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worksheets/sheet128.xml" ContentType="application/vnd.openxmlformats-officedocument.spreadsheetml.worksheet+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drawings/drawing13.xml" ContentType="application/vnd.openxmlformats-officedocument.drawingml.chartshapes+xml"/>
  <Override PartName="/xl/drawings/drawing24.xml" ContentType="application/vnd.openxmlformats-officedocument.drawing+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25.xml" ContentType="application/vnd.openxmlformats-officedocument.drawing+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drawings/drawing14.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drawings/drawing15.xml" ContentType="application/vnd.openxmlformats-officedocument.drawingml.chartshapes+xml"/>
  <Override PartName="/xl/drawings/drawing26.xml" ContentType="application/vnd.openxmlformats-officedocument.drawing+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27.xml" ContentType="application/vnd.openxmlformats-officedocument.drawing+xml"/>
  <Override PartName="/xl/worksheets/sheet109.xml" ContentType="application/vnd.openxmlformats-officedocument.spreadsheetml.worksheet+xml"/>
  <Override PartName="/xl/worksheets/sheet138.xml" ContentType="application/vnd.openxmlformats-officedocument.spreadsheetml.worksheet+xml"/>
  <Override PartName="/xl/drawings/drawing16.xml" ContentType="application/vnd.openxmlformats-officedocument.drawing+xml"/>
  <Override PartName="/xl/drawings/drawing34.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drawings/drawing12.xml" ContentType="application/vnd.openxmlformats-officedocument.drawing+xml"/>
  <Override PartName="/xl/drawings/drawing30.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53.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75" yWindow="-15" windowWidth="9720" windowHeight="6210" tabRatio="924"/>
  </bookViews>
  <sheets>
    <sheet name="Índice" sheetId="147" r:id="rId1"/>
    <sheet name="QuadroResumo_Dados Gerais" sheetId="11" r:id="rId2"/>
    <sheet name="3.1.1" sheetId="6" r:id="rId3"/>
    <sheet name="3.1.2 " sheetId="7" r:id="rId4"/>
    <sheet name="3.1.3 " sheetId="8" r:id="rId5"/>
    <sheet name="3.1.4" sheetId="9" r:id="rId6"/>
    <sheet name="Q3.2.1" sheetId="10" r:id="rId7"/>
    <sheet name="Q3.3.1_Sexo" sheetId="12" r:id="rId8"/>
    <sheet name="Q3.3.2A_B_C_idade" sheetId="13" r:id="rId9"/>
    <sheet name="Q3.3.3A_Instrução" sheetId="14" r:id="rId10"/>
    <sheet name="Q3.3.3B_Instrução" sheetId="15" r:id="rId11"/>
    <sheet name="Q3.3.4A_Fonte Rendimento" sheetId="16" r:id="rId12"/>
    <sheet name="Q3.3.4B_Fonte Rendimento" sheetId="17" r:id="rId13"/>
    <sheet name="Q3.3.5_Urbanização" sheetId="18" r:id="rId14"/>
    <sheet name="Q3.3.6A_B_NUTS" sheetId="19" r:id="rId15"/>
    <sheet name="Q3.3.7_Classes" sheetId="20" r:id="rId16"/>
    <sheet name="Q4.1.1AtividadesCulturaisCri" sheetId="21" r:id="rId17"/>
    <sheet name="Q4.1.A2tividadesCulturaisCri" sheetId="22" r:id="rId18"/>
    <sheet name="Q4.2.1Comercio_npes" sheetId="23" r:id="rId19"/>
    <sheet name="Q42.2Comercio_Nuts" sheetId="24" r:id="rId20"/>
    <sheet name="Q4.3.1Edição_npes" sheetId="25" r:id="rId21"/>
    <sheet name="Q4.3.2A_Edição_Nuts " sheetId="26" r:id="rId22"/>
    <sheet name="Q4.3.2B_Edição_Nuts" sheetId="27" r:id="rId23"/>
    <sheet name="Q4.4.1_ActCinema_npes" sheetId="28" r:id="rId24"/>
    <sheet name="Q4.4.2A_ActCinema_Nuts" sheetId="29" r:id="rId25"/>
    <sheet name="Q4.4.2B_ActCinema_Nuts(Cont)" sheetId="30" r:id="rId26"/>
    <sheet name="Q4.5.1RadioTelevisão_npes" sheetId="31" r:id="rId27"/>
    <sheet name="Q4.5.2.RadioTelevisão_NuTS" sheetId="32" r:id="rId28"/>
    <sheet name="Q4.6.1_npes" sheetId="33" r:id="rId29"/>
    <sheet name="Q4.6.2A_ArqDesignFoto_NuTS" sheetId="34" r:id="rId30"/>
    <sheet name="Q4.6.2B Nuts_Cont" sheetId="35" r:id="rId31"/>
    <sheet name="Q4.71.Esino_npes" sheetId="36" r:id="rId32"/>
    <sheet name="Q4.7.2Ensino_NUTS" sheetId="37" r:id="rId33"/>
    <sheet name="Q4.81.ActArtisTeatroDança_npes2" sheetId="38" r:id="rId34"/>
    <sheet name="Q4.8.2ActArtistTeatroDança_Nuts" sheetId="39" r:id="rId35"/>
    <sheet name="Q4.8.2B_ActArtistTeatroDança_" sheetId="40" r:id="rId36"/>
    <sheet name="Q4.9.1BibliotecasMuseus_npes" sheetId="41" r:id="rId37"/>
    <sheet name="Q4.9.2_BibliotecasMuseus_Nuts" sheetId="42" r:id="rId38"/>
    <sheet name="Q4.10 Royalties" sheetId="43" r:id="rId39"/>
    <sheet name="5.1" sheetId="44" r:id="rId40"/>
    <sheet name="5.2" sheetId="45" r:id="rId41"/>
    <sheet name="5.3" sheetId="46" r:id="rId42"/>
    <sheet name="5.4" sheetId="47" r:id="rId43"/>
    <sheet name="5.5" sheetId="48" r:id="rId44"/>
    <sheet name="5.5.1" sheetId="49" r:id="rId45"/>
    <sheet name="5.5.2" sheetId="50" r:id="rId46"/>
    <sheet name="6.1.1" sheetId="51" r:id="rId47"/>
    <sheet name="6.1.2" sheetId="52" r:id="rId48"/>
    <sheet name="6.1.3" sheetId="53" r:id="rId49"/>
    <sheet name="6.1.4" sheetId="54" r:id="rId50"/>
    <sheet name="6.1.5" sheetId="55" r:id="rId51"/>
    <sheet name="6.1.6" sheetId="56" r:id="rId52"/>
    <sheet name="6.1.7" sheetId="57" r:id="rId53"/>
    <sheet name="6.1.8(A)" sheetId="58" r:id="rId54"/>
    <sheet name="6.1.8(B)" sheetId="59" r:id="rId55"/>
    <sheet name="6.1.9" sheetId="60" r:id="rId56"/>
    <sheet name="6.1.10" sheetId="61" r:id="rId57"/>
    <sheet name="6.1.11(A)" sheetId="62" r:id="rId58"/>
    <sheet name="6.1.11(B)" sheetId="63" r:id="rId59"/>
    <sheet name="6.1.12(A)" sheetId="64" r:id="rId60"/>
    <sheet name="6.1.12(B)" sheetId="65" r:id="rId61"/>
    <sheet name="6.1.13" sheetId="66" r:id="rId62"/>
    <sheet name="6.1.14" sheetId="67" r:id="rId63"/>
    <sheet name="6.1.15" sheetId="68" r:id="rId64"/>
    <sheet name="6.1.16(A)" sheetId="69" r:id="rId65"/>
    <sheet name="6.1.16(B)" sheetId="70" r:id="rId66"/>
    <sheet name="6.2.1" sheetId="71" r:id="rId67"/>
    <sheet name="6.2.2" sheetId="72" r:id="rId68"/>
    <sheet name="6.2.3" sheetId="73" r:id="rId69"/>
    <sheet name="6.2.4" sheetId="74" r:id="rId70"/>
    <sheet name="7.1.1" sheetId="75" r:id="rId71"/>
    <sheet name="7.1.2A" sheetId="76" r:id="rId72"/>
    <sheet name="7.1.2B" sheetId="77" r:id="rId73"/>
    <sheet name="7.1.3" sheetId="78" r:id="rId74"/>
    <sheet name="7.1.4" sheetId="79" r:id="rId75"/>
    <sheet name="7.1.5" sheetId="80" r:id="rId76"/>
    <sheet name="7.1.6" sheetId="81" r:id="rId77"/>
    <sheet name="8.1.1" sheetId="82" r:id="rId78"/>
    <sheet name="8.1.2" sheetId="83" r:id="rId79"/>
    <sheet name="8.1.3" sheetId="84" r:id="rId80"/>
    <sheet name="8.1.4" sheetId="85" r:id="rId81"/>
    <sheet name="8.1.5" sheetId="86" r:id="rId82"/>
    <sheet name="8.1.6" sheetId="87" r:id="rId83"/>
    <sheet name="8.1.7" sheetId="88" r:id="rId84"/>
    <sheet name="8.1.8" sheetId="89" r:id="rId85"/>
    <sheet name="8.1.9" sheetId="90" r:id="rId86"/>
    <sheet name="8.1.10" sheetId="91" r:id="rId87"/>
    <sheet name="8.1.11" sheetId="92" r:id="rId88"/>
    <sheet name="8.1.12" sheetId="93" r:id="rId89"/>
    <sheet name="8.1.12 (CONT)" sheetId="94" r:id="rId90"/>
    <sheet name="8.1.13(A)" sheetId="95" r:id="rId91"/>
    <sheet name="8.1.13(B)" sheetId="96" r:id="rId92"/>
    <sheet name="8.1.14(A)" sheetId="97" r:id="rId93"/>
    <sheet name="8.1.14(B)" sheetId="98" r:id="rId94"/>
    <sheet name="8.1.15" sheetId="99" r:id="rId95"/>
    <sheet name="8.1.16" sheetId="100" r:id="rId96"/>
    <sheet name="8.1.17" sheetId="101" r:id="rId97"/>
    <sheet name="8.1.18" sheetId="102" r:id="rId98"/>
    <sheet name="8.1.19" sheetId="103" r:id="rId99"/>
    <sheet name="8.1.20" sheetId="104" r:id="rId100"/>
    <sheet name="8.1.21" sheetId="105" r:id="rId101"/>
    <sheet name="8.1.22" sheetId="106" r:id="rId102"/>
    <sheet name="9.1.1" sheetId="107" r:id="rId103"/>
    <sheet name="9.2.1" sheetId="108" r:id="rId104"/>
    <sheet name="9.2.2" sheetId="109" r:id="rId105"/>
    <sheet name="9.2.3 " sheetId="110" r:id="rId106"/>
    <sheet name="9.2.4 " sheetId="111" r:id="rId107"/>
    <sheet name="Q10.1.1" sheetId="112" r:id="rId108"/>
    <sheet name="10.1.2" sheetId="113" r:id="rId109"/>
    <sheet name="10.1.3" sheetId="114" r:id="rId110"/>
    <sheet name="10.1.4" sheetId="115" r:id="rId111"/>
    <sheet name="10.1.4(2)" sheetId="116" r:id="rId112"/>
    <sheet name="10.1.4 (3)" sheetId="117" r:id="rId113"/>
    <sheet name="10.1.4 (4)" sheetId="118" r:id="rId114"/>
    <sheet name="10.1.5" sheetId="119" r:id="rId115"/>
    <sheet name="10.1.6" sheetId="120" r:id="rId116"/>
    <sheet name="Q11.1.1 " sheetId="121" r:id="rId117"/>
    <sheet name="Q11.2.1" sheetId="122" r:id="rId118"/>
    <sheet name="Q11.3.1" sheetId="123" r:id="rId119"/>
    <sheet name="Q11.3.2" sheetId="124" r:id="rId120"/>
    <sheet name="Q11.3.3" sheetId="125" r:id="rId121"/>
    <sheet name="Q11.3.4" sheetId="126" r:id="rId122"/>
    <sheet name="Q11.3.5" sheetId="127" r:id="rId123"/>
    <sheet name="Q12.1.1_2015" sheetId="128" r:id="rId124"/>
    <sheet name="Q12.1.1_2014 " sheetId="129" r:id="rId125"/>
    <sheet name="Q12.2.1A" sheetId="130" r:id="rId126"/>
    <sheet name="Q12.2 .1B" sheetId="131" r:id="rId127"/>
    <sheet name="Q12.2.2" sheetId="132" r:id="rId128"/>
    <sheet name="Q12.2.3A" sheetId="133" r:id="rId129"/>
    <sheet name="Q12.2.3B" sheetId="134" r:id="rId130"/>
    <sheet name="Q12.2.4" sheetId="135" r:id="rId131"/>
    <sheet name="Q12.2.5" sheetId="136" r:id="rId132"/>
    <sheet name="Q12.2.6A" sheetId="137" r:id="rId133"/>
    <sheet name="Q12.2.6B" sheetId="138" r:id="rId134"/>
    <sheet name="Q12.2.7A" sheetId="139" r:id="rId135"/>
    <sheet name="Q12.2.7B" sheetId="140" r:id="rId136"/>
    <sheet name="Q12.2.8A" sheetId="141" r:id="rId137"/>
    <sheet name="Q12.2.8B" sheetId="142" r:id="rId138"/>
    <sheet name="Q12.2.9" sheetId="143" r:id="rId139"/>
    <sheet name="Q12.2.10" sheetId="144" r:id="rId140"/>
    <sheet name="Q12.2.11" sheetId="145" r:id="rId141"/>
    <sheet name="Q12.2.12" sheetId="146" r:id="rId142"/>
  </sheets>
  <definedNames>
    <definedName name="_Regression_Int" localSheetId="66" hidden="1">1</definedName>
    <definedName name="_Regression_Int" localSheetId="67" hidden="1">1</definedName>
    <definedName name="_Regression_Int" localSheetId="68" hidden="1">1</definedName>
    <definedName name="_Regression_Int" localSheetId="69" hidden="1">1</definedName>
    <definedName name="_Regression_Int" localSheetId="70" hidden="1">1</definedName>
    <definedName name="_Regression_Int" localSheetId="74" hidden="1">1</definedName>
    <definedName name="_Regression_Int" localSheetId="75" hidden="1">1</definedName>
    <definedName name="_Regression_Int" localSheetId="76" hidden="1">1</definedName>
    <definedName name="a" localSheetId="0">#REF!</definedName>
    <definedName name="a">#REF!</definedName>
    <definedName name="bb">#REF!</definedName>
    <definedName name="cc">'6.2.1'!$A$1:$B$14</definedName>
    <definedName name="dd">'7.1.1'!$A$2:$G$26</definedName>
    <definedName name="ee">#REF!</definedName>
    <definedName name="_xlnm.Print_Area" localSheetId="108">'10.1.2'!$A$2:$G$34</definedName>
    <definedName name="_xlnm.Print_Area" localSheetId="109">'10.1.3'!$A$2:$G$33</definedName>
    <definedName name="_xlnm.Print_Area" localSheetId="110">'10.1.4'!$A$2:$G$66</definedName>
    <definedName name="_xlnm.Print_Area" localSheetId="112">'10.1.4 (3)'!$A$2:$G$53</definedName>
    <definedName name="_xlnm.Print_Area" localSheetId="113">'10.1.4 (4)'!$A$2:$G$76</definedName>
    <definedName name="_xlnm.Print_Area" localSheetId="111">'10.1.4(2)'!$A$2:$G$64</definedName>
    <definedName name="_xlnm.Print_Area" localSheetId="114">'10.1.5'!$A$2:$G$74</definedName>
    <definedName name="_xlnm.Print_Area" localSheetId="115">'10.1.6'!$A$2:$G$76</definedName>
    <definedName name="_xlnm.Print_Area" localSheetId="2">'3.1.1'!$A$2:$F$33</definedName>
    <definedName name="_xlnm.Print_Area" localSheetId="3">'3.1.2 '!$A$2:$I$27</definedName>
    <definedName name="_xlnm.Print_Area" localSheetId="4">'3.1.3 '!$A$2:$I$29</definedName>
    <definedName name="_xlnm.Print_Area" localSheetId="5">'3.1.4'!$A$2:$E$22</definedName>
    <definedName name="_xlnm.Print_Area" localSheetId="39">'5.1'!$A$2:$G$29</definedName>
    <definedName name="_xlnm.Print_Area" localSheetId="40">'5.2'!$A$2:$G$29</definedName>
    <definedName name="_xlnm.Print_Area" localSheetId="41">'5.3'!$A$2:$G$29</definedName>
    <definedName name="_xlnm.Print_Area" localSheetId="42">'5.4'!$A$2:$G$29</definedName>
    <definedName name="_xlnm.Print_Area" localSheetId="43">'5.5'!$A$2:$G$29</definedName>
    <definedName name="_xlnm.Print_Area" localSheetId="44">'5.5.1'!$A$2:$G$29</definedName>
    <definedName name="_xlnm.Print_Area" localSheetId="45">'5.5.2'!$A$2:$G$29</definedName>
    <definedName name="_xlnm.Print_Area" localSheetId="46">'6.1.1'!$A$2:$I$29</definedName>
    <definedName name="_xlnm.Print_Area" localSheetId="56">'6.1.10'!$A$2:$J$27</definedName>
    <definedName name="_xlnm.Print_Area" localSheetId="57">'6.1.11(A)'!$A$2:$L$25</definedName>
    <definedName name="_xlnm.Print_Area" localSheetId="58">'6.1.11(B)'!$A$2:$L$25</definedName>
    <definedName name="_xlnm.Print_Area" localSheetId="59">'6.1.12(A)'!$A$2:$G$22</definedName>
    <definedName name="_xlnm.Print_Area" localSheetId="60">'6.1.12(B)'!$A$2:$H$25</definedName>
    <definedName name="_xlnm.Print_Area" localSheetId="61">'6.1.13'!$A$2:$H$23</definedName>
    <definedName name="_xlnm.Print_Area" localSheetId="62">'6.1.14'!$A$2:$F$26</definedName>
    <definedName name="_xlnm.Print_Area" localSheetId="63">'6.1.15'!$A$2:$E$25</definedName>
    <definedName name="_xlnm.Print_Area" localSheetId="64">'6.1.16(A)'!$A$2:$G$21</definedName>
    <definedName name="_xlnm.Print_Area" localSheetId="65">'6.1.16(B)'!$A$2:$G$26</definedName>
    <definedName name="_xlnm.Print_Area" localSheetId="47">'6.1.2'!$A$2:$H$31</definedName>
    <definedName name="_xlnm.Print_Area" localSheetId="48">'6.1.3'!$A$2:$E$25</definedName>
    <definedName name="_xlnm.Print_Area" localSheetId="49">'6.1.4'!$A$2:$D$26</definedName>
    <definedName name="_xlnm.Print_Area" localSheetId="50">'6.1.5'!$A$2:$G$26</definedName>
    <definedName name="_xlnm.Print_Area" localSheetId="51">'6.1.6'!$A$2:$H$30</definedName>
    <definedName name="_xlnm.Print_Area" localSheetId="52">'6.1.7'!$A$2:$G$30</definedName>
    <definedName name="_xlnm.Print_Area" localSheetId="53">'6.1.8(A)'!$A$2:$G$24</definedName>
    <definedName name="_xlnm.Print_Area" localSheetId="54">'6.1.8(B)'!$A$2:$G$24</definedName>
    <definedName name="_xlnm.Print_Area" localSheetId="55">'6.1.9'!$A$2:$K$27</definedName>
    <definedName name="_xlnm.Print_Area" localSheetId="66">'6.2.1'!$A$2:$E$61</definedName>
    <definedName name="_xlnm.Print_Area" localSheetId="67">'6.2.2'!$A$2:$E$63</definedName>
    <definedName name="_xlnm.Print_Area" localSheetId="68">'6.2.3'!$A$2:$G$61</definedName>
    <definedName name="_xlnm.Print_Area" localSheetId="69">'6.2.4'!$A$2:$G$61</definedName>
    <definedName name="_xlnm.Print_Area" localSheetId="70">'7.1.1'!$A$2:$G$32</definedName>
    <definedName name="_xlnm.Print_Area" localSheetId="71">'7.1.2A'!$A$2:$G$48</definedName>
    <definedName name="_xlnm.Print_Area" localSheetId="72">'7.1.2B'!$A$2:$G$24</definedName>
    <definedName name="_xlnm.Print_Area" localSheetId="73">'7.1.3'!$A$2:$E$43</definedName>
    <definedName name="_xlnm.Print_Area" localSheetId="74">'7.1.4'!$A$2:$E$31</definedName>
    <definedName name="_xlnm.Print_Area" localSheetId="75">'7.1.5'!$A$2:$E$28</definedName>
    <definedName name="_xlnm.Print_Area" localSheetId="76">'7.1.6'!$A$2:$G$27</definedName>
    <definedName name="_xlnm.Print_Area" localSheetId="77">'8.1.1'!$A$2:$F$24</definedName>
    <definedName name="_xlnm.Print_Area" localSheetId="86">'8.1.10'!$A$2:$C$22</definedName>
    <definedName name="_xlnm.Print_Area" localSheetId="87">'8.1.11'!$A$2:$C$22</definedName>
    <definedName name="_xlnm.Print_Area" localSheetId="88">'8.1.12'!$A$2:$H$22</definedName>
    <definedName name="_xlnm.Print_Area" localSheetId="89">'8.1.12 (CONT)'!$A$1:$H$25</definedName>
    <definedName name="_xlnm.Print_Area" localSheetId="90">'8.1.13(A)'!$A$2:$H$16</definedName>
    <definedName name="_xlnm.Print_Area" localSheetId="91">'8.1.13(B)'!$A$2:$H$21</definedName>
    <definedName name="_xlnm.Print_Area" localSheetId="92">'8.1.14(A)'!$A$2:$J$14</definedName>
    <definedName name="_xlnm.Print_Area" localSheetId="93">'8.1.14(B)'!$A$1:$J$21</definedName>
    <definedName name="_xlnm.Print_Area" localSheetId="94">'8.1.15'!$A$2:$H$25</definedName>
    <definedName name="_xlnm.Print_Area" localSheetId="95">'8.1.16'!$A$2:$H$18</definedName>
    <definedName name="_xlnm.Print_Area" localSheetId="96">'8.1.17'!$A$2:$H$20</definedName>
    <definedName name="_xlnm.Print_Area" localSheetId="97">'8.1.18'!$A$2:$H$27</definedName>
    <definedName name="_xlnm.Print_Area" localSheetId="98">'8.1.19'!$A$2:$H$25</definedName>
    <definedName name="_xlnm.Print_Area" localSheetId="78">'8.1.2'!$A$2:$D$27</definedName>
    <definedName name="_xlnm.Print_Area" localSheetId="99">'8.1.20'!$A$2:$H$19</definedName>
    <definedName name="_xlnm.Print_Area" localSheetId="100">'8.1.21'!$A$2:$G$23</definedName>
    <definedName name="_xlnm.Print_Area" localSheetId="101">'8.1.22'!$A$2:$G$17</definedName>
    <definedName name="_xlnm.Print_Area" localSheetId="79">'8.1.3'!$A$2:$D$21</definedName>
    <definedName name="_xlnm.Print_Area" localSheetId="80">'8.1.4'!$A$2:$G$29</definedName>
    <definedName name="_xlnm.Print_Area" localSheetId="81">'8.1.5'!$A$2:$G$23</definedName>
    <definedName name="_xlnm.Print_Area" localSheetId="82">'8.1.6'!$A$2:$F$26</definedName>
    <definedName name="_xlnm.Print_Area" localSheetId="83">'8.1.7'!$A$2:$F$20</definedName>
    <definedName name="_xlnm.Print_Area" localSheetId="84">'8.1.8'!$A$2:$J$28</definedName>
    <definedName name="_xlnm.Print_Area" localSheetId="85">'8.1.9'!$A$2:$J$22</definedName>
    <definedName name="_xlnm.Print_Area" localSheetId="102">'9.1.1'!$A$3:$F$60</definedName>
    <definedName name="_xlnm.Print_Area" localSheetId="103">'9.2.1'!$A$2:$H$40</definedName>
    <definedName name="_xlnm.Print_Area" localSheetId="104">'9.2.2'!$A$2:$E$35</definedName>
    <definedName name="_xlnm.Print_Area" localSheetId="105">'9.2.3 '!$A$2:$G$56</definedName>
    <definedName name="_xlnm.Print_Area" localSheetId="106">'9.2.4 '!$A$2:$G$60</definedName>
    <definedName name="_xlnm.Print_Area" localSheetId="107">Q10.1.1!$A$2:$G$33</definedName>
    <definedName name="_xlnm.Print_Area" localSheetId="116">'Q11.1.1 '!$A$2:$K$24</definedName>
    <definedName name="_xlnm.Print_Area" localSheetId="117">Q11.2.1!$A$2:$E$56</definedName>
    <definedName name="_xlnm.Print_Area" localSheetId="118">Q11.3.1!$A$2:$E$26</definedName>
    <definedName name="_xlnm.Print_Area" localSheetId="119">Q11.3.2!$A$2:$E$27</definedName>
    <definedName name="_xlnm.Print_Area" localSheetId="120">Q11.3.3!$A$2:$E$25</definedName>
    <definedName name="_xlnm.Print_Area" localSheetId="121">Q11.3.4!$A$2:$E$26</definedName>
    <definedName name="_xlnm.Print_Area" localSheetId="122">Q11.3.5!$A$2:$E$27</definedName>
    <definedName name="_xlnm.Print_Area" localSheetId="124">'Q12.1.1_2014 '!$A$2:$C$34</definedName>
    <definedName name="_xlnm.Print_Area" localSheetId="123">Q12.1.1_2015!$A$2:$C$34</definedName>
    <definedName name="_xlnm.Print_Area" localSheetId="126">'Q12.2 .1B'!$A$2:$G$30</definedName>
    <definedName name="_xlnm.Print_Area" localSheetId="139">Q12.2.10!$A$2:$G$50</definedName>
    <definedName name="_xlnm.Print_Area" localSheetId="140">Q12.2.11!$A$2:$G$50</definedName>
    <definedName name="_xlnm.Print_Area" localSheetId="141">Q12.2.12!$A$2:$G$50</definedName>
    <definedName name="_xlnm.Print_Area" localSheetId="125">Q12.2.1A!$A$2:$G$24</definedName>
    <definedName name="_xlnm.Print_Area" localSheetId="127">Q12.2.2!$A$2:$G$46</definedName>
    <definedName name="_xlnm.Print_Area" localSheetId="128">Q12.2.3A!$A$2:$G$44</definedName>
    <definedName name="_xlnm.Print_Area" localSheetId="129">Q12.2.3B!$A$2:$G$42</definedName>
    <definedName name="_xlnm.Print_Area" localSheetId="130">Q12.2.4!$A$2:$G$50</definedName>
    <definedName name="_xlnm.Print_Area" localSheetId="131">Q12.2.5!$A$2:$G$48</definedName>
    <definedName name="_xlnm.Print_Area" localSheetId="132">Q12.2.6A!$A$2:$G$39</definedName>
    <definedName name="_xlnm.Print_Area" localSheetId="133">Q12.2.6B!$A$2:$G$39</definedName>
    <definedName name="_xlnm.Print_Area" localSheetId="134">Q12.2.7A!$A$2:$G$49</definedName>
    <definedName name="_xlnm.Print_Area" localSheetId="135">Q12.2.7B!$A$2:$G$44</definedName>
    <definedName name="_xlnm.Print_Area" localSheetId="136">Q12.2.8A!$A$2:$G$39</definedName>
    <definedName name="_xlnm.Print_Area" localSheetId="137">Q12.2.8B!$A$2:$G$38</definedName>
    <definedName name="_xlnm.Print_Area" localSheetId="138">Q12.2.9!$A$2:$G$50</definedName>
    <definedName name="_xlnm.Print_Area" localSheetId="6">Q3.2.1!$A$2:$H$39</definedName>
    <definedName name="_xlnm.Print_Area" localSheetId="7">Q3.3.1_Sexo!$A$2:$I$23</definedName>
    <definedName name="_xlnm.Print_Area" localSheetId="8">Q3.3.2A_B_C_idade!$A$2:$M$67</definedName>
    <definedName name="_xlnm.Print_Area" localSheetId="9">Q3.3.3A_Instrução!$A$2:$K$23</definedName>
    <definedName name="_xlnm.Print_Area" localSheetId="10">Q3.3.3B_Instrução!$A$2:$I$23</definedName>
    <definedName name="_xlnm.Print_Area" localSheetId="11">'Q3.3.4A_Fonte Rendimento'!$A$2:$K$19</definedName>
    <definedName name="_xlnm.Print_Area" localSheetId="12">'Q3.3.4B_Fonte Rendimento'!$A$2:$I$23</definedName>
    <definedName name="_xlnm.Print_Area" localSheetId="13">Q3.3.5_Urbanização!$A$2:$K$23</definedName>
    <definedName name="_xlnm.Print_Area" localSheetId="14">Q3.3.6A_B_NUTS!$A$2:$K$49</definedName>
    <definedName name="_xlnm.Print_Area" localSheetId="15">Q3.3.7_Classes!$A$2:$H$54</definedName>
    <definedName name="_xlnm.Print_Area" localSheetId="16">Q4.1.1AtividadesCulturaisCri!$A$2:$K$25</definedName>
    <definedName name="_xlnm.Print_Area" localSheetId="17">Q4.1.A2tividadesCulturaisCri!$A$2:$K$31</definedName>
    <definedName name="_xlnm.Print_Area" localSheetId="38">'Q4.10 Royalties'!$A$2:$G$52</definedName>
    <definedName name="_xlnm.Print_Area" localSheetId="18">Q4.2.1Comercio_npes!$A$2:$K$38</definedName>
    <definedName name="_xlnm.Print_Area" localSheetId="20">Q4.3.1Edição_npes!$A$2:$K$62</definedName>
    <definedName name="_xlnm.Print_Area" localSheetId="21">'Q4.3.2A_Edição_Nuts '!$A$1:$K$52</definedName>
    <definedName name="_xlnm.Print_Area" localSheetId="22">Q4.3.2B_Edição_Nuts!$A$2:$K$52</definedName>
    <definedName name="_xlnm.Print_Area" localSheetId="23">Q4.4.1_ActCinema_npes!$A$2:$K$57</definedName>
    <definedName name="_xlnm.Print_Area" localSheetId="24">Q4.4.2A_ActCinema_Nuts!$A$2:$K$53</definedName>
    <definedName name="_xlnm.Print_Area" localSheetId="25">'Q4.4.2B_ActCinema_Nuts(Cont)'!$A$2:$K$51</definedName>
    <definedName name="_xlnm.Print_Area" localSheetId="26">Q4.5.1RadioTelevisão_npes!$A$2:$K$46</definedName>
    <definedName name="_xlnm.Print_Area" localSheetId="27">Q4.5.2.RadioTelevisão_NuTS!$A$4:$K$58</definedName>
    <definedName name="_xlnm.Print_Area" localSheetId="28">Q4.6.1_npes!$A$2:$K$62</definedName>
    <definedName name="_xlnm.Print_Area" localSheetId="29">Q4.6.2A_ArqDesignFoto_NuTS!$A$2:$K$50</definedName>
    <definedName name="_xlnm.Print_Area" localSheetId="30">'Q4.6.2B Nuts_Cont'!$A$2:$K$50</definedName>
    <definedName name="_xlnm.Print_Area" localSheetId="32">Q4.7.2Ensino_NUTS!$A$2:$K$26</definedName>
    <definedName name="_xlnm.Print_Area" localSheetId="31">Q4.71.Esino_npes!$A$2:$K$22</definedName>
    <definedName name="_xlnm.Print_Area" localSheetId="34">Q4.8.2ActArtistTeatroDança_Nuts!$A$2:$K$50</definedName>
    <definedName name="_xlnm.Print_Area" localSheetId="35">Q4.8.2B_ActArtistTeatroDança_!$A$2:$K$38</definedName>
    <definedName name="_xlnm.Print_Area" localSheetId="33">Q4.81.ActArtisTeatroDança_npes2!$A$2:$K$54</definedName>
    <definedName name="_xlnm.Print_Area" localSheetId="36">Q4.9.1BibliotecasMuseus_npes!$A$2:$K$46</definedName>
    <definedName name="_xlnm.Print_Area" localSheetId="37">Q4.9.2_BibliotecasMuseus_Nuts!$A$2:$K$62</definedName>
    <definedName name="_xlnm.Print_Area" localSheetId="19">Q42.2Comercio_Nuts!$A$2:$K$54</definedName>
    <definedName name="_xlnm.Print_Area" localSheetId="1">'QuadroResumo_Dados Gerais'!$A$2:$H$333</definedName>
    <definedName name="Print_Area_MI" localSheetId="43">#REF!</definedName>
    <definedName name="Print_Area_MI" localSheetId="67">'6.2.2'!$A$1:$B$14</definedName>
    <definedName name="Print_Area_MI" localSheetId="68">'6.2.3'!$A$1:$B$14</definedName>
    <definedName name="Print_Area_MI" localSheetId="69">'6.2.4'!$A$1:$B$14</definedName>
    <definedName name="Print_Area_MI" localSheetId="71">#REF!</definedName>
    <definedName name="Print_Area_MI" localSheetId="72">#REF!</definedName>
    <definedName name="Print_Area_MI" localSheetId="73">#REF!</definedName>
    <definedName name="Print_Area_MI" localSheetId="74">'7.1.4'!$A$2:$E$28</definedName>
    <definedName name="Print_Area_MI" localSheetId="75">'7.1.5'!$A$2:$E$25</definedName>
    <definedName name="Print_Area_MI" localSheetId="76">'7.1.6'!$A$2:$G$28</definedName>
    <definedName name="Print_Area_MI" localSheetId="8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#REF!</definedName>
    <definedName name="_xlnm.Print_Titles" localSheetId="1">'QuadroResumo_Dados Gerais'!$A$2:$IV$4</definedName>
  </definedNames>
  <calcPr calcId="125725"/>
</workbook>
</file>

<file path=xl/calcChain.xml><?xml version="1.0" encoding="utf-8"?>
<calcChain xmlns="http://schemas.openxmlformats.org/spreadsheetml/2006/main">
  <c r="C45" i="146"/>
  <c r="B45" s="1"/>
  <c r="B42" s="1"/>
  <c r="B44"/>
  <c r="C43"/>
  <c r="B43"/>
  <c r="G42"/>
  <c r="E42"/>
  <c r="D42"/>
  <c r="C42"/>
  <c r="C41"/>
  <c r="B41"/>
  <c r="C40"/>
  <c r="B40"/>
  <c r="C39"/>
  <c r="B39" s="1"/>
  <c r="B38" s="1"/>
  <c r="G38"/>
  <c r="F38"/>
  <c r="E38"/>
  <c r="D38"/>
  <c r="C38"/>
  <c r="C37"/>
  <c r="B37" s="1"/>
  <c r="C36"/>
  <c r="B36" s="1"/>
  <c r="C35"/>
  <c r="B35" s="1"/>
  <c r="B34" s="1"/>
  <c r="G34"/>
  <c r="F34"/>
  <c r="E34"/>
  <c r="D34"/>
  <c r="C34"/>
  <c r="C33"/>
  <c r="B33" s="1"/>
  <c r="B30" s="1"/>
  <c r="B32"/>
  <c r="C31"/>
  <c r="B31"/>
  <c r="G30"/>
  <c r="E30"/>
  <c r="D30"/>
  <c r="C30"/>
  <c r="C29"/>
  <c r="B29" s="1"/>
  <c r="C28"/>
  <c r="B28" s="1"/>
  <c r="C27"/>
  <c r="B27" s="1"/>
  <c r="B26" s="1"/>
  <c r="G26"/>
  <c r="F26"/>
  <c r="E26"/>
  <c r="D26"/>
  <c r="C26"/>
  <c r="C25"/>
  <c r="B25" s="1"/>
  <c r="C24"/>
  <c r="B24" s="1"/>
  <c r="C23"/>
  <c r="B23" s="1"/>
  <c r="B22" s="1"/>
  <c r="G22"/>
  <c r="F22"/>
  <c r="E22"/>
  <c r="D22"/>
  <c r="C22"/>
  <c r="C21"/>
  <c r="B21" s="1"/>
  <c r="C20"/>
  <c r="B20" s="1"/>
  <c r="C19"/>
  <c r="B19" s="1"/>
  <c r="B18" s="1"/>
  <c r="G18"/>
  <c r="F18"/>
  <c r="E18"/>
  <c r="D18"/>
  <c r="C18"/>
  <c r="C17"/>
  <c r="B17" s="1"/>
  <c r="C16"/>
  <c r="B16" s="1"/>
  <c r="C15"/>
  <c r="B15" s="1"/>
  <c r="B14" s="1"/>
  <c r="G14"/>
  <c r="F14"/>
  <c r="E14"/>
  <c r="D14"/>
  <c r="C14"/>
  <c r="C12"/>
  <c r="B12" s="1"/>
  <c r="C11"/>
  <c r="B11" s="1"/>
  <c r="C10"/>
  <c r="B10" s="1"/>
  <c r="B9" s="1"/>
  <c r="G9"/>
  <c r="F9"/>
  <c r="E9"/>
  <c r="D9"/>
  <c r="C9"/>
  <c r="C44" i="145"/>
  <c r="B44" s="1"/>
  <c r="C43"/>
  <c r="B43" s="1"/>
  <c r="G42"/>
  <c r="F42"/>
  <c r="E42"/>
  <c r="D42"/>
  <c r="C42"/>
  <c r="C40"/>
  <c r="B40" s="1"/>
  <c r="C39"/>
  <c r="B39" s="1"/>
  <c r="B38" s="1"/>
  <c r="G38"/>
  <c r="F38"/>
  <c r="E38"/>
  <c r="D38"/>
  <c r="C38"/>
  <c r="C36"/>
  <c r="B36" s="1"/>
  <c r="C35"/>
  <c r="B35" s="1"/>
  <c r="G34"/>
  <c r="F34"/>
  <c r="E34"/>
  <c r="D34"/>
  <c r="C34"/>
  <c r="C32"/>
  <c r="B32" s="1"/>
  <c r="C31"/>
  <c r="B31" s="1"/>
  <c r="B30" s="1"/>
  <c r="G30"/>
  <c r="F30"/>
  <c r="E30"/>
  <c r="D30"/>
  <c r="C30"/>
  <c r="C28"/>
  <c r="B28" s="1"/>
  <c r="C27"/>
  <c r="B27" s="1"/>
  <c r="G26"/>
  <c r="F26"/>
  <c r="E26"/>
  <c r="D26"/>
  <c r="C26"/>
  <c r="C24"/>
  <c r="B24" s="1"/>
  <c r="C23"/>
  <c r="B23" s="1"/>
  <c r="B22" s="1"/>
  <c r="G22"/>
  <c r="F22"/>
  <c r="E22"/>
  <c r="D22"/>
  <c r="C22"/>
  <c r="C20"/>
  <c r="B20" s="1"/>
  <c r="C19"/>
  <c r="B19" s="1"/>
  <c r="G18"/>
  <c r="F18"/>
  <c r="E18"/>
  <c r="D18"/>
  <c r="C18"/>
  <c r="C16"/>
  <c r="B16" s="1"/>
  <c r="C15"/>
  <c r="B15" s="1"/>
  <c r="B14" s="1"/>
  <c r="G14"/>
  <c r="F14"/>
  <c r="E14"/>
  <c r="D14"/>
  <c r="C14"/>
  <c r="C12"/>
  <c r="B12" s="1"/>
  <c r="C11"/>
  <c r="B11" s="1"/>
  <c r="G10"/>
  <c r="F10"/>
  <c r="E10"/>
  <c r="D10"/>
  <c r="C10"/>
  <c r="C44" i="144"/>
  <c r="B44" s="1"/>
  <c r="C43"/>
  <c r="B43" s="1"/>
  <c r="B42" s="1"/>
  <c r="G42"/>
  <c r="F42"/>
  <c r="E42"/>
  <c r="D42"/>
  <c r="C42"/>
  <c r="C40"/>
  <c r="B40" s="1"/>
  <c r="C39"/>
  <c r="B39" s="1"/>
  <c r="G38"/>
  <c r="F38"/>
  <c r="E38"/>
  <c r="D38"/>
  <c r="C38"/>
  <c r="C36"/>
  <c r="B36" s="1"/>
  <c r="C35"/>
  <c r="B35" s="1"/>
  <c r="B34" s="1"/>
  <c r="G34"/>
  <c r="F34"/>
  <c r="E34"/>
  <c r="D34"/>
  <c r="C34"/>
  <c r="C32"/>
  <c r="B32" s="1"/>
  <c r="C31"/>
  <c r="B31" s="1"/>
  <c r="G30"/>
  <c r="F30"/>
  <c r="E30"/>
  <c r="D30"/>
  <c r="C30"/>
  <c r="C28"/>
  <c r="B28" s="1"/>
  <c r="C27"/>
  <c r="B27" s="1"/>
  <c r="B26" s="1"/>
  <c r="G26"/>
  <c r="F26"/>
  <c r="E26"/>
  <c r="D26"/>
  <c r="C26"/>
  <c r="C24"/>
  <c r="B24" s="1"/>
  <c r="C23"/>
  <c r="B23" s="1"/>
  <c r="G22"/>
  <c r="F22"/>
  <c r="E22"/>
  <c r="D22"/>
  <c r="C22"/>
  <c r="B20"/>
  <c r="C19"/>
  <c r="B19"/>
  <c r="B18" s="1"/>
  <c r="G18"/>
  <c r="E18"/>
  <c r="D18"/>
  <c r="C18"/>
  <c r="C16"/>
  <c r="B16" s="1"/>
  <c r="C15"/>
  <c r="B15" s="1"/>
  <c r="G14"/>
  <c r="F14"/>
  <c r="E14"/>
  <c r="D14"/>
  <c r="C14"/>
  <c r="C12"/>
  <c r="B12" s="1"/>
  <c r="C11"/>
  <c r="B11" s="1"/>
  <c r="B10" s="1"/>
  <c r="G10"/>
  <c r="F10"/>
  <c r="E10"/>
  <c r="D10"/>
  <c r="C10"/>
  <c r="C44" i="143"/>
  <c r="B44" s="1"/>
  <c r="C43"/>
  <c r="B43" s="1"/>
  <c r="G42"/>
  <c r="F42"/>
  <c r="E42"/>
  <c r="D42"/>
  <c r="C42"/>
  <c r="C40"/>
  <c r="B40" s="1"/>
  <c r="C39"/>
  <c r="B39" s="1"/>
  <c r="B38" s="1"/>
  <c r="G38"/>
  <c r="F38"/>
  <c r="E38"/>
  <c r="D38"/>
  <c r="C38"/>
  <c r="C36"/>
  <c r="B36" s="1"/>
  <c r="C35"/>
  <c r="B35" s="1"/>
  <c r="G34"/>
  <c r="F34"/>
  <c r="E34"/>
  <c r="D34"/>
  <c r="C34"/>
  <c r="C32"/>
  <c r="B32" s="1"/>
  <c r="C31"/>
  <c r="B31" s="1"/>
  <c r="B30" s="1"/>
  <c r="G30"/>
  <c r="F30"/>
  <c r="E30"/>
  <c r="D30"/>
  <c r="C30"/>
  <c r="C28"/>
  <c r="B28" s="1"/>
  <c r="C27"/>
  <c r="B27" s="1"/>
  <c r="G26"/>
  <c r="F26"/>
  <c r="E26"/>
  <c r="D26"/>
  <c r="C26"/>
  <c r="C24"/>
  <c r="B24" s="1"/>
  <c r="C23"/>
  <c r="B23" s="1"/>
  <c r="B22" s="1"/>
  <c r="G22"/>
  <c r="F22"/>
  <c r="E22"/>
  <c r="D22"/>
  <c r="C22"/>
  <c r="C20"/>
  <c r="B20" s="1"/>
  <c r="C19"/>
  <c r="B19" s="1"/>
  <c r="G18"/>
  <c r="F18"/>
  <c r="E18"/>
  <c r="D18"/>
  <c r="C18"/>
  <c r="C16"/>
  <c r="B16" s="1"/>
  <c r="C15"/>
  <c r="B15" s="1"/>
  <c r="B14" s="1"/>
  <c r="G14"/>
  <c r="F14"/>
  <c r="E14"/>
  <c r="D14"/>
  <c r="C14"/>
  <c r="C12"/>
  <c r="B12" s="1"/>
  <c r="C11"/>
  <c r="B11" s="1"/>
  <c r="G10"/>
  <c r="F10"/>
  <c r="E10"/>
  <c r="D10"/>
  <c r="C10"/>
  <c r="C31" i="142"/>
  <c r="C30"/>
  <c r="C29"/>
  <c r="C26"/>
  <c r="B26"/>
  <c r="C25"/>
  <c r="B25"/>
  <c r="C24"/>
  <c r="B24"/>
  <c r="C23"/>
  <c r="B23"/>
  <c r="G22"/>
  <c r="F22"/>
  <c r="E22"/>
  <c r="D22"/>
  <c r="C22"/>
  <c r="B22"/>
  <c r="C14"/>
  <c r="B14"/>
  <c r="C13"/>
  <c r="B13"/>
  <c r="C12"/>
  <c r="B12"/>
  <c r="C11"/>
  <c r="B11"/>
  <c r="G10"/>
  <c r="F10"/>
  <c r="E10"/>
  <c r="D10"/>
  <c r="C10"/>
  <c r="B10"/>
  <c r="C38" i="141"/>
  <c r="B38"/>
  <c r="C37"/>
  <c r="B37" s="1"/>
  <c r="C36"/>
  <c r="B36"/>
  <c r="C35"/>
  <c r="B35" s="1"/>
  <c r="G34"/>
  <c r="F34"/>
  <c r="E34"/>
  <c r="D34"/>
  <c r="C34"/>
  <c r="C32"/>
  <c r="B32" s="1"/>
  <c r="C31"/>
  <c r="B31" s="1"/>
  <c r="B28" s="1"/>
  <c r="B30"/>
  <c r="C29"/>
  <c r="B29"/>
  <c r="G28"/>
  <c r="E28"/>
  <c r="D28"/>
  <c r="C28"/>
  <c r="C26"/>
  <c r="B26" s="1"/>
  <c r="C25"/>
  <c r="B25" s="1"/>
  <c r="C24"/>
  <c r="B24" s="1"/>
  <c r="C23"/>
  <c r="B23" s="1"/>
  <c r="G22"/>
  <c r="F22"/>
  <c r="E22"/>
  <c r="D22"/>
  <c r="C22"/>
  <c r="C20"/>
  <c r="B20" s="1"/>
  <c r="C19"/>
  <c r="B19" s="1"/>
  <c r="C18"/>
  <c r="B18" s="1"/>
  <c r="C17"/>
  <c r="B17" s="1"/>
  <c r="B16" s="1"/>
  <c r="G16"/>
  <c r="F16"/>
  <c r="E16"/>
  <c r="D16"/>
  <c r="C16"/>
  <c r="C14"/>
  <c r="B14" s="1"/>
  <c r="C13"/>
  <c r="B13" s="1"/>
  <c r="C12"/>
  <c r="B12" s="1"/>
  <c r="C11"/>
  <c r="B11" s="1"/>
  <c r="G10"/>
  <c r="F10"/>
  <c r="E10"/>
  <c r="D10"/>
  <c r="C10"/>
  <c r="C40" i="140"/>
  <c r="B40" s="1"/>
  <c r="C39"/>
  <c r="B39" s="1"/>
  <c r="C38"/>
  <c r="B38" s="1"/>
  <c r="C37"/>
  <c r="B37" s="1"/>
  <c r="C36"/>
  <c r="B36" s="1"/>
  <c r="C35"/>
  <c r="B35" s="1"/>
  <c r="C34"/>
  <c r="B34" s="1"/>
  <c r="G33"/>
  <c r="F33"/>
  <c r="E33"/>
  <c r="D33"/>
  <c r="C33"/>
  <c r="C32"/>
  <c r="B32" s="1"/>
  <c r="C31"/>
  <c r="B31" s="1"/>
  <c r="C30"/>
  <c r="B30" s="1"/>
  <c r="C29"/>
  <c r="B29" s="1"/>
  <c r="C28"/>
  <c r="B28" s="1"/>
  <c r="C27"/>
  <c r="B27" s="1"/>
  <c r="C26"/>
  <c r="B26" s="1"/>
  <c r="G25"/>
  <c r="F25"/>
  <c r="E25"/>
  <c r="D25"/>
  <c r="C25"/>
  <c r="C24"/>
  <c r="B24" s="1"/>
  <c r="C23"/>
  <c r="B23" s="1"/>
  <c r="C22"/>
  <c r="B22" s="1"/>
  <c r="C21"/>
  <c r="B21" s="1"/>
  <c r="C20"/>
  <c r="B20" s="1"/>
  <c r="C19"/>
  <c r="B19" s="1"/>
  <c r="C18"/>
  <c r="B18" s="1"/>
  <c r="G17"/>
  <c r="F17"/>
  <c r="E17"/>
  <c r="D17"/>
  <c r="C17"/>
  <c r="C16"/>
  <c r="B16" s="1"/>
  <c r="C15"/>
  <c r="B15" s="1"/>
  <c r="C14"/>
  <c r="B14" s="1"/>
  <c r="C13"/>
  <c r="B13" s="1"/>
  <c r="C12"/>
  <c r="B12" s="1"/>
  <c r="C11"/>
  <c r="B11" s="1"/>
  <c r="C10"/>
  <c r="B10" s="1"/>
  <c r="G9"/>
  <c r="F9"/>
  <c r="E9"/>
  <c r="D9"/>
  <c r="C9"/>
  <c r="C48" i="139"/>
  <c r="B48" s="1"/>
  <c r="C47"/>
  <c r="B47" s="1"/>
  <c r="C46"/>
  <c r="B46" s="1"/>
  <c r="C45"/>
  <c r="B45" s="1"/>
  <c r="C44"/>
  <c r="B44" s="1"/>
  <c r="C43"/>
  <c r="C42"/>
  <c r="B42"/>
  <c r="B41" s="1"/>
  <c r="F41"/>
  <c r="E41"/>
  <c r="D41"/>
  <c r="C41"/>
  <c r="C40"/>
  <c r="B40" s="1"/>
  <c r="C39"/>
  <c r="B39" s="1"/>
  <c r="C38"/>
  <c r="B38" s="1"/>
  <c r="C37"/>
  <c r="B37" s="1"/>
  <c r="C36"/>
  <c r="B36" s="1"/>
  <c r="C35"/>
  <c r="B35" s="1"/>
  <c r="C34"/>
  <c r="B34" s="1"/>
  <c r="G33"/>
  <c r="F33"/>
  <c r="E33"/>
  <c r="D33"/>
  <c r="C33"/>
  <c r="C32"/>
  <c r="B32" s="1"/>
  <c r="C31"/>
  <c r="B31" s="1"/>
  <c r="C30"/>
  <c r="B30" s="1"/>
  <c r="C29"/>
  <c r="B29" s="1"/>
  <c r="C28"/>
  <c r="B28" s="1"/>
  <c r="C27"/>
  <c r="B27" s="1"/>
  <c r="C26"/>
  <c r="B26" s="1"/>
  <c r="G25"/>
  <c r="F25"/>
  <c r="E25"/>
  <c r="D25"/>
  <c r="C25"/>
  <c r="C24"/>
  <c r="B24" s="1"/>
  <c r="C23"/>
  <c r="B23" s="1"/>
  <c r="C22"/>
  <c r="B22" s="1"/>
  <c r="C21"/>
  <c r="B21" s="1"/>
  <c r="C20"/>
  <c r="B20" s="1"/>
  <c r="C19"/>
  <c r="B19" s="1"/>
  <c r="C18"/>
  <c r="B18" s="1"/>
  <c r="G17"/>
  <c r="F17"/>
  <c r="E17"/>
  <c r="D17"/>
  <c r="C17"/>
  <c r="C16"/>
  <c r="B16" s="1"/>
  <c r="C15"/>
  <c r="B15" s="1"/>
  <c r="C14"/>
  <c r="B14" s="1"/>
  <c r="C13"/>
  <c r="B13" s="1"/>
  <c r="C12"/>
  <c r="B12" s="1"/>
  <c r="C11"/>
  <c r="B11" s="1"/>
  <c r="C10"/>
  <c r="B10" s="1"/>
  <c r="B9" s="1"/>
  <c r="G9"/>
  <c r="F9"/>
  <c r="E9"/>
  <c r="D9"/>
  <c r="C9"/>
  <c r="C32" i="138"/>
  <c r="B32" s="1"/>
  <c r="C31"/>
  <c r="B31" s="1"/>
  <c r="C30"/>
  <c r="B30" s="1"/>
  <c r="C29"/>
  <c r="B29" s="1"/>
  <c r="G28"/>
  <c r="F28"/>
  <c r="E28"/>
  <c r="D28"/>
  <c r="C28"/>
  <c r="C26"/>
  <c r="B26" s="1"/>
  <c r="C25"/>
  <c r="B25" s="1"/>
  <c r="C24"/>
  <c r="B24" s="1"/>
  <c r="C23"/>
  <c r="B23" s="1"/>
  <c r="B22" s="1"/>
  <c r="G22"/>
  <c r="F22"/>
  <c r="E22"/>
  <c r="D22"/>
  <c r="C22"/>
  <c r="C20"/>
  <c r="B20" s="1"/>
  <c r="C19"/>
  <c r="B19" s="1"/>
  <c r="C18"/>
  <c r="B18" s="1"/>
  <c r="C17"/>
  <c r="B17" s="1"/>
  <c r="G16"/>
  <c r="F16"/>
  <c r="E16"/>
  <c r="D16"/>
  <c r="C16"/>
  <c r="C14"/>
  <c r="B14" s="1"/>
  <c r="C13"/>
  <c r="B13" s="1"/>
  <c r="C12"/>
  <c r="B12" s="1"/>
  <c r="C11"/>
  <c r="B11" s="1"/>
  <c r="B10" s="1"/>
  <c r="G10"/>
  <c r="F10"/>
  <c r="E10"/>
  <c r="D10"/>
  <c r="C10"/>
  <c r="C38" i="137"/>
  <c r="B38" s="1"/>
  <c r="C37"/>
  <c r="B37" s="1"/>
  <c r="C36"/>
  <c r="B36" s="1"/>
  <c r="C35"/>
  <c r="B35" s="1"/>
  <c r="B34" s="1"/>
  <c r="G34"/>
  <c r="F34"/>
  <c r="E34"/>
  <c r="D34"/>
  <c r="C34"/>
  <c r="C32"/>
  <c r="B32" s="1"/>
  <c r="C31"/>
  <c r="B31" s="1"/>
  <c r="C30"/>
  <c r="B30" s="1"/>
  <c r="C29"/>
  <c r="B29" s="1"/>
  <c r="G28"/>
  <c r="F28"/>
  <c r="E28"/>
  <c r="D28"/>
  <c r="C28"/>
  <c r="C26"/>
  <c r="B26" s="1"/>
  <c r="C25"/>
  <c r="B25" s="1"/>
  <c r="C24"/>
  <c r="B24" s="1"/>
  <c r="C23"/>
  <c r="B23" s="1"/>
  <c r="B22" s="1"/>
  <c r="G22"/>
  <c r="F22"/>
  <c r="E22"/>
  <c r="D22"/>
  <c r="C22"/>
  <c r="C20"/>
  <c r="B20" s="1"/>
  <c r="C19"/>
  <c r="B19" s="1"/>
  <c r="C18"/>
  <c r="B18" s="1"/>
  <c r="C17"/>
  <c r="B17" s="1"/>
  <c r="B16" s="1"/>
  <c r="G16"/>
  <c r="F16"/>
  <c r="E16"/>
  <c r="D16"/>
  <c r="C16"/>
  <c r="C14"/>
  <c r="B14" s="1"/>
  <c r="C13"/>
  <c r="B13" s="1"/>
  <c r="C12"/>
  <c r="B12" s="1"/>
  <c r="C11"/>
  <c r="B11" s="1"/>
  <c r="B10" s="1"/>
  <c r="G10"/>
  <c r="F10"/>
  <c r="E10"/>
  <c r="D10"/>
  <c r="C10"/>
  <c r="C44" i="136"/>
  <c r="B44" s="1"/>
  <c r="C43"/>
  <c r="B43" s="1"/>
  <c r="C42"/>
  <c r="B42" s="1"/>
  <c r="B41" s="1"/>
  <c r="G41"/>
  <c r="F41"/>
  <c r="E41"/>
  <c r="D41"/>
  <c r="C41"/>
  <c r="C40"/>
  <c r="B40" s="1"/>
  <c r="C39"/>
  <c r="B39" s="1"/>
  <c r="F37"/>
  <c r="E37"/>
  <c r="D37"/>
  <c r="C36"/>
  <c r="B36"/>
  <c r="B35"/>
  <c r="C34"/>
  <c r="B34" s="1"/>
  <c r="B33" s="1"/>
  <c r="G33"/>
  <c r="F33"/>
  <c r="E33"/>
  <c r="D33"/>
  <c r="C33"/>
  <c r="C32"/>
  <c r="B32" s="1"/>
  <c r="C31"/>
  <c r="B31" s="1"/>
  <c r="C30"/>
  <c r="B30" s="1"/>
  <c r="B29" s="1"/>
  <c r="G29"/>
  <c r="F29"/>
  <c r="E29"/>
  <c r="D29"/>
  <c r="C29"/>
  <c r="C28"/>
  <c r="B28" s="1"/>
  <c r="C27"/>
  <c r="B27" s="1"/>
  <c r="C26"/>
  <c r="B26" s="1"/>
  <c r="B25" s="1"/>
  <c r="G25"/>
  <c r="F25"/>
  <c r="E25"/>
  <c r="D25"/>
  <c r="C25"/>
  <c r="C24"/>
  <c r="B24" s="1"/>
  <c r="C23"/>
  <c r="B23" s="1"/>
  <c r="C22"/>
  <c r="B22" s="1"/>
  <c r="B21" s="1"/>
  <c r="G21"/>
  <c r="F21"/>
  <c r="E21"/>
  <c r="D21"/>
  <c r="C21"/>
  <c r="C20"/>
  <c r="B20" s="1"/>
  <c r="C19"/>
  <c r="B19" s="1"/>
  <c r="C18"/>
  <c r="B18" s="1"/>
  <c r="B17" s="1"/>
  <c r="G17"/>
  <c r="F17"/>
  <c r="E17"/>
  <c r="D17"/>
  <c r="C17"/>
  <c r="C16"/>
  <c r="B16" s="1"/>
  <c r="C15"/>
  <c r="B15" s="1"/>
  <c r="C14"/>
  <c r="B14" s="1"/>
  <c r="B13" s="1"/>
  <c r="G13"/>
  <c r="F13"/>
  <c r="E13"/>
  <c r="D13"/>
  <c r="C13"/>
  <c r="C12"/>
  <c r="B12" s="1"/>
  <c r="C11"/>
  <c r="B11" s="1"/>
  <c r="C10"/>
  <c r="B10" s="1"/>
  <c r="B9" s="1"/>
  <c r="G9"/>
  <c r="F9"/>
  <c r="E9"/>
  <c r="D9"/>
  <c r="C9"/>
  <c r="C44" i="135"/>
  <c r="B44" s="1"/>
  <c r="C43"/>
  <c r="B43" s="1"/>
  <c r="G42"/>
  <c r="F42"/>
  <c r="D42"/>
  <c r="C41"/>
  <c r="B41"/>
  <c r="C40"/>
  <c r="B40"/>
  <c r="C39"/>
  <c r="B39"/>
  <c r="G38"/>
  <c r="F38"/>
  <c r="E38"/>
  <c r="D38"/>
  <c r="C38" s="1"/>
  <c r="B38"/>
  <c r="C37"/>
  <c r="B37"/>
  <c r="C36"/>
  <c r="B36"/>
  <c r="C35"/>
  <c r="B35"/>
  <c r="C34"/>
  <c r="B34"/>
  <c r="C33"/>
  <c r="B33"/>
  <c r="C32"/>
  <c r="B32"/>
  <c r="C31"/>
  <c r="B31"/>
  <c r="C30"/>
  <c r="B30"/>
  <c r="C29"/>
  <c r="B29"/>
  <c r="C28"/>
  <c r="B28" s="1"/>
  <c r="C27"/>
  <c r="B27" s="1"/>
  <c r="C26"/>
  <c r="C25"/>
  <c r="B25" s="1"/>
  <c r="C24"/>
  <c r="B24" s="1"/>
  <c r="C23"/>
  <c r="B23" s="1"/>
  <c r="C22"/>
  <c r="C20"/>
  <c r="B20" s="1"/>
  <c r="C19"/>
  <c r="B19" s="1"/>
  <c r="C18"/>
  <c r="B18" s="1"/>
  <c r="C17"/>
  <c r="C16"/>
  <c r="B16" s="1"/>
  <c r="C15"/>
  <c r="B15" s="1"/>
  <c r="C14"/>
  <c r="B14" s="1"/>
  <c r="C13"/>
  <c r="C12"/>
  <c r="B12" s="1"/>
  <c r="C11"/>
  <c r="B11" s="1"/>
  <c r="C10"/>
  <c r="B10" s="1"/>
  <c r="G9"/>
  <c r="F9"/>
  <c r="E9"/>
  <c r="D9"/>
  <c r="C9"/>
  <c r="C36" i="134"/>
  <c r="B36" s="1"/>
  <c r="C35"/>
  <c r="B35" s="1"/>
  <c r="C34"/>
  <c r="B34" s="1"/>
  <c r="C33"/>
  <c r="B33" s="1"/>
  <c r="C32"/>
  <c r="B32" s="1"/>
  <c r="B31" s="1"/>
  <c r="G31"/>
  <c r="F31"/>
  <c r="E31"/>
  <c r="D31"/>
  <c r="C31"/>
  <c r="C29"/>
  <c r="B29" s="1"/>
  <c r="C28"/>
  <c r="B28" s="1"/>
  <c r="C27"/>
  <c r="B27" s="1"/>
  <c r="C26"/>
  <c r="B26" s="1"/>
  <c r="C25"/>
  <c r="B25" s="1"/>
  <c r="B24" s="1"/>
  <c r="G24"/>
  <c r="F24"/>
  <c r="E24"/>
  <c r="D24"/>
  <c r="C24"/>
  <c r="C22"/>
  <c r="B22" s="1"/>
  <c r="C21"/>
  <c r="B21" s="1"/>
  <c r="C20"/>
  <c r="B20" s="1"/>
  <c r="C19"/>
  <c r="B19" s="1"/>
  <c r="C18"/>
  <c r="B18" s="1"/>
  <c r="B17" s="1"/>
  <c r="G17"/>
  <c r="F17"/>
  <c r="E17"/>
  <c r="D17"/>
  <c r="C17"/>
  <c r="C14"/>
  <c r="B14" s="1"/>
  <c r="C13"/>
  <c r="B13" s="1"/>
  <c r="C12"/>
  <c r="B12" s="1"/>
  <c r="C11"/>
  <c r="B11" s="1"/>
  <c r="G10"/>
  <c r="E10"/>
  <c r="D10"/>
  <c r="C43" i="133"/>
  <c r="B43"/>
  <c r="C42"/>
  <c r="B42"/>
  <c r="C41"/>
  <c r="B41"/>
  <c r="C40"/>
  <c r="B40"/>
  <c r="C39"/>
  <c r="B39"/>
  <c r="G38"/>
  <c r="F38"/>
  <c r="E38"/>
  <c r="D38"/>
  <c r="C38"/>
  <c r="B38"/>
  <c r="C36"/>
  <c r="B36"/>
  <c r="C35"/>
  <c r="B35" s="1"/>
  <c r="C34"/>
  <c r="B34" s="1"/>
  <c r="C33"/>
  <c r="B33" s="1"/>
  <c r="C32"/>
  <c r="B32" s="1"/>
  <c r="B31" s="1"/>
  <c r="G31"/>
  <c r="F31"/>
  <c r="E31"/>
  <c r="D31"/>
  <c r="C31"/>
  <c r="C29"/>
  <c r="B29"/>
  <c r="C28"/>
  <c r="B28"/>
  <c r="C27"/>
  <c r="B27" s="1"/>
  <c r="C26"/>
  <c r="B26" s="1"/>
  <c r="C25"/>
  <c r="B25" s="1"/>
  <c r="B24" s="1"/>
  <c r="G24"/>
  <c r="F24"/>
  <c r="E24"/>
  <c r="D24"/>
  <c r="C24"/>
  <c r="C22"/>
  <c r="B22" s="1"/>
  <c r="C21"/>
  <c r="B21" s="1"/>
  <c r="C20"/>
  <c r="B20" s="1"/>
  <c r="C19"/>
  <c r="B19" s="1"/>
  <c r="C18"/>
  <c r="B18" s="1"/>
  <c r="B17" s="1"/>
  <c r="G17"/>
  <c r="F17"/>
  <c r="E17"/>
  <c r="D17"/>
  <c r="C17"/>
  <c r="C15"/>
  <c r="B15" s="1"/>
  <c r="C14"/>
  <c r="B14" s="1"/>
  <c r="C13"/>
  <c r="B13" s="1"/>
  <c r="C12"/>
  <c r="B12" s="1"/>
  <c r="C11"/>
  <c r="B11" s="1"/>
  <c r="B10" s="1"/>
  <c r="G10"/>
  <c r="F10"/>
  <c r="E10"/>
  <c r="D10"/>
  <c r="C10"/>
  <c r="G23" i="131"/>
  <c r="D23"/>
  <c r="G21"/>
  <c r="D21"/>
  <c r="G19"/>
  <c r="D19"/>
  <c r="G18"/>
  <c r="D18"/>
  <c r="G17"/>
  <c r="D17"/>
  <c r="G16"/>
  <c r="D16"/>
  <c r="G15"/>
  <c r="D15"/>
  <c r="F13"/>
  <c r="G13" s="1"/>
  <c r="E13"/>
  <c r="C13"/>
  <c r="D13" s="1"/>
  <c r="B13"/>
  <c r="F11"/>
  <c r="G11" s="1"/>
  <c r="E11"/>
  <c r="C11"/>
  <c r="D11" s="1"/>
  <c r="B11"/>
  <c r="G23" i="130"/>
  <c r="D23"/>
  <c r="G21"/>
  <c r="D21"/>
  <c r="G19"/>
  <c r="D19"/>
  <c r="G18"/>
  <c r="D18"/>
  <c r="G17"/>
  <c r="D17"/>
  <c r="G16"/>
  <c r="D16"/>
  <c r="G15"/>
  <c r="D15"/>
  <c r="F13"/>
  <c r="G13" s="1"/>
  <c r="E13"/>
  <c r="C13"/>
  <c r="D13" s="1"/>
  <c r="B13"/>
  <c r="F11"/>
  <c r="G11" s="1"/>
  <c r="E11"/>
  <c r="C11"/>
  <c r="D11" s="1"/>
  <c r="B11"/>
  <c r="C21" i="129"/>
  <c r="B21"/>
  <c r="C12"/>
  <c r="C21" i="128"/>
  <c r="B21"/>
  <c r="C12"/>
  <c r="B10" i="134" l="1"/>
  <c r="B16" i="138"/>
  <c r="B28"/>
  <c r="B9" i="135"/>
  <c r="B13"/>
  <c r="B17"/>
  <c r="B22"/>
  <c r="B26"/>
  <c r="B42"/>
  <c r="B28" i="137"/>
  <c r="B17" i="139"/>
  <c r="B25"/>
  <c r="B33"/>
  <c r="B9" i="140"/>
  <c r="B17"/>
  <c r="B25"/>
  <c r="B33"/>
  <c r="B10" i="141"/>
  <c r="B22"/>
  <c r="B34"/>
  <c r="B10" i="143"/>
  <c r="B18"/>
  <c r="B26"/>
  <c r="B34"/>
  <c r="B42"/>
  <c r="B14" i="144"/>
  <c r="B22"/>
  <c r="B30"/>
  <c r="B38"/>
  <c r="B10" i="145"/>
  <c r="B18"/>
  <c r="B26"/>
  <c r="B34"/>
  <c r="B42"/>
  <c r="C42" i="135"/>
  <c r="C10" i="134"/>
  <c r="E15" i="122" l="1"/>
  <c r="C15"/>
  <c r="B15"/>
  <c r="E13"/>
  <c r="C13"/>
  <c r="B13"/>
  <c r="E11"/>
  <c r="C11"/>
  <c r="B11"/>
  <c r="K11" i="121"/>
  <c r="H11"/>
  <c r="F11"/>
  <c r="D11"/>
  <c r="B11"/>
  <c r="K9"/>
  <c r="H9"/>
  <c r="F9"/>
  <c r="D9"/>
  <c r="B9"/>
  <c r="G52" i="120" l="1"/>
  <c r="G51"/>
  <c r="G50"/>
  <c r="G49"/>
  <c r="G48"/>
  <c r="G47"/>
  <c r="G46"/>
  <c r="G45"/>
  <c r="G44"/>
  <c r="G43"/>
  <c r="G42"/>
  <c r="G41"/>
  <c r="G40"/>
  <c r="G39"/>
  <c r="G38"/>
  <c r="G37"/>
  <c r="G36"/>
  <c r="G35"/>
  <c r="F33"/>
  <c r="G33" s="1"/>
  <c r="E33"/>
  <c r="D33"/>
  <c r="C33"/>
  <c r="B33"/>
  <c r="G31"/>
  <c r="G30"/>
  <c r="G29"/>
  <c r="G28"/>
  <c r="G27"/>
  <c r="G26"/>
  <c r="G25"/>
  <c r="G24"/>
  <c r="G23"/>
  <c r="G22"/>
  <c r="G21"/>
  <c r="G20"/>
  <c r="G19"/>
  <c r="G18"/>
  <c r="G17"/>
  <c r="G16"/>
  <c r="G15"/>
  <c r="G14"/>
  <c r="F12"/>
  <c r="G12" s="1"/>
  <c r="E12"/>
  <c r="D12"/>
  <c r="C12"/>
  <c r="B12"/>
  <c r="G50" i="119"/>
  <c r="G49"/>
  <c r="G48"/>
  <c r="G47"/>
  <c r="G46"/>
  <c r="G45"/>
  <c r="G44"/>
  <c r="G43"/>
  <c r="G42"/>
  <c r="G41"/>
  <c r="G40"/>
  <c r="G39"/>
  <c r="G38"/>
  <c r="G37"/>
  <c r="G36"/>
  <c r="G35"/>
  <c r="G34"/>
  <c r="G33"/>
  <c r="G32"/>
  <c r="G31"/>
  <c r="G30"/>
  <c r="G29"/>
  <c r="G28"/>
  <c r="G27"/>
  <c r="G26"/>
  <c r="G25"/>
  <c r="G24"/>
  <c r="G23"/>
  <c r="G22"/>
  <c r="G21"/>
  <c r="G20"/>
  <c r="G19"/>
  <c r="G18"/>
  <c r="G17"/>
  <c r="G16"/>
  <c r="G15"/>
  <c r="G14"/>
  <c r="G12"/>
  <c r="G52" i="118"/>
  <c r="G50"/>
  <c r="G47"/>
  <c r="G46"/>
  <c r="G45"/>
  <c r="G43"/>
  <c r="G40"/>
  <c r="G39"/>
  <c r="G38"/>
  <c r="G37"/>
  <c r="G35"/>
  <c r="G33"/>
  <c r="G31"/>
  <c r="G30"/>
  <c r="G29"/>
  <c r="G27"/>
  <c r="G26"/>
  <c r="G25"/>
  <c r="G24"/>
  <c r="G23"/>
  <c r="G22"/>
  <c r="G21"/>
  <c r="G20"/>
  <c r="G19"/>
  <c r="G18"/>
  <c r="G17"/>
  <c r="G16"/>
  <c r="G14"/>
  <c r="G12"/>
  <c r="G52" i="117"/>
  <c r="G51"/>
  <c r="G50"/>
  <c r="G49"/>
  <c r="G48"/>
  <c r="G47"/>
  <c r="G46"/>
  <c r="G45"/>
  <c r="G44"/>
  <c r="G43"/>
  <c r="G42"/>
  <c r="G41"/>
  <c r="G40"/>
  <c r="G39"/>
  <c r="G38"/>
  <c r="G37"/>
  <c r="G36"/>
  <c r="G35"/>
  <c r="G33"/>
  <c r="G31"/>
  <c r="G30"/>
  <c r="G29"/>
  <c r="G28"/>
  <c r="G27"/>
  <c r="G26"/>
  <c r="G25"/>
  <c r="G24"/>
  <c r="G23"/>
  <c r="G22"/>
  <c r="G21"/>
  <c r="G20"/>
  <c r="G19"/>
  <c r="G18"/>
  <c r="G17"/>
  <c r="G16"/>
  <c r="G14"/>
  <c r="G12"/>
  <c r="G63" i="116"/>
  <c r="G62"/>
  <c r="G61"/>
  <c r="G60"/>
  <c r="G59"/>
  <c r="G58"/>
  <c r="G57"/>
  <c r="G56"/>
  <c r="G55"/>
  <c r="G54"/>
  <c r="G53"/>
  <c r="G52"/>
  <c r="G51"/>
  <c r="G50"/>
  <c r="G49"/>
  <c r="G48"/>
  <c r="G47"/>
  <c r="G46"/>
  <c r="G44"/>
  <c r="G42"/>
  <c r="G41"/>
  <c r="G40"/>
  <c r="G39"/>
  <c r="G38"/>
  <c r="G37"/>
  <c r="G36"/>
  <c r="G35"/>
  <c r="G34"/>
  <c r="G33"/>
  <c r="G32"/>
  <c r="G31"/>
  <c r="G30"/>
  <c r="G29"/>
  <c r="G28"/>
  <c r="G27"/>
  <c r="G26"/>
  <c r="G25"/>
  <c r="F23"/>
  <c r="G23" s="1"/>
  <c r="E23"/>
  <c r="D23"/>
  <c r="C23"/>
  <c r="B23"/>
  <c r="G21"/>
  <c r="G20"/>
  <c r="G19"/>
  <c r="G18"/>
  <c r="G17"/>
  <c r="G16"/>
  <c r="G15"/>
  <c r="G14"/>
  <c r="G65" i="115"/>
  <c r="G64"/>
  <c r="G63"/>
  <c r="G62"/>
  <c r="G61"/>
  <c r="G60"/>
  <c r="G59"/>
  <c r="G58"/>
  <c r="G57"/>
  <c r="G56"/>
  <c r="G54"/>
  <c r="G52"/>
  <c r="G51"/>
  <c r="G50"/>
  <c r="G49"/>
  <c r="G48"/>
  <c r="G47"/>
  <c r="G46"/>
  <c r="G45"/>
  <c r="G44"/>
  <c r="G43"/>
  <c r="G42"/>
  <c r="G41"/>
  <c r="G40"/>
  <c r="G39"/>
  <c r="G38"/>
  <c r="G37"/>
  <c r="G36"/>
  <c r="G35"/>
  <c r="F33"/>
  <c r="G33" s="1"/>
  <c r="E33"/>
  <c r="D33"/>
  <c r="C33"/>
  <c r="B33"/>
  <c r="G31"/>
  <c r="G30"/>
  <c r="G29"/>
  <c r="G28"/>
  <c r="G27"/>
  <c r="G26"/>
  <c r="G25"/>
  <c r="G24"/>
  <c r="G23"/>
  <c r="G22"/>
  <c r="G21"/>
  <c r="G20"/>
  <c r="G19"/>
  <c r="G18"/>
  <c r="G17"/>
  <c r="G16"/>
  <c r="G15"/>
  <c r="G14"/>
  <c r="F12"/>
  <c r="G12" s="1"/>
  <c r="E12"/>
  <c r="D12"/>
  <c r="C12"/>
  <c r="B12"/>
  <c r="G24" i="114"/>
  <c r="G22"/>
  <c r="G20"/>
  <c r="G19"/>
  <c r="G18"/>
  <c r="G17"/>
  <c r="G16"/>
  <c r="F14"/>
  <c r="G14" s="1"/>
  <c r="E14"/>
  <c r="D14"/>
  <c r="C14"/>
  <c r="B14"/>
  <c r="F12"/>
  <c r="G12" s="1"/>
  <c r="E12"/>
  <c r="D12"/>
  <c r="C12"/>
  <c r="B12"/>
  <c r="G24" i="113"/>
  <c r="G22"/>
  <c r="G20"/>
  <c r="G19"/>
  <c r="G18"/>
  <c r="G17"/>
  <c r="G16"/>
  <c r="F14"/>
  <c r="G14" s="1"/>
  <c r="E14"/>
  <c r="D14"/>
  <c r="C14"/>
  <c r="B14"/>
  <c r="F12"/>
  <c r="G12" s="1"/>
  <c r="E12"/>
  <c r="D12"/>
  <c r="C12"/>
  <c r="B12"/>
  <c r="G24" i="112"/>
  <c r="G22"/>
  <c r="G20"/>
  <c r="G19"/>
  <c r="G18"/>
  <c r="G17"/>
  <c r="G16"/>
  <c r="F14"/>
  <c r="G14" s="1"/>
  <c r="E14"/>
  <c r="D14"/>
  <c r="C14"/>
  <c r="B14"/>
  <c r="F12"/>
  <c r="G12" s="1"/>
  <c r="E12"/>
  <c r="D12"/>
  <c r="C12"/>
  <c r="B12"/>
  <c r="G34" i="111" l="1"/>
  <c r="F34"/>
  <c r="E34"/>
  <c r="D34"/>
  <c r="C34"/>
  <c r="B34"/>
  <c r="G9"/>
  <c r="F9"/>
  <c r="E9"/>
  <c r="D9"/>
  <c r="C9"/>
  <c r="B9"/>
  <c r="G34" i="110"/>
  <c r="F34"/>
  <c r="E34"/>
  <c r="D34"/>
  <c r="C34"/>
  <c r="B34"/>
  <c r="G32"/>
  <c r="F32"/>
  <c r="E32"/>
  <c r="D32"/>
  <c r="C32"/>
  <c r="B32"/>
  <c r="G11"/>
  <c r="F11"/>
  <c r="E11"/>
  <c r="D11"/>
  <c r="C11"/>
  <c r="B11"/>
  <c r="G9"/>
  <c r="F9"/>
  <c r="E9"/>
  <c r="D9"/>
  <c r="C9"/>
  <c r="B9"/>
  <c r="E8" i="109"/>
  <c r="D8"/>
  <c r="C8"/>
  <c r="B8"/>
  <c r="H11" i="108"/>
  <c r="F11"/>
  <c r="E11"/>
  <c r="D11"/>
  <c r="C11"/>
  <c r="B11"/>
  <c r="H9"/>
  <c r="F9"/>
  <c r="E9"/>
  <c r="D9"/>
  <c r="C9"/>
  <c r="B9"/>
  <c r="F42" i="107"/>
  <c r="F34"/>
  <c r="F25"/>
  <c r="F21"/>
  <c r="F17"/>
  <c r="F13"/>
  <c r="F11"/>
  <c r="G13" i="81"/>
  <c r="F13"/>
  <c r="E13"/>
  <c r="D13"/>
  <c r="C13"/>
  <c r="G11"/>
  <c r="F11"/>
  <c r="E11"/>
  <c r="D11"/>
  <c r="C11"/>
  <c r="B22" i="80"/>
  <c r="B21"/>
  <c r="B20"/>
  <c r="B19"/>
  <c r="B18"/>
  <c r="B17"/>
  <c r="B16"/>
  <c r="B15"/>
  <c r="E13"/>
  <c r="D13"/>
  <c r="C13"/>
  <c r="B13"/>
  <c r="B25" i="79"/>
  <c r="B23"/>
  <c r="B21"/>
  <c r="B20"/>
  <c r="B19"/>
  <c r="B18"/>
  <c r="B17"/>
  <c r="E15"/>
  <c r="D15"/>
  <c r="C15"/>
  <c r="B15"/>
  <c r="E13"/>
  <c r="D13"/>
  <c r="C13"/>
  <c r="B13"/>
  <c r="B36" i="78"/>
  <c r="B35"/>
  <c r="B34"/>
  <c r="B33"/>
  <c r="B31"/>
  <c r="B30"/>
  <c r="B29"/>
  <c r="B28"/>
  <c r="B26"/>
  <c r="B25"/>
  <c r="B24"/>
  <c r="B23"/>
  <c r="B21"/>
  <c r="B20"/>
  <c r="B19"/>
  <c r="B18"/>
  <c r="B16"/>
  <c r="B15"/>
  <c r="B14"/>
  <c r="B13"/>
  <c r="E11"/>
  <c r="D11"/>
  <c r="C11"/>
  <c r="B11"/>
  <c r="G11" i="77"/>
  <c r="F11"/>
  <c r="E11"/>
  <c r="D11"/>
  <c r="C11"/>
  <c r="B11"/>
  <c r="G9"/>
  <c r="F9"/>
  <c r="E9"/>
  <c r="D9"/>
  <c r="C9"/>
  <c r="B9"/>
  <c r="G33" i="76"/>
  <c r="F33"/>
  <c r="E33"/>
  <c r="D33"/>
  <c r="C33"/>
  <c r="B33"/>
  <c r="G31"/>
  <c r="F31"/>
  <c r="E31"/>
  <c r="D31"/>
  <c r="C31"/>
  <c r="B31"/>
  <c r="G11"/>
  <c r="F11"/>
  <c r="E11"/>
  <c r="D11"/>
  <c r="C11"/>
  <c r="B11"/>
  <c r="G9"/>
  <c r="F9"/>
  <c r="E9"/>
  <c r="D9"/>
  <c r="C9"/>
  <c r="B9"/>
  <c r="G14" i="75"/>
  <c r="F14"/>
  <c r="E14"/>
  <c r="D14"/>
  <c r="C14"/>
  <c r="B14"/>
  <c r="G12"/>
  <c r="F12"/>
  <c r="E12"/>
  <c r="D12"/>
  <c r="C12"/>
  <c r="B12"/>
  <c r="B50" i="74"/>
  <c r="B48"/>
  <c r="B44"/>
  <c r="B43"/>
  <c r="B42"/>
  <c r="B41"/>
  <c r="B40"/>
  <c r="B38"/>
  <c r="B36"/>
  <c r="B34"/>
  <c r="B33"/>
  <c r="B32"/>
  <c r="B31"/>
  <c r="B30"/>
  <c r="B29"/>
  <c r="B28"/>
  <c r="B27"/>
  <c r="B25"/>
  <c r="B23"/>
  <c r="B22"/>
  <c r="B21"/>
  <c r="B20"/>
  <c r="B19"/>
  <c r="B18"/>
  <c r="B17"/>
  <c r="B16"/>
  <c r="B14"/>
  <c r="B12"/>
  <c r="F10"/>
  <c r="E10"/>
  <c r="D10"/>
  <c r="C10"/>
  <c r="B10"/>
  <c r="B50" i="73"/>
  <c r="B48"/>
  <c r="B44"/>
  <c r="B43"/>
  <c r="B42"/>
  <c r="B41"/>
  <c r="B40"/>
  <c r="B38"/>
  <c r="B36"/>
  <c r="B34"/>
  <c r="B33"/>
  <c r="B32"/>
  <c r="B31"/>
  <c r="B30"/>
  <c r="B29"/>
  <c r="B28"/>
  <c r="B27"/>
  <c r="B25"/>
  <c r="B23"/>
  <c r="B22"/>
  <c r="B21"/>
  <c r="B20"/>
  <c r="B19"/>
  <c r="B18"/>
  <c r="B17"/>
  <c r="B16"/>
  <c r="B14" s="1"/>
  <c r="G10"/>
  <c r="F10"/>
  <c r="E10"/>
  <c r="D10"/>
  <c r="C10"/>
  <c r="B10"/>
  <c r="B50" i="72"/>
  <c r="B48"/>
  <c r="B46"/>
  <c r="B44"/>
  <c r="B43"/>
  <c r="B42"/>
  <c r="B41"/>
  <c r="B40"/>
  <c r="B38" s="1"/>
  <c r="B36"/>
  <c r="B34"/>
  <c r="B33"/>
  <c r="B32"/>
  <c r="B31"/>
  <c r="B30"/>
  <c r="B29"/>
  <c r="B28"/>
  <c r="B27"/>
  <c r="B25"/>
  <c r="B23"/>
  <c r="B22"/>
  <c r="B21"/>
  <c r="B20"/>
  <c r="B19"/>
  <c r="B18"/>
  <c r="B17"/>
  <c r="B16"/>
  <c r="B14" s="1"/>
  <c r="B12" s="1"/>
  <c r="B10" s="1"/>
  <c r="E10"/>
  <c r="D10"/>
  <c r="C10"/>
  <c r="B50" i="71"/>
  <c r="B48"/>
  <c r="B46"/>
  <c r="B38"/>
  <c r="B36"/>
  <c r="B25"/>
  <c r="E12"/>
  <c r="D12"/>
  <c r="C12"/>
  <c r="B12"/>
  <c r="E10"/>
  <c r="D10"/>
  <c r="C10"/>
  <c r="B10"/>
  <c r="K16" i="40"/>
  <c r="J16"/>
  <c r="I16"/>
  <c r="H16"/>
  <c r="G16"/>
  <c r="F16"/>
  <c r="E16"/>
  <c r="D16"/>
  <c r="C16"/>
  <c r="K15"/>
  <c r="J15"/>
  <c r="I15"/>
  <c r="H15"/>
  <c r="G15"/>
  <c r="F15"/>
  <c r="E15"/>
  <c r="D15"/>
  <c r="C15"/>
  <c r="K28" i="39"/>
  <c r="J28"/>
  <c r="I28"/>
  <c r="H28"/>
  <c r="G28"/>
  <c r="F28"/>
  <c r="E28"/>
  <c r="D28"/>
  <c r="C28"/>
  <c r="K27"/>
  <c r="J27"/>
  <c r="I27"/>
  <c r="H27"/>
  <c r="G27"/>
  <c r="F27"/>
  <c r="E27"/>
  <c r="D27"/>
  <c r="C27"/>
  <c r="M23" i="38"/>
  <c r="M22"/>
  <c r="K40" i="34"/>
  <c r="J40"/>
  <c r="I40"/>
  <c r="H40"/>
  <c r="G40"/>
  <c r="F40"/>
  <c r="E40"/>
  <c r="D40"/>
  <c r="C40"/>
  <c r="K39"/>
  <c r="J39"/>
  <c r="I39"/>
  <c r="H39"/>
  <c r="G39"/>
  <c r="F39"/>
  <c r="E39"/>
  <c r="D39"/>
  <c r="C39"/>
  <c r="K16"/>
  <c r="J16"/>
  <c r="I16"/>
  <c r="H16"/>
  <c r="G16"/>
  <c r="F16"/>
  <c r="E16"/>
  <c r="D16"/>
  <c r="C16"/>
  <c r="K15"/>
  <c r="J15"/>
  <c r="I15"/>
  <c r="H15"/>
  <c r="G15"/>
  <c r="F15"/>
  <c r="E15"/>
  <c r="D15"/>
  <c r="C15"/>
  <c r="K40" i="30"/>
  <c r="J40"/>
  <c r="I40"/>
  <c r="H40"/>
  <c r="G40"/>
  <c r="F40"/>
  <c r="E40"/>
  <c r="D40"/>
  <c r="C40"/>
  <c r="K39"/>
  <c r="J39"/>
  <c r="I39"/>
  <c r="H39"/>
  <c r="G39"/>
  <c r="F39"/>
  <c r="E39"/>
  <c r="D39"/>
  <c r="C39"/>
  <c r="K24" i="29"/>
  <c r="J24"/>
  <c r="I24"/>
  <c r="H24"/>
  <c r="G24"/>
  <c r="F24"/>
  <c r="E24"/>
  <c r="D24"/>
  <c r="C24"/>
  <c r="K23"/>
  <c r="J23"/>
  <c r="I23"/>
  <c r="H23"/>
  <c r="G23"/>
  <c r="F23"/>
  <c r="E23"/>
  <c r="D23"/>
  <c r="C23"/>
  <c r="K14"/>
  <c r="J14"/>
  <c r="I14"/>
  <c r="H14"/>
  <c r="G14"/>
  <c r="F14"/>
  <c r="E14"/>
  <c r="D14"/>
  <c r="C14"/>
  <c r="K13"/>
  <c r="J13"/>
  <c r="I13"/>
  <c r="H13"/>
  <c r="G13"/>
  <c r="F13"/>
  <c r="E13"/>
  <c r="D13"/>
  <c r="C13"/>
  <c r="K29" i="27"/>
  <c r="J29"/>
  <c r="I29"/>
  <c r="H29"/>
  <c r="G29"/>
  <c r="F29"/>
  <c r="E29"/>
  <c r="D29"/>
  <c r="C29"/>
  <c r="K28"/>
  <c r="J28"/>
  <c r="I28"/>
  <c r="H28"/>
  <c r="G28"/>
  <c r="F28"/>
  <c r="E28"/>
  <c r="D28"/>
  <c r="C28"/>
  <c r="K17"/>
  <c r="J17"/>
  <c r="I17"/>
  <c r="H17"/>
  <c r="G17"/>
  <c r="F17"/>
  <c r="E17"/>
  <c r="D17"/>
  <c r="C17"/>
  <c r="K16"/>
  <c r="J16"/>
  <c r="I16"/>
  <c r="H16"/>
  <c r="G16"/>
  <c r="F16"/>
  <c r="E16"/>
  <c r="D16"/>
  <c r="C16"/>
  <c r="K40" i="26"/>
  <c r="J40"/>
  <c r="I40"/>
  <c r="H40"/>
  <c r="G40"/>
  <c r="F40"/>
  <c r="E40"/>
  <c r="D40"/>
  <c r="C40"/>
  <c r="J39"/>
  <c r="I39"/>
  <c r="H39"/>
  <c r="G39"/>
  <c r="F39"/>
  <c r="E39"/>
  <c r="D39"/>
  <c r="C39"/>
  <c r="K28"/>
  <c r="J28"/>
  <c r="I28"/>
  <c r="H28"/>
  <c r="G28"/>
  <c r="F28"/>
  <c r="E28"/>
  <c r="D28"/>
  <c r="C28"/>
  <c r="K27"/>
  <c r="J27"/>
  <c r="I27"/>
  <c r="H27"/>
  <c r="G27"/>
  <c r="F27"/>
  <c r="E27"/>
  <c r="D27"/>
  <c r="C27"/>
  <c r="K16"/>
  <c r="J16"/>
  <c r="I16"/>
  <c r="H16"/>
  <c r="G16"/>
  <c r="F16"/>
  <c r="E16"/>
  <c r="D16"/>
  <c r="C16"/>
  <c r="K15"/>
  <c r="J15"/>
  <c r="I15"/>
  <c r="H15"/>
  <c r="G15"/>
  <c r="F15"/>
  <c r="E15"/>
  <c r="D15"/>
  <c r="C15"/>
  <c r="K30" i="24"/>
  <c r="J30"/>
  <c r="I30"/>
  <c r="H30"/>
  <c r="G30"/>
  <c r="F30"/>
  <c r="E30"/>
  <c r="D30"/>
  <c r="C30"/>
  <c r="K29"/>
  <c r="J29"/>
  <c r="I29"/>
  <c r="H29"/>
  <c r="G29"/>
  <c r="F29"/>
  <c r="E29"/>
  <c r="D29"/>
  <c r="C29"/>
  <c r="K17"/>
  <c r="J17"/>
  <c r="I17"/>
  <c r="H17"/>
  <c r="G17"/>
  <c r="F17"/>
  <c r="E17"/>
  <c r="D17"/>
  <c r="C17"/>
  <c r="K16"/>
  <c r="J16"/>
  <c r="I16"/>
  <c r="H16"/>
  <c r="G16"/>
  <c r="F16"/>
  <c r="E16"/>
  <c r="D16"/>
  <c r="C16"/>
  <c r="K17" i="22"/>
  <c r="J17"/>
  <c r="I17"/>
  <c r="H17"/>
  <c r="G17"/>
  <c r="F17"/>
  <c r="E17"/>
  <c r="D17"/>
  <c r="C17"/>
  <c r="K15"/>
  <c r="J15"/>
  <c r="I15"/>
  <c r="H15"/>
  <c r="G15"/>
  <c r="F15"/>
  <c r="E15"/>
  <c r="D15"/>
  <c r="C15"/>
  <c r="K15" i="21"/>
  <c r="J15"/>
  <c r="I15"/>
  <c r="H15"/>
  <c r="G15"/>
  <c r="F15"/>
  <c r="E15"/>
  <c r="D15"/>
  <c r="C15"/>
  <c r="H49" i="20"/>
  <c r="H47"/>
  <c r="H46"/>
  <c r="H45"/>
  <c r="H44"/>
  <c r="H43"/>
  <c r="H41"/>
  <c r="H40"/>
  <c r="H37"/>
  <c r="H36"/>
  <c r="H35"/>
  <c r="H34"/>
  <c r="H33"/>
  <c r="H32"/>
  <c r="H30"/>
  <c r="H29"/>
  <c r="H28"/>
  <c r="H27"/>
  <c r="H26"/>
  <c r="H25"/>
  <c r="H20"/>
  <c r="H18"/>
  <c r="H16"/>
  <c r="H15"/>
  <c r="H14"/>
  <c r="H13"/>
  <c r="G21" i="19"/>
  <c r="G19"/>
  <c r="G17"/>
  <c r="G16"/>
  <c r="G15"/>
  <c r="G14"/>
  <c r="G13"/>
  <c r="G11"/>
  <c r="E18" i="17"/>
  <c r="E17"/>
  <c r="E16"/>
  <c r="E15"/>
  <c r="E13"/>
  <c r="I11"/>
  <c r="G11"/>
  <c r="E11"/>
  <c r="I18" i="16"/>
  <c r="G18"/>
  <c r="I17"/>
  <c r="I16"/>
  <c r="I15"/>
  <c r="G15"/>
  <c r="I13"/>
  <c r="G13"/>
  <c r="I11"/>
  <c r="E62" i="13"/>
  <c r="E61"/>
  <c r="E60"/>
  <c r="E59"/>
  <c r="E57"/>
  <c r="E55"/>
  <c r="I41"/>
  <c r="E41"/>
  <c r="G40"/>
  <c r="E40"/>
  <c r="G39"/>
  <c r="E39"/>
  <c r="G38"/>
  <c r="E38"/>
  <c r="E36"/>
  <c r="G34"/>
  <c r="E34"/>
  <c r="E32"/>
  <c r="I18" i="12"/>
  <c r="G18"/>
  <c r="E18"/>
  <c r="I17"/>
  <c r="G17"/>
  <c r="E17"/>
  <c r="I16"/>
  <c r="G16"/>
  <c r="E16"/>
  <c r="I15"/>
  <c r="G15"/>
  <c r="E15"/>
  <c r="I13"/>
  <c r="G13"/>
  <c r="E13"/>
  <c r="I11"/>
  <c r="G11"/>
  <c r="I9"/>
  <c r="G9"/>
  <c r="E9"/>
  <c r="F305" i="11"/>
  <c r="E305"/>
  <c r="D305"/>
  <c r="C305"/>
  <c r="H295"/>
  <c r="H245"/>
  <c r="H244"/>
  <c r="H243"/>
  <c r="H176"/>
  <c r="F176"/>
  <c r="E176"/>
  <c r="D176"/>
  <c r="C176"/>
  <c r="H152"/>
  <c r="G152"/>
  <c r="F152"/>
  <c r="E152"/>
  <c r="D152"/>
  <c r="C152"/>
  <c r="H117"/>
  <c r="G117"/>
  <c r="F117"/>
  <c r="E117"/>
  <c r="D117"/>
  <c r="H83"/>
  <c r="G83"/>
  <c r="F83"/>
  <c r="E83"/>
  <c r="D83"/>
  <c r="G50"/>
  <c r="F50"/>
</calcChain>
</file>

<file path=xl/sharedStrings.xml><?xml version="1.0" encoding="utf-8"?>
<sst xmlns="http://schemas.openxmlformats.org/spreadsheetml/2006/main" count="7321" uniqueCount="1739">
  <si>
    <t>Total</t>
  </si>
  <si>
    <t>§</t>
  </si>
  <si>
    <t xml:space="preserve">        Unidade: 1000</t>
  </si>
  <si>
    <t>Edição de livros, de jornais e de outras publicações</t>
  </si>
  <si>
    <t>Comércio a retalho de bens culturais e recreativos, em estabelecimentos especializados</t>
  </si>
  <si>
    <t>Código da CAE-Rev.3</t>
  </si>
  <si>
    <t>QUADRO 3.1.1</t>
  </si>
  <si>
    <t>Atividades cinematográficas, de vídeo e de produção de programas de televisão, de gravação de som e de edição de música</t>
  </si>
  <si>
    <t>Atividades cinematográficas, de vídeo e de produção de programas de televisão</t>
  </si>
  <si>
    <t>Atividades de gravação de som e edição de música</t>
  </si>
  <si>
    <t>Atividades de rádio e de televisão</t>
  </si>
  <si>
    <t>Atividades de rádio</t>
  </si>
  <si>
    <t>Atividades de televisão</t>
  </si>
  <si>
    <t>Atividades de design</t>
  </si>
  <si>
    <t>Atividades fotográficas</t>
  </si>
  <si>
    <t>Atividades das bibliotecas, arquivos, museus e outras atividades culturais</t>
  </si>
  <si>
    <t>Atividades de tradução e interpretação</t>
  </si>
  <si>
    <t>2013</t>
  </si>
  <si>
    <t>2014</t>
  </si>
  <si>
    <t>Emprego nas atividades culturais e criativas, por atividade económica (CAE-Rev. 3)</t>
  </si>
  <si>
    <t>Atividade económica (CAE-Rev.3)</t>
  </si>
  <si>
    <t>Atividades de teatro, de música, de dança e outras atividades artísticas e literárias</t>
  </si>
  <si>
    <t>§: Valor com erro de amostragem associado superior a 20%, pelo que não pode ser divulgado.</t>
  </si>
  <si>
    <t>2015</t>
  </si>
  <si>
    <t>QUADRO 3.1.2</t>
  </si>
  <si>
    <t>Emprego nas atividades culturais e criativas, por região (NUTS II)</t>
  </si>
  <si>
    <t>Região (NUTS II)</t>
  </si>
  <si>
    <t>Sector cultural e criativo (1)</t>
  </si>
  <si>
    <t>Portugal</t>
  </si>
  <si>
    <t xml:space="preserve">       Continente</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</si>
  <si>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</si>
  <si>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</si>
  <si>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</si>
  <si>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</si>
  <si>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</si>
  <si>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</si>
  <si>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</si>
  <si>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t>(1) Os dados incluem as seguintes divisões e grupos da Classificação das Atividades Económicas (CAE-Rev.3): 476, 581, 591, 592, 601, 602, 741, 742, 743, 90 e 91.</t>
  </si>
  <si>
    <t>QUADRO 3.1.3</t>
  </si>
  <si>
    <t>Emprego nas atividades culturais e criativas, por sexo, escalão etário e nível de escolaridade</t>
  </si>
  <si>
    <t>Caracteristicas</t>
  </si>
  <si>
    <t>Por sexo</t>
  </si>
  <si>
    <t xml:space="preserve">   Homens</t>
  </si>
  <si>
    <t xml:space="preserve">   Mulheres</t>
  </si>
  <si>
    <t>Escalão etário</t>
  </si>
  <si>
    <t xml:space="preserve">   15-24 anos</t>
  </si>
  <si>
    <t xml:space="preserve">   25-34 anos</t>
  </si>
  <si>
    <t xml:space="preserve">   35-44 anos</t>
  </si>
  <si>
    <t xml:space="preserve">   45 54 anos</t>
  </si>
  <si>
    <t xml:space="preserve">   55 e mais anos </t>
  </si>
  <si>
    <t>Nível de escolaridade completo</t>
  </si>
  <si>
    <t xml:space="preserve">   Até ao 3º ciclo</t>
  </si>
  <si>
    <t xml:space="preserve">   Secundário e pós-secundário</t>
  </si>
  <si>
    <t xml:space="preserve">   Superior</t>
  </si>
  <si>
    <t>QUADRO 3.1.4</t>
  </si>
  <si>
    <t>Número de empregados por profissões culturais e criativas</t>
  </si>
  <si>
    <t xml:space="preserve">Arquitetos, urbanistas, agrimensores e designers
</t>
  </si>
  <si>
    <t>Bibliotecários, arquivistas e curadores de museus e similares</t>
  </si>
  <si>
    <t>Autores, jornalistas e linguistas</t>
  </si>
  <si>
    <t>Artistas criativos e das artes do espectáculo</t>
  </si>
  <si>
    <t>Técnicos de nível intermédio das atividades culturais, artísticas e culinárias</t>
  </si>
  <si>
    <t>Técnicos das telecomunicações e da radiodifusão</t>
  </si>
  <si>
    <t>Trabalhadores qualificados do fabrico de instrumentos de precisão, joalheiros, artesãos e similares</t>
  </si>
  <si>
    <t>(1) As profissões incluídas correspondem aos seguintes códigos da Classificação Portuguesa das Profissões, 2010 (CPP/2010 ): 216, 262, 264, 265, 343, 352 e 731.</t>
  </si>
  <si>
    <t>QUADRO 3.2.1</t>
  </si>
  <si>
    <t>Índice de Preços no Consumidor de bens e serviços culturais (2012 = 100)</t>
  </si>
  <si>
    <t>(2012 = 100)</t>
  </si>
  <si>
    <t>Produtos - COICOP 2010</t>
  </si>
  <si>
    <t xml:space="preserve">Bens e serviços culturais  </t>
  </si>
  <si>
    <t>Equipamento para receção, registo e reprodução de som</t>
  </si>
  <si>
    <t>Equipamento para receção, registo e reprodução de imagem</t>
  </si>
  <si>
    <t>Equipamento portátil de som e imagem</t>
  </si>
  <si>
    <t>Equipamento de processamento de dados</t>
  </si>
  <si>
    <t xml:space="preserve"> </t>
  </si>
  <si>
    <t>Meios ou suportes de gravação pré-gravados</t>
  </si>
  <si>
    <t>Reparação de equipamento audiovisual, fotográfico e de processamento de dados</t>
  </si>
  <si>
    <t>Instrumentos musicais</t>
  </si>
  <si>
    <t>Serviços recreativos e desportivos - Assistência</t>
  </si>
  <si>
    <t>Cinema, teatro e concertos</t>
  </si>
  <si>
    <t>Museus, bibliotecas e jardins zoológicos</t>
  </si>
  <si>
    <t>Serviços fotográficos</t>
  </si>
  <si>
    <t>Livros de ficção</t>
  </si>
  <si>
    <t>Outro tipo de livros</t>
  </si>
  <si>
    <t>Jornais</t>
  </si>
  <si>
    <t>Revistas e periódicos</t>
  </si>
  <si>
    <t>Artigos de papel</t>
  </si>
  <si>
    <r>
      <t xml:space="preserve">Nota: </t>
    </r>
    <r>
      <rPr>
        <sz val="8"/>
        <color indexed="8"/>
        <rFont val="Arial Narrow"/>
        <family val="2"/>
      </rPr>
      <t>Valores calibrados tendo por referência as estimativas da população calculadas a partir dos resultados definitivos dos Censos 2011.</t>
    </r>
  </si>
  <si>
    <r>
      <t>Fonte</t>
    </r>
    <r>
      <rPr>
        <sz val="8"/>
        <color indexed="8"/>
        <rFont val="Arial Narrow"/>
        <family val="2"/>
      </rPr>
      <t>: INE - Inquérito ao Emprego</t>
    </r>
  </si>
  <si>
    <r>
      <rPr>
        <b/>
        <sz val="8"/>
        <rFont val="Arial Narrow"/>
        <family val="2"/>
      </rPr>
      <t>Nota</t>
    </r>
    <r>
      <rPr>
        <sz val="8"/>
        <rFont val="Arial Narrow"/>
        <family val="2"/>
      </rPr>
      <t>: Valores calibrados tendo por referência as estimativas da população calculadas a partir dos resultados definitivos dos Censos 2011.</t>
    </r>
  </si>
  <si>
    <r>
      <t>Profissões</t>
    </r>
    <r>
      <rPr>
        <b/>
        <vertAlign val="superscript"/>
        <sz val="8"/>
        <color indexed="59"/>
        <rFont val="Arial Narrow"/>
        <family val="2"/>
      </rPr>
      <t xml:space="preserve"> 1</t>
    </r>
  </si>
  <si>
    <r>
      <t xml:space="preserve">Nota: </t>
    </r>
    <r>
      <rPr>
        <sz val="8"/>
        <rFont val="Arial Narrow"/>
        <family val="2"/>
      </rPr>
      <t>Valores calibrados tendo por referência as estimativas da população calculadas a partir dos resultados definitivos dos Censos 2011.</t>
    </r>
  </si>
  <si>
    <r>
      <rPr>
        <b/>
        <sz val="8"/>
        <rFont val="Arial Narrow"/>
        <family val="2"/>
      </rPr>
      <t>Fonte</t>
    </r>
    <r>
      <rPr>
        <sz val="8"/>
        <rFont val="Arial Narrow"/>
        <family val="2"/>
      </rPr>
      <t>: INE - Índice de Preços no Consumidor</t>
    </r>
  </si>
  <si>
    <t>2016</t>
  </si>
  <si>
    <t xml:space="preserve">         Devido aos arrendamentos, os totais podem não ser igual à soma dos parciais.</t>
  </si>
  <si>
    <t>Equipamento fotográfico e cinematográfico</t>
  </si>
  <si>
    <t>Quadro Resumo - Dados Gerais</t>
  </si>
  <si>
    <t>Unidade</t>
  </si>
  <si>
    <t>2.1. ENSINO CULTURAL</t>
  </si>
  <si>
    <t>2.1.1. Alunos inscritos no ensino superior por áreas de estudo</t>
  </si>
  <si>
    <t xml:space="preserve">Total </t>
  </si>
  <si>
    <t>Nº</t>
  </si>
  <si>
    <t>Artes</t>
  </si>
  <si>
    <t>N.º</t>
  </si>
  <si>
    <t xml:space="preserve">     Belas-artes</t>
  </si>
  <si>
    <r>
      <t xml:space="preserve">     Artes do espetáculo</t>
    </r>
    <r>
      <rPr>
        <sz val="8"/>
        <color indexed="8"/>
        <rFont val="Arial Narrow"/>
        <family val="2"/>
      </rPr>
      <t xml:space="preserve"> (1)</t>
    </r>
  </si>
  <si>
    <t xml:space="preserve">         Cursos, dos quais:</t>
  </si>
  <si>
    <t xml:space="preserve">            - Animação cultural</t>
  </si>
  <si>
    <t xml:space="preserve">            - Dança</t>
  </si>
  <si>
    <t xml:space="preserve">            - Estudos artísticos</t>
  </si>
  <si>
    <t xml:space="preserve">            - Música </t>
  </si>
  <si>
    <t xml:space="preserve">            - Teatro</t>
  </si>
  <si>
    <t xml:space="preserve">            - Outros</t>
  </si>
  <si>
    <t xml:space="preserve">     Audiovisuais e produção dos média</t>
  </si>
  <si>
    <t xml:space="preserve">     Design</t>
  </si>
  <si>
    <t xml:space="preserve">     Artesanato</t>
  </si>
  <si>
    <t xml:space="preserve">     Outros</t>
  </si>
  <si>
    <t xml:space="preserve">     História e arqueologia</t>
  </si>
  <si>
    <t xml:space="preserve">     Informação e jornalismo</t>
  </si>
  <si>
    <t xml:space="preserve">  </t>
  </si>
  <si>
    <t xml:space="preserve">     Arquitetura e urbanismo</t>
  </si>
  <si>
    <t>Em percentagem do total de inscritos</t>
  </si>
  <si>
    <t>%</t>
  </si>
  <si>
    <t>2.1.2. Alunos diplomados no ensino superior por área de estudo</t>
  </si>
  <si>
    <t>Em percentagem do total de diplomados</t>
  </si>
  <si>
    <t>9,2</t>
  </si>
  <si>
    <t>11,2</t>
  </si>
  <si>
    <t>11,6</t>
  </si>
  <si>
    <t>10,7</t>
  </si>
  <si>
    <t>(1) A desagregação inclui em cada uma das categorias todos os cursos relacionados com estas. Da categoria "Outros" constam cursos que poderiam ser incluidos em mais do que uma categoria ou cursos que não correspondem a nenhuma das categorias acima designadas.</t>
  </si>
  <si>
    <t>2.2. EMPREGO NAS ATIVIDADES CULTURAIS E CRIATIVAS</t>
  </si>
  <si>
    <t xml:space="preserve">   15 - 24 anos</t>
  </si>
  <si>
    <t xml:space="preserve">   25 - 34 anos</t>
  </si>
  <si>
    <t xml:space="preserve">   35 - 44 anos</t>
  </si>
  <si>
    <t xml:space="preserve">   45 - 54 anos</t>
  </si>
  <si>
    <t xml:space="preserve">   Até ao 3.º ciclo</t>
  </si>
  <si>
    <t xml:space="preserve">   Secundário </t>
  </si>
  <si>
    <t>Em percentagem do emprego total</t>
  </si>
  <si>
    <t xml:space="preserve">Nota: Valores calibrados tendo por referência as estimativas da população calculadas a partir dos resultados definitivos dos Censos 2011. </t>
  </si>
  <si>
    <t xml:space="preserve">Em 2011 há quebra da série relativamente aos anos anteriores. </t>
  </si>
  <si>
    <t>2.3. ÍNDICE DE PREÇOS NO CONSUMIDOR</t>
  </si>
  <si>
    <t>Índice de preços no consumidor de bens e serviços culturais</t>
  </si>
  <si>
    <t>2012 = 100</t>
  </si>
  <si>
    <t>x</t>
  </si>
  <si>
    <t xml:space="preserve">  Dos quais:</t>
  </si>
  <si>
    <t xml:space="preserve">    Instrumentos musicais</t>
  </si>
  <si>
    <t xml:space="preserve">    Cinema, teatro e concertos</t>
  </si>
  <si>
    <t xml:space="preserve">    Museus, bibliotecas e jardins zoológicos</t>
  </si>
  <si>
    <t xml:space="preserve">    Jornais</t>
  </si>
  <si>
    <t xml:space="preserve">    Revistas e periódicos</t>
  </si>
  <si>
    <t>2.4. PROPRIEDADE INTELECTUAL</t>
  </si>
  <si>
    <t>Número de processos de registo de obras literárias, artísticas e científicas na IGAC</t>
  </si>
  <si>
    <t>Royalties (fornecimentos e serviços externos)</t>
  </si>
  <si>
    <t>1000 euros</t>
  </si>
  <si>
    <t>-</t>
  </si>
  <si>
    <t>Royalties (rendimentos suplementares)</t>
  </si>
  <si>
    <t xml:space="preserve">2.5. EMPRESAS DAS ATIVIDADES CULTURAIS E CRIATIVAS </t>
  </si>
  <si>
    <t xml:space="preserve">2.5.1. Empresas com atividade económica principal </t>
  </si>
  <si>
    <t>Comércio a retalho de livros, em estabelecimentos especializados</t>
  </si>
  <si>
    <t>Comércio a retalho de jornais, revistas e artigos de papelaria, em estabelecimentos especializados</t>
  </si>
  <si>
    <t>Comércio a retalho de  discos, CD, DVD, cassetes e similares, em estabelecimentos especializados</t>
  </si>
  <si>
    <t>Edição de livros</t>
  </si>
  <si>
    <t>Edição de jornais</t>
  </si>
  <si>
    <t>Edição de revistas e de outras publicações periódicas</t>
  </si>
  <si>
    <t>Edição de jogos de computador</t>
  </si>
  <si>
    <t>Produção de filmes, de vídeos e de programas de televisão</t>
  </si>
  <si>
    <t>Atividades técnicas de pós-produção para filmes, vídeos e programas de televisão</t>
  </si>
  <si>
    <t>Distribuição de filmes, de vídeos e de programas de televisão</t>
  </si>
  <si>
    <t>Projeção de filmes e de vídeos</t>
  </si>
  <si>
    <t>Atividades de  televisão</t>
  </si>
  <si>
    <t>Atividades de agências de notícias</t>
  </si>
  <si>
    <t>Atividades de arquitectura</t>
  </si>
  <si>
    <t>Agências de publicidade</t>
  </si>
  <si>
    <t>Atividades de tradução e Interpretação</t>
  </si>
  <si>
    <t>Aluguer de videocassetes e discos</t>
  </si>
  <si>
    <t>Ensino de atividades culturais</t>
  </si>
  <si>
    <t>Atividades das artes do espetáculo</t>
  </si>
  <si>
    <t>Atividades de apoio às artes do espetáculo</t>
  </si>
  <si>
    <t>Criação artística e literária</t>
  </si>
  <si>
    <t>Exploração de salas de espetáculos e atividades conexas</t>
  </si>
  <si>
    <t>Atividades das bibliotecas e arquivos</t>
  </si>
  <si>
    <t>Atividades dos museus</t>
  </si>
  <si>
    <t>Atividades dos sítios e  monumentos históricos</t>
  </si>
  <si>
    <r>
      <t xml:space="preserve">Em percentagem do total das empresas </t>
    </r>
    <r>
      <rPr>
        <i/>
        <sz val="8"/>
        <color indexed="8"/>
        <rFont val="Arial Narrow"/>
        <family val="2"/>
      </rPr>
      <t>(Rv)</t>
    </r>
  </si>
  <si>
    <t>Nota:  Os dados estão de acordo com a CAE-Rev. 3, exceto os do ano de 2000, que estão segundo a CAE-Rev.2.</t>
  </si>
  <si>
    <t>2.5.2. Volume de negócios das empresas</t>
  </si>
  <si>
    <t>Atividades de arquitetura</t>
  </si>
  <si>
    <r>
      <t xml:space="preserve">Em percentagem do total das empresas </t>
    </r>
    <r>
      <rPr>
        <sz val="8"/>
        <color indexed="8"/>
        <rFont val="Arial Narrow"/>
        <family val="2"/>
      </rPr>
      <t>(Rv)</t>
    </r>
  </si>
  <si>
    <t xml:space="preserve">Nota: Os dados estão de acordo com a CAE-Rev. 3, exceto os do ano de 2000, que estão segundo a CAE-Rev. 2. </t>
  </si>
  <si>
    <t>2.6. COMÉRCIO INTERNACIONAL DE BENS CULTURAIS</t>
  </si>
  <si>
    <t xml:space="preserve">2.6.1. Exportações de bens </t>
  </si>
  <si>
    <t xml:space="preserve">Livros, brochuras e impressos semelhantes </t>
  </si>
  <si>
    <t>Jornais e publicações periódicas</t>
  </si>
  <si>
    <t xml:space="preserve">CD´s e discos compactos </t>
  </si>
  <si>
    <t>DVD´s</t>
  </si>
  <si>
    <t xml:space="preserve">Instrumentos musicais, suas partes e acessórios </t>
  </si>
  <si>
    <t xml:space="preserve">  Pianos e outros instrumentos de cordas, com teclado</t>
  </si>
  <si>
    <t xml:space="preserve">  Outros instrumentos musicais de cordas (guitarras, violinos, harpas)</t>
  </si>
  <si>
    <t xml:space="preserve">  Outros instrumentos musicais de sopro (clarinetes, trompetes, gaitas de foles)</t>
  </si>
  <si>
    <t xml:space="preserve">  Instrumentos musicais de percussão (tambores, caixas, xilofones, pratos, castanholas, maracas)</t>
  </si>
  <si>
    <t xml:space="preserve">  Instrumentos musicais cujo som é produzido ou amplificado por meios elétricos (órgãos, guitarras, acordeões)</t>
  </si>
  <si>
    <t xml:space="preserve">  Caixas de música e outros instrumentos</t>
  </si>
  <si>
    <t xml:space="preserve">  Partes e acessórios para instrumentos musicais</t>
  </si>
  <si>
    <t xml:space="preserve">Objetos de arte, de coleção ou antiguidades </t>
  </si>
  <si>
    <t xml:space="preserve">  Quadros, pinturas e desenhos </t>
  </si>
  <si>
    <t xml:space="preserve">  Gravuras </t>
  </si>
  <si>
    <t xml:space="preserve">  Esculturas</t>
  </si>
  <si>
    <t xml:space="preserve">  Selos </t>
  </si>
  <si>
    <t xml:space="preserve">  Coleções</t>
  </si>
  <si>
    <t xml:space="preserve">  Antiguidades </t>
  </si>
  <si>
    <t>Em percentagem do total das exportações</t>
  </si>
  <si>
    <t xml:space="preserve">2.6.2. Importações de bens </t>
  </si>
  <si>
    <t>Em percentagem do total das importações</t>
  </si>
  <si>
    <t xml:space="preserve">Nota: Os dados do Comércio Internacional de 2016 são provisórios e os de 2015 foram revistos (versão de 08-09-2017). </t>
  </si>
  <si>
    <t>2.7. PARTICIPAÇÃO CULTURAL</t>
  </si>
  <si>
    <t>Nos últimos 12 meses  assistiu a algum espetáculo ao vivo (por exemplo, de teatro, concertos de música, bailado ou dança)?</t>
  </si>
  <si>
    <t xml:space="preserve">    Sim</t>
  </si>
  <si>
    <t xml:space="preserve">    Não</t>
  </si>
  <si>
    <t>Quantas vezes assistiu a espetáculos ao vivo, nos últimos 12 meses?</t>
  </si>
  <si>
    <t xml:space="preserve">    Até 6 vezes</t>
  </si>
  <si>
    <t xml:space="preserve">    Mais de 6 vezes</t>
  </si>
  <si>
    <t>Nos últimos 12 meses  assistiu a alguma sessão de cinema?</t>
  </si>
  <si>
    <t>Quantas vezes assistiu a sessões de cinema,nos últimos 12 meses, ?</t>
  </si>
  <si>
    <t xml:space="preserve">      Até 6 vezes</t>
  </si>
  <si>
    <t>Nos últimos 12 meses  visitou locais culturais (por exemplo, monumentos, museus, galerias de arte)?</t>
  </si>
  <si>
    <t xml:space="preserve">      Sim</t>
  </si>
  <si>
    <t xml:space="preserve">      Não</t>
  </si>
  <si>
    <t>Quantas vezes visitou locais culturais nos últimos 12 meses?</t>
  </si>
  <si>
    <t xml:space="preserve">      Mais de 6 vezes</t>
  </si>
  <si>
    <t>Nos últimos 12 meses, com que frequência leu  jornais ou revistas, incluindo leitura na internet?</t>
  </si>
  <si>
    <t xml:space="preserve">      Todos os dias ou quase todos os dias</t>
  </si>
  <si>
    <t xml:space="preserve">      Pelo menos uma vez por semana</t>
  </si>
  <si>
    <t xml:space="preserve">      Pelo menos uma vez por mês</t>
  </si>
  <si>
    <t xml:space="preserve">      Menos de uma vez por mês</t>
  </si>
  <si>
    <t xml:space="preserve">     Nunca</t>
  </si>
  <si>
    <t xml:space="preserve">Nos últimos 12 meses leu algum livro como atividade de lazer? </t>
  </si>
  <si>
    <t xml:space="preserve">Leu menos de 5 livros, entre 5 e 10 livros ou mais de 10 livros ? </t>
  </si>
  <si>
    <t xml:space="preserve">     Menos de 5 livros</t>
  </si>
  <si>
    <t xml:space="preserve">     Entre 5 - 10 livros</t>
  </si>
  <si>
    <t xml:space="preserve">     Mais de 10 livros</t>
  </si>
  <si>
    <t>Fonte: Inquérito à Educação e Formação de Adultos 2016 (IEFA).</t>
  </si>
  <si>
    <t>2.8. PATRIMÓNIO CULTURAL</t>
  </si>
  <si>
    <t xml:space="preserve">2.8.1.  Museus </t>
  </si>
  <si>
    <t xml:space="preserve">    Número de museus</t>
  </si>
  <si>
    <t xml:space="preserve">    Total de visitantes </t>
  </si>
  <si>
    <t xml:space="preserve">    Visitantes inseridos em grupos escolares</t>
  </si>
  <si>
    <t xml:space="preserve">    Visitantes estrangeiros </t>
  </si>
  <si>
    <t>Nota: Em 2012, o inquérito aos Museus foi reformulado (alteração do universo, no tipo de recolha da informação e no questionário).</t>
  </si>
  <si>
    <t xml:space="preserve">2.8.2. Património cultural imóvel </t>
  </si>
  <si>
    <t xml:space="preserve">     Total dos bens imóveis (protegidos)</t>
  </si>
  <si>
    <t xml:space="preserve">     Monumentos        </t>
  </si>
  <si>
    <t xml:space="preserve">     Monumentos nacionais</t>
  </si>
  <si>
    <t>2.9. ARTES PLÁSTICAS</t>
  </si>
  <si>
    <t xml:space="preserve">   Galerias de arte e outros espaços de exposições temporárias </t>
  </si>
  <si>
    <t xml:space="preserve">   Número de galerias de arte e outros espaços de exposições temporárias</t>
  </si>
  <si>
    <t xml:space="preserve">   Exposições realizadas</t>
  </si>
  <si>
    <t xml:space="preserve">   Obras expostas</t>
  </si>
  <si>
    <t>Nota: Em 2012  existe uma quebra de série nos dados das Galerias de arte e outros espaços de exposições temporárias.</t>
  </si>
  <si>
    <t xml:space="preserve">2.10. MATERIAIS IMPRESSOS E DE LITERATURA </t>
  </si>
  <si>
    <t xml:space="preserve">  Publicações periódicas</t>
  </si>
  <si>
    <t xml:space="preserve">   Número de publicações periódicas</t>
  </si>
  <si>
    <t xml:space="preserve">            Das quais:</t>
  </si>
  <si>
    <t xml:space="preserve">                Número de jornais</t>
  </si>
  <si>
    <t xml:space="preserve">                Número de revistas</t>
  </si>
  <si>
    <t xml:space="preserve">   Edições anuais</t>
  </si>
  <si>
    <t xml:space="preserve">   Tiragem total </t>
  </si>
  <si>
    <t xml:space="preserve">   Circulação total </t>
  </si>
  <si>
    <t xml:space="preserve">            Da qual: </t>
  </si>
  <si>
    <t xml:space="preserve">                Número de exemplares vendidos </t>
  </si>
  <si>
    <t xml:space="preserve">2.11. CINEMA </t>
  </si>
  <si>
    <t>2.11.1. Produção cinematográfica</t>
  </si>
  <si>
    <t xml:space="preserve">        Filmes produzidos</t>
  </si>
  <si>
    <t xml:space="preserve">        Filmes nacionais estreados</t>
  </si>
  <si>
    <t xml:space="preserve">        Filmes apoiados</t>
  </si>
  <si>
    <t xml:space="preserve">2.11.2.  Exibição </t>
  </si>
  <si>
    <t xml:space="preserve">        Recintos de cinema</t>
  </si>
  <si>
    <t xml:space="preserve">        Ecrãs em recintos de cinema</t>
  </si>
  <si>
    <t xml:space="preserve">        Lugares em recintos de cinema</t>
  </si>
  <si>
    <t xml:space="preserve">        Filmes exibidos</t>
  </si>
  <si>
    <t xml:space="preserve">            Dos quais: </t>
  </si>
  <si>
    <t xml:space="preserve">                Filmes estreados</t>
  </si>
  <si>
    <t xml:space="preserve">        Total de sessões</t>
  </si>
  <si>
    <t xml:space="preserve">        Total de espetadores </t>
  </si>
  <si>
    <t xml:space="preserve">        Receitas de bilheteira  </t>
  </si>
  <si>
    <t>1 000 euros</t>
  </si>
  <si>
    <t>2.12. DISTRIBUIÇÃO VIDEOGRÁFICA</t>
  </si>
  <si>
    <t xml:space="preserve">Número de videogramas classificados com selo de autenticação emitido pela Inspeção-Geral das Atividades Culturais </t>
  </si>
  <si>
    <t xml:space="preserve">Número de videojogos classificados com selo de autenticação emitido pela Inspeção-Geral das Atividades Culturais </t>
  </si>
  <si>
    <t xml:space="preserve">2.13. ESPETÁCULOS AO VIVO </t>
  </si>
  <si>
    <t xml:space="preserve">        Total de bilhetes vendidos</t>
  </si>
  <si>
    <t>2.14. RADIODIFUSÃO</t>
  </si>
  <si>
    <t xml:space="preserve">  Número de alojamentos cablados (1)</t>
  </si>
  <si>
    <t>Televisão por Cabo</t>
  </si>
  <si>
    <t xml:space="preserve">  Número de assinantes</t>
  </si>
  <si>
    <t>Televisão por DHT (direct to home)</t>
  </si>
  <si>
    <t>Televisão por FTTH, xDSL-IP e FWA</t>
  </si>
  <si>
    <t>(1) Um alojamento pode ter várias cablagens, devido à oferta por mais do que um operador.</t>
  </si>
  <si>
    <t>2.15. DESPESAS DAS FAMÍLIAS EM CULTURA</t>
  </si>
  <si>
    <t>Despesa média por agregado em:</t>
  </si>
  <si>
    <t>Lazer, recreação  e cultura (divisão 09 da COICOP) - Total</t>
  </si>
  <si>
    <t>Euros</t>
  </si>
  <si>
    <r>
      <t xml:space="preserve">Por sexo </t>
    </r>
    <r>
      <rPr>
        <sz val="8"/>
        <color indexed="8"/>
        <rFont val="Arial Narrow"/>
        <family val="2"/>
      </rPr>
      <t>(do indíviduo de referência do agregado)</t>
    </r>
  </si>
  <si>
    <r>
      <t xml:space="preserve">Escalão etário </t>
    </r>
    <r>
      <rPr>
        <sz val="8"/>
        <color indexed="8"/>
        <rFont val="Arial Narrow"/>
        <family val="2"/>
      </rPr>
      <t>(do indíviduo de referência do agregado)</t>
    </r>
  </si>
  <si>
    <t xml:space="preserve">     Até 29 anos</t>
  </si>
  <si>
    <t xml:space="preserve">     30-44 anos </t>
  </si>
  <si>
    <t xml:space="preserve">     45-64 anos</t>
  </si>
  <si>
    <t xml:space="preserve">     65 e mais anos</t>
  </si>
  <si>
    <t>Grau de urbanização</t>
  </si>
  <si>
    <t xml:space="preserve">     Área predominantemente urbana</t>
  </si>
  <si>
    <t xml:space="preserve">     Área mediamente urbana</t>
  </si>
  <si>
    <t xml:space="preserve">     Área predominantemente rural</t>
  </si>
  <si>
    <t>Em percentagem da despesa total média por agregado</t>
  </si>
  <si>
    <t>Nota: Os dados são provenientes do Inquérito às Despesas das Famílias (IDEF) 2015-2016 e do Inquérito aos Orçamentos Familiares (IOF) 2000.</t>
  </si>
  <si>
    <t>2.16. FINANCIAMENTO PÚBLICO DAS ATIVIDADES CULTURAIS E CRIATIVAS</t>
  </si>
  <si>
    <t>Administração local - Câmaras municipais</t>
  </si>
  <si>
    <t xml:space="preserve">      Despesas totais em atividades culturais e criativas:</t>
  </si>
  <si>
    <r>
      <t>10</t>
    </r>
    <r>
      <rPr>
        <vertAlign val="superscript"/>
        <sz val="8"/>
        <color indexed="8"/>
        <rFont val="Arial Narrow"/>
        <family val="2"/>
      </rPr>
      <t xml:space="preserve"> 6 </t>
    </r>
    <r>
      <rPr>
        <sz val="8"/>
        <color indexed="8"/>
        <rFont val="Arial Narrow"/>
        <family val="2"/>
      </rPr>
      <t>euros</t>
    </r>
  </si>
  <si>
    <t>353,4</t>
  </si>
  <si>
    <t xml:space="preserve">                Despesas correntes </t>
  </si>
  <si>
    <t>289,7</t>
  </si>
  <si>
    <t xml:space="preserve">                Despesas de capital </t>
  </si>
  <si>
    <t>63,6</t>
  </si>
  <si>
    <t>Nota: Em 2013 existe uma quebra de série. O questionário foi alterado e a recolha da informação passou a ser feita  por via eletrónica.</t>
  </si>
  <si>
    <t>QUADRO 3.3.1</t>
  </si>
  <si>
    <r>
      <t>Despesa total anual média por agregado: por divisão 09 da COICOP e sexo do indivíduo de referência,</t>
    </r>
    <r>
      <rPr>
        <b/>
        <vertAlign val="superscript"/>
        <sz val="10"/>
        <color indexed="59"/>
        <rFont val="Arial Narrow"/>
        <family val="2"/>
      </rPr>
      <t>(1)</t>
    </r>
    <r>
      <rPr>
        <b/>
        <sz val="10"/>
        <color indexed="59"/>
        <rFont val="Arial Narrow"/>
        <family val="2"/>
      </rPr>
      <t xml:space="preserve"> Portugal</t>
    </r>
  </si>
  <si>
    <t>2015/2016</t>
  </si>
  <si>
    <t>COICOP (div 09)</t>
  </si>
  <si>
    <t>Homem</t>
  </si>
  <si>
    <t>Mulher</t>
  </si>
  <si>
    <t>€</t>
  </si>
  <si>
    <t>DESPESA TOTAL ANUAL MÉDIA POR AGREGADO</t>
  </si>
  <si>
    <t>Lazer, recreação e cultura</t>
  </si>
  <si>
    <t>09.1</t>
  </si>
  <si>
    <t>Equipamento audiovisual, fotográfico e de processamento de dados</t>
  </si>
  <si>
    <t>09.2</t>
  </si>
  <si>
    <t>Outros bens duradouros para lazer, recreação e cultura</t>
  </si>
  <si>
    <t>5 §</t>
  </si>
  <si>
    <t>0,0 §</t>
  </si>
  <si>
    <t>4 §</t>
  </si>
  <si>
    <t>09.3</t>
  </si>
  <si>
    <t>Outros artigos e equipamentos para recreação, jardinagem e animais de estimação</t>
  </si>
  <si>
    <t>09.4</t>
  </si>
  <si>
    <t>Serviços recreativos e culturais</t>
  </si>
  <si>
    <t>09.5</t>
  </si>
  <si>
    <t>Jornais, livros e artigos de papelaria</t>
  </si>
  <si>
    <t>09.6</t>
  </si>
  <si>
    <t>Férias organizadas</t>
  </si>
  <si>
    <t>Nota: (1) Indivíduo de referência: indivíduo com a maior proporção do rendimento total liquido anual do agregado familiar.</t>
  </si>
  <si>
    <t>§: coeficiente de variação entre os 20% e os 30%.</t>
  </si>
  <si>
    <t>Fonte: Inquérito às Despesas das Famílias 2015/2016</t>
  </si>
  <si>
    <t>QUADRO 3.3.2</t>
  </si>
  <si>
    <r>
      <t>Despesa total anual média por agregado: por divisão 09 da COICOP e grupo etário do indivíduo de referência,</t>
    </r>
    <r>
      <rPr>
        <b/>
        <vertAlign val="superscript"/>
        <sz val="10"/>
        <color indexed="59"/>
        <rFont val="Arial Narrow"/>
        <family val="2"/>
      </rPr>
      <t>(1)</t>
    </r>
    <r>
      <rPr>
        <b/>
        <sz val="10"/>
        <color indexed="59"/>
        <rFont val="Arial Narrow"/>
        <family val="2"/>
      </rPr>
      <t xml:space="preserve"> Portugal</t>
    </r>
  </si>
  <si>
    <t>até 29 anos</t>
  </si>
  <si>
    <t>30-44 anos</t>
  </si>
  <si>
    <t>45-64 anos</t>
  </si>
  <si>
    <t>65 e mais anos</t>
  </si>
  <si>
    <t>7 §</t>
  </si>
  <si>
    <r>
      <t>Despesa total anual média por agregado: por divisão 09 da COICOP e grupo etário do indivíduo de referência,</t>
    </r>
    <r>
      <rPr>
        <b/>
        <vertAlign val="superscript"/>
        <sz val="10"/>
        <color indexed="59"/>
        <rFont val="Arial Narrow"/>
        <family val="2"/>
      </rPr>
      <t xml:space="preserve">(1) </t>
    </r>
    <r>
      <rPr>
        <b/>
        <sz val="10"/>
        <color indexed="59"/>
        <rFont val="Arial Narrow"/>
        <family val="2"/>
      </rPr>
      <t>Portugal - continuação</t>
    </r>
  </si>
  <si>
    <t>107 §</t>
  </si>
  <si>
    <t>0,5 §</t>
  </si>
  <si>
    <t>0 §</t>
  </si>
  <si>
    <t>103 §</t>
  </si>
  <si>
    <t>0,6 §</t>
  </si>
  <si>
    <t>104 §</t>
  </si>
  <si>
    <t>81 §</t>
  </si>
  <si>
    <t>QUADRO 3.3.3</t>
  </si>
  <si>
    <r>
      <t>Despesa total anual média por agregado: por divisão 09 da COICOP e nível de escolaridade completado do indivíduo de referência,</t>
    </r>
    <r>
      <rPr>
        <b/>
        <vertAlign val="superscript"/>
        <sz val="10"/>
        <color indexed="59"/>
        <rFont val="Arial Narrow"/>
        <family val="2"/>
      </rPr>
      <t xml:space="preserve">(1) </t>
    </r>
    <r>
      <rPr>
        <b/>
        <sz val="10"/>
        <color indexed="59"/>
        <rFont val="Arial Narrow"/>
        <family val="2"/>
      </rPr>
      <t>Portugal</t>
    </r>
  </si>
  <si>
    <t xml:space="preserve"> COICOP (div 09)</t>
  </si>
  <si>
    <t>Nenhum</t>
  </si>
  <si>
    <t>Básico - 1º ciclo</t>
  </si>
  <si>
    <t>Básico - 2º ciclo</t>
  </si>
  <si>
    <t>25 §</t>
  </si>
  <si>
    <t>0,2 §</t>
  </si>
  <si>
    <t>63 §</t>
  </si>
  <si>
    <t>0,4  §</t>
  </si>
  <si>
    <r>
      <t>Despesa total anual média por agregado: por divisão 09 da COICOP e nível de escolaridade completado do indivíduo de referência,</t>
    </r>
    <r>
      <rPr>
        <b/>
        <vertAlign val="superscript"/>
        <sz val="10"/>
        <color indexed="59"/>
        <rFont val="Arial Narrow"/>
        <family val="2"/>
      </rPr>
      <t>(1)</t>
    </r>
    <r>
      <rPr>
        <b/>
        <sz val="10"/>
        <color indexed="59"/>
        <rFont val="Arial Narrow"/>
        <family val="2"/>
      </rPr>
      <t xml:space="preserve"> Portugal - continuação</t>
    </r>
  </si>
  <si>
    <t>Básico - 3º ciclo</t>
  </si>
  <si>
    <t>Secundário (e pós secundário)</t>
  </si>
  <si>
    <t>Superior</t>
  </si>
  <si>
    <t>14 §</t>
  </si>
  <si>
    <t>QUADRO 3.3.4</t>
  </si>
  <si>
    <t>Despesa total anual média por agregado: por divisão 09 da COICOP e principal fonte de rendimento, Portugal</t>
  </si>
  <si>
    <t>2015/2015</t>
  </si>
  <si>
    <t>Trabalho por conta de outrém</t>
  </si>
  <si>
    <t>Trabalho por conta própria</t>
  </si>
  <si>
    <t>Propriedade e capital</t>
  </si>
  <si>
    <t>1749 §</t>
  </si>
  <si>
    <t>5,9 §</t>
  </si>
  <si>
    <t>54  §</t>
  </si>
  <si>
    <t>0,2  §</t>
  </si>
  <si>
    <t>6 §</t>
  </si>
  <si>
    <t>0,0  §</t>
  </si>
  <si>
    <t>308  §</t>
  </si>
  <si>
    <t>1,0  §</t>
  </si>
  <si>
    <t>Despesa total anual média por agregado: por divisão 09 da COICOP e principal fonte de rendimento, Portugal - continuação</t>
  </si>
  <si>
    <t>Pensões</t>
  </si>
  <si>
    <t>Outras transferências sociais</t>
  </si>
  <si>
    <t>Outras fontes de rendimento</t>
  </si>
  <si>
    <t>42 §</t>
  </si>
  <si>
    <t>0,3 §</t>
  </si>
  <si>
    <t>192  §</t>
  </si>
  <si>
    <t>1,1  §</t>
  </si>
  <si>
    <t>QUADRO 3.3.5</t>
  </si>
  <si>
    <t>Despesa total anual média por agregado: por divisão 09 da COICOP e grau de urbanização, Portugal</t>
  </si>
  <si>
    <t>Área predominantemente urbana</t>
  </si>
  <si>
    <t>Área medianamente urbana</t>
  </si>
  <si>
    <t>Área predominantemente rural</t>
  </si>
  <si>
    <t>50 §</t>
  </si>
  <si>
    <t>0,3  §</t>
  </si>
  <si>
    <t>34  §</t>
  </si>
  <si>
    <t>QUADRO 3.3.6</t>
  </si>
  <si>
    <t>Despesa total anual média por agregado: por divisão 09 da COICOP e NUTS II</t>
  </si>
  <si>
    <t>Âmbito Geográfico</t>
  </si>
  <si>
    <t>Despesa total anual média</t>
  </si>
  <si>
    <t>09 Lazer, recreação e cultura</t>
  </si>
  <si>
    <t>09.1Equipamento audiovisual, fotográfico e de processamento de dados</t>
  </si>
  <si>
    <t>09.2 Outros bens duradouros para lazer, recreação e cultura</t>
  </si>
  <si>
    <t xml:space="preserve">Portugal </t>
  </si>
  <si>
    <t/>
  </si>
  <si>
    <t xml:space="preserve">   Continente</t>
  </si>
  <si>
    <t xml:space="preserve">      Norte</t>
  </si>
  <si>
    <t>6  §</t>
  </si>
  <si>
    <t xml:space="preserve">      Centro</t>
  </si>
  <si>
    <t xml:space="preserve">      Área Metropolitana de Lisboa </t>
  </si>
  <si>
    <t xml:space="preserve"> 5 §</t>
  </si>
  <si>
    <t xml:space="preserve">      Alentejo</t>
  </si>
  <si>
    <t xml:space="preserve">      Algarve</t>
  </si>
  <si>
    <t xml:space="preserve">   Região Autónoma dos Açores</t>
  </si>
  <si>
    <t xml:space="preserve">   Região Autónoma da Madeira</t>
  </si>
  <si>
    <t>Despesa total anual média por agregado: por divisão 09 da COICOP e NUTS II - continuação</t>
  </si>
  <si>
    <t>09.3 Outros artigos e equipamentos recreativos, de lazer e de distracção</t>
  </si>
  <si>
    <t>09.4 Serviços recreativos e culturais</t>
  </si>
  <si>
    <t>09.5 Livros, jornais e outros impressos</t>
  </si>
  <si>
    <t>09.6 Viagens turísticas</t>
  </si>
  <si>
    <t>40 §</t>
  </si>
  <si>
    <t>66 §</t>
  </si>
  <si>
    <t>0,4 §</t>
  </si>
  <si>
    <t>QUADRO 3.3.7</t>
  </si>
  <si>
    <t xml:space="preserve">Despesa total anual média por agregado: por divisão 09 da COICOP, Portugal </t>
  </si>
  <si>
    <t>Classes de despesa COICOP (div 09)</t>
  </si>
  <si>
    <t>09</t>
  </si>
  <si>
    <t>09.1.1</t>
  </si>
  <si>
    <t>Equipamento para receção, registo e reprodução de som e imagem</t>
  </si>
  <si>
    <t>09.1.2</t>
  </si>
  <si>
    <t>Equipamento fotográfico, cinematográfico e instrumentos de ótica</t>
  </si>
  <si>
    <t>09.1.3</t>
  </si>
  <si>
    <t>09.1.4</t>
  </si>
  <si>
    <t>Meios ou suportes de gravação</t>
  </si>
  <si>
    <t>09.1.5</t>
  </si>
  <si>
    <t>09.2.1</t>
  </si>
  <si>
    <t>Outros bens duradouros relacionados com lazer, recreação e cultura em espaços abertos</t>
  </si>
  <si>
    <t>09.2.2</t>
  </si>
  <si>
    <t>Instrumentos musicais e outros bens duradouros relacionados com lazer, recreação e cultura em espaços cobertos</t>
  </si>
  <si>
    <t>3 §</t>
  </si>
  <si>
    <t>09.2.3</t>
  </si>
  <si>
    <t>Manutenção e reparação de outros bens duradouros relacionados com lazer, recreação e cultura</t>
  </si>
  <si>
    <t>09.3.1</t>
  </si>
  <si>
    <t>Jogos, brinquedos e artigos para atividades de recreação e lazer</t>
  </si>
  <si>
    <t>09.3.2</t>
  </si>
  <si>
    <t xml:space="preserve"> Equipamentos para desporto, campismo e atividades de recreação ao ar livre</t>
  </si>
  <si>
    <t>09.3.3</t>
  </si>
  <si>
    <t>Jardinagem, plantas e flores</t>
  </si>
  <si>
    <t>09.3.4</t>
  </si>
  <si>
    <t>Animais de estimação e produtos relacionados</t>
  </si>
  <si>
    <t>09.3.5</t>
  </si>
  <si>
    <t>Serviços veterinários e outros serviços para animais de estimação</t>
  </si>
  <si>
    <t>09.4.1</t>
  </si>
  <si>
    <t>Serviços recreativos e desportivos</t>
  </si>
  <si>
    <t>09.4.2</t>
  </si>
  <si>
    <t>Serviços culturais</t>
  </si>
  <si>
    <t xml:space="preserve">    09.4.2.1</t>
  </si>
  <si>
    <t xml:space="preserve">    09.4.2.2</t>
  </si>
  <si>
    <t xml:space="preserve">    09.4.2.3</t>
  </si>
  <si>
    <t>Televisão e rádio - subscrição e taxas de utilização</t>
  </si>
  <si>
    <t xml:space="preserve">    09.4.2.4</t>
  </si>
  <si>
    <t>Aluguer de equipamento e acessórios para cultura</t>
  </si>
  <si>
    <t xml:space="preserve">   09.4.2.5</t>
  </si>
  <si>
    <t xml:space="preserve">   09.4.2.9</t>
  </si>
  <si>
    <t>Outros serviços culturais</t>
  </si>
  <si>
    <t>09.4.3</t>
  </si>
  <si>
    <t>Jogos de azar</t>
  </si>
  <si>
    <t>09.5.1</t>
  </si>
  <si>
    <t>Livros</t>
  </si>
  <si>
    <t>09.5.2</t>
  </si>
  <si>
    <t>Jornais e periódicos</t>
  </si>
  <si>
    <t xml:space="preserve">    09.5.2.1</t>
  </si>
  <si>
    <t xml:space="preserve">    09.5.2.2</t>
  </si>
  <si>
    <t>QUADRO 4.1.1 - Principais variáveis das empresas culturais e criativas, por CAE - Rev.3 e escalões de pessoal ao serviço</t>
  </si>
  <si>
    <t xml:space="preserve"> Principais variáveis das empresas culturais e criativas, por CAE - Rev.3 e escalões de pessoal ao serviço</t>
  </si>
  <si>
    <t>Principais gastos</t>
  </si>
  <si>
    <t>Volume de Negócios</t>
  </si>
  <si>
    <t>Resultado líquido do período</t>
  </si>
  <si>
    <t>CAE-Rev.3</t>
  </si>
  <si>
    <t>Empresas</t>
  </si>
  <si>
    <t>Pessoal</t>
  </si>
  <si>
    <t>Gastos com o pessoal</t>
  </si>
  <si>
    <t>CMVMC</t>
  </si>
  <si>
    <t>FSE</t>
  </si>
  <si>
    <t>Vendas</t>
  </si>
  <si>
    <t xml:space="preserve">Prestações </t>
  </si>
  <si>
    <t>e escalões de</t>
  </si>
  <si>
    <t>ao</t>
  </si>
  <si>
    <t>de</t>
  </si>
  <si>
    <t>pessoal ao serviço</t>
  </si>
  <si>
    <t>Serviço</t>
  </si>
  <si>
    <t>serviços</t>
  </si>
  <si>
    <t>Nº.</t>
  </si>
  <si>
    <t>1000 Euros</t>
  </si>
  <si>
    <t xml:space="preserve"> Atividades culturais e criativas</t>
  </si>
  <si>
    <t>Menos de 10</t>
  </si>
  <si>
    <t>10 - 49</t>
  </si>
  <si>
    <t>50 - 249</t>
  </si>
  <si>
    <t>250 ou mais</t>
  </si>
  <si>
    <t>Nota: Inclui as seguintes classes da CAE-Rev.3: 4761, 4762, 4763, 5811, 5813, 5814, 5821, 5911, 5912, 5913, 5914, 5920, 6010, 6020, 6391, 7111, 7311, 7410, 7420, 7430, 7722, 8552, 9001, 9002, 9003, 9004, 9101,9102 e 9103.</t>
  </si>
  <si>
    <r>
      <t xml:space="preserve">Fonte: </t>
    </r>
    <r>
      <rPr>
        <sz val="8"/>
        <color indexed="8"/>
        <rFont val="Arial Narrow"/>
        <family val="2"/>
      </rPr>
      <t xml:space="preserve">Sistema de Contas Integradas das Empresas </t>
    </r>
  </si>
  <si>
    <t>QUADRO 4.1.2</t>
  </si>
  <si>
    <t xml:space="preserve"> Principais variáveis das empresas culturais e criativas, por CAE - Rev.3 e por região (NUTS II)</t>
  </si>
  <si>
    <t>e</t>
  </si>
  <si>
    <t>Região</t>
  </si>
  <si>
    <t>Continente</t>
  </si>
  <si>
    <t xml:space="preserve">     Norte</t>
  </si>
  <si>
    <t xml:space="preserve">     Centro</t>
  </si>
  <si>
    <t xml:space="preserve">     Área Metropolitana de Lisboa </t>
  </si>
  <si>
    <t xml:space="preserve">     Alentejo</t>
  </si>
  <si>
    <t xml:space="preserve">     Algarve</t>
  </si>
  <si>
    <t xml:space="preserve">R. A. Açores </t>
  </si>
  <si>
    <t xml:space="preserve">R. A. Madeira    </t>
  </si>
  <si>
    <t>QUADRO 4.2.1</t>
  </si>
  <si>
    <t>Principais variáveis das empresas de comércio a retalho de bens culturais e recreativos, em estabelecimentos especializados, por CAE- Rev.3 e escalões de pessoal ao serviço</t>
  </si>
  <si>
    <t>4761 - Comércio a retalho de livros, em estabelecimentos especializados</t>
  </si>
  <si>
    <t>…</t>
  </si>
  <si>
    <t>4762 - Comércio a retalho de jornais, revistas e artigos de papelaria, em estabelecimentos especializados</t>
  </si>
  <si>
    <t>4763 - Comércio a retalho de discos, CD, DVD, cassetes e similares, em estabelecimentos especializados</t>
  </si>
  <si>
    <t>QUADRO 4.2.2</t>
  </si>
  <si>
    <t xml:space="preserve"> Principais variáveis das empresas de comércio a retalho de bens culturais e recreativos,
em estabelecimentos especializados, por CAE - Rev.3, e por região (NUTS II)</t>
  </si>
  <si>
    <t xml:space="preserve">            </t>
  </si>
  <si>
    <t xml:space="preserve">R. A. Açores  </t>
  </si>
  <si>
    <t xml:space="preserve">R. A. Madeira </t>
  </si>
  <si>
    <t>QUADRO 4.3.1</t>
  </si>
  <si>
    <t>Principais variáveis das empresas de edição, por CAE - Rev.3, e escalões de pessoal ao serviço</t>
  </si>
  <si>
    <t>58 - Atividades de edição</t>
  </si>
  <si>
    <t>581 - Edição de livros, de jornais e de outras publicações</t>
  </si>
  <si>
    <t>5811 - Edição de livros</t>
  </si>
  <si>
    <t xml:space="preserve">5813 - Edição de jornais </t>
  </si>
  <si>
    <t>5814 - Edição de revistas e de outras publicações periódicas</t>
  </si>
  <si>
    <t>5821 - Edição de jogos de computador</t>
  </si>
  <si>
    <t>QUADRO 4.3.2</t>
  </si>
  <si>
    <t>Principais variáveis das empresas de edição, por CAE - Rev.3, e por região (NUTS II)</t>
  </si>
  <si>
    <t>ₔ</t>
  </si>
  <si>
    <t>Principais variáveis das empresas de edição, por CAE - Rev.3, e por região (NUTS II) - continuação</t>
  </si>
  <si>
    <t>QUADRO 4.4.1</t>
  </si>
  <si>
    <t xml:space="preserve"> Principais variáveis das empresas de atividades cinematográficas, de vídeo, de produção de programas de televisão, 
de gravação de som e de edição de música, por CAE- Rev.3, e escalões de pessoal ao serviço</t>
  </si>
  <si>
    <t>59 - Atividades cinematográficas, de vídeo, de produção de programas de televisão, de gravação de som e de edição de música</t>
  </si>
  <si>
    <t>591 - Atividades cinematográficas, de vídeo e de produção de programas de televisão</t>
  </si>
  <si>
    <t>5911 - Produção de filmes, de vídeos e de programas de televisão</t>
  </si>
  <si>
    <t>5912 - Atividades técnicas de pós-produção para filmes, vídeos e programas de televisão</t>
  </si>
  <si>
    <t>5913 - Distribuição de filmes, de vídeos e de programas de televisão</t>
  </si>
  <si>
    <t>5914 - Projeção de filmes e de vídeos</t>
  </si>
  <si>
    <t>5920 - Atividades de gravação de som e edição de música</t>
  </si>
  <si>
    <t>QUADRO 4.4.2</t>
  </si>
  <si>
    <t xml:space="preserve"> Principais variáveis das empresas de atividades cinematográficas, de vídeo, de produção de
programas de televisão, de gravação de som e de edição de música, por CAE- Rev.3, e por região (NUTS II)</t>
  </si>
  <si>
    <t>Principais variáveis das empresas de atividades cinematográficas, de vídeo, de produção de
programas de televisão, de gravação de som e de edição de música, por CAE- Rev.3, e por região (NUTS II) (continuação)</t>
  </si>
  <si>
    <t>QUADRO 4.5.1</t>
  </si>
  <si>
    <t xml:space="preserve"> Principais variáveis das empresas de atividades de rádio e de televisão, por CAE- Rev.3, 
e escalões de pessoal ao serviço</t>
  </si>
  <si>
    <t>60 - Atividades de rádio e de televisão</t>
  </si>
  <si>
    <t xml:space="preserve">6010 - Atividades de rádio </t>
  </si>
  <si>
    <t>6020 - Atividades de televisão</t>
  </si>
  <si>
    <t>6391 - Atividades de agências de notícias</t>
  </si>
  <si>
    <t>QUADRO 4.5.2</t>
  </si>
  <si>
    <t xml:space="preserve"> Principais variáveis das empresas de atividades de rádio e de televisão, por CAE- Rev.3, e por região (NUTS II)</t>
  </si>
  <si>
    <t xml:space="preserve">            ə    </t>
  </si>
  <si>
    <t>QUADRO 4.6.1</t>
  </si>
  <si>
    <t>Principais variáveis das empresas de atividades de arquitetura, agências de publicidade, atividades de design, atividades de tradução e interpretação, aluguer de videocassetes e discos, por CAE- Rev.3, e escalões de pessoal ao serviço</t>
  </si>
  <si>
    <t>7111 - Atividades de arquitetura</t>
  </si>
  <si>
    <t>7311 - Agências de publicidade</t>
  </si>
  <si>
    <t>7410 - Atividades de design</t>
  </si>
  <si>
    <t>7420 - Atividades fotográficas</t>
  </si>
  <si>
    <t>7430 - Atividades de tradução e interpretação</t>
  </si>
  <si>
    <t>7722 - Aluguer de videocassetes e discos</t>
  </si>
  <si>
    <t>QUADRO 4.6.2</t>
  </si>
  <si>
    <t xml:space="preserve"> Principais variáveis das empresas de atividades de arquitetura, agências de publicidade, atividades de design, atividades de tradução e interpretação, aluguer de videocassetes e discos, por CAE- Rev.3, e por região (NUTS II)</t>
  </si>
  <si>
    <t>Principais variáveis das empresas de atividades de arquitetura, agências de publicidade, atividades de design, atividades de radução e interpretação, aluguer de videocassetes e discos, por CAE- Rev.3, e por região (NUTS II) (continuação)</t>
  </si>
  <si>
    <t>QUADRO 4.7.1</t>
  </si>
  <si>
    <t>Principais variáveis das empresas de ensino de atividades culturais, por CAE- Rev.3, e escalões de pessoal ao serviço</t>
  </si>
  <si>
    <t>8552 - Ensino de atividades culturais</t>
  </si>
  <si>
    <t>QUADRO 4.7.2</t>
  </si>
  <si>
    <t xml:space="preserve"> Principais variáveis das empresas de ensino de atividades culturais, por CAE- Rev.3, e por região (NUTS II)</t>
  </si>
  <si>
    <t>QUADRO 4.8.1</t>
  </si>
  <si>
    <t xml:space="preserve"> Principais variáveis das empresas de atividades de teatro, de música, de dança e outras atividades artísticas e literárias, por CAE-Rev.3 e escalões de pessoal ao serviço</t>
  </si>
  <si>
    <t>90 - Atividades de teatro, de música, de dança e outras atividades artísticas e literárias</t>
  </si>
  <si>
    <t>9001 - Atividades das artes do espetáculo</t>
  </si>
  <si>
    <t>9002 - Atividades de apoio às artes do espetáculo</t>
  </si>
  <si>
    <t>9003 - Criação artística e literária</t>
  </si>
  <si>
    <t>9004 - Exploração de salas de espetáculos e atividades conexas</t>
  </si>
  <si>
    <t>QUADRO 4.8.2</t>
  </si>
  <si>
    <t xml:space="preserve"> Principais variáveis das empresas de atividades de teatro, de música, de dança e outras atividades artísticas e literárias, por                     CAE-Rev.3, e por região (NUTS II)</t>
  </si>
  <si>
    <t>PRINCIPAIS VARIÁVEIS DAS EMPRESAS DE ATIVIDADES DE TEATRO, DE MÚSICA, DE DANÇA E OUTRAS ATIVIDADES ARTÍSTICAS E LITERÁRIAS, POR CAE- Rev.3 E REGIÃO (NUTS II) - continuação</t>
  </si>
  <si>
    <t>QUADRO 4.9.1</t>
  </si>
  <si>
    <t>Principais variáveis das empresas de atividades de bibliotecas, arquivos, museus e outras atividades culturais, por CAE-Rev.3 e, escalões de pessoal ao serviço</t>
  </si>
  <si>
    <t>91 - Atividades das bibliotecas, arquivos, museus e outras atividades culturais</t>
  </si>
  <si>
    <t>9101 - Atividades das bibliotecas e arquivos</t>
  </si>
  <si>
    <t xml:space="preserve">9102 - Atividades dos museus </t>
  </si>
  <si>
    <t>9103 - Atividades dos sítios e monumentos históricos</t>
  </si>
  <si>
    <t>QUADRO 4.9.2</t>
  </si>
  <si>
    <t>Principais variáveis das empresas de atividades de bibliotecas, arquivos, museus e outras atividades culturais, por CAE- Rev.3, e por região (NUTS II)</t>
  </si>
  <si>
    <t>QUADRO 4.10</t>
  </si>
  <si>
    <t xml:space="preserve"> Royalties – Fornecimentos e serviços externos e rendimentos suplementares, por atividades culturais e criativas</t>
  </si>
  <si>
    <t>Atividades</t>
  </si>
  <si>
    <t xml:space="preserve">Royalties - Fornecimentos e serviços externos </t>
  </si>
  <si>
    <t xml:space="preserve">Royalties - Rendimentos suplementares </t>
  </si>
  <si>
    <t>Atividades culturais e criativas</t>
  </si>
  <si>
    <t>Comércio a retalho de discos, CD, DVD, cassetes e similares, em estabelecimentos especializados</t>
  </si>
  <si>
    <t>Atividades dos sítios e monumentos históricos</t>
  </si>
  <si>
    <t>QUADRO 5.1</t>
  </si>
  <si>
    <t xml:space="preserve">Comércio internacional de livros, brochuras e impressos semelhantes, por países </t>
  </si>
  <si>
    <t>Unidade: 1000 Euros</t>
  </si>
  <si>
    <t>Países</t>
  </si>
  <si>
    <t>Exportações de Bens</t>
  </si>
  <si>
    <t>Importações de Bens</t>
  </si>
  <si>
    <t>2016 (Po)</t>
  </si>
  <si>
    <t>União Europeia (UE-28)</t>
  </si>
  <si>
    <t>Outros países europeus</t>
  </si>
  <si>
    <t>Países africanos de língua</t>
  </si>
  <si>
    <t>portuguesa (PALP´s)</t>
  </si>
  <si>
    <t>Outros países africanos</t>
  </si>
  <si>
    <t>Estados Unidos da América</t>
  </si>
  <si>
    <t>Brasil</t>
  </si>
  <si>
    <t>Japão</t>
  </si>
  <si>
    <t>Outros países</t>
  </si>
  <si>
    <r>
      <t>Fonte</t>
    </r>
    <r>
      <rPr>
        <sz val="8"/>
        <color indexed="8"/>
        <rFont val="Arial Narrow"/>
        <family val="2"/>
      </rPr>
      <t>: INE - Estatísticas do Comércio Internacional (versão de 08-09-2017)</t>
    </r>
  </si>
  <si>
    <t>QUADRO 5.2</t>
  </si>
  <si>
    <t xml:space="preserve"> Comércio internacional de jornais e publicações periódicas, por países</t>
  </si>
  <si>
    <t xml:space="preserve">           Unidade: 1000 Euros</t>
  </si>
  <si>
    <t xml:space="preserve">2014 </t>
  </si>
  <si>
    <t>ə</t>
  </si>
  <si>
    <t>QUADRO 5.3</t>
  </si>
  <si>
    <t xml:space="preserve"> Comércio internacional de CD´s, discos compactos e DVD´s, por países</t>
  </si>
  <si>
    <t>QUADRO 5.4</t>
  </si>
  <si>
    <t>Comércio internacional de instrumentos musicais, suas partes e acessórios, por países</t>
  </si>
  <si>
    <t>QUADRO 5.5</t>
  </si>
  <si>
    <t>Comércio internacional de objetos de arte, de coleção ou antiguidades, por países</t>
  </si>
  <si>
    <t xml:space="preserve">        Unidade: 1000 Euros</t>
  </si>
  <si>
    <t>QUADRO 5.5.1</t>
  </si>
  <si>
    <t>Comércio internacional de quadros, pinturas e desenhos, por países</t>
  </si>
  <si>
    <t xml:space="preserve"> portuguesa (PALP´s)</t>
  </si>
  <si>
    <t>QUADRO 5.5.2</t>
  </si>
  <si>
    <r>
      <t xml:space="preserve"> Comércio internacional de antiguidades</t>
    </r>
    <r>
      <rPr>
        <b/>
        <vertAlign val="superscript"/>
        <sz val="8"/>
        <color indexed="59"/>
        <rFont val="Arial Narrow"/>
        <family val="2"/>
      </rPr>
      <t xml:space="preserve"> (1)</t>
    </r>
    <r>
      <rPr>
        <b/>
        <sz val="8"/>
        <color indexed="59"/>
        <rFont val="Arial Narrow"/>
        <family val="2"/>
      </rPr>
      <t>, por países</t>
    </r>
  </si>
  <si>
    <r>
      <t xml:space="preserve">(1) Entende-se por </t>
    </r>
    <r>
      <rPr>
        <i/>
        <sz val="8"/>
        <color indexed="8"/>
        <rFont val="Arial Narrow"/>
        <family val="2"/>
      </rPr>
      <t>antiguidade</t>
    </r>
    <r>
      <rPr>
        <sz val="8"/>
        <color indexed="8"/>
        <rFont val="Arial Narrow"/>
        <family val="2"/>
      </rPr>
      <t xml:space="preserve"> qualquer objeto que se estime ter mais de 100 anos.</t>
    </r>
  </si>
  <si>
    <t>QUADRO 6.1.1</t>
  </si>
  <si>
    <t>Situação dos Museus observados</t>
  </si>
  <si>
    <t>Situação</t>
  </si>
  <si>
    <t>Número</t>
  </si>
  <si>
    <t xml:space="preserve">                Total das entidades em observação</t>
  </si>
  <si>
    <t xml:space="preserve">                           Não responderam</t>
  </si>
  <si>
    <r>
      <t xml:space="preserve">                Total</t>
    </r>
    <r>
      <rPr>
        <sz val="8"/>
        <color indexed="8"/>
        <rFont val="Arial Narrow"/>
        <family val="2"/>
      </rPr>
      <t xml:space="preserve"> (com resposta)</t>
    </r>
  </si>
  <si>
    <t xml:space="preserve">                 Em atividade</t>
  </si>
  <si>
    <r>
      <t xml:space="preserve">                          Que </t>
    </r>
    <r>
      <rPr>
        <b/>
        <sz val="8"/>
        <color indexed="8"/>
        <rFont val="Arial Narrow"/>
        <family val="2"/>
      </rPr>
      <t>cumprem</t>
    </r>
    <r>
      <rPr>
        <sz val="8"/>
        <color indexed="8"/>
        <rFont val="Arial Narrow"/>
        <family val="2"/>
      </rPr>
      <t xml:space="preserve"> os 5 critérios </t>
    </r>
    <r>
      <rPr>
        <vertAlign val="superscript"/>
        <sz val="8"/>
        <color indexed="8"/>
        <rFont val="Arial Narrow"/>
        <family val="2"/>
      </rPr>
      <t>(1)</t>
    </r>
  </si>
  <si>
    <r>
      <t xml:space="preserve">                          Que </t>
    </r>
    <r>
      <rPr>
        <b/>
        <sz val="8"/>
        <color indexed="8"/>
        <rFont val="Arial Narrow"/>
        <family val="2"/>
      </rPr>
      <t>não cumprem</t>
    </r>
    <r>
      <rPr>
        <sz val="8"/>
        <color indexed="8"/>
        <rFont val="Arial Narrow"/>
        <family val="2"/>
      </rPr>
      <t xml:space="preserve"> os 5 critérios </t>
    </r>
  </si>
  <si>
    <t xml:space="preserve">                    Inativos</t>
  </si>
  <si>
    <t xml:space="preserve">                               Dos quais:  </t>
  </si>
  <si>
    <t xml:space="preserve">                                                       Aguardam início de atividade</t>
  </si>
  <si>
    <t xml:space="preserve">                 Aguardam início de actividade</t>
  </si>
  <si>
    <t xml:space="preserve">                                                       Com  cessação definitiva</t>
  </si>
  <si>
    <t xml:space="preserve">                 Com  actividade suspensa</t>
  </si>
  <si>
    <t xml:space="preserve">                 Com  cessação definitiva</t>
  </si>
  <si>
    <t>(1)  A definição dos critérios considerados é a seguinte:</t>
  </si>
  <si>
    <r>
      <t xml:space="preserve">     Critério 1</t>
    </r>
    <r>
      <rPr>
        <sz val="8"/>
        <color indexed="8"/>
        <rFont val="Arial Narrow"/>
        <family val="2"/>
      </rPr>
      <t>: museus que têm pelo menos uma sala de exposição</t>
    </r>
  </si>
  <si>
    <r>
      <t xml:space="preserve">     Critério 2</t>
    </r>
    <r>
      <rPr>
        <sz val="8"/>
        <color indexed="8"/>
        <rFont val="Arial Narrow"/>
        <family val="2"/>
      </rPr>
      <t>: museus abertos ao público (permanente ou sazonal)</t>
    </r>
  </si>
  <si>
    <r>
      <t xml:space="preserve">     Critério 3</t>
    </r>
    <r>
      <rPr>
        <sz val="8"/>
        <color indexed="8"/>
        <rFont val="Arial Narrow"/>
        <family val="2"/>
      </rPr>
      <t>: museus que têm pelo menos um conservador ou técnico superior (incluindo pessoal dirigente)</t>
    </r>
  </si>
  <si>
    <r>
      <t xml:space="preserve">     Critério 4</t>
    </r>
    <r>
      <rPr>
        <sz val="8"/>
        <color indexed="8"/>
        <rFont val="Arial Narrow"/>
        <family val="2"/>
      </rPr>
      <t>: museus que têm orçamento (ótica mínima: conhecimento do total da despesa)</t>
    </r>
  </si>
  <si>
    <r>
      <t xml:space="preserve">     Critério 5</t>
    </r>
    <r>
      <rPr>
        <sz val="8"/>
        <color indexed="8"/>
        <rFont val="Arial Narrow"/>
        <family val="2"/>
      </rPr>
      <t>: museus que têm inventário (ótica mínima: inventário sumário)</t>
    </r>
  </si>
  <si>
    <r>
      <t>Fonte</t>
    </r>
    <r>
      <rPr>
        <sz val="8"/>
        <color indexed="8"/>
        <rFont val="Arial Narrow"/>
        <family val="2"/>
      </rPr>
      <t>: INE - Inquérito aos Museus, 2016</t>
    </r>
  </si>
  <si>
    <t>QUADRO 6.1.2</t>
  </si>
  <si>
    <r>
      <t xml:space="preserve"> Museus, segundo os critérios de seleção</t>
    </r>
    <r>
      <rPr>
        <b/>
        <vertAlign val="superscript"/>
        <sz val="8"/>
        <color indexed="9"/>
        <rFont val="Arial Narrow"/>
        <family val="2"/>
      </rPr>
      <t xml:space="preserve"> (1)</t>
    </r>
    <r>
      <rPr>
        <b/>
        <sz val="8"/>
        <color indexed="9"/>
        <rFont val="Arial Narrow"/>
        <family val="2"/>
      </rPr>
      <t xml:space="preserve">, por tipologia </t>
    </r>
  </si>
  <si>
    <t>Unidade: N.º</t>
  </si>
  <si>
    <t>Tipologia</t>
  </si>
  <si>
    <t>Critério 1</t>
  </si>
  <si>
    <t>Critério 2</t>
  </si>
  <si>
    <t>Critério 3</t>
  </si>
  <si>
    <t>Critério 4</t>
  </si>
  <si>
    <t>Critério 5</t>
  </si>
  <si>
    <t>Critérios em conjunto</t>
  </si>
  <si>
    <t>Museus de Arte</t>
  </si>
  <si>
    <t>Museus de Arqueologia</t>
  </si>
  <si>
    <t>Museus de Ciências Naturais e de História Natural</t>
  </si>
  <si>
    <t>Museus de Ciências e de Técnica</t>
  </si>
  <si>
    <t>Museus de Etnografia e de Antropologia</t>
  </si>
  <si>
    <t>Museus Especializados</t>
  </si>
  <si>
    <t>Museus de História</t>
  </si>
  <si>
    <t>Museus Mistos e Pluridisciplinares</t>
  </si>
  <si>
    <t>Museus de Território</t>
  </si>
  <si>
    <t>Outros Museus</t>
  </si>
  <si>
    <t>Para mais informação consulte:</t>
  </si>
  <si>
    <t>Museus (N.º) por Tipologia; Anual</t>
  </si>
  <si>
    <t>QUADRO 6.1.3</t>
  </si>
  <si>
    <t>Museus, segundo o funcionamento, por tipologia</t>
  </si>
  <si>
    <t>Funcionamento</t>
  </si>
  <si>
    <t>Permanente</t>
  </si>
  <si>
    <t>Sazonal</t>
  </si>
  <si>
    <t>QUADRO 6.1.4</t>
  </si>
  <si>
    <t xml:space="preserve"> Museus, segundo o funcionamento, por região (NUTS II)</t>
  </si>
  <si>
    <t>Âmbito geográfico</t>
  </si>
  <si>
    <t xml:space="preserve">   Norte</t>
  </si>
  <si>
    <t xml:space="preserve">   Centro</t>
  </si>
  <si>
    <t xml:space="preserve">   Área Metropolitana de Lisboa</t>
  </si>
  <si>
    <t xml:space="preserve">   Alentejo</t>
  </si>
  <si>
    <t xml:space="preserve">   Algarve</t>
  </si>
  <si>
    <t>Região Autónoma dos Açores</t>
  </si>
  <si>
    <t>Região Autónoma da Madeira</t>
  </si>
  <si>
    <t>Museus (N.º) por Localização geográfica (NUTS - 2013); Anual</t>
  </si>
  <si>
    <t>QUADRO 6.1.5</t>
  </si>
  <si>
    <t xml:space="preserve"> Controlo dos visitantes nos Museus, por tipologia</t>
  </si>
  <si>
    <t>Número de museus</t>
  </si>
  <si>
    <t>Controlo de visitantes</t>
  </si>
  <si>
    <t>Controlo de entrada informatizado</t>
  </si>
  <si>
    <t>Sim</t>
  </si>
  <si>
    <t>Não</t>
  </si>
  <si>
    <t>QUADRO 6.1.6</t>
  </si>
  <si>
    <t xml:space="preserve"> Visitantes dos Museus, por tipologia</t>
  </si>
  <si>
    <t xml:space="preserve">     Visitantes, dos quais:</t>
  </si>
  <si>
    <t>Visitantes</t>
  </si>
  <si>
    <t>Inseridos em grupos escolares</t>
  </si>
  <si>
    <t>Estrangeiros</t>
  </si>
  <si>
    <t>Com entrada gratuita</t>
  </si>
  <si>
    <t>Em exposições temporárias</t>
  </si>
  <si>
    <t>Visitantes (N.º) de museus por Tipologia; Anual</t>
  </si>
  <si>
    <t>Visitantes inseridos em grupos escolares (N.º) de museus por Tipologia; Anual</t>
  </si>
  <si>
    <t>Visitantes estrangeiros (N.º) de museus por Tipologia; Anual</t>
  </si>
  <si>
    <t>QUADRO 6.1.7</t>
  </si>
  <si>
    <t xml:space="preserve">Visitantes dos Museus, por região (NUTS II) </t>
  </si>
  <si>
    <t>Visitantes (N.º) de museus por Localização geográfica (NUTS - 2013); Anual</t>
  </si>
  <si>
    <t>Visitantes inseridos em grupos escolares (N.º) de museus por Localização geográfica (NUTS - 2013); Anual</t>
  </si>
  <si>
    <t>Visitantes estrangeiros (N.º) de museus por Localização geográfica (NUTS - 2013); Anual</t>
  </si>
  <si>
    <t>Visitantes de museus por habitante (N.º) por Localização geográfica (NUTS - 2013); Anual</t>
  </si>
  <si>
    <t>QUADRO 6.1.8</t>
  </si>
  <si>
    <t>Museus, segundo o tipo dominante de bens, por tipologia</t>
  </si>
  <si>
    <r>
      <t>Tipos dominantes dos bens</t>
    </r>
    <r>
      <rPr>
        <b/>
        <vertAlign val="superscript"/>
        <sz val="8"/>
        <color indexed="9"/>
        <rFont val="Arial Narrow"/>
        <family val="2"/>
      </rPr>
      <t xml:space="preserve"> (1)</t>
    </r>
  </si>
  <si>
    <t xml:space="preserve"> Arqueologia</t>
  </si>
  <si>
    <t xml:space="preserve"> Arte</t>
  </si>
  <si>
    <t>Ciência e técnica</t>
  </si>
  <si>
    <t>Etnografia</t>
  </si>
  <si>
    <t>Espécies não vivas</t>
  </si>
  <si>
    <t>(1) Cada entidade pode ter mais do que um tipo dominante (até um máximo de três tipos dominantes).</t>
  </si>
  <si>
    <t>Museus, segundo o tipo dominante de bens, por tipologia - continuação</t>
  </si>
  <si>
    <t>Fotografia</t>
  </si>
  <si>
    <t>História</t>
  </si>
  <si>
    <t>Indústria</t>
  </si>
  <si>
    <t>Traje</t>
  </si>
  <si>
    <t>Outras</t>
  </si>
  <si>
    <t>QUADRO 6.1.9</t>
  </si>
  <si>
    <t>Número de bens dos Museus, segundo o tipo dominante dos bens, por tipologia</t>
  </si>
  <si>
    <t>Número de bens, segundo o tipo</t>
  </si>
  <si>
    <t>Bens arqueo-lógicos</t>
  </si>
  <si>
    <t>Bens artís-ticos e históricos</t>
  </si>
  <si>
    <t>Bens bibliográ-ficos e arquivísticos</t>
  </si>
  <si>
    <t>Bens técnico-científicos e industriais</t>
  </si>
  <si>
    <t>Bens etnográ-ficos</t>
  </si>
  <si>
    <t>Bens naturais vivos</t>
  </si>
  <si>
    <t>Bens naturais não vivos</t>
  </si>
  <si>
    <t xml:space="preserve">Outros bens </t>
  </si>
  <si>
    <r>
      <t>Fonte</t>
    </r>
    <r>
      <rPr>
        <sz val="9"/>
        <color indexed="8"/>
        <rFont val="Arial Narrow"/>
        <family val="2"/>
      </rPr>
      <t>: INE - Inquérito aos Museus, 2016</t>
    </r>
  </si>
  <si>
    <t>Bens dos museus (N.º) por Tipologia; Anual</t>
  </si>
  <si>
    <t>QUADRO 6.1.10</t>
  </si>
  <si>
    <t>Número de bens dos Museus, segundo o tipo dominante dos bens, por região (NUTS II)</t>
  </si>
  <si>
    <t>Bens artísticos e históricos</t>
  </si>
  <si>
    <t xml:space="preserve">     Área Metropolitana de Lisboa</t>
  </si>
  <si>
    <r>
      <t>Fonte</t>
    </r>
    <r>
      <rPr>
        <sz val="10"/>
        <color indexed="8"/>
        <rFont val="Arial Narrow"/>
        <family val="2"/>
      </rPr>
      <t>: INE - Inquérito aos Museus, 2016</t>
    </r>
  </si>
  <si>
    <t>Bens dos museus (N.º) por Localização geográfica (NUTS - 2013); Anual</t>
  </si>
  <si>
    <t>QUADRO 6.1.11</t>
  </si>
  <si>
    <t>Pessoal ao serviço, remunerado, não remunerado e pessoal voluntário nos Museus, por tipologia</t>
  </si>
  <si>
    <t>Pessoal ao serviço</t>
  </si>
  <si>
    <t>Pessoal remunerado</t>
  </si>
  <si>
    <t>Total geral</t>
  </si>
  <si>
    <t>Conservador/ técnico superior</t>
  </si>
  <si>
    <t>Outro pessoal técnico</t>
  </si>
  <si>
    <t>Administrativo</t>
  </si>
  <si>
    <t>Auxiliar e operário</t>
  </si>
  <si>
    <t>Conser-vador/ técnico superior</t>
  </si>
  <si>
    <t>Adminis-trativo</t>
  </si>
  <si>
    <t>Pessoal ao serviço (N.º) nos museus por Tipologia e Tipo de pessoal ao serviço; Anual</t>
  </si>
  <si>
    <t>Pessoal ao serviço, remunerado, não remunerado e pessoal voluntário nos Museus, por tipologia - continuação</t>
  </si>
  <si>
    <t>Pessoal não remunerado</t>
  </si>
  <si>
    <t>Pessoal voluntário</t>
  </si>
  <si>
    <t>Adminis-
trativo</t>
  </si>
  <si>
    <t>QUADRO 6.1.12</t>
  </si>
  <si>
    <t xml:space="preserve">Museus, segundo as actividades orientadas para os visitantes, por tipologia </t>
  </si>
  <si>
    <r>
      <t xml:space="preserve">Atividades orientadas para os visitantes </t>
    </r>
    <r>
      <rPr>
        <b/>
        <vertAlign val="superscript"/>
        <sz val="8"/>
        <color indexed="59"/>
        <rFont val="Arial Narrow"/>
        <family val="2"/>
      </rPr>
      <t>(1)</t>
    </r>
  </si>
  <si>
    <t>Renovação de exposição permanente</t>
  </si>
  <si>
    <t>Exposição temporária</t>
  </si>
  <si>
    <t>Ação dirigida ao público escolar</t>
  </si>
  <si>
    <t>Ação dirigida ao público adulto</t>
  </si>
  <si>
    <t xml:space="preserve">Ação dirigida a outro tipo de público </t>
  </si>
  <si>
    <t>Museus, segundo as actividades orientadas para os visitantes, por tipologia- continuação</t>
  </si>
  <si>
    <t>Conferência/ seminário/  curso</t>
  </si>
  <si>
    <t>Atelier/ oficina/ workshop</t>
  </si>
  <si>
    <t>Espetáculo</t>
  </si>
  <si>
    <t>Visita orientada</t>
  </si>
  <si>
    <t>Outra</t>
  </si>
  <si>
    <t>Nenhuma</t>
  </si>
  <si>
    <t>(1) Cada entidade pode ter realizado uma ou mais atividades orientadas para os visitantes.</t>
  </si>
  <si>
    <t>QUADRO 6.1.13</t>
  </si>
  <si>
    <t xml:space="preserve">Serviço educativo dos Museus, por tipologia </t>
  </si>
  <si>
    <t>Tem serviço educativo</t>
  </si>
  <si>
    <t>O serviço educativo está formalizado na lei orgânica</t>
  </si>
  <si>
    <t>QUADRO 6.1.14</t>
  </si>
  <si>
    <t xml:space="preserve">Museus polinucleados e número de núcleos, por tipologia </t>
  </si>
  <si>
    <t>Museu Polinucleado</t>
  </si>
  <si>
    <t xml:space="preserve"> Núcleos dos Museus Polinucleados</t>
  </si>
  <si>
    <t>QUADRO 6.1.15</t>
  </si>
  <si>
    <t xml:space="preserve"> Museus segundo a personalidade jurídica, por tipologia</t>
  </si>
  <si>
    <t>Museu tem personalidade jurídica própria</t>
  </si>
  <si>
    <t>QUADRO 6.1.16</t>
  </si>
  <si>
    <t>Forma jurídica do espaço ou entidade de que o museu depende, por tipologia</t>
  </si>
  <si>
    <t>Forma jurídica</t>
  </si>
  <si>
    <t>Administração central ou regional</t>
  </si>
  <si>
    <t>Administração local</t>
  </si>
  <si>
    <t>Empresa pública</t>
  </si>
  <si>
    <t>Empresa municipal ou intermunicipal</t>
  </si>
  <si>
    <t>Forma jurídica do espaço ou entidade de que o museu depende, por tipologia  - continuação</t>
  </si>
  <si>
    <t xml:space="preserve"> Forma jurídica</t>
  </si>
  <si>
    <t>Empresa privada</t>
  </si>
  <si>
    <t>Fundação de direito privado</t>
  </si>
  <si>
    <t>Fundação de direito público</t>
  </si>
  <si>
    <t>Instituição religiosa</t>
  </si>
  <si>
    <t>Outra entidade</t>
  </si>
  <si>
    <t>QUADRO 6.2.1</t>
  </si>
  <si>
    <t>Bens imóveis classificados, segundo a categoria, por região (NUTS III)</t>
  </si>
  <si>
    <t>Categoria dos bens imóveis</t>
  </si>
  <si>
    <t>Monumentos</t>
  </si>
  <si>
    <t>Conjuntos</t>
  </si>
  <si>
    <t>Sítios</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</si>
  <si>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</si>
  <si>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</si>
  <si>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</si>
  <si>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</si>
  <si>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</si>
  <si>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</si>
  <si>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</si>
  <si>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</si>
  <si>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</si>
  <si>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</si>
  <si>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</si>
  <si>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</si>
  <si>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</si>
  <si>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</si>
  <si>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</si>
  <si>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</si>
  <si>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</si>
  <si>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</si>
  <si>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</si>
  <si>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</si>
  <si>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</si>
  <si>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</si>
  <si>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</si>
  <si>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</si>
  <si>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</si>
  <si>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</si>
  <si>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t xml:space="preserve">   Região Autónoma dos Açores (1)</t>
  </si>
  <si>
    <t>(1) Em 2016, na Região Autónoma dos Açores foram incluídos 230 Sítios Arqueológicos. Apesar de os mesmos já exitirem nos anos anteriores, não estavam classificados pela Direção Regional de Cultura, dessa região.</t>
  </si>
  <si>
    <r>
      <t>Fonte:</t>
    </r>
    <r>
      <rPr>
        <sz val="8"/>
        <color indexed="8"/>
        <rFont val="Arial Narrow"/>
        <family val="2"/>
      </rPr>
      <t xml:space="preserve"> Continente - DGPC - Direcção-Geral do Património Cultural </t>
    </r>
  </si>
  <si>
    <t xml:space="preserve">           Região Autónoma dos Açores - Direcção Regional da Cultura 
</t>
  </si>
  <si>
    <t xml:space="preserve">           Região Autónoma da Madeira - Direcção Regional da Cultura 
</t>
  </si>
  <si>
    <t>Bens imóveis culturais (N.º) por Localização geográfica (NUTS - 2013) e Tipo (bem imóvel cultural); Anual</t>
  </si>
  <si>
    <t>QUADRO 6.2.2</t>
  </si>
  <si>
    <r>
      <t xml:space="preserve">Bens imóveis classificados </t>
    </r>
    <r>
      <rPr>
        <b/>
        <vertAlign val="superscript"/>
        <sz val="8"/>
        <color indexed="59"/>
        <rFont val="Arial Narrow"/>
        <family val="2"/>
      </rPr>
      <t>(1 )</t>
    </r>
    <r>
      <rPr>
        <b/>
        <sz val="8"/>
        <color indexed="59"/>
        <rFont val="Arial Narrow"/>
        <family val="2"/>
      </rPr>
      <t>, segundo a categoria de proteção, por região (NUTS III)</t>
    </r>
  </si>
  <si>
    <t xml:space="preserve">     Categoria de Proteção </t>
  </si>
  <si>
    <t xml:space="preserve">Imóveis de </t>
  </si>
  <si>
    <t>Nacionais</t>
  </si>
  <si>
    <t>Interesse</t>
  </si>
  <si>
    <t>Público</t>
  </si>
  <si>
    <t xml:space="preserve">Municipal </t>
  </si>
  <si>
    <t xml:space="preserve">              Alto Tâmega</t>
  </si>
  <si>
    <t xml:space="preserve">   Região Autónoma dos Açores (2)</t>
  </si>
  <si>
    <t>(1) Dentro das classificações existem vários conjuntos classificados (que incluem muitos imóveis), nomeadamente a Baixa Pombalina, o Campo dos Mártires da Pátria e o Paço do Lumiar (em Lisboa), a Zona Histórica do Porto, o Centro Histórico de Guimarães.</t>
  </si>
  <si>
    <t>(2) Em 2016, na Região Autónoma dos Açores foram incluídos 230 Sítios Arqueológicos. Apesar de os mesmos já exitirem nos anos anteriores, não estavam classificados pela Direção Regional de Cultura, dessa região.</t>
  </si>
  <si>
    <r>
      <t>Fonte:</t>
    </r>
    <r>
      <rPr>
        <sz val="8"/>
        <rFont val="Arial Narrow"/>
        <family val="2"/>
      </rPr>
      <t xml:space="preserve"> Continente - DGPC - Direcção-Geral do Património Cultural</t>
    </r>
  </si>
  <si>
    <t xml:space="preserve">           Região Autónoma dos Açores - Direcção Regional da Cultura
</t>
  </si>
  <si>
    <t>QUADRO 6.2.3</t>
  </si>
  <si>
    <t>Bens imóveis classificados, segundo a tipologia, por região (NUTS III)</t>
  </si>
  <si>
    <t xml:space="preserve">Tipologia </t>
  </si>
  <si>
    <t>Sítios Arqueológicos</t>
  </si>
  <si>
    <t>Arquitetura  Civil</t>
  </si>
  <si>
    <t>Arquitetura Militar</t>
  </si>
  <si>
    <t>Arquitetura Mista</t>
  </si>
  <si>
    <t>Arquitetura Religiosa</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</si>
  <si>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</si>
  <si>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</si>
  <si>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</si>
  <si>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</si>
  <si>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</si>
  <si>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</si>
  <si>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</si>
  <si>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</si>
  <si>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</si>
  <si>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</si>
  <si>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</si>
  <si>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</si>
  <si>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</si>
  <si>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</si>
  <si>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</si>
  <si>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</si>
  <si>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</si>
  <si>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</si>
  <si>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</si>
  <si>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</si>
  <si>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</si>
  <si>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r>
      <t>Fonte:</t>
    </r>
    <r>
      <rPr>
        <sz val="8"/>
        <rFont val="Arial Narrow"/>
        <family val="2"/>
      </rPr>
      <t xml:space="preserve"> Continente - DGPC - Direção-Geral do Património Cultural</t>
    </r>
  </si>
  <si>
    <t xml:space="preserve">           Região Autónoma dos Açores - Direcção Regional da Cultura dos Açores
</t>
  </si>
  <si>
    <t>QUADRO 6.2.4</t>
  </si>
  <si>
    <t>Bens imóveis classificados, segundo a entidade proprietária, por região (NUTS III)</t>
  </si>
  <si>
    <t>Entidade proprietária</t>
  </si>
  <si>
    <t>Privada</t>
  </si>
  <si>
    <t>Mista</t>
  </si>
  <si>
    <t>Não Confirmada</t>
  </si>
  <si>
    <t>Pública</t>
  </si>
  <si>
    <t xml:space="preserve">            Região Autónoma dos Açores - Direcção Regional da Cultura
</t>
  </si>
  <si>
    <t xml:space="preserve">            Região Autónoma da Madeira - Direcção Regional da Cultura 
</t>
  </si>
  <si>
    <t>QUADRO 7.1.1</t>
  </si>
  <si>
    <t>Exposições, obras expostas e autores representados, por região (NUTS II)</t>
  </si>
  <si>
    <t>Unidade: nº.</t>
  </si>
  <si>
    <t>Exposições realizadas</t>
  </si>
  <si>
    <t>Galerias</t>
  </si>
  <si>
    <t>de arte</t>
  </si>
  <si>
    <t>Obras</t>
  </si>
  <si>
    <t>Autores/as</t>
  </si>
  <si>
    <t>e outros</t>
  </si>
  <si>
    <t>Individuais</t>
  </si>
  <si>
    <t>Coletivas</t>
  </si>
  <si>
    <t>expostas</t>
  </si>
  <si>
    <t>representados/as</t>
  </si>
  <si>
    <t>espaços</t>
  </si>
  <si>
    <r>
      <t>Fonte</t>
    </r>
    <r>
      <rPr>
        <sz val="8"/>
        <color indexed="8"/>
        <rFont val="Arial Narrow"/>
        <family val="2"/>
      </rPr>
      <t>: INE - Inquérito às Galerias de Arte e Outros Espaços de Exposições Temporárias 2016</t>
    </r>
  </si>
  <si>
    <t>Galerias de arte e outros espaços de exposições temporárias (N.º) por Localização geográfica (NUTS - 2013); Anual</t>
  </si>
  <si>
    <t>Exposições realizadas (N.º) nas galerias de arte e outros espaços de exposições temporárias por Localização geográfica (NUTS - 2013); Anual</t>
  </si>
  <si>
    <t>Obras expostas (N.º) nas galerias de arte e outros espaços de exposições temporárias por Localização geográfica (NUTS - 2013); Anual</t>
  </si>
  <si>
    <t>Autores representados (N.º) nas galerias de arte e outros espaços de exposições temporárias por Localização geográfica (NUTS - 2013); Anual</t>
  </si>
  <si>
    <t>QUADRO 7.1.2</t>
  </si>
  <si>
    <t>Número de obras expostas nas galerias de arte e outros espaços de exposições temporárias, segundo a classificação das obras, por região (NUTS II)</t>
  </si>
  <si>
    <t>Cerâmica</t>
  </si>
  <si>
    <t xml:space="preserve">Cinematografia </t>
  </si>
  <si>
    <t>Colecionação e comemorativa</t>
  </si>
  <si>
    <t>Decoração/Artesanato</t>
  </si>
  <si>
    <t xml:space="preserve">Desenho </t>
  </si>
  <si>
    <t xml:space="preserve">     Continente</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</si>
  <si>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</si>
  <si>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</si>
  <si>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</si>
  <si>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</si>
  <si>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</si>
  <si>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</si>
  <si>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</si>
  <si>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t>Número de obras expostas nas galerias de arte e outros espaços de exposições temporárias, segundo a classificação das obras, por região (NUTS II)  - continuação</t>
  </si>
  <si>
    <t>Documental</t>
  </si>
  <si>
    <t xml:space="preserve">Equipamento/ Instalação </t>
  </si>
  <si>
    <t>Escultura</t>
  </si>
  <si>
    <t>Grafismo e gravura</t>
  </si>
  <si>
    <t>Ilustração</t>
  </si>
  <si>
    <t xml:space="preserve">           Alentejo</t>
  </si>
  <si>
    <t xml:space="preserve">           Algarve</t>
  </si>
  <si>
    <t>Música/ Instrumentos musicais</t>
  </si>
  <si>
    <t>Multimédia</t>
  </si>
  <si>
    <t>Ourivesaria/ Joalharia</t>
  </si>
  <si>
    <t xml:space="preserve">Pintura </t>
  </si>
  <si>
    <t>Tapeçaria e vitral</t>
  </si>
  <si>
    <t>QUADRO 7.1.3</t>
  </si>
  <si>
    <t>Obras expostas nas galerias de arte e outros espaços de exposições temporárias, segundo a natureza dos espaços de exposição, por classificação das obras</t>
  </si>
  <si>
    <t>Unidade: nº</t>
  </si>
  <si>
    <t>Obras expostas (1) por tipo e espaço</t>
  </si>
  <si>
    <t>Classificação das</t>
  </si>
  <si>
    <t>Com fins lucrativos</t>
  </si>
  <si>
    <t>Espaço de exposição</t>
  </si>
  <si>
    <t>obras expostas</t>
  </si>
  <si>
    <t>Galeria</t>
  </si>
  <si>
    <t>Outros</t>
  </si>
  <si>
    <t>sem fins</t>
  </si>
  <si>
    <t>comercial</t>
  </si>
  <si>
    <t>lucrativos</t>
  </si>
  <si>
    <t xml:space="preserve">   Cerâmica </t>
  </si>
  <si>
    <t xml:space="preserve">   Cinematografia </t>
  </si>
  <si>
    <t xml:space="preserve">   Colecionação </t>
  </si>
  <si>
    <t xml:space="preserve">   Comemorativa </t>
  </si>
  <si>
    <t xml:space="preserve">   Decoração/Artesanato </t>
  </si>
  <si>
    <t xml:space="preserve">   Desenho</t>
  </si>
  <si>
    <t xml:space="preserve">   Documental</t>
  </si>
  <si>
    <t xml:space="preserve">   Equipamento/ Instalação</t>
  </si>
  <si>
    <t xml:space="preserve">   Escultura </t>
  </si>
  <si>
    <t xml:space="preserve">   Fotografia</t>
  </si>
  <si>
    <t xml:space="preserve">   Grafismo </t>
  </si>
  <si>
    <t xml:space="preserve">   Gravura</t>
  </si>
  <si>
    <t xml:space="preserve">   Ilustração </t>
  </si>
  <si>
    <t xml:space="preserve">   Multimédia</t>
  </si>
  <si>
    <t xml:space="preserve">   Música/Instrumentos musicais </t>
  </si>
  <si>
    <t xml:space="preserve">   Ourivesaria/Joalharia </t>
  </si>
  <si>
    <t xml:space="preserve">   Pintura</t>
  </si>
  <si>
    <t xml:space="preserve">   Tapeçaria </t>
  </si>
  <si>
    <t xml:space="preserve">   Vitral </t>
  </si>
  <si>
    <t xml:space="preserve">   Outras </t>
  </si>
  <si>
    <t>(1) Cada espaço pode ter mais do que um tipo de obra exposta.</t>
  </si>
  <si>
    <t>QUADRO 7.1.4</t>
  </si>
  <si>
    <t xml:space="preserve">Tipo de espaço das galerias de arte e outros espaços de exposições temporárias, por região (NUTS II) </t>
  </si>
  <si>
    <t>Tipo de espaço</t>
  </si>
  <si>
    <t>Espaço de exposição com fins lucrativos</t>
  </si>
  <si>
    <t>Espaço de exposição sem fins lucrativos</t>
  </si>
  <si>
    <t>Galeria de arte</t>
  </si>
  <si>
    <t>Outros espaços</t>
  </si>
  <si>
    <t>QUADRO 7.1.5</t>
  </si>
  <si>
    <t xml:space="preserve"> Localização das galerias de arte e outros espaços de exposições temporárias, por tipo de espaço</t>
  </si>
  <si>
    <t>Localização do espaço</t>
  </si>
  <si>
    <t xml:space="preserve">   Edifício ou espaço próprio</t>
  </si>
  <si>
    <t xml:space="preserve">   Centro cultural</t>
  </si>
  <si>
    <t xml:space="preserve">   Museu</t>
  </si>
  <si>
    <t xml:space="preserve">   Biblioteca</t>
  </si>
  <si>
    <t xml:space="preserve">   Estabelecimento de ensino</t>
  </si>
  <si>
    <t xml:space="preserve">   Instalações da Junta de Freguesia</t>
  </si>
  <si>
    <t xml:space="preserve">   Instalações da Câmara Municipal</t>
  </si>
  <si>
    <t xml:space="preserve">   Outra localização</t>
  </si>
  <si>
    <t>QUADRO 7.1.6</t>
  </si>
  <si>
    <t xml:space="preserve"> Exposições realizadas segundo a entidade promotora(1), por região (Nuts II)</t>
  </si>
  <si>
    <t xml:space="preserve">Pessoa </t>
  </si>
  <si>
    <t>Adminis-</t>
  </si>
  <si>
    <t>singular ou</t>
  </si>
  <si>
    <t>tração</t>
  </si>
  <si>
    <t>coletiva</t>
  </si>
  <si>
    <t>central</t>
  </si>
  <si>
    <t>regional</t>
  </si>
  <si>
    <t>local</t>
  </si>
  <si>
    <t xml:space="preserve"> com fins</t>
  </si>
  <si>
    <t xml:space="preserve"> sem fins</t>
  </si>
  <si>
    <r>
      <t>(1)</t>
    </r>
    <r>
      <rPr>
        <b/>
        <sz val="8"/>
        <color indexed="8"/>
        <rFont val="Arial Narrow"/>
        <family val="2"/>
      </rPr>
      <t xml:space="preserve"> </t>
    </r>
    <r>
      <rPr>
        <sz val="8"/>
        <color indexed="8"/>
        <rFont val="Arial Narrow"/>
        <family val="2"/>
      </rPr>
      <t>Uma exposição pode ser promovida por mais do que uma entidade.</t>
    </r>
  </si>
  <si>
    <t>QUADRO 8.1.1</t>
  </si>
  <si>
    <t xml:space="preserve"> Situação das publicações periódicas, por região (NUTS II)</t>
  </si>
  <si>
    <t>Situação das publicações</t>
  </si>
  <si>
    <t>Editada</t>
  </si>
  <si>
    <t>Suspensa</t>
  </si>
  <si>
    <t>Cancelada</t>
  </si>
  <si>
    <t>Outra situação</t>
  </si>
  <si>
    <t xml:space="preserve">      Área Metropolitana de Lisboa</t>
  </si>
  <si>
    <r>
      <t>Fonte</t>
    </r>
    <r>
      <rPr>
        <sz val="8"/>
        <color indexed="8"/>
        <rFont val="Arial Narrow"/>
        <family val="2"/>
      </rPr>
      <t>: INE - Inquérito às Publicações Periódicas, 2016</t>
    </r>
  </si>
  <si>
    <t>QUADRO 8.1.2</t>
  </si>
  <si>
    <t>Publicações periódicas segundo o suporte de difusão, por região (NUTS II)</t>
  </si>
  <si>
    <t xml:space="preserve">Suporte de difusão </t>
  </si>
  <si>
    <t xml:space="preserve">Papel </t>
  </si>
  <si>
    <t>Papel e eletrónico simultaneamente</t>
  </si>
  <si>
    <t>Publicações periódicas (N.º) por Localização geográfica (NUTS - 2013); Anual</t>
  </si>
  <si>
    <t>QUADRO 8.1.3</t>
  </si>
  <si>
    <t>Publicações periódicas segundo o suporte de difusão,
 por tipo de publicação</t>
  </si>
  <si>
    <t>Tipo de publicação</t>
  </si>
  <si>
    <t xml:space="preserve">      Jornal</t>
  </si>
  <si>
    <t xml:space="preserve">      Revista</t>
  </si>
  <si>
    <t xml:space="preserve">      Boletim</t>
  </si>
  <si>
    <t xml:space="preserve">      Anuário</t>
  </si>
  <si>
    <t xml:space="preserve">      Outro</t>
  </si>
  <si>
    <t>Publicações periódicas (N.º) por Tipo de publicação periódica; Anual</t>
  </si>
  <si>
    <t>QUADRO 8.1.4</t>
  </si>
  <si>
    <t>Número de publicações, tiragem e circulação total, exemplares vendidos e distribuídos gratuitamente,
por região (NUTS II)</t>
  </si>
  <si>
    <t>Publicações</t>
  </si>
  <si>
    <t>Edições anuais</t>
  </si>
  <si>
    <t>Tiragem total</t>
  </si>
  <si>
    <t>Circulação total</t>
  </si>
  <si>
    <t>Total de exemplares vendidos</t>
  </si>
  <si>
    <t>Exemplares distribuídos gratuitamente</t>
  </si>
  <si>
    <t>Edições de publicações periódicas (N.º) por Localização geográfica (NUTS - 2013); Anual</t>
  </si>
  <si>
    <t>Tiragem total de publicações periódicas (N.º) por Localização geográfica (NUTS - 2013); Anual</t>
  </si>
  <si>
    <t>Circulação total de publicações periódicas (N.º) por Localização geográfica (NUTS - 2013); Anual</t>
  </si>
  <si>
    <t>Exemplares vendidos de publicações periódicas (N.º) por Localização geográfica (NUTS - 2013); Anual</t>
  </si>
  <si>
    <t>QUADRO 8.1.5</t>
  </si>
  <si>
    <t xml:space="preserve"> Número de publicações, tiragem e circulação total, exemplares vendidos e distribuídos gratuitamente, por tipo de publicação </t>
  </si>
  <si>
    <t>Edições de publicações periódicas (N.º) por Tipo de publicação periódica; Anual</t>
  </si>
  <si>
    <t>Tiragem total de publicações periódicas (N.º) por Tipo de publicação periódica; Anual</t>
  </si>
  <si>
    <t>Circulação total de publicações periódicas (N.º) por Tipo de publicação periódica; Anual</t>
  </si>
  <si>
    <t>Exemplares vendidos de publicações periódicas (N.º) por Tipo de publicação periódica; Anual</t>
  </si>
  <si>
    <t>QUADRO 8.1.6</t>
  </si>
  <si>
    <t xml:space="preserve">Número de publicações, edições anuais, tiragem, circulação e média dos exemplares vendidos,
por região (NUTS II) </t>
  </si>
  <si>
    <t>Tiragem média por edição</t>
  </si>
  <si>
    <t>Circulação média por edição</t>
  </si>
  <si>
    <t>Média dos exemplares vendidos</t>
  </si>
  <si>
    <t>QUADRO 8.1.7</t>
  </si>
  <si>
    <t xml:space="preserve"> Número de publicações, edições anuais, tiragem, circulação e média dos exemplares vendidos, por tipo de publicação</t>
  </si>
  <si>
    <t>QUADRO 8.1.8</t>
  </si>
  <si>
    <t xml:space="preserve"> Número de publicações, tiragem e circulação média por edição das publicações periódicas, 
por região (NUTS II)</t>
  </si>
  <si>
    <t>Diários</t>
  </si>
  <si>
    <t>Semanários</t>
  </si>
  <si>
    <t>Publicações periódicas (N.º) por Periodicidade; Anual</t>
  </si>
  <si>
    <t>QUADRO 8.1.9</t>
  </si>
  <si>
    <t xml:space="preserve"> Número de publicações, tiragem e circulação média por edição das publicações periódicas, 
por tipo de publicação</t>
  </si>
  <si>
    <t xml:space="preserve"> Total</t>
  </si>
  <si>
    <t xml:space="preserve">       Jornal</t>
  </si>
  <si>
    <t xml:space="preserve">       Revista</t>
  </si>
  <si>
    <t xml:space="preserve">       Boletim</t>
  </si>
  <si>
    <t xml:space="preserve">       Anuário</t>
  </si>
  <si>
    <t xml:space="preserve">       Outro</t>
  </si>
  <si>
    <t>QUADRO 8.1.10</t>
  </si>
  <si>
    <t xml:space="preserve">Número de jornais segundo os escalões de tiragem e circulação média </t>
  </si>
  <si>
    <t>Escalões por edição</t>
  </si>
  <si>
    <t>Por tiragem média</t>
  </si>
  <si>
    <t>Por circulação média</t>
  </si>
  <si>
    <t xml:space="preserve">         Até 10 000 exemplares</t>
  </si>
  <si>
    <t xml:space="preserve">         10 001 - 20 000  exemplares</t>
  </si>
  <si>
    <t xml:space="preserve">         20 001 - 30 000         "</t>
  </si>
  <si>
    <t xml:space="preserve">         30 001 - 50 000         "</t>
  </si>
  <si>
    <t xml:space="preserve">         50 001 - 100 000       "</t>
  </si>
  <si>
    <t xml:space="preserve">         Mais de 100 000        "</t>
  </si>
  <si>
    <t>QUADRO 8.1.11</t>
  </si>
  <si>
    <t>Número de revistas segundo os escalões de tiragem e circulação média</t>
  </si>
  <si>
    <t>Revistas</t>
  </si>
  <si>
    <t xml:space="preserve">         Mais de 100 000       "</t>
  </si>
  <si>
    <t>QUADRO 8.1.12</t>
  </si>
  <si>
    <t>Publicações periódicas segundo a periodicidade, por região (NUTS II)</t>
  </si>
  <si>
    <t>Diária</t>
  </si>
  <si>
    <t>Não diária</t>
  </si>
  <si>
    <t>Matutino</t>
  </si>
  <si>
    <t>Semanal</t>
  </si>
  <si>
    <t>Quinzenal</t>
  </si>
  <si>
    <t>Bimensal</t>
  </si>
  <si>
    <t>Publicações periódicas segundo a periodicidade, por região (NUTS II) - continuação</t>
  </si>
  <si>
    <t>Mensal</t>
  </si>
  <si>
    <t>Bimestral</t>
  </si>
  <si>
    <t>Trimestral</t>
  </si>
  <si>
    <t>Quadrimestral</t>
  </si>
  <si>
    <t>Semestral</t>
  </si>
  <si>
    <t>Anual</t>
  </si>
  <si>
    <t>QUADRO 8.1.13</t>
  </si>
  <si>
    <t>Publicações periódicas segundo a periodicidade, por tipo de publicação</t>
  </si>
  <si>
    <t>Publicações periódicas segundo a periodicidade, por tipo de publicação - continuação</t>
  </si>
  <si>
    <t>QUADRO 8.1.14</t>
  </si>
  <si>
    <t xml:space="preserve">Publicações periódicas segundo o tema do conteúdo principal, por tipo de publicação </t>
  </si>
  <si>
    <t>Generalidades e reportagem</t>
  </si>
  <si>
    <t>Filosofia e psicologia</t>
  </si>
  <si>
    <t>Religião e teologia</t>
  </si>
  <si>
    <t>Ciências   sociais e educação</t>
  </si>
  <si>
    <t>Matemática e ciências naturais</t>
  </si>
  <si>
    <t>Ciências aplicadas</t>
  </si>
  <si>
    <t>Medicina e saúde, engenharia e tecnologia</t>
  </si>
  <si>
    <t>Gestão, comércio, indústria e equipamento</t>
  </si>
  <si>
    <t xml:space="preserve">        Jornal</t>
  </si>
  <si>
    <t xml:space="preserve">        Revista</t>
  </si>
  <si>
    <t xml:space="preserve">        Boletim</t>
  </si>
  <si>
    <t xml:space="preserve">        Anuário</t>
  </si>
  <si>
    <t xml:space="preserve">        Outro</t>
  </si>
  <si>
    <t>Publicações periódicas segundo o tema do conteúdo principal, por tipo de publicação- continuação</t>
  </si>
  <si>
    <t>Agricultura, silvicultura, caça e pesca</t>
  </si>
  <si>
    <t xml:space="preserve"> Jardinagem, horticultura e animais, economia doméstica</t>
  </si>
  <si>
    <t>Artes, recreio, lazer e desporto</t>
  </si>
  <si>
    <t>Línguas, linguística e literatura</t>
  </si>
  <si>
    <t>Geografia e viagens, história e biografia</t>
  </si>
  <si>
    <t>Outros temas</t>
  </si>
  <si>
    <t>Artes plásticas, gráficas, design e desenho</t>
  </si>
  <si>
    <t>Música e espetáculos</t>
  </si>
  <si>
    <t>Jogos e desporto</t>
  </si>
  <si>
    <t>QUADRO 8.1.15</t>
  </si>
  <si>
    <t xml:space="preserve">Publicações periódicas segundo a língua dominante, por região (NUTS II) </t>
  </si>
  <si>
    <t>Português</t>
  </si>
  <si>
    <t>Espanhol</t>
  </si>
  <si>
    <t>Francês</t>
  </si>
  <si>
    <t>Inglês</t>
  </si>
  <si>
    <t>Bilingue</t>
  </si>
  <si>
    <t>QUADRO 8.1.16</t>
  </si>
  <si>
    <t>Publicações periódicas segundo a língua dominante, por tipo de publicação</t>
  </si>
  <si>
    <t>QUADRO 8.1.17</t>
  </si>
  <si>
    <t xml:space="preserve">Publicações periódicas segundo os escalões do preço de capa das edições regulares, 
por tipo de publicação </t>
  </si>
  <si>
    <t>Gratuita</t>
  </si>
  <si>
    <t xml:space="preserve">Preço de capa das edições regulares </t>
  </si>
  <si>
    <t>Menor que 0,50 euros</t>
  </si>
  <si>
    <t>De 0,51 a 1,50 euros</t>
  </si>
  <si>
    <t>De 1,51 a 3,50 euros</t>
  </si>
  <si>
    <t>De 3,51 a 4,99 euros</t>
  </si>
  <si>
    <t>5 euros e mais</t>
  </si>
  <si>
    <t>QUADRO 8.1.18</t>
  </si>
  <si>
    <t>Publicações periódicas segundo os escalões do preço de capa das edições regulares, 
por periodicidade</t>
  </si>
  <si>
    <t>Periodicidade</t>
  </si>
  <si>
    <t>Preço de capa das edições regulares</t>
  </si>
  <si>
    <t xml:space="preserve">   Diária</t>
  </si>
  <si>
    <t xml:space="preserve">      Matutino</t>
  </si>
  <si>
    <t xml:space="preserve">      Vespertino</t>
  </si>
  <si>
    <t xml:space="preserve">   Não Diária</t>
  </si>
  <si>
    <t xml:space="preserve">      Semanal</t>
  </si>
  <si>
    <t xml:space="preserve">      Quinzenal</t>
  </si>
  <si>
    <t xml:space="preserve">      Bimensal</t>
  </si>
  <si>
    <t xml:space="preserve">      Mensal</t>
  </si>
  <si>
    <t xml:space="preserve">      Bimestral</t>
  </si>
  <si>
    <t xml:space="preserve">      Trimestral</t>
  </si>
  <si>
    <t xml:space="preserve">      Quadrimestral</t>
  </si>
  <si>
    <t xml:space="preserve">      Semestral</t>
  </si>
  <si>
    <t xml:space="preserve">      Anual</t>
  </si>
  <si>
    <t xml:space="preserve">      Outra</t>
  </si>
  <si>
    <t>QUADRO 8.1.19</t>
  </si>
  <si>
    <t xml:space="preserve">Publicações periódicas segundo o tempo de publicação, por região (NUTS II)  </t>
  </si>
  <si>
    <t>Menos de 1 ano</t>
  </si>
  <si>
    <t>De 1 a 15 anos</t>
  </si>
  <si>
    <t>De 16 a 19 anos</t>
  </si>
  <si>
    <t>De 20 a 39 anos</t>
  </si>
  <si>
    <t>De 40 a 79 anos</t>
  </si>
  <si>
    <t>80 e mais anos</t>
  </si>
  <si>
    <t>QUADRO 8.1.20</t>
  </si>
  <si>
    <t>Publicações periódicas segundo o tempo de publicação, por tipo de publicação</t>
  </si>
  <si>
    <t>QUADRO 8.1.21</t>
  </si>
  <si>
    <t>Receitas e despesas das publicações periódicas, por região (NUTS II)</t>
  </si>
  <si>
    <t>Total Receitas</t>
  </si>
  <si>
    <t>Receitas provenientes de</t>
  </si>
  <si>
    <t>Total das despesas</t>
  </si>
  <si>
    <t>Exemplares vendidos</t>
  </si>
  <si>
    <t>Publicidade</t>
  </si>
  <si>
    <t>Donativos</t>
  </si>
  <si>
    <t>Produtos associados</t>
  </si>
  <si>
    <t>QUADRO 8.1.22</t>
  </si>
  <si>
    <t xml:space="preserve"> Receitas e despesas das publicações periódicas, por tipo de publicação</t>
  </si>
  <si>
    <r>
      <t>Fonte</t>
    </r>
    <r>
      <rPr>
        <sz val="8"/>
        <color indexed="8"/>
        <rFont val="Arial Narrow"/>
        <family val="2"/>
      </rPr>
      <t>: INE - Inquérito às Publicações Periódicas 2016</t>
    </r>
  </si>
  <si>
    <t>QUADRO 9.1.1</t>
  </si>
  <si>
    <t>Produção cinematográfica em Portugal</t>
  </si>
  <si>
    <t>Obras cinematográficas</t>
  </si>
  <si>
    <t>FILMES APOIADOS</t>
  </si>
  <si>
    <t xml:space="preserve">     Ficção</t>
  </si>
  <si>
    <t xml:space="preserve">     Longa Metragem </t>
  </si>
  <si>
    <t xml:space="preserve">     Curta Metragem </t>
  </si>
  <si>
    <t xml:space="preserve">     Documentário</t>
  </si>
  <si>
    <t xml:space="preserve">     Animação</t>
  </si>
  <si>
    <r>
      <t>FILMES PRODUZIDOS</t>
    </r>
    <r>
      <rPr>
        <vertAlign val="superscript"/>
        <sz val="8"/>
        <color indexed="8"/>
        <rFont val="Arial Narrow"/>
        <family val="2"/>
      </rPr>
      <t>(1)</t>
    </r>
  </si>
  <si>
    <t xml:space="preserve">     Longa Metragem</t>
  </si>
  <si>
    <t xml:space="preserve">     Curta Metragem</t>
  </si>
  <si>
    <r>
      <t>FILMES PRODUZIDOS DE AUTORIA NACIONAL</t>
    </r>
    <r>
      <rPr>
        <vertAlign val="superscript"/>
        <sz val="8"/>
        <color indexed="8"/>
        <rFont val="Arial Narrow"/>
        <family val="2"/>
      </rPr>
      <t>(1) (2)</t>
    </r>
  </si>
  <si>
    <t>FILMES ESTREADOS</t>
  </si>
  <si>
    <t>(1) Filmes concluídos com o apoio financeiro do ICA - Instituto do Cinema e Audiovisual, I.P.</t>
  </si>
  <si>
    <t>(2) Inclui os filmes 100% nacionais e as co-produções maioritariamente nacionais.</t>
  </si>
  <si>
    <t>Nota: alguns dados de 2015, 2014 e 2013 foram alterados depois de o ICA - Instituto do Cinema e Audiovisual, I.P. ter confirmados as datas de homologação de atribuição de apoios, após ter confirmado e revisto o tipo de metragem dos filmes e também após a confirmação das estreias de curtas metragens.</t>
  </si>
  <si>
    <r>
      <rPr>
        <b/>
        <sz val="8"/>
        <color indexed="8"/>
        <rFont val="Arial Narrow"/>
        <family val="2"/>
      </rPr>
      <t>Fonte</t>
    </r>
    <r>
      <rPr>
        <sz val="8"/>
        <color indexed="8"/>
        <rFont val="Arial Narrow"/>
        <family val="2"/>
      </rPr>
      <t>: ICA - Instituto do Cinema e do Audiovisual, I.P.</t>
    </r>
  </si>
  <si>
    <t>QUADRO 9.2.1</t>
  </si>
  <si>
    <r>
      <t xml:space="preserve">Cinema </t>
    </r>
    <r>
      <rPr>
        <b/>
        <vertAlign val="superscript"/>
        <sz val="8"/>
        <color indexed="59"/>
        <rFont val="Arial Narrow"/>
        <family val="2"/>
      </rPr>
      <t>(1)</t>
    </r>
    <r>
      <rPr>
        <b/>
        <sz val="8"/>
        <color indexed="59"/>
        <rFont val="Arial Narrow"/>
        <family val="2"/>
      </rPr>
      <t xml:space="preserve"> – Recintos, écrans,lotação, sessões, espectadores e receitas por região (NUTS II)</t>
    </r>
  </si>
  <si>
    <t>Âmbito</t>
  </si>
  <si>
    <t xml:space="preserve">Recintos </t>
  </si>
  <si>
    <t>Ecrãs</t>
  </si>
  <si>
    <t>Lotação</t>
  </si>
  <si>
    <t>Sessões</t>
  </si>
  <si>
    <t>Espectadores/as</t>
  </si>
  <si>
    <t>Taxa de 0cupação</t>
  </si>
  <si>
    <t>Receitas</t>
  </si>
  <si>
    <t>geográfico</t>
  </si>
  <si>
    <t xml:space="preserve">  Continente</t>
  </si>
  <si>
    <t>R. A. dos Açores</t>
  </si>
  <si>
    <t xml:space="preserve">R. A. da Madeira   </t>
  </si>
  <si>
    <t>(1) A informação respeita aos Recintos que enviaram informação ao ICA - Instituto do Cinema e do Audiovisual, de acordo com o projeto de informatização das bilheteiras (Decreto-Lei Nº. 125/2003 de 20 junho).</t>
  </si>
  <si>
    <t>Recintos de cinema por Localização geográfica (NUTS - 2013); Anual</t>
  </si>
  <si>
    <t>Ecrãs de cinema por Localização geográfica (NUTS - 2013); Anual</t>
  </si>
  <si>
    <t>Lotação dos recintos de cinema  por Localização geográfica (NUTS - 2013); Anual</t>
  </si>
  <si>
    <t>Sessões de cinema por Localização geográfica (NUTS - 2013); Anual</t>
  </si>
  <si>
    <t>Espectadores de cinema por Localização geográfica (NUTS - 2013); Anual</t>
  </si>
  <si>
    <t>Receitas de cinema por Localização geográfica (NUTS - 2013); Anual</t>
  </si>
  <si>
    <t>Espectadores de cinema por habitante por Localização geográfica (NUTS - 2013); Anual</t>
  </si>
  <si>
    <t>QUADRO 9.2.2</t>
  </si>
  <si>
    <r>
      <t xml:space="preserve">Cinema </t>
    </r>
    <r>
      <rPr>
        <b/>
        <vertAlign val="superscript"/>
        <sz val="8"/>
        <color indexed="59"/>
        <rFont val="Arial Narrow"/>
        <family val="2"/>
      </rPr>
      <t>(1)</t>
    </r>
    <r>
      <rPr>
        <b/>
        <sz val="8"/>
        <color indexed="59"/>
        <rFont val="Arial Narrow"/>
        <family val="2"/>
      </rPr>
      <t xml:space="preserve"> –  Filmes exibidos, sessões, espectadores e receitas, por origem dos filmes exibidos</t>
    </r>
  </si>
  <si>
    <t>Oriem dos filmes</t>
  </si>
  <si>
    <t>Filmes</t>
  </si>
  <si>
    <t>exibidos</t>
  </si>
  <si>
    <t xml:space="preserve"> Euros</t>
  </si>
  <si>
    <t xml:space="preserve">  Europa</t>
  </si>
  <si>
    <t xml:space="preserve">    Portugal</t>
  </si>
  <si>
    <t xml:space="preserve">    Espanha</t>
  </si>
  <si>
    <t xml:space="preserve">    França</t>
  </si>
  <si>
    <t xml:space="preserve">    Reino Unido da Grã-Bretanha  e Irlanda do Norte</t>
  </si>
  <si>
    <t xml:space="preserve">    Outros Países da UE</t>
  </si>
  <si>
    <t xml:space="preserve">    Outros Países da Europa</t>
  </si>
  <si>
    <t xml:space="preserve">  EUA</t>
  </si>
  <si>
    <t xml:space="preserve">  Outros Países</t>
  </si>
  <si>
    <t xml:space="preserve">  Total das Coproduções</t>
  </si>
  <si>
    <t xml:space="preserve">      Países Europeus</t>
  </si>
  <si>
    <t xml:space="preserve">      Países Europeus/EUA</t>
  </si>
  <si>
    <t>(1) A informação respeita aos Recintos que enviaram informação ao ICA - Instituto do Cinema e do Audiovisual, I.P., de acordo com o projeto de informatização das bilheteiras (Decreto-Lei Nº. 125/2003 de 20 junho).</t>
  </si>
  <si>
    <t>Sessões de cinema por Origem dos filmes exibidos; Anual</t>
  </si>
  <si>
    <t>Espectadores de cinema por Origem dos filmes exibidos; Anual</t>
  </si>
  <si>
    <t>Receitas de cinema por Origem dos filmes exibidos; Anual</t>
  </si>
  <si>
    <t>QUADRO 9.2.3</t>
  </si>
  <si>
    <r>
      <t xml:space="preserve"> Cinema</t>
    </r>
    <r>
      <rPr>
        <b/>
        <vertAlign val="superscript"/>
        <sz val="8"/>
        <color indexed="59"/>
        <rFont val="Arial Narrow"/>
        <family val="2"/>
      </rPr>
      <t xml:space="preserve"> (1)</t>
    </r>
    <r>
      <rPr>
        <b/>
        <sz val="8"/>
        <color indexed="59"/>
        <rFont val="Arial Narrow"/>
        <family val="2"/>
      </rPr>
      <t xml:space="preserve"> – Sessões, espectadores e receitas, segundo o trimestre, por região (NUTS II) </t>
    </r>
  </si>
  <si>
    <t>1º trimestre</t>
  </si>
  <si>
    <t>2º trimestre</t>
  </si>
  <si>
    <t xml:space="preserve"> R. A. dos Açores </t>
  </si>
  <si>
    <t xml:space="preserve"> R. A. da Madeira   </t>
  </si>
  <si>
    <t xml:space="preserve"> Cinema (1) – Sessões, espectadores e receitas, segundo o trimestre, por região (NUTS II) ) - continuação</t>
  </si>
  <si>
    <t>3º trimestre</t>
  </si>
  <si>
    <t>4º trimestre</t>
  </si>
  <si>
    <t>(1) A informação respeita aos Recintos que enviaram informação ao ICA - Instituto do Cinema e do Audiovisual, de acordo com o projeto de informatização das bilheteiras (Decreto-Lei Nº 125/2003 de 20 de Junho).</t>
  </si>
  <si>
    <r>
      <rPr>
        <b/>
        <sz val="7"/>
        <color indexed="8"/>
        <rFont val="Arial"/>
        <family val="2"/>
      </rPr>
      <t>Fonte</t>
    </r>
    <r>
      <rPr>
        <sz val="7"/>
        <color indexed="8"/>
        <rFont val="Arial"/>
        <family val="2"/>
      </rPr>
      <t>: ICA - Instituto do Cinema e do Audiovisual, I.P.</t>
    </r>
  </si>
  <si>
    <t>Sessões de cinema por Localização geográfica (NUTS - 2013); Trimestral</t>
  </si>
  <si>
    <t>Espectadores de cinema por Localização geográfica (NUTS - 2013); Trimestral</t>
  </si>
  <si>
    <t>Receitas de cinema por Localização geográfica (NUTS - 2013); Trimestral</t>
  </si>
  <si>
    <t xml:space="preserve">QUADRO 9.2.4 </t>
  </si>
  <si>
    <r>
      <t xml:space="preserve"> Cinema </t>
    </r>
    <r>
      <rPr>
        <b/>
        <vertAlign val="superscript"/>
        <sz val="8"/>
        <color indexed="59"/>
        <rFont val="Arial Narrow"/>
        <family val="2"/>
      </rPr>
      <t>(1)</t>
    </r>
    <r>
      <rPr>
        <b/>
        <sz val="8"/>
        <color indexed="59"/>
        <rFont val="Arial Narrow"/>
        <family val="2"/>
      </rPr>
      <t xml:space="preserve"> – Sessões, espectadores e receitas,  segundo o trimestre, por origem dos filmes exibidos</t>
    </r>
  </si>
  <si>
    <t>Origem dos filmes</t>
  </si>
  <si>
    <r>
      <t xml:space="preserve"> Cinema </t>
    </r>
    <r>
      <rPr>
        <b/>
        <vertAlign val="superscript"/>
        <sz val="8"/>
        <color indexed="59"/>
        <rFont val="Arial Narrow"/>
        <family val="2"/>
      </rPr>
      <t>(1)</t>
    </r>
    <r>
      <rPr>
        <b/>
        <sz val="8"/>
        <color indexed="59"/>
        <rFont val="Arial Narrow"/>
        <family val="2"/>
      </rPr>
      <t xml:space="preserve"> – Sessões, espectadores/as e receitas,  segundo o trimestre, por origem dos filmes exibidos - continuação</t>
    </r>
  </si>
  <si>
    <t>Sessões de cinema por Origem dos filmes exibidos; Trimestral</t>
  </si>
  <si>
    <t>Espectadores de cinema por Origem dos filmes exibidos; Trimestral</t>
  </si>
  <si>
    <t>Receitas de cinema por Origem dos filmes exibidos; Trimestral</t>
  </si>
  <si>
    <t>QUADRO 10.1.1</t>
  </si>
  <si>
    <t xml:space="preserve"> Espectáculos ao Vivo – Total das sessões, bilhetes vendidos e oferecidos, espectadores, receitas
e preço médio, por região (NUTS II)</t>
  </si>
  <si>
    <t xml:space="preserve">Total de sessões </t>
  </si>
  <si>
    <t>Total de bilhetes vendidos</t>
  </si>
  <si>
    <t>Total de bilhetes oferecidos</t>
  </si>
  <si>
    <t>Total de espectadores/as</t>
  </si>
  <si>
    <t>Total de receitas de bilheteira</t>
  </si>
  <si>
    <t>Preço médio total dos bilhetes vendidos</t>
  </si>
  <si>
    <r>
      <t>Fonte</t>
    </r>
    <r>
      <rPr>
        <sz val="8"/>
        <color indexed="8"/>
        <rFont val="Arial Narrow"/>
        <family val="2"/>
      </rPr>
      <t>: INE - Inquérito aos Espectáculos ao Vivo 2016</t>
    </r>
  </si>
  <si>
    <t>Sessões de espectáculos ao vivo (N.º) por Localização geográfica (NUTS - 2013); Anual</t>
  </si>
  <si>
    <t>Bilhetes vendidos de espectáculos ao vivo (N.º) por Localização geográfica (NUTS - 2013); Anual</t>
  </si>
  <si>
    <t>Espectadores de espectáculos ao vivo (N.º) por Localização geográfica (NUTS - 2013); Anual</t>
  </si>
  <si>
    <t>Receitas de espectáculos ao vivo (€) por Localização geográfica (NUTS - 2013); Anual</t>
  </si>
  <si>
    <t>QUADRO 10.1.2</t>
  </si>
  <si>
    <t>Espectáculos ao Vivo – Total das sessões, bilhetes vendidos e oferecidos, espectadores, receitas
e preço médio, por região (NUTS II) e modalidades</t>
  </si>
  <si>
    <t>Sessões diurnas</t>
  </si>
  <si>
    <t>Bilhetes vendidos em sessões diurnas</t>
  </si>
  <si>
    <t>Bilhetes oferecidos em sessões diurmas</t>
  </si>
  <si>
    <t>Espectadores/as de sessões diurnas</t>
  </si>
  <si>
    <t>Receitas de bilheteira de sessões diurnas</t>
  </si>
  <si>
    <t>Preço médio dos bilhetes vendidos em sessões diurnas</t>
  </si>
  <si>
    <t>Sessões de espectáculos ao vivo (N.º) por Modalidade de espectáculo (2011) e Tipo de sessão; Anual</t>
  </si>
  <si>
    <t>Bilhetes vendidos de espectáculos ao vivo (N.º) por Modalidade de espectáculo (2011) e Tipo de sessão; Anual</t>
  </si>
  <si>
    <t>Bilhetes oferecidos de espectáculos ao vivo (N.º) por Modalidade de espectáculo (2011) e Tipo de sessão; Anual</t>
  </si>
  <si>
    <t>Espectadores de espectáculos ao vivo (N.º) por Modalidade de espectáculo (2011) e Tipo de sessão; Anual</t>
  </si>
  <si>
    <t>Receitas de espectáculos ao vivo (€) por Modalidade de espectáculo (2011) e Tipo de sessão; Anual</t>
  </si>
  <si>
    <t>QUADRO 10.1.3</t>
  </si>
  <si>
    <t>Sessões noturnas</t>
  </si>
  <si>
    <t>Bilhetes vendidos em sessões noturnas</t>
  </si>
  <si>
    <t>Bilhetes oferecidos em sessões noturnas</t>
  </si>
  <si>
    <t>Espectadores/as de sessões noturnas</t>
  </si>
  <si>
    <t>Receitas de bilheteira de sessões noturnas</t>
  </si>
  <si>
    <t>Preço médio dos bilhetes vendidos em sessões noturnas</t>
  </si>
  <si>
    <t>QUADRO 10.1.4</t>
  </si>
  <si>
    <t>Espectáculos ao Vivo – Total das sessões, bilhetes vendidos e oferecidos, espectadores, receitas e preço médio, por região (NUTS II) e modalidades</t>
  </si>
  <si>
    <t>Total de Sessões</t>
  </si>
  <si>
    <t>Bilhetes vendidos</t>
  </si>
  <si>
    <t>Bilhetes oferecidos</t>
  </si>
  <si>
    <t>Receitas de bilheteira</t>
  </si>
  <si>
    <t>Preço médio dos bilhetes vendidos</t>
  </si>
  <si>
    <t>e Modalidades</t>
  </si>
  <si>
    <t>PORTUGAL</t>
  </si>
  <si>
    <t>Teatro</t>
  </si>
  <si>
    <t>Ópera</t>
  </si>
  <si>
    <t>Música</t>
  </si>
  <si>
    <t xml:space="preserve">     Música clássica, barroca, antiga</t>
  </si>
  <si>
    <t xml:space="preserve">     Música popular e tradicional portuguesa</t>
  </si>
  <si>
    <t xml:space="preserve">     Fado</t>
  </si>
  <si>
    <t xml:space="preserve">     Jazz/Blues</t>
  </si>
  <si>
    <t xml:space="preserve">     Pop/Rock</t>
  </si>
  <si>
    <t xml:space="preserve">     Outro estilo de música</t>
  </si>
  <si>
    <t>Recitais de Coros</t>
  </si>
  <si>
    <t>Dança</t>
  </si>
  <si>
    <t xml:space="preserve">     Dança clássica</t>
  </si>
  <si>
    <t xml:space="preserve">     Dança moderna</t>
  </si>
  <si>
    <t>Folclore</t>
  </si>
  <si>
    <t>Circo</t>
  </si>
  <si>
    <t>Mista/variedades</t>
  </si>
  <si>
    <t xml:space="preserve">Multidisciplinares </t>
  </si>
  <si>
    <t>Outras modalidades</t>
  </si>
  <si>
    <t>CONTINENTE</t>
  </si>
  <si>
    <t>NORTE</t>
  </si>
  <si>
    <t>Espectáculos ao Vivo – Total das sessões, bilhetes vendidos e oferecidos, espectadores, receitas e preço médio, por região (NUTS II) e modalidades - continuação</t>
  </si>
  <si>
    <t>NORTE (Cont.)</t>
  </si>
  <si>
    <t>CENTRO</t>
  </si>
  <si>
    <t>ÁREA METROPOLITANA DE LISBOA</t>
  </si>
  <si>
    <t>Espectáculos ao Vivo – Total das sessões, bilhetes vendidos e oferecidos, espectadores, receitas e preço médio, por região (NUTS II) e modalidades  - continuação</t>
  </si>
  <si>
    <t>ALENTEJO</t>
  </si>
  <si>
    <t>ALGARVE</t>
  </si>
  <si>
    <t>R. A. DOS AÇORES</t>
  </si>
  <si>
    <t>R. A. DA MADEIRA</t>
  </si>
  <si>
    <r>
      <t>Fonte</t>
    </r>
    <r>
      <rPr>
        <sz val="8"/>
        <color indexed="8"/>
        <rFont val="Arial"/>
        <family val="2"/>
      </rPr>
      <t>: INE - Inquérito aos Espectáculos ao Vivo 2016</t>
    </r>
  </si>
  <si>
    <t>Sessões de espectáculos ao vivo (N.º); Anual</t>
  </si>
  <si>
    <t>Sessões de teatro (N.º); Anual</t>
  </si>
  <si>
    <t>Sessões de concertos de música (N.º); Anual</t>
  </si>
  <si>
    <t>Sessões de dança (N.º); Anual</t>
  </si>
  <si>
    <t>Espectadores de espectáculos ao vivo (N.º); Anual</t>
  </si>
  <si>
    <t>Espectadores de teatro (N.º); Anual</t>
  </si>
  <si>
    <t>Espectadores de concertos de música (N.º); Anual</t>
  </si>
  <si>
    <t>Espectadores de dança (N.º); Anual</t>
  </si>
  <si>
    <t>Receitas de espectáculos ao vivo (€); Anual</t>
  </si>
  <si>
    <t>Receitas de teatro (€); Anual</t>
  </si>
  <si>
    <t>Receitas de concertos de música (€); Anual</t>
  </si>
  <si>
    <t>Receitas de dança (€); Anual</t>
  </si>
  <si>
    <t>QUADRO 10.1.5</t>
  </si>
  <si>
    <t xml:space="preserve">Espectáculos ao Vivo – Sessões, bilhetes vendidos e oferecidos, espectadores, receitas e preço
médio em sessões diurnas, por região (NUTS I) </t>
  </si>
  <si>
    <r>
      <t>Fonte</t>
    </r>
    <r>
      <rPr>
        <sz val="9"/>
        <color indexed="8"/>
        <rFont val="Arial"/>
        <family val="2"/>
      </rPr>
      <t>: INE - Inquérito aos Espectáculos ao Vivo 2016</t>
    </r>
  </si>
  <si>
    <t>QUADRO 10.1.6</t>
  </si>
  <si>
    <t xml:space="preserve"> Espectáculos ao Vivo – Sessões, bilhetes vendidos e oferecidos, espectadores, receitas e preço
médio em sessões noturnas, por região (NUTS I)</t>
  </si>
  <si>
    <t>Espetadores/as de sessões noturnas</t>
  </si>
  <si>
    <t xml:space="preserve">QUADRO 11.1.1 </t>
  </si>
  <si>
    <t>Número de estações licenciadas, segundo o tipo de emissão, por região (NUTS II)</t>
  </si>
  <si>
    <t>Radiodifusão Sonora</t>
  </si>
  <si>
    <t>Radiodifusão Visual</t>
  </si>
  <si>
    <t>Onda Média</t>
  </si>
  <si>
    <t>Onda Curta</t>
  </si>
  <si>
    <t>FM</t>
  </si>
  <si>
    <t>Digital TDT</t>
  </si>
  <si>
    <t>TOTAL</t>
  </si>
  <si>
    <t>RDS</t>
  </si>
  <si>
    <t>Emissores</t>
  </si>
  <si>
    <t xml:space="preserve">      Continente</t>
  </si>
  <si>
    <t xml:space="preserve">            Centro</t>
  </si>
  <si>
    <t xml:space="preserve">            Área Metropolitana de Lisboa </t>
  </si>
  <si>
    <t xml:space="preserve">            Alentejo</t>
  </si>
  <si>
    <t xml:space="preserve">            Algarve</t>
  </si>
  <si>
    <t xml:space="preserve">      Região Autónoma dos Açores</t>
  </si>
  <si>
    <t xml:space="preserve">      Região Autónoma da Madeira</t>
  </si>
  <si>
    <r>
      <t>Fonte:</t>
    </r>
    <r>
      <rPr>
        <sz val="8"/>
        <color indexed="8"/>
        <rFont val="Arial Narrow"/>
        <family val="2"/>
      </rPr>
      <t xml:space="preserve"> ANACOM - Autoridade Nacional de Comunicações   </t>
    </r>
  </si>
  <si>
    <t xml:space="preserve">QUADRO 11.2.1 </t>
  </si>
  <si>
    <t xml:space="preserve"> Número de estações licenciadas, segundo o tipo de serviço de radiocomunicações, por região (NUTS III)</t>
  </si>
  <si>
    <t>Serviços</t>
  </si>
  <si>
    <t>Móveis</t>
  </si>
  <si>
    <t>Fixo</t>
  </si>
  <si>
    <r>
      <t xml:space="preserve">Amador </t>
    </r>
    <r>
      <rPr>
        <b/>
        <vertAlign val="superscript"/>
        <sz val="8"/>
        <color indexed="59"/>
        <rFont val="Arial Narrow"/>
        <family val="2"/>
      </rPr>
      <t>(</t>
    </r>
    <r>
      <rPr>
        <vertAlign val="superscript"/>
        <sz val="8"/>
        <color indexed="59"/>
        <rFont val="Arial Narrow"/>
        <family val="2"/>
      </rPr>
      <t>1</t>
    </r>
    <r>
      <rPr>
        <b/>
        <vertAlign val="superscript"/>
        <sz val="8"/>
        <color indexed="59"/>
        <rFont val="Arial Narrow"/>
        <family val="2"/>
      </rPr>
      <t>)</t>
    </r>
  </si>
  <si>
    <t>Radiodifusão</t>
  </si>
  <si>
    <t xml:space="preserve">        Norte</t>
  </si>
  <si>
    <t>X</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</si>
  <si>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</si>
  <si>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</si>
  <si>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</si>
  <si>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</si>
  <si>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</si>
  <si>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</si>
  <si>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</si>
  <si>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</si>
  <si>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</si>
  <si>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</si>
  <si>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</si>
  <si>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</si>
  <si>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</si>
  <si>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</si>
  <si>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</si>
  <si>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</si>
  <si>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</si>
  <si>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</si>
  <si>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 Litoral</t>
  </si>
  <si>
    <t xml:space="preserve">             Baixo Alentejo</t>
  </si>
  <si>
    <t xml:space="preserve">             Lezíria do Tejo</t>
  </si>
  <si>
    <t xml:space="preserve">             Alto Alentejo</t>
  </si>
  <si>
    <t xml:space="preserve">             Alentejo Central</t>
  </si>
  <si>
    <t xml:space="preserve">        Algarve</t>
  </si>
  <si>
    <t>(1) Os valores associados ao Serviço de Amador referem-se a estações que operam ao abrigo de um Certificado de Amador Nacional (CAN) ativo ou de uma Licença de Estação de Uso Comum (LEUC). Só estão disponíveis os valores por área geográfica Continente, Região Autónoma dos Açores e  Região Autónoma da Madeira.</t>
  </si>
  <si>
    <r>
      <t>Fonte:</t>
    </r>
    <r>
      <rPr>
        <sz val="8"/>
        <color indexed="8"/>
        <rFont val="Arial Narrow"/>
        <family val="2"/>
      </rPr>
      <t xml:space="preserve"> ANACOM - Autoridade Nacional de Comunicações</t>
    </r>
  </si>
  <si>
    <t xml:space="preserve">QUADRO 11.3.1 </t>
  </si>
  <si>
    <t xml:space="preserve"> Evolução do número de alojamentos cablados, por região (NUTS II)I)</t>
  </si>
  <si>
    <t>Unidade: Milhares</t>
  </si>
  <si>
    <t>Evolução do número de alojamentos cablados</t>
  </si>
  <si>
    <t xml:space="preserve">            Alentejo </t>
  </si>
  <si>
    <t xml:space="preserve">            Algarve </t>
  </si>
  <si>
    <t xml:space="preserve">      Região Autónoma dos Açores </t>
  </si>
  <si>
    <t xml:space="preserve">      Região Autónoma da Madeira </t>
  </si>
  <si>
    <t xml:space="preserve">Nota: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</si>
  <si>
    <t xml:space="preserve">QUADRO 11.3.2 </t>
  </si>
  <si>
    <t>Evolução do número de assinantes por cabo, por região (NUTS II)</t>
  </si>
  <si>
    <t>Evolução do número de assinantes por cabo</t>
  </si>
  <si>
    <t>Nota: 
O número de assinantes da Região Autónoma dos Açores, não engloba os serviços prestados ao abrigo do protocolo celebrado entre o Governo da República, o Governo Regional dos Açores, o ICP-ANACOM e um operador de redes de distribuição de televisão.</t>
  </si>
  <si>
    <t>O número de assinantes da Região Autónoma da Madeira não engloba os serviços prestados ao abrigo do protocolo celebrado entre o Governo da República, o Governo Regional da Madeira, o ICP-ANACOM e um operador de redes de distribuição de televisão.</t>
  </si>
  <si>
    <t xml:space="preserve">QUADRO 11.3.3 </t>
  </si>
  <si>
    <t>Evolução do número de assinantes por Fiber To Home (FTTH), por região (NUTS II)</t>
  </si>
  <si>
    <t>Evolução do número de assinantes</t>
  </si>
  <si>
    <t>QUADRO 11.3.4</t>
  </si>
  <si>
    <t>Evolução do número de assinantes por xDSL-IP e FWA, Por região (NUTS II)</t>
  </si>
  <si>
    <t>Nota: xDSL-IP - Digital Subscriber Line - Internet Protocol; FWA -  Fixed Wireless Acess</t>
  </si>
  <si>
    <t>QUADRO 11.3.5</t>
  </si>
  <si>
    <t>Evolução do número de assinantes de televisão por DTH (Direct to Home), por região (NUTS II)</t>
  </si>
  <si>
    <t>QUADRO 12.1.1 - A</t>
  </si>
  <si>
    <r>
      <t xml:space="preserve">Despesas da Administração Central, por subsector institucional, segundo o tipo de despesa </t>
    </r>
    <r>
      <rPr>
        <b/>
        <vertAlign val="superscript"/>
        <sz val="8"/>
        <color indexed="59"/>
        <rFont val="Arial"/>
        <family val="2"/>
      </rPr>
      <t>(1)</t>
    </r>
  </si>
  <si>
    <t xml:space="preserve">              Unidade: 1 000 Euros</t>
  </si>
  <si>
    <t>Sector institucional</t>
  </si>
  <si>
    <t>Estado (CGE)</t>
  </si>
  <si>
    <t>Serviços e Fundos Autónomos da</t>
  </si>
  <si>
    <r>
      <t xml:space="preserve">Administração Central </t>
    </r>
    <r>
      <rPr>
        <b/>
        <vertAlign val="superscript"/>
        <sz val="8"/>
        <color indexed="59"/>
        <rFont val="Arial Narrow"/>
        <family val="2"/>
      </rPr>
      <t>(2)</t>
    </r>
  </si>
  <si>
    <t>Tipo de despesa</t>
  </si>
  <si>
    <t xml:space="preserve">      Total de despesas correntes e de capital</t>
  </si>
  <si>
    <t xml:space="preserve">      Serviços recreativos, culturais e religiosos</t>
  </si>
  <si>
    <t xml:space="preserve">                  dos quais em serviços culturais: </t>
  </si>
  <si>
    <t xml:space="preserve">      Despesas correntes</t>
  </si>
  <si>
    <t xml:space="preserve">         Total de remunerações</t>
  </si>
  <si>
    <t xml:space="preserve">           Remunerações dos serviços recreativos, culturais e religiosos</t>
  </si>
  <si>
    <t xml:space="preserve">                  das quais em serviços culturais: </t>
  </si>
  <si>
    <t xml:space="preserve">         Outras despesas</t>
  </si>
  <si>
    <t xml:space="preserve">         Serviços recreativos, culturais e religiosos</t>
  </si>
  <si>
    <t xml:space="preserve">      Despesas de capital</t>
  </si>
  <si>
    <t>(1)  Não inclui os ativos e passivos financeiros.</t>
  </si>
  <si>
    <t>(2)  Incluí os dados das Entidades Públicas Empresariais não mercantis. Não incluí os dados das Instituições sem fim lucrativo da Administração Central.</t>
  </si>
  <si>
    <t xml:space="preserve">Nota: Os dados do Estado incluem os Serviços Centrais do Estado localizados nas Regiões Autónomas. </t>
  </si>
  <si>
    <t>Os dados dos Serviços e Fundos Autónomos (SFA) não incluem os SFA localizados nas Regiões Autónomas.</t>
  </si>
  <si>
    <r>
      <t>Fonte</t>
    </r>
    <r>
      <rPr>
        <sz val="8"/>
        <color indexed="8"/>
        <rFont val="Arial Narrow"/>
        <family val="2"/>
      </rPr>
      <t>: INE - Contas Nacionais</t>
    </r>
  </si>
  <si>
    <t>QUADRO 12.1.1 -B</t>
  </si>
  <si>
    <t>QUADRO 12.2.1</t>
  </si>
  <si>
    <t>Despesas das Câmaras Municipais nas atividades culturais e criativas, por região (NUTS II), 
segundo o tipo de despesa</t>
  </si>
  <si>
    <t xml:space="preserve">              Unidade: 1000 euros</t>
  </si>
  <si>
    <t xml:space="preserve"> Tipo de despesa</t>
  </si>
  <si>
    <t>Despesas Totais</t>
  </si>
  <si>
    <t>Despesas Correntes</t>
  </si>
  <si>
    <t>Despesas com pessoal</t>
  </si>
  <si>
    <t>Em atividades culturais e criativas</t>
  </si>
  <si>
    <t>Despesas das Câmaras Municipais nas atividades culturais e criativas, por região (NUTS II), 
segundo o tipo de despesa (continuação)</t>
  </si>
  <si>
    <t>Despesas de Capital</t>
  </si>
  <si>
    <t>Outras Despesas</t>
  </si>
  <si>
    <t>Nota: Por razões de arredondamento a milhares de euros, os totais podem não ser iguais às somas dos parciais.</t>
  </si>
  <si>
    <r>
      <t>Fonte</t>
    </r>
    <r>
      <rPr>
        <sz val="8"/>
        <color indexed="8"/>
        <rFont val="Arial"/>
        <family val="2"/>
      </rPr>
      <t>: INE - Inquérito ao Financiamento das Atividades Culturais, Criativas e Desportivas pelas Câmaras Municipais 2016</t>
    </r>
  </si>
  <si>
    <t>Despesas em atividades culturais e criativas (€) dos municípios por Localização geográfica (NUTS - 2013) e Tipo de despesa; Anual</t>
  </si>
  <si>
    <t>QUADRO 12.2.2</t>
  </si>
  <si>
    <t>Síntese das despesas das Câmaras Municipais, segundo o tipo de despesa, por domínios das atividades culturais e criativas</t>
  </si>
  <si>
    <t>Unidade: 1000 euros</t>
  </si>
  <si>
    <t>Despesas correntes</t>
  </si>
  <si>
    <t>Despesas de capital</t>
  </si>
  <si>
    <t>Aquisição de bens e serviços</t>
  </si>
  <si>
    <t>Outras despesas</t>
  </si>
  <si>
    <t>Domínios</t>
  </si>
  <si>
    <t xml:space="preserve">  Património cultural</t>
  </si>
  <si>
    <t xml:space="preserve">  Bibliotecas e arquivos</t>
  </si>
  <si>
    <t xml:space="preserve">  Livros e publicações </t>
  </si>
  <si>
    <t xml:space="preserve">  Artes visuais</t>
  </si>
  <si>
    <t xml:space="preserve">  Artes do espetáculo</t>
  </si>
  <si>
    <t xml:space="preserve">  Audiovisual e multimédia</t>
  </si>
  <si>
    <t xml:space="preserve">  Arquitetura</t>
  </si>
  <si>
    <t xml:space="preserve">  Publicidade </t>
  </si>
  <si>
    <t xml:space="preserve">  Artesanato</t>
  </si>
  <si>
    <t xml:space="preserve">  Atividades interdisciplinares</t>
  </si>
  <si>
    <r>
      <t>Fonte</t>
    </r>
    <r>
      <rPr>
        <sz val="8"/>
        <color indexed="8"/>
        <rFont val="Arial Narrow"/>
        <family val="2"/>
      </rPr>
      <t>: INE - Inquérito ao Financiamento das Atividades Culturais, Criativas e Desportivas pelas Câmaras Municipais 2016</t>
    </r>
  </si>
  <si>
    <t>Despesas em património cultural (€) dos municípios por Localização geográfica (NUTS - 2013), Tipo de despesa e Domínio cultural (património); Anual</t>
  </si>
  <si>
    <t>Despesas em bibliotecas e arquivos (€) dos municípios por Localização geográfica (NUTS - 2013), Tipo de despesa e Domínio cultural (bibliotecas e arquivos); Anual</t>
  </si>
  <si>
    <t>Despesas em livros e publicações periódicas (€) dos municípios por Localização geográfica (NUTS - 2013), Tipo de despesa e Domínio cultural (livros e publicações); Anual</t>
  </si>
  <si>
    <t>Despesas em artes visuais (€) dos municípios por Localização geográfica (NUTS - 2013), Tipo de despesa e Domínio cultural (artes visuais); Anu</t>
  </si>
  <si>
    <t>Despesas em artes do espetáculo (€) dos municípios por Localização geográfica (NUTS - 2013), Tipo de despesa e Domínio cultural (artes de espetáculo); Anual</t>
  </si>
  <si>
    <t>Despesas em audiovisual e multimédia (€) dos municípios por Localização geográfica (NUTS - 2013), Tipo de despesa e Domínio cultural (audiovisual e multimédia); Anu</t>
  </si>
  <si>
    <t>Despesas em arquitetura (€) dos municípios por Localização geográfica (NUTS - 2013), Tipo de despesa e Domínio cultural (arquitetura); Anual</t>
  </si>
  <si>
    <t>Despesas em atividades interdisciplinares (€) dos municípios por Localização geográfica (NUTS - 2013), Tipo de despesa e Domínio cultural (atividades interdisciplinares); Anual</t>
  </si>
  <si>
    <t>Despesas em publicidade (€) dos municípios por Localização geográfica (NUTS - 2013), Tipo de despesa e Domínio cultural (publicidade); Anual</t>
  </si>
  <si>
    <t>Despesas em artesanato (€) dos municípios por Localização geográfica (NUTS - 2013), Tipo de despesa e Domínio cultural (artesanato); Anual</t>
  </si>
  <si>
    <t>QUADRO 12.2.3</t>
  </si>
  <si>
    <t xml:space="preserve"> Património Cultural - despesas segundo o tipo, por subdomínios e região (NUTS II)</t>
  </si>
  <si>
    <t xml:space="preserve">Âmbito geográfico </t>
  </si>
  <si>
    <t xml:space="preserve">  Museus</t>
  </si>
  <si>
    <t xml:space="preserve">  Monumentos, centros históricos, sítios protegidos</t>
  </si>
  <si>
    <t xml:space="preserve">  Sítios arqueológicos</t>
  </si>
  <si>
    <t xml:space="preserve">  Património imaterial</t>
  </si>
  <si>
    <t xml:space="preserve">  Outras atividades não especificadas</t>
  </si>
  <si>
    <t>Norte</t>
  </si>
  <si>
    <t>Centro</t>
  </si>
  <si>
    <t>Área Metropolitana de Lisboa</t>
  </si>
  <si>
    <t xml:space="preserve"> Património Cultural - despesas segundo o tipo, por subdomínios e região (NUTS II)   (continuação)</t>
  </si>
  <si>
    <t>Alentejo</t>
  </si>
  <si>
    <t xml:space="preserve">                  ə    </t>
  </si>
  <si>
    <t>Algarve</t>
  </si>
  <si>
    <t xml:space="preserve">Região Autónoma dos Açores </t>
  </si>
  <si>
    <t xml:space="preserve">Região Autónoma da Madeira </t>
  </si>
  <si>
    <t>QUADRO 12.2.4</t>
  </si>
  <si>
    <t>Bibliotecas e Arquivos - despesas segundo o tipo, por subdomínios e região (NUTS II)</t>
  </si>
  <si>
    <t xml:space="preserve">  Bibliotecas</t>
  </si>
  <si>
    <t xml:space="preserve">  Arquivos</t>
  </si>
  <si>
    <t>QUADRO 12.2.5</t>
  </si>
  <si>
    <t>Livros e Publicações - despesas segundo o tipo, por subdomínios e região (NUTS II)</t>
  </si>
  <si>
    <t xml:space="preserve">Livros </t>
  </si>
  <si>
    <t xml:space="preserve">Jornais, revistas e outras publicações periódicas </t>
  </si>
  <si>
    <t>Outras atividades não especificadas</t>
  </si>
  <si>
    <t xml:space="preserve"> ə</t>
  </si>
  <si>
    <r>
      <t>Fonte</t>
    </r>
    <r>
      <rPr>
        <sz val="8"/>
        <color indexed="8"/>
        <rFont val="Arial Narrow"/>
        <family val="2"/>
      </rPr>
      <t>: INE - Inquérito ao Financiamento  das Atividades Culturais, Criativas e Desportivas pelas Câmaras Municipais 2016</t>
    </r>
  </si>
  <si>
    <t>QUADRO 12.2.6</t>
  </si>
  <si>
    <t>Artes Visuais - despesas segundo o tipo, por subdomínios e região (NUTS II)</t>
  </si>
  <si>
    <t xml:space="preserve">  Artes plásticas (pintura, escultura, outras)</t>
  </si>
  <si>
    <t xml:space="preserve">  Fotografia</t>
  </si>
  <si>
    <t xml:space="preserve">  Design</t>
  </si>
  <si>
    <r>
      <t>Artes Visuais - despesas segundo o tipo, por subdomínios e região (NUTS II) -</t>
    </r>
    <r>
      <rPr>
        <b/>
        <i/>
        <sz val="8"/>
        <color indexed="59"/>
        <rFont val="Arial"/>
        <family val="2"/>
      </rPr>
      <t xml:space="preserve"> </t>
    </r>
    <r>
      <rPr>
        <b/>
        <sz val="8"/>
        <color indexed="59"/>
        <rFont val="Arial"/>
        <family val="2"/>
      </rPr>
      <t>(continuação)</t>
    </r>
  </si>
  <si>
    <t>Despesas em artes visuais (€) dos municípios por Localização geográfica (NUTS - 2013), Tipo de despesa e Domínio cultural (artes visuais); Anual</t>
  </si>
  <si>
    <t>QUADRO 12.2.7</t>
  </si>
  <si>
    <t xml:space="preserve">Artes do Espetáculo - despesas segundo o tipo, por subdomínios e região (NUTS II) </t>
  </si>
  <si>
    <t xml:space="preserve">  Música </t>
  </si>
  <si>
    <t xml:space="preserve">  Dança</t>
  </si>
  <si>
    <t xml:space="preserve">  Teatro</t>
  </si>
  <si>
    <t xml:space="preserve">  Multidisciplinares</t>
  </si>
  <si>
    <t xml:space="preserve">  Ensino das artes do espetáculo</t>
  </si>
  <si>
    <t xml:space="preserve">  Recintos de espetáculos (construção e manutenção)</t>
  </si>
  <si>
    <t>Artes do Espetáculo - despesas segundo o tipo, por subdomínios e região (NUTS II)  - (continuação)</t>
  </si>
  <si>
    <t>QUADRO 12.2.8</t>
  </si>
  <si>
    <t>Audiovisual e Multimédia - despesas segundo o tipo, por subdomínios e região (NUTS II)</t>
  </si>
  <si>
    <t xml:space="preserve">  Cinema </t>
  </si>
  <si>
    <t xml:space="preserve">  Rádio e televisão</t>
  </si>
  <si>
    <t xml:space="preserve">  Serviços de multimédia</t>
  </si>
  <si>
    <t>Audiovisual e Multimédia - despesas segundo o tipo, por subdomínios e região (NUTS II)- ( continuação)</t>
  </si>
  <si>
    <t>Despesas em audiovisual e multimédia (€) dos municípios por Localização geográfica (NUTS - 2013), Tipo de despesa e Domínio cultural (audiovisual e multimédia); Anual</t>
  </si>
  <si>
    <t>QUADRO 12.2.9</t>
  </si>
  <si>
    <t>Arquitetura - despesas segundo o tipo, por subdomínios e região (NUTS II)</t>
  </si>
  <si>
    <t xml:space="preserve">  Arquitetura (estudos e consultoria)</t>
  </si>
  <si>
    <t>QUADRO 12.2.10</t>
  </si>
  <si>
    <t>Publicidade - despesas segundo o tipo, por subdomínios e região (NUTS II)</t>
  </si>
  <si>
    <t xml:space="preserve">  Publicidade (estudos e consultoria)</t>
  </si>
  <si>
    <t>QUADRO 12.2.11</t>
  </si>
  <si>
    <t xml:space="preserve"> Artesanato - despesas segundo o tipo, por subdomínios e região (NUTS II)</t>
  </si>
  <si>
    <t>QUADRO 12.2.12</t>
  </si>
  <si>
    <t xml:space="preserve"> Atividades interdisciplinares - despesas segundo o tipo, por subdomínios e região (NUTS II)</t>
  </si>
  <si>
    <t xml:space="preserve">  Apoio a entidades culturais e criativas </t>
  </si>
  <si>
    <t xml:space="preserve">  Administração geral</t>
  </si>
  <si>
    <t>Estatísticas da Cultura - 2016</t>
  </si>
  <si>
    <t>02 - Quadro resumo</t>
  </si>
  <si>
    <t>Quadro 2 - Quadro Resumo - Dados Gerais</t>
  </si>
  <si>
    <t>Quadro 3.1.1 - Emprego nas atividades culturais e criativas, por atividade económica (CAE-Rev. 3)</t>
  </si>
  <si>
    <t>Quadro 3.1.2 - Emprego nas atividades culturais e criativas, por região (NUTS II)</t>
  </si>
  <si>
    <t>Quadro 3.1.3 - Emprego nas atividades culturais e criativas, por sexo, escalão etário e nível de escolaridade</t>
  </si>
  <si>
    <t>Quadro 3.1.4 - Número de empregados por profissões culturais e criativas</t>
  </si>
  <si>
    <t>Quadro 3.2.1 - Índice de Preços no Consumidor de bens e serviços culturais (2012 = 100)</t>
  </si>
  <si>
    <t>04 - Empresas das atividades culturais e criativas</t>
  </si>
  <si>
    <t>Quadro 4.1.1 - Principais variáveis das empresas das atividades culturais e criativas, por CAE- Rev.3 e escalões de pessoal ao serviço</t>
  </si>
  <si>
    <t>Quadro 4.1.2 - Principais variáveis das empresas das atividades culturais e criativas, por CAE- Rev.3 e por região (NUTS II)</t>
  </si>
  <si>
    <t>Quadro 4.2.1 - Principais variáveis das empresas de comércio a retalho de bens culturais e recreativos, em estabelecimentos especializados, por CAE- Rev.3 e escalões de pessoal ao serviço</t>
  </si>
  <si>
    <t>Quadro 4.2.2 - Principais variáveis das empresas de comércio a retalho de bens culturais e recreativos,
em estabelecimentos especializados, por CAE - Rev.3, e por região (NUTS II)</t>
  </si>
  <si>
    <t>Quadro 4.3.1 - Principais variáveis das empresas de edição, por CAE - Rev.3, e escalões de pessoal ao serviço</t>
  </si>
  <si>
    <t>Quadro 4.3.2 - Principais variáveis das empresas de edição, por CAE - Rev.3, e por região (NUTS II)</t>
  </si>
  <si>
    <t>Quadro 4.3.2 - Principais variáveis das empresas de edição, por CAE - Rev.3, e por região (NUTS II) (continuação)</t>
  </si>
  <si>
    <t>Quadro 4.4.1 - Principais variáveis das empresas de atividades cinematográficas, de vídeo, de produção de programas de televisão, 
de gravação de som e de edição de música, por CAE- Rev.3, e escalões de pessoal ao serviço</t>
  </si>
  <si>
    <t>Quadro 4.4.2 - Principais variáveis das empresas de atividades cinematográficas, de vídeo, de produção de
programas de televisão, de gravação de som e de edição de música, por CAE- Rev.3, e por região (NUTS II)</t>
  </si>
  <si>
    <t>Quadro 4.4.2 - Principais variáveis das empresas de atividades cinematográficas, de vídeo, de produção de
programas de televisão, de gravação de som e de edição de música, por CAE- Rev.3, e por região (NUTS II) (continuação)</t>
  </si>
  <si>
    <t>Quadro 4.5.1 - Principais variáveis das empresas de atividades de rádio e de televisão, por CAE- Rev.3, 
e escalões de pessoal ao serviço</t>
  </si>
  <si>
    <t>Quadro 4.5.2 - Principais variáveis das empresas de atividades de rádio e de televisão, por CAE- Rev.3, e por região (NUTS II)</t>
  </si>
  <si>
    <t>Quadro 4.6.1 - Principais variáveis das empresas de atividades de arquitetura, agências de publicidade, atividades
de design, atividades de tradução e interpretação, aluguer de videocassetes e discos, por
CAE- Rev.3, e escalões de pessoal ao serviço</t>
  </si>
  <si>
    <t>Quadro 4.6.2 - Principais variáveis das empresas de atividades de arquitetura, agências de publicidade, atividades
de design, atividades de tradução e interpretação, aluguer de videocassetes e discos,
por CAE- Rev.3, e por região (NUTS II)</t>
  </si>
  <si>
    <t>Quadro 4.6.2 - Principais variáveis das empresas de atividades de arquitetura, agências de publicidade,
atividades de design, atividades de tradução e interpretação, aluguer de videocassetes e
discos, por CAE- Rev.3, e por região (NUTS II) (continuação)</t>
  </si>
  <si>
    <t>Quadro 4.7.1 - Principais variáveis das empresas de ensino de atividades culturais, por CAE- Rev.3, e escalões
de pessoal ao serviço</t>
  </si>
  <si>
    <t>Quadro 4.7.2 - Principais variáveis das empresas de ensino de atividades culturais, por CAE- Rev.3, e por região (NUTS II)</t>
  </si>
  <si>
    <t>Quadro 4.8.1 - Principais variáveis das empresas de atividades de teatro, de música, de dança e outras atividades
artísticas e literárias, por CAE- Rev.3, e escalões de pessoal ao serviço</t>
  </si>
  <si>
    <t>Quadro 4.8.2 - Principais variáveis das empresas de atividades de teatro, de música, de dança e outras atividades
artísticas e literárias, por CAE- Rev.3, e por região (NUTS II)</t>
  </si>
  <si>
    <t>Quadro 4.8.2 - Principais variáveis das empresas de atividades de teatro, de música, de dança e outras atividades
artísticas e literárias, por CAE- Rev.3, e por região (NUTS II) - continuação</t>
  </si>
  <si>
    <t>Quadro 4.9.1 - Principais variáveis das empresas de atividades de bibliotecas, arquivos, museus e outras atividades
culturais, por CAE- Rev.3, e escalões de pessoal ao serviço</t>
  </si>
  <si>
    <t>Quadro 4.9.2 - Principais variáveis das empresas de atividades de bibliotecas, arquivos, museus e outras atividades
culturais, por CAE- Rev.3, e por região (NUTS II)</t>
  </si>
  <si>
    <t>Quadro 4.10 - Royalties – Fornecimentos e serviços externos e rendimentos suplementares, por atividades culturais e criativas</t>
  </si>
  <si>
    <t>05 - Comércio internacional de bens culturais</t>
  </si>
  <si>
    <t xml:space="preserve">Quadro 5.1. - Comércio internacional de livros, brochuras e impressos semelhantes, por países </t>
  </si>
  <si>
    <t>Quadro 5.2 - Comércio internacional de jornais e publicações periódicas, por países</t>
  </si>
  <si>
    <t>Quadro 5.3 - Comércio internacional de CD´s, discos compactos e DVD´s</t>
  </si>
  <si>
    <t>Quadro 5.4 - Comércio internacional de instrumentos musicais, suas partes e acessórios, por países</t>
  </si>
  <si>
    <t>Quadro 5.5 - Comércio internacional de objetos de arte, de coleção ou antiguidades, por países</t>
  </si>
  <si>
    <t>Quadro 5.5.1 - Comércio internacional de quadros, pinturas e desenhos, por países</t>
  </si>
  <si>
    <t>Quadro 5.5.2 - Comércio internacional de antiguidades (1), por países</t>
  </si>
  <si>
    <t>06 - Património Cultural</t>
  </si>
  <si>
    <t>Quadro 6.1.1 - Situação dos Museus observados</t>
  </si>
  <si>
    <t xml:space="preserve">Quadro 6.1.2 - Museus, segundo os critérios de seleção(1), por tipologia </t>
  </si>
  <si>
    <t>Quadro 6.1.3 - Museus, segundo o funcionamento, por tipologia</t>
  </si>
  <si>
    <t>Quadro 6.1.4 - Museus, segundo o funcionamento, por região (NUTS II)</t>
  </si>
  <si>
    <t>Quadro 6.1.5 - Controlo dos visitantes nos Museus, por tipologia</t>
  </si>
  <si>
    <t>Quadro 6.1.6 - Visitantes dos Museus, por tipologia</t>
  </si>
  <si>
    <t>Quadro 6.1.7 - Visitantes dos Museus, por região (NUTS II)</t>
  </si>
  <si>
    <t>Quadro 6.1.8 - Museus, segundo o tipo dominante de bens, por tipologia</t>
  </si>
  <si>
    <t>Quadro 6.1.8 - Museus, segundo o tipo dominante de bens, por tipologia (continuação)</t>
  </si>
  <si>
    <t>Quadro 6.1.9 - Número de bens dos Museus, segundo o tipo dominante dos bens, por tipologia</t>
  </si>
  <si>
    <t>Quadro 6.1.10 - Número de bens dos Museus, segundo o tipo dominante dos bens, por região (NUTS II)</t>
  </si>
  <si>
    <t>Quadro 6.1.11 - Pessoal ao serviço nos Museus, por tipologia</t>
  </si>
  <si>
    <t>Quadro 6.1.11 - Pessoal ao serviço nos Museus, por tipologia (continuação)</t>
  </si>
  <si>
    <t>Quadro 6.1.12 - Museus, segundo as actividades orientadas para os visitantes, por tipologia</t>
  </si>
  <si>
    <t>Quadro 6.1.12 - Museus, segundo as actividades orientadas para os visitantes, por tipologia (continuação)</t>
  </si>
  <si>
    <t xml:space="preserve">Quadro 6.1.13 - Serviço educativo dos Museus, por tipologia </t>
  </si>
  <si>
    <t>Quadro 6.1.14 - Museus polinucleados e número de núcleos, por tipologia</t>
  </si>
  <si>
    <t>Quadro 6.1.15 -  Museus segundo a personalidade jurídica, por tipologia</t>
  </si>
  <si>
    <t>Quadro 6.1.16 - Forma jurídica do espaço ou entidade de que o Museu depende, por tipologia</t>
  </si>
  <si>
    <t>Quadro 6.1.16 - Forma jurídica do espaço ou entidade de que o Museu depende, por tipologia  - continuação</t>
  </si>
  <si>
    <t>Quadro 6.2.1 - Bens imóveis classificados, segundo a categoria, por região (NUTS III)</t>
  </si>
  <si>
    <t>Quadro 6.2.3 - Bens imóveis classificados, segundo a tipologia, por região (NUTS III)</t>
  </si>
  <si>
    <t>Quadro 6.2.4 - Bens imóveis classificados, segundo a entidade proprietária, por região (NUTS III)</t>
  </si>
  <si>
    <t>07 - Artes Plásticas</t>
  </si>
  <si>
    <t>Quadro 7.1.1 - Exposições, obras expostas e autores representados, por região (NUTS II)</t>
  </si>
  <si>
    <t>Quadro 7.1.2 - Número de obras expostas nas galerias e arte e outros espaços de exposições temporárias, segundo a classificação das obras, por região (NUTS II)</t>
  </si>
  <si>
    <t>Quadro 7.1.2 - Número de obras expostas nas galerias e arte e outros espaços de exposições temporárias, segundo
a classificação das obras, por região (NUTS II) (continuação)</t>
  </si>
  <si>
    <t>Quadro 7.1.3 - Obras expostas nas galerias de arte e outros espaços de exposições temporárias, segundo a natureza dos espaços de exposição, por classificação das obras</t>
  </si>
  <si>
    <t xml:space="preserve">Quadro 7.1.4 - Tipo de espaço das galerias de arte e outros espaços de exposições temporárias, por região (NUTS II) </t>
  </si>
  <si>
    <t>Quadro 7.1.5 - Localização das galerias de arte e outros espaços de exposições temporárias, por tipo de espaço</t>
  </si>
  <si>
    <t>Quadro 7.1.6 - Exposições realizadas segundo a entidade promotora(1), por região (Nuts II)</t>
  </si>
  <si>
    <t>08 - Materiais impressos e de Literatura</t>
  </si>
  <si>
    <t>Quadro 8.1.1 - Situação das publicações periódicas, por região (NUTS II)</t>
  </si>
  <si>
    <t>Quadro 8.1.2 - Publicações periódicas segundo o suporte de difusão, por região (NUTS II)</t>
  </si>
  <si>
    <t>Quadro 8.1.3 - Publicações periódicas segundo o suporte de difusão,
 por tipo de publicação</t>
  </si>
  <si>
    <t>Quadro 8.1.4 - Número de publicações, tiragem e circulação total, exemplares vendidos e distribuídos gratuitamente,
por região (NUTS II)</t>
  </si>
  <si>
    <t xml:space="preserve">Quadro 8.1.5 - Número de publicações, tiragem e circulação total, exemplares vendidos e distribuídos gratuitamente, por tipo de publicação </t>
  </si>
  <si>
    <t xml:space="preserve">Quadro 8.1.6 - Número de publicações, edições anuais, tiragem, circulação e média dos exemplares vendidos,
por região (NUTS II) </t>
  </si>
  <si>
    <t>Quadro 8.1.7 - Número de publicações, edições anuais, tiragem, circulação e média dos exemplares vendidos, por tipo de publicação</t>
  </si>
  <si>
    <t>Quadro 8.1.8 - Número de publicações, tiragem e circulação média por edição das publicações periódicas, 
por região (NUTS II)</t>
  </si>
  <si>
    <t>Quadro 8.1.9 - Número de publicações, tiragem e circulação média por edição das publicações periódicas, 
por tipo de publicação</t>
  </si>
  <si>
    <t>Quadro 8.1.10 - Número de jornais segundo os escalões de tiragem e circulação média</t>
  </si>
  <si>
    <t>Quadro 8.1.11 - Número de revistas segundo os escalões de tiragem e circulação média</t>
  </si>
  <si>
    <t>Quadro 8.1.12 - Publicações periódicas segundo a periodicidade, por região (NUTS II)</t>
  </si>
  <si>
    <t>Quadro 8.1.12 - Publicações periódicas segundo a periodicidade, por região (NUTS II) (continuação)</t>
  </si>
  <si>
    <t>Quadro 8.1.13 - Publicações periódicas segundo a periodicidade, por tipo de publicação</t>
  </si>
  <si>
    <t>Quadro 8.1.13 - Publicações periódicas segundo a periodicidade, por tipo de publicação (continuação)</t>
  </si>
  <si>
    <t>Quadro 8.1.14 - Publicações periódicas segundo o tema do conteúdo principal, por tipo de publicação</t>
  </si>
  <si>
    <t>Quadro 8.1.14 - Publicações periódicas segundo o tema do conteúdo principal, por tipo de publicação (continuação)</t>
  </si>
  <si>
    <t>Quadro 8.1.15 - Publicações periódicas segundo a língua dominante, por região (NUTS II)</t>
  </si>
  <si>
    <t>Quadro 8.1.16 - Publicações periódicas segundo a língua dominante, por tipo de publicação</t>
  </si>
  <si>
    <t xml:space="preserve">Quadro 8.1.17 - Publicações periódicas segundo os escalões do preço de capa das edições regulares, 
por tipo de publicação </t>
  </si>
  <si>
    <t>Quadro 8.1.18 - Publicações periódicas segundo os escalões do preço de capa das edições regulares, 
por periodicidade</t>
  </si>
  <si>
    <t xml:space="preserve">Quadro 8.1.19 - Publicações periódicas segundo o tempo de publicação, por região (NUTS II) </t>
  </si>
  <si>
    <t>Quadro 8.1.20 - Publicações periódicas segundo o tempo de publicação, por tipo de publicação</t>
  </si>
  <si>
    <t>Quadro 8.1.21 - Receitas e despesas das publicações periódicas, por região (NUTS II)</t>
  </si>
  <si>
    <t>Quadro 8.1.22 - Receitas e despesas das publicações periódicas, por tipo de publicação</t>
  </si>
  <si>
    <t>09 - Cinema</t>
  </si>
  <si>
    <t>Quadro 9.1.1 - Produção cinematográfica em Portugal</t>
  </si>
  <si>
    <t>10 - Atividades Artísticas e de Espétaculo</t>
  </si>
  <si>
    <t>Quadro 10.1.1 - Espetáculos ao Vivo – Total das sessões, bilhetes vendidos e oferecidos, espectadores, receitas
e preço médio, por região (NUTS II)</t>
  </si>
  <si>
    <t>Quadro 10.1.2 - Espetáculos ao Vivo – Sessões diurnas, bilhetes vendidos e oferecidos, espectadores, receitas e 
preço médio em sessões diurnas, por região (Nuts II)</t>
  </si>
  <si>
    <t>Quadro 10.1.3 - Espetáculos ao Vivo – Sessões, noturnas bilhetes vendidos e oferecidos, espectadores, receitas 
e preço médio em sessões noturnas, por região (Nuts II)</t>
  </si>
  <si>
    <t>Quadro 10.1.4 - Espetáculos ao Vivo – Total das sessões, bilhetes vendidos e oferecidos, espectadores, receitas 
e preço médio, por região (NUTS II) e modalidades</t>
  </si>
  <si>
    <t>Quadro 10.1.4 - Espetáculos ao Vivo – Total das sessões, bilhetes vendidos e oferecidos, espectadores, receitas
 e preço médio, por região (NUTS II) e modalidades (continuação)</t>
  </si>
  <si>
    <t>Quadro 10.1.4 - Espetáculos ao Vivo – Total das sessões, bilhetes vendidos e oferecidos, espectadores, receitas e 
preço médio, por região (NUTS II) e modalidades (continuação)</t>
  </si>
  <si>
    <t>Quadro 10.1.4 - Espetáculos ao Vivo – Total das sessões, bilhetes vendidos e oferecidos, espetadores, receitas e 
preço médio, por região (NUTS II) e modalidades (continuação)</t>
  </si>
  <si>
    <t xml:space="preserve">Quadro 10.1.5 - Espetáculos ao Vivo – Sessões, bilhetes vendidos e oferecidos, espetadores, receitas e preço 
médio em sessões diurnas, por região (NUTS I) </t>
  </si>
  <si>
    <t>Quadro 10.1.6 - Espetáculos ao Vivo – Sessões, bilhetes vendidos e oferecidos, espetadores, receitas e preço 
médio em sessões noturnas, por região (NUTS I)</t>
  </si>
  <si>
    <t>11 - Radiodifusão</t>
  </si>
  <si>
    <t>Quadro 11.1.1 - Número de estações licenciadas, segundo o tipo de emissão, por região (NUTS II)</t>
  </si>
  <si>
    <t>Quadro 11.2.1 - Número de estações licenciadas, segundo o tipo de serviço de radiocomunicações, por região (NUTS III)</t>
  </si>
  <si>
    <t>Quadro 11.3.1 - Evolução do número de alojamentos cablados, por região (NUTS II)</t>
  </si>
  <si>
    <t>Quadro 11.3.2 - Evolução do número de assinantes, por região (NUTS II)</t>
  </si>
  <si>
    <t>Quadro 11.3.3 - Evolução do número de assinantes por Fiber To Home (FTTH), por região (NUTS II)</t>
  </si>
  <si>
    <t>Quadro 11.3.4 - Evolução do número de assinantes por xDSL-IP e FWA, Por região (NUTS II)</t>
  </si>
  <si>
    <t>Quadro 11.3.5 - Evolução do número de assinantes de televisão por DTH (Direct to Home), por região (NUTS II)</t>
  </si>
  <si>
    <t>12 - Financiamento público das atividades culturais</t>
  </si>
  <si>
    <t>Quadro 12.2.1 - Despesas das Câmaras Municipais nas atividades culturais e criativas, por região (NUTS II), 
segundo o tipo de despesa</t>
  </si>
  <si>
    <t>Quadro 12.2.1 - Despesas das Câmaras Municipais nas atividades culturais e criativas, por região (NUTS II), segundo o tipo de despesa (continuação)</t>
  </si>
  <si>
    <t>Quadro 12.2.2 - Síntese das despesas das Câmaras Municipais, segundo o tipo de despesa, por domínios das atividades culturais e criativas</t>
  </si>
  <si>
    <t>Quadro 12.2.3 - Património Cultural - despesas segundo o tipo, por subdomínios e região (NUTS II)</t>
  </si>
  <si>
    <t>Quadro 12.2.3 - Património Cultural - despesas segundo o tipo, por subdomínios e região (NUTS II) - (continuação)</t>
  </si>
  <si>
    <t>Quadro 12.2.4 - Bibliotecas e Arquivos - despesas segundo o tipo, por subdomínios e região (NUTS II)</t>
  </si>
  <si>
    <t>Quadro 12.2.5 - Livros e Publicações - despesas segundo o tipo, por subdomínios e região (NUTS II)</t>
  </si>
  <si>
    <t>Quadro 12.2.6 - Artes Visuais - despesas segundo o tipo, por subdomínios e região (NUTS II)</t>
  </si>
  <si>
    <t>Quadro 12.2.6 - Artes Visuais - despesas segundo o tipo, por subdomínios e região (NUTS II) - (continuação)</t>
  </si>
  <si>
    <t xml:space="preserve">Quadro 12.2.7 - Artes do Espetáculo - despesas segundo o tipo, por subdomínios e região (NUTS II) </t>
  </si>
  <si>
    <t>Quadro 12.2.7 - Artes do Espetáculo - despesas segundo o tipo, por subdomínios e região (NUTS II) - (continuação)</t>
  </si>
  <si>
    <t>Quadro 12.2.8 - Audiovisual e Multimédia - despesas segundo o tipo, por subdomínios e região (NUTS II)</t>
  </si>
  <si>
    <t>Quadro 12.2.8 - Audiovisual e Multimédia - despesas segundo o tipo, por subdomínios e região (NUTS II) - (continuação)</t>
  </si>
  <si>
    <t>Quadro 12.2.9 - Arquitetura - despesas segundo o tipo, por subdomínios e região (NUTS II)</t>
  </si>
  <si>
    <t>Quadro 12.2.10 - Publicidade - despesas segundo o tipo, por subdomínios e região (NUTS II)</t>
  </si>
  <si>
    <t>Quadro 12.2.11 - Artesanato - despesas segundo o tipo, por subdomínios e região (NUTS II)</t>
  </si>
  <si>
    <t>Quadro 12.2.12 - Atividades interdisciplinares - despesas segundo o tipo, por subdomínios e região (NUTS II)</t>
  </si>
  <si>
    <t>Quadro 3.3.1 - Despesa total anual média por agregado: por divisão 09 da COICOP e sexo do indivíduo de referência, Portugal</t>
  </si>
  <si>
    <t>Quadro 3.3.2 - Despesa total anual média por agregado: por divisão 09 da COICOP e grupo etário do indivíduo de referência,(1) Portugal</t>
  </si>
  <si>
    <t>Quadro 3.3.3 - Despesa total anual média por agregado: por divisão 09 da COICOP e nível de escolaridade completado do indivíduo de referência, Portugal</t>
  </si>
  <si>
    <t>Quadro 3.3.3 - Despesa total anual média por agregado: por divisão 09 da COICOP e nível de escolaridade completado do indivíduo de referência,Portugal (Continuação)</t>
  </si>
  <si>
    <t>Quadro 3.3.4 - Despesa total anual média por agregado: por divisão 09 da COICOP e principal fonte de rendimento, Portugal</t>
  </si>
  <si>
    <t>Quadro 3.3.4 - Despesa total anual média por agregado: por divisão 09 da COICOP e principal fonte de rendimento, Portugal (Continuação)</t>
  </si>
  <si>
    <t>Quadro 3.3.5 - Despesa total anual média por agregado: por divisão 09 da COICOP e grau de urbanização, Portugal</t>
  </si>
  <si>
    <t>Quadro 3.3.6 - Despesa total anual média por agregado: por divisão 09 da COICOP e NUTS II</t>
  </si>
  <si>
    <t xml:space="preserve">Quadro 3.3.7 - Despesa total anual média por agregado: por divisão 09 da COICOP, Portugal </t>
  </si>
  <si>
    <t>Quadro 6.2.2 - Bens imóveis classificados, segundo a categoria de proteção, por região (NUTS III)</t>
  </si>
  <si>
    <t>Quadro 9.2.1 - Cinema – Recintos, écrans, lotação, sessões, espetadores e receitas, por região (NUTS II)</t>
  </si>
  <si>
    <t xml:space="preserve">Quadro 9.2.2 - Cinema – Filmes exibidos, sessões, espetadores e receitas por país de origem </t>
  </si>
  <si>
    <t xml:space="preserve">Quadro 9.2.3 - Cinema – Sessões, espetadores e receitas, segundo o trimestre, por região (NUTS II) </t>
  </si>
  <si>
    <t>Quadro 9.2.4 - Cinema – Sessões, espetadores e receitas, segundo o trimestre, por país de origem</t>
  </si>
  <si>
    <t>Quadro 12.1.1 - Despesas da Administração Central, por subsector institucional, segundo o tipo de despesa - 2015</t>
  </si>
  <si>
    <t>Quadro 12.1.1 - Despesas da Administração Central, por subsector institucional, segundo o tipo de despesa - 2014</t>
  </si>
  <si>
    <t>Voltar ao índice</t>
  </si>
  <si>
    <t>03 - Emprego, Índice de preços e Despesas das famílias em lazer, recreação e cultura</t>
  </si>
</sst>
</file>

<file path=xl/styles.xml><?xml version="1.0" encoding="utf-8"?>
<styleSheet xmlns="http://schemas.openxmlformats.org/spreadsheetml/2006/main">
  <numFmts count="30">
    <numFmt numFmtId="164" formatCode="0.0"/>
    <numFmt numFmtId="165" formatCode="#,##0.0"/>
    <numFmt numFmtId="166" formatCode="#\ ###.0"/>
    <numFmt numFmtId="167" formatCode="#\ ##0.0"/>
    <numFmt numFmtId="168" formatCode="###0"/>
    <numFmt numFmtId="169" formatCode="#,##0.0_ ;\-#,##0.0\ "/>
    <numFmt numFmtId="170" formatCode="#,##0.00_ ;\-#,##0.00\ "/>
    <numFmt numFmtId="171" formatCode="#\ ###\ ##0"/>
    <numFmt numFmtId="172" formatCode="#\ ##0"/>
    <numFmt numFmtId="173" formatCode="#\ ###"/>
    <numFmt numFmtId="174" formatCode="0#"/>
    <numFmt numFmtId="175" formatCode="#\ ###\ ###"/>
    <numFmt numFmtId="176" formatCode="#,##0.0\ _€;\-#,##0.0\ _€"/>
    <numFmt numFmtId="177" formatCode="0.#"/>
    <numFmt numFmtId="178" formatCode="#\ ###\ ###\ ###"/>
    <numFmt numFmtId="179" formatCode="###\ ###\ ###"/>
    <numFmt numFmtId="180" formatCode="##\ ###\ ###"/>
    <numFmt numFmtId="181" formatCode="#\ ##0.00"/>
    <numFmt numFmtId="182" formatCode="#,###,###"/>
    <numFmt numFmtId="183" formatCode="###\ ###"/>
    <numFmt numFmtId="184" formatCode="General_)"/>
    <numFmt numFmtId="185" formatCode="#,##0.00_);\(#,##0.00\)"/>
    <numFmt numFmtId="186" formatCode="##\ ###"/>
    <numFmt numFmtId="187" formatCode="##\ ##0"/>
    <numFmt numFmtId="188" formatCode="####"/>
    <numFmt numFmtId="189" formatCode="###\ ###\ ##0"/>
    <numFmt numFmtId="190" formatCode=".\ ##\ ##00;0"/>
    <numFmt numFmtId="191" formatCode="##.00\ ###"/>
    <numFmt numFmtId="192" formatCode="###\ ###\ ###\ ###"/>
    <numFmt numFmtId="193" formatCode="\ #\ ###\ ##0"/>
  </numFmts>
  <fonts count="101">
    <font>
      <sz val="10"/>
      <name val="Helv"/>
    </font>
    <font>
      <sz val="10"/>
      <color theme="1"/>
      <name val="Arial"/>
      <family val="2"/>
    </font>
    <font>
      <sz val="10"/>
      <color theme="1"/>
      <name val="Arial"/>
      <family val="2"/>
    </font>
    <font>
      <sz val="10"/>
      <name val="Arial"/>
      <family val="2"/>
    </font>
    <font>
      <sz val="11"/>
      <color theme="1"/>
      <name val="Calibri"/>
      <family val="2"/>
      <scheme val="minor"/>
    </font>
    <font>
      <b/>
      <sz val="8"/>
      <color indexed="8"/>
      <name val="Arial Narrow"/>
      <family val="2"/>
    </font>
    <font>
      <b/>
      <sz val="8"/>
      <name val="Arial Narrow"/>
      <family val="2"/>
    </font>
    <font>
      <sz val="8"/>
      <color indexed="8"/>
      <name val="Arial Narrow"/>
      <family val="2"/>
    </font>
    <font>
      <sz val="8"/>
      <name val="Arial Narrow"/>
      <family val="2"/>
    </font>
    <font>
      <b/>
      <sz val="8"/>
      <color indexed="60"/>
      <name val="Arial Narrow"/>
      <family val="2"/>
    </font>
    <font>
      <b/>
      <sz val="8"/>
      <color indexed="59"/>
      <name val="Arial Narrow"/>
      <family val="2"/>
    </font>
    <font>
      <b/>
      <sz val="8"/>
      <color rgb="FFFF0000"/>
      <name val="Arial Narrow"/>
      <family val="2"/>
    </font>
    <font>
      <sz val="8"/>
      <color rgb="FFFF0000"/>
      <name val="Arial Narrow"/>
      <family val="2"/>
    </font>
    <font>
      <b/>
      <vertAlign val="superscript"/>
      <sz val="8"/>
      <color indexed="59"/>
      <name val="Arial Narrow"/>
      <family val="2"/>
    </font>
    <font>
      <sz val="8"/>
      <color theme="1"/>
      <name val="Arial Narrow"/>
      <family val="2"/>
    </font>
    <font>
      <sz val="8"/>
      <color rgb="FF000000"/>
      <name val="Arial Narrow"/>
      <family val="2"/>
    </font>
    <font>
      <sz val="10"/>
      <name val="Helv"/>
    </font>
    <font>
      <b/>
      <sz val="8"/>
      <color theme="0"/>
      <name val="Arial Narrow"/>
      <family val="2"/>
    </font>
    <font>
      <b/>
      <sz val="8"/>
      <color indexed="9"/>
      <name val="Arial Narrow"/>
      <family val="2"/>
    </font>
    <font>
      <b/>
      <sz val="8"/>
      <color indexed="14"/>
      <name val="Arial Narrow"/>
      <family val="2"/>
    </font>
    <font>
      <b/>
      <i/>
      <sz val="8"/>
      <color indexed="8"/>
      <name val="Arial Narrow"/>
      <family val="2"/>
    </font>
    <font>
      <b/>
      <i/>
      <sz val="8"/>
      <name val="Arial Narrow"/>
      <family val="2"/>
    </font>
    <font>
      <i/>
      <sz val="8"/>
      <color indexed="8"/>
      <name val="Arial Narrow"/>
      <family val="2"/>
    </font>
    <font>
      <vertAlign val="superscript"/>
      <sz val="8"/>
      <color indexed="8"/>
      <name val="Arial Narrow"/>
      <family val="2"/>
    </font>
    <font>
      <sz val="8"/>
      <color indexed="8"/>
      <name val="Arial"/>
      <family val="2"/>
    </font>
    <font>
      <sz val="8"/>
      <name val="Arial"/>
      <family val="2"/>
    </font>
    <font>
      <b/>
      <sz val="10"/>
      <color indexed="59"/>
      <name val="Arial Narrow"/>
      <family val="2"/>
    </font>
    <font>
      <b/>
      <vertAlign val="superscript"/>
      <sz val="10"/>
      <color indexed="59"/>
      <name val="Arial Narrow"/>
      <family val="2"/>
    </font>
    <font>
      <b/>
      <sz val="10"/>
      <color indexed="60"/>
      <name val="Arial Narrow"/>
      <family val="2"/>
    </font>
    <font>
      <sz val="10"/>
      <name val="Arial Narrow"/>
      <family val="2"/>
    </font>
    <font>
      <sz val="10"/>
      <color indexed="8"/>
      <name val="Arial Narrow"/>
      <family val="2"/>
    </font>
    <font>
      <b/>
      <sz val="10"/>
      <color indexed="8"/>
      <name val="Arial Narrow"/>
      <family val="2"/>
    </font>
    <font>
      <b/>
      <sz val="10"/>
      <name val="Arial Narrow"/>
      <family val="2"/>
    </font>
    <font>
      <b/>
      <sz val="8"/>
      <name val="Arial"/>
      <family val="2"/>
    </font>
    <font>
      <sz val="8"/>
      <name val="Helv"/>
    </font>
    <font>
      <sz val="9"/>
      <color theme="1"/>
      <name val="Arial"/>
      <family val="2"/>
    </font>
    <font>
      <sz val="7"/>
      <name val="Arial"/>
      <family val="2"/>
    </font>
    <font>
      <sz val="7"/>
      <color theme="1"/>
      <name val="Arial"/>
      <family val="2"/>
    </font>
    <font>
      <b/>
      <sz val="7"/>
      <color theme="1"/>
      <name val="Arial"/>
      <family val="2"/>
    </font>
    <font>
      <b/>
      <sz val="8"/>
      <color indexed="8"/>
      <name val="Arial"/>
      <family val="2"/>
    </font>
    <font>
      <b/>
      <sz val="9"/>
      <name val="Arial Narrow"/>
      <family val="2"/>
    </font>
    <font>
      <sz val="12"/>
      <name val="Arial"/>
      <family val="2"/>
    </font>
    <font>
      <sz val="12"/>
      <name val="Arial Narrow"/>
      <family val="2"/>
    </font>
    <font>
      <sz val="10"/>
      <color indexed="8"/>
      <name val="Arial"/>
      <family val="2"/>
    </font>
    <font>
      <b/>
      <vertAlign val="superscript"/>
      <sz val="8"/>
      <color indexed="9"/>
      <name val="Arial Narrow"/>
      <family val="2"/>
    </font>
    <font>
      <sz val="7"/>
      <color indexed="8"/>
      <name val="Arial Narrow"/>
      <family val="2"/>
    </font>
    <font>
      <sz val="10"/>
      <name val="MS Sans Serif"/>
      <family val="2"/>
    </font>
    <font>
      <u/>
      <sz val="10"/>
      <color theme="10"/>
      <name val="MS Sans Serif"/>
      <family val="2"/>
    </font>
    <font>
      <u/>
      <sz val="8"/>
      <color theme="10"/>
      <name val="Arial Narrow"/>
      <family val="2"/>
    </font>
    <font>
      <u/>
      <sz val="7"/>
      <color theme="10"/>
      <name val="Arial Narrow"/>
      <family val="2"/>
    </font>
    <font>
      <b/>
      <sz val="8"/>
      <color rgb="FF566471"/>
      <name val="Tahoma"/>
      <family val="2"/>
    </font>
    <font>
      <sz val="7"/>
      <name val="Arial Narrow"/>
      <family val="2"/>
    </font>
    <font>
      <b/>
      <sz val="10"/>
      <color indexed="9"/>
      <name val="Arial Narrow"/>
      <family val="2"/>
    </font>
    <font>
      <b/>
      <sz val="9"/>
      <color indexed="8"/>
      <name val="Arial Narrow"/>
      <family val="2"/>
    </font>
    <font>
      <sz val="9"/>
      <color indexed="8"/>
      <name val="Arial Narrow"/>
      <family val="2"/>
    </font>
    <font>
      <sz val="8"/>
      <color indexed="59"/>
      <name val="Arial Narrow"/>
      <family val="2"/>
    </font>
    <font>
      <sz val="7"/>
      <color indexed="8"/>
      <name val="Arial"/>
      <family val="2"/>
    </font>
    <font>
      <b/>
      <sz val="7"/>
      <color indexed="60"/>
      <name val="Arial"/>
      <family val="2"/>
    </font>
    <font>
      <b/>
      <sz val="7"/>
      <color indexed="59"/>
      <name val="Arial"/>
      <family val="2"/>
    </font>
    <font>
      <b/>
      <sz val="7"/>
      <color indexed="8"/>
      <name val="Arial"/>
      <family val="2"/>
    </font>
    <font>
      <b/>
      <sz val="6"/>
      <color indexed="60"/>
      <name val="Arial"/>
      <family val="2"/>
    </font>
    <font>
      <sz val="6"/>
      <name val="Arial"/>
      <family val="2"/>
    </font>
    <font>
      <sz val="6"/>
      <color indexed="8"/>
      <name val="Arial"/>
      <family val="2"/>
    </font>
    <font>
      <b/>
      <sz val="6"/>
      <name val="Arial"/>
      <family val="2"/>
    </font>
    <font>
      <b/>
      <i/>
      <sz val="7"/>
      <color indexed="8"/>
      <name val="Arial"/>
      <family val="2"/>
    </font>
    <font>
      <u/>
      <sz val="10"/>
      <color theme="10"/>
      <name val="Arial"/>
      <family val="2"/>
    </font>
    <font>
      <sz val="12"/>
      <color indexed="8"/>
      <name val="Arial"/>
      <family val="2"/>
    </font>
    <font>
      <b/>
      <sz val="7"/>
      <name val="Arial"/>
      <family val="2"/>
    </font>
    <font>
      <b/>
      <i/>
      <sz val="7"/>
      <name val="Arial"/>
      <family val="2"/>
    </font>
    <font>
      <sz val="11"/>
      <name val="Arial"/>
      <family val="2"/>
    </font>
    <font>
      <u/>
      <sz val="7"/>
      <color theme="10"/>
      <name val="Arial"/>
      <family val="2"/>
    </font>
    <font>
      <sz val="10"/>
      <color rgb="FF1F497D"/>
      <name val="Arial"/>
      <family val="2"/>
    </font>
    <font>
      <b/>
      <sz val="9"/>
      <color indexed="0"/>
      <name val="Calibri"/>
      <family val="2"/>
    </font>
    <font>
      <b/>
      <sz val="8"/>
      <name val="Times New Roman"/>
      <family val="1"/>
    </font>
    <font>
      <sz val="9"/>
      <color indexed="0"/>
      <name val="Calibri"/>
      <family val="2"/>
    </font>
    <font>
      <sz val="8"/>
      <color theme="0"/>
      <name val="Arial Narrow"/>
      <family val="2"/>
    </font>
    <font>
      <b/>
      <sz val="8"/>
      <color indexed="60"/>
      <name val="Arial"/>
      <family val="2"/>
    </font>
    <font>
      <b/>
      <sz val="8"/>
      <color indexed="59"/>
      <name val="Arial"/>
      <family val="2"/>
    </font>
    <font>
      <b/>
      <sz val="8"/>
      <color theme="0"/>
      <name val="Arial"/>
      <family val="2"/>
    </font>
    <font>
      <sz val="8"/>
      <color theme="0"/>
      <name val="Arial"/>
      <family val="2"/>
    </font>
    <font>
      <b/>
      <sz val="10"/>
      <name val="Arial"/>
      <family val="2"/>
    </font>
    <font>
      <b/>
      <sz val="9"/>
      <color indexed="59"/>
      <name val="Arial"/>
      <family val="2"/>
    </font>
    <font>
      <b/>
      <sz val="9"/>
      <color indexed="8"/>
      <name val="Arial"/>
      <family val="2"/>
    </font>
    <font>
      <sz val="9"/>
      <color indexed="8"/>
      <name val="Arial"/>
      <family val="2"/>
    </font>
    <font>
      <sz val="9"/>
      <name val="Arial"/>
      <family val="2"/>
    </font>
    <font>
      <b/>
      <sz val="9"/>
      <name val="Arial"/>
      <family val="2"/>
    </font>
    <font>
      <u/>
      <sz val="8"/>
      <color theme="10"/>
      <name val="Arial"/>
      <family val="2"/>
    </font>
    <font>
      <b/>
      <sz val="9"/>
      <color theme="0"/>
      <name val="Arial"/>
      <family val="2"/>
    </font>
    <font>
      <i/>
      <sz val="8"/>
      <name val="Arial Narrow"/>
      <family val="2"/>
    </font>
    <font>
      <vertAlign val="superscript"/>
      <sz val="8"/>
      <color indexed="59"/>
      <name val="Arial Narrow"/>
      <family val="2"/>
    </font>
    <font>
      <b/>
      <sz val="6"/>
      <color indexed="8"/>
      <name val="Arial Narrow"/>
      <family val="2"/>
    </font>
    <font>
      <sz val="6"/>
      <color indexed="8"/>
      <name val="Arial Narrow"/>
      <family val="2"/>
    </font>
    <font>
      <sz val="8"/>
      <color indexed="60"/>
      <name val="Arial Narrow"/>
      <family val="2"/>
    </font>
    <font>
      <b/>
      <vertAlign val="superscript"/>
      <sz val="8"/>
      <color indexed="59"/>
      <name val="Arial"/>
      <family val="2"/>
    </font>
    <font>
      <b/>
      <sz val="7"/>
      <color indexed="8"/>
      <name val="Arial Narrow"/>
      <family val="2"/>
    </font>
    <font>
      <b/>
      <sz val="7"/>
      <name val="Arial Narrow"/>
      <family val="2"/>
    </font>
    <font>
      <b/>
      <i/>
      <sz val="8"/>
      <color indexed="59"/>
      <name val="Arial"/>
      <family val="2"/>
    </font>
    <font>
      <b/>
      <sz val="14"/>
      <color rgb="FFBA5683"/>
      <name val="Arial"/>
      <family val="2"/>
    </font>
    <font>
      <sz val="10"/>
      <color rgb="FFBA5683"/>
      <name val="Arial"/>
      <family val="2"/>
    </font>
    <font>
      <sz val="10"/>
      <color theme="10"/>
      <name val="Arial"/>
      <family val="2"/>
    </font>
    <font>
      <b/>
      <sz val="10"/>
      <color rgb="FFBA5683"/>
      <name val="Arial"/>
      <family val="2"/>
    </font>
  </fonts>
  <fills count="18">
    <fill>
      <patternFill patternType="none"/>
    </fill>
    <fill>
      <patternFill patternType="gray125"/>
    </fill>
    <fill>
      <patternFill patternType="solid">
        <fgColor indexed="9"/>
        <bgColor indexed="64"/>
      </patternFill>
    </fill>
    <fill>
      <patternFill patternType="solid">
        <fgColor indexed="60"/>
        <bgColor indexed="64"/>
      </patternFill>
    </fill>
    <fill>
      <patternFill patternType="solid">
        <fgColor indexed="13"/>
        <bgColor indexed="64"/>
      </patternFill>
    </fill>
    <fill>
      <patternFill patternType="solid">
        <fgColor indexed="9"/>
        <bgColor indexed="9"/>
      </patternFill>
    </fill>
    <fill>
      <patternFill patternType="solid">
        <fgColor indexed="52"/>
        <bgColor indexed="64"/>
      </patternFill>
    </fill>
    <fill>
      <patternFill patternType="solid">
        <fgColor rgb="FFFFFFCC"/>
      </patternFill>
    </fill>
    <fill>
      <patternFill patternType="solid">
        <fgColor theme="0"/>
        <bgColor indexed="64"/>
      </patternFill>
    </fill>
    <fill>
      <patternFill patternType="solid">
        <fgColor indexed="13"/>
        <bgColor indexed="8"/>
      </patternFill>
    </fill>
    <fill>
      <patternFill patternType="solid">
        <fgColor indexed="59"/>
        <bgColor indexed="64"/>
      </patternFill>
    </fill>
    <fill>
      <patternFill patternType="solid">
        <fgColor indexed="39"/>
        <bgColor indexed="64"/>
      </patternFill>
    </fill>
    <fill>
      <patternFill patternType="solid">
        <fgColor rgb="FFFF00FF"/>
        <bgColor indexed="64"/>
      </patternFill>
    </fill>
    <fill>
      <patternFill patternType="solid">
        <fgColor rgb="FFFFFF00"/>
        <bgColor indexed="64"/>
      </patternFill>
    </fill>
    <fill>
      <patternFill patternType="solid">
        <fgColor indexed="65"/>
        <bgColor indexed="8"/>
      </patternFill>
    </fill>
    <fill>
      <patternFill patternType="solid">
        <fgColor indexed="9"/>
        <bgColor indexed="8"/>
      </patternFill>
    </fill>
    <fill>
      <patternFill patternType="solid">
        <fgColor indexed="13"/>
        <bgColor indexed="59"/>
      </patternFill>
    </fill>
    <fill>
      <patternFill patternType="solid">
        <fgColor indexed="31"/>
        <bgColor indexed="64"/>
      </patternFill>
    </fill>
  </fills>
  <borders count="224">
    <border>
      <left/>
      <right/>
      <top/>
      <bottom/>
      <diagonal/>
    </border>
    <border>
      <left/>
      <right/>
      <top/>
      <bottom style="double">
        <color indexed="60"/>
      </bottom>
      <diagonal/>
    </border>
    <border>
      <left style="thin">
        <color indexed="59"/>
      </left>
      <right style="thin">
        <color indexed="59"/>
      </right>
      <top/>
      <bottom/>
      <diagonal/>
    </border>
    <border>
      <left style="thin">
        <color indexed="64"/>
      </left>
      <right style="thin">
        <color indexed="64"/>
      </right>
      <top/>
      <bottom/>
      <diagonal/>
    </border>
    <border>
      <left style="thin">
        <color indexed="59"/>
      </left>
      <right/>
      <top style="thin">
        <color indexed="59"/>
      </top>
      <bottom style="thin">
        <color indexed="59"/>
      </bottom>
      <diagonal/>
    </border>
    <border>
      <left style="thin">
        <color rgb="FFB2B2B2"/>
      </left>
      <right style="thin">
        <color rgb="FFB2B2B2"/>
      </right>
      <top style="thin">
        <color rgb="FFB2B2B2"/>
      </top>
      <bottom style="thin">
        <color rgb="FFB2B2B2"/>
      </bottom>
      <diagonal/>
    </border>
    <border>
      <left/>
      <right style="thin">
        <color indexed="59"/>
      </right>
      <top style="thin">
        <color indexed="59"/>
      </top>
      <bottom style="thin">
        <color indexed="59"/>
      </bottom>
      <diagonal/>
    </border>
    <border>
      <left style="thin">
        <color indexed="59"/>
      </left>
      <right style="thin">
        <color indexed="59"/>
      </right>
      <top/>
      <bottom style="thin">
        <color indexed="59"/>
      </bottom>
      <diagonal/>
    </border>
    <border>
      <left style="thin">
        <color indexed="59"/>
      </left>
      <right style="thin">
        <color indexed="59"/>
      </right>
      <top style="thin">
        <color indexed="59"/>
      </top>
      <bottom/>
      <diagonal/>
    </border>
    <border>
      <left/>
      <right/>
      <top/>
      <bottom style="thin">
        <color indexed="22"/>
      </bottom>
      <diagonal/>
    </border>
    <border>
      <left/>
      <right/>
      <top style="thin">
        <color indexed="22"/>
      </top>
      <bottom style="thin">
        <color indexed="22"/>
      </bottom>
      <diagonal/>
    </border>
    <border>
      <left/>
      <right style="thin">
        <color indexed="59"/>
      </right>
      <top/>
      <bottom/>
      <diagonal/>
    </border>
    <border>
      <left/>
      <right/>
      <top style="thin">
        <color indexed="22"/>
      </top>
      <bottom/>
      <diagonal/>
    </border>
    <border>
      <left style="medium">
        <color indexed="9"/>
      </left>
      <right style="medium">
        <color indexed="9"/>
      </right>
      <top/>
      <bottom/>
      <diagonal/>
    </border>
    <border>
      <left/>
      <right/>
      <top/>
      <bottom style="medium">
        <color indexed="8"/>
      </bottom>
      <diagonal/>
    </border>
    <border>
      <left/>
      <right/>
      <top style="medium">
        <color indexed="8"/>
      </top>
      <bottom style="thin">
        <color indexed="8"/>
      </bottom>
      <diagonal/>
    </border>
    <border>
      <left/>
      <right/>
      <top/>
      <bottom style="thin">
        <color indexed="64"/>
      </bottom>
      <diagonal/>
    </border>
    <border>
      <left style="thin">
        <color theme="1"/>
      </left>
      <right/>
      <top style="thin">
        <color theme="1"/>
      </top>
      <bottom style="thin">
        <color indexed="64"/>
      </bottom>
      <diagonal/>
    </border>
    <border>
      <left style="thin">
        <color theme="0" tint="-0.24994659260841701"/>
      </left>
      <right style="thin">
        <color theme="0" tint="-0.24994659260841701"/>
      </right>
      <top style="thin">
        <color indexed="8"/>
      </top>
      <bottom style="thin">
        <color indexed="64"/>
      </bottom>
      <diagonal/>
    </border>
    <border>
      <left/>
      <right style="thin">
        <color indexed="22"/>
      </right>
      <top style="thin">
        <color indexed="22"/>
      </top>
      <bottom style="thin">
        <color indexed="64"/>
      </bottom>
      <diagonal/>
    </border>
    <border>
      <left/>
      <right/>
      <top style="thin">
        <color indexed="22"/>
      </top>
      <bottom style="thin">
        <color indexed="64"/>
      </bottom>
      <diagonal/>
    </border>
    <border>
      <left style="thin">
        <color theme="0" tint="-0.24994659260841701"/>
      </left>
      <right style="thin">
        <color theme="0" tint="-0.24994659260841701"/>
      </right>
      <top style="thin">
        <color indexed="22"/>
      </top>
      <bottom style="thin">
        <color indexed="64"/>
      </bottom>
      <diagonal/>
    </border>
    <border>
      <left style="thin">
        <color theme="0" tint="-0.24994659260841701"/>
      </left>
      <right/>
      <top style="thin">
        <color indexed="22"/>
      </top>
      <bottom style="thin">
        <color indexed="64"/>
      </bottom>
      <diagonal/>
    </border>
    <border>
      <left/>
      <right/>
      <top style="thin">
        <color indexed="8"/>
      </top>
      <bottom/>
      <diagonal/>
    </border>
    <border>
      <left style="thin">
        <color indexed="8"/>
      </left>
      <right/>
      <top/>
      <bottom/>
      <diagonal/>
    </border>
    <border>
      <left style="thin">
        <color theme="0" tint="-0.24994659260841701"/>
      </left>
      <right style="thin">
        <color theme="0" tint="-0.24994659260841701"/>
      </right>
      <top style="thin">
        <color indexed="64"/>
      </top>
      <bottom/>
      <diagonal/>
    </border>
    <border>
      <left/>
      <right style="thin">
        <color theme="0" tint="-0.34998626667073579"/>
      </right>
      <top style="thin">
        <color indexed="64"/>
      </top>
      <bottom/>
      <diagonal/>
    </border>
    <border>
      <left/>
      <right style="thin">
        <color indexed="22"/>
      </right>
      <top/>
      <bottom/>
      <diagonal/>
    </border>
    <border>
      <left style="thin">
        <color theme="0" tint="-0.24994659260841701"/>
      </left>
      <right style="thin">
        <color theme="0" tint="-0.24994659260841701"/>
      </right>
      <top/>
      <bottom/>
      <diagonal/>
    </border>
    <border>
      <left/>
      <right style="thin">
        <color theme="0" tint="-0.34998626667073579"/>
      </right>
      <top/>
      <bottom/>
      <diagonal/>
    </border>
    <border>
      <left style="thin">
        <color theme="0" tint="-0.24994659260841701"/>
      </left>
      <right style="thin">
        <color theme="0" tint="-0.24994659260841701"/>
      </right>
      <top/>
      <bottom style="thin">
        <color theme="0" tint="-0.499984740745262"/>
      </bottom>
      <diagonal/>
    </border>
    <border>
      <left/>
      <right style="thin">
        <color theme="0" tint="-0.34998626667073579"/>
      </right>
      <top/>
      <bottom style="thin">
        <color theme="0" tint="-0.499984740745262"/>
      </bottom>
      <diagonal/>
    </border>
    <border>
      <left/>
      <right style="thin">
        <color indexed="22"/>
      </right>
      <top/>
      <bottom style="thin">
        <color theme="0" tint="-0.499984740745262"/>
      </bottom>
      <diagonal/>
    </border>
    <border>
      <left/>
      <right/>
      <top/>
      <bottom style="thin">
        <color theme="0" tint="-0.499984740745262"/>
      </bottom>
      <diagonal/>
    </border>
    <border>
      <left/>
      <right/>
      <top style="thin">
        <color indexed="55"/>
      </top>
      <bottom style="thin">
        <color indexed="8"/>
      </bottom>
      <diagonal/>
    </border>
    <border>
      <left style="thin">
        <color indexed="8"/>
      </left>
      <right/>
      <top style="thin">
        <color indexed="55"/>
      </top>
      <bottom style="thin">
        <color indexed="8"/>
      </bottom>
      <diagonal/>
    </border>
    <border>
      <left style="thin">
        <color theme="0" tint="-0.24994659260841701"/>
      </left>
      <right style="thin">
        <color theme="0" tint="-0.24994659260841701"/>
      </right>
      <top/>
      <bottom style="thin">
        <color indexed="8"/>
      </bottom>
      <diagonal/>
    </border>
    <border>
      <left/>
      <right style="thin">
        <color theme="0" tint="-0.34998626667073579"/>
      </right>
      <top/>
      <bottom style="thin">
        <color indexed="8"/>
      </bottom>
      <diagonal/>
    </border>
    <border>
      <left/>
      <right style="thin">
        <color indexed="22"/>
      </right>
      <top/>
      <bottom style="thin">
        <color indexed="8"/>
      </bottom>
      <diagonal/>
    </border>
    <border>
      <left/>
      <right/>
      <top/>
      <bottom style="thin">
        <color indexed="8"/>
      </bottom>
      <diagonal/>
    </border>
    <border>
      <left/>
      <right/>
      <top style="thin">
        <color indexed="8"/>
      </top>
      <bottom style="thin">
        <color indexed="8"/>
      </bottom>
      <diagonal/>
    </border>
    <border>
      <left style="thin">
        <color indexed="8"/>
      </left>
      <right/>
      <top/>
      <bottom style="thin">
        <color indexed="8"/>
      </bottom>
      <diagonal/>
    </border>
    <border>
      <left/>
      <right/>
      <top style="thin">
        <color indexed="8"/>
      </top>
      <bottom style="thin">
        <color theme="1"/>
      </bottom>
      <diagonal/>
    </border>
    <border>
      <left style="thin">
        <color theme="0" tint="-0.24994659260841701"/>
      </left>
      <right style="thin">
        <color theme="0" tint="-0.24994659260841701"/>
      </right>
      <top style="thin">
        <color theme="1"/>
      </top>
      <bottom style="thin">
        <color indexed="64"/>
      </bottom>
      <diagonal/>
    </border>
    <border>
      <left/>
      <right style="thin">
        <color theme="0" tint="-0.34998626667073579"/>
      </right>
      <top style="thin">
        <color theme="1"/>
      </top>
      <bottom style="thin">
        <color indexed="64"/>
      </bottom>
      <diagonal/>
    </border>
    <border>
      <left/>
      <right/>
      <top style="thin">
        <color theme="1"/>
      </top>
      <bottom style="thin">
        <color indexed="64"/>
      </bottom>
      <diagonal/>
    </border>
    <border>
      <left style="thin">
        <color theme="0" tint="-0.24994659260841701"/>
      </left>
      <right style="thin">
        <color theme="0" tint="-0.249977111117893"/>
      </right>
      <top style="thin">
        <color theme="1"/>
      </top>
      <bottom style="thin">
        <color indexed="64"/>
      </bottom>
      <diagonal/>
    </border>
    <border>
      <left style="thin">
        <color theme="0" tint="-0.249977111117893"/>
      </left>
      <right/>
      <top style="thin">
        <color theme="1"/>
      </top>
      <bottom style="thin">
        <color indexed="64"/>
      </bottom>
      <diagonal/>
    </border>
    <border>
      <left style="thin">
        <color theme="0" tint="-0.24994659260841701"/>
      </left>
      <right style="thin">
        <color theme="0" tint="-0.24994659260841701"/>
      </right>
      <top style="thin">
        <color theme="1"/>
      </top>
      <bottom/>
      <diagonal/>
    </border>
    <border>
      <left/>
      <right style="thin">
        <color theme="0" tint="-0.34998626667073579"/>
      </right>
      <top style="thin">
        <color theme="1"/>
      </top>
      <bottom/>
      <diagonal/>
    </border>
    <border>
      <left/>
      <right/>
      <top style="thin">
        <color theme="1"/>
      </top>
      <bottom/>
      <diagonal/>
    </border>
    <border>
      <left style="thin">
        <color theme="0" tint="-0.24994659260841701"/>
      </left>
      <right/>
      <top/>
      <bottom/>
      <diagonal/>
    </border>
    <border>
      <left style="thin">
        <color theme="0" tint="-0.249977111117893"/>
      </left>
      <right/>
      <top style="thin">
        <color indexed="64"/>
      </top>
      <bottom/>
      <diagonal/>
    </border>
    <border>
      <left style="thin">
        <color theme="0" tint="-0.249977111117893"/>
      </left>
      <right style="thin">
        <color theme="0" tint="-0.249977111117893"/>
      </right>
      <top/>
      <bottom/>
      <diagonal/>
    </border>
    <border>
      <left/>
      <right style="thin">
        <color indexed="64"/>
      </right>
      <top style="thin">
        <color indexed="23"/>
      </top>
      <bottom/>
      <diagonal/>
    </border>
    <border>
      <left style="thin">
        <color indexed="8"/>
      </left>
      <right/>
      <top style="thin">
        <color indexed="23"/>
      </top>
      <bottom/>
      <diagonal/>
    </border>
    <border>
      <left style="thin">
        <color theme="0" tint="-0.24994659260841701"/>
      </left>
      <right/>
      <top style="thin">
        <color indexed="23"/>
      </top>
      <bottom/>
      <diagonal/>
    </border>
    <border>
      <left/>
      <right style="thin">
        <color indexed="64"/>
      </right>
      <top/>
      <bottom style="thin">
        <color indexed="8"/>
      </bottom>
      <diagonal/>
    </border>
    <border>
      <left style="thin">
        <color theme="0" tint="-0.24994659260841701"/>
      </left>
      <right/>
      <top/>
      <bottom style="thin">
        <color indexed="8"/>
      </bottom>
      <diagonal/>
    </border>
    <border>
      <left style="thin">
        <color indexed="8"/>
      </left>
      <right/>
      <top style="medium">
        <color indexed="8"/>
      </top>
      <bottom style="thin">
        <color indexed="8"/>
      </bottom>
      <diagonal/>
    </border>
    <border>
      <left style="thin">
        <color theme="0" tint="-0.24994659260841701"/>
      </left>
      <right style="thin">
        <color theme="0" tint="-0.24994659260841701"/>
      </right>
      <top style="medium">
        <color indexed="8"/>
      </top>
      <bottom style="thin">
        <color indexed="8"/>
      </bottom>
      <diagonal/>
    </border>
    <border>
      <left/>
      <right style="thin">
        <color theme="0" tint="-0.14996795556505021"/>
      </right>
      <top style="medium">
        <color indexed="8"/>
      </top>
      <bottom style="thin">
        <color indexed="8"/>
      </bottom>
      <diagonal/>
    </border>
    <border>
      <left/>
      <right style="thin">
        <color theme="0" tint="-0.24994659260841701"/>
      </right>
      <top style="medium">
        <color indexed="8"/>
      </top>
      <bottom style="thin">
        <color indexed="8"/>
      </bottom>
      <diagonal/>
    </border>
    <border>
      <left style="thin">
        <color theme="0" tint="-0.24994659260841701"/>
      </left>
      <right style="thin">
        <color theme="0" tint="-0.24994659260841701"/>
      </right>
      <top style="thin">
        <color indexed="8"/>
      </top>
      <bottom/>
      <diagonal/>
    </border>
    <border>
      <left/>
      <right style="thin">
        <color theme="0" tint="-0.14996795556505021"/>
      </right>
      <top style="thin">
        <color indexed="8"/>
      </top>
      <bottom/>
      <diagonal/>
    </border>
    <border>
      <left/>
      <right style="thin">
        <color theme="0" tint="-0.14996795556505021"/>
      </right>
      <top/>
      <bottom/>
      <diagonal/>
    </border>
    <border>
      <left style="thin">
        <color theme="0" tint="-0.24994659260841701"/>
      </left>
      <right style="thin">
        <color theme="0" tint="-0.24994659260841701"/>
      </right>
      <top/>
      <bottom style="thin">
        <color indexed="23"/>
      </bottom>
      <diagonal/>
    </border>
    <border>
      <left/>
      <right style="thin">
        <color theme="0" tint="-0.14996795556505021"/>
      </right>
      <top/>
      <bottom style="thin">
        <color indexed="23"/>
      </bottom>
      <diagonal/>
    </border>
    <border>
      <left/>
      <right/>
      <top/>
      <bottom style="thin">
        <color indexed="23"/>
      </bottom>
      <diagonal/>
    </border>
    <border>
      <left/>
      <right/>
      <top style="thin">
        <color indexed="23"/>
      </top>
      <bottom style="medium">
        <color indexed="8"/>
      </bottom>
      <diagonal/>
    </border>
    <border>
      <left style="thin">
        <color indexed="8"/>
      </left>
      <right/>
      <top style="thin">
        <color indexed="23"/>
      </top>
      <bottom style="medium">
        <color indexed="8"/>
      </bottom>
      <diagonal/>
    </border>
    <border>
      <left style="thin">
        <color theme="0" tint="-0.24994659260841701"/>
      </left>
      <right style="thin">
        <color theme="0" tint="-0.24994659260841701"/>
      </right>
      <top style="thin">
        <color indexed="23"/>
      </top>
      <bottom style="medium">
        <color indexed="8"/>
      </bottom>
      <diagonal/>
    </border>
    <border>
      <left/>
      <right/>
      <top style="medium">
        <color indexed="8"/>
      </top>
      <bottom/>
      <diagonal/>
    </border>
    <border>
      <left/>
      <right/>
      <top/>
      <bottom style="medium">
        <color indexed="64"/>
      </bottom>
      <diagonal/>
    </border>
    <border>
      <left style="thin">
        <color indexed="8"/>
      </left>
      <right/>
      <top/>
      <bottom style="medium">
        <color indexed="64"/>
      </bottom>
      <diagonal/>
    </border>
    <border>
      <left style="thin">
        <color theme="0" tint="-0.24994659260841701"/>
      </left>
      <right style="thin">
        <color theme="0" tint="-0.24994659260841701"/>
      </right>
      <top/>
      <bottom style="medium">
        <color indexed="8"/>
      </bottom>
      <diagonal/>
    </border>
    <border>
      <left/>
      <right style="thin">
        <color theme="0" tint="-0.24994659260841701"/>
      </right>
      <top/>
      <bottom style="medium">
        <color indexed="8"/>
      </bottom>
      <diagonal/>
    </border>
    <border>
      <left/>
      <right/>
      <top style="medium">
        <color indexed="8"/>
      </top>
      <bottom style="medium">
        <color indexed="8"/>
      </bottom>
      <diagonal/>
    </border>
    <border>
      <left/>
      <right style="thin">
        <color indexed="64"/>
      </right>
      <top style="medium">
        <color indexed="8"/>
      </top>
      <bottom/>
      <diagonal/>
    </border>
    <border>
      <left style="thin">
        <color indexed="8"/>
      </left>
      <right/>
      <top style="medium">
        <color indexed="8"/>
      </top>
      <bottom/>
      <diagonal/>
    </border>
    <border>
      <left style="medium">
        <color theme="0" tint="-0.24994659260841701"/>
      </left>
      <right style="medium">
        <color theme="0" tint="-0.24994659260841701"/>
      </right>
      <top style="medium">
        <color indexed="8"/>
      </top>
      <bottom/>
      <diagonal/>
    </border>
    <border>
      <left/>
      <right style="thin">
        <color theme="0" tint="-0.24994659260841701"/>
      </right>
      <top style="medium">
        <color indexed="8"/>
      </top>
      <bottom/>
      <diagonal/>
    </border>
    <border>
      <left style="thin">
        <color theme="0" tint="-0.24994659260841701"/>
      </left>
      <right style="thin">
        <color theme="0" tint="-0.24994659260841701"/>
      </right>
      <top style="medium">
        <color indexed="8"/>
      </top>
      <bottom/>
      <diagonal/>
    </border>
    <border>
      <left style="medium">
        <color theme="0" tint="-0.24994659260841701"/>
      </left>
      <right style="medium">
        <color theme="0" tint="-0.24994659260841701"/>
      </right>
      <top/>
      <bottom/>
      <diagonal/>
    </border>
    <border>
      <left/>
      <right style="thin">
        <color theme="0" tint="-0.24994659260841701"/>
      </right>
      <top/>
      <bottom/>
      <diagonal/>
    </border>
    <border>
      <left style="thin">
        <color indexed="8"/>
      </left>
      <right/>
      <top/>
      <bottom style="medium">
        <color indexed="8"/>
      </bottom>
      <diagonal/>
    </border>
    <border>
      <left style="medium">
        <color theme="0" tint="-0.24994659260841701"/>
      </left>
      <right style="medium">
        <color theme="0" tint="-0.24994659260841701"/>
      </right>
      <top/>
      <bottom style="medium">
        <color indexed="64"/>
      </bottom>
      <diagonal/>
    </border>
    <border>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indexed="8"/>
      </left>
      <right style="thin">
        <color indexed="8"/>
      </right>
      <top style="medium">
        <color indexed="8"/>
      </top>
      <bottom style="thin">
        <color indexed="8"/>
      </bottom>
      <diagonal/>
    </border>
    <border>
      <left style="thin">
        <color theme="0" tint="-0.34998626667073579"/>
      </left>
      <right/>
      <top style="medium">
        <color indexed="8"/>
      </top>
      <bottom style="thin">
        <color indexed="8"/>
      </bottom>
      <diagonal/>
    </border>
    <border>
      <left style="thin">
        <color theme="0" tint="-0.24994659260841701"/>
      </left>
      <right/>
      <top style="medium">
        <color indexed="8"/>
      </top>
      <bottom style="thin">
        <color indexed="8"/>
      </bottom>
      <diagonal/>
    </border>
    <border>
      <left style="thin">
        <color indexed="8"/>
      </left>
      <right style="thin">
        <color indexed="8"/>
      </right>
      <top/>
      <bottom/>
      <diagonal/>
    </border>
    <border>
      <left/>
      <right/>
      <top style="thin">
        <color indexed="23"/>
      </top>
      <bottom style="thin">
        <color indexed="8"/>
      </bottom>
      <diagonal/>
    </border>
    <border>
      <left style="thin">
        <color indexed="8"/>
      </left>
      <right style="thin">
        <color indexed="8"/>
      </right>
      <top style="thin">
        <color indexed="23"/>
      </top>
      <bottom style="thin">
        <color indexed="8"/>
      </bottom>
      <diagonal/>
    </border>
    <border>
      <left style="thin">
        <color theme="0" tint="-0.24994659260841701"/>
      </left>
      <right style="thin">
        <color theme="0" tint="-0.24994659260841701"/>
      </right>
      <top style="medium">
        <color indexed="64"/>
      </top>
      <bottom style="thin">
        <color indexed="8"/>
      </bottom>
      <diagonal/>
    </border>
    <border>
      <left/>
      <right style="thin">
        <color indexed="64"/>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23"/>
      </top>
      <bottom/>
      <diagonal/>
    </border>
    <border>
      <left style="thin">
        <color indexed="8"/>
      </left>
      <right style="thin">
        <color indexed="8"/>
      </right>
      <top style="thin">
        <color indexed="23"/>
      </top>
      <bottom/>
      <diagonal/>
    </border>
    <border>
      <left style="thin">
        <color theme="0" tint="-0.24994659260841701"/>
      </left>
      <right style="thin">
        <color theme="0" tint="-0.24994659260841701"/>
      </right>
      <top style="thin">
        <color indexed="23"/>
      </top>
      <bottom/>
      <diagonal/>
    </border>
    <border>
      <left/>
      <right style="thin">
        <color theme="0" tint="-0.14996795556505021"/>
      </right>
      <top style="thin">
        <color indexed="23"/>
      </top>
      <bottom/>
      <diagonal/>
    </border>
    <border>
      <left style="thin">
        <color indexed="8"/>
      </left>
      <right style="thin">
        <color indexed="8"/>
      </right>
      <top/>
      <bottom style="thin">
        <color indexed="8"/>
      </bottom>
      <diagonal/>
    </border>
    <border>
      <left/>
      <right style="thin">
        <color theme="0" tint="-0.14996795556505021"/>
      </right>
      <top/>
      <bottom style="thin">
        <color indexed="8"/>
      </bottom>
      <diagonal/>
    </border>
    <border>
      <left style="thin">
        <color indexed="8"/>
      </left>
      <right style="thin">
        <color theme="0" tint="-0.14996795556505021"/>
      </right>
      <top/>
      <bottom/>
      <diagonal/>
    </border>
    <border>
      <left style="thin">
        <color indexed="8"/>
      </left>
      <right style="thin">
        <color indexed="8"/>
      </right>
      <top/>
      <bottom style="medium">
        <color indexed="64"/>
      </bottom>
      <diagonal/>
    </border>
    <border>
      <left/>
      <right style="thin">
        <color theme="0" tint="-0.14996795556505021"/>
      </right>
      <top/>
      <bottom style="medium">
        <color indexed="64"/>
      </bottom>
      <diagonal/>
    </border>
    <border>
      <left/>
      <right/>
      <top style="thin">
        <color indexed="64"/>
      </top>
      <bottom/>
      <diagonal/>
    </border>
    <border>
      <left style="thin">
        <color indexed="8"/>
      </left>
      <right/>
      <top style="thin">
        <color indexed="64"/>
      </top>
      <bottom/>
      <diagonal/>
    </border>
    <border>
      <left style="thin">
        <color theme="0" tint="-0.34998626667073579"/>
      </left>
      <right style="thin">
        <color theme="0" tint="-0.24994659260841701"/>
      </right>
      <top style="thin">
        <color indexed="64"/>
      </top>
      <bottom/>
      <diagonal/>
    </border>
    <border>
      <left style="thin">
        <color theme="0" tint="-0.34998626667073579"/>
      </left>
      <right style="thin">
        <color theme="0" tint="-0.24994659260841701"/>
      </right>
      <top/>
      <bottom/>
      <diagonal/>
    </border>
    <border>
      <left style="thin">
        <color theme="0" tint="-0.34998626667073579"/>
      </left>
      <right style="thin">
        <color theme="0" tint="-0.24994659260841701"/>
      </right>
      <top/>
      <bottom style="thin">
        <color indexed="8"/>
      </bottom>
      <diagonal/>
    </border>
    <border>
      <left/>
      <right style="thin">
        <color theme="0" tint="-0.24994659260841701"/>
      </right>
      <top/>
      <bottom style="thin">
        <color indexed="8"/>
      </bottom>
      <diagonal/>
    </border>
    <border>
      <left/>
      <right style="thin">
        <color indexed="8"/>
      </right>
      <top style="thin">
        <color indexed="8"/>
      </top>
      <bottom/>
      <diagonal/>
    </border>
    <border>
      <left/>
      <right/>
      <top style="thin">
        <color indexed="63"/>
      </top>
      <bottom/>
      <diagonal/>
    </border>
    <border>
      <left style="thin">
        <color indexed="8"/>
      </left>
      <right/>
      <top style="thin">
        <color indexed="63"/>
      </top>
      <bottom/>
      <diagonal/>
    </border>
    <border>
      <left style="thin">
        <color theme="0" tint="-0.34998626667073579"/>
      </left>
      <right style="thin">
        <color theme="0" tint="-0.24994659260841701"/>
      </right>
      <top style="thin">
        <color indexed="63"/>
      </top>
      <bottom/>
      <diagonal/>
    </border>
    <border>
      <left style="thin">
        <color theme="0" tint="-0.24994659260841701"/>
      </left>
      <right style="thin">
        <color theme="0" tint="-0.24994659260841701"/>
      </right>
      <top style="thin">
        <color indexed="63"/>
      </top>
      <bottom/>
      <diagonal/>
    </border>
    <border>
      <left style="thin">
        <color indexed="8"/>
      </left>
      <right/>
      <top/>
      <bottom style="thin">
        <color theme="0" tint="-0.499984740745262"/>
      </bottom>
      <diagonal/>
    </border>
    <border>
      <left style="thin">
        <color theme="0" tint="-0.34998626667073579"/>
      </left>
      <right style="thin">
        <color theme="0" tint="-0.24994659260841701"/>
      </right>
      <top/>
      <bottom style="thin">
        <color theme="0" tint="-0.499984740745262"/>
      </bottom>
      <diagonal/>
    </border>
    <border>
      <left/>
      <right style="thin">
        <color theme="0" tint="-0.24994659260841701"/>
      </right>
      <top style="thin">
        <color indexed="8"/>
      </top>
      <bottom/>
      <diagonal/>
    </border>
    <border>
      <left style="thin">
        <color indexed="8"/>
      </left>
      <right/>
      <top/>
      <bottom style="thin">
        <color indexed="64"/>
      </bottom>
      <diagonal/>
    </border>
    <border>
      <left style="thin">
        <color theme="0" tint="-0.24994659260841701"/>
      </left>
      <right style="thin">
        <color theme="0" tint="-0.24994659260841701"/>
      </right>
      <top/>
      <bottom style="thin">
        <color indexed="64"/>
      </bottom>
      <diagonal/>
    </border>
    <border>
      <left/>
      <right style="thin">
        <color theme="0" tint="-0.24994659260841701"/>
      </right>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theme="0" tint="-0.14996795556505021"/>
      </right>
      <top style="thin">
        <color indexed="64"/>
      </top>
      <bottom/>
      <diagonal/>
    </border>
    <border>
      <left style="thin">
        <color indexed="8"/>
      </left>
      <right style="thin">
        <color indexed="8"/>
      </right>
      <top/>
      <bottom style="medium">
        <color indexed="8"/>
      </bottom>
      <diagonal/>
    </border>
    <border>
      <left style="thin">
        <color theme="0" tint="-0.34998626667073579"/>
      </left>
      <right style="thin">
        <color theme="0" tint="-0.34998626667073579"/>
      </right>
      <top style="thin">
        <color indexed="8"/>
      </top>
      <bottom/>
      <diagonal/>
    </border>
    <border>
      <left style="thin">
        <color theme="0" tint="-0.34998626667073579"/>
      </left>
      <right style="thin">
        <color theme="0" tint="-0.34998626667073579"/>
      </right>
      <top/>
      <bottom/>
      <diagonal/>
    </border>
    <border>
      <left/>
      <right style="thin">
        <color theme="0" tint="-0.34998626667073579"/>
      </right>
      <top/>
      <bottom style="medium">
        <color indexed="8"/>
      </bottom>
      <diagonal/>
    </border>
    <border>
      <left style="thin">
        <color theme="0" tint="-0.34998626667073579"/>
      </left>
      <right style="thin">
        <color theme="0" tint="-0.34998626667073579"/>
      </right>
      <top/>
      <bottom style="medium">
        <color indexed="8"/>
      </bottom>
      <diagonal/>
    </border>
    <border>
      <left style="thin">
        <color indexed="23"/>
      </left>
      <right style="thin">
        <color theme="0" tint="-0.24994659260841701"/>
      </right>
      <top style="thin">
        <color indexed="8"/>
      </top>
      <bottom/>
      <diagonal/>
    </border>
    <border>
      <left style="thin">
        <color indexed="23"/>
      </left>
      <right style="thin">
        <color theme="0" tint="-0.24994659260841701"/>
      </right>
      <top/>
      <bottom/>
      <diagonal/>
    </border>
    <border>
      <left style="thin">
        <color indexed="23"/>
      </left>
      <right style="thin">
        <color theme="0" tint="-0.24994659260841701"/>
      </right>
      <top/>
      <bottom style="thin">
        <color indexed="64"/>
      </bottom>
      <diagonal/>
    </border>
    <border>
      <left/>
      <right/>
      <top style="thin">
        <color indexed="64"/>
      </top>
      <bottom style="thin">
        <color indexed="64"/>
      </bottom>
      <diagonal/>
    </border>
    <border>
      <left/>
      <right/>
      <top style="thin">
        <color indexed="64"/>
      </top>
      <bottom style="thin">
        <color indexed="8"/>
      </bottom>
      <diagonal/>
    </border>
    <border>
      <left/>
      <right style="thin">
        <color indexed="64"/>
      </right>
      <top style="medium">
        <color indexed="64"/>
      </top>
      <bottom/>
      <diagonal/>
    </border>
    <border>
      <left style="thin">
        <color indexed="8"/>
      </left>
      <right style="thin">
        <color indexed="8"/>
      </right>
      <top style="medium">
        <color indexed="64"/>
      </top>
      <bottom/>
      <diagonal/>
    </border>
    <border>
      <left style="thin">
        <color theme="0" tint="-0.24994659260841701"/>
      </left>
      <right style="thin">
        <color theme="0" tint="-0.34998626667073579"/>
      </right>
      <top style="medium">
        <color indexed="8"/>
      </top>
      <bottom/>
      <diagonal/>
    </border>
    <border>
      <left/>
      <right/>
      <top style="medium">
        <color indexed="64"/>
      </top>
      <bottom/>
      <diagonal/>
    </border>
    <border>
      <left/>
      <right style="thin">
        <color indexed="64"/>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indexed="8"/>
      </left>
      <right style="thin">
        <color indexed="8"/>
      </right>
      <top style="medium">
        <color indexed="8"/>
      </top>
      <bottom/>
      <diagonal/>
    </border>
    <border>
      <left style="thin">
        <color theme="0" tint="-0.24994659260841701"/>
      </left>
      <right style="thin">
        <color theme="0" tint="-0.34998626667073579"/>
      </right>
      <top/>
      <bottom/>
      <diagonal/>
    </border>
    <border>
      <left style="thin">
        <color theme="0" tint="-0.24994659260841701"/>
      </left>
      <right style="thin">
        <color theme="0" tint="-0.34998626667073579"/>
      </right>
      <top/>
      <bottom style="medium">
        <color indexed="8"/>
      </bottom>
      <diagonal/>
    </border>
    <border>
      <left style="thin">
        <color indexed="23"/>
      </left>
      <right/>
      <top/>
      <bottom style="medium">
        <color indexed="64"/>
      </bottom>
      <diagonal/>
    </border>
    <border>
      <left style="thin">
        <color theme="0" tint="-0.24994659260841701"/>
      </left>
      <right style="thin">
        <color theme="0" tint="-0.34998626667073579"/>
      </right>
      <top style="thin">
        <color indexed="8"/>
      </top>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style="thin">
        <color indexed="59"/>
      </left>
      <right/>
      <top/>
      <bottom/>
      <diagonal/>
    </border>
    <border>
      <left style="thin">
        <color indexed="59"/>
      </left>
      <right/>
      <top/>
      <bottom style="thin">
        <color indexed="59"/>
      </bottom>
      <diagonal/>
    </border>
    <border>
      <left/>
      <right/>
      <top/>
      <bottom style="thin">
        <color indexed="59"/>
      </bottom>
      <diagonal/>
    </border>
    <border>
      <left/>
      <right style="thin">
        <color indexed="59"/>
      </right>
      <top/>
      <bottom style="thin">
        <color indexed="59"/>
      </bottom>
      <diagonal/>
    </border>
    <border>
      <left/>
      <right/>
      <top/>
      <bottom style="double">
        <color indexed="32"/>
      </bottom>
      <diagonal/>
    </border>
    <border>
      <left style="thin">
        <color indexed="59"/>
      </left>
      <right/>
      <top style="thin">
        <color indexed="43"/>
      </top>
      <bottom style="thin">
        <color indexed="59"/>
      </bottom>
      <diagonal/>
    </border>
    <border>
      <left/>
      <right style="thin">
        <color indexed="59"/>
      </right>
      <top style="thin">
        <color indexed="43"/>
      </top>
      <bottom style="thin">
        <color indexed="59"/>
      </bottom>
      <diagonal/>
    </border>
    <border>
      <left style="thin">
        <color indexed="39"/>
      </left>
      <right/>
      <top/>
      <bottom/>
      <diagonal/>
    </border>
    <border>
      <left style="thin">
        <color indexed="39"/>
      </left>
      <right/>
      <top/>
      <bottom style="thin">
        <color indexed="59"/>
      </bottom>
      <diagonal/>
    </border>
    <border>
      <left style="thin">
        <color indexed="39"/>
      </left>
      <right style="thin">
        <color indexed="59"/>
      </right>
      <top style="thin">
        <color indexed="59"/>
      </top>
      <bottom/>
      <diagonal/>
    </border>
    <border>
      <left/>
      <right/>
      <top style="thin">
        <color indexed="59"/>
      </top>
      <bottom style="thin">
        <color indexed="59"/>
      </bottom>
      <diagonal/>
    </border>
    <border>
      <left style="thin">
        <color indexed="59"/>
      </left>
      <right style="thin">
        <color indexed="59"/>
      </right>
      <top/>
      <bottom style="thin">
        <color indexed="39"/>
      </bottom>
      <diagonal/>
    </border>
    <border>
      <left style="thin">
        <color indexed="59"/>
      </left>
      <right/>
      <top/>
      <bottom style="thin">
        <color indexed="39"/>
      </bottom>
      <diagonal/>
    </border>
    <border>
      <left style="thin">
        <color indexed="59"/>
      </left>
      <right/>
      <top style="thin">
        <color indexed="39"/>
      </top>
      <bottom/>
      <diagonal/>
    </border>
    <border>
      <left/>
      <right style="thin">
        <color indexed="59"/>
      </right>
      <top style="thin">
        <color indexed="39"/>
      </top>
      <bottom/>
      <diagonal/>
    </border>
    <border>
      <left/>
      <right/>
      <top style="thin">
        <color indexed="39"/>
      </top>
      <bottom/>
      <diagonal/>
    </border>
    <border>
      <left/>
      <right/>
      <top style="double">
        <color indexed="60"/>
      </top>
      <bottom/>
      <diagonal/>
    </border>
    <border>
      <left/>
      <right/>
      <top/>
      <bottom style="double">
        <color rgb="FFFF66FF"/>
      </bottom>
      <diagonal/>
    </border>
    <border>
      <left style="thin">
        <color theme="0"/>
      </left>
      <right/>
      <top/>
      <bottom/>
      <diagonal/>
    </border>
    <border>
      <left style="thin">
        <color theme="0"/>
      </left>
      <right/>
      <top style="thin">
        <color indexed="59"/>
      </top>
      <bottom style="thin">
        <color indexed="59"/>
      </bottom>
      <diagonal/>
    </border>
    <border>
      <left style="thin">
        <color indexed="22"/>
      </left>
      <right style="thin">
        <color indexed="22"/>
      </right>
      <top style="thin">
        <color indexed="22"/>
      </top>
      <bottom style="thin">
        <color indexed="22"/>
      </bottom>
      <diagonal/>
    </border>
    <border>
      <left/>
      <right/>
      <top style="thin">
        <color theme="0"/>
      </top>
      <bottom style="thin">
        <color theme="0"/>
      </bottom>
      <diagonal/>
    </border>
    <border>
      <left style="thin">
        <color indexed="9"/>
      </left>
      <right/>
      <top style="thin">
        <color theme="0"/>
      </top>
      <bottom style="thin">
        <color theme="0"/>
      </bottom>
      <diagonal/>
    </border>
    <border>
      <left style="thin">
        <color indexed="9"/>
      </left>
      <right/>
      <top/>
      <bottom/>
      <diagonal/>
    </border>
    <border>
      <left/>
      <right style="thin">
        <color indexed="9"/>
      </right>
      <top/>
      <bottom/>
      <diagonal/>
    </border>
    <border>
      <left style="thin">
        <color indexed="9"/>
      </left>
      <right style="thin">
        <color indexed="9"/>
      </right>
      <top/>
      <bottom style="thin">
        <color theme="0"/>
      </bottom>
      <diagonal/>
    </border>
    <border>
      <left style="thin">
        <color indexed="9"/>
      </left>
      <right/>
      <top/>
      <bottom style="thin">
        <color indexed="9"/>
      </bottom>
      <diagonal/>
    </border>
    <border>
      <left/>
      <right style="thin">
        <color indexed="9"/>
      </right>
      <top style="thin">
        <color theme="0"/>
      </top>
      <bottom style="thin">
        <color theme="0"/>
      </bottom>
      <diagonal/>
    </border>
    <border>
      <left/>
      <right/>
      <top/>
      <bottom style="thin">
        <color theme="0"/>
      </bottom>
      <diagonal/>
    </border>
    <border>
      <left style="thin">
        <color indexed="9"/>
      </left>
      <right style="thin">
        <color indexed="9"/>
      </right>
      <top style="thin">
        <color theme="0"/>
      </top>
      <bottom style="thin">
        <color theme="0"/>
      </bottom>
      <diagonal/>
    </border>
    <border>
      <left style="thin">
        <color indexed="59"/>
      </left>
      <right/>
      <top/>
      <bottom style="thin">
        <color indexed="9"/>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style="thin">
        <color theme="0"/>
      </bottom>
      <diagonal/>
    </border>
    <border>
      <left/>
      <right style="thin">
        <color indexed="38"/>
      </right>
      <top/>
      <bottom/>
      <diagonal/>
    </border>
    <border>
      <left style="thin">
        <color indexed="38"/>
      </left>
      <right/>
      <top/>
      <bottom style="thin">
        <color indexed="59"/>
      </bottom>
      <diagonal/>
    </border>
    <border>
      <left style="thin">
        <color indexed="38"/>
      </left>
      <right style="thin">
        <color indexed="59"/>
      </right>
      <top style="thin">
        <color indexed="59"/>
      </top>
      <bottom/>
      <diagonal/>
    </border>
    <border>
      <left/>
      <right style="thin">
        <color indexed="59"/>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style="thin">
        <color theme="0"/>
      </top>
      <bottom/>
      <diagonal/>
    </border>
    <border>
      <left style="thin">
        <color indexed="59"/>
      </left>
      <right/>
      <top/>
      <bottom style="double">
        <color indexed="32"/>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top style="thin">
        <color indexed="9"/>
      </top>
      <bottom style="thin">
        <color indexed="9"/>
      </bottom>
      <diagonal/>
    </border>
    <border>
      <left style="thin">
        <color indexed="9"/>
      </left>
      <right style="thin">
        <color indexed="9"/>
      </right>
      <top/>
      <bottom/>
      <diagonal/>
    </border>
    <border>
      <left/>
      <right/>
      <top style="thin">
        <color indexed="9"/>
      </top>
      <bottom/>
      <diagonal/>
    </border>
    <border>
      <left style="thin">
        <color indexed="59"/>
      </left>
      <right style="thin">
        <color indexed="59"/>
      </right>
      <top style="thin">
        <color indexed="59"/>
      </top>
      <bottom style="thin">
        <color indexed="59"/>
      </bottom>
      <diagonal/>
    </border>
    <border>
      <left/>
      <right style="thin">
        <color indexed="9"/>
      </right>
      <top style="thin">
        <color indexed="59"/>
      </top>
      <bottom style="thin">
        <color indexed="59"/>
      </bottom>
      <diagonal/>
    </border>
    <border>
      <left style="thin">
        <color indexed="9"/>
      </left>
      <right style="thin">
        <color indexed="9"/>
      </right>
      <top style="thin">
        <color indexed="59"/>
      </top>
      <bottom style="thin">
        <color indexed="59"/>
      </bottom>
      <diagonal/>
    </border>
    <border>
      <left/>
      <right/>
      <top/>
      <bottom style="thin">
        <color indexed="52"/>
      </bottom>
      <diagonal/>
    </border>
    <border>
      <left style="thin">
        <color indexed="9"/>
      </left>
      <right/>
      <top style="thin">
        <color indexed="9"/>
      </top>
      <bottom style="thin">
        <color indexed="52"/>
      </bottom>
      <diagonal/>
    </border>
    <border>
      <left/>
      <right/>
      <top style="thin">
        <color indexed="9"/>
      </top>
      <bottom style="thin">
        <color indexed="52"/>
      </bottom>
      <diagonal/>
    </border>
    <border>
      <left/>
      <right/>
      <top style="thin">
        <color indexed="52"/>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style="thin">
        <color indexed="9"/>
      </right>
      <top style="thin">
        <color theme="0"/>
      </top>
      <bottom/>
      <diagonal/>
    </border>
    <border>
      <left style="thin">
        <color theme="0"/>
      </left>
      <right style="thin">
        <color theme="0"/>
      </right>
      <top style="thin">
        <color theme="0"/>
      </top>
      <bottom style="thin">
        <color indexed="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8"/>
      </left>
      <right style="thin">
        <color theme="0" tint="-0.24994659260841701"/>
      </right>
      <top style="thin">
        <color indexed="23"/>
      </top>
      <bottom style="thin">
        <color indexed="8"/>
      </bottom>
      <diagonal/>
    </border>
    <border>
      <left style="thin">
        <color theme="0" tint="-0.24994659260841701"/>
      </left>
      <right style="thin">
        <color theme="0" tint="-0.24994659260841701"/>
      </right>
      <top style="thin">
        <color indexed="23"/>
      </top>
      <bottom style="thin">
        <color indexed="8"/>
      </bottom>
      <diagonal/>
    </border>
    <border>
      <left style="thin">
        <color theme="0" tint="-0.24994659260841701"/>
      </left>
      <right/>
      <top style="thin">
        <color theme="1"/>
      </top>
      <bottom style="thin">
        <color indexed="8"/>
      </bottom>
      <diagonal/>
    </border>
    <border>
      <left/>
      <right/>
      <top style="thin">
        <color theme="1"/>
      </top>
      <bottom style="medium">
        <color indexed="64"/>
      </bottom>
      <diagonal/>
    </border>
    <border>
      <left style="thin">
        <color indexed="8"/>
      </left>
      <right style="thin">
        <color indexed="8"/>
      </right>
      <top style="thin">
        <color theme="1"/>
      </top>
      <bottom style="medium">
        <color indexed="64"/>
      </bottom>
      <diagonal/>
    </border>
    <border>
      <left style="thin">
        <color indexed="8"/>
      </left>
      <right/>
      <top style="thin">
        <color theme="1"/>
      </top>
      <bottom style="medium">
        <color indexed="8"/>
      </bottom>
      <diagonal/>
    </border>
    <border>
      <left style="thin">
        <color theme="0" tint="-0.24994659260841701"/>
      </left>
      <right style="thin">
        <color theme="0" tint="-0.24994659260841701"/>
      </right>
      <top style="thin">
        <color theme="1"/>
      </top>
      <bottom style="medium">
        <color indexed="8"/>
      </bottom>
      <diagonal/>
    </border>
  </borders>
  <cellStyleXfs count="26">
    <xf numFmtId="37" fontId="0" fillId="0" borderId="0"/>
    <xf numFmtId="0" fontId="3" fillId="0" borderId="0"/>
    <xf numFmtId="0" fontId="3" fillId="0" borderId="0"/>
    <xf numFmtId="0" fontId="4" fillId="0" borderId="0"/>
    <xf numFmtId="0" fontId="4" fillId="7" borderId="5" applyNumberFormat="0" applyFont="0" applyAlignment="0" applyProtection="0"/>
    <xf numFmtId="0" fontId="3" fillId="0" borderId="0"/>
    <xf numFmtId="0" fontId="4" fillId="0" borderId="0"/>
    <xf numFmtId="0" fontId="3" fillId="0" borderId="0"/>
    <xf numFmtId="37" fontId="16" fillId="0" borderId="0"/>
    <xf numFmtId="0" fontId="43" fillId="0" borderId="0"/>
    <xf numFmtId="0" fontId="3" fillId="0" borderId="0"/>
    <xf numFmtId="0" fontId="46" fillId="0" borderId="0"/>
    <xf numFmtId="0" fontId="47" fillId="0" borderId="0" applyNumberFormat="0" applyFill="0" applyBorder="0" applyAlignment="0" applyProtection="0">
      <alignment vertical="top"/>
      <protection locked="0"/>
    </xf>
    <xf numFmtId="184" fontId="16" fillId="0" borderId="0"/>
    <xf numFmtId="0" fontId="65" fillId="0" borderId="0" applyNumberFormat="0" applyFill="0" applyBorder="0" applyAlignment="0" applyProtection="0"/>
    <xf numFmtId="184" fontId="16" fillId="0" borderId="0"/>
    <xf numFmtId="0" fontId="4" fillId="0" borderId="0"/>
    <xf numFmtId="0" fontId="46" fillId="0" borderId="0"/>
    <xf numFmtId="0" fontId="65" fillId="0" borderId="0" applyNumberFormat="0" applyFill="0" applyBorder="0" applyAlignment="0" applyProtection="0">
      <alignment vertical="top"/>
      <protection locked="0"/>
    </xf>
    <xf numFmtId="0" fontId="72" fillId="0" borderId="0">
      <alignment vertical="center"/>
    </xf>
    <xf numFmtId="0" fontId="73" fillId="0" borderId="214" applyNumberFormat="0" applyBorder="0" applyProtection="0">
      <alignment horizontal="center"/>
    </xf>
    <xf numFmtId="0" fontId="74" fillId="2" borderId="215">
      <alignment vertical="center"/>
    </xf>
    <xf numFmtId="0" fontId="4" fillId="0" borderId="0"/>
    <xf numFmtId="9" fontId="3" fillId="0" borderId="0" applyFont="0" applyFill="0" applyBorder="0" applyAlignment="0" applyProtection="0"/>
    <xf numFmtId="0" fontId="4" fillId="0" borderId="0"/>
    <xf numFmtId="0" fontId="4" fillId="0" borderId="0"/>
  </cellStyleXfs>
  <cellXfs count="2402">
    <xf numFmtId="37" fontId="0" fillId="0" borderId="0" xfId="0"/>
    <xf numFmtId="37" fontId="5" fillId="2" borderId="0" xfId="0" applyFont="1" applyFill="1" applyBorder="1" applyAlignment="1">
      <alignment vertical="center"/>
    </xf>
    <xf numFmtId="165" fontId="6" fillId="5" borderId="0" xfId="0" applyNumberFormat="1" applyFont="1" applyFill="1" applyAlignment="1">
      <alignment vertical="center"/>
    </xf>
    <xf numFmtId="37" fontId="5" fillId="2" borderId="0" xfId="0" applyFont="1" applyFill="1" applyBorder="1"/>
    <xf numFmtId="37" fontId="7" fillId="4" borderId="0" xfId="0" applyFont="1" applyFill="1" applyBorder="1" applyAlignment="1">
      <alignment vertical="center" wrapText="1"/>
    </xf>
    <xf numFmtId="165" fontId="8" fillId="5" borderId="0" xfId="0" applyNumberFormat="1" applyFont="1" applyFill="1" applyAlignment="1">
      <alignment vertical="center"/>
    </xf>
    <xf numFmtId="37" fontId="7" fillId="4" borderId="0" xfId="0" applyFont="1" applyFill="1" applyBorder="1" applyAlignment="1">
      <alignment vertical="center"/>
    </xf>
    <xf numFmtId="37" fontId="7" fillId="4" borderId="0" xfId="0" applyFont="1" applyFill="1" applyBorder="1"/>
    <xf numFmtId="37" fontId="5" fillId="4" borderId="0" xfId="0" applyFont="1" applyFill="1" applyBorder="1" applyAlignment="1">
      <alignment vertical="center" wrapText="1"/>
    </xf>
    <xf numFmtId="164" fontId="5" fillId="5" borderId="0" xfId="0" applyNumberFormat="1" applyFont="1" applyFill="1" applyAlignment="1">
      <alignment vertical="center"/>
    </xf>
    <xf numFmtId="37" fontId="7" fillId="4" borderId="0" xfId="0" applyFont="1" applyFill="1" applyBorder="1" applyAlignment="1">
      <alignment horizontal="left" vertical="center" wrapText="1" indent="1"/>
    </xf>
    <xf numFmtId="37" fontId="7" fillId="4" borderId="0" xfId="0" applyFont="1" applyFill="1" applyBorder="1" applyAlignment="1">
      <alignment horizontal="left" vertical="center" indent="1"/>
    </xf>
    <xf numFmtId="164" fontId="8" fillId="5" borderId="0" xfId="0" applyNumberFormat="1" applyFont="1" applyFill="1" applyAlignment="1">
      <alignment horizontal="right" vertical="center"/>
    </xf>
    <xf numFmtId="37" fontId="5" fillId="4" borderId="0" xfId="0" applyFont="1" applyFill="1" applyBorder="1" applyAlignment="1">
      <alignment vertical="center"/>
    </xf>
    <xf numFmtId="164" fontId="6" fillId="5" borderId="0" xfId="0" applyNumberFormat="1" applyFont="1" applyFill="1" applyAlignment="1">
      <alignment horizontal="right" vertical="center"/>
    </xf>
    <xf numFmtId="164" fontId="6" fillId="5" borderId="0" xfId="0" applyNumberFormat="1" applyFont="1" applyFill="1" applyAlignment="1">
      <alignment vertical="center"/>
    </xf>
    <xf numFmtId="37" fontId="8" fillId="2" borderId="0" xfId="0" applyFont="1" applyFill="1"/>
    <xf numFmtId="0" fontId="7" fillId="2" borderId="0" xfId="0" applyNumberFormat="1" applyFont="1" applyFill="1" applyBorder="1" applyAlignment="1">
      <alignment horizontal="right"/>
    </xf>
    <xf numFmtId="37" fontId="10" fillId="3" borderId="2" xfId="0" applyFont="1" applyFill="1" applyBorder="1" applyAlignment="1">
      <alignment horizontal="center" vertical="center"/>
    </xf>
    <xf numFmtId="37" fontId="10" fillId="3" borderId="2" xfId="0" applyFont="1" applyFill="1" applyBorder="1" applyAlignment="1">
      <alignment horizontal="center" vertical="center" wrapText="1"/>
    </xf>
    <xf numFmtId="37" fontId="7" fillId="2" borderId="0" xfId="0" applyFont="1" applyFill="1" applyBorder="1"/>
    <xf numFmtId="37" fontId="7" fillId="2" borderId="3" xfId="0" applyFont="1" applyFill="1" applyBorder="1"/>
    <xf numFmtId="37" fontId="5" fillId="2" borderId="3" xfId="0" applyFont="1" applyFill="1" applyBorder="1"/>
    <xf numFmtId="169" fontId="8" fillId="2" borderId="0" xfId="0" applyNumberFormat="1" applyFont="1" applyFill="1"/>
    <xf numFmtId="37" fontId="7" fillId="4" borderId="3" xfId="0" applyFont="1" applyFill="1" applyBorder="1" applyAlignment="1">
      <alignment vertical="center" wrapText="1"/>
    </xf>
    <xf numFmtId="37" fontId="7" fillId="4" borderId="3" xfId="0" applyFont="1" applyFill="1" applyBorder="1" applyAlignment="1"/>
    <xf numFmtId="37" fontId="7" fillId="4" borderId="3" xfId="0" applyFont="1" applyFill="1" applyBorder="1" applyAlignment="1">
      <alignment horizontal="right" vertical="center" wrapText="1"/>
    </xf>
    <xf numFmtId="37" fontId="7" fillId="4" borderId="3" xfId="0" applyFont="1" applyFill="1" applyBorder="1" applyAlignment="1">
      <alignment horizontal="right"/>
    </xf>
    <xf numFmtId="37" fontId="5" fillId="4" borderId="3" xfId="0" applyFont="1" applyFill="1" applyBorder="1" applyAlignment="1">
      <alignment horizontal="right"/>
    </xf>
    <xf numFmtId="37" fontId="7" fillId="2" borderId="1" xfId="0" applyFont="1" applyFill="1" applyBorder="1"/>
    <xf numFmtId="37" fontId="5" fillId="2" borderId="0" xfId="0" applyFont="1" applyFill="1"/>
    <xf numFmtId="37" fontId="7" fillId="2" borderId="0" xfId="0" applyFont="1" applyFill="1"/>
    <xf numFmtId="37" fontId="5" fillId="2" borderId="0" xfId="0" applyFont="1" applyFill="1" applyAlignment="1">
      <alignment horizontal="left"/>
    </xf>
    <xf numFmtId="37" fontId="8" fillId="8" borderId="0" xfId="0" applyFont="1" applyFill="1"/>
    <xf numFmtId="37" fontId="10" fillId="3" borderId="8" xfId="0" applyFont="1" applyFill="1" applyBorder="1" applyAlignment="1">
      <alignment horizontal="center" vertical="center"/>
    </xf>
    <xf numFmtId="37" fontId="10" fillId="3" borderId="8" xfId="0" applyFont="1" applyFill="1" applyBorder="1" applyAlignment="1">
      <alignment horizontal="center" vertical="center" wrapText="1"/>
    </xf>
    <xf numFmtId="37" fontId="5" fillId="9" borderId="0" xfId="0" applyFont="1" applyFill="1" applyAlignment="1" applyProtection="1">
      <alignment horizontal="left"/>
    </xf>
    <xf numFmtId="167" fontId="6" fillId="5" borderId="0" xfId="0" applyNumberFormat="1" applyFont="1" applyFill="1" applyAlignment="1">
      <alignment vertical="center"/>
    </xf>
    <xf numFmtId="37" fontId="7" fillId="4" borderId="0" xfId="0" applyFont="1" applyFill="1"/>
    <xf numFmtId="167" fontId="7" fillId="2" borderId="0" xfId="0" applyNumberFormat="1" applyFont="1" applyFill="1" applyBorder="1"/>
    <xf numFmtId="37" fontId="5" fillId="4" borderId="0" xfId="0" applyFont="1" applyFill="1" applyAlignment="1" applyProtection="1">
      <alignment horizontal="left"/>
    </xf>
    <xf numFmtId="167" fontId="7" fillId="4" borderId="0" xfId="0" applyNumberFormat="1" applyFont="1" applyFill="1" applyBorder="1"/>
    <xf numFmtId="37" fontId="7" fillId="4" borderId="0" xfId="0" applyFont="1" applyFill="1" applyAlignment="1" applyProtection="1">
      <alignment horizontal="left"/>
    </xf>
    <xf numFmtId="167" fontId="8" fillId="5" borderId="0" xfId="0" applyNumberFormat="1" applyFont="1" applyFill="1" applyAlignment="1">
      <alignment vertical="center"/>
    </xf>
    <xf numFmtId="167" fontId="8" fillId="5" borderId="0" xfId="0" applyNumberFormat="1" applyFont="1" applyFill="1" applyAlignment="1">
      <alignment horizontal="right" vertical="center"/>
    </xf>
    <xf numFmtId="167" fontId="7" fillId="4" borderId="0" xfId="0" applyNumberFormat="1" applyFont="1" applyFill="1" applyBorder="1" applyAlignment="1">
      <alignment horizontal="right"/>
    </xf>
    <xf numFmtId="167" fontId="6" fillId="5" borderId="0" xfId="0" applyNumberFormat="1" applyFont="1" applyFill="1" applyAlignment="1">
      <alignment horizontal="right" vertical="center"/>
    </xf>
    <xf numFmtId="167" fontId="5" fillId="2" borderId="0" xfId="0" applyNumberFormat="1" applyFont="1" applyFill="1"/>
    <xf numFmtId="37" fontId="7" fillId="10" borderId="1" xfId="0" applyFont="1" applyFill="1" applyBorder="1"/>
    <xf numFmtId="37" fontId="7" fillId="2" borderId="1" xfId="0" applyFont="1" applyFill="1" applyBorder="1" applyAlignment="1"/>
    <xf numFmtId="37" fontId="8" fillId="8" borderId="0" xfId="0" applyFont="1" applyFill="1" applyAlignment="1">
      <alignment horizontal="left" vertical="center"/>
    </xf>
    <xf numFmtId="37" fontId="8" fillId="0" borderId="0" xfId="0" applyFont="1" applyAlignment="1">
      <alignment horizontal="left" vertical="center"/>
    </xf>
    <xf numFmtId="0" fontId="8" fillId="2" borderId="0" xfId="0" applyNumberFormat="1" applyFont="1" applyFill="1" applyAlignment="1">
      <alignment horizontal="left" vertical="center"/>
    </xf>
    <xf numFmtId="37" fontId="5" fillId="2" borderId="9" xfId="0" applyFont="1" applyFill="1" applyBorder="1"/>
    <xf numFmtId="37" fontId="5" fillId="2" borderId="10" xfId="0" applyFont="1" applyFill="1" applyBorder="1"/>
    <xf numFmtId="37" fontId="7" fillId="2" borderId="10" xfId="0" applyFont="1" applyFill="1" applyBorder="1"/>
    <xf numFmtId="37" fontId="6" fillId="0" borderId="0" xfId="0" applyFont="1"/>
    <xf numFmtId="37" fontId="8" fillId="11" borderId="0" xfId="0" applyFont="1" applyFill="1" applyAlignment="1">
      <alignment vertical="center"/>
    </xf>
    <xf numFmtId="37" fontId="8" fillId="0" borderId="0" xfId="0" applyFont="1" applyAlignment="1">
      <alignment vertical="center"/>
    </xf>
    <xf numFmtId="166" fontId="6" fillId="2" borderId="0" xfId="0" applyNumberFormat="1" applyFont="1" applyFill="1"/>
    <xf numFmtId="37" fontId="6" fillId="2" borderId="0" xfId="0" applyFont="1" applyFill="1"/>
    <xf numFmtId="167" fontId="5" fillId="2" borderId="0" xfId="0" applyNumberFormat="1" applyFont="1" applyFill="1" applyBorder="1"/>
    <xf numFmtId="167" fontId="11" fillId="5" borderId="0" xfId="0" applyNumberFormat="1" applyFont="1" applyFill="1" applyAlignment="1">
      <alignment vertical="center"/>
    </xf>
    <xf numFmtId="166" fontId="8" fillId="2" borderId="0" xfId="0" applyNumberFormat="1" applyFont="1" applyFill="1"/>
    <xf numFmtId="167" fontId="12" fillId="8" borderId="0" xfId="0" applyNumberFormat="1" applyFont="1" applyFill="1"/>
    <xf numFmtId="167" fontId="8" fillId="8" borderId="0" xfId="0" applyNumberFormat="1" applyFont="1" applyFill="1"/>
    <xf numFmtId="168" fontId="8" fillId="2" borderId="0" xfId="0" applyNumberFormat="1" applyFont="1" applyFill="1" applyBorder="1" applyAlignment="1">
      <alignment horizontal="left"/>
    </xf>
    <xf numFmtId="165" fontId="6" fillId="5" borderId="0" xfId="0" applyNumberFormat="1" applyFont="1" applyFill="1" applyAlignment="1">
      <alignment horizontal="right" vertical="center"/>
    </xf>
    <xf numFmtId="169" fontId="5" fillId="2" borderId="0" xfId="0" applyNumberFormat="1" applyFont="1" applyFill="1" applyBorder="1"/>
    <xf numFmtId="37" fontId="14" fillId="8" borderId="0" xfId="0" applyFont="1" applyFill="1" applyBorder="1" applyAlignment="1">
      <alignment horizontal="left" vertical="center" wrapText="1"/>
    </xf>
    <xf numFmtId="37" fontId="14" fillId="8" borderId="0" xfId="0" applyFont="1" applyFill="1" applyBorder="1" applyAlignment="1">
      <alignment vertical="center"/>
    </xf>
    <xf numFmtId="165" fontId="8" fillId="5" borderId="0" xfId="0" applyNumberFormat="1" applyFont="1" applyFill="1" applyAlignment="1">
      <alignment horizontal="right" vertical="center"/>
    </xf>
    <xf numFmtId="166" fontId="8" fillId="8" borderId="0" xfId="0" applyNumberFormat="1" applyFont="1" applyFill="1"/>
    <xf numFmtId="37" fontId="14" fillId="8" borderId="0" xfId="0" applyFont="1" applyFill="1" applyBorder="1" applyAlignment="1">
      <alignment vertical="center" wrapText="1"/>
    </xf>
    <xf numFmtId="37" fontId="6" fillId="2" borderId="0" xfId="0" applyFont="1" applyFill="1" applyAlignment="1"/>
    <xf numFmtId="37" fontId="6" fillId="2" borderId="0" xfId="0" applyFont="1" applyFill="1" applyAlignment="1">
      <alignment vertical="center"/>
    </xf>
    <xf numFmtId="37" fontId="6" fillId="8" borderId="9" xfId="0" applyFont="1" applyFill="1" applyBorder="1"/>
    <xf numFmtId="170" fontId="6" fillId="2" borderId="0" xfId="0" applyNumberFormat="1" applyFont="1" applyFill="1"/>
    <xf numFmtId="2" fontId="6" fillId="8" borderId="0" xfId="0" applyNumberFormat="1" applyFont="1" applyFill="1" applyBorder="1" applyAlignment="1"/>
    <xf numFmtId="37" fontId="6" fillId="8" borderId="0" xfId="0" applyFont="1" applyFill="1"/>
    <xf numFmtId="170" fontId="8" fillId="2" borderId="0" xfId="0" applyNumberFormat="1" applyFont="1" applyFill="1" applyAlignment="1"/>
    <xf numFmtId="2" fontId="8" fillId="8" borderId="0" xfId="0" applyNumberFormat="1" applyFont="1" applyFill="1" applyBorder="1" applyAlignment="1"/>
    <xf numFmtId="37" fontId="8" fillId="8" borderId="10" xfId="0" applyFont="1" applyFill="1" applyBorder="1"/>
    <xf numFmtId="2" fontId="8" fillId="8" borderId="0" xfId="0" applyNumberFormat="1" applyFont="1" applyFill="1" applyAlignment="1"/>
    <xf numFmtId="2" fontId="8" fillId="8" borderId="0" xfId="0" applyNumberFormat="1" applyFont="1" applyFill="1" applyBorder="1" applyAlignment="1">
      <alignment horizontal="right"/>
    </xf>
    <xf numFmtId="2" fontId="8" fillId="8" borderId="10" xfId="0" applyNumberFormat="1" applyFont="1" applyFill="1" applyBorder="1" applyAlignment="1">
      <alignment vertical="center" wrapText="1"/>
    </xf>
    <xf numFmtId="37" fontId="8" fillId="2" borderId="0" xfId="0" applyFont="1" applyFill="1" applyAlignment="1"/>
    <xf numFmtId="37" fontId="8" fillId="8" borderId="0" xfId="0" applyFont="1" applyFill="1" applyBorder="1"/>
    <xf numFmtId="37" fontId="8" fillId="8" borderId="10" xfId="0" applyFont="1" applyFill="1" applyBorder="1" applyAlignment="1">
      <alignment horizontal="left" vertical="center" wrapText="1"/>
    </xf>
    <xf numFmtId="37" fontId="8" fillId="8" borderId="12" xfId="0" applyFont="1" applyFill="1" applyBorder="1" applyAlignment="1">
      <alignment horizontal="left" vertical="center" wrapText="1"/>
    </xf>
    <xf numFmtId="2" fontId="8" fillId="2" borderId="0" xfId="0" applyNumberFormat="1" applyFont="1" applyFill="1"/>
    <xf numFmtId="2" fontId="7" fillId="2" borderId="0" xfId="0" applyNumberFormat="1" applyFont="1" applyFill="1" applyBorder="1"/>
    <xf numFmtId="170" fontId="7" fillId="2" borderId="1" xfId="0" applyNumberFormat="1" applyFont="1" applyFill="1" applyBorder="1"/>
    <xf numFmtId="37" fontId="9" fillId="2" borderId="0" xfId="0" applyFont="1" applyFill="1" applyAlignment="1" applyProtection="1">
      <alignment horizontal="left"/>
    </xf>
    <xf numFmtId="37" fontId="8" fillId="11" borderId="0" xfId="0" applyFont="1" applyFill="1"/>
    <xf numFmtId="37" fontId="8" fillId="11" borderId="0" xfId="0" applyFont="1" applyFill="1" applyAlignment="1">
      <alignment wrapText="1"/>
    </xf>
    <xf numFmtId="1" fontId="7" fillId="2" borderId="0" xfId="0" applyNumberFormat="1" applyFont="1" applyFill="1" applyBorder="1" applyAlignment="1">
      <alignment horizontal="left"/>
    </xf>
    <xf numFmtId="37" fontId="8" fillId="2" borderId="0" xfId="0" applyFont="1" applyFill="1" applyAlignment="1">
      <alignment horizontal="right"/>
    </xf>
    <xf numFmtId="37" fontId="8" fillId="11" borderId="0" xfId="0" applyFont="1" applyFill="1" applyAlignment="1">
      <alignment horizontal="right"/>
    </xf>
    <xf numFmtId="37" fontId="8" fillId="11" borderId="0" xfId="0" applyFont="1" applyFill="1" applyBorder="1" applyAlignment="1">
      <alignment horizontal="center" vertical="center" wrapText="1"/>
    </xf>
    <xf numFmtId="37" fontId="10" fillId="11" borderId="0" xfId="0" applyFont="1" applyFill="1" applyBorder="1" applyAlignment="1">
      <alignment horizontal="center" vertical="center"/>
    </xf>
    <xf numFmtId="164" fontId="6" fillId="11" borderId="0" xfId="0" applyNumberFormat="1" applyFont="1" applyFill="1" applyAlignment="1">
      <alignment horizontal="right"/>
    </xf>
    <xf numFmtId="2" fontId="6" fillId="11" borderId="0" xfId="0" applyNumberFormat="1" applyFont="1" applyFill="1" applyAlignment="1">
      <alignment horizontal="right"/>
    </xf>
    <xf numFmtId="164" fontId="6" fillId="11" borderId="0" xfId="0" applyNumberFormat="1" applyFont="1" applyFill="1"/>
    <xf numFmtId="2" fontId="6" fillId="11" borderId="0" xfId="0" applyNumberFormat="1" applyFont="1" applyFill="1"/>
    <xf numFmtId="164" fontId="8" fillId="11" borderId="0" xfId="0" applyNumberFormat="1" applyFont="1" applyFill="1" applyAlignment="1">
      <alignment horizontal="right"/>
    </xf>
    <xf numFmtId="2" fontId="8" fillId="11" borderId="0" xfId="0" applyNumberFormat="1" applyFont="1" applyFill="1" applyAlignment="1">
      <alignment horizontal="right"/>
    </xf>
    <xf numFmtId="37" fontId="15" fillId="0" borderId="0" xfId="0" applyFont="1"/>
    <xf numFmtId="37" fontId="7" fillId="11" borderId="0" xfId="0" applyFont="1" applyFill="1" applyBorder="1"/>
    <xf numFmtId="170" fontId="8" fillId="2" borderId="0" xfId="0" applyNumberFormat="1" applyFont="1" applyFill="1" applyAlignment="1">
      <alignment horizontal="right" vertical="center"/>
    </xf>
    <xf numFmtId="2" fontId="8" fillId="2" borderId="0" xfId="0" applyNumberFormat="1" applyFont="1" applyFill="1" applyAlignment="1"/>
    <xf numFmtId="164" fontId="8" fillId="2" borderId="0" xfId="0" applyNumberFormat="1" applyFont="1" applyFill="1" applyAlignment="1">
      <alignment horizontal="right"/>
    </xf>
    <xf numFmtId="164" fontId="8" fillId="2" borderId="0" xfId="0" applyNumberFormat="1" applyFont="1" applyFill="1" applyAlignment="1">
      <alignment horizontal="right" vertical="center"/>
    </xf>
    <xf numFmtId="37" fontId="10" fillId="3" borderId="2" xfId="0" applyFont="1" applyFill="1" applyBorder="1" applyAlignment="1">
      <alignment horizontal="center" vertical="center"/>
    </xf>
    <xf numFmtId="37" fontId="7" fillId="0" borderId="0" xfId="0" applyFont="1" applyAlignment="1">
      <alignment vertical="center" wrapText="1"/>
    </xf>
    <xf numFmtId="37" fontId="10" fillId="3" borderId="2" xfId="0" applyFont="1" applyFill="1" applyBorder="1" applyAlignment="1">
      <alignment horizontal="center" vertical="center"/>
    </xf>
    <xf numFmtId="37" fontId="10" fillId="3" borderId="7" xfId="0" applyFont="1" applyFill="1" applyBorder="1" applyAlignment="1">
      <alignment horizontal="center" vertical="center"/>
    </xf>
    <xf numFmtId="0" fontId="17" fillId="12" borderId="0" xfId="2" applyFont="1" applyFill="1"/>
    <xf numFmtId="0" fontId="8" fillId="12" borderId="0" xfId="2" applyFont="1" applyFill="1" applyAlignment="1">
      <alignment horizontal="center"/>
    </xf>
    <xf numFmtId="0" fontId="8" fillId="12" borderId="0" xfId="2" applyFont="1" applyFill="1" applyAlignment="1"/>
    <xf numFmtId="0" fontId="8" fillId="12" borderId="0" xfId="2" applyFont="1" applyFill="1" applyBorder="1" applyAlignment="1"/>
    <xf numFmtId="0" fontId="8" fillId="0" borderId="0" xfId="2" applyFont="1" applyBorder="1"/>
    <xf numFmtId="0" fontId="8" fillId="0" borderId="0" xfId="2" applyFont="1"/>
    <xf numFmtId="0" fontId="19" fillId="2" borderId="14" xfId="2" applyFont="1" applyFill="1" applyBorder="1"/>
    <xf numFmtId="171" fontId="7" fillId="2" borderId="14" xfId="2" applyNumberFormat="1" applyFont="1" applyFill="1" applyBorder="1" applyAlignment="1">
      <alignment horizontal="center"/>
    </xf>
    <xf numFmtId="164" fontId="7" fillId="2" borderId="14" xfId="2" applyNumberFormat="1" applyFont="1" applyFill="1" applyBorder="1" applyAlignment="1"/>
    <xf numFmtId="0" fontId="5" fillId="2" borderId="15" xfId="2" applyFont="1" applyFill="1" applyBorder="1" applyAlignment="1">
      <alignment vertical="center"/>
    </xf>
    <xf numFmtId="171" fontId="7" fillId="2" borderId="15" xfId="2" applyNumberFormat="1" applyFont="1" applyFill="1" applyBorder="1" applyAlignment="1">
      <alignment horizontal="center"/>
    </xf>
    <xf numFmtId="171" fontId="20" fillId="2" borderId="15" xfId="2" applyNumberFormat="1" applyFont="1" applyFill="1" applyBorder="1" applyAlignment="1"/>
    <xf numFmtId="0" fontId="5" fillId="2" borderId="16" xfId="2" applyFont="1" applyFill="1" applyBorder="1" applyAlignment="1">
      <alignment vertical="center"/>
    </xf>
    <xf numFmtId="171" fontId="7" fillId="2" borderId="17" xfId="2" applyNumberFormat="1" applyFont="1" applyFill="1" applyBorder="1" applyAlignment="1">
      <alignment horizontal="center" vertical="center"/>
    </xf>
    <xf numFmtId="171" fontId="5" fillId="2" borderId="18" xfId="2" applyNumberFormat="1" applyFont="1" applyFill="1" applyBorder="1" applyAlignment="1">
      <alignment horizontal="right" vertical="center"/>
    </xf>
    <xf numFmtId="171" fontId="5" fillId="2" borderId="19" xfId="2" applyNumberFormat="1" applyFont="1" applyFill="1" applyBorder="1" applyAlignment="1">
      <alignment horizontal="right" vertical="center"/>
    </xf>
    <xf numFmtId="171" fontId="5" fillId="2" borderId="20" xfId="2" applyNumberFormat="1" applyFont="1" applyFill="1" applyBorder="1" applyAlignment="1">
      <alignment horizontal="right" vertical="center"/>
    </xf>
    <xf numFmtId="171" fontId="5" fillId="2" borderId="21" xfId="2" applyNumberFormat="1" applyFont="1" applyFill="1" applyBorder="1" applyAlignment="1">
      <alignment horizontal="right" vertical="center"/>
    </xf>
    <xf numFmtId="171" fontId="5" fillId="2" borderId="22" xfId="2" applyNumberFormat="1" applyFont="1" applyFill="1" applyBorder="1" applyAlignment="1">
      <alignment horizontal="right" vertical="center"/>
    </xf>
    <xf numFmtId="0" fontId="6" fillId="0" borderId="0" xfId="2" applyFont="1" applyBorder="1"/>
    <xf numFmtId="0" fontId="6" fillId="0" borderId="0" xfId="2" applyFont="1"/>
    <xf numFmtId="0" fontId="5" fillId="2" borderId="23" xfId="2" applyFont="1" applyFill="1" applyBorder="1" applyAlignment="1"/>
    <xf numFmtId="171" fontId="7" fillId="2" borderId="24" xfId="2" applyNumberFormat="1" applyFont="1" applyFill="1" applyBorder="1" applyAlignment="1">
      <alignment horizontal="center"/>
    </xf>
    <xf numFmtId="171" fontId="5" fillId="8" borderId="25" xfId="2" applyNumberFormat="1" applyFont="1" applyFill="1" applyBorder="1" applyAlignment="1">
      <alignment horizontal="right"/>
    </xf>
    <xf numFmtId="171" fontId="5" fillId="8" borderId="26" xfId="2" applyNumberFormat="1" applyFont="1" applyFill="1" applyBorder="1" applyAlignment="1">
      <alignment horizontal="right"/>
    </xf>
    <xf numFmtId="171" fontId="5" fillId="8" borderId="27" xfId="2" applyNumberFormat="1" applyFont="1" applyFill="1" applyBorder="1" applyAlignment="1">
      <alignment horizontal="right"/>
    </xf>
    <xf numFmtId="171" fontId="5" fillId="8" borderId="0" xfId="2" applyNumberFormat="1" applyFont="1" applyFill="1" applyBorder="1" applyAlignment="1">
      <alignment horizontal="right"/>
    </xf>
    <xf numFmtId="171" fontId="5" fillId="8" borderId="28" xfId="2" applyNumberFormat="1" applyFont="1" applyFill="1" applyBorder="1" applyAlignment="1">
      <alignment horizontal="right"/>
    </xf>
    <xf numFmtId="171" fontId="5" fillId="2" borderId="0" xfId="2" applyNumberFormat="1" applyFont="1" applyFill="1" applyBorder="1" applyAlignment="1"/>
    <xf numFmtId="0" fontId="5" fillId="2" borderId="0" xfId="2" applyFont="1" applyFill="1" applyBorder="1" applyAlignment="1"/>
    <xf numFmtId="171" fontId="5" fillId="8" borderId="29" xfId="2" applyNumberFormat="1" applyFont="1" applyFill="1" applyBorder="1" applyAlignment="1">
      <alignment horizontal="right"/>
    </xf>
    <xf numFmtId="0" fontId="5" fillId="0" borderId="0" xfId="2" applyFont="1" applyFill="1" applyBorder="1" applyAlignment="1"/>
    <xf numFmtId="0" fontId="7" fillId="0" borderId="0" xfId="2" applyFont="1" applyFill="1" applyBorder="1" applyAlignment="1"/>
    <xf numFmtId="171" fontId="7" fillId="0" borderId="24" xfId="2" applyNumberFormat="1" applyFont="1" applyFill="1" applyBorder="1" applyAlignment="1">
      <alignment horizontal="center"/>
    </xf>
    <xf numFmtId="171" fontId="7" fillId="8" borderId="28" xfId="2" applyNumberFormat="1" applyFont="1" applyFill="1" applyBorder="1" applyAlignment="1">
      <alignment horizontal="right"/>
    </xf>
    <xf numFmtId="171" fontId="7" fillId="8" borderId="29" xfId="2" applyNumberFormat="1" applyFont="1" applyFill="1" applyBorder="1" applyAlignment="1">
      <alignment horizontal="right"/>
    </xf>
    <xf numFmtId="171" fontId="7" fillId="8" borderId="27" xfId="2" applyNumberFormat="1" applyFont="1" applyFill="1" applyBorder="1" applyAlignment="1">
      <alignment horizontal="right"/>
    </xf>
    <xf numFmtId="171" fontId="7" fillId="8" borderId="0" xfId="2" applyNumberFormat="1" applyFont="1" applyFill="1" applyBorder="1" applyAlignment="1">
      <alignment horizontal="right"/>
    </xf>
    <xf numFmtId="171" fontId="7" fillId="0" borderId="0" xfId="2" applyNumberFormat="1" applyFont="1" applyFill="1" applyBorder="1" applyAlignment="1"/>
    <xf numFmtId="0" fontId="8" fillId="0" borderId="0" xfId="2" applyFont="1" applyFill="1" applyBorder="1"/>
    <xf numFmtId="0" fontId="8" fillId="0" borderId="0" xfId="2" applyFont="1" applyFill="1"/>
    <xf numFmtId="171" fontId="7" fillId="8" borderId="28" xfId="2" applyNumberFormat="1" applyFont="1" applyFill="1" applyBorder="1" applyAlignment="1"/>
    <xf numFmtId="171" fontId="7" fillId="8" borderId="29" xfId="2" applyNumberFormat="1" applyFont="1" applyFill="1" applyBorder="1" applyAlignment="1"/>
    <xf numFmtId="171" fontId="7" fillId="8" borderId="27" xfId="2" applyNumberFormat="1" applyFont="1" applyFill="1" applyBorder="1" applyAlignment="1"/>
    <xf numFmtId="171" fontId="7" fillId="8" borderId="0" xfId="2" applyNumberFormat="1" applyFont="1" applyFill="1" applyBorder="1" applyAlignment="1"/>
    <xf numFmtId="171" fontId="7" fillId="0" borderId="0" xfId="2" applyNumberFormat="1" applyFont="1" applyFill="1" applyBorder="1" applyAlignment="1">
      <alignment horizontal="right"/>
    </xf>
    <xf numFmtId="171" fontId="5" fillId="8" borderId="30" xfId="2" applyNumberFormat="1" applyFont="1" applyFill="1" applyBorder="1" applyAlignment="1">
      <alignment horizontal="right"/>
    </xf>
    <xf numFmtId="171" fontId="5" fillId="8" borderId="31" xfId="2" applyNumberFormat="1" applyFont="1" applyFill="1" applyBorder="1" applyAlignment="1">
      <alignment horizontal="right"/>
    </xf>
    <xf numFmtId="171" fontId="5" fillId="8" borderId="32" xfId="2" applyNumberFormat="1" applyFont="1" applyFill="1" applyBorder="1" applyAlignment="1">
      <alignment horizontal="right"/>
    </xf>
    <xf numFmtId="171" fontId="5" fillId="8" borderId="33" xfId="2" applyNumberFormat="1" applyFont="1" applyFill="1" applyBorder="1" applyAlignment="1">
      <alignment horizontal="right"/>
    </xf>
    <xf numFmtId="0" fontId="20" fillId="2" borderId="34" xfId="2" applyFont="1" applyFill="1" applyBorder="1" applyAlignment="1">
      <alignment horizontal="left"/>
    </xf>
    <xf numFmtId="171" fontId="7" fillId="2" borderId="35" xfId="2" applyNumberFormat="1" applyFont="1" applyFill="1" applyBorder="1" applyAlignment="1">
      <alignment horizontal="center"/>
    </xf>
    <xf numFmtId="164" fontId="20" fillId="2" borderId="36" xfId="2" applyNumberFormat="1" applyFont="1" applyFill="1" applyBorder="1" applyAlignment="1">
      <alignment horizontal="right" wrapText="1"/>
    </xf>
    <xf numFmtId="164" fontId="20" fillId="2" borderId="37" xfId="2" applyNumberFormat="1" applyFont="1" applyFill="1" applyBorder="1" applyAlignment="1">
      <alignment horizontal="right" wrapText="1"/>
    </xf>
    <xf numFmtId="164" fontId="20" fillId="2" borderId="38" xfId="2" applyNumberFormat="1" applyFont="1" applyFill="1" applyBorder="1" applyAlignment="1">
      <alignment horizontal="right" wrapText="1"/>
    </xf>
    <xf numFmtId="164" fontId="20" fillId="2" borderId="39" xfId="2" applyNumberFormat="1" applyFont="1" applyFill="1" applyBorder="1" applyAlignment="1">
      <alignment horizontal="right" wrapText="1"/>
    </xf>
    <xf numFmtId="0" fontId="5" fillId="2" borderId="40" xfId="2" applyFont="1" applyFill="1" applyBorder="1" applyAlignment="1"/>
    <xf numFmtId="171" fontId="7" fillId="2" borderId="41" xfId="2" applyNumberFormat="1" applyFont="1" applyFill="1" applyBorder="1" applyAlignment="1">
      <alignment horizontal="center"/>
    </xf>
    <xf numFmtId="171" fontId="7" fillId="2" borderId="42" xfId="2" applyNumberFormat="1" applyFont="1" applyFill="1" applyBorder="1" applyAlignment="1">
      <alignment horizontal="center"/>
    </xf>
    <xf numFmtId="171" fontId="7" fillId="2" borderId="0" xfId="2" applyNumberFormat="1" applyFont="1" applyFill="1" applyBorder="1" applyAlignment="1">
      <alignment horizontal="center"/>
    </xf>
    <xf numFmtId="171" fontId="20" fillId="2" borderId="23" xfId="2" applyNumberFormat="1" applyFont="1" applyFill="1" applyBorder="1" applyAlignment="1"/>
    <xf numFmtId="171" fontId="5" fillId="0" borderId="43" xfId="2" applyNumberFormat="1" applyFont="1" applyFill="1" applyBorder="1" applyAlignment="1">
      <alignment horizontal="right" vertical="center"/>
    </xf>
    <xf numFmtId="171" fontId="5" fillId="0" borderId="44" xfId="2" applyNumberFormat="1" applyFont="1" applyFill="1" applyBorder="1" applyAlignment="1">
      <alignment horizontal="right" vertical="center"/>
    </xf>
    <xf numFmtId="171" fontId="5" fillId="0" borderId="45" xfId="2" applyNumberFormat="1" applyFont="1" applyFill="1" applyBorder="1" applyAlignment="1">
      <alignment horizontal="right" vertical="center"/>
    </xf>
    <xf numFmtId="171" fontId="5" fillId="0" borderId="46" xfId="2" applyNumberFormat="1" applyFont="1" applyFill="1" applyBorder="1" applyAlignment="1">
      <alignment horizontal="right" vertical="center"/>
    </xf>
    <xf numFmtId="171" fontId="5" fillId="0" borderId="47" xfId="2" applyNumberFormat="1" applyFont="1" applyFill="1" applyBorder="1" applyAlignment="1">
      <alignment horizontal="right" vertical="center"/>
    </xf>
    <xf numFmtId="172" fontId="5" fillId="0" borderId="48" xfId="2" applyNumberFormat="1" applyFont="1" applyFill="1" applyBorder="1" applyAlignment="1">
      <alignment horizontal="right"/>
    </xf>
    <xf numFmtId="172" fontId="5" fillId="0" borderId="49" xfId="2" applyNumberFormat="1" applyFont="1" applyFill="1" applyBorder="1" applyAlignment="1">
      <alignment horizontal="right"/>
    </xf>
    <xf numFmtId="172" fontId="5" fillId="0" borderId="50" xfId="2" applyNumberFormat="1" applyFont="1" applyFill="1" applyBorder="1" applyAlignment="1">
      <alignment horizontal="right"/>
    </xf>
    <xf numFmtId="172" fontId="5" fillId="0" borderId="51" xfId="2" applyNumberFormat="1" applyFont="1" applyFill="1" applyBorder="1" applyAlignment="1">
      <alignment horizontal="right"/>
    </xf>
    <xf numFmtId="172" fontId="5" fillId="0" borderId="52" xfId="2" applyNumberFormat="1" applyFont="1" applyFill="1" applyBorder="1" applyAlignment="1">
      <alignment horizontal="right"/>
    </xf>
    <xf numFmtId="172" fontId="5" fillId="0" borderId="28" xfId="2" applyNumberFormat="1" applyFont="1" applyFill="1" applyBorder="1" applyAlignment="1">
      <alignment horizontal="right"/>
    </xf>
    <xf numFmtId="172" fontId="5" fillId="0" borderId="29" xfId="2" applyNumberFormat="1" applyFont="1" applyFill="1" applyBorder="1" applyAlignment="1">
      <alignment horizontal="right"/>
    </xf>
    <xf numFmtId="172" fontId="5" fillId="0" borderId="0" xfId="2" applyNumberFormat="1" applyFont="1" applyFill="1" applyBorder="1" applyAlignment="1">
      <alignment horizontal="right"/>
    </xf>
    <xf numFmtId="172" fontId="5" fillId="0" borderId="53" xfId="2" applyNumberFormat="1" applyFont="1" applyFill="1" applyBorder="1" applyAlignment="1">
      <alignment horizontal="right"/>
    </xf>
    <xf numFmtId="171" fontId="5" fillId="0" borderId="28" xfId="2" applyNumberFormat="1" applyFont="1" applyFill="1" applyBorder="1" applyAlignment="1">
      <alignment horizontal="right"/>
    </xf>
    <xf numFmtId="171" fontId="5" fillId="0" borderId="0" xfId="2" applyNumberFormat="1" applyFont="1" applyFill="1" applyBorder="1" applyAlignment="1"/>
    <xf numFmtId="172" fontId="7" fillId="0" borderId="28" xfId="2" applyNumberFormat="1" applyFont="1" applyFill="1" applyBorder="1" applyAlignment="1">
      <alignment horizontal="right"/>
    </xf>
    <xf numFmtId="172" fontId="7" fillId="0" borderId="29" xfId="2" applyNumberFormat="1" applyFont="1" applyFill="1" applyBorder="1" applyAlignment="1">
      <alignment horizontal="right"/>
    </xf>
    <xf numFmtId="172" fontId="7" fillId="0" borderId="0" xfId="2" applyNumberFormat="1" applyFont="1" applyFill="1" applyBorder="1" applyAlignment="1">
      <alignment horizontal="right"/>
    </xf>
    <xf numFmtId="171" fontId="7" fillId="0" borderId="28" xfId="2" applyNumberFormat="1" applyFont="1" applyFill="1" applyBorder="1" applyAlignment="1"/>
    <xf numFmtId="172" fontId="7" fillId="0" borderId="51" xfId="2" applyNumberFormat="1" applyFont="1" applyFill="1" applyBorder="1" applyAlignment="1">
      <alignment horizontal="right"/>
    </xf>
    <xf numFmtId="171" fontId="7" fillId="0" borderId="28" xfId="2" applyNumberFormat="1" applyFont="1" applyFill="1" applyBorder="1" applyAlignment="1">
      <alignment horizontal="right"/>
    </xf>
    <xf numFmtId="171" fontId="5" fillId="0" borderId="0" xfId="2" applyNumberFormat="1" applyFont="1" applyFill="1" applyBorder="1" applyAlignment="1">
      <alignment horizontal="right"/>
    </xf>
    <xf numFmtId="172" fontId="5" fillId="0" borderId="30" xfId="2" applyNumberFormat="1" applyFont="1" applyFill="1" applyBorder="1" applyAlignment="1">
      <alignment horizontal="right"/>
    </xf>
    <xf numFmtId="172" fontId="5" fillId="0" borderId="31" xfId="2" applyNumberFormat="1" applyFont="1" applyFill="1" applyBorder="1" applyAlignment="1">
      <alignment horizontal="right"/>
    </xf>
    <xf numFmtId="172" fontId="5" fillId="0" borderId="33" xfId="2" applyNumberFormat="1" applyFont="1" applyFill="1" applyBorder="1" applyAlignment="1">
      <alignment horizontal="right"/>
    </xf>
    <xf numFmtId="171" fontId="5" fillId="0" borderId="30" xfId="2" applyNumberFormat="1" applyFont="1" applyFill="1" applyBorder="1" applyAlignment="1">
      <alignment horizontal="right"/>
    </xf>
    <xf numFmtId="164" fontId="20" fillId="2" borderId="28" xfId="2" applyNumberFormat="1" applyFont="1" applyFill="1" applyBorder="1" applyAlignment="1">
      <alignment horizontal="right" wrapText="1"/>
    </xf>
    <xf numFmtId="164" fontId="20" fillId="2" borderId="29" xfId="2" applyNumberFormat="1" applyFont="1" applyFill="1" applyBorder="1" applyAlignment="1">
      <alignment horizontal="right" wrapText="1"/>
    </xf>
    <xf numFmtId="164" fontId="20" fillId="2" borderId="0" xfId="2" applyNumberFormat="1" applyFont="1" applyFill="1" applyBorder="1" applyAlignment="1">
      <alignment horizontal="right" wrapText="1"/>
    </xf>
    <xf numFmtId="171" fontId="5" fillId="8" borderId="28" xfId="2" applyNumberFormat="1" applyFont="1" applyFill="1" applyBorder="1" applyAlignment="1">
      <alignment horizontal="center"/>
    </xf>
    <xf numFmtId="164" fontId="21" fillId="2" borderId="36" xfId="2" applyNumberFormat="1" applyFont="1" applyFill="1" applyBorder="1" applyAlignment="1">
      <alignment horizontal="right" wrapText="1"/>
    </xf>
    <xf numFmtId="164" fontId="21" fillId="2" borderId="37" xfId="2" applyNumberFormat="1" applyFont="1" applyFill="1" applyBorder="1" applyAlignment="1">
      <alignment horizontal="right" wrapText="1"/>
    </xf>
    <xf numFmtId="164" fontId="21" fillId="2" borderId="39" xfId="2" applyNumberFormat="1" applyFont="1" applyFill="1" applyBorder="1" applyAlignment="1">
      <alignment horizontal="right" wrapText="1"/>
    </xf>
    <xf numFmtId="0" fontId="8" fillId="0" borderId="0" xfId="2" applyFont="1" applyBorder="1" applyAlignment="1"/>
    <xf numFmtId="0" fontId="8" fillId="0" borderId="0" xfId="2" applyFont="1" applyAlignment="1">
      <alignment horizontal="left" vertical="center" wrapText="1"/>
    </xf>
    <xf numFmtId="0" fontId="19" fillId="2" borderId="0" xfId="2" applyFont="1" applyFill="1" applyBorder="1"/>
    <xf numFmtId="0" fontId="7" fillId="8" borderId="0" xfId="2" applyFont="1" applyFill="1" applyBorder="1" applyAlignment="1"/>
    <xf numFmtId="171" fontId="7" fillId="2" borderId="59" xfId="2" applyNumberFormat="1" applyFont="1" applyFill="1" applyBorder="1" applyAlignment="1">
      <alignment horizontal="center" vertical="center"/>
    </xf>
    <xf numFmtId="164" fontId="5" fillId="2" borderId="60" xfId="2" applyNumberFormat="1" applyFont="1" applyFill="1" applyBorder="1" applyAlignment="1">
      <alignment vertical="center"/>
    </xf>
    <xf numFmtId="164" fontId="5" fillId="2" borderId="61" xfId="2" applyNumberFormat="1" applyFont="1" applyFill="1" applyBorder="1" applyAlignment="1">
      <alignment vertical="center"/>
    </xf>
    <xf numFmtId="164" fontId="5" fillId="2" borderId="62" xfId="2" applyNumberFormat="1" applyFont="1" applyFill="1" applyBorder="1" applyAlignment="1">
      <alignment vertical="center"/>
    </xf>
    <xf numFmtId="164" fontId="5" fillId="2" borderId="15" xfId="2" applyNumberFormat="1" applyFont="1" applyFill="1" applyBorder="1" applyAlignment="1">
      <alignment vertical="center"/>
    </xf>
    <xf numFmtId="171" fontId="7" fillId="2" borderId="63" xfId="2" applyNumberFormat="1" applyFont="1" applyFill="1" applyBorder="1" applyAlignment="1">
      <alignment horizontal="center"/>
    </xf>
    <xf numFmtId="171" fontId="7" fillId="2" borderId="64" xfId="2" applyNumberFormat="1" applyFont="1" applyFill="1" applyBorder="1" applyAlignment="1">
      <alignment horizontal="center"/>
    </xf>
    <xf numFmtId="171" fontId="7" fillId="2" borderId="23" xfId="2" applyNumberFormat="1" applyFont="1" applyFill="1" applyBorder="1" applyAlignment="1">
      <alignment horizontal="center"/>
    </xf>
    <xf numFmtId="164" fontId="7" fillId="2" borderId="0" xfId="2" applyNumberFormat="1" applyFont="1" applyFill="1" applyBorder="1" applyAlignment="1"/>
    <xf numFmtId="164" fontId="7" fillId="2" borderId="28" xfId="2" applyNumberFormat="1" applyFont="1" applyFill="1" applyBorder="1" applyAlignment="1"/>
    <xf numFmtId="164" fontId="7" fillId="2" borderId="65" xfId="2" applyNumberFormat="1" applyFont="1" applyFill="1" applyBorder="1" applyAlignment="1"/>
    <xf numFmtId="164" fontId="7" fillId="2" borderId="28" xfId="2" applyNumberFormat="1" applyFont="1" applyFill="1" applyBorder="1" applyAlignment="1">
      <alignment horizontal="right"/>
    </xf>
    <xf numFmtId="164" fontId="7" fillId="2" borderId="65" xfId="2" applyNumberFormat="1" applyFont="1" applyFill="1" applyBorder="1" applyAlignment="1">
      <alignment horizontal="right"/>
    </xf>
    <xf numFmtId="164" fontId="7" fillId="2" borderId="0" xfId="2" applyNumberFormat="1" applyFont="1" applyFill="1" applyBorder="1" applyAlignment="1">
      <alignment horizontal="right"/>
    </xf>
    <xf numFmtId="165" fontId="7" fillId="0" borderId="0" xfId="2" applyNumberFormat="1" applyFont="1" applyBorder="1" applyAlignment="1">
      <alignment horizontal="right"/>
    </xf>
    <xf numFmtId="164" fontId="7" fillId="2" borderId="66" xfId="2" applyNumberFormat="1" applyFont="1" applyFill="1" applyBorder="1" applyAlignment="1"/>
    <xf numFmtId="164" fontId="7" fillId="2" borderId="67" xfId="2" applyNumberFormat="1" applyFont="1" applyFill="1" applyBorder="1" applyAlignment="1"/>
    <xf numFmtId="164" fontId="7" fillId="2" borderId="68" xfId="2" applyNumberFormat="1" applyFont="1" applyFill="1" applyBorder="1" applyAlignment="1"/>
    <xf numFmtId="0" fontId="20" fillId="2" borderId="69" xfId="2" applyFont="1" applyFill="1" applyBorder="1" applyAlignment="1"/>
    <xf numFmtId="171" fontId="7" fillId="2" borderId="70" xfId="2" applyNumberFormat="1" applyFont="1" applyFill="1" applyBorder="1" applyAlignment="1">
      <alignment horizontal="center"/>
    </xf>
    <xf numFmtId="164" fontId="20" fillId="2" borderId="71" xfId="2" applyNumberFormat="1" applyFont="1" applyFill="1" applyBorder="1" applyAlignment="1"/>
    <xf numFmtId="164" fontId="20" fillId="2" borderId="69" xfId="2" applyNumberFormat="1" applyFont="1" applyFill="1" applyBorder="1" applyAlignment="1"/>
    <xf numFmtId="0" fontId="8" fillId="0" borderId="0" xfId="2" applyFont="1" applyBorder="1" applyAlignment="1">
      <alignment vertical="center"/>
    </xf>
    <xf numFmtId="0" fontId="8" fillId="0" borderId="0" xfId="2" applyFont="1" applyAlignment="1">
      <alignment vertical="center"/>
    </xf>
    <xf numFmtId="171" fontId="7" fillId="2" borderId="72" xfId="2" applyNumberFormat="1" applyFont="1" applyFill="1" applyBorder="1" applyAlignment="1">
      <alignment horizontal="right"/>
    </xf>
    <xf numFmtId="171" fontId="7" fillId="2" borderId="15" xfId="2" applyNumberFormat="1" applyFont="1" applyFill="1" applyBorder="1" applyAlignment="1">
      <alignment horizontal="right"/>
    </xf>
    <xf numFmtId="171" fontId="5" fillId="2" borderId="15" xfId="2" applyNumberFormat="1" applyFont="1" applyFill="1" applyBorder="1" applyAlignment="1">
      <alignment horizontal="right"/>
    </xf>
    <xf numFmtId="0" fontId="5" fillId="2" borderId="0" xfId="2" applyFont="1" applyFill="1" applyBorder="1" applyAlignment="1">
      <alignment wrapText="1"/>
    </xf>
    <xf numFmtId="164" fontId="7" fillId="2" borderId="24" xfId="2" applyNumberFormat="1" applyFont="1" applyFill="1" applyBorder="1" applyAlignment="1">
      <alignment horizontal="center"/>
    </xf>
    <xf numFmtId="2" fontId="5" fillId="2" borderId="63" xfId="2" applyNumberFormat="1" applyFont="1" applyFill="1" applyBorder="1" applyAlignment="1"/>
    <xf numFmtId="2" fontId="5" fillId="2" borderId="64" xfId="2" applyNumberFormat="1" applyFont="1" applyFill="1" applyBorder="1" applyAlignment="1"/>
    <xf numFmtId="2" fontId="5" fillId="2" borderId="23" xfId="2" applyNumberFormat="1" applyFont="1" applyFill="1" applyBorder="1" applyAlignment="1"/>
    <xf numFmtId="2" fontId="5" fillId="2" borderId="63" xfId="2" applyNumberFormat="1" applyFont="1" applyFill="1" applyBorder="1" applyAlignment="1">
      <alignment horizontal="right"/>
    </xf>
    <xf numFmtId="171" fontId="7" fillId="2" borderId="23" xfId="2" applyNumberFormat="1" applyFont="1" applyFill="1" applyBorder="1" applyAlignment="1">
      <alignment horizontal="right"/>
    </xf>
    <xf numFmtId="2" fontId="7" fillId="2" borderId="28" xfId="2" applyNumberFormat="1" applyFont="1" applyFill="1" applyBorder="1" applyAlignment="1"/>
    <xf numFmtId="2" fontId="7" fillId="2" borderId="65" xfId="2" applyNumberFormat="1" applyFont="1" applyFill="1" applyBorder="1" applyAlignment="1"/>
    <xf numFmtId="2" fontId="7" fillId="2" borderId="0" xfId="2" applyNumberFormat="1" applyFont="1" applyFill="1" applyBorder="1" applyAlignment="1"/>
    <xf numFmtId="2" fontId="7" fillId="2" borderId="28" xfId="2" applyNumberFormat="1" applyFont="1" applyFill="1" applyBorder="1" applyAlignment="1">
      <alignment horizontal="right"/>
    </xf>
    <xf numFmtId="2" fontId="8" fillId="8" borderId="28" xfId="2" applyNumberFormat="1" applyFont="1" applyFill="1" applyBorder="1" applyAlignment="1"/>
    <xf numFmtId="2" fontId="8" fillId="8" borderId="65" xfId="2" applyNumberFormat="1" applyFont="1" applyFill="1" applyBorder="1" applyAlignment="1"/>
    <xf numFmtId="2" fontId="8" fillId="8" borderId="0" xfId="2" applyNumberFormat="1" applyFont="1" applyFill="1" applyBorder="1" applyAlignment="1"/>
    <xf numFmtId="2" fontId="8" fillId="8" borderId="28" xfId="2" applyNumberFormat="1" applyFont="1" applyFill="1" applyBorder="1" applyAlignment="1">
      <alignment horizontal="right"/>
    </xf>
    <xf numFmtId="0" fontId="7" fillId="2" borderId="73" xfId="2" applyFont="1" applyFill="1" applyBorder="1"/>
    <xf numFmtId="164" fontId="7" fillId="2" borderId="74" xfId="2" applyNumberFormat="1" applyFont="1" applyFill="1" applyBorder="1" applyAlignment="1">
      <alignment horizontal="center"/>
    </xf>
    <xf numFmtId="164" fontId="7" fillId="2" borderId="75" xfId="2" applyNumberFormat="1" applyFont="1" applyFill="1" applyBorder="1" applyAlignment="1">
      <alignment horizontal="right"/>
    </xf>
    <xf numFmtId="164" fontId="7" fillId="2" borderId="76" xfId="2" applyNumberFormat="1" applyFont="1" applyFill="1" applyBorder="1" applyAlignment="1">
      <alignment horizontal="right"/>
    </xf>
    <xf numFmtId="171" fontId="7" fillId="2" borderId="75" xfId="2" applyNumberFormat="1" applyFont="1" applyFill="1" applyBorder="1" applyAlignment="1">
      <alignment horizontal="right"/>
    </xf>
    <xf numFmtId="171" fontId="7" fillId="2" borderId="73" xfId="2" applyNumberFormat="1" applyFont="1" applyFill="1" applyBorder="1" applyAlignment="1"/>
    <xf numFmtId="0" fontId="19" fillId="2" borderId="77" xfId="2" applyFont="1" applyFill="1" applyBorder="1"/>
    <xf numFmtId="171" fontId="7" fillId="2" borderId="77" xfId="2" applyNumberFormat="1" applyFont="1" applyFill="1" applyBorder="1" applyAlignment="1">
      <alignment horizontal="center"/>
    </xf>
    <xf numFmtId="171" fontId="7" fillId="2" borderId="77" xfId="2" applyNumberFormat="1" applyFont="1" applyFill="1" applyBorder="1" applyAlignment="1"/>
    <xf numFmtId="0" fontId="7" fillId="2" borderId="78" xfId="2" applyFont="1" applyFill="1" applyBorder="1" applyAlignment="1">
      <alignment horizontal="left" wrapText="1"/>
    </xf>
    <xf numFmtId="171" fontId="7" fillId="2" borderId="79" xfId="2" applyNumberFormat="1" applyFont="1" applyFill="1" applyBorder="1" applyAlignment="1">
      <alignment horizontal="center"/>
    </xf>
    <xf numFmtId="172" fontId="7" fillId="0" borderId="80" xfId="2" applyNumberFormat="1" applyFont="1" applyFill="1" applyBorder="1" applyAlignment="1">
      <alignment horizontal="right"/>
    </xf>
    <xf numFmtId="171" fontId="7" fillId="0" borderId="80" xfId="2" applyNumberFormat="1" applyFont="1" applyFill="1" applyBorder="1" applyAlignment="1">
      <alignment horizontal="right"/>
    </xf>
    <xf numFmtId="171" fontId="7" fillId="2" borderId="81" xfId="2" applyNumberFormat="1" applyFont="1" applyFill="1" applyBorder="1" applyAlignment="1">
      <alignment horizontal="right"/>
    </xf>
    <xf numFmtId="171" fontId="7" fillId="2" borderId="82" xfId="2" applyNumberFormat="1" applyFont="1" applyFill="1" applyBorder="1" applyAlignment="1">
      <alignment horizontal="right"/>
    </xf>
    <xf numFmtId="171" fontId="7" fillId="0" borderId="83" xfId="2" applyNumberFormat="1" applyFont="1" applyFill="1" applyBorder="1" applyAlignment="1">
      <alignment horizontal="right"/>
    </xf>
    <xf numFmtId="171" fontId="7" fillId="8" borderId="84" xfId="2" applyNumberFormat="1" applyFont="1" applyFill="1" applyBorder="1" applyAlignment="1">
      <alignment horizontal="right"/>
    </xf>
    <xf numFmtId="171" fontId="7" fillId="2" borderId="28" xfId="2" applyNumberFormat="1" applyFont="1" applyFill="1" applyBorder="1" applyAlignment="1">
      <alignment horizontal="right"/>
    </xf>
    <xf numFmtId="171" fontId="7" fillId="0" borderId="0" xfId="2" applyNumberFormat="1" applyFont="1" applyBorder="1" applyAlignment="1">
      <alignment horizontal="right"/>
    </xf>
    <xf numFmtId="0" fontId="7" fillId="2" borderId="14" xfId="2" applyFont="1" applyFill="1" applyBorder="1" applyAlignment="1"/>
    <xf numFmtId="171" fontId="7" fillId="2" borderId="85" xfId="2" applyNumberFormat="1" applyFont="1" applyFill="1" applyBorder="1" applyAlignment="1">
      <alignment horizontal="center"/>
    </xf>
    <xf numFmtId="3" fontId="7" fillId="2" borderId="86" xfId="2" applyNumberFormat="1" applyFont="1" applyFill="1" applyBorder="1" applyAlignment="1">
      <alignment horizontal="right"/>
    </xf>
    <xf numFmtId="171" fontId="7" fillId="2" borderId="86" xfId="2" applyNumberFormat="1" applyFont="1" applyFill="1" applyBorder="1" applyAlignment="1">
      <alignment horizontal="right"/>
    </xf>
    <xf numFmtId="171" fontId="7" fillId="2" borderId="87" xfId="2" applyNumberFormat="1" applyFont="1" applyFill="1" applyBorder="1" applyAlignment="1">
      <alignment horizontal="right"/>
    </xf>
    <xf numFmtId="171" fontId="7" fillId="2" borderId="73" xfId="2" applyNumberFormat="1" applyFont="1" applyFill="1" applyBorder="1" applyAlignment="1">
      <alignment horizontal="right"/>
    </xf>
    <xf numFmtId="171" fontId="7" fillId="2" borderId="88" xfId="2" applyNumberFormat="1" applyFont="1" applyFill="1" applyBorder="1" applyAlignment="1">
      <alignment horizontal="right"/>
    </xf>
    <xf numFmtId="171" fontId="7" fillId="0" borderId="14" xfId="2" applyNumberFormat="1" applyFont="1" applyBorder="1" applyAlignment="1">
      <alignment horizontal="right"/>
    </xf>
    <xf numFmtId="0" fontId="19" fillId="2" borderId="73" xfId="2" applyFont="1" applyFill="1" applyBorder="1"/>
    <xf numFmtId="171" fontId="7" fillId="8" borderId="73" xfId="2" applyNumberFormat="1" applyFont="1" applyFill="1" applyBorder="1" applyAlignment="1">
      <alignment horizontal="center"/>
    </xf>
    <xf numFmtId="171" fontId="7" fillId="8" borderId="73" xfId="2" applyNumberFormat="1" applyFont="1" applyFill="1" applyBorder="1" applyAlignment="1"/>
    <xf numFmtId="0" fontId="5" fillId="2" borderId="39" xfId="2" applyFont="1" applyFill="1" applyBorder="1" applyAlignment="1">
      <alignment vertical="center"/>
    </xf>
    <xf numFmtId="171" fontId="7" fillId="2" borderId="39" xfId="2" applyNumberFormat="1" applyFont="1" applyFill="1" applyBorder="1" applyAlignment="1">
      <alignment horizontal="center"/>
    </xf>
    <xf numFmtId="171" fontId="7" fillId="2" borderId="39" xfId="2" applyNumberFormat="1" applyFont="1" applyFill="1" applyBorder="1" applyAlignment="1"/>
    <xf numFmtId="171" fontId="7" fillId="2" borderId="89" xfId="2" applyNumberFormat="1" applyFont="1" applyFill="1" applyBorder="1" applyAlignment="1">
      <alignment horizontal="center" vertical="center"/>
    </xf>
    <xf numFmtId="164" fontId="5" fillId="2" borderId="90" xfId="2" applyNumberFormat="1" applyFont="1" applyFill="1" applyBorder="1" applyAlignment="1">
      <alignment horizontal="right" vertical="center"/>
    </xf>
    <xf numFmtId="171" fontId="5" fillId="2" borderId="60" xfId="2" applyNumberFormat="1" applyFont="1" applyFill="1" applyBorder="1" applyAlignment="1">
      <alignment vertical="center"/>
    </xf>
    <xf numFmtId="171" fontId="5" fillId="2" borderId="91" xfId="2" applyNumberFormat="1" applyFont="1" applyFill="1" applyBorder="1" applyAlignment="1">
      <alignment vertical="center"/>
    </xf>
    <xf numFmtId="0" fontId="7" fillId="8" borderId="0" xfId="2" applyFont="1" applyFill="1" applyBorder="1" applyAlignment="1">
      <alignment wrapText="1"/>
    </xf>
    <xf numFmtId="171" fontId="7" fillId="8" borderId="92" xfId="2" applyNumberFormat="1" applyFont="1" applyFill="1" applyBorder="1" applyAlignment="1">
      <alignment horizontal="center"/>
    </xf>
    <xf numFmtId="171" fontId="7" fillId="8" borderId="24" xfId="2" applyNumberFormat="1" applyFont="1" applyFill="1" applyBorder="1" applyAlignment="1">
      <alignment horizontal="right"/>
    </xf>
    <xf numFmtId="0" fontId="8" fillId="8" borderId="0" xfId="2" applyFont="1" applyFill="1" applyAlignment="1">
      <alignment horizontal="center"/>
    </xf>
    <xf numFmtId="0" fontId="7" fillId="8" borderId="0" xfId="2" applyFont="1" applyFill="1" applyBorder="1" applyAlignment="1">
      <alignment horizontal="left"/>
    </xf>
    <xf numFmtId="0" fontId="7" fillId="8" borderId="0" xfId="2" applyFont="1" applyFill="1" applyBorder="1" applyAlignment="1">
      <alignment horizontal="left" wrapText="1"/>
    </xf>
    <xf numFmtId="0" fontId="5" fillId="8" borderId="0" xfId="2" applyFont="1" applyFill="1" applyBorder="1" applyAlignment="1"/>
    <xf numFmtId="171" fontId="7" fillId="8" borderId="24" xfId="2" applyNumberFormat="1" applyFont="1" applyFill="1" applyBorder="1" applyAlignment="1">
      <alignment horizontal="center"/>
    </xf>
    <xf numFmtId="0" fontId="20" fillId="8" borderId="93" xfId="2" applyFont="1" applyFill="1" applyBorder="1" applyAlignment="1"/>
    <xf numFmtId="171" fontId="7" fillId="8" borderId="94" xfId="2" applyNumberFormat="1" applyFont="1" applyFill="1" applyBorder="1" applyAlignment="1">
      <alignment horizontal="center"/>
    </xf>
    <xf numFmtId="171" fontId="20" fillId="8" borderId="93" xfId="2" applyNumberFormat="1" applyFont="1" applyFill="1" applyBorder="1" applyAlignment="1">
      <alignment horizontal="right"/>
    </xf>
    <xf numFmtId="0" fontId="5" fillId="8" borderId="73" xfId="2" applyFont="1" applyFill="1" applyBorder="1" applyAlignment="1"/>
    <xf numFmtId="171" fontId="5" fillId="2" borderId="95" xfId="2" applyNumberFormat="1" applyFont="1" applyFill="1" applyBorder="1" applyAlignment="1">
      <alignment vertical="center"/>
    </xf>
    <xf numFmtId="171" fontId="5" fillId="2" borderId="15" xfId="2" applyNumberFormat="1" applyFont="1" applyFill="1" applyBorder="1" applyAlignment="1">
      <alignment vertical="center"/>
    </xf>
    <xf numFmtId="0" fontId="7" fillId="8" borderId="0" xfId="2" applyFont="1" applyFill="1" applyBorder="1" applyAlignment="1">
      <alignment vertical="center" wrapText="1"/>
    </xf>
    <xf numFmtId="171" fontId="7" fillId="8" borderId="92" xfId="2" applyNumberFormat="1" applyFont="1" applyFill="1" applyBorder="1" applyAlignment="1">
      <alignment horizontal="center" vertical="center"/>
    </xf>
    <xf numFmtId="171" fontId="7" fillId="8" borderId="24" xfId="2" applyNumberFormat="1" applyFont="1" applyFill="1" applyBorder="1" applyAlignment="1">
      <alignment horizontal="right" vertical="center"/>
    </xf>
    <xf numFmtId="171" fontId="7" fillId="8" borderId="28" xfId="2" applyNumberFormat="1" applyFont="1" applyFill="1" applyBorder="1" applyAlignment="1">
      <alignment horizontal="right" vertical="center"/>
    </xf>
    <xf numFmtId="171" fontId="7" fillId="8" borderId="0" xfId="2" applyNumberFormat="1" applyFont="1" applyFill="1" applyBorder="1" applyAlignment="1">
      <alignment horizontal="right" vertical="center"/>
    </xf>
    <xf numFmtId="0" fontId="7" fillId="8" borderId="96" xfId="2" applyFont="1" applyFill="1" applyBorder="1" applyAlignment="1"/>
    <xf numFmtId="171" fontId="7" fillId="8" borderId="24" xfId="2" applyNumberFormat="1" applyFont="1" applyFill="1" applyBorder="1" applyAlignment="1"/>
    <xf numFmtId="0" fontId="19" fillId="2" borderId="14" xfId="2" applyFont="1" applyFill="1" applyBorder="1" applyAlignment="1"/>
    <xf numFmtId="171" fontId="7" fillId="2" borderId="14" xfId="2" applyNumberFormat="1" applyFont="1" applyFill="1" applyBorder="1" applyAlignment="1"/>
    <xf numFmtId="171" fontId="5" fillId="2" borderId="15" xfId="2" applyNumberFormat="1" applyFont="1" applyFill="1" applyBorder="1" applyAlignment="1"/>
    <xf numFmtId="172" fontId="5" fillId="2" borderId="60" xfId="2" applyNumberFormat="1" applyFont="1" applyFill="1" applyBorder="1" applyAlignment="1">
      <alignment horizontal="right" vertical="center"/>
    </xf>
    <xf numFmtId="172" fontId="5" fillId="2" borderId="15" xfId="2" applyNumberFormat="1" applyFont="1" applyFill="1" applyBorder="1" applyAlignment="1">
      <alignment horizontal="right" vertical="center"/>
    </xf>
    <xf numFmtId="172" fontId="5" fillId="2" borderId="90" xfId="2" applyNumberFormat="1" applyFont="1" applyFill="1" applyBorder="1" applyAlignment="1">
      <alignment horizontal="right" vertical="center"/>
    </xf>
    <xf numFmtId="0" fontId="5" fillId="2" borderId="23" xfId="2" applyFont="1" applyFill="1" applyBorder="1" applyAlignment="1">
      <alignment wrapText="1"/>
    </xf>
    <xf numFmtId="171" fontId="7" fillId="2" borderId="97" xfId="2" applyNumberFormat="1" applyFont="1" applyFill="1" applyBorder="1" applyAlignment="1">
      <alignment horizontal="center"/>
    </xf>
    <xf numFmtId="171" fontId="5" fillId="2" borderId="98" xfId="2" applyNumberFormat="1" applyFont="1" applyFill="1" applyBorder="1" applyAlignment="1">
      <alignment horizontal="right"/>
    </xf>
    <xf numFmtId="171" fontId="5" fillId="2" borderId="63" xfId="2" applyNumberFormat="1" applyFont="1" applyFill="1" applyBorder="1" applyAlignment="1">
      <alignment horizontal="right"/>
    </xf>
    <xf numFmtId="171" fontId="5" fillId="2" borderId="64" xfId="2" applyNumberFormat="1" applyFont="1" applyFill="1" applyBorder="1" applyAlignment="1">
      <alignment horizontal="right"/>
    </xf>
    <xf numFmtId="171" fontId="5" fillId="2" borderId="23" xfId="2" applyNumberFormat="1" applyFont="1" applyFill="1" applyBorder="1" applyAlignment="1">
      <alignment horizontal="right"/>
    </xf>
    <xf numFmtId="171" fontId="7" fillId="2" borderId="92" xfId="2" applyNumberFormat="1" applyFont="1" applyFill="1" applyBorder="1" applyAlignment="1">
      <alignment horizontal="center"/>
    </xf>
    <xf numFmtId="171" fontId="5" fillId="8" borderId="24" xfId="2" applyNumberFormat="1" applyFont="1" applyFill="1" applyBorder="1" applyAlignment="1">
      <alignment horizontal="right"/>
    </xf>
    <xf numFmtId="171" fontId="5" fillId="8" borderId="65" xfId="2" applyNumberFormat="1" applyFont="1" applyFill="1" applyBorder="1" applyAlignment="1">
      <alignment horizontal="right"/>
    </xf>
    <xf numFmtId="171" fontId="8" fillId="0" borderId="0" xfId="2" applyNumberFormat="1" applyFont="1" applyBorder="1"/>
    <xf numFmtId="171" fontId="7" fillId="2" borderId="92" xfId="2" applyNumberFormat="1" applyFont="1" applyFill="1" applyBorder="1" applyAlignment="1">
      <alignment horizontal="center" vertical="center"/>
    </xf>
    <xf numFmtId="171" fontId="7" fillId="2" borderId="28" xfId="2" applyNumberFormat="1" applyFont="1" applyFill="1" applyBorder="1" applyAlignment="1">
      <alignment horizontal="right" vertical="center"/>
    </xf>
    <xf numFmtId="171" fontId="7" fillId="2" borderId="65" xfId="2" applyNumberFormat="1" applyFont="1" applyFill="1" applyBorder="1" applyAlignment="1">
      <alignment horizontal="right" vertical="center"/>
    </xf>
    <xf numFmtId="171" fontId="7" fillId="2" borderId="92" xfId="2" applyNumberFormat="1" applyFont="1" applyFill="1" applyBorder="1" applyAlignment="1">
      <alignment horizontal="center" vertical="center" wrapText="1"/>
    </xf>
    <xf numFmtId="171" fontId="7" fillId="2" borderId="24" xfId="2" applyNumberFormat="1" applyFont="1" applyFill="1" applyBorder="1" applyAlignment="1">
      <alignment horizontal="right" vertical="center" wrapText="1"/>
    </xf>
    <xf numFmtId="171" fontId="7" fillId="2" borderId="28" xfId="2" applyNumberFormat="1" applyFont="1" applyFill="1" applyBorder="1" applyAlignment="1">
      <alignment horizontal="right" vertical="center" wrapText="1"/>
    </xf>
    <xf numFmtId="171" fontId="7" fillId="2" borderId="65" xfId="2" applyNumberFormat="1" applyFont="1" applyFill="1" applyBorder="1" applyAlignment="1">
      <alignment horizontal="right" vertical="center" wrapText="1"/>
    </xf>
    <xf numFmtId="171" fontId="7" fillId="2" borderId="0" xfId="2" applyNumberFormat="1" applyFont="1" applyFill="1" applyBorder="1" applyAlignment="1">
      <alignment horizontal="right" vertical="center" wrapText="1"/>
    </xf>
    <xf numFmtId="171" fontId="7" fillId="2" borderId="92" xfId="2" applyNumberFormat="1" applyFont="1" applyFill="1" applyBorder="1" applyAlignment="1">
      <alignment horizontal="center" wrapText="1"/>
    </xf>
    <xf numFmtId="171" fontId="7" fillId="2" borderId="24" xfId="2" applyNumberFormat="1" applyFont="1" applyFill="1" applyBorder="1" applyAlignment="1">
      <alignment horizontal="right" wrapText="1"/>
    </xf>
    <xf numFmtId="171" fontId="7" fillId="2" borderId="28" xfId="2" applyNumberFormat="1" applyFont="1" applyFill="1" applyBorder="1" applyAlignment="1">
      <alignment horizontal="right" wrapText="1"/>
    </xf>
    <xf numFmtId="171" fontId="7" fillId="2" borderId="65" xfId="2" applyNumberFormat="1" applyFont="1" applyFill="1" applyBorder="1" applyAlignment="1">
      <alignment horizontal="right" wrapText="1"/>
    </xf>
    <xf numFmtId="171" fontId="7" fillId="2" borderId="0" xfId="2" applyNumberFormat="1" applyFont="1" applyFill="1" applyBorder="1" applyAlignment="1">
      <alignment horizontal="right" wrapText="1"/>
    </xf>
    <xf numFmtId="171" fontId="5" fillId="2" borderId="24" xfId="2" applyNumberFormat="1" applyFont="1" applyFill="1" applyBorder="1" applyAlignment="1">
      <alignment horizontal="right" wrapText="1"/>
    </xf>
    <xf numFmtId="171" fontId="5" fillId="2" borderId="28" xfId="2" applyNumberFormat="1" applyFont="1" applyFill="1" applyBorder="1" applyAlignment="1">
      <alignment horizontal="right" wrapText="1"/>
    </xf>
    <xf numFmtId="171" fontId="5" fillId="2" borderId="65" xfId="2" applyNumberFormat="1" applyFont="1" applyFill="1" applyBorder="1" applyAlignment="1">
      <alignment horizontal="right" wrapText="1"/>
    </xf>
    <xf numFmtId="171" fontId="5" fillId="2" borderId="0" xfId="2" applyNumberFormat="1" applyFont="1" applyFill="1" applyBorder="1" applyAlignment="1">
      <alignment horizontal="right" wrapText="1"/>
    </xf>
    <xf numFmtId="171" fontId="7" fillId="2" borderId="65" xfId="2" applyNumberFormat="1" applyFont="1" applyFill="1" applyBorder="1" applyAlignment="1">
      <alignment horizontal="right"/>
    </xf>
    <xf numFmtId="171" fontId="7" fillId="2" borderId="66" xfId="2" applyNumberFormat="1" applyFont="1" applyFill="1" applyBorder="1" applyAlignment="1">
      <alignment horizontal="right"/>
    </xf>
    <xf numFmtId="0" fontId="7" fillId="2" borderId="99" xfId="2" applyFont="1" applyFill="1" applyBorder="1" applyAlignment="1">
      <alignment wrapText="1"/>
    </xf>
    <xf numFmtId="171" fontId="7" fillId="2" borderId="100" xfId="2" applyNumberFormat="1" applyFont="1" applyFill="1" applyBorder="1" applyAlignment="1">
      <alignment horizontal="center"/>
    </xf>
    <xf numFmtId="171" fontId="7" fillId="2" borderId="55" xfId="2" applyNumberFormat="1" applyFont="1" applyFill="1" applyBorder="1" applyAlignment="1">
      <alignment horizontal="center"/>
    </xf>
    <xf numFmtId="171" fontId="7" fillId="2" borderId="101" xfId="2" applyNumberFormat="1" applyFont="1" applyFill="1" applyBorder="1" applyAlignment="1">
      <alignment horizontal="center"/>
    </xf>
    <xf numFmtId="171" fontId="7" fillId="2" borderId="102" xfId="2" applyNumberFormat="1" applyFont="1" applyFill="1" applyBorder="1" applyAlignment="1">
      <alignment horizontal="center"/>
    </xf>
    <xf numFmtId="171" fontId="7" fillId="2" borderId="99" xfId="2" applyNumberFormat="1" applyFont="1" applyFill="1" applyBorder="1" applyAlignment="1">
      <alignment horizontal="center"/>
    </xf>
    <xf numFmtId="171" fontId="7" fillId="2" borderId="99" xfId="2" applyNumberFormat="1" applyFont="1" applyFill="1" applyBorder="1" applyAlignment="1">
      <alignment horizontal="right"/>
    </xf>
    <xf numFmtId="0" fontId="20" fillId="2" borderId="39" xfId="2" applyFont="1" applyFill="1" applyBorder="1" applyAlignment="1">
      <alignment wrapText="1"/>
    </xf>
    <xf numFmtId="171" fontId="7" fillId="2" borderId="103" xfId="2" applyNumberFormat="1" applyFont="1" applyFill="1" applyBorder="1" applyAlignment="1">
      <alignment horizontal="center"/>
    </xf>
    <xf numFmtId="2" fontId="5" fillId="0" borderId="41" xfId="2" applyNumberFormat="1" applyFont="1" applyBorder="1" applyAlignment="1"/>
    <xf numFmtId="2" fontId="5" fillId="0" borderId="36" xfId="2" applyNumberFormat="1" applyFont="1" applyBorder="1" applyAlignment="1"/>
    <xf numFmtId="2" fontId="5" fillId="0" borderId="104" xfId="2" applyNumberFormat="1" applyFont="1" applyBorder="1" applyAlignment="1"/>
    <xf numFmtId="2" fontId="5" fillId="0" borderId="39" xfId="2" applyNumberFormat="1" applyFont="1" applyBorder="1" applyAlignment="1"/>
    <xf numFmtId="171" fontId="5" fillId="2" borderId="14" xfId="2" applyNumberFormat="1" applyFont="1" applyFill="1" applyBorder="1" applyAlignment="1"/>
    <xf numFmtId="0" fontId="5" fillId="2" borderId="15" xfId="2" applyFont="1" applyFill="1" applyBorder="1" applyAlignment="1">
      <alignment vertical="center" wrapText="1"/>
    </xf>
    <xf numFmtId="171" fontId="5" fillId="2" borderId="23" xfId="2" applyNumberFormat="1" applyFont="1" applyFill="1" applyBorder="1" applyAlignment="1"/>
    <xf numFmtId="2" fontId="8" fillId="0" borderId="0" xfId="2" applyNumberFormat="1" applyFont="1" applyBorder="1"/>
    <xf numFmtId="2" fontId="8" fillId="0" borderId="0" xfId="2" applyNumberFormat="1" applyFont="1"/>
    <xf numFmtId="171" fontId="5" fillId="8" borderId="105" xfId="2" applyNumberFormat="1" applyFont="1" applyFill="1" applyBorder="1" applyAlignment="1">
      <alignment horizontal="right"/>
    </xf>
    <xf numFmtId="171" fontId="5" fillId="8" borderId="84" xfId="2" applyNumberFormat="1" applyFont="1" applyFill="1" applyBorder="1" applyAlignment="1">
      <alignment horizontal="right"/>
    </xf>
    <xf numFmtId="171" fontId="7" fillId="8" borderId="0" xfId="2" applyNumberFormat="1" applyFont="1" applyFill="1" applyBorder="1" applyAlignment="1">
      <alignment vertical="center"/>
    </xf>
    <xf numFmtId="0" fontId="20" fillId="2" borderId="73" xfId="2" applyFont="1" applyFill="1" applyBorder="1" applyAlignment="1">
      <alignment wrapText="1"/>
    </xf>
    <xf numFmtId="171" fontId="7" fillId="2" borderId="106" xfId="2" applyNumberFormat="1" applyFont="1" applyFill="1" applyBorder="1" applyAlignment="1">
      <alignment horizontal="center"/>
    </xf>
    <xf numFmtId="2" fontId="5" fillId="2" borderId="74" xfId="2" applyNumberFormat="1" applyFont="1" applyFill="1" applyBorder="1" applyAlignment="1"/>
    <xf numFmtId="2" fontId="5" fillId="2" borderId="88" xfId="2" applyNumberFormat="1" applyFont="1" applyFill="1" applyBorder="1" applyAlignment="1"/>
    <xf numFmtId="2" fontId="5" fillId="2" borderId="107" xfId="2" applyNumberFormat="1" applyFont="1" applyFill="1" applyBorder="1" applyAlignment="1"/>
    <xf numFmtId="2" fontId="5" fillId="2" borderId="73" xfId="2" applyNumberFormat="1" applyFont="1" applyFill="1" applyBorder="1" applyAlignment="1"/>
    <xf numFmtId="2" fontId="5" fillId="0" borderId="73" xfId="2" applyNumberFormat="1" applyFont="1" applyBorder="1" applyAlignment="1"/>
    <xf numFmtId="171" fontId="7" fillId="2" borderId="73" xfId="2" applyNumberFormat="1" applyFont="1" applyFill="1" applyBorder="1" applyAlignment="1">
      <alignment horizontal="center"/>
    </xf>
    <xf numFmtId="0" fontId="20" fillId="2" borderId="108" xfId="2" applyFont="1" applyFill="1" applyBorder="1" applyAlignment="1">
      <alignment vertical="center" wrapText="1"/>
    </xf>
    <xf numFmtId="171" fontId="7" fillId="2" borderId="109" xfId="2" applyNumberFormat="1" applyFont="1" applyFill="1" applyBorder="1" applyAlignment="1">
      <alignment horizontal="center" vertical="center"/>
    </xf>
    <xf numFmtId="171" fontId="7" fillId="8" borderId="110" xfId="2" applyNumberFormat="1" applyFont="1" applyFill="1" applyBorder="1" applyAlignment="1">
      <alignment vertical="center"/>
    </xf>
    <xf numFmtId="171" fontId="7" fillId="8" borderId="25" xfId="2" applyNumberFormat="1" applyFont="1" applyFill="1" applyBorder="1" applyAlignment="1">
      <alignment vertical="center"/>
    </xf>
    <xf numFmtId="171" fontId="7" fillId="2" borderId="108" xfId="2" applyNumberFormat="1" applyFont="1" applyFill="1" applyBorder="1" applyAlignment="1">
      <alignment vertical="center"/>
    </xf>
    <xf numFmtId="0" fontId="22" fillId="2" borderId="0" xfId="2" applyFont="1" applyFill="1" applyBorder="1" applyAlignment="1">
      <alignment vertical="top"/>
    </xf>
    <xf numFmtId="171" fontId="7" fillId="2" borderId="24" xfId="2" applyNumberFormat="1" applyFont="1" applyFill="1" applyBorder="1" applyAlignment="1">
      <alignment horizontal="center" vertical="top"/>
    </xf>
    <xf numFmtId="164" fontId="7" fillId="8" borderId="111" xfId="2" applyNumberFormat="1" applyFont="1" applyFill="1" applyBorder="1" applyAlignment="1">
      <alignment horizontal="right" vertical="top"/>
    </xf>
    <xf numFmtId="164" fontId="7" fillId="8" borderId="28" xfId="2" applyNumberFormat="1" applyFont="1" applyFill="1" applyBorder="1" applyAlignment="1">
      <alignment horizontal="right" vertical="top"/>
    </xf>
    <xf numFmtId="171" fontId="7" fillId="8" borderId="0" xfId="2" applyNumberFormat="1" applyFont="1" applyFill="1" applyBorder="1" applyAlignment="1">
      <alignment horizontal="right" vertical="top"/>
    </xf>
    <xf numFmtId="0" fontId="22" fillId="2" borderId="0" xfId="2" applyFont="1" applyFill="1" applyBorder="1" applyAlignment="1">
      <alignment vertical="center"/>
    </xf>
    <xf numFmtId="171" fontId="7" fillId="2" borderId="24" xfId="2" applyNumberFormat="1" applyFont="1" applyFill="1" applyBorder="1" applyAlignment="1">
      <alignment horizontal="center" vertical="center"/>
    </xf>
    <xf numFmtId="164" fontId="7" fillId="8" borderId="111" xfId="2" applyNumberFormat="1" applyFont="1" applyFill="1" applyBorder="1" applyAlignment="1">
      <alignment horizontal="right" vertical="center"/>
    </xf>
    <xf numFmtId="164" fontId="7" fillId="8" borderId="28" xfId="2" applyNumberFormat="1" applyFont="1" applyFill="1" applyBorder="1" applyAlignment="1">
      <alignment horizontal="right" vertical="center"/>
    </xf>
    <xf numFmtId="164" fontId="7" fillId="8" borderId="112" xfId="2" applyNumberFormat="1" applyFont="1" applyFill="1" applyBorder="1" applyAlignment="1">
      <alignment horizontal="right"/>
    </xf>
    <xf numFmtId="164" fontId="7" fillId="8" borderId="113" xfId="2" applyNumberFormat="1" applyFont="1" applyFill="1" applyBorder="1" applyAlignment="1">
      <alignment horizontal="right"/>
    </xf>
    <xf numFmtId="164" fontId="7" fillId="8" borderId="36" xfId="2" applyNumberFormat="1" applyFont="1" applyFill="1" applyBorder="1" applyAlignment="1">
      <alignment horizontal="right"/>
    </xf>
    <xf numFmtId="171" fontId="7" fillId="8" borderId="39" xfId="2" applyNumberFormat="1" applyFont="1" applyFill="1" applyBorder="1" applyAlignment="1">
      <alignment horizontal="right"/>
    </xf>
    <xf numFmtId="0" fontId="22" fillId="2" borderId="0" xfId="2" applyFont="1" applyFill="1" applyBorder="1"/>
    <xf numFmtId="164" fontId="7" fillId="8" borderId="111" xfId="2" applyNumberFormat="1" applyFont="1" applyFill="1" applyBorder="1" applyAlignment="1">
      <alignment horizontal="right"/>
    </xf>
    <xf numFmtId="164" fontId="7" fillId="8" borderId="28" xfId="2" applyNumberFormat="1" applyFont="1" applyFill="1" applyBorder="1" applyAlignment="1">
      <alignment horizontal="right"/>
    </xf>
    <xf numFmtId="171" fontId="7" fillId="8" borderId="111" xfId="2" applyNumberFormat="1" applyFont="1" applyFill="1" applyBorder="1" applyAlignment="1">
      <alignment horizontal="center"/>
    </xf>
    <xf numFmtId="164" fontId="7" fillId="8" borderId="28" xfId="2" applyNumberFormat="1" applyFont="1" applyFill="1" applyBorder="1" applyAlignment="1"/>
    <xf numFmtId="0" fontId="22" fillId="2" borderId="39" xfId="2" applyFont="1" applyFill="1" applyBorder="1"/>
    <xf numFmtId="171" fontId="7" fillId="8" borderId="112" xfId="2" applyNumberFormat="1" applyFont="1" applyFill="1" applyBorder="1" applyAlignment="1">
      <alignment horizontal="right"/>
    </xf>
    <xf numFmtId="171" fontId="7" fillId="8" borderId="36" xfId="2" applyNumberFormat="1" applyFont="1" applyFill="1" applyBorder="1" applyAlignment="1">
      <alignment horizontal="right"/>
    </xf>
    <xf numFmtId="171" fontId="7" fillId="2" borderId="39" xfId="2" applyNumberFormat="1" applyFont="1" applyFill="1" applyBorder="1" applyAlignment="1">
      <alignment horizontal="right"/>
    </xf>
    <xf numFmtId="0" fontId="20" fillId="2" borderId="114" xfId="2" applyFont="1" applyFill="1" applyBorder="1" applyAlignment="1">
      <alignment vertical="center" wrapText="1"/>
    </xf>
    <xf numFmtId="171" fontId="7" fillId="8" borderId="111" xfId="2" applyNumberFormat="1" applyFont="1" applyFill="1" applyBorder="1" applyAlignment="1">
      <alignment horizontal="right"/>
    </xf>
    <xf numFmtId="0" fontId="20" fillId="2" borderId="115" xfId="2" applyFont="1" applyFill="1" applyBorder="1" applyAlignment="1">
      <alignment vertical="center" wrapText="1"/>
    </xf>
    <xf numFmtId="171" fontId="7" fillId="2" borderId="116" xfId="2" applyNumberFormat="1" applyFont="1" applyFill="1" applyBorder="1" applyAlignment="1">
      <alignment horizontal="center"/>
    </xf>
    <xf numFmtId="171" fontId="7" fillId="8" borderId="117" xfId="2" applyNumberFormat="1" applyFont="1" applyFill="1" applyBorder="1" applyAlignment="1"/>
    <xf numFmtId="171" fontId="7" fillId="8" borderId="118" xfId="2" applyNumberFormat="1" applyFont="1" applyFill="1" applyBorder="1" applyAlignment="1"/>
    <xf numFmtId="171" fontId="7" fillId="2" borderId="115" xfId="2" applyNumberFormat="1" applyFont="1" applyFill="1" applyBorder="1" applyAlignment="1"/>
    <xf numFmtId="0" fontId="20" fillId="0" borderId="0" xfId="2" applyFont="1" applyFill="1" applyBorder="1" applyAlignment="1">
      <alignment vertical="center" wrapText="1"/>
    </xf>
    <xf numFmtId="171" fontId="7" fillId="2" borderId="98" xfId="2" applyNumberFormat="1" applyFont="1" applyFill="1" applyBorder="1" applyAlignment="1">
      <alignment horizontal="center"/>
    </xf>
    <xf numFmtId="171" fontId="7" fillId="8" borderId="111" xfId="2" applyNumberFormat="1" applyFont="1" applyFill="1" applyBorder="1" applyAlignment="1"/>
    <xf numFmtId="164" fontId="7" fillId="8" borderId="111" xfId="2" applyNumberFormat="1" applyFont="1" applyFill="1" applyBorder="1" applyAlignment="1"/>
    <xf numFmtId="0" fontId="22" fillId="2" borderId="33" xfId="2" applyFont="1" applyFill="1" applyBorder="1"/>
    <xf numFmtId="171" fontId="7" fillId="2" borderId="119" xfId="2" applyNumberFormat="1" applyFont="1" applyFill="1" applyBorder="1" applyAlignment="1">
      <alignment horizontal="center"/>
    </xf>
    <xf numFmtId="171" fontId="7" fillId="8" borderId="120" xfId="2" applyNumberFormat="1" applyFont="1" applyFill="1" applyBorder="1" applyAlignment="1">
      <alignment horizontal="right"/>
    </xf>
    <xf numFmtId="171" fontId="7" fillId="8" borderId="30" xfId="2" applyNumberFormat="1" applyFont="1" applyFill="1" applyBorder="1" applyAlignment="1">
      <alignment horizontal="right"/>
    </xf>
    <xf numFmtId="171" fontId="7" fillId="2" borderId="33" xfId="2" applyNumberFormat="1" applyFont="1" applyFill="1" applyBorder="1" applyAlignment="1">
      <alignment horizontal="right"/>
    </xf>
    <xf numFmtId="0" fontId="20" fillId="0" borderId="96" xfId="2" applyFont="1" applyFill="1" applyBorder="1" applyAlignment="1">
      <alignment vertical="center" wrapText="1"/>
    </xf>
    <xf numFmtId="0" fontId="7" fillId="0" borderId="24" xfId="2" applyFont="1" applyBorder="1" applyAlignment="1">
      <alignment horizontal="center"/>
    </xf>
    <xf numFmtId="0" fontId="7" fillId="8" borderId="111" xfId="2" applyFont="1" applyFill="1" applyBorder="1" applyAlignment="1"/>
    <xf numFmtId="0" fontId="7" fillId="8" borderId="28" xfId="2" applyFont="1" applyFill="1" applyBorder="1" applyAlignment="1"/>
    <xf numFmtId="0" fontId="7" fillId="0" borderId="0" xfId="2" applyFont="1" applyBorder="1" applyAlignment="1"/>
    <xf numFmtId="171" fontId="7" fillId="2" borderId="112" xfId="2" applyNumberFormat="1" applyFont="1" applyFill="1" applyBorder="1" applyAlignment="1">
      <alignment horizontal="right"/>
    </xf>
    <xf numFmtId="171" fontId="7" fillId="2" borderId="36" xfId="2" applyNumberFormat="1" applyFont="1" applyFill="1" applyBorder="1" applyAlignment="1">
      <alignment horizontal="right"/>
    </xf>
    <xf numFmtId="0" fontId="22" fillId="0" borderId="0" xfId="2" applyFont="1" applyFill="1" applyBorder="1"/>
    <xf numFmtId="0" fontId="7" fillId="2" borderId="0" xfId="2" applyFont="1" applyFill="1" applyBorder="1"/>
    <xf numFmtId="0" fontId="5" fillId="2" borderId="15" xfId="2" applyFont="1" applyFill="1" applyBorder="1"/>
    <xf numFmtId="171" fontId="7" fillId="2" borderId="15" xfId="2" applyNumberFormat="1" applyFont="1" applyFill="1" applyBorder="1" applyAlignment="1"/>
    <xf numFmtId="0" fontId="7" fillId="2" borderId="23" xfId="2" applyFont="1" applyFill="1" applyBorder="1"/>
    <xf numFmtId="171" fontId="7" fillId="8" borderId="98" xfId="2" applyNumberFormat="1" applyFont="1" applyFill="1" applyBorder="1" applyAlignment="1">
      <alignment horizontal="right"/>
    </xf>
    <xf numFmtId="171" fontId="7" fillId="8" borderId="63" xfId="2" applyNumberFormat="1" applyFont="1" applyFill="1" applyBorder="1" applyAlignment="1">
      <alignment horizontal="right"/>
    </xf>
    <xf numFmtId="171" fontId="7" fillId="8" borderId="64" xfId="2" applyNumberFormat="1" applyFont="1" applyFill="1" applyBorder="1" applyAlignment="1">
      <alignment horizontal="right"/>
    </xf>
    <xf numFmtId="171" fontId="7" fillId="8" borderId="121" xfId="2" applyNumberFormat="1" applyFont="1" applyFill="1" applyBorder="1" applyAlignment="1">
      <alignment horizontal="right"/>
    </xf>
    <xf numFmtId="171" fontId="7" fillId="0" borderId="63" xfId="2" applyNumberFormat="1" applyFont="1" applyFill="1" applyBorder="1" applyAlignment="1">
      <alignment horizontal="right"/>
    </xf>
    <xf numFmtId="171" fontId="7" fillId="0" borderId="23" xfId="2" applyNumberFormat="1" applyFont="1" applyFill="1" applyBorder="1" applyAlignment="1"/>
    <xf numFmtId="171" fontId="7" fillId="8" borderId="65" xfId="2" applyNumberFormat="1" applyFont="1" applyFill="1" applyBorder="1" applyAlignment="1">
      <alignment horizontal="right"/>
    </xf>
    <xf numFmtId="171" fontId="7" fillId="2" borderId="122" xfId="2" applyNumberFormat="1" applyFont="1" applyFill="1" applyBorder="1" applyAlignment="1">
      <alignment horizontal="center"/>
    </xf>
    <xf numFmtId="171" fontId="7" fillId="2" borderId="123" xfId="2" applyNumberFormat="1" applyFont="1" applyFill="1" applyBorder="1" applyAlignment="1">
      <alignment horizontal="center"/>
    </xf>
    <xf numFmtId="171" fontId="7" fillId="2" borderId="124" xfId="2" applyNumberFormat="1" applyFont="1" applyFill="1" applyBorder="1" applyAlignment="1">
      <alignment horizontal="center"/>
    </xf>
    <xf numFmtId="171" fontId="7" fillId="0" borderId="123" xfId="2" applyNumberFormat="1" applyFont="1" applyFill="1" applyBorder="1" applyAlignment="1"/>
    <xf numFmtId="171" fontId="7" fillId="2" borderId="123" xfId="2" applyNumberFormat="1" applyFont="1" applyFill="1" applyBorder="1" applyAlignment="1"/>
    <xf numFmtId="0" fontId="7" fillId="2" borderId="125" xfId="2" applyFont="1" applyFill="1" applyBorder="1" applyAlignment="1">
      <alignment vertical="center"/>
    </xf>
    <xf numFmtId="171" fontId="7" fillId="2" borderId="125" xfId="2" applyNumberFormat="1" applyFont="1" applyFill="1" applyBorder="1" applyAlignment="1">
      <alignment horizontal="center" vertical="center"/>
    </xf>
    <xf numFmtId="171" fontId="7" fillId="0" borderId="125" xfId="2" applyNumberFormat="1" applyFont="1" applyFill="1" applyBorder="1" applyAlignment="1">
      <alignment vertical="center"/>
    </xf>
    <xf numFmtId="171" fontId="7" fillId="2" borderId="125" xfId="2" applyNumberFormat="1" applyFont="1" applyFill="1" applyBorder="1" applyAlignment="1">
      <alignment vertical="center"/>
    </xf>
    <xf numFmtId="171" fontId="7" fillId="2" borderId="125" xfId="2" applyNumberFormat="1" applyFont="1" applyFill="1" applyBorder="1" applyAlignment="1">
      <alignment horizontal="right" vertical="center"/>
    </xf>
    <xf numFmtId="0" fontId="5" fillId="2" borderId="126" xfId="2" applyFont="1" applyFill="1" applyBorder="1"/>
    <xf numFmtId="171" fontId="7" fillId="2" borderId="126" xfId="2" applyNumberFormat="1" applyFont="1" applyFill="1" applyBorder="1" applyAlignment="1">
      <alignment horizontal="center"/>
    </xf>
    <xf numFmtId="171" fontId="7" fillId="2" borderId="126" xfId="2" applyNumberFormat="1" applyFont="1" applyFill="1" applyBorder="1" applyAlignment="1"/>
    <xf numFmtId="171" fontId="7" fillId="8" borderId="109" xfId="2" applyNumberFormat="1" applyFont="1" applyFill="1" applyBorder="1" applyAlignment="1">
      <alignment horizontal="right"/>
    </xf>
    <xf numFmtId="171" fontId="7" fillId="8" borderId="25" xfId="2" applyNumberFormat="1" applyFont="1" applyFill="1" applyBorder="1" applyAlignment="1">
      <alignment horizontal="right"/>
    </xf>
    <xf numFmtId="171" fontId="7" fillId="8" borderId="127" xfId="2" applyNumberFormat="1" applyFont="1" applyFill="1" applyBorder="1" applyAlignment="1">
      <alignment horizontal="right"/>
    </xf>
    <xf numFmtId="171" fontId="7" fillId="2" borderId="25" xfId="2" applyNumberFormat="1" applyFont="1" applyFill="1" applyBorder="1" applyAlignment="1">
      <alignment horizontal="right"/>
    </xf>
    <xf numFmtId="0" fontId="7" fillId="2" borderId="14" xfId="2" applyFont="1" applyFill="1" applyBorder="1"/>
    <xf numFmtId="171" fontId="7" fillId="8" borderId="85" xfId="2" applyNumberFormat="1" applyFont="1" applyFill="1" applyBorder="1" applyAlignment="1">
      <alignment horizontal="center"/>
    </xf>
    <xf numFmtId="171" fontId="7" fillId="8" borderId="75" xfId="2" applyNumberFormat="1" applyFont="1" applyFill="1" applyBorder="1" applyAlignment="1">
      <alignment horizontal="center"/>
    </xf>
    <xf numFmtId="171" fontId="7" fillId="2" borderId="75" xfId="2" applyNumberFormat="1" applyFont="1" applyFill="1" applyBorder="1" applyAlignment="1"/>
    <xf numFmtId="171" fontId="7" fillId="2" borderId="59" xfId="2" applyNumberFormat="1" applyFont="1" applyFill="1" applyBorder="1" applyAlignment="1">
      <alignment horizontal="center"/>
    </xf>
    <xf numFmtId="0" fontId="7" fillId="2" borderId="23" xfId="2" applyFont="1" applyFill="1" applyBorder="1" applyAlignment="1">
      <alignment wrapText="1"/>
    </xf>
    <xf numFmtId="171" fontId="7" fillId="2" borderId="63" xfId="2" applyNumberFormat="1" applyFont="1" applyFill="1" applyBorder="1" applyAlignment="1">
      <alignment horizontal="right"/>
    </xf>
    <xf numFmtId="171" fontId="7" fillId="2" borderId="84" xfId="2" applyNumberFormat="1" applyFont="1" applyFill="1" applyBorder="1" applyAlignment="1">
      <alignment horizontal="right"/>
    </xf>
    <xf numFmtId="171" fontId="7" fillId="2" borderId="128" xfId="2" applyNumberFormat="1" applyFont="1" applyFill="1" applyBorder="1" applyAlignment="1">
      <alignment horizontal="center"/>
    </xf>
    <xf numFmtId="171" fontId="7" fillId="2" borderId="75" xfId="2" applyNumberFormat="1" applyFont="1" applyFill="1" applyBorder="1" applyAlignment="1">
      <alignment horizontal="center"/>
    </xf>
    <xf numFmtId="171" fontId="7" fillId="2" borderId="76" xfId="2" applyNumberFormat="1" applyFont="1" applyFill="1" applyBorder="1" applyAlignment="1"/>
    <xf numFmtId="171" fontId="14" fillId="0" borderId="98" xfId="2" applyNumberFormat="1" applyFont="1" applyFill="1" applyBorder="1" applyAlignment="1">
      <alignment horizontal="right"/>
    </xf>
    <xf numFmtId="171" fontId="7" fillId="0" borderId="121" xfId="2" applyNumberFormat="1" applyFont="1" applyFill="1" applyBorder="1" applyAlignment="1">
      <alignment horizontal="right"/>
    </xf>
    <xf numFmtId="171" fontId="7" fillId="0" borderId="23" xfId="2" applyNumberFormat="1" applyFont="1" applyFill="1" applyBorder="1" applyAlignment="1">
      <alignment horizontal="right"/>
    </xf>
    <xf numFmtId="171" fontId="7" fillId="0" borderId="129" xfId="2" applyNumberFormat="1" applyFont="1" applyFill="1" applyBorder="1" applyAlignment="1">
      <alignment horizontal="right"/>
    </xf>
    <xf numFmtId="171" fontId="7" fillId="2" borderId="23" xfId="2" applyNumberFormat="1" applyFont="1" applyFill="1" applyBorder="1" applyAlignment="1"/>
    <xf numFmtId="171" fontId="14" fillId="0" borderId="24" xfId="2" applyNumberFormat="1" applyFont="1" applyFill="1" applyBorder="1" applyAlignment="1">
      <alignment horizontal="right"/>
    </xf>
    <xf numFmtId="171" fontId="7" fillId="0" borderId="84" xfId="2" applyNumberFormat="1" applyFont="1" applyFill="1" applyBorder="1" applyAlignment="1">
      <alignment horizontal="right"/>
    </xf>
    <xf numFmtId="171" fontId="7" fillId="0" borderId="130" xfId="2" applyNumberFormat="1" applyFont="1" applyFill="1" applyBorder="1" applyAlignment="1">
      <alignment horizontal="right"/>
    </xf>
    <xf numFmtId="171" fontId="14" fillId="0" borderId="85" xfId="2" applyNumberFormat="1" applyFont="1" applyFill="1" applyBorder="1" applyAlignment="1">
      <alignment horizontal="center"/>
    </xf>
    <xf numFmtId="171" fontId="7" fillId="2" borderId="131" xfId="2" applyNumberFormat="1" applyFont="1" applyFill="1" applyBorder="1" applyAlignment="1"/>
    <xf numFmtId="171" fontId="7" fillId="2" borderId="132" xfId="2" applyNumberFormat="1" applyFont="1" applyFill="1" applyBorder="1" applyAlignment="1"/>
    <xf numFmtId="2" fontId="7" fillId="2" borderId="14" xfId="2" applyNumberFormat="1" applyFont="1" applyFill="1" applyBorder="1" applyAlignment="1">
      <alignment horizontal="center"/>
    </xf>
    <xf numFmtId="1" fontId="7" fillId="2" borderId="15" xfId="2" applyNumberFormat="1" applyFont="1" applyFill="1" applyBorder="1" applyAlignment="1">
      <alignment horizontal="center"/>
    </xf>
    <xf numFmtId="1" fontId="5" fillId="2" borderId="15" xfId="2" applyNumberFormat="1" applyFont="1" applyFill="1" applyBorder="1" applyAlignment="1"/>
    <xf numFmtId="171" fontId="7" fillId="0" borderId="133" xfId="2" applyNumberFormat="1" applyFont="1" applyFill="1" applyBorder="1" applyAlignment="1">
      <alignment horizontal="right"/>
    </xf>
    <xf numFmtId="171" fontId="7" fillId="8" borderId="133" xfId="2" applyNumberFormat="1" applyFont="1" applyFill="1" applyBorder="1" applyAlignment="1">
      <alignment horizontal="right"/>
    </xf>
    <xf numFmtId="171" fontId="7" fillId="8" borderId="23" xfId="2" applyNumberFormat="1" applyFont="1" applyFill="1" applyBorder="1" applyAlignment="1">
      <alignment horizontal="right"/>
    </xf>
    <xf numFmtId="171" fontId="7" fillId="0" borderId="134" xfId="2" applyNumberFormat="1" applyFont="1" applyFill="1" applyBorder="1" applyAlignment="1">
      <alignment horizontal="right"/>
    </xf>
    <xf numFmtId="171" fontId="7" fillId="8" borderId="134" xfId="2" applyNumberFormat="1" applyFont="1" applyFill="1" applyBorder="1" applyAlignment="1">
      <alignment horizontal="right"/>
    </xf>
    <xf numFmtId="171" fontId="7" fillId="0" borderId="135" xfId="2" applyNumberFormat="1" applyFont="1" applyFill="1" applyBorder="1" applyAlignment="1">
      <alignment horizontal="right"/>
    </xf>
    <xf numFmtId="171" fontId="7" fillId="8" borderId="135" xfId="2" applyNumberFormat="1" applyFont="1" applyFill="1" applyBorder="1" applyAlignment="1">
      <alignment horizontal="right"/>
    </xf>
    <xf numFmtId="171" fontId="7" fillId="8" borderId="16" xfId="2" applyNumberFormat="1" applyFont="1" applyFill="1" applyBorder="1" applyAlignment="1">
      <alignment horizontal="right"/>
    </xf>
    <xf numFmtId="171" fontId="7" fillId="8" borderId="123" xfId="2" applyNumberFormat="1" applyFont="1" applyFill="1" applyBorder="1" applyAlignment="1">
      <alignment horizontal="right"/>
    </xf>
    <xf numFmtId="0" fontId="5" fillId="2" borderId="136" xfId="2" applyFont="1" applyFill="1" applyBorder="1"/>
    <xf numFmtId="171" fontId="7" fillId="2" borderId="136" xfId="2" applyNumberFormat="1" applyFont="1" applyFill="1" applyBorder="1" applyAlignment="1">
      <alignment horizontal="center"/>
    </xf>
    <xf numFmtId="171" fontId="7" fillId="2" borderId="137" xfId="2" applyNumberFormat="1" applyFont="1" applyFill="1" applyBorder="1" applyAlignment="1"/>
    <xf numFmtId="171" fontId="7" fillId="2" borderId="108" xfId="2" applyNumberFormat="1" applyFont="1" applyFill="1" applyBorder="1" applyAlignment="1"/>
    <xf numFmtId="171" fontId="7" fillId="2" borderId="136" xfId="2" applyNumberFormat="1" applyFont="1" applyFill="1" applyBorder="1" applyAlignment="1"/>
    <xf numFmtId="171" fontId="7" fillId="2" borderId="121" xfId="2" applyNumberFormat="1" applyFont="1" applyFill="1" applyBorder="1" applyAlignment="1">
      <alignment horizontal="right"/>
    </xf>
    <xf numFmtId="171" fontId="7" fillId="0" borderId="24" xfId="2" applyNumberFormat="1" applyFont="1" applyFill="1" applyBorder="1" applyAlignment="1">
      <alignment horizontal="right"/>
    </xf>
    <xf numFmtId="167" fontId="7" fillId="2" borderId="24" xfId="2" applyNumberFormat="1" applyFont="1" applyFill="1" applyBorder="1" applyAlignment="1">
      <alignment horizontal="right"/>
    </xf>
    <xf numFmtId="167" fontId="7" fillId="2" borderId="28" xfId="2" applyNumberFormat="1" applyFont="1" applyFill="1" applyBorder="1" applyAlignment="1">
      <alignment horizontal="right"/>
    </xf>
    <xf numFmtId="167" fontId="7" fillId="2" borderId="84" xfId="2" applyNumberFormat="1" applyFont="1" applyFill="1" applyBorder="1" applyAlignment="1">
      <alignment horizontal="right"/>
    </xf>
    <xf numFmtId="167" fontId="7" fillId="2" borderId="0" xfId="2" applyNumberFormat="1" applyFont="1" applyFill="1" applyBorder="1" applyAlignment="1"/>
    <xf numFmtId="171" fontId="7" fillId="2" borderId="85" xfId="2" applyNumberFormat="1" applyFont="1" applyFill="1" applyBorder="1" applyAlignment="1">
      <alignment horizontal="right"/>
    </xf>
    <xf numFmtId="171" fontId="7" fillId="2" borderId="76" xfId="2" applyNumberFormat="1" applyFont="1" applyFill="1" applyBorder="1" applyAlignment="1">
      <alignment horizontal="right"/>
    </xf>
    <xf numFmtId="1" fontId="7" fillId="2" borderId="0" xfId="2" applyNumberFormat="1" applyFont="1" applyFill="1" applyBorder="1" applyAlignment="1">
      <alignment horizontal="center"/>
    </xf>
    <xf numFmtId="1" fontId="7" fillId="2" borderId="0" xfId="2" applyNumberFormat="1" applyFont="1" applyFill="1" applyBorder="1" applyAlignment="1"/>
    <xf numFmtId="0" fontId="7" fillId="2" borderId="138" xfId="2" applyFont="1" applyFill="1" applyBorder="1" applyAlignment="1">
      <alignment wrapText="1"/>
    </xf>
    <xf numFmtId="171" fontId="7" fillId="2" borderId="139" xfId="2" applyNumberFormat="1" applyFont="1" applyFill="1" applyBorder="1" applyAlignment="1">
      <alignment horizontal="center"/>
    </xf>
    <xf numFmtId="171" fontId="7" fillId="2" borderId="79" xfId="2" applyNumberFormat="1" applyFont="1" applyFill="1" applyBorder="1" applyAlignment="1"/>
    <xf numFmtId="171" fontId="7" fillId="2" borderId="140" xfId="2" applyNumberFormat="1" applyFont="1" applyFill="1" applyBorder="1" applyAlignment="1"/>
    <xf numFmtId="171" fontId="7" fillId="2" borderId="81" xfId="2" applyNumberFormat="1" applyFont="1" applyFill="1" applyBorder="1" applyAlignment="1"/>
    <xf numFmtId="171" fontId="7" fillId="2" borderId="82" xfId="2" applyNumberFormat="1" applyFont="1" applyFill="1" applyBorder="1" applyAlignment="1"/>
    <xf numFmtId="171" fontId="7" fillId="2" borderId="141" xfId="2" applyNumberFormat="1" applyFont="1" applyFill="1" applyBorder="1" applyAlignment="1"/>
    <xf numFmtId="0" fontId="7" fillId="2" borderId="142" xfId="2" applyFont="1" applyFill="1" applyBorder="1" applyAlignment="1">
      <alignment wrapText="1"/>
    </xf>
    <xf numFmtId="171" fontId="7" fillId="2" borderId="74" xfId="2" applyNumberFormat="1" applyFont="1" applyFill="1" applyBorder="1" applyAlignment="1">
      <alignment horizontal="right"/>
    </xf>
    <xf numFmtId="171" fontId="7" fillId="2" borderId="143" xfId="2" applyNumberFormat="1" applyFont="1" applyFill="1" applyBorder="1" applyAlignment="1">
      <alignment horizontal="right"/>
    </xf>
    <xf numFmtId="0" fontId="7" fillId="2" borderId="72" xfId="2" applyFont="1" applyFill="1" applyBorder="1"/>
    <xf numFmtId="171" fontId="7" fillId="2" borderId="144" xfId="2" applyNumberFormat="1" applyFont="1" applyFill="1" applyBorder="1" applyAlignment="1">
      <alignment horizontal="center"/>
    </xf>
    <xf numFmtId="171" fontId="7" fillId="8" borderId="79" xfId="2" applyNumberFormat="1" applyFont="1" applyFill="1" applyBorder="1" applyAlignment="1">
      <alignment horizontal="right"/>
    </xf>
    <xf numFmtId="171" fontId="7" fillId="8" borderId="140" xfId="2" applyNumberFormat="1" applyFont="1" applyFill="1" applyBorder="1" applyAlignment="1">
      <alignment horizontal="right"/>
    </xf>
    <xf numFmtId="171" fontId="7" fillId="8" borderId="81" xfId="2" applyNumberFormat="1" applyFont="1" applyFill="1" applyBorder="1" applyAlignment="1">
      <alignment horizontal="right"/>
    </xf>
    <xf numFmtId="171" fontId="7" fillId="8" borderId="72" xfId="2" applyNumberFormat="1" applyFont="1" applyFill="1" applyBorder="1" applyAlignment="1">
      <alignment horizontal="right"/>
    </xf>
    <xf numFmtId="171" fontId="7" fillId="8" borderId="82" xfId="2" applyNumberFormat="1" applyFont="1" applyFill="1" applyBorder="1" applyAlignment="1">
      <alignment horizontal="right"/>
    </xf>
    <xf numFmtId="171" fontId="7" fillId="2" borderId="72" xfId="2" applyNumberFormat="1" applyFont="1" applyFill="1" applyBorder="1" applyAlignment="1"/>
    <xf numFmtId="171" fontId="7" fillId="8" borderId="145" xfId="2" applyNumberFormat="1" applyFont="1" applyFill="1" applyBorder="1" applyAlignment="1">
      <alignment horizontal="right"/>
    </xf>
    <xf numFmtId="171" fontId="7" fillId="8" borderId="85" xfId="2" applyNumberFormat="1" applyFont="1" applyFill="1" applyBorder="1" applyAlignment="1">
      <alignment horizontal="right"/>
    </xf>
    <xf numFmtId="171" fontId="7" fillId="8" borderId="146" xfId="2" applyNumberFormat="1" applyFont="1" applyFill="1" applyBorder="1" applyAlignment="1">
      <alignment horizontal="right"/>
    </xf>
    <xf numFmtId="0" fontId="5" fillId="2" borderId="96" xfId="2" applyFont="1" applyFill="1" applyBorder="1"/>
    <xf numFmtId="0" fontId="8" fillId="0" borderId="0" xfId="2" applyFont="1" applyAlignment="1">
      <alignment horizontal="center"/>
    </xf>
    <xf numFmtId="0" fontId="8" fillId="0" borderId="0" xfId="2" applyFont="1" applyAlignment="1">
      <alignment horizontal="right"/>
    </xf>
    <xf numFmtId="0" fontId="8" fillId="0" borderId="0" xfId="2" applyFont="1" applyAlignment="1"/>
    <xf numFmtId="0" fontId="19" fillId="2" borderId="0" xfId="2" applyFont="1" applyFill="1" applyBorder="1" applyAlignment="1"/>
    <xf numFmtId="0" fontId="5" fillId="2" borderId="78" xfId="2" applyFont="1" applyFill="1" applyBorder="1" applyAlignment="1">
      <alignment wrapText="1"/>
    </xf>
    <xf numFmtId="171" fontId="5" fillId="2" borderId="82" xfId="2" applyNumberFormat="1" applyFont="1" applyFill="1" applyBorder="1" applyAlignment="1">
      <alignment horizontal="right"/>
    </xf>
    <xf numFmtId="171" fontId="5" fillId="2" borderId="72" xfId="2" applyNumberFormat="1" applyFont="1" applyFill="1" applyBorder="1" applyAlignment="1"/>
    <xf numFmtId="0" fontId="6" fillId="2" borderId="0" xfId="2" applyFont="1" applyFill="1" applyBorder="1" applyAlignment="1">
      <alignment wrapText="1"/>
    </xf>
    <xf numFmtId="171" fontId="5" fillId="0" borderId="51" xfId="2" applyNumberFormat="1" applyFont="1" applyFill="1" applyBorder="1" applyAlignment="1">
      <alignment horizontal="right"/>
    </xf>
    <xf numFmtId="171" fontId="20" fillId="2" borderId="0" xfId="2" applyNumberFormat="1" applyFont="1" applyFill="1" applyBorder="1" applyAlignment="1"/>
    <xf numFmtId="171" fontId="7" fillId="0" borderId="51" xfId="2" applyNumberFormat="1" applyFont="1" applyFill="1" applyBorder="1" applyAlignment="1"/>
    <xf numFmtId="171" fontId="7" fillId="0" borderId="51" xfId="2" applyNumberFormat="1" applyFont="1" applyFill="1" applyBorder="1" applyAlignment="1">
      <alignment horizontal="right"/>
    </xf>
    <xf numFmtId="0" fontId="5" fillId="2" borderId="0" xfId="2" applyFont="1" applyFill="1" applyBorder="1" applyAlignment="1">
      <alignment vertical="center" wrapText="1"/>
    </xf>
    <xf numFmtId="171" fontId="7" fillId="0" borderId="51" xfId="2" applyNumberFormat="1" applyFont="1" applyFill="1" applyBorder="1" applyAlignment="1">
      <alignment horizontal="right" vertical="center"/>
    </xf>
    <xf numFmtId="171" fontId="7" fillId="0" borderId="28" xfId="2" applyNumberFormat="1" applyFont="1" applyFill="1" applyBorder="1" applyAlignment="1">
      <alignment horizontal="right" vertical="center"/>
    </xf>
    <xf numFmtId="164" fontId="5" fillId="0" borderId="147" xfId="2" applyNumberFormat="1" applyFont="1" applyFill="1" applyBorder="1" applyAlignment="1">
      <alignment horizontal="right"/>
    </xf>
    <xf numFmtId="164" fontId="5" fillId="0" borderId="88" xfId="2" applyNumberFormat="1" applyFont="1" applyFill="1" applyBorder="1" applyAlignment="1">
      <alignment horizontal="right"/>
    </xf>
    <xf numFmtId="164" fontId="5" fillId="2" borderId="73" xfId="2" applyNumberFormat="1" applyFont="1" applyFill="1" applyBorder="1" applyAlignment="1"/>
    <xf numFmtId="171" fontId="7" fillId="2" borderId="89" xfId="2" applyNumberFormat="1" applyFont="1" applyFill="1" applyBorder="1" applyAlignment="1">
      <alignment horizontal="center"/>
    </xf>
    <xf numFmtId="1" fontId="7" fillId="2" borderId="92" xfId="2" applyNumberFormat="1" applyFont="1" applyFill="1" applyBorder="1" applyAlignment="1">
      <alignment horizontal="center"/>
    </xf>
    <xf numFmtId="164" fontId="5" fillId="0" borderId="148" xfId="2" applyNumberFormat="1" applyFont="1" applyFill="1" applyBorder="1" applyAlignment="1">
      <alignment horizontal="right"/>
    </xf>
    <xf numFmtId="164" fontId="5" fillId="0" borderId="121" xfId="2" applyNumberFormat="1" applyFont="1" applyFill="1" applyBorder="1" applyAlignment="1">
      <alignment horizontal="right"/>
    </xf>
    <xf numFmtId="164" fontId="5" fillId="0" borderId="0" xfId="2" applyNumberFormat="1" applyFont="1" applyFill="1" applyBorder="1" applyAlignment="1">
      <alignment horizontal="right"/>
    </xf>
    <xf numFmtId="164" fontId="5" fillId="0" borderId="63" xfId="2" applyNumberFormat="1" applyFont="1" applyFill="1" applyBorder="1" applyAlignment="1">
      <alignment horizontal="right"/>
    </xf>
    <xf numFmtId="164" fontId="5" fillId="2" borderId="0" xfId="2" applyNumberFormat="1" applyFont="1" applyFill="1" applyBorder="1" applyAlignment="1"/>
    <xf numFmtId="1" fontId="7" fillId="0" borderId="145" xfId="2" applyNumberFormat="1" applyFont="1" applyFill="1" applyBorder="1" applyAlignment="1">
      <alignment horizontal="center"/>
    </xf>
    <xf numFmtId="1" fontId="7" fillId="0" borderId="84" xfId="2" applyNumberFormat="1" applyFont="1" applyFill="1" applyBorder="1" applyAlignment="1">
      <alignment horizontal="center"/>
    </xf>
    <xf numFmtId="1" fontId="7" fillId="0" borderId="0" xfId="2" applyNumberFormat="1" applyFont="1" applyFill="1" applyBorder="1" applyAlignment="1">
      <alignment horizontal="center"/>
    </xf>
    <xf numFmtId="1" fontId="7" fillId="0" borderId="28" xfId="2" applyNumberFormat="1" applyFont="1" applyFill="1" applyBorder="1" applyAlignment="1">
      <alignment horizontal="center"/>
    </xf>
    <xf numFmtId="164" fontId="7" fillId="0" borderId="145" xfId="2" applyNumberFormat="1" applyFont="1" applyFill="1" applyBorder="1" applyAlignment="1">
      <alignment horizontal="right"/>
    </xf>
    <xf numFmtId="164" fontId="7" fillId="0" borderId="84" xfId="2" applyNumberFormat="1" applyFont="1" applyFill="1" applyBorder="1" applyAlignment="1">
      <alignment horizontal="right"/>
    </xf>
    <xf numFmtId="164" fontId="7" fillId="0" borderId="0" xfId="2" applyNumberFormat="1" applyFont="1" applyFill="1" applyBorder="1" applyAlignment="1">
      <alignment horizontal="right"/>
    </xf>
    <xf numFmtId="164" fontId="7" fillId="0" borderId="28" xfId="2" applyNumberFormat="1" applyFont="1" applyFill="1" applyBorder="1" applyAlignment="1">
      <alignment horizontal="right"/>
    </xf>
    <xf numFmtId="164" fontId="8" fillId="0" borderId="0" xfId="2" applyNumberFormat="1" applyFont="1"/>
    <xf numFmtId="0" fontId="7" fillId="2" borderId="73" xfId="2" applyFont="1" applyFill="1" applyBorder="1" applyAlignment="1">
      <alignment wrapText="1"/>
    </xf>
    <xf numFmtId="1" fontId="7" fillId="2" borderId="106" xfId="2" applyNumberFormat="1" applyFont="1" applyFill="1" applyBorder="1" applyAlignment="1">
      <alignment horizontal="center"/>
    </xf>
    <xf numFmtId="164" fontId="7" fillId="0" borderId="143" xfId="2" applyNumberFormat="1" applyFont="1" applyFill="1" applyBorder="1" applyAlignment="1">
      <alignment horizontal="right"/>
    </xf>
    <xf numFmtId="164" fontId="7" fillId="0" borderId="87" xfId="2" applyNumberFormat="1" applyFont="1" applyFill="1" applyBorder="1" applyAlignment="1">
      <alignment horizontal="right"/>
    </xf>
    <xf numFmtId="164" fontId="7" fillId="0" borderId="73" xfId="2" applyNumberFormat="1" applyFont="1" applyFill="1" applyBorder="1" applyAlignment="1">
      <alignment horizontal="right"/>
    </xf>
    <xf numFmtId="164" fontId="7" fillId="0" borderId="88" xfId="2" applyNumberFormat="1" applyFont="1" applyFill="1" applyBorder="1" applyAlignment="1">
      <alignment horizontal="right"/>
    </xf>
    <xf numFmtId="164" fontId="7" fillId="2" borderId="73" xfId="2" applyNumberFormat="1" applyFont="1" applyFill="1" applyBorder="1" applyAlignment="1"/>
    <xf numFmtId="164" fontId="8" fillId="0" borderId="0" xfId="2" applyNumberFormat="1" applyFont="1" applyAlignment="1"/>
    <xf numFmtId="0" fontId="18" fillId="12" borderId="13" xfId="2" applyFont="1" applyFill="1" applyBorder="1" applyAlignment="1">
      <alignment horizontal="center"/>
    </xf>
    <xf numFmtId="37" fontId="24" fillId="0" borderId="0" xfId="0" applyFont="1"/>
    <xf numFmtId="37" fontId="25" fillId="0" borderId="0" xfId="0" applyFont="1"/>
    <xf numFmtId="37" fontId="8" fillId="0" borderId="0" xfId="0" applyFont="1" applyAlignment="1">
      <alignment horizontal="center"/>
    </xf>
    <xf numFmtId="49" fontId="7" fillId="0" borderId="0" xfId="0" applyNumberFormat="1" applyFont="1" applyBorder="1" applyAlignment="1">
      <alignment horizontal="left"/>
    </xf>
    <xf numFmtId="37" fontId="7" fillId="0" borderId="0" xfId="0" applyFont="1"/>
    <xf numFmtId="37" fontId="5" fillId="0" borderId="0" xfId="0" applyFont="1" applyBorder="1"/>
    <xf numFmtId="37" fontId="7" fillId="0" borderId="0" xfId="0" applyFont="1" applyBorder="1" applyAlignment="1">
      <alignment horizontal="right"/>
    </xf>
    <xf numFmtId="37" fontId="8" fillId="0" borderId="0" xfId="0" applyFont="1"/>
    <xf numFmtId="37" fontId="10" fillId="3" borderId="149" xfId="0" applyFont="1" applyFill="1" applyBorder="1" applyAlignment="1">
      <alignment horizontal="center" vertical="center"/>
    </xf>
    <xf numFmtId="37" fontId="7" fillId="0" borderId="0" xfId="0" applyFont="1" applyBorder="1"/>
    <xf numFmtId="37" fontId="5" fillId="8" borderId="0" xfId="0" applyFont="1" applyFill="1" applyBorder="1"/>
    <xf numFmtId="172" fontId="5" fillId="0" borderId="0" xfId="0" applyNumberFormat="1" applyFont="1" applyFill="1"/>
    <xf numFmtId="164" fontId="5" fillId="0" borderId="0" xfId="0" applyNumberFormat="1" applyFont="1" applyBorder="1"/>
    <xf numFmtId="173" fontId="5" fillId="0" borderId="0" xfId="0" applyNumberFormat="1" applyFont="1" applyBorder="1"/>
    <xf numFmtId="172" fontId="7" fillId="0" borderId="0" xfId="0" applyNumberFormat="1" applyFont="1" applyFill="1"/>
    <xf numFmtId="164" fontId="7" fillId="0" borderId="0" xfId="0" applyNumberFormat="1" applyFont="1" applyBorder="1"/>
    <xf numFmtId="174" fontId="5" fillId="14" borderId="0" xfId="0" applyNumberFormat="1" applyFont="1" applyFill="1" applyAlignment="1" applyProtection="1">
      <alignment horizontal="left"/>
    </xf>
    <xf numFmtId="37" fontId="5" fillId="0" borderId="0" xfId="0" applyFont="1"/>
    <xf numFmtId="172" fontId="6" fillId="0" borderId="0" xfId="0" applyNumberFormat="1" applyFont="1" applyFill="1" applyAlignment="1">
      <alignment horizontal="right" wrapText="1" readingOrder="1"/>
    </xf>
    <xf numFmtId="164" fontId="5" fillId="0" borderId="0" xfId="0" applyNumberFormat="1" applyFont="1" applyBorder="1" applyAlignment="1"/>
    <xf numFmtId="175" fontId="5" fillId="0" borderId="0" xfId="0" applyNumberFormat="1" applyFont="1" applyAlignment="1">
      <alignment horizontal="right"/>
    </xf>
    <xf numFmtId="176" fontId="25" fillId="0" borderId="0" xfId="0" applyNumberFormat="1" applyFont="1"/>
    <xf numFmtId="164" fontId="5" fillId="0" borderId="0" xfId="0" applyNumberFormat="1" applyFont="1" applyAlignment="1">
      <alignment horizontal="right" vertical="center"/>
    </xf>
    <xf numFmtId="175" fontId="7" fillId="0" borderId="0" xfId="0" applyNumberFormat="1" applyFont="1" applyAlignment="1" applyProtection="1">
      <alignment horizontal="right"/>
      <protection locked="0"/>
    </xf>
    <xf numFmtId="164" fontId="7" fillId="0" borderId="0" xfId="0" applyNumberFormat="1" applyFont="1" applyAlignment="1" applyProtection="1">
      <alignment horizontal="right"/>
      <protection locked="0"/>
    </xf>
    <xf numFmtId="37" fontId="5" fillId="0" borderId="0" xfId="0" applyFont="1" applyAlignment="1" applyProtection="1">
      <alignment horizontal="left"/>
    </xf>
    <xf numFmtId="0" fontId="8" fillId="0" borderId="0" xfId="5" applyFont="1" applyBorder="1" applyAlignment="1">
      <alignment vertical="top" wrapText="1"/>
    </xf>
    <xf numFmtId="172" fontId="7" fillId="0" borderId="0" xfId="0" applyNumberFormat="1" applyFont="1" applyFill="1" applyAlignment="1">
      <alignment vertical="center"/>
    </xf>
    <xf numFmtId="164" fontId="7" fillId="0" borderId="0" xfId="0" applyNumberFormat="1" applyFont="1" applyBorder="1" applyAlignment="1">
      <alignment vertical="center"/>
    </xf>
    <xf numFmtId="175" fontId="7" fillId="8" borderId="0" xfId="0" applyNumberFormat="1" applyFont="1" applyFill="1" applyAlignment="1" applyProtection="1">
      <alignment horizontal="right" vertical="center" wrapText="1"/>
      <protection locked="0"/>
    </xf>
    <xf numFmtId="175" fontId="7" fillId="0" borderId="0" xfId="0" applyNumberFormat="1" applyFont="1" applyAlignment="1" applyProtection="1">
      <alignment horizontal="right" vertical="center"/>
      <protection locked="0"/>
    </xf>
    <xf numFmtId="172" fontId="7" fillId="0" borderId="0" xfId="0" applyNumberFormat="1" applyFont="1" applyFill="1" applyAlignment="1">
      <alignment wrapText="1"/>
    </xf>
    <xf numFmtId="164" fontId="8" fillId="0" borderId="0" xfId="0" applyNumberFormat="1" applyFont="1" applyFill="1" applyAlignment="1"/>
    <xf numFmtId="175" fontId="7" fillId="0" borderId="0" xfId="0" applyNumberFormat="1" applyFont="1" applyFill="1" applyAlignment="1">
      <alignment horizontal="right" wrapText="1"/>
    </xf>
    <xf numFmtId="164" fontId="8" fillId="0" borderId="0" xfId="0" applyNumberFormat="1" applyFont="1" applyFill="1" applyAlignment="1">
      <alignment horizontal="right"/>
    </xf>
    <xf numFmtId="37" fontId="7" fillId="0" borderId="0" xfId="0" applyFont="1" applyAlignment="1" applyProtection="1">
      <alignment horizontal="left"/>
    </xf>
    <xf numFmtId="37" fontId="7" fillId="0" borderId="0" xfId="0" applyFont="1" applyAlignment="1">
      <alignment horizontal="right" vertical="center" wrapText="1"/>
    </xf>
    <xf numFmtId="1" fontId="7" fillId="8" borderId="0" xfId="0" applyNumberFormat="1" applyFont="1" applyFill="1" applyAlignment="1">
      <alignment vertical="center" wrapText="1"/>
    </xf>
    <xf numFmtId="175" fontId="7" fillId="0" borderId="0" xfId="0" applyNumberFormat="1" applyFont="1" applyAlignment="1">
      <alignment horizontal="right" vertical="center" wrapText="1"/>
    </xf>
    <xf numFmtId="172" fontId="7" fillId="0" borderId="0" xfId="0" applyNumberFormat="1" applyFont="1" applyFill="1" applyAlignment="1">
      <alignment vertical="center" wrapText="1"/>
    </xf>
    <xf numFmtId="1" fontId="7" fillId="0" borderId="0" xfId="0" applyNumberFormat="1" applyFont="1" applyAlignment="1">
      <alignment horizontal="right" vertical="center" wrapText="1"/>
    </xf>
    <xf numFmtId="37" fontId="7" fillId="0" borderId="156" xfId="0" applyFont="1" applyBorder="1"/>
    <xf numFmtId="37" fontId="29" fillId="0" borderId="0" xfId="0" applyFont="1" applyAlignment="1">
      <alignment horizontal="center"/>
    </xf>
    <xf numFmtId="37" fontId="25" fillId="0" borderId="0" xfId="0" applyFont="1" applyAlignment="1">
      <alignment horizontal="center"/>
    </xf>
    <xf numFmtId="49" fontId="30" fillId="0" borderId="0" xfId="0" applyNumberFormat="1" applyFont="1" applyBorder="1" applyAlignment="1">
      <alignment horizontal="left"/>
    </xf>
    <xf numFmtId="37" fontId="30" fillId="0" borderId="0" xfId="0" applyFont="1"/>
    <xf numFmtId="37" fontId="31" fillId="0" borderId="0" xfId="0" applyFont="1" applyBorder="1"/>
    <xf numFmtId="37" fontId="30" fillId="0" borderId="0" xfId="0" applyFont="1" applyBorder="1" applyAlignment="1">
      <alignment horizontal="right"/>
    </xf>
    <xf numFmtId="37" fontId="29" fillId="0" borderId="0" xfId="0" applyFont="1"/>
    <xf numFmtId="37" fontId="26" fillId="3" borderId="8" xfId="0" applyFont="1" applyFill="1" applyBorder="1" applyAlignment="1">
      <alignment horizontal="center" vertical="center"/>
    </xf>
    <xf numFmtId="37" fontId="26" fillId="3" borderId="149" xfId="0" applyFont="1" applyFill="1" applyBorder="1" applyAlignment="1">
      <alignment horizontal="center" vertical="center"/>
    </xf>
    <xf numFmtId="37" fontId="30" fillId="0" borderId="0" xfId="0" applyFont="1" applyBorder="1"/>
    <xf numFmtId="37" fontId="31" fillId="8" borderId="0" xfId="0" applyFont="1" applyFill="1" applyBorder="1" applyAlignment="1">
      <alignment horizontal="left"/>
    </xf>
    <xf numFmtId="37" fontId="3" fillId="0" borderId="0" xfId="0" applyFont="1"/>
    <xf numFmtId="172" fontId="31" fillId="0" borderId="0" xfId="0" applyNumberFormat="1" applyFont="1"/>
    <xf numFmtId="164" fontId="31" fillId="0" borderId="0" xfId="0" applyNumberFormat="1" applyFont="1" applyBorder="1"/>
    <xf numFmtId="173" fontId="31" fillId="0" borderId="0" xfId="0" applyNumberFormat="1" applyFont="1" applyBorder="1" applyAlignment="1"/>
    <xf numFmtId="173" fontId="31" fillId="0" borderId="0" xfId="0" applyNumberFormat="1" applyFont="1" applyBorder="1"/>
    <xf numFmtId="172" fontId="30" fillId="0" borderId="0" xfId="0" applyNumberFormat="1" applyFont="1"/>
    <xf numFmtId="37" fontId="30" fillId="0" borderId="0" xfId="0" applyFont="1" applyBorder="1" applyAlignment="1">
      <alignment vertical="center"/>
    </xf>
    <xf numFmtId="164" fontId="30" fillId="0" borderId="0" xfId="0" applyNumberFormat="1" applyFont="1" applyBorder="1"/>
    <xf numFmtId="174" fontId="31" fillId="14" borderId="0" xfId="0" applyNumberFormat="1" applyFont="1" applyFill="1" applyAlignment="1" applyProtection="1">
      <alignment horizontal="left" vertical="center"/>
    </xf>
    <xf numFmtId="37" fontId="31" fillId="0" borderId="0" xfId="0" applyFont="1" applyAlignment="1">
      <alignment vertical="center"/>
    </xf>
    <xf numFmtId="172" fontId="32" fillId="0" borderId="0" xfId="0" applyNumberFormat="1" applyFont="1" applyAlignment="1">
      <alignment horizontal="right" vertical="center" wrapText="1"/>
    </xf>
    <xf numFmtId="164" fontId="31" fillId="0" borderId="0" xfId="0" applyNumberFormat="1" applyFont="1" applyAlignment="1">
      <alignment horizontal="right" vertical="center"/>
    </xf>
    <xf numFmtId="175" fontId="31" fillId="0" borderId="0" xfId="0" applyNumberFormat="1" applyFont="1" applyAlignment="1">
      <alignment horizontal="right" vertical="center"/>
    </xf>
    <xf numFmtId="37" fontId="33" fillId="0" borderId="0" xfId="0" applyFont="1" applyAlignment="1">
      <alignment vertical="center"/>
    </xf>
    <xf numFmtId="164" fontId="31" fillId="0" borderId="0" xfId="0" applyNumberFormat="1" applyFont="1" applyAlignment="1">
      <alignment horizontal="right"/>
    </xf>
    <xf numFmtId="175" fontId="30" fillId="0" borderId="0" xfId="0" applyNumberFormat="1" applyFont="1" applyAlignment="1" applyProtection="1">
      <alignment horizontal="right" vertical="center"/>
      <protection locked="0"/>
    </xf>
    <xf numFmtId="164" fontId="30" fillId="0" borderId="0" xfId="0" applyNumberFormat="1" applyFont="1" applyAlignment="1" applyProtection="1">
      <alignment horizontal="right"/>
      <protection locked="0"/>
    </xf>
    <xf numFmtId="175" fontId="30" fillId="0" borderId="0" xfId="0" applyNumberFormat="1" applyFont="1" applyAlignment="1" applyProtection="1">
      <alignment horizontal="right"/>
      <protection locked="0"/>
    </xf>
    <xf numFmtId="37" fontId="31" fillId="0" borderId="0" xfId="0" applyFont="1" applyAlignment="1" applyProtection="1">
      <alignment horizontal="left"/>
    </xf>
    <xf numFmtId="0" fontId="29" fillId="0" borderId="0" xfId="5" applyFont="1" applyBorder="1" applyAlignment="1">
      <alignment vertical="top" wrapText="1"/>
    </xf>
    <xf numFmtId="37" fontId="30" fillId="8" borderId="0" xfId="0" applyFont="1" applyFill="1" applyAlignment="1">
      <alignment horizontal="right" vertical="center" wrapText="1"/>
    </xf>
    <xf numFmtId="164" fontId="30" fillId="0" borderId="0" xfId="0" applyNumberFormat="1" applyFont="1" applyAlignment="1">
      <alignment horizontal="right" vertical="center"/>
    </xf>
    <xf numFmtId="175" fontId="30" fillId="0" borderId="0" xfId="0" applyNumberFormat="1" applyFont="1" applyAlignment="1" applyProtection="1">
      <alignment vertical="center" wrapText="1"/>
      <protection locked="0"/>
    </xf>
    <xf numFmtId="172" fontId="30" fillId="8" borderId="0" xfId="0" applyNumberFormat="1" applyFont="1" applyFill="1" applyAlignment="1">
      <alignment vertical="center" wrapText="1"/>
    </xf>
    <xf numFmtId="164" fontId="30" fillId="8" borderId="0" xfId="0" applyNumberFormat="1" applyFont="1" applyFill="1" applyAlignment="1">
      <alignment horizontal="right" vertical="center" wrapText="1"/>
    </xf>
    <xf numFmtId="175" fontId="30" fillId="8" borderId="0" xfId="0" applyNumberFormat="1" applyFont="1" applyFill="1" applyAlignment="1">
      <alignment horizontal="right" vertical="center" wrapText="1"/>
    </xf>
    <xf numFmtId="175" fontId="30" fillId="0" borderId="0" xfId="0" applyNumberFormat="1" applyFont="1" applyAlignment="1">
      <alignment horizontal="right" vertical="center" wrapText="1"/>
    </xf>
    <xf numFmtId="37" fontId="30" fillId="0" borderId="0" xfId="0" applyFont="1" applyAlignment="1" applyProtection="1">
      <alignment horizontal="left"/>
    </xf>
    <xf numFmtId="0" fontId="29" fillId="0" borderId="0" xfId="5" applyFont="1" applyBorder="1" applyAlignment="1">
      <alignment horizontal="left" vertical="top" wrapText="1"/>
    </xf>
    <xf numFmtId="0" fontId="29" fillId="0" borderId="0" xfId="5" applyFont="1" applyBorder="1" applyAlignment="1">
      <alignment horizontal="left" vertical="center" wrapText="1"/>
    </xf>
    <xf numFmtId="164" fontId="30" fillId="8" borderId="0" xfId="0" applyNumberFormat="1" applyFont="1" applyFill="1" applyAlignment="1">
      <alignment horizontal="right" vertical="center"/>
    </xf>
    <xf numFmtId="1" fontId="30" fillId="8" borderId="0" xfId="0" applyNumberFormat="1" applyFont="1" applyFill="1" applyAlignment="1">
      <alignment vertical="center" wrapText="1"/>
    </xf>
    <xf numFmtId="1" fontId="30" fillId="0" borderId="0" xfId="0" applyNumberFormat="1" applyFont="1" applyAlignment="1">
      <alignment vertical="center" wrapText="1"/>
    </xf>
    <xf numFmtId="0" fontId="29" fillId="0" borderId="0" xfId="5" applyFont="1" applyBorder="1" applyAlignment="1">
      <alignment vertical="center" wrapText="1"/>
    </xf>
    <xf numFmtId="172" fontId="30" fillId="0" borderId="0" xfId="0" applyNumberFormat="1" applyFont="1" applyAlignment="1">
      <alignment vertical="center" wrapText="1"/>
    </xf>
    <xf numFmtId="37" fontId="30" fillId="0" borderId="0" xfId="0" applyFont="1" applyAlignment="1">
      <alignment vertical="center" wrapText="1"/>
    </xf>
    <xf numFmtId="37" fontId="30" fillId="0" borderId="156" xfId="0" applyFont="1" applyBorder="1"/>
    <xf numFmtId="37" fontId="31" fillId="8" borderId="0" xfId="0" applyFont="1" applyFill="1" applyBorder="1"/>
    <xf numFmtId="174" fontId="31" fillId="14" borderId="0" xfId="0" applyNumberFormat="1" applyFont="1" applyFill="1" applyAlignment="1" applyProtection="1">
      <alignment horizontal="left"/>
    </xf>
    <xf numFmtId="37" fontId="31" fillId="0" borderId="0" xfId="0" applyFont="1"/>
    <xf numFmtId="175" fontId="31" fillId="0" borderId="0" xfId="0" applyNumberFormat="1" applyFont="1" applyAlignment="1">
      <alignment horizontal="right"/>
    </xf>
    <xf numFmtId="37" fontId="29" fillId="0" borderId="0" xfId="0" applyFont="1" applyAlignment="1">
      <alignment horizontal="right" vertical="center"/>
    </xf>
    <xf numFmtId="175" fontId="30" fillId="8" borderId="0" xfId="0" applyNumberFormat="1" applyFont="1" applyFill="1" applyAlignment="1" applyProtection="1">
      <alignment horizontal="right" vertical="top" wrapText="1"/>
      <protection locked="0"/>
    </xf>
    <xf numFmtId="164" fontId="30" fillId="0" borderId="0" xfId="0" applyNumberFormat="1" applyFont="1" applyBorder="1" applyAlignment="1">
      <alignment vertical="top"/>
    </xf>
    <xf numFmtId="175" fontId="30" fillId="0" borderId="0" xfId="0" applyNumberFormat="1" applyFont="1" applyAlignment="1" applyProtection="1">
      <alignment horizontal="right" vertical="top"/>
      <protection locked="0"/>
    </xf>
    <xf numFmtId="164" fontId="30" fillId="0" borderId="0" xfId="0" applyNumberFormat="1" applyFont="1" applyAlignment="1">
      <alignment horizontal="right" vertical="top"/>
    </xf>
    <xf numFmtId="175" fontId="30" fillId="0" borderId="0" xfId="0" applyNumberFormat="1" applyFont="1" applyFill="1" applyAlignment="1">
      <alignment horizontal="right" vertical="top" wrapText="1"/>
    </xf>
    <xf numFmtId="164" fontId="30" fillId="8" borderId="0" xfId="0" applyNumberFormat="1" applyFont="1" applyFill="1" applyAlignment="1">
      <alignment horizontal="right" vertical="top" wrapText="1"/>
    </xf>
    <xf numFmtId="175" fontId="30" fillId="0" borderId="0" xfId="0" applyNumberFormat="1" applyFont="1" applyAlignment="1" applyProtection="1">
      <alignment horizontal="right" vertical="top" wrapText="1"/>
      <protection locked="0"/>
    </xf>
    <xf numFmtId="164" fontId="30" fillId="0" borderId="0" xfId="0" applyNumberFormat="1" applyFont="1" applyBorder="1" applyAlignment="1">
      <alignment vertical="center"/>
    </xf>
    <xf numFmtId="1" fontId="30" fillId="0" borderId="0" xfId="0" applyNumberFormat="1" applyFont="1" applyAlignment="1">
      <alignment horizontal="right" vertical="center" wrapText="1"/>
    </xf>
    <xf numFmtId="173" fontId="31" fillId="0" borderId="0" xfId="0" applyNumberFormat="1" applyFont="1"/>
    <xf numFmtId="37" fontId="32" fillId="0" borderId="0" xfId="0" applyFont="1" applyAlignment="1">
      <alignment horizontal="right" vertical="center" wrapText="1" readingOrder="1"/>
    </xf>
    <xf numFmtId="164" fontId="31" fillId="0" borderId="0" xfId="0" applyNumberFormat="1" applyFont="1" applyAlignment="1">
      <alignment horizontal="right" vertical="center" readingOrder="1"/>
    </xf>
    <xf numFmtId="175" fontId="31" fillId="0" borderId="0" xfId="0" applyNumberFormat="1" applyFont="1" applyAlignment="1">
      <alignment horizontal="right" vertical="center" readingOrder="1"/>
    </xf>
    <xf numFmtId="37" fontId="25" fillId="0" borderId="0" xfId="0" applyFont="1" applyAlignment="1">
      <alignment vertical="center" readingOrder="1"/>
    </xf>
    <xf numFmtId="37" fontId="30" fillId="0" borderId="0" xfId="0" applyFont="1" applyAlignment="1">
      <alignment vertical="center" readingOrder="1"/>
    </xf>
    <xf numFmtId="175" fontId="30" fillId="0" borderId="0" xfId="0" applyNumberFormat="1" applyFont="1" applyAlignment="1" applyProtection="1">
      <alignment horizontal="right" vertical="center" readingOrder="1"/>
      <protection locked="0"/>
    </xf>
    <xf numFmtId="164" fontId="30" fillId="0" borderId="0" xfId="0" applyNumberFormat="1" applyFont="1" applyAlignment="1" applyProtection="1">
      <alignment horizontal="right" vertical="center" readingOrder="1"/>
      <protection locked="0"/>
    </xf>
    <xf numFmtId="37" fontId="29" fillId="0" borderId="0" xfId="0" applyFont="1" applyAlignment="1">
      <alignment vertical="center" readingOrder="1"/>
    </xf>
    <xf numFmtId="175" fontId="30" fillId="0" borderId="0" xfId="0" applyNumberFormat="1" applyFont="1" applyAlignment="1" applyProtection="1">
      <alignment horizontal="right" vertical="center" wrapText="1"/>
      <protection locked="0"/>
    </xf>
    <xf numFmtId="37" fontId="30" fillId="0" borderId="0" xfId="0" applyFont="1" applyAlignment="1">
      <alignment horizontal="right" vertical="center" wrapText="1"/>
    </xf>
    <xf numFmtId="37" fontId="30" fillId="0" borderId="0" xfId="0" applyFont="1" applyAlignment="1">
      <alignment vertical="top" wrapText="1"/>
    </xf>
    <xf numFmtId="1" fontId="30" fillId="0" borderId="0" xfId="0" applyNumberFormat="1" applyFont="1" applyAlignment="1">
      <alignment vertical="top" wrapText="1"/>
    </xf>
    <xf numFmtId="175" fontId="30" fillId="0" borderId="0" xfId="0" applyNumberFormat="1" applyFont="1" applyAlignment="1">
      <alignment horizontal="right" vertical="top" wrapText="1"/>
    </xf>
    <xf numFmtId="1" fontId="30" fillId="0" borderId="0" xfId="0" applyNumberFormat="1" applyFont="1" applyAlignment="1">
      <alignment horizontal="right" vertical="top" wrapText="1"/>
    </xf>
    <xf numFmtId="173" fontId="5" fillId="0" borderId="0" xfId="0" applyNumberFormat="1" applyFont="1"/>
    <xf numFmtId="37" fontId="6" fillId="0" borderId="0" xfId="0" applyFont="1" applyAlignment="1">
      <alignment horizontal="right" wrapText="1" readingOrder="1"/>
    </xf>
    <xf numFmtId="164" fontId="5" fillId="0" borderId="0" xfId="0" applyNumberFormat="1" applyFont="1" applyAlignment="1">
      <alignment horizontal="right"/>
    </xf>
    <xf numFmtId="37" fontId="33" fillId="0" borderId="0" xfId="0" applyFont="1"/>
    <xf numFmtId="164" fontId="7" fillId="0" borderId="0" xfId="0" applyNumberFormat="1" applyFont="1" applyAlignment="1">
      <alignment horizontal="right" vertical="center"/>
    </xf>
    <xf numFmtId="175" fontId="7" fillId="0" borderId="0" xfId="0" applyNumberFormat="1" applyFont="1" applyAlignment="1" applyProtection="1">
      <alignment vertical="center" wrapText="1"/>
      <protection locked="0"/>
    </xf>
    <xf numFmtId="37" fontId="7" fillId="0" borderId="0" xfId="0" applyFont="1" applyAlignment="1">
      <alignment horizontal="right" vertical="top" wrapText="1"/>
    </xf>
    <xf numFmtId="169" fontId="7" fillId="8" borderId="0" xfId="0" applyNumberFormat="1" applyFont="1" applyFill="1" applyAlignment="1">
      <alignment horizontal="right" vertical="top" wrapText="1"/>
    </xf>
    <xf numFmtId="175" fontId="7" fillId="0" borderId="0" xfId="0" applyNumberFormat="1" applyFont="1" applyAlignment="1">
      <alignment horizontal="right" vertical="top" wrapText="1"/>
    </xf>
    <xf numFmtId="1" fontId="7" fillId="0" borderId="0" xfId="0" applyNumberFormat="1" applyFont="1" applyAlignment="1">
      <alignment vertical="center" wrapText="1"/>
    </xf>
    <xf numFmtId="37" fontId="7" fillId="0" borderId="0" xfId="0" applyFont="1" applyAlignment="1">
      <alignment vertical="top" wrapText="1"/>
    </xf>
    <xf numFmtId="164" fontId="7" fillId="0" borderId="0" xfId="0" applyNumberFormat="1" applyFont="1" applyAlignment="1">
      <alignment horizontal="right" vertical="top"/>
    </xf>
    <xf numFmtId="1" fontId="7" fillId="0" borderId="0" xfId="0" applyNumberFormat="1" applyFont="1" applyAlignment="1">
      <alignment vertical="top" wrapText="1"/>
    </xf>
    <xf numFmtId="37" fontId="25" fillId="0" borderId="0" xfId="0" applyFont="1" applyAlignment="1">
      <alignment vertical="top"/>
    </xf>
    <xf numFmtId="1" fontId="7" fillId="0" borderId="0" xfId="0" applyNumberFormat="1" applyFont="1" applyAlignment="1">
      <alignment horizontal="right" vertical="top" wrapText="1"/>
    </xf>
    <xf numFmtId="37" fontId="34" fillId="0" borderId="0" xfId="0" applyFont="1" applyAlignment="1">
      <alignment horizontal="center" vertical="center"/>
    </xf>
    <xf numFmtId="172" fontId="5" fillId="0" borderId="0" xfId="0" applyNumberFormat="1" applyFont="1"/>
    <xf numFmtId="172" fontId="7" fillId="0" borderId="0" xfId="0" applyNumberFormat="1" applyFont="1"/>
    <xf numFmtId="172" fontId="6" fillId="0" borderId="0" xfId="0" applyNumberFormat="1" applyFont="1"/>
    <xf numFmtId="175" fontId="7" fillId="0" borderId="0" xfId="0" applyNumberFormat="1" applyFont="1" applyAlignment="1" applyProtection="1">
      <alignment horizontal="right" vertical="top" wrapText="1"/>
      <protection locked="0"/>
    </xf>
    <xf numFmtId="37" fontId="34" fillId="0" borderId="0" xfId="0" applyFont="1"/>
    <xf numFmtId="172" fontId="6" fillId="0" borderId="0" xfId="0" applyNumberFormat="1" applyFont="1" applyAlignment="1">
      <alignment horizontal="right" wrapText="1" readingOrder="1"/>
    </xf>
    <xf numFmtId="175" fontId="7" fillId="0" borderId="0" xfId="0" applyNumberFormat="1" applyFont="1" applyAlignment="1" applyProtection="1">
      <alignment vertical="top"/>
      <protection locked="0"/>
    </xf>
    <xf numFmtId="175" fontId="7" fillId="0" borderId="0" xfId="0" applyNumberFormat="1" applyFont="1" applyAlignment="1" applyProtection="1">
      <alignment horizontal="right" vertical="top"/>
      <protection locked="0"/>
    </xf>
    <xf numFmtId="164" fontId="7" fillId="0" borderId="0" xfId="0" applyNumberFormat="1" applyFont="1" applyAlignment="1">
      <alignment horizontal="right" vertical="top" wrapText="1"/>
    </xf>
    <xf numFmtId="1" fontId="7" fillId="0" borderId="0" xfId="0" applyNumberFormat="1" applyFont="1" applyAlignment="1">
      <alignment horizontal="right" vertical="top"/>
    </xf>
    <xf numFmtId="37" fontId="24" fillId="0" borderId="0" xfId="0" applyFont="1" applyBorder="1"/>
    <xf numFmtId="177" fontId="7" fillId="0" borderId="0" xfId="0" applyNumberFormat="1" applyFont="1" applyAlignment="1">
      <alignment horizontal="right" vertical="top" wrapText="1"/>
    </xf>
    <xf numFmtId="172" fontId="6" fillId="0" borderId="0" xfId="0" applyNumberFormat="1" applyFont="1" applyAlignment="1">
      <alignment wrapText="1" readingOrder="1"/>
    </xf>
    <xf numFmtId="175" fontId="7" fillId="0" borderId="0" xfId="0" applyNumberFormat="1" applyFont="1" applyAlignment="1" applyProtection="1">
      <alignment vertical="center"/>
      <protection locked="0"/>
    </xf>
    <xf numFmtId="169" fontId="7" fillId="0" borderId="0" xfId="0" applyNumberFormat="1" applyFont="1" applyAlignment="1">
      <alignment horizontal="right" vertical="top" wrapText="1"/>
    </xf>
    <xf numFmtId="0" fontId="8" fillId="0" borderId="0" xfId="5" applyFont="1" applyBorder="1" applyAlignment="1">
      <alignment vertical="center" wrapText="1"/>
    </xf>
    <xf numFmtId="164" fontId="7" fillId="0" borderId="0" xfId="0" applyNumberFormat="1" applyFont="1" applyAlignment="1">
      <alignment horizontal="right" vertical="center" wrapText="1"/>
    </xf>
    <xf numFmtId="164" fontId="7" fillId="0" borderId="0" xfId="0" applyNumberFormat="1" applyFont="1" applyBorder="1" applyAlignment="1">
      <alignment horizontal="right" vertical="center"/>
    </xf>
    <xf numFmtId="3" fontId="35" fillId="0" borderId="0" xfId="6" applyNumberFormat="1" applyFont="1" applyFill="1" applyAlignment="1">
      <alignment horizontal="right" vertical="center"/>
    </xf>
    <xf numFmtId="3" fontId="35" fillId="0" borderId="0" xfId="6" applyNumberFormat="1" applyFont="1" applyFill="1" applyAlignment="1">
      <alignment vertical="center"/>
    </xf>
    <xf numFmtId="3" fontId="2" fillId="0" borderId="0" xfId="6" applyNumberFormat="1" applyFont="1" applyFill="1" applyAlignment="1">
      <alignment vertical="center"/>
    </xf>
    <xf numFmtId="3" fontId="2" fillId="0" borderId="0" xfId="6" applyNumberFormat="1" applyFont="1" applyFill="1" applyAlignment="1">
      <alignment horizontal="right" vertical="center"/>
    </xf>
    <xf numFmtId="37" fontId="25" fillId="0" borderId="0" xfId="0" applyFont="1" applyFill="1"/>
    <xf numFmtId="171" fontId="25" fillId="0" borderId="0" xfId="0" applyNumberFormat="1" applyFont="1"/>
    <xf numFmtId="171" fontId="8" fillId="0" borderId="0" xfId="0" applyNumberFormat="1" applyFont="1" applyAlignment="1">
      <alignment horizontal="center"/>
    </xf>
    <xf numFmtId="37" fontId="36" fillId="0" borderId="0" xfId="0" applyFont="1" applyAlignment="1">
      <alignment horizontal="center"/>
    </xf>
    <xf numFmtId="37" fontId="0" fillId="0" borderId="0" xfId="0" applyAlignment="1">
      <alignment horizontal="center"/>
    </xf>
    <xf numFmtId="171" fontId="5" fillId="0" borderId="0" xfId="0" applyNumberFormat="1" applyFont="1" applyBorder="1"/>
    <xf numFmtId="171" fontId="7" fillId="0" borderId="0" xfId="0" applyNumberFormat="1" applyFont="1" applyBorder="1" applyAlignment="1">
      <alignment horizontal="right"/>
    </xf>
    <xf numFmtId="171" fontId="8" fillId="0" borderId="0" xfId="0" applyNumberFormat="1" applyFont="1"/>
    <xf numFmtId="171" fontId="10" fillId="3" borderId="8" xfId="0" applyNumberFormat="1" applyFont="1" applyFill="1" applyBorder="1" applyAlignment="1">
      <alignment horizontal="center" vertical="center"/>
    </xf>
    <xf numFmtId="171" fontId="7" fillId="0" borderId="0" xfId="0" applyNumberFormat="1" applyFont="1"/>
    <xf numFmtId="171" fontId="7" fillId="0" borderId="0" xfId="0" applyNumberFormat="1" applyFont="1" applyBorder="1"/>
    <xf numFmtId="171" fontId="5" fillId="0" borderId="0" xfId="0" applyNumberFormat="1" applyFont="1"/>
    <xf numFmtId="37" fontId="5" fillId="0" borderId="0" xfId="0" applyFont="1" applyAlignment="1">
      <alignment horizontal="right" wrapText="1"/>
    </xf>
    <xf numFmtId="164" fontId="5" fillId="0" borderId="0" xfId="0" applyNumberFormat="1" applyFont="1" applyAlignment="1">
      <alignment horizontal="right" wrapText="1"/>
    </xf>
    <xf numFmtId="0" fontId="37" fillId="0" borderId="0" xfId="6" applyFont="1" applyAlignment="1">
      <alignment vertical="center"/>
    </xf>
    <xf numFmtId="0" fontId="38" fillId="0" borderId="0" xfId="6" applyFont="1" applyAlignment="1">
      <alignment vertical="center"/>
    </xf>
    <xf numFmtId="171" fontId="6" fillId="0" borderId="0" xfId="0" applyNumberFormat="1" applyFont="1" applyAlignment="1">
      <alignment wrapText="1" readingOrder="1"/>
    </xf>
    <xf numFmtId="171" fontId="5" fillId="0" borderId="0" xfId="0" applyNumberFormat="1" applyFont="1" applyAlignment="1">
      <alignment horizontal="right"/>
    </xf>
    <xf numFmtId="171" fontId="7" fillId="0" borderId="0" xfId="0" applyNumberFormat="1" applyFont="1" applyAlignment="1" applyProtection="1">
      <alignment horizontal="right"/>
      <protection locked="0"/>
    </xf>
    <xf numFmtId="37" fontId="7" fillId="0" borderId="0" xfId="0" applyFont="1" applyAlignment="1">
      <alignment horizontal="left"/>
    </xf>
    <xf numFmtId="171" fontId="7" fillId="0" borderId="0" xfId="0" applyNumberFormat="1" applyFont="1" applyAlignment="1">
      <alignment vertical="top" wrapText="1"/>
    </xf>
    <xf numFmtId="171" fontId="7" fillId="0" borderId="0" xfId="0" applyNumberFormat="1" applyFont="1" applyAlignment="1" applyProtection="1">
      <alignment vertical="top" wrapText="1"/>
      <protection locked="0"/>
    </xf>
    <xf numFmtId="164" fontId="7" fillId="0" borderId="0" xfId="0" applyNumberFormat="1" applyFont="1" applyAlignment="1">
      <alignment horizontal="right"/>
    </xf>
    <xf numFmtId="37" fontId="7" fillId="0" borderId="0" xfId="0" applyFont="1" applyAlignment="1">
      <alignment horizontal="right" wrapText="1"/>
    </xf>
    <xf numFmtId="164" fontId="7" fillId="0" borderId="0" xfId="0" applyNumberFormat="1" applyFont="1" applyAlignment="1">
      <alignment horizontal="right" wrapText="1"/>
    </xf>
    <xf numFmtId="0" fontId="37" fillId="0" borderId="0" xfId="6" applyFont="1" applyFill="1" applyAlignment="1">
      <alignment vertical="center"/>
    </xf>
    <xf numFmtId="171" fontId="7" fillId="0" borderId="0" xfId="0" applyNumberFormat="1" applyFont="1" applyAlignment="1">
      <alignment horizontal="right" vertical="top" wrapText="1"/>
    </xf>
    <xf numFmtId="171" fontId="7" fillId="0" borderId="0" xfId="0" applyNumberFormat="1" applyFont="1" applyAlignment="1">
      <alignment horizontal="right"/>
    </xf>
    <xf numFmtId="169" fontId="8" fillId="0" borderId="0" xfId="0" applyNumberFormat="1" applyFont="1"/>
    <xf numFmtId="37" fontId="7" fillId="0" borderId="0" xfId="0" quotePrefix="1" applyFont="1" applyAlignment="1">
      <alignment horizontal="left"/>
    </xf>
    <xf numFmtId="164" fontId="7" fillId="0" borderId="0" xfId="0" applyNumberFormat="1" applyFont="1" applyAlignment="1">
      <alignment vertical="top" wrapText="1"/>
    </xf>
    <xf numFmtId="0" fontId="6" fillId="0" borderId="0" xfId="5" applyFont="1" applyBorder="1" applyAlignment="1">
      <alignment vertical="top" wrapText="1"/>
    </xf>
    <xf numFmtId="171" fontId="5" fillId="0" borderId="0" xfId="0" applyNumberFormat="1" applyFont="1" applyAlignment="1">
      <alignment vertical="top" wrapText="1"/>
    </xf>
    <xf numFmtId="37" fontId="5" fillId="0" borderId="0" xfId="0" quotePrefix="1" applyFont="1" applyAlignment="1">
      <alignment horizontal="left"/>
    </xf>
    <xf numFmtId="164" fontId="5" fillId="0" borderId="0" xfId="0" applyNumberFormat="1" applyFont="1" applyAlignment="1">
      <alignment vertical="top" wrapText="1"/>
    </xf>
    <xf numFmtId="171" fontId="5" fillId="0" borderId="0" xfId="0" applyNumberFormat="1" applyFont="1" applyAlignment="1">
      <alignment horizontal="right" vertical="top" wrapText="1"/>
    </xf>
    <xf numFmtId="37" fontId="5" fillId="0" borderId="156" xfId="0" applyFont="1" applyBorder="1"/>
    <xf numFmtId="171" fontId="5" fillId="0" borderId="156" xfId="0" applyNumberFormat="1" applyFont="1" applyBorder="1"/>
    <xf numFmtId="37" fontId="8" fillId="0" borderId="0" xfId="0" applyFont="1" applyFill="1"/>
    <xf numFmtId="171" fontId="8" fillId="0" borderId="0" xfId="0" applyNumberFormat="1" applyFont="1" applyFill="1"/>
    <xf numFmtId="171" fontId="6" fillId="0" borderId="0" xfId="0" applyNumberFormat="1" applyFont="1"/>
    <xf numFmtId="164" fontId="5" fillId="0" borderId="0" xfId="0" applyNumberFormat="1" applyFont="1" applyFill="1" applyAlignment="1">
      <alignment horizontal="right"/>
    </xf>
    <xf numFmtId="171" fontId="6" fillId="0" borderId="0" xfId="0" applyNumberFormat="1" applyFont="1" applyFill="1"/>
    <xf numFmtId="164" fontId="7" fillId="0" borderId="0" xfId="0" applyNumberFormat="1" applyFont="1" applyFill="1" applyBorder="1"/>
    <xf numFmtId="164" fontId="7" fillId="0" borderId="0" xfId="0" applyNumberFormat="1" applyFont="1" applyFill="1" applyAlignment="1" applyProtection="1">
      <alignment horizontal="right"/>
      <protection locked="0"/>
    </xf>
    <xf numFmtId="164" fontId="7" fillId="0" borderId="0" xfId="0" applyNumberFormat="1" applyFont="1" applyFill="1" applyAlignment="1">
      <alignment horizontal="right"/>
    </xf>
    <xf numFmtId="37" fontId="7" fillId="0" borderId="0" xfId="0" applyFont="1" applyFill="1" applyAlignment="1">
      <alignment horizontal="right" wrapText="1"/>
    </xf>
    <xf numFmtId="171" fontId="8" fillId="0" borderId="0" xfId="0" applyNumberFormat="1" applyFont="1" applyFill="1" applyAlignment="1">
      <alignment horizontal="right"/>
    </xf>
    <xf numFmtId="164" fontId="7" fillId="0" borderId="0" xfId="0" applyNumberFormat="1" applyFont="1" applyFill="1" applyAlignment="1">
      <alignment horizontal="right" wrapText="1"/>
    </xf>
    <xf numFmtId="164" fontId="7" fillId="0" borderId="0" xfId="0" applyNumberFormat="1" applyFont="1" applyFill="1" applyAlignment="1">
      <alignment vertical="top" wrapText="1"/>
    </xf>
    <xf numFmtId="164" fontId="5" fillId="0" borderId="0" xfId="0" applyNumberFormat="1" applyFont="1" applyFill="1" applyAlignment="1">
      <alignment horizontal="right" wrapText="1"/>
    </xf>
    <xf numFmtId="37" fontId="5" fillId="0" borderId="0" xfId="0" applyFont="1" applyFill="1" applyAlignment="1">
      <alignment horizontal="right" wrapText="1"/>
    </xf>
    <xf numFmtId="49" fontId="5" fillId="0" borderId="0" xfId="0" applyNumberFormat="1" applyFont="1" applyBorder="1" applyAlignment="1">
      <alignment horizontal="left"/>
    </xf>
    <xf numFmtId="37" fontId="10" fillId="3" borderId="161" xfId="0" applyFont="1" applyFill="1" applyBorder="1" applyAlignment="1">
      <alignment horizontal="center" vertical="center"/>
    </xf>
    <xf numFmtId="173" fontId="5" fillId="0" borderId="0" xfId="0" applyNumberFormat="1" applyFont="1" applyAlignment="1">
      <alignment horizontal="right"/>
    </xf>
    <xf numFmtId="37" fontId="40" fillId="0" borderId="0" xfId="0" applyFont="1"/>
    <xf numFmtId="1" fontId="5" fillId="0" borderId="0" xfId="0" applyNumberFormat="1" applyFont="1" applyBorder="1" applyAlignment="1"/>
    <xf numFmtId="0" fontId="6" fillId="0" borderId="0" xfId="7" applyFont="1"/>
    <xf numFmtId="1" fontId="7" fillId="0" borderId="0" xfId="0" applyNumberFormat="1" applyFont="1" applyBorder="1" applyAlignment="1"/>
    <xf numFmtId="1" fontId="7" fillId="0" borderId="0" xfId="0" applyNumberFormat="1" applyFont="1" applyAlignment="1">
      <alignment horizontal="right"/>
    </xf>
    <xf numFmtId="0" fontId="8" fillId="0" borderId="0" xfId="7" applyFont="1"/>
    <xf numFmtId="2" fontId="25" fillId="0" borderId="0" xfId="0" applyNumberFormat="1" applyFont="1"/>
    <xf numFmtId="0" fontId="6" fillId="0" borderId="0" xfId="7" applyFont="1" applyAlignment="1">
      <alignment vertical="center"/>
    </xf>
    <xf numFmtId="0" fontId="8" fillId="0" borderId="0" xfId="7" applyFont="1" applyAlignment="1">
      <alignment vertical="center"/>
    </xf>
    <xf numFmtId="164" fontId="7" fillId="0" borderId="0" xfId="0" applyNumberFormat="1" applyFont="1" applyAlignment="1">
      <alignment vertical="center" wrapText="1"/>
    </xf>
    <xf numFmtId="1" fontId="7" fillId="0" borderId="0" xfId="0" applyNumberFormat="1" applyFont="1" applyAlignment="1" applyProtection="1">
      <alignment horizontal="right" vertical="center"/>
      <protection locked="0"/>
    </xf>
    <xf numFmtId="37" fontId="25" fillId="0" borderId="0" xfId="0" applyFont="1" applyAlignment="1">
      <alignment vertical="center"/>
    </xf>
    <xf numFmtId="175" fontId="7" fillId="0" borderId="0" xfId="0" applyNumberFormat="1" applyFont="1" applyAlignment="1">
      <alignment vertical="center" wrapText="1"/>
    </xf>
    <xf numFmtId="1" fontId="7" fillId="0" borderId="0" xfId="0" applyNumberFormat="1" applyFont="1" applyAlignment="1" applyProtection="1">
      <alignment horizontal="right" vertical="center" wrapText="1"/>
      <protection locked="0"/>
    </xf>
    <xf numFmtId="37" fontId="7" fillId="0" borderId="0" xfId="0" applyFont="1" applyBorder="1" applyAlignment="1">
      <alignment wrapText="1"/>
    </xf>
    <xf numFmtId="37" fontId="5" fillId="0" borderId="0" xfId="0" applyFont="1" applyAlignment="1">
      <alignment vertical="top" wrapText="1"/>
    </xf>
    <xf numFmtId="1" fontId="5" fillId="0" borderId="0" xfId="0" applyNumberFormat="1" applyFont="1" applyAlignment="1">
      <alignment horizontal="right" wrapText="1"/>
    </xf>
    <xf numFmtId="0" fontId="8" fillId="0" borderId="0" xfId="7" applyFont="1" applyAlignment="1">
      <alignment vertical="top"/>
    </xf>
    <xf numFmtId="1" fontId="7" fillId="0" borderId="0" xfId="0" applyNumberFormat="1" applyFont="1" applyAlignment="1">
      <alignment horizontal="right" wrapText="1"/>
    </xf>
    <xf numFmtId="164" fontId="7" fillId="0" borderId="0" xfId="0" applyNumberFormat="1" applyFont="1" applyBorder="1" applyAlignment="1">
      <alignment horizontal="right"/>
    </xf>
    <xf numFmtId="37" fontId="8" fillId="0" borderId="0" xfId="0" applyFont="1" applyAlignment="1">
      <alignment vertical="top"/>
    </xf>
    <xf numFmtId="1" fontId="5" fillId="0" borderId="0" xfId="0" applyNumberFormat="1" applyFont="1" applyAlignment="1">
      <alignment horizontal="right" vertical="center" wrapText="1"/>
    </xf>
    <xf numFmtId="37" fontId="8" fillId="0" borderId="0" xfId="0" applyFont="1" applyAlignment="1">
      <alignment horizontal="right" wrapText="1"/>
    </xf>
    <xf numFmtId="37" fontId="5" fillId="0" borderId="0" xfId="0" applyFont="1" applyBorder="1" applyAlignment="1">
      <alignment wrapText="1"/>
    </xf>
    <xf numFmtId="37" fontId="7" fillId="0" borderId="0" xfId="0" applyFont="1" applyBorder="1" applyAlignment="1">
      <alignment horizontal="right" wrapText="1"/>
    </xf>
    <xf numFmtId="0" fontId="9" fillId="2" borderId="0" xfId="2" applyFont="1" applyFill="1" applyAlignment="1"/>
    <xf numFmtId="0" fontId="8" fillId="0" borderId="0" xfId="2" applyFont="1" applyAlignment="1">
      <alignment wrapText="1"/>
    </xf>
    <xf numFmtId="0" fontId="8" fillId="2" borderId="0" xfId="2" applyFont="1" applyFill="1"/>
    <xf numFmtId="0" fontId="7" fillId="2" borderId="0" xfId="2" applyFont="1" applyFill="1" applyBorder="1" applyAlignment="1">
      <alignment horizontal="left"/>
    </xf>
    <xf numFmtId="0" fontId="7" fillId="2" borderId="0" xfId="2" applyFont="1" applyFill="1" applyBorder="1" applyAlignment="1">
      <alignment horizontal="center"/>
    </xf>
    <xf numFmtId="0" fontId="10" fillId="3" borderId="149" xfId="2" applyFont="1" applyFill="1" applyBorder="1" applyAlignment="1">
      <alignment horizontal="center" vertical="center"/>
    </xf>
    <xf numFmtId="0" fontId="10" fillId="3" borderId="151" xfId="2" applyFont="1" applyFill="1" applyBorder="1" applyAlignment="1">
      <alignment horizontal="center" vertical="center"/>
    </xf>
    <xf numFmtId="0" fontId="10" fillId="3" borderId="8" xfId="2" applyFont="1" applyFill="1" applyBorder="1" applyAlignment="1">
      <alignment horizontal="center" vertical="center"/>
    </xf>
    <xf numFmtId="0" fontId="10" fillId="3" borderId="152" xfId="2" applyFont="1" applyFill="1" applyBorder="1"/>
    <xf numFmtId="0" fontId="10" fillId="3" borderId="11" xfId="2" applyFont="1" applyFill="1" applyBorder="1"/>
    <xf numFmtId="0" fontId="10" fillId="3" borderId="2" xfId="2" applyFont="1" applyFill="1" applyBorder="1" applyAlignment="1">
      <alignment horizontal="center" vertical="center"/>
    </xf>
    <xf numFmtId="0" fontId="10" fillId="3" borderId="152" xfId="2" applyFont="1" applyFill="1" applyBorder="1" applyAlignment="1">
      <alignment horizontal="center" vertical="center"/>
    </xf>
    <xf numFmtId="0" fontId="10" fillId="3" borderId="7" xfId="2" applyFont="1" applyFill="1" applyBorder="1" applyAlignment="1">
      <alignment horizontal="center" vertical="center"/>
    </xf>
    <xf numFmtId="0" fontId="10" fillId="3" borderId="153" xfId="2" applyFont="1" applyFill="1" applyBorder="1" applyAlignment="1">
      <alignment horizontal="center" vertical="center"/>
    </xf>
    <xf numFmtId="0" fontId="10" fillId="3" borderId="155" xfId="2" applyFont="1" applyFill="1" applyBorder="1" applyAlignment="1">
      <alignment horizontal="center" vertical="center"/>
    </xf>
    <xf numFmtId="0" fontId="7" fillId="2" borderId="0" xfId="2" applyFont="1" applyFill="1" applyBorder="1" applyAlignment="1">
      <alignment horizontal="center" vertical="center"/>
    </xf>
    <xf numFmtId="0" fontId="5" fillId="2" borderId="0" xfId="2" applyFont="1" applyFill="1"/>
    <xf numFmtId="0" fontId="7" fillId="2" borderId="0" xfId="2" applyFont="1" applyFill="1"/>
    <xf numFmtId="3" fontId="7" fillId="2" borderId="0" xfId="2" applyNumberFormat="1" applyFont="1" applyFill="1"/>
    <xf numFmtId="171" fontId="6" fillId="0" borderId="0" xfId="2" applyNumberFormat="1" applyFont="1" applyFill="1" applyAlignment="1">
      <alignment horizontal="right"/>
    </xf>
    <xf numFmtId="178" fontId="6" fillId="2" borderId="0" xfId="2" applyNumberFormat="1" applyFont="1" applyFill="1"/>
    <xf numFmtId="0" fontId="6" fillId="2" borderId="0" xfId="2" applyFont="1" applyFill="1"/>
    <xf numFmtId="171" fontId="7" fillId="0" borderId="0" xfId="2" applyNumberFormat="1" applyFont="1" applyFill="1" applyAlignment="1">
      <alignment horizontal="right"/>
    </xf>
    <xf numFmtId="0" fontId="7" fillId="2" borderId="0" xfId="2" applyFont="1" applyFill="1" applyAlignment="1">
      <alignment horizontal="center"/>
    </xf>
    <xf numFmtId="171" fontId="8" fillId="0" borderId="0" xfId="2" applyNumberFormat="1" applyFont="1" applyFill="1" applyAlignment="1">
      <alignment horizontal="right"/>
    </xf>
    <xf numFmtId="171" fontId="8" fillId="0" borderId="0" xfId="2" quotePrefix="1" applyNumberFormat="1" applyFont="1" applyFill="1" applyAlignment="1">
      <alignment horizontal="right"/>
    </xf>
    <xf numFmtId="178" fontId="8" fillId="2" borderId="0" xfId="2" applyNumberFormat="1" applyFont="1" applyFill="1"/>
    <xf numFmtId="0" fontId="7" fillId="2" borderId="0" xfId="2" quotePrefix="1" applyFont="1" applyFill="1" applyAlignment="1">
      <alignment horizontal="center"/>
    </xf>
    <xf numFmtId="0" fontId="7" fillId="2" borderId="0" xfId="2" applyFont="1" applyFill="1" applyAlignment="1">
      <alignment horizontal="right"/>
    </xf>
    <xf numFmtId="3" fontId="8" fillId="2" borderId="0" xfId="2" applyNumberFormat="1" applyFont="1" applyFill="1"/>
    <xf numFmtId="0" fontId="7" fillId="2" borderId="1" xfId="2" applyFont="1" applyFill="1" applyBorder="1"/>
    <xf numFmtId="0" fontId="7" fillId="2" borderId="168" xfId="2" applyFont="1" applyFill="1" applyBorder="1"/>
    <xf numFmtId="0" fontId="5" fillId="2" borderId="0" xfId="2" applyFont="1" applyFill="1" applyAlignment="1"/>
    <xf numFmtId="171" fontId="5" fillId="2" borderId="0" xfId="2" applyNumberFormat="1" applyFont="1" applyFill="1"/>
    <xf numFmtId="171" fontId="7" fillId="2" borderId="0" xfId="2" applyNumberFormat="1" applyFont="1" applyFill="1"/>
    <xf numFmtId="0" fontId="7" fillId="2" borderId="0" xfId="2" applyFont="1" applyFill="1" applyAlignment="1">
      <alignment horizontal="left"/>
    </xf>
    <xf numFmtId="0" fontId="5" fillId="2" borderId="0" xfId="2" applyFont="1" applyFill="1" applyAlignment="1">
      <alignment horizontal="left"/>
    </xf>
    <xf numFmtId="171" fontId="6" fillId="0" borderId="0" xfId="2" quotePrefix="1" applyNumberFormat="1" applyFont="1" applyFill="1" applyAlignment="1">
      <alignment horizontal="right"/>
    </xf>
    <xf numFmtId="0" fontId="7" fillId="2" borderId="0" xfId="2" applyFont="1" applyFill="1" applyBorder="1" applyAlignment="1">
      <alignment horizontal="left" vertical="center"/>
    </xf>
    <xf numFmtId="0" fontId="7" fillId="2" borderId="0" xfId="2" applyFont="1" applyFill="1" applyBorder="1" applyAlignment="1">
      <alignment horizontal="right"/>
    </xf>
    <xf numFmtId="0" fontId="8" fillId="2" borderId="0" xfId="2" applyFont="1" applyFill="1" applyBorder="1"/>
    <xf numFmtId="0" fontId="5" fillId="2" borderId="0" xfId="2" applyFont="1" applyFill="1" applyAlignment="1">
      <alignment horizontal="center"/>
    </xf>
    <xf numFmtId="179" fontId="7" fillId="2" borderId="0" xfId="2" applyNumberFormat="1" applyFont="1" applyFill="1" applyAlignment="1">
      <alignment horizontal="right"/>
    </xf>
    <xf numFmtId="179" fontId="5" fillId="2" borderId="0" xfId="2" applyNumberFormat="1" applyFont="1" applyFill="1"/>
    <xf numFmtId="179" fontId="7" fillId="2" borderId="0" xfId="2" applyNumberFormat="1" applyFont="1" applyFill="1"/>
    <xf numFmtId="179" fontId="5" fillId="2" borderId="0" xfId="2" applyNumberFormat="1" applyFont="1" applyFill="1" applyAlignment="1">
      <alignment horizontal="right"/>
    </xf>
    <xf numFmtId="171" fontId="6" fillId="0" borderId="0" xfId="2" applyNumberFormat="1" applyFont="1"/>
    <xf numFmtId="3" fontId="8" fillId="8" borderId="0" xfId="2" applyNumberFormat="1" applyFont="1" applyFill="1" applyBorder="1" applyAlignment="1">
      <alignment horizontal="right" vertical="center"/>
    </xf>
    <xf numFmtId="171" fontId="8" fillId="0" borderId="0" xfId="2" applyNumberFormat="1" applyFont="1"/>
    <xf numFmtId="171" fontId="8" fillId="0" borderId="0" xfId="2" quotePrefix="1" applyNumberFormat="1" applyFont="1" applyAlignment="1">
      <alignment horizontal="right"/>
    </xf>
    <xf numFmtId="3" fontId="8" fillId="8" borderId="0" xfId="2" applyNumberFormat="1" applyFont="1" applyFill="1" applyAlignment="1">
      <alignment horizontal="right"/>
    </xf>
    <xf numFmtId="1" fontId="7" fillId="0" borderId="0" xfId="2" applyNumberFormat="1" applyFont="1" applyAlignment="1">
      <alignment horizontal="right"/>
    </xf>
    <xf numFmtId="3" fontId="6" fillId="2" borderId="0" xfId="2" applyNumberFormat="1" applyFont="1" applyFill="1"/>
    <xf numFmtId="0" fontId="5" fillId="2" borderId="1" xfId="2" applyFont="1" applyFill="1" applyBorder="1"/>
    <xf numFmtId="0" fontId="5" fillId="2" borderId="0" xfId="2" applyFont="1" applyFill="1" applyBorder="1"/>
    <xf numFmtId="180" fontId="5" fillId="2" borderId="0" xfId="2" applyNumberFormat="1" applyFont="1" applyFill="1" applyAlignment="1">
      <alignment horizontal="right"/>
    </xf>
    <xf numFmtId="180" fontId="7" fillId="2" borderId="0" xfId="2" applyNumberFormat="1" applyFont="1" applyFill="1" applyAlignment="1">
      <alignment horizontal="right"/>
    </xf>
    <xf numFmtId="3" fontId="8" fillId="8" borderId="0" xfId="2" applyNumberFormat="1" applyFont="1" applyFill="1"/>
    <xf numFmtId="171" fontId="5" fillId="2" borderId="0" xfId="2" applyNumberFormat="1" applyFont="1" applyFill="1" applyAlignment="1">
      <alignment horizontal="left"/>
    </xf>
    <xf numFmtId="171" fontId="6" fillId="8" borderId="0" xfId="2" applyNumberFormat="1" applyFont="1" applyFill="1"/>
    <xf numFmtId="171" fontId="7" fillId="2" borderId="0" xfId="2" applyNumberFormat="1" applyFont="1" applyFill="1" applyAlignment="1">
      <alignment horizontal="left"/>
    </xf>
    <xf numFmtId="171" fontId="8" fillId="8" borderId="0" xfId="2" applyNumberFormat="1" applyFont="1" applyFill="1"/>
    <xf numFmtId="171" fontId="7" fillId="2" borderId="0" xfId="2" applyNumberFormat="1" applyFont="1" applyFill="1" applyBorder="1"/>
    <xf numFmtId="171" fontId="5" fillId="2" borderId="0" xfId="2" applyNumberFormat="1" applyFont="1" applyFill="1" applyAlignment="1">
      <alignment horizontal="right"/>
    </xf>
    <xf numFmtId="171" fontId="7" fillId="2" borderId="0" xfId="2" applyNumberFormat="1" applyFont="1" applyFill="1" applyAlignment="1">
      <alignment horizontal="right"/>
    </xf>
    <xf numFmtId="171" fontId="8" fillId="8" borderId="0" xfId="2" applyNumberFormat="1" applyFont="1" applyFill="1" applyAlignment="1">
      <alignment horizontal="right"/>
    </xf>
    <xf numFmtId="171" fontId="6" fillId="8" borderId="0" xfId="2" applyNumberFormat="1" applyFont="1" applyFill="1" applyAlignment="1">
      <alignment horizontal="right"/>
    </xf>
    <xf numFmtId="0" fontId="7" fillId="2" borderId="156" xfId="2" applyFont="1" applyFill="1" applyBorder="1"/>
    <xf numFmtId="175" fontId="7" fillId="2" borderId="156" xfId="2" applyNumberFormat="1" applyFont="1" applyFill="1" applyBorder="1"/>
    <xf numFmtId="175" fontId="7" fillId="2" borderId="0" xfId="2" applyNumberFormat="1" applyFont="1" applyFill="1" applyBorder="1"/>
    <xf numFmtId="171" fontId="6" fillId="0" borderId="0" xfId="2" applyNumberFormat="1" applyFont="1" applyAlignment="1">
      <alignment horizontal="right"/>
    </xf>
    <xf numFmtId="171" fontId="8" fillId="0" borderId="0" xfId="2" applyNumberFormat="1" applyFont="1" applyAlignment="1">
      <alignment horizontal="right"/>
    </xf>
    <xf numFmtId="3" fontId="8" fillId="2" borderId="0" xfId="2" applyNumberFormat="1" applyFont="1" applyFill="1" applyAlignment="1">
      <alignment horizontal="right"/>
    </xf>
    <xf numFmtId="179" fontId="7" fillId="0" borderId="0" xfId="2" applyNumberFormat="1" applyFont="1" applyAlignment="1">
      <alignment horizontal="right"/>
    </xf>
    <xf numFmtId="0" fontId="8" fillId="2" borderId="0" xfId="2" applyFont="1" applyFill="1" applyAlignment="1">
      <alignment horizontal="right"/>
    </xf>
    <xf numFmtId="175" fontId="6" fillId="2" borderId="0" xfId="2" applyNumberFormat="1" applyFont="1" applyFill="1"/>
    <xf numFmtId="175" fontId="8" fillId="2" borderId="0" xfId="2" applyNumberFormat="1" applyFont="1" applyFill="1"/>
    <xf numFmtId="171" fontId="6" fillId="2" borderId="0" xfId="2" applyNumberFormat="1" applyFont="1" applyFill="1" applyAlignment="1">
      <alignment horizontal="right"/>
    </xf>
    <xf numFmtId="171" fontId="8" fillId="2" borderId="0" xfId="2" applyNumberFormat="1" applyFont="1" applyFill="1"/>
    <xf numFmtId="171" fontId="41" fillId="0" borderId="0" xfId="2" applyNumberFormat="1" applyFont="1" applyFill="1" applyAlignment="1">
      <alignment horizontal="right"/>
    </xf>
    <xf numFmtId="3" fontId="6" fillId="8" borderId="0" xfId="2" applyNumberFormat="1" applyFont="1" applyFill="1" applyAlignment="1">
      <alignment horizontal="right"/>
    </xf>
    <xf numFmtId="1" fontId="8" fillId="2" borderId="0" xfId="2" applyNumberFormat="1" applyFont="1" applyFill="1" applyAlignment="1">
      <alignment horizontal="right"/>
    </xf>
    <xf numFmtId="1" fontId="8" fillId="8" borderId="0" xfId="2" applyNumberFormat="1" applyFont="1" applyFill="1"/>
    <xf numFmtId="1" fontId="6" fillId="2" borderId="0" xfId="2" applyNumberFormat="1" applyFont="1" applyFill="1"/>
    <xf numFmtId="172" fontId="6" fillId="2" borderId="0" xfId="2" applyNumberFormat="1" applyFont="1" applyFill="1"/>
    <xf numFmtId="1" fontId="6" fillId="0" borderId="0" xfId="2" applyNumberFormat="1" applyFont="1" applyAlignment="1">
      <alignment horizontal="right"/>
    </xf>
    <xf numFmtId="172" fontId="8" fillId="2" borderId="0" xfId="2" applyNumberFormat="1" applyFont="1" applyFill="1"/>
    <xf numFmtId="180" fontId="7" fillId="2" borderId="0" xfId="2" applyNumberFormat="1" applyFont="1" applyFill="1"/>
    <xf numFmtId="171" fontId="6" fillId="0" borderId="0" xfId="2" quotePrefix="1" applyNumberFormat="1" applyFont="1" applyAlignment="1">
      <alignment horizontal="right"/>
    </xf>
    <xf numFmtId="0" fontId="6" fillId="2" borderId="0" xfId="2" applyFont="1" applyFill="1" applyAlignment="1">
      <alignment horizontal="right"/>
    </xf>
    <xf numFmtId="3" fontId="8" fillId="0" borderId="0" xfId="2" applyNumberFormat="1" applyFont="1"/>
    <xf numFmtId="171" fontId="8" fillId="2" borderId="0" xfId="2" applyNumberFormat="1" applyFont="1" applyFill="1" applyAlignment="1">
      <alignment horizontal="right"/>
    </xf>
    <xf numFmtId="171" fontId="7" fillId="0" borderId="0" xfId="2" applyNumberFormat="1" applyFont="1" applyAlignment="1">
      <alignment horizontal="right"/>
    </xf>
    <xf numFmtId="171" fontId="6" fillId="2" borderId="0" xfId="2" applyNumberFormat="1" applyFont="1" applyFill="1"/>
    <xf numFmtId="3" fontId="6" fillId="8" borderId="0" xfId="2" applyNumberFormat="1" applyFont="1" applyFill="1"/>
    <xf numFmtId="0" fontId="5" fillId="2" borderId="0" xfId="2" applyFont="1" applyFill="1" applyBorder="1" applyAlignment="1">
      <alignment horizontal="center" vertical="center"/>
    </xf>
    <xf numFmtId="171" fontId="7" fillId="2" borderId="0" xfId="2" applyNumberFormat="1" applyFont="1" applyFill="1" applyBorder="1" applyAlignment="1">
      <alignment horizontal="right" vertical="center"/>
    </xf>
    <xf numFmtId="0" fontId="3" fillId="0" borderId="0" xfId="2" applyFont="1" applyAlignment="1"/>
    <xf numFmtId="171" fontId="5" fillId="2" borderId="0" xfId="2" applyNumberFormat="1" applyFont="1" applyFill="1" applyBorder="1" applyAlignment="1">
      <alignment horizontal="right" vertical="center"/>
    </xf>
    <xf numFmtId="171" fontId="7" fillId="2" borderId="156" xfId="2" applyNumberFormat="1" applyFont="1" applyFill="1" applyBorder="1"/>
    <xf numFmtId="171" fontId="7" fillId="2" borderId="156" xfId="2" applyNumberFormat="1" applyFont="1" applyFill="1" applyBorder="1" applyAlignment="1">
      <alignment horizontal="right"/>
    </xf>
    <xf numFmtId="0" fontId="8" fillId="2" borderId="0" xfId="2" applyFont="1" applyFill="1" applyAlignment="1"/>
    <xf numFmtId="171" fontId="5" fillId="2" borderId="0" xfId="2" applyNumberFormat="1" applyFont="1" applyFill="1" applyBorder="1" applyAlignment="1">
      <alignment horizontal="right"/>
    </xf>
    <xf numFmtId="1" fontId="8" fillId="2" borderId="0" xfId="2" applyNumberFormat="1" applyFont="1" applyFill="1"/>
    <xf numFmtId="1" fontId="6" fillId="2" borderId="0" xfId="2" applyNumberFormat="1" applyFont="1" applyFill="1" applyAlignment="1">
      <alignment horizontal="right"/>
    </xf>
    <xf numFmtId="175" fontId="7" fillId="2" borderId="156" xfId="2" applyNumberFormat="1" applyFont="1" applyFill="1" applyBorder="1" applyAlignment="1">
      <alignment horizontal="right"/>
    </xf>
    <xf numFmtId="171" fontId="8" fillId="2" borderId="0" xfId="2" applyNumberFormat="1" applyFont="1" applyFill="1" applyBorder="1" applyAlignment="1">
      <alignment horizontal="right"/>
    </xf>
    <xf numFmtId="172" fontId="6" fillId="2" borderId="0" xfId="2" applyNumberFormat="1" applyFont="1" applyFill="1" applyAlignment="1">
      <alignment horizontal="right"/>
    </xf>
    <xf numFmtId="172" fontId="8" fillId="2" borderId="0" xfId="2" applyNumberFormat="1" applyFont="1" applyFill="1" applyAlignment="1">
      <alignment horizontal="right"/>
    </xf>
    <xf numFmtId="172" fontId="41" fillId="0" borderId="0" xfId="2" applyNumberFormat="1" applyFont="1" applyFill="1" applyAlignment="1">
      <alignment horizontal="right"/>
    </xf>
    <xf numFmtId="0" fontId="7" fillId="2" borderId="1" xfId="2" applyFont="1" applyFill="1" applyBorder="1" applyAlignment="1">
      <alignment horizontal="right"/>
    </xf>
    <xf numFmtId="3" fontId="8" fillId="0" borderId="0" xfId="2" quotePrefix="1" applyNumberFormat="1" applyFont="1" applyAlignment="1">
      <alignment horizontal="right"/>
    </xf>
    <xf numFmtId="171" fontId="5" fillId="0" borderId="0" xfId="2" applyNumberFormat="1" applyFont="1" applyAlignment="1">
      <alignment horizontal="right"/>
    </xf>
    <xf numFmtId="172" fontId="8" fillId="0" borderId="0" xfId="2" applyNumberFormat="1" applyFont="1" applyAlignment="1">
      <alignment horizontal="right"/>
    </xf>
    <xf numFmtId="0" fontId="5" fillId="2" borderId="0" xfId="2" applyFont="1" applyFill="1" applyAlignment="1">
      <alignment horizontal="right"/>
    </xf>
    <xf numFmtId="3" fontId="8" fillId="0" borderId="0" xfId="2" applyNumberFormat="1" applyFont="1" applyAlignment="1">
      <alignment horizontal="right"/>
    </xf>
    <xf numFmtId="0" fontId="7" fillId="2" borderId="0" xfId="2" applyFont="1" applyFill="1" applyBorder="1" applyAlignment="1">
      <alignment horizontal="left" wrapText="1"/>
    </xf>
    <xf numFmtId="0" fontId="10" fillId="3" borderId="165" xfId="2" applyFont="1" applyFill="1" applyBorder="1" applyAlignment="1">
      <alignment horizontal="center" vertical="center"/>
    </xf>
    <xf numFmtId="0" fontId="5" fillId="2" borderId="0" xfId="2" applyFont="1" applyFill="1" applyBorder="1" applyAlignment="1">
      <alignment horizontal="left" vertical="center"/>
    </xf>
    <xf numFmtId="181" fontId="8" fillId="2" borderId="0" xfId="2" applyNumberFormat="1" applyFont="1" applyFill="1"/>
    <xf numFmtId="172" fontId="8" fillId="0" borderId="0" xfId="2" applyNumberFormat="1" applyFont="1" applyFill="1"/>
    <xf numFmtId="181" fontId="7" fillId="2" borderId="0" xfId="2" applyNumberFormat="1" applyFont="1" applyFill="1" applyBorder="1" applyAlignment="1">
      <alignment horizontal="right" vertical="center"/>
    </xf>
    <xf numFmtId="171" fontId="7" fillId="2" borderId="0" xfId="2" applyNumberFormat="1" applyFont="1" applyFill="1" applyBorder="1" applyAlignment="1">
      <alignment horizontal="left" vertical="center" wrapText="1"/>
    </xf>
    <xf numFmtId="181" fontId="7" fillId="2" borderId="0" xfId="2" applyNumberFormat="1" applyFont="1" applyFill="1"/>
    <xf numFmtId="181" fontId="42" fillId="0" borderId="0" xfId="2" applyNumberFormat="1" applyFont="1" applyFill="1" applyAlignment="1">
      <alignment horizontal="right"/>
    </xf>
    <xf numFmtId="3" fontId="8" fillId="0" borderId="0" xfId="2" applyNumberFormat="1" applyFont="1" applyFill="1"/>
    <xf numFmtId="171" fontId="8" fillId="2" borderId="0" xfId="2" applyNumberFormat="1" applyFont="1" applyFill="1" applyAlignment="1">
      <alignment vertical="top"/>
    </xf>
    <xf numFmtId="181" fontId="8" fillId="2" borderId="0" xfId="2" applyNumberFormat="1" applyFont="1" applyFill="1" applyAlignment="1">
      <alignment vertical="top"/>
    </xf>
    <xf numFmtId="171" fontId="7" fillId="2" borderId="0" xfId="2" applyNumberFormat="1" applyFont="1" applyFill="1" applyBorder="1" applyAlignment="1">
      <alignment horizontal="left"/>
    </xf>
    <xf numFmtId="181" fontId="8" fillId="2" borderId="0" xfId="2" applyNumberFormat="1" applyFont="1" applyFill="1" applyAlignment="1"/>
    <xf numFmtId="3" fontId="8" fillId="0" borderId="0" xfId="2" applyNumberFormat="1" applyFont="1" applyFill="1" applyAlignment="1"/>
    <xf numFmtId="0" fontId="8" fillId="0" borderId="0" xfId="2" applyFont="1" applyFill="1" applyAlignment="1"/>
    <xf numFmtId="171" fontId="8" fillId="2" borderId="0" xfId="2" applyNumberFormat="1" applyFont="1" applyFill="1" applyAlignment="1"/>
    <xf numFmtId="3" fontId="6" fillId="0" borderId="0" xfId="2" applyNumberFormat="1" applyFont="1" applyFill="1"/>
    <xf numFmtId="0" fontId="6" fillId="0" borderId="0" xfId="2" applyFont="1" applyFill="1"/>
    <xf numFmtId="181" fontId="6" fillId="2" borderId="0" xfId="2" applyNumberFormat="1" applyFont="1" applyFill="1"/>
    <xf numFmtId="0" fontId="8" fillId="0" borderId="0" xfId="2" applyFont="1" applyAlignment="1">
      <alignment horizontal="left"/>
    </xf>
    <xf numFmtId="181" fontId="5" fillId="2" borderId="1" xfId="2" applyNumberFormat="1" applyFont="1" applyFill="1" applyBorder="1"/>
    <xf numFmtId="181" fontId="7" fillId="2" borderId="1" xfId="2" applyNumberFormat="1" applyFont="1" applyFill="1" applyBorder="1"/>
    <xf numFmtId="0" fontId="7" fillId="0" borderId="0" xfId="2" applyFont="1" applyBorder="1" applyAlignment="1">
      <alignment horizontal="left"/>
    </xf>
    <xf numFmtId="0" fontId="7" fillId="0" borderId="0" xfId="2" applyFont="1" applyBorder="1"/>
    <xf numFmtId="1" fontId="7" fillId="0" borderId="0" xfId="2" applyNumberFormat="1" applyFont="1" applyBorder="1" applyAlignment="1">
      <alignment horizontal="right"/>
    </xf>
    <xf numFmtId="0" fontId="7" fillId="0" borderId="0" xfId="2" applyFont="1"/>
    <xf numFmtId="179" fontId="7" fillId="0" borderId="0" xfId="2" applyNumberFormat="1" applyFont="1"/>
    <xf numFmtId="0" fontId="5" fillId="0" borderId="0" xfId="2" applyFont="1"/>
    <xf numFmtId="172" fontId="6" fillId="0" borderId="0" xfId="2" applyNumberFormat="1" applyFont="1"/>
    <xf numFmtId="172" fontId="5" fillId="0" borderId="0" xfId="2" applyNumberFormat="1" applyFont="1"/>
    <xf numFmtId="172" fontId="8" fillId="0" borderId="0" xfId="2" applyNumberFormat="1" applyFont="1"/>
    <xf numFmtId="172" fontId="7" fillId="0" borderId="0" xfId="2" applyNumberFormat="1" applyFont="1"/>
    <xf numFmtId="0" fontId="7" fillId="2" borderId="0" xfId="2" applyFont="1" applyFill="1" applyAlignment="1" applyProtection="1">
      <alignment horizontal="left"/>
    </xf>
    <xf numFmtId="172" fontId="7" fillId="0" borderId="0" xfId="2" applyNumberFormat="1" applyFont="1" applyAlignment="1">
      <alignment horizontal="right"/>
    </xf>
    <xf numFmtId="172" fontId="5" fillId="0" borderId="0" xfId="2" applyNumberFormat="1" applyFont="1" applyAlignment="1">
      <alignment horizontal="right"/>
    </xf>
    <xf numFmtId="172" fontId="7" fillId="0" borderId="0" xfId="2" applyNumberFormat="1" applyFont="1" applyBorder="1"/>
    <xf numFmtId="0" fontId="7" fillId="0" borderId="156" xfId="2" applyFont="1" applyBorder="1"/>
    <xf numFmtId="179" fontId="7" fillId="0" borderId="156" xfId="2" applyNumberFormat="1" applyFont="1" applyBorder="1"/>
    <xf numFmtId="182" fontId="7" fillId="0" borderId="156" xfId="2" applyNumberFormat="1" applyFont="1" applyBorder="1"/>
    <xf numFmtId="182" fontId="7" fillId="0" borderId="169" xfId="2" applyNumberFormat="1" applyFont="1" applyBorder="1"/>
    <xf numFmtId="172" fontId="7" fillId="0" borderId="169" xfId="2" applyNumberFormat="1" applyFont="1" applyBorder="1"/>
    <xf numFmtId="0" fontId="8" fillId="0" borderId="169" xfId="2" applyFont="1" applyBorder="1"/>
    <xf numFmtId="179" fontId="7" fillId="0" borderId="0" xfId="2" applyNumberFormat="1" applyFont="1" applyBorder="1"/>
    <xf numFmtId="182" fontId="7" fillId="0" borderId="0" xfId="2" applyNumberFormat="1" applyFont="1" applyBorder="1"/>
    <xf numFmtId="182" fontId="7" fillId="0" borderId="0" xfId="2" applyNumberFormat="1" applyFont="1"/>
    <xf numFmtId="0" fontId="7" fillId="0" borderId="170" xfId="2" applyFont="1" applyBorder="1" applyAlignment="1">
      <alignment horizontal="left"/>
    </xf>
    <xf numFmtId="0" fontId="7" fillId="0" borderId="0" xfId="2" quotePrefix="1" applyFont="1" applyBorder="1" applyAlignment="1">
      <alignment horizontal="right"/>
    </xf>
    <xf numFmtId="0" fontId="20" fillId="0" borderId="0" xfId="2" applyFont="1"/>
    <xf numFmtId="171" fontId="7" fillId="10" borderId="0" xfId="2" applyNumberFormat="1" applyFont="1" applyFill="1"/>
    <xf numFmtId="0" fontId="5" fillId="0" borderId="0" xfId="2" applyFont="1" applyAlignment="1">
      <alignment horizontal="left"/>
    </xf>
    <xf numFmtId="172" fontId="5" fillId="10" borderId="0" xfId="2" applyNumberFormat="1" applyFont="1" applyFill="1"/>
    <xf numFmtId="172" fontId="7" fillId="10" borderId="0" xfId="2" applyNumberFormat="1" applyFont="1" applyFill="1"/>
    <xf numFmtId="172" fontId="7" fillId="2" borderId="0" xfId="1" applyNumberFormat="1" applyFont="1" applyFill="1"/>
    <xf numFmtId="172" fontId="7" fillId="2" borderId="0" xfId="1" applyNumberFormat="1" applyFont="1" applyFill="1" applyAlignment="1">
      <alignment horizontal="right"/>
    </xf>
    <xf numFmtId="172" fontId="7" fillId="10" borderId="0" xfId="2" applyNumberFormat="1" applyFont="1" applyFill="1" applyAlignment="1">
      <alignment horizontal="right"/>
    </xf>
    <xf numFmtId="172" fontId="8" fillId="2" borderId="0" xfId="1" applyNumberFormat="1" applyFont="1" applyFill="1" applyAlignment="1" applyProtection="1">
      <alignment horizontal="right"/>
    </xf>
    <xf numFmtId="172" fontId="8" fillId="2" borderId="0" xfId="1" applyNumberFormat="1" applyFont="1" applyFill="1"/>
    <xf numFmtId="0" fontId="5" fillId="0" borderId="156" xfId="2" applyFont="1" applyBorder="1"/>
    <xf numFmtId="171" fontId="5" fillId="0" borderId="156" xfId="2" applyNumberFormat="1" applyFont="1" applyBorder="1" applyAlignment="1">
      <alignment horizontal="right"/>
    </xf>
    <xf numFmtId="171" fontId="7" fillId="0" borderId="156" xfId="2" applyNumberFormat="1" applyFont="1" applyBorder="1"/>
    <xf numFmtId="0" fontId="5" fillId="0" borderId="0" xfId="2" applyFont="1" applyBorder="1"/>
    <xf numFmtId="179" fontId="5" fillId="0" borderId="0" xfId="2" applyNumberFormat="1" applyFont="1" applyBorder="1" applyAlignment="1">
      <alignment horizontal="right"/>
    </xf>
    <xf numFmtId="3" fontId="7" fillId="0" borderId="0" xfId="2" applyNumberFormat="1" applyFont="1"/>
    <xf numFmtId="179" fontId="5" fillId="0" borderId="0" xfId="2" applyNumberFormat="1" applyFont="1" applyAlignment="1">
      <alignment horizontal="right"/>
    </xf>
    <xf numFmtId="179" fontId="20" fillId="0" borderId="0" xfId="2" applyNumberFormat="1" applyFont="1" applyAlignment="1">
      <alignment horizontal="right"/>
    </xf>
    <xf numFmtId="0" fontId="10" fillId="3" borderId="4" xfId="2" applyFont="1" applyFill="1" applyBorder="1"/>
    <xf numFmtId="0" fontId="10" fillId="3" borderId="162" xfId="2" applyFont="1" applyFill="1" applyBorder="1" applyAlignment="1">
      <alignment horizontal="center" vertical="center"/>
    </xf>
    <xf numFmtId="0" fontId="10" fillId="3" borderId="6" xfId="2" applyFont="1" applyFill="1" applyBorder="1" applyAlignment="1">
      <alignment horizontal="centerContinuous" vertical="center"/>
    </xf>
    <xf numFmtId="171" fontId="5" fillId="0" borderId="0" xfId="2" applyNumberFormat="1" applyFont="1"/>
    <xf numFmtId="171" fontId="7" fillId="0" borderId="0" xfId="2" applyNumberFormat="1" applyFont="1"/>
    <xf numFmtId="1" fontId="8" fillId="0" borderId="0" xfId="2" applyNumberFormat="1" applyFont="1" applyAlignment="1">
      <alignment horizontal="right"/>
    </xf>
    <xf numFmtId="1" fontId="8" fillId="0" borderId="0" xfId="2" applyNumberFormat="1" applyFont="1"/>
    <xf numFmtId="37" fontId="8" fillId="2" borderId="0" xfId="8" applyFont="1" applyFill="1"/>
    <xf numFmtId="37" fontId="5" fillId="2" borderId="0" xfId="8" applyFont="1" applyFill="1" applyBorder="1"/>
    <xf numFmtId="37" fontId="7" fillId="2" borderId="0" xfId="8" quotePrefix="1" applyFont="1" applyFill="1" applyBorder="1" applyAlignment="1">
      <alignment horizontal="right"/>
    </xf>
    <xf numFmtId="0" fontId="7" fillId="2" borderId="0" xfId="8" applyNumberFormat="1" applyFont="1" applyFill="1" applyBorder="1"/>
    <xf numFmtId="0" fontId="7" fillId="2" borderId="0" xfId="8" applyNumberFormat="1" applyFont="1" applyFill="1" applyBorder="1" applyAlignment="1">
      <alignment horizontal="right"/>
    </xf>
    <xf numFmtId="37" fontId="7" fillId="2" borderId="0" xfId="8" applyFont="1" applyFill="1" applyBorder="1"/>
    <xf numFmtId="37" fontId="5" fillId="15" borderId="0" xfId="8" applyFont="1" applyFill="1" applyAlignment="1" applyProtection="1">
      <alignment horizontal="left"/>
    </xf>
    <xf numFmtId="175" fontId="5" fillId="2" borderId="0" xfId="8" applyNumberFormat="1" applyFont="1" applyFill="1" applyAlignment="1"/>
    <xf numFmtId="183" fontId="8" fillId="2" borderId="0" xfId="8" applyNumberFormat="1" applyFont="1" applyFill="1"/>
    <xf numFmtId="37" fontId="7" fillId="2" borderId="0" xfId="8" applyFont="1" applyFill="1"/>
    <xf numFmtId="37" fontId="7" fillId="2" borderId="0" xfId="8" applyFont="1" applyFill="1" applyAlignment="1">
      <alignment horizontal="right"/>
    </xf>
    <xf numFmtId="3" fontId="7" fillId="2" borderId="0" xfId="8" applyNumberFormat="1" applyFont="1" applyFill="1" applyAlignment="1">
      <alignment horizontal="right"/>
    </xf>
    <xf numFmtId="37" fontId="7" fillId="0" borderId="0" xfId="8" applyFont="1"/>
    <xf numFmtId="171" fontId="7" fillId="2" borderId="0" xfId="8" applyNumberFormat="1" applyFont="1" applyFill="1" applyAlignment="1">
      <alignment horizontal="right"/>
    </xf>
    <xf numFmtId="2" fontId="8" fillId="2" borderId="0" xfId="8" applyNumberFormat="1" applyFont="1" applyFill="1"/>
    <xf numFmtId="37" fontId="7" fillId="2" borderId="0" xfId="8" quotePrefix="1" applyFont="1" applyFill="1" applyAlignment="1" applyProtection="1">
      <alignment horizontal="left"/>
    </xf>
    <xf numFmtId="171" fontId="7" fillId="10" borderId="0" xfId="8" applyNumberFormat="1" applyFont="1" applyFill="1" applyAlignment="1">
      <alignment horizontal="right"/>
    </xf>
    <xf numFmtId="37" fontId="7" fillId="2" borderId="0" xfId="8" applyFont="1" applyFill="1" applyAlignment="1" applyProtection="1">
      <alignment horizontal="left"/>
    </xf>
    <xf numFmtId="37" fontId="8" fillId="2" borderId="0" xfId="8" applyFont="1" applyFill="1" applyAlignment="1">
      <alignment horizontal="right"/>
    </xf>
    <xf numFmtId="0" fontId="7" fillId="0" borderId="0" xfId="8" applyNumberFormat="1" applyFont="1"/>
    <xf numFmtId="37" fontId="7" fillId="2" borderId="1" xfId="8" applyFont="1" applyFill="1" applyBorder="1"/>
    <xf numFmtId="37" fontId="7" fillId="10" borderId="1" xfId="8" applyFont="1" applyFill="1" applyBorder="1"/>
    <xf numFmtId="37" fontId="7" fillId="2" borderId="1" xfId="8" applyFont="1" applyFill="1" applyBorder="1" applyAlignment="1"/>
    <xf numFmtId="3" fontId="7" fillId="2" borderId="1" xfId="8" applyNumberFormat="1" applyFont="1" applyFill="1" applyBorder="1"/>
    <xf numFmtId="37" fontId="5" fillId="2" borderId="0" xfId="8" applyFont="1" applyFill="1"/>
    <xf numFmtId="0" fontId="5" fillId="8" borderId="0" xfId="8" applyNumberFormat="1" applyFont="1" applyFill="1"/>
    <xf numFmtId="182" fontId="7" fillId="8" borderId="0" xfId="8" applyNumberFormat="1" applyFont="1" applyFill="1"/>
    <xf numFmtId="0" fontId="7" fillId="8" borderId="0" xfId="8" applyNumberFormat="1" applyFont="1" applyFill="1"/>
    <xf numFmtId="172" fontId="8" fillId="2" borderId="0" xfId="1" applyNumberFormat="1" applyFont="1" applyFill="1" applyAlignment="1">
      <alignment horizontal="right" vertical="center"/>
    </xf>
    <xf numFmtId="3" fontId="8" fillId="2" borderId="0" xfId="1" applyNumberFormat="1" applyFont="1" applyFill="1" applyAlignment="1">
      <alignment horizontal="right" vertical="center"/>
    </xf>
    <xf numFmtId="171" fontId="8" fillId="2" borderId="0" xfId="1" applyNumberFormat="1" applyFont="1" applyFill="1" applyAlignment="1">
      <alignment horizontal="right" vertical="center"/>
    </xf>
    <xf numFmtId="0" fontId="7" fillId="2" borderId="0" xfId="2" quotePrefix="1" applyFont="1" applyFill="1" applyBorder="1" applyAlignment="1">
      <alignment horizontal="right"/>
    </xf>
    <xf numFmtId="0" fontId="7" fillId="2" borderId="0" xfId="2" applyNumberFormat="1" applyFont="1" applyFill="1" applyBorder="1"/>
    <xf numFmtId="0" fontId="7" fillId="2" borderId="0" xfId="2" applyNumberFormat="1" applyFont="1" applyFill="1" applyBorder="1" applyAlignment="1">
      <alignment horizontal="right"/>
    </xf>
    <xf numFmtId="0" fontId="5" fillId="15" borderId="0" xfId="2" applyFont="1" applyFill="1" applyBorder="1" applyAlignment="1" applyProtection="1">
      <alignment horizontal="left"/>
    </xf>
    <xf numFmtId="3" fontId="7" fillId="0" borderId="0" xfId="2" applyNumberFormat="1" applyFont="1" applyBorder="1" applyAlignment="1">
      <alignment horizontal="right"/>
    </xf>
    <xf numFmtId="183" fontId="8" fillId="2" borderId="0" xfId="2" applyNumberFormat="1" applyFont="1" applyFill="1"/>
    <xf numFmtId="172" fontId="5" fillId="2" borderId="0" xfId="2" applyNumberFormat="1" applyFont="1" applyFill="1"/>
    <xf numFmtId="3" fontId="5" fillId="2" borderId="0" xfId="2" applyNumberFormat="1" applyFont="1" applyFill="1"/>
    <xf numFmtId="183" fontId="6" fillId="2" borderId="0" xfId="2" applyNumberFormat="1" applyFont="1" applyFill="1"/>
    <xf numFmtId="0" fontId="7" fillId="2" borderId="0" xfId="2" quotePrefix="1" applyFont="1" applyFill="1" applyAlignment="1" applyProtection="1">
      <alignment horizontal="left"/>
    </xf>
    <xf numFmtId="172" fontId="7" fillId="2" borderId="0" xfId="2" applyNumberFormat="1" applyFont="1" applyFill="1"/>
    <xf numFmtId="172" fontId="7" fillId="0" borderId="0" xfId="2" applyNumberFormat="1" applyFont="1" applyFill="1" applyAlignment="1">
      <alignment horizontal="right"/>
    </xf>
    <xf numFmtId="172" fontId="7" fillId="0" borderId="0" xfId="2" applyNumberFormat="1" applyFont="1" applyFill="1"/>
    <xf numFmtId="172" fontId="7" fillId="2" borderId="0" xfId="2" applyNumberFormat="1" applyFont="1" applyFill="1" applyAlignment="1">
      <alignment horizontal="right"/>
    </xf>
    <xf numFmtId="0" fontId="7" fillId="2" borderId="1" xfId="2" applyFont="1" applyFill="1" applyBorder="1" applyAlignment="1"/>
    <xf numFmtId="0" fontId="7" fillId="4" borderId="1" xfId="2" applyFont="1" applyFill="1" applyBorder="1"/>
    <xf numFmtId="0" fontId="7" fillId="2" borderId="0" xfId="2" applyFont="1" applyFill="1" applyBorder="1" applyAlignment="1"/>
    <xf numFmtId="0" fontId="7" fillId="4" borderId="0" xfId="2" applyFont="1" applyFill="1" applyBorder="1"/>
    <xf numFmtId="0" fontId="5" fillId="8" borderId="0" xfId="2" applyNumberFormat="1" applyFont="1" applyFill="1"/>
    <xf numFmtId="182" fontId="7" fillId="8" borderId="0" xfId="2" applyNumberFormat="1" applyFont="1" applyFill="1"/>
    <xf numFmtId="0" fontId="7" fillId="8" borderId="0" xfId="2" applyNumberFormat="1" applyFont="1" applyFill="1"/>
    <xf numFmtId="0" fontId="7" fillId="0" borderId="0" xfId="2" applyNumberFormat="1" applyFont="1"/>
    <xf numFmtId="0" fontId="7" fillId="0" borderId="172" xfId="9" applyFont="1" applyFill="1" applyBorder="1" applyAlignment="1">
      <alignment wrapText="1"/>
    </xf>
    <xf numFmtId="0" fontId="8" fillId="0" borderId="0" xfId="2" applyNumberFormat="1" applyFont="1" applyBorder="1"/>
    <xf numFmtId="0" fontId="8" fillId="0" borderId="0" xfId="2" applyNumberFormat="1" applyFont="1"/>
    <xf numFmtId="0" fontId="6" fillId="2" borderId="0" xfId="2" applyFont="1" applyFill="1" applyAlignment="1">
      <alignment horizontal="left" vertical="center"/>
    </xf>
    <xf numFmtId="0" fontId="6" fillId="2" borderId="0" xfId="2" applyFont="1" applyFill="1" applyAlignment="1">
      <alignment horizontal="center"/>
    </xf>
    <xf numFmtId="0" fontId="7" fillId="2" borderId="173" xfId="2" applyFont="1" applyFill="1" applyBorder="1"/>
    <xf numFmtId="0" fontId="20" fillId="2" borderId="0" xfId="2" applyFont="1" applyFill="1"/>
    <xf numFmtId="0" fontId="5" fillId="8" borderId="0" xfId="2" applyFont="1" applyFill="1" applyAlignment="1">
      <alignment horizontal="right"/>
    </xf>
    <xf numFmtId="0" fontId="7" fillId="8" borderId="0" xfId="2" applyFont="1" applyFill="1" applyAlignment="1">
      <alignment horizontal="right"/>
    </xf>
    <xf numFmtId="0" fontId="5" fillId="2" borderId="0" xfId="2" applyFont="1" applyFill="1" applyAlignment="1">
      <alignment vertical="top"/>
    </xf>
    <xf numFmtId="0" fontId="7" fillId="2" borderId="0" xfId="2" applyFont="1" applyFill="1" applyAlignment="1">
      <alignment vertical="top"/>
    </xf>
    <xf numFmtId="0" fontId="7" fillId="8" borderId="1" xfId="2" applyFont="1" applyFill="1" applyBorder="1"/>
    <xf numFmtId="0" fontId="7" fillId="8" borderId="0" xfId="2" applyFont="1" applyFill="1"/>
    <xf numFmtId="0" fontId="8" fillId="8" borderId="0" xfId="2" applyFont="1" applyFill="1"/>
    <xf numFmtId="179" fontId="5" fillId="2" borderId="0" xfId="2" applyNumberFormat="1" applyFont="1" applyFill="1" applyBorder="1" applyAlignment="1">
      <alignment horizontal="left"/>
    </xf>
    <xf numFmtId="179" fontId="7" fillId="2" borderId="0" xfId="2" applyNumberFormat="1" applyFont="1" applyFill="1" applyBorder="1" applyAlignment="1">
      <alignment horizontal="left"/>
    </xf>
    <xf numFmtId="179" fontId="5" fillId="2" borderId="96" xfId="2" applyNumberFormat="1" applyFont="1" applyFill="1" applyBorder="1" applyAlignment="1">
      <alignment horizontal="left"/>
    </xf>
    <xf numFmtId="0" fontId="8" fillId="2" borderId="0" xfId="2" applyFont="1" applyFill="1" applyAlignment="1">
      <alignment horizontal="center"/>
    </xf>
    <xf numFmtId="179" fontId="8" fillId="2" borderId="0" xfId="2" applyNumberFormat="1" applyFont="1" applyFill="1"/>
    <xf numFmtId="179" fontId="7" fillId="2" borderId="0" xfId="2" applyNumberFormat="1" applyFont="1" applyFill="1" applyBorder="1"/>
    <xf numFmtId="1" fontId="7" fillId="2" borderId="0" xfId="2" applyNumberFormat="1" applyFont="1" applyFill="1" applyBorder="1"/>
    <xf numFmtId="1" fontId="7" fillId="2" borderId="0" xfId="2" applyNumberFormat="1" applyFont="1" applyFill="1" applyBorder="1" applyAlignment="1">
      <alignment horizontal="right"/>
    </xf>
    <xf numFmtId="179" fontId="18" fillId="3" borderId="0" xfId="2" applyNumberFormat="1" applyFont="1" applyFill="1" applyBorder="1" applyAlignment="1">
      <alignment horizontal="center" vertical="center"/>
    </xf>
    <xf numFmtId="179" fontId="18" fillId="3" borderId="175" xfId="2" applyNumberFormat="1" applyFont="1" applyFill="1" applyBorder="1" applyAlignment="1">
      <alignment horizontal="center" vertical="center"/>
    </xf>
    <xf numFmtId="179" fontId="18" fillId="3" borderId="177" xfId="2" applyNumberFormat="1" applyFont="1" applyFill="1" applyBorder="1" applyAlignment="1">
      <alignment horizontal="center" vertical="center"/>
    </xf>
    <xf numFmtId="179" fontId="18" fillId="3" borderId="178" xfId="2" applyNumberFormat="1" applyFont="1" applyFill="1" applyBorder="1" applyAlignment="1">
      <alignment horizontal="center" vertical="center"/>
    </xf>
    <xf numFmtId="0" fontId="18" fillId="3" borderId="178" xfId="2" applyFont="1" applyFill="1" applyBorder="1" applyAlignment="1">
      <alignment horizontal="center" vertical="center" wrapText="1"/>
    </xf>
    <xf numFmtId="0" fontId="7" fillId="2" borderId="173" xfId="2" applyFont="1" applyFill="1" applyBorder="1" applyAlignment="1">
      <alignment horizontal="center"/>
    </xf>
    <xf numFmtId="179" fontId="7" fillId="2" borderId="173" xfId="2" applyNumberFormat="1" applyFont="1" applyFill="1" applyBorder="1"/>
    <xf numFmtId="0" fontId="8" fillId="2" borderId="173" xfId="2" applyFont="1" applyFill="1" applyBorder="1"/>
    <xf numFmtId="3" fontId="7" fillId="2" borderId="0" xfId="2" applyNumberFormat="1" applyFont="1" applyFill="1" applyAlignment="1">
      <alignment horizontal="right"/>
    </xf>
    <xf numFmtId="0" fontId="7" fillId="2" borderId="1" xfId="2" applyFont="1" applyFill="1" applyBorder="1" applyAlignment="1">
      <alignment horizontal="center"/>
    </xf>
    <xf numFmtId="179" fontId="7" fillId="2" borderId="1" xfId="2" applyNumberFormat="1" applyFont="1" applyFill="1" applyBorder="1"/>
    <xf numFmtId="0" fontId="7" fillId="8" borderId="0" xfId="10" applyFont="1" applyFill="1" applyBorder="1" applyAlignment="1" applyProtection="1">
      <alignment horizontal="left" vertical="top"/>
      <protection locked="0"/>
    </xf>
    <xf numFmtId="0" fontId="45" fillId="8" borderId="0" xfId="10" applyFont="1" applyFill="1" applyBorder="1" applyAlignment="1" applyProtection="1">
      <alignment horizontal="left" vertical="top"/>
      <protection locked="0"/>
    </xf>
    <xf numFmtId="0" fontId="45" fillId="8" borderId="0" xfId="10" applyFont="1" applyFill="1" applyBorder="1" applyAlignment="1" applyProtection="1">
      <alignment vertical="top"/>
      <protection locked="0"/>
    </xf>
    <xf numFmtId="0" fontId="45" fillId="8" borderId="0" xfId="11" applyNumberFormat="1" applyFont="1" applyFill="1" applyBorder="1" applyAlignment="1" applyProtection="1">
      <alignment horizontal="justify" wrapText="1"/>
      <protection locked="0"/>
    </xf>
    <xf numFmtId="0" fontId="7" fillId="8" borderId="0" xfId="11" applyNumberFormat="1" applyFont="1" applyFill="1" applyBorder="1" applyAlignment="1" applyProtection="1">
      <protection locked="0"/>
    </xf>
    <xf numFmtId="0" fontId="48" fillId="8" borderId="0" xfId="12" applyNumberFormat="1" applyFont="1" applyFill="1" applyBorder="1" applyAlignment="1" applyProtection="1">
      <protection locked="0"/>
    </xf>
    <xf numFmtId="0" fontId="7" fillId="0" borderId="0" xfId="2" applyFont="1" applyAlignment="1">
      <alignment horizontal="center"/>
    </xf>
    <xf numFmtId="0" fontId="7" fillId="0" borderId="173" xfId="2" applyFont="1" applyBorder="1" applyAlignment="1">
      <alignment horizontal="right"/>
    </xf>
    <xf numFmtId="0" fontId="8" fillId="0" borderId="173" xfId="2" applyFont="1" applyBorder="1"/>
    <xf numFmtId="3" fontId="5" fillId="2" borderId="0" xfId="2" applyNumberFormat="1" applyFont="1" applyFill="1" applyAlignment="1">
      <alignment horizontal="right"/>
    </xf>
    <xf numFmtId="0" fontId="5" fillId="2" borderId="1" xfId="2" applyFont="1" applyFill="1" applyBorder="1" applyAlignment="1">
      <alignment horizontal="center"/>
    </xf>
    <xf numFmtId="0" fontId="5" fillId="2" borderId="0" xfId="2" applyFont="1" applyFill="1" applyBorder="1" applyAlignment="1">
      <alignment horizontal="center"/>
    </xf>
    <xf numFmtId="164" fontId="7" fillId="0" borderId="172" xfId="2" applyNumberFormat="1" applyFont="1" applyFill="1" applyBorder="1" applyAlignment="1">
      <alignment horizontal="right" wrapText="1"/>
    </xf>
    <xf numFmtId="0" fontId="49" fillId="8" borderId="0" xfId="12" applyNumberFormat="1" applyFont="1" applyFill="1" applyBorder="1" applyAlignment="1" applyProtection="1">
      <protection locked="0"/>
    </xf>
    <xf numFmtId="179" fontId="8" fillId="0" borderId="0" xfId="2" applyNumberFormat="1" applyFont="1"/>
    <xf numFmtId="0" fontId="9" fillId="2" borderId="0" xfId="2" applyFont="1" applyFill="1" applyAlignment="1">
      <alignment horizontal="left" wrapText="1"/>
    </xf>
    <xf numFmtId="0" fontId="7" fillId="0" borderId="0" xfId="2" applyFont="1" applyBorder="1" applyAlignment="1">
      <alignment horizontal="right"/>
    </xf>
    <xf numFmtId="0" fontId="8" fillId="8" borderId="0" xfId="2" applyFont="1" applyFill="1" applyBorder="1" applyAlignment="1">
      <alignment horizontal="center" vertical="center" wrapText="1"/>
    </xf>
    <xf numFmtId="0" fontId="18" fillId="8" borderId="0" xfId="2" applyFont="1" applyFill="1" applyBorder="1" applyAlignment="1">
      <alignment horizontal="center" vertical="center" wrapText="1"/>
    </xf>
    <xf numFmtId="37" fontId="5" fillId="2" borderId="0" xfId="2" applyNumberFormat="1" applyFont="1" applyFill="1" applyAlignment="1"/>
    <xf numFmtId="0" fontId="50" fillId="0" borderId="0" xfId="2" applyFont="1"/>
    <xf numFmtId="0" fontId="7" fillId="0" borderId="150" xfId="2" applyFont="1" applyBorder="1" applyAlignment="1">
      <alignment horizontal="left"/>
    </xf>
    <xf numFmtId="1" fontId="7" fillId="2" borderId="173" xfId="2" applyNumberFormat="1" applyFont="1" applyFill="1" applyBorder="1"/>
    <xf numFmtId="0" fontId="5" fillId="2" borderId="0" xfId="2" applyFont="1" applyFill="1" applyBorder="1" applyAlignment="1">
      <alignment horizontal="right"/>
    </xf>
    <xf numFmtId="0" fontId="45" fillId="8" borderId="0" xfId="11" applyNumberFormat="1" applyFont="1" applyFill="1" applyBorder="1" applyAlignment="1" applyProtection="1">
      <protection locked="0"/>
    </xf>
    <xf numFmtId="0" fontId="45" fillId="2" borderId="0" xfId="2" applyFont="1" applyFill="1"/>
    <xf numFmtId="0" fontId="51" fillId="2" borderId="0" xfId="2" applyFont="1" applyFill="1"/>
    <xf numFmtId="178" fontId="5" fillId="2" borderId="0" xfId="2" applyNumberFormat="1" applyFont="1" applyFill="1" applyAlignment="1">
      <alignment horizontal="right"/>
    </xf>
    <xf numFmtId="178" fontId="5" fillId="2" borderId="0" xfId="2" applyNumberFormat="1" applyFont="1" applyFill="1"/>
    <xf numFmtId="178" fontId="7" fillId="2" borderId="0" xfId="2" applyNumberFormat="1" applyFont="1" applyFill="1" applyAlignment="1">
      <alignment horizontal="right"/>
    </xf>
    <xf numFmtId="171" fontId="7" fillId="2" borderId="1" xfId="2" applyNumberFormat="1" applyFont="1" applyFill="1" applyBorder="1" applyAlignment="1">
      <alignment horizontal="center"/>
    </xf>
    <xf numFmtId="171" fontId="7" fillId="2" borderId="1" xfId="2" applyNumberFormat="1" applyFont="1" applyFill="1" applyBorder="1"/>
    <xf numFmtId="0" fontId="49" fillId="0" borderId="0" xfId="12" applyFont="1" applyAlignment="1" applyProtection="1"/>
    <xf numFmtId="0" fontId="18" fillId="3" borderId="184" xfId="2" applyFont="1" applyFill="1" applyBorder="1" applyAlignment="1">
      <alignment horizontal="center" vertical="center" wrapText="1"/>
    </xf>
    <xf numFmtId="0" fontId="18" fillId="3" borderId="185" xfId="2" applyFont="1" applyFill="1" applyBorder="1" applyAlignment="1">
      <alignment horizontal="center" vertical="center" wrapText="1"/>
    </xf>
    <xf numFmtId="0" fontId="8" fillId="8" borderId="0" xfId="2" applyFont="1" applyFill="1" applyAlignment="1">
      <alignment horizontal="center" vertical="center" wrapText="1"/>
    </xf>
    <xf numFmtId="0" fontId="18" fillId="3" borderId="186" xfId="2" applyFont="1" applyFill="1" applyBorder="1" applyAlignment="1">
      <alignment horizontal="center" vertical="center" wrapText="1"/>
    </xf>
    <xf numFmtId="0" fontId="3" fillId="8" borderId="0" xfId="2" applyFill="1"/>
    <xf numFmtId="0" fontId="3" fillId="8" borderId="0" xfId="2" applyFont="1" applyFill="1"/>
    <xf numFmtId="0" fontId="3" fillId="0" borderId="0" xfId="2"/>
    <xf numFmtId="0" fontId="7" fillId="2" borderId="173" xfId="2" applyFont="1" applyFill="1" applyBorder="1" applyAlignment="1">
      <alignment horizontal="right"/>
    </xf>
    <xf numFmtId="0" fontId="10" fillId="3" borderId="151" xfId="2" applyFont="1" applyFill="1" applyBorder="1" applyAlignment="1">
      <alignment horizontal="center" vertical="center" wrapText="1"/>
    </xf>
    <xf numFmtId="0" fontId="10" fillId="3" borderId="8" xfId="2" applyFont="1" applyFill="1" applyBorder="1" applyAlignment="1">
      <alignment horizontal="center" vertical="center" wrapText="1"/>
    </xf>
    <xf numFmtId="0" fontId="10" fillId="3" borderId="149" xfId="2" applyFont="1" applyFill="1" applyBorder="1" applyAlignment="1">
      <alignment horizontal="center" vertical="center" wrapText="1"/>
    </xf>
    <xf numFmtId="0" fontId="29" fillId="8" borderId="0" xfId="2" applyFont="1" applyFill="1" applyAlignment="1">
      <alignment horizontal="center" vertical="center" wrapText="1"/>
    </xf>
    <xf numFmtId="0" fontId="29" fillId="8" borderId="0" xfId="2" applyFont="1" applyFill="1" applyBorder="1" applyAlignment="1">
      <alignment horizontal="center" vertical="center" wrapText="1"/>
    </xf>
    <xf numFmtId="0" fontId="26" fillId="8" borderId="0" xfId="2" applyFont="1" applyFill="1" applyBorder="1" applyAlignment="1">
      <alignment horizontal="center" vertical="center" wrapText="1"/>
    </xf>
    <xf numFmtId="0" fontId="31" fillId="2" borderId="0" xfId="2" applyFont="1" applyFill="1"/>
    <xf numFmtId="0" fontId="30" fillId="2" borderId="0" xfId="2" applyFont="1" applyFill="1"/>
    <xf numFmtId="171" fontId="7" fillId="8" borderId="0" xfId="2" applyNumberFormat="1" applyFont="1" applyFill="1" applyAlignment="1">
      <alignment horizontal="right"/>
    </xf>
    <xf numFmtId="0" fontId="7" fillId="2" borderId="0" xfId="2" applyFont="1" applyFill="1" applyAlignment="1">
      <alignment horizontal="left" wrapText="1"/>
    </xf>
    <xf numFmtId="171" fontId="5" fillId="2" borderId="0" xfId="2" applyNumberFormat="1" applyFont="1" applyFill="1" applyAlignment="1">
      <alignment horizontal="right" vertical="center"/>
    </xf>
    <xf numFmtId="171" fontId="7" fillId="8" borderId="0" xfId="2" applyNumberFormat="1" applyFont="1" applyFill="1" applyAlignment="1">
      <alignment horizontal="right" vertical="center"/>
    </xf>
    <xf numFmtId="0" fontId="47" fillId="8" borderId="0" xfId="12" applyNumberFormat="1" applyFill="1" applyBorder="1" applyAlignment="1" applyProtection="1">
      <protection locked="0"/>
    </xf>
    <xf numFmtId="0" fontId="54" fillId="2" borderId="0" xfId="2" applyFont="1" applyFill="1" applyBorder="1" applyAlignment="1">
      <alignment horizontal="left" wrapText="1"/>
    </xf>
    <xf numFmtId="0" fontId="10" fillId="3" borderId="190" xfId="2" applyFont="1" applyFill="1" applyBorder="1" applyAlignment="1">
      <alignment horizontal="center" vertical="center" wrapText="1"/>
    </xf>
    <xf numFmtId="0" fontId="10" fillId="8" borderId="0" xfId="2" applyFont="1" applyFill="1" applyBorder="1" applyAlignment="1">
      <alignment horizontal="center" vertical="center" wrapText="1"/>
    </xf>
    <xf numFmtId="0" fontId="18" fillId="3" borderId="173" xfId="2" applyFont="1" applyFill="1" applyBorder="1" applyAlignment="1">
      <alignment horizontal="center" vertical="center"/>
    </xf>
    <xf numFmtId="0" fontId="18" fillId="3" borderId="192" xfId="2" applyFont="1" applyFill="1" applyBorder="1" applyAlignment="1">
      <alignment horizontal="center" vertical="center" wrapText="1"/>
    </xf>
    <xf numFmtId="0" fontId="18" fillId="3" borderId="193" xfId="2" applyFont="1" applyFill="1" applyBorder="1" applyAlignment="1">
      <alignment horizontal="center" vertical="center" wrapText="1"/>
    </xf>
    <xf numFmtId="171" fontId="5" fillId="8" borderId="0" xfId="2" applyNumberFormat="1" applyFont="1" applyFill="1" applyAlignment="1">
      <alignment horizontal="right"/>
    </xf>
    <xf numFmtId="171" fontId="5" fillId="8" borderId="0" xfId="2" applyNumberFormat="1" applyFont="1" applyFill="1"/>
    <xf numFmtId="0" fontId="5" fillId="8" borderId="0" xfId="2" applyFont="1" applyFill="1"/>
    <xf numFmtId="0" fontId="5" fillId="8" borderId="0" xfId="2" applyFont="1" applyFill="1" applyAlignment="1">
      <alignment horizontal="center"/>
    </xf>
    <xf numFmtId="171" fontId="7" fillId="8" borderId="0" xfId="2" applyNumberFormat="1" applyFont="1" applyFill="1"/>
    <xf numFmtId="171" fontId="7" fillId="8" borderId="0" xfId="2" applyNumberFormat="1" applyFont="1" applyFill="1" applyBorder="1"/>
    <xf numFmtId="0" fontId="45" fillId="8" borderId="0" xfId="10" applyFont="1" applyFill="1" applyBorder="1" applyAlignment="1" applyProtection="1">
      <alignment horizontal="left"/>
      <protection locked="0"/>
    </xf>
    <xf numFmtId="0" fontId="7" fillId="0" borderId="0" xfId="2" applyFont="1" applyAlignment="1">
      <alignment horizontal="center" vertical="center" wrapText="1"/>
    </xf>
    <xf numFmtId="0" fontId="7" fillId="4" borderId="0" xfId="2" applyFont="1" applyFill="1" applyBorder="1" applyAlignment="1">
      <alignment horizontal="center" vertical="center" wrapText="1"/>
    </xf>
    <xf numFmtId="0" fontId="5" fillId="4" borderId="0" xfId="2" applyFont="1" applyFill="1" applyBorder="1" applyAlignment="1">
      <alignment horizontal="center" vertical="center" wrapText="1"/>
    </xf>
    <xf numFmtId="184" fontId="7" fillId="0" borderId="0" xfId="13" applyFont="1"/>
    <xf numFmtId="184" fontId="7" fillId="0" borderId="0" xfId="13" applyFont="1" applyAlignment="1">
      <alignment horizontal="left"/>
    </xf>
    <xf numFmtId="184" fontId="7" fillId="0" borderId="0" xfId="13" applyFont="1" applyBorder="1" applyProtection="1"/>
    <xf numFmtId="184" fontId="7" fillId="0" borderId="0" xfId="13" applyFont="1" applyBorder="1"/>
    <xf numFmtId="184" fontId="7" fillId="0" borderId="0" xfId="13" applyFont="1" applyFill="1" applyBorder="1" applyAlignment="1" applyProtection="1">
      <alignment horizontal="right"/>
    </xf>
    <xf numFmtId="184" fontId="7" fillId="0" borderId="0" xfId="13" applyFont="1" applyAlignment="1">
      <alignment horizontal="center"/>
    </xf>
    <xf numFmtId="184" fontId="10" fillId="3" borderId="8" xfId="13" applyFont="1" applyFill="1" applyBorder="1" applyAlignment="1" applyProtection="1">
      <alignment horizontal="center"/>
    </xf>
    <xf numFmtId="184" fontId="10" fillId="3" borderId="8" xfId="13" applyFont="1" applyFill="1" applyBorder="1" applyAlignment="1">
      <alignment horizontal="center" vertical="center" wrapText="1"/>
    </xf>
    <xf numFmtId="184" fontId="10" fillId="3" borderId="8" xfId="13" applyFont="1" applyFill="1" applyBorder="1" applyAlignment="1">
      <alignment horizontal="center" vertical="center"/>
    </xf>
    <xf numFmtId="184" fontId="10" fillId="3" borderId="2" xfId="13" applyFont="1" applyFill="1" applyBorder="1" applyAlignment="1" applyProtection="1">
      <alignment horizontal="center" vertical="center"/>
    </xf>
    <xf numFmtId="184" fontId="10" fillId="3" borderId="2" xfId="13" applyFont="1" applyFill="1" applyBorder="1" applyAlignment="1">
      <alignment horizontal="center" vertical="center" wrapText="1"/>
    </xf>
    <xf numFmtId="184" fontId="10" fillId="3" borderId="2" xfId="13" applyFont="1" applyFill="1" applyBorder="1" applyAlignment="1">
      <alignment horizontal="center" vertical="center"/>
    </xf>
    <xf numFmtId="184" fontId="8" fillId="0" borderId="0" xfId="13" applyFont="1"/>
    <xf numFmtId="184" fontId="10" fillId="3" borderId="7" xfId="13" applyFont="1" applyFill="1" applyBorder="1" applyAlignment="1" applyProtection="1">
      <alignment horizontal="center" vertical="center"/>
    </xf>
    <xf numFmtId="184" fontId="10" fillId="3" borderId="7" xfId="13" applyFont="1" applyFill="1" applyBorder="1" applyAlignment="1">
      <alignment horizontal="center" vertical="center" wrapText="1"/>
    </xf>
    <xf numFmtId="184" fontId="10" fillId="3" borderId="7" xfId="13" applyFont="1" applyFill="1" applyBorder="1" applyAlignment="1">
      <alignment horizontal="center" vertical="center"/>
    </xf>
    <xf numFmtId="184" fontId="5" fillId="0" borderId="0" xfId="13" applyFont="1" applyAlignment="1" applyProtection="1">
      <alignment horizontal="left"/>
    </xf>
    <xf numFmtId="179" fontId="5" fillId="0" borderId="0" xfId="13" applyNumberFormat="1" applyFont="1" applyProtection="1"/>
    <xf numFmtId="185" fontId="5" fillId="0" borderId="0" xfId="13" applyNumberFormat="1" applyFont="1" applyProtection="1"/>
    <xf numFmtId="179" fontId="5" fillId="0" borderId="0" xfId="13" applyNumberFormat="1" applyFont="1" applyFill="1" applyProtection="1"/>
    <xf numFmtId="179" fontId="7" fillId="0" borderId="0" xfId="13" applyNumberFormat="1" applyFont="1"/>
    <xf numFmtId="179" fontId="5" fillId="0" borderId="0" xfId="13" applyNumberFormat="1" applyFont="1" applyFill="1" applyBorder="1" applyAlignment="1">
      <alignment horizontal="right"/>
    </xf>
    <xf numFmtId="179" fontId="7" fillId="0" borderId="0" xfId="13" applyNumberFormat="1" applyFont="1" applyFill="1" applyBorder="1" applyAlignment="1">
      <alignment horizontal="right"/>
    </xf>
    <xf numFmtId="179" fontId="6" fillId="0" borderId="0" xfId="13" applyNumberFormat="1" applyFont="1" applyFill="1" applyBorder="1" applyAlignment="1">
      <alignment wrapText="1"/>
    </xf>
    <xf numFmtId="179" fontId="8" fillId="0" borderId="0" xfId="13" applyNumberFormat="1" applyFont="1" applyFill="1" applyBorder="1" applyAlignment="1">
      <alignment wrapText="1"/>
    </xf>
    <xf numFmtId="184" fontId="22" fillId="0" borderId="0" xfId="13" applyFont="1"/>
    <xf numFmtId="179" fontId="22" fillId="0" borderId="0" xfId="13" applyNumberFormat="1" applyFont="1"/>
    <xf numFmtId="183" fontId="5" fillId="8" borderId="0" xfId="13" applyNumberFormat="1" applyFont="1" applyFill="1" applyBorder="1" applyAlignment="1">
      <alignment horizontal="right"/>
    </xf>
    <xf numFmtId="0" fontId="7" fillId="0" borderId="0" xfId="2" applyFont="1" applyAlignment="1">
      <alignment horizontal="right"/>
    </xf>
    <xf numFmtId="179" fontId="5" fillId="0" borderId="0" xfId="13" applyNumberFormat="1" applyFont="1"/>
    <xf numFmtId="184" fontId="5" fillId="2" borderId="0" xfId="13" applyFont="1" applyFill="1"/>
    <xf numFmtId="179" fontId="5" fillId="8" borderId="0" xfId="13" applyNumberFormat="1" applyFont="1" applyFill="1" applyBorder="1" applyAlignment="1">
      <alignment horizontal="right"/>
    </xf>
    <xf numFmtId="1" fontId="5" fillId="0" borderId="0" xfId="13" applyNumberFormat="1" applyFont="1" applyFill="1" applyBorder="1" applyAlignment="1">
      <alignment horizontal="right"/>
    </xf>
    <xf numFmtId="1" fontId="5" fillId="8" borderId="0" xfId="13" applyNumberFormat="1" applyFont="1" applyFill="1" applyBorder="1" applyAlignment="1">
      <alignment horizontal="right"/>
    </xf>
    <xf numFmtId="0" fontId="5" fillId="0" borderId="0" xfId="13" applyNumberFormat="1" applyFont="1" applyFill="1" applyBorder="1" applyAlignment="1">
      <alignment horizontal="right"/>
    </xf>
    <xf numFmtId="184" fontId="7" fillId="0" borderId="156" xfId="13" applyFont="1" applyBorder="1"/>
    <xf numFmtId="183" fontId="7" fillId="8" borderId="156" xfId="13" applyNumberFormat="1" applyFont="1" applyFill="1" applyBorder="1"/>
    <xf numFmtId="183" fontId="7" fillId="0" borderId="0" xfId="13" applyNumberFormat="1" applyFont="1" applyBorder="1"/>
    <xf numFmtId="184" fontId="5" fillId="0" borderId="0" xfId="13" applyFont="1"/>
    <xf numFmtId="0" fontId="3" fillId="0" borderId="0" xfId="2" applyAlignment="1">
      <alignment wrapText="1"/>
    </xf>
    <xf numFmtId="183" fontId="5" fillId="0" borderId="0" xfId="13" applyNumberFormat="1" applyFont="1" applyBorder="1" applyAlignment="1">
      <alignment horizontal="right"/>
    </xf>
    <xf numFmtId="183" fontId="5" fillId="0" borderId="0" xfId="13" applyNumberFormat="1" applyFont="1" applyBorder="1" applyAlignment="1"/>
    <xf numFmtId="184" fontId="12" fillId="0" borderId="0" xfId="13" applyFont="1"/>
    <xf numFmtId="186" fontId="5" fillId="0" borderId="0" xfId="13" applyNumberFormat="1" applyFont="1" applyFill="1" applyBorder="1" applyAlignment="1">
      <alignment horizontal="right"/>
    </xf>
    <xf numFmtId="183" fontId="8" fillId="0" borderId="0" xfId="13" applyNumberFormat="1" applyFont="1" applyFill="1" applyBorder="1" applyAlignment="1">
      <alignment horizontal="right"/>
    </xf>
    <xf numFmtId="184" fontId="8" fillId="0" borderId="0" xfId="13" applyFont="1" applyFill="1"/>
    <xf numFmtId="183" fontId="6" fillId="0" borderId="0" xfId="13" applyNumberFormat="1" applyFont="1" applyFill="1" applyBorder="1" applyAlignment="1">
      <alignment horizontal="right"/>
    </xf>
    <xf numFmtId="0" fontId="24" fillId="0" borderId="0" xfId="2" applyFont="1"/>
    <xf numFmtId="183" fontId="7" fillId="0" borderId="0" xfId="13" applyNumberFormat="1" applyFont="1" applyBorder="1" applyAlignment="1">
      <alignment horizontal="right"/>
    </xf>
    <xf numFmtId="183" fontId="7" fillId="0" borderId="0" xfId="13" applyNumberFormat="1" applyFont="1" applyBorder="1" applyAlignment="1"/>
    <xf numFmtId="183" fontId="7" fillId="8" borderId="0" xfId="13" applyNumberFormat="1" applyFont="1" applyFill="1" applyBorder="1" applyAlignment="1">
      <alignment horizontal="right"/>
    </xf>
    <xf numFmtId="183" fontId="7" fillId="8" borderId="0" xfId="13" applyNumberFormat="1" applyFont="1" applyFill="1" applyBorder="1" applyAlignment="1"/>
    <xf numFmtId="184" fontId="7" fillId="8" borderId="0" xfId="13" applyFont="1" applyFill="1"/>
    <xf numFmtId="0" fontId="5" fillId="0" borderId="0" xfId="13" applyNumberFormat="1" applyFont="1" applyBorder="1" applyAlignment="1">
      <alignment horizontal="right"/>
    </xf>
    <xf numFmtId="0" fontId="5" fillId="8" borderId="0" xfId="13" applyNumberFormat="1" applyFont="1" applyFill="1" applyBorder="1" applyAlignment="1">
      <alignment horizontal="right"/>
    </xf>
    <xf numFmtId="183" fontId="7" fillId="8" borderId="0" xfId="13" applyNumberFormat="1" applyFont="1" applyFill="1" applyBorder="1"/>
    <xf numFmtId="184" fontId="8" fillId="0" borderId="0" xfId="13" applyFont="1" applyAlignment="1"/>
    <xf numFmtId="179" fontId="7" fillId="0" borderId="0" xfId="13" applyNumberFormat="1" applyFont="1" applyProtection="1"/>
    <xf numFmtId="172" fontId="5" fillId="0" borderId="0" xfId="13" applyNumberFormat="1" applyFont="1" applyFill="1" applyProtection="1"/>
    <xf numFmtId="184" fontId="7" fillId="0" borderId="0" xfId="13" applyFont="1" applyFill="1"/>
    <xf numFmtId="172" fontId="5" fillId="0" borderId="0" xfId="13" applyNumberFormat="1" applyFont="1" applyFill="1" applyBorder="1" applyAlignment="1">
      <alignment horizontal="right"/>
    </xf>
    <xf numFmtId="172" fontId="7" fillId="0" borderId="0" xfId="13" applyNumberFormat="1" applyFont="1" applyFill="1" applyProtection="1"/>
    <xf numFmtId="173" fontId="5" fillId="0" borderId="0" xfId="13" applyNumberFormat="1" applyFont="1" applyFill="1" applyProtection="1"/>
    <xf numFmtId="173" fontId="7" fillId="0" borderId="0" xfId="13" applyNumberFormat="1" applyFont="1" applyFill="1"/>
    <xf numFmtId="172" fontId="7" fillId="0" borderId="0" xfId="13" applyNumberFormat="1" applyFont="1" applyFill="1" applyBorder="1" applyAlignment="1">
      <alignment horizontal="right"/>
    </xf>
    <xf numFmtId="186" fontId="7" fillId="0" borderId="0" xfId="13" applyNumberFormat="1" applyFont="1" applyFill="1" applyBorder="1" applyAlignment="1">
      <alignment horizontal="right"/>
    </xf>
    <xf numFmtId="184" fontId="22" fillId="0" borderId="0" xfId="13" applyFont="1" applyFill="1"/>
    <xf numFmtId="183" fontId="7" fillId="0" borderId="0" xfId="13" applyNumberFormat="1" applyFont="1" applyFill="1" applyBorder="1" applyAlignment="1">
      <alignment horizontal="right"/>
    </xf>
    <xf numFmtId="172" fontId="8" fillId="0" borderId="0" xfId="13" applyNumberFormat="1" applyFont="1" applyFill="1" applyBorder="1" applyAlignment="1">
      <alignment wrapText="1"/>
    </xf>
    <xf numFmtId="0" fontId="8" fillId="0" borderId="0" xfId="13" applyNumberFormat="1" applyFont="1" applyFill="1" applyBorder="1" applyAlignment="1">
      <alignment wrapText="1"/>
    </xf>
    <xf numFmtId="172" fontId="5" fillId="8" borderId="0" xfId="13" applyNumberFormat="1" applyFont="1" applyFill="1" applyBorder="1" applyAlignment="1">
      <alignment horizontal="right"/>
    </xf>
    <xf numFmtId="184" fontId="7" fillId="0" borderId="0" xfId="13" applyFont="1" applyAlignment="1" applyProtection="1">
      <alignment horizontal="left"/>
    </xf>
    <xf numFmtId="184" fontId="55" fillId="3" borderId="8" xfId="13" applyFont="1" applyFill="1" applyBorder="1" applyAlignment="1" applyProtection="1">
      <alignment horizontal="center"/>
    </xf>
    <xf numFmtId="184" fontId="55" fillId="3" borderId="2" xfId="13" applyFont="1" applyFill="1" applyBorder="1" applyAlignment="1" applyProtection="1">
      <alignment horizontal="center" vertical="center"/>
    </xf>
    <xf numFmtId="173" fontId="5" fillId="0" borderId="0" xfId="13" applyNumberFormat="1" applyFont="1" applyFill="1"/>
    <xf numFmtId="173" fontId="7" fillId="0" borderId="0" xfId="13" applyNumberFormat="1" applyFont="1" applyFill="1" applyProtection="1"/>
    <xf numFmtId="183" fontId="5" fillId="0" borderId="0" xfId="13" applyNumberFormat="1" applyFont="1" applyFill="1" applyBorder="1" applyAlignment="1">
      <alignment horizontal="right"/>
    </xf>
    <xf numFmtId="0" fontId="6" fillId="0" borderId="0" xfId="13" applyNumberFormat="1" applyFont="1" applyFill="1" applyBorder="1" applyAlignment="1">
      <alignment wrapText="1"/>
    </xf>
    <xf numFmtId="183" fontId="7" fillId="0" borderId="0" xfId="13" applyNumberFormat="1" applyFont="1" applyFill="1" applyBorder="1" applyAlignment="1"/>
    <xf numFmtId="183" fontId="5" fillId="8" borderId="156" xfId="13" applyNumberFormat="1" applyFont="1" applyFill="1" applyBorder="1"/>
    <xf numFmtId="1" fontId="5" fillId="8" borderId="156" xfId="13" applyNumberFormat="1" applyFont="1" applyFill="1" applyBorder="1"/>
    <xf numFmtId="37" fontId="56" fillId="0" borderId="0" xfId="0" applyFont="1"/>
    <xf numFmtId="37" fontId="56" fillId="0" borderId="0" xfId="0" applyFont="1" applyAlignment="1">
      <alignment horizontal="center"/>
    </xf>
    <xf numFmtId="1" fontId="56" fillId="0" borderId="0" xfId="0" applyNumberFormat="1" applyFont="1" applyBorder="1" applyAlignment="1">
      <alignment horizontal="left"/>
    </xf>
    <xf numFmtId="37" fontId="59" fillId="0" borderId="0" xfId="0" applyFont="1" applyBorder="1"/>
    <xf numFmtId="1" fontId="56" fillId="0" borderId="0" xfId="0" applyNumberFormat="1" applyFont="1" applyBorder="1" applyAlignment="1" applyProtection="1">
      <alignment horizontal="right"/>
    </xf>
    <xf numFmtId="37" fontId="10" fillId="3" borderId="8" xfId="0" applyFont="1" applyFill="1" applyBorder="1"/>
    <xf numFmtId="37" fontId="10" fillId="3" borderId="2" xfId="0" applyFont="1" applyFill="1" applyBorder="1" applyAlignment="1">
      <alignment horizontal="center"/>
    </xf>
    <xf numFmtId="37" fontId="10" fillId="3" borderId="7" xfId="0" applyFont="1" applyFill="1" applyBorder="1" applyAlignment="1">
      <alignment horizontal="center"/>
    </xf>
    <xf numFmtId="37" fontId="10" fillId="3" borderId="7" xfId="0" applyFont="1" applyFill="1" applyBorder="1" applyAlignment="1" applyProtection="1">
      <alignment horizontal="center"/>
    </xf>
    <xf numFmtId="37" fontId="5" fillId="14" borderId="0" xfId="0" applyFont="1" applyFill="1" applyAlignment="1" applyProtection="1">
      <alignment horizontal="left"/>
    </xf>
    <xf numFmtId="37" fontId="59" fillId="0" borderId="0" xfId="0" applyFont="1"/>
    <xf numFmtId="175" fontId="5" fillId="0" borderId="0" xfId="0" applyNumberFormat="1" applyFont="1" applyAlignment="1" applyProtection="1">
      <alignment horizontal="right"/>
      <protection locked="0"/>
    </xf>
    <xf numFmtId="175" fontId="7" fillId="0" borderId="0" xfId="0" applyNumberFormat="1" applyFont="1" applyAlignment="1">
      <alignment horizontal="right"/>
    </xf>
    <xf numFmtId="175" fontId="7" fillId="0" borderId="0" xfId="0" applyNumberFormat="1" applyFont="1" applyFill="1" applyBorder="1" applyAlignment="1">
      <alignment horizontal="right" wrapText="1"/>
    </xf>
    <xf numFmtId="187" fontId="7" fillId="0" borderId="156" xfId="0" applyNumberFormat="1" applyFont="1" applyBorder="1"/>
    <xf numFmtId="0" fontId="8" fillId="2" borderId="0" xfId="0" applyNumberFormat="1" applyFont="1" applyFill="1"/>
    <xf numFmtId="0" fontId="36" fillId="2" borderId="0" xfId="0" applyNumberFormat="1" applyFont="1" applyFill="1"/>
    <xf numFmtId="37" fontId="61" fillId="0" borderId="0" xfId="0" applyFont="1" applyAlignment="1">
      <alignment horizontal="center"/>
    </xf>
    <xf numFmtId="37" fontId="61" fillId="0" borderId="0" xfId="0" applyFont="1"/>
    <xf numFmtId="1" fontId="7" fillId="0" borderId="0" xfId="0" applyNumberFormat="1" applyFont="1" applyBorder="1" applyAlignment="1">
      <alignment horizontal="left"/>
    </xf>
    <xf numFmtId="1" fontId="7" fillId="0" borderId="0" xfId="0" applyNumberFormat="1" applyFont="1" applyBorder="1" applyAlignment="1" applyProtection="1">
      <alignment horizontal="right"/>
    </xf>
    <xf numFmtId="37" fontId="62" fillId="0" borderId="0" xfId="0" applyFont="1"/>
    <xf numFmtId="37" fontId="10" fillId="3" borderId="8" xfId="0" applyFont="1" applyFill="1" applyBorder="1" applyAlignment="1">
      <alignment horizontal="center"/>
    </xf>
    <xf numFmtId="37" fontId="10" fillId="3" borderId="8" xfId="0" applyFont="1" applyFill="1" applyBorder="1" applyAlignment="1"/>
    <xf numFmtId="37" fontId="10" fillId="3" borderId="8" xfId="0" applyFont="1" applyFill="1" applyBorder="1" applyAlignment="1">
      <alignment horizontal="centerContinuous"/>
    </xf>
    <xf numFmtId="179" fontId="5" fillId="0" borderId="0" xfId="0" applyNumberFormat="1" applyFont="1" applyAlignment="1">
      <alignment horizontal="right"/>
    </xf>
    <xf numFmtId="37" fontId="63" fillId="0" borderId="0" xfId="0" applyFont="1"/>
    <xf numFmtId="37" fontId="7" fillId="0" borderId="0" xfId="0" applyFont="1" applyFill="1"/>
    <xf numFmtId="164" fontId="7" fillId="0" borderId="0" xfId="0" applyNumberFormat="1" applyFont="1" applyFill="1"/>
    <xf numFmtId="37" fontId="61" fillId="0" borderId="0" xfId="0" applyFont="1" applyFill="1"/>
    <xf numFmtId="179" fontId="7" fillId="0" borderId="0" xfId="0" applyNumberFormat="1" applyFont="1" applyAlignment="1">
      <alignment horizontal="right"/>
    </xf>
    <xf numFmtId="179" fontId="56" fillId="0" borderId="0" xfId="0" applyNumberFormat="1" applyFont="1" applyAlignment="1">
      <alignment horizontal="right"/>
    </xf>
    <xf numFmtId="1" fontId="56" fillId="0" borderId="0" xfId="0" applyNumberFormat="1" applyFont="1" applyAlignment="1">
      <alignment horizontal="right"/>
    </xf>
    <xf numFmtId="37" fontId="61" fillId="0" borderId="0" xfId="0" applyFont="1" applyBorder="1"/>
    <xf numFmtId="37" fontId="56" fillId="0" borderId="0" xfId="0" applyFont="1" applyFill="1" applyBorder="1" applyAlignment="1">
      <alignment horizontal="right" wrapText="1"/>
    </xf>
    <xf numFmtId="37" fontId="36" fillId="0" borderId="0" xfId="0" applyFont="1" applyBorder="1"/>
    <xf numFmtId="1" fontId="5" fillId="0" borderId="0" xfId="0" applyNumberFormat="1" applyFont="1" applyAlignment="1">
      <alignment horizontal="right"/>
    </xf>
    <xf numFmtId="37" fontId="62" fillId="0" borderId="0" xfId="0" applyFont="1" applyFill="1" applyBorder="1" applyAlignment="1">
      <alignment horizontal="right" wrapText="1"/>
    </xf>
    <xf numFmtId="37" fontId="63" fillId="0" borderId="0" xfId="0" applyFont="1" applyAlignment="1">
      <alignment horizontal="right"/>
    </xf>
    <xf numFmtId="164" fontId="7" fillId="0" borderId="0" xfId="0" applyNumberFormat="1" applyFont="1"/>
    <xf numFmtId="37" fontId="61" fillId="0" borderId="0" xfId="0" applyFont="1" applyAlignment="1">
      <alignment horizontal="right"/>
    </xf>
    <xf numFmtId="37" fontId="10" fillId="4" borderId="0" xfId="0" applyFont="1" applyFill="1" applyBorder="1" applyAlignment="1" applyProtection="1">
      <alignment horizontal="center"/>
    </xf>
    <xf numFmtId="37" fontId="61" fillId="4" borderId="0" xfId="0" applyFont="1" applyFill="1" applyAlignment="1">
      <alignment horizontal="center"/>
    </xf>
    <xf numFmtId="37" fontId="10" fillId="3" borderId="8" xfId="0" quotePrefix="1" applyFont="1" applyFill="1" applyBorder="1" applyAlignment="1">
      <alignment horizontal="right" vertical="top"/>
    </xf>
    <xf numFmtId="37" fontId="10" fillId="3" borderId="2" xfId="0" applyFont="1" applyFill="1" applyBorder="1" applyAlignment="1" applyProtection="1">
      <alignment horizontal="center" vertical="center"/>
    </xf>
    <xf numFmtId="37" fontId="10" fillId="3" borderId="7" xfId="0" applyFont="1" applyFill="1" applyBorder="1"/>
    <xf numFmtId="37" fontId="10" fillId="3" borderId="153" xfId="0" applyFont="1" applyFill="1" applyBorder="1" applyAlignment="1">
      <alignment horizontal="center" vertical="center"/>
    </xf>
    <xf numFmtId="175" fontId="7" fillId="0" borderId="156" xfId="0" applyNumberFormat="1" applyFont="1" applyBorder="1"/>
    <xf numFmtId="175" fontId="5" fillId="0" borderId="0" xfId="0" applyNumberFormat="1" applyFont="1"/>
    <xf numFmtId="175" fontId="7" fillId="0" borderId="0" xfId="0" applyNumberFormat="1" applyFont="1" applyProtection="1">
      <protection locked="0"/>
    </xf>
    <xf numFmtId="175" fontId="5" fillId="0" borderId="0" xfId="0" applyNumberFormat="1" applyFont="1" applyProtection="1">
      <protection locked="0"/>
    </xf>
    <xf numFmtId="175" fontId="7" fillId="0" borderId="0" xfId="0" applyNumberFormat="1" applyFont="1"/>
    <xf numFmtId="1" fontId="7" fillId="0" borderId="0" xfId="0" applyNumberFormat="1" applyFont="1" applyProtection="1">
      <protection locked="0"/>
    </xf>
    <xf numFmtId="175" fontId="7" fillId="0" borderId="0" xfId="0" applyNumberFormat="1" applyFont="1" applyFill="1" applyBorder="1" applyAlignment="1">
      <alignment wrapText="1"/>
    </xf>
    <xf numFmtId="1" fontId="5" fillId="0" borderId="0" xfId="0" applyNumberFormat="1" applyFont="1" applyProtection="1">
      <protection locked="0"/>
    </xf>
    <xf numFmtId="37" fontId="7" fillId="0" borderId="149" xfId="0" applyFont="1" applyBorder="1"/>
    <xf numFmtId="37" fontId="7" fillId="14" borderId="152" xfId="0" applyFont="1" applyFill="1" applyBorder="1" applyAlignment="1" applyProtection="1">
      <alignment horizontal="left"/>
    </xf>
    <xf numFmtId="37" fontId="7" fillId="0" borderId="152" xfId="0" applyFont="1" applyBorder="1"/>
    <xf numFmtId="0" fontId="7" fillId="8" borderId="152" xfId="0" applyNumberFormat="1" applyFont="1" applyFill="1" applyBorder="1" applyAlignment="1">
      <alignment horizontal="left" vertical="center" wrapText="1"/>
    </xf>
    <xf numFmtId="1" fontId="7" fillId="0" borderId="0" xfId="0" applyNumberFormat="1" applyFont="1"/>
    <xf numFmtId="37" fontId="7" fillId="0" borderId="195" xfId="0" applyFont="1" applyBorder="1"/>
    <xf numFmtId="1" fontId="7" fillId="0" borderId="0" xfId="0" applyNumberFormat="1" applyFont="1" applyBorder="1" applyAlignment="1" applyProtection="1">
      <alignment horizontal="left"/>
    </xf>
    <xf numFmtId="37" fontId="5" fillId="0" borderId="0" xfId="0" applyFont="1" applyBorder="1" applyAlignment="1">
      <alignment horizontal="centerContinuous"/>
    </xf>
    <xf numFmtId="37" fontId="10" fillId="3" borderId="8" xfId="0" applyFont="1" applyFill="1" applyBorder="1" applyAlignment="1">
      <alignment horizontal="centerContinuous" vertical="center"/>
    </xf>
    <xf numFmtId="37" fontId="10" fillId="3" borderId="149" xfId="0" applyFont="1" applyFill="1" applyBorder="1" applyAlignment="1">
      <alignment horizontal="centerContinuous" vertical="center"/>
    </xf>
    <xf numFmtId="37" fontId="10" fillId="3" borderId="2" xfId="0" applyFont="1" applyFill="1" applyBorder="1" applyAlignment="1" applyProtection="1">
      <alignment horizontal="centerContinuous" vertical="center"/>
    </xf>
    <xf numFmtId="37" fontId="10" fillId="3" borderId="152" xfId="0" applyFont="1" applyFill="1" applyBorder="1" applyAlignment="1" applyProtection="1">
      <alignment horizontal="centerContinuous" vertical="center"/>
    </xf>
    <xf numFmtId="37" fontId="10" fillId="3" borderId="152" xfId="0" applyFont="1" applyFill="1" applyBorder="1" applyAlignment="1" applyProtection="1">
      <alignment horizontal="center" vertical="center"/>
    </xf>
    <xf numFmtId="37" fontId="10" fillId="3" borderId="7" xfId="0" applyFont="1" applyFill="1" applyBorder="1" applyAlignment="1">
      <alignment horizontal="centerContinuous" vertical="center"/>
    </xf>
    <xf numFmtId="37" fontId="10" fillId="3" borderId="153" xfId="0" applyFont="1" applyFill="1" applyBorder="1" applyAlignment="1">
      <alignment horizontal="centerContinuous" vertical="center"/>
    </xf>
    <xf numFmtId="37" fontId="10" fillId="3" borderId="7" xfId="0" applyFont="1" applyFill="1" applyBorder="1" applyAlignment="1" applyProtection="1">
      <alignment horizontal="center" vertical="center"/>
    </xf>
    <xf numFmtId="37" fontId="17" fillId="3" borderId="7" xfId="0" applyFont="1" applyFill="1" applyBorder="1" applyAlignment="1" applyProtection="1">
      <alignment horizontal="center" vertical="center"/>
    </xf>
    <xf numFmtId="37" fontId="56" fillId="0" borderId="0" xfId="0" applyFont="1" applyAlignment="1">
      <alignment horizontal="centerContinuous"/>
    </xf>
    <xf numFmtId="175" fontId="5" fillId="0" borderId="0" xfId="0" applyNumberFormat="1" applyFont="1" applyAlignment="1" applyProtection="1">
      <alignment horizontal="right"/>
    </xf>
    <xf numFmtId="175" fontId="7" fillId="0" borderId="0" xfId="0" applyNumberFormat="1" applyFont="1" applyAlignment="1" applyProtection="1">
      <alignment horizontal="right"/>
    </xf>
    <xf numFmtId="37" fontId="56" fillId="0" borderId="0" xfId="0" applyFont="1" applyProtection="1">
      <protection locked="0"/>
    </xf>
    <xf numFmtId="1" fontId="5" fillId="0" borderId="0" xfId="0" applyNumberFormat="1" applyFont="1" applyAlignment="1" applyProtection="1">
      <alignment horizontal="right"/>
    </xf>
    <xf numFmtId="37" fontId="56" fillId="0" borderId="0" xfId="0" applyFont="1" applyBorder="1"/>
    <xf numFmtId="37" fontId="64" fillId="0" borderId="0" xfId="0" applyFont="1"/>
    <xf numFmtId="0" fontId="8" fillId="2" borderId="0" xfId="2" applyFont="1" applyFill="1" applyBorder="1" applyAlignment="1">
      <alignment horizontal="center"/>
    </xf>
    <xf numFmtId="0" fontId="8" fillId="2" borderId="0" xfId="2" applyFont="1" applyFill="1" applyBorder="1" applyAlignment="1">
      <alignment horizontal="center" vertical="center" textRotation="90" wrapText="1"/>
    </xf>
    <xf numFmtId="0" fontId="18" fillId="8" borderId="0" xfId="2" applyFont="1" applyFill="1" applyBorder="1" applyAlignment="1">
      <alignment horizontal="center" vertical="center"/>
    </xf>
    <xf numFmtId="0" fontId="8" fillId="8" borderId="0" xfId="2" applyFont="1" applyFill="1" applyBorder="1" applyAlignment="1">
      <alignment horizontal="center" vertical="center" textRotation="90" wrapText="1"/>
    </xf>
    <xf numFmtId="0" fontId="5" fillId="4" borderId="0" xfId="2" applyFont="1" applyFill="1"/>
    <xf numFmtId="179" fontId="5" fillId="4" borderId="0" xfId="2" applyNumberFormat="1" applyFont="1" applyFill="1" applyAlignment="1">
      <alignment horizontal="right"/>
    </xf>
    <xf numFmtId="179" fontId="5" fillId="4" borderId="0" xfId="2" applyNumberFormat="1" applyFont="1" applyFill="1"/>
    <xf numFmtId="0" fontId="7" fillId="4" borderId="0" xfId="2" applyFont="1" applyFill="1"/>
    <xf numFmtId="179" fontId="7" fillId="4" borderId="0" xfId="2" applyNumberFormat="1" applyFont="1" applyFill="1" applyAlignment="1">
      <alignment horizontal="right"/>
    </xf>
    <xf numFmtId="179" fontId="7" fillId="4" borderId="0" xfId="2" applyNumberFormat="1" applyFont="1" applyFill="1"/>
    <xf numFmtId="179" fontId="7" fillId="4" borderId="0" xfId="2" quotePrefix="1" applyNumberFormat="1" applyFont="1" applyFill="1" applyAlignment="1">
      <alignment horizontal="right"/>
    </xf>
    <xf numFmtId="1" fontId="7" fillId="4" borderId="0" xfId="2" applyNumberFormat="1" applyFont="1" applyFill="1" applyAlignment="1">
      <alignment horizontal="right"/>
    </xf>
    <xf numFmtId="1" fontId="5" fillId="4" borderId="0" xfId="2" applyNumberFormat="1" applyFont="1" applyFill="1"/>
    <xf numFmtId="1" fontId="5" fillId="4" borderId="0" xfId="2" applyNumberFormat="1" applyFont="1" applyFill="1" applyBorder="1"/>
    <xf numFmtId="0" fontId="5" fillId="4" borderId="156" xfId="2" applyFont="1" applyFill="1" applyBorder="1"/>
    <xf numFmtId="0" fontId="7" fillId="4" borderId="156" xfId="2" applyFont="1" applyFill="1" applyBorder="1"/>
    <xf numFmtId="0" fontId="8" fillId="2" borderId="0" xfId="2" applyNumberFormat="1" applyFont="1" applyFill="1"/>
    <xf numFmtId="0" fontId="7" fillId="0" borderId="0" xfId="2" applyFont="1" applyBorder="1" applyAlignment="1">
      <alignment horizontal="center"/>
    </xf>
    <xf numFmtId="179" fontId="5" fillId="0" borderId="0" xfId="2" applyNumberFormat="1" applyFont="1"/>
    <xf numFmtId="179" fontId="7" fillId="0" borderId="0" xfId="2" applyNumberFormat="1" applyFont="1" applyBorder="1" applyAlignment="1">
      <alignment horizontal="right"/>
    </xf>
    <xf numFmtId="179" fontId="20" fillId="0" borderId="0" xfId="2" applyNumberFormat="1" applyFont="1" applyBorder="1" applyAlignment="1">
      <alignment horizontal="right"/>
    </xf>
    <xf numFmtId="179" fontId="7" fillId="0" borderId="0" xfId="2" quotePrefix="1" applyNumberFormat="1" applyFont="1" applyAlignment="1">
      <alignment horizontal="right"/>
    </xf>
    <xf numFmtId="0" fontId="49" fillId="8" borderId="0" xfId="14" applyNumberFormat="1" applyFont="1" applyFill="1" applyBorder="1" applyAlignment="1" applyProtection="1">
      <protection locked="0"/>
    </xf>
    <xf numFmtId="164" fontId="7" fillId="0" borderId="0" xfId="2" applyNumberFormat="1" applyFont="1" applyBorder="1" applyAlignment="1">
      <alignment horizontal="right"/>
    </xf>
    <xf numFmtId="0" fontId="10" fillId="3" borderId="201" xfId="2" applyFont="1" applyFill="1" applyBorder="1" applyAlignment="1">
      <alignment horizontal="center" vertical="center"/>
    </xf>
    <xf numFmtId="0" fontId="18" fillId="3" borderId="202" xfId="2" applyFont="1" applyFill="1" applyBorder="1" applyAlignment="1">
      <alignment horizontal="center" vertical="center" wrapText="1"/>
    </xf>
    <xf numFmtId="0" fontId="18" fillId="3" borderId="203" xfId="2" applyFont="1" applyFill="1" applyBorder="1" applyAlignment="1">
      <alignment horizontal="center" vertical="center" wrapText="1"/>
    </xf>
    <xf numFmtId="171" fontId="7" fillId="0" borderId="0" xfId="2" applyNumberFormat="1" applyFont="1" applyBorder="1"/>
    <xf numFmtId="171" fontId="7" fillId="0" borderId="0" xfId="2" quotePrefix="1" applyNumberFormat="1" applyFont="1" applyAlignment="1">
      <alignment horizontal="right"/>
    </xf>
    <xf numFmtId="171" fontId="5" fillId="0" borderId="0" xfId="2" applyNumberFormat="1" applyFont="1" applyBorder="1"/>
    <xf numFmtId="0" fontId="65" fillId="8" borderId="0" xfId="14" applyNumberFormat="1" applyFill="1" applyBorder="1" applyAlignment="1" applyProtection="1">
      <protection locked="0"/>
    </xf>
    <xf numFmtId="37" fontId="5" fillId="2" borderId="0" xfId="2" applyNumberFormat="1" applyFont="1" applyFill="1" applyAlignment="1">
      <alignment horizontal="left"/>
    </xf>
    <xf numFmtId="179" fontId="5" fillId="8" borderId="0" xfId="2" applyNumberFormat="1" applyFont="1" applyFill="1" applyAlignment="1">
      <alignment horizontal="right"/>
    </xf>
    <xf numFmtId="179" fontId="7" fillId="8" borderId="0" xfId="2" applyNumberFormat="1" applyFont="1" applyFill="1" applyAlignment="1">
      <alignment horizontal="right"/>
    </xf>
    <xf numFmtId="179" fontId="7" fillId="4" borderId="0" xfId="2" applyNumberFormat="1" applyFont="1" applyFill="1" applyBorder="1"/>
    <xf numFmtId="175" fontId="7" fillId="4" borderId="0" xfId="2" applyNumberFormat="1" applyFont="1" applyFill="1" applyBorder="1" applyAlignment="1">
      <alignment horizontal="right"/>
    </xf>
    <xf numFmtId="0" fontId="7" fillId="4" borderId="0" xfId="2" applyNumberFormat="1" applyFont="1" applyFill="1" applyAlignment="1">
      <alignment horizontal="right"/>
    </xf>
    <xf numFmtId="0" fontId="7" fillId="4" borderId="0" xfId="2" applyNumberFormat="1" applyFont="1" applyFill="1" applyBorder="1" applyAlignment="1">
      <alignment horizontal="right"/>
    </xf>
    <xf numFmtId="175" fontId="7" fillId="4" borderId="0" xfId="2" applyNumberFormat="1" applyFont="1" applyFill="1"/>
    <xf numFmtId="179" fontId="5" fillId="4" borderId="0" xfId="2" applyNumberFormat="1" applyFont="1" applyFill="1" applyBorder="1"/>
    <xf numFmtId="175" fontId="5" fillId="4" borderId="0" xfId="2" applyNumberFormat="1" applyFont="1" applyFill="1"/>
    <xf numFmtId="179" fontId="5" fillId="4" borderId="0" xfId="2" quotePrefix="1" applyNumberFormat="1" applyFont="1" applyFill="1" applyAlignment="1">
      <alignment horizontal="right"/>
    </xf>
    <xf numFmtId="1" fontId="5" fillId="4" borderId="0" xfId="2" applyNumberFormat="1" applyFont="1" applyFill="1" applyAlignment="1">
      <alignment horizontal="right"/>
    </xf>
    <xf numFmtId="175" fontId="7" fillId="4" borderId="156" xfId="2" applyNumberFormat="1" applyFont="1" applyFill="1" applyBorder="1"/>
    <xf numFmtId="171" fontId="5" fillId="4" borderId="0" xfId="2" applyNumberFormat="1" applyFont="1" applyFill="1" applyAlignment="1">
      <alignment horizontal="right"/>
    </xf>
    <xf numFmtId="171" fontId="7" fillId="4" borderId="0" xfId="2" applyNumberFormat="1" applyFont="1" applyFill="1" applyAlignment="1">
      <alignment horizontal="right"/>
    </xf>
    <xf numFmtId="171" fontId="7" fillId="4" borderId="0" xfId="2" applyNumberFormat="1" applyFont="1" applyFill="1" applyBorder="1"/>
    <xf numFmtId="171" fontId="7" fillId="4" borderId="0" xfId="2" applyNumberFormat="1" applyFont="1" applyFill="1" applyBorder="1" applyAlignment="1">
      <alignment horizontal="right"/>
    </xf>
    <xf numFmtId="0" fontId="5" fillId="4" borderId="0" xfId="2" applyFont="1" applyFill="1" applyBorder="1"/>
    <xf numFmtId="0" fontId="7" fillId="8" borderId="0" xfId="2" applyFont="1" applyFill="1" applyBorder="1"/>
    <xf numFmtId="184" fontId="7" fillId="0" borderId="0" xfId="15" applyFont="1"/>
    <xf numFmtId="184" fontId="7" fillId="0" borderId="0" xfId="15" applyFont="1" applyAlignment="1">
      <alignment horizontal="right"/>
    </xf>
    <xf numFmtId="184" fontId="7" fillId="0" borderId="0" xfId="15" applyFont="1" applyBorder="1" applyAlignment="1">
      <alignment horizontal="left"/>
    </xf>
    <xf numFmtId="184" fontId="7" fillId="0" borderId="0" xfId="15" applyFont="1" applyBorder="1"/>
    <xf numFmtId="184" fontId="7" fillId="0" borderId="0" xfId="15" applyFont="1" applyBorder="1" applyAlignment="1">
      <alignment horizontal="right"/>
    </xf>
    <xf numFmtId="179" fontId="7" fillId="0" borderId="0" xfId="15" applyNumberFormat="1" applyFont="1"/>
    <xf numFmtId="184" fontId="10" fillId="3" borderId="149" xfId="15" applyFont="1" applyFill="1" applyBorder="1" applyAlignment="1">
      <alignment horizontal="center" vertical="center"/>
    </xf>
    <xf numFmtId="184" fontId="10" fillId="3" borderId="151" xfId="15" applyFont="1" applyFill="1" applyBorder="1" applyAlignment="1">
      <alignment horizontal="center" vertical="center"/>
    </xf>
    <xf numFmtId="1" fontId="7" fillId="0" borderId="0" xfId="15" applyNumberFormat="1" applyFont="1" applyProtection="1"/>
    <xf numFmtId="184" fontId="10" fillId="3" borderId="153" xfId="15" applyFont="1" applyFill="1" applyBorder="1" applyAlignment="1">
      <alignment horizontal="center" vertical="center"/>
    </xf>
    <xf numFmtId="184" fontId="10" fillId="3" borderId="155" xfId="15" applyFont="1" applyFill="1" applyBorder="1" applyAlignment="1" applyProtection="1">
      <alignment horizontal="center" vertical="center"/>
    </xf>
    <xf numFmtId="1" fontId="7" fillId="0" borderId="0" xfId="15" applyNumberFormat="1" applyFont="1"/>
    <xf numFmtId="184" fontId="5" fillId="0" borderId="0" xfId="15" applyFont="1"/>
    <xf numFmtId="173" fontId="5" fillId="0" borderId="0" xfId="15" applyNumberFormat="1" applyFont="1" applyAlignment="1">
      <alignment horizontal="right"/>
    </xf>
    <xf numFmtId="173" fontId="7" fillId="0" borderId="0" xfId="15" applyNumberFormat="1" applyFont="1" applyAlignment="1">
      <alignment horizontal="right"/>
    </xf>
    <xf numFmtId="1" fontId="7" fillId="0" borderId="0" xfId="15" applyNumberFormat="1" applyFont="1" applyAlignment="1">
      <alignment horizontal="right"/>
    </xf>
    <xf numFmtId="173" fontId="7" fillId="0" borderId="0" xfId="15" applyNumberFormat="1" applyFont="1" applyAlignment="1" applyProtection="1">
      <alignment horizontal="right"/>
    </xf>
    <xf numFmtId="184" fontId="7" fillId="0" borderId="0" xfId="15" applyFont="1" applyBorder="1" applyAlignment="1" applyProtection="1">
      <alignment horizontal="left"/>
    </xf>
    <xf numFmtId="184" fontId="7" fillId="0" borderId="0" xfId="15" quotePrefix="1" applyFont="1" applyAlignment="1" applyProtection="1">
      <alignment horizontal="left"/>
    </xf>
    <xf numFmtId="179" fontId="7" fillId="0" borderId="0" xfId="15" applyNumberFormat="1" applyFont="1" applyAlignment="1" applyProtection="1">
      <alignment horizontal="right"/>
    </xf>
    <xf numFmtId="184" fontId="7" fillId="0" borderId="0" xfId="15" applyFont="1" applyAlignment="1" applyProtection="1">
      <alignment horizontal="left"/>
    </xf>
    <xf numFmtId="179" fontId="7" fillId="0" borderId="0" xfId="15" applyNumberFormat="1" applyFont="1" applyAlignment="1">
      <alignment horizontal="right"/>
    </xf>
    <xf numFmtId="1" fontId="7" fillId="0" borderId="0" xfId="15" applyNumberFormat="1" applyFont="1" applyBorder="1" applyAlignment="1">
      <alignment horizontal="right"/>
    </xf>
    <xf numFmtId="184" fontId="7" fillId="0" borderId="156" xfId="15" applyFont="1" applyBorder="1" applyAlignment="1" applyProtection="1">
      <alignment horizontal="left"/>
    </xf>
    <xf numFmtId="1" fontId="7" fillId="0" borderId="156" xfId="15" applyNumberFormat="1" applyFont="1" applyBorder="1" applyAlignment="1" applyProtection="1">
      <alignment horizontal="right"/>
    </xf>
    <xf numFmtId="184" fontId="7" fillId="0" borderId="156" xfId="15" applyFont="1" applyBorder="1"/>
    <xf numFmtId="1" fontId="5" fillId="0" borderId="0" xfId="15" applyNumberFormat="1" applyFont="1" applyAlignment="1" applyProtection="1">
      <alignment horizontal="right"/>
    </xf>
    <xf numFmtId="1" fontId="7" fillId="0" borderId="0" xfId="15" applyNumberFormat="1" applyFont="1" applyBorder="1" applyAlignment="1" applyProtection="1">
      <alignment horizontal="right"/>
    </xf>
    <xf numFmtId="37" fontId="5" fillId="2" borderId="0" xfId="15" applyNumberFormat="1" applyFont="1" applyFill="1" applyAlignment="1">
      <alignment horizontal="left"/>
    </xf>
    <xf numFmtId="0" fontId="8" fillId="2" borderId="0" xfId="15" applyNumberFormat="1" applyFont="1" applyFill="1"/>
    <xf numFmtId="184" fontId="5" fillId="0" borderId="0" xfId="15" applyFont="1" applyBorder="1" applyAlignment="1" applyProtection="1">
      <alignment horizontal="left" vertical="center"/>
    </xf>
    <xf numFmtId="1" fontId="7" fillId="0" borderId="0" xfId="15" applyNumberFormat="1" applyFont="1" applyBorder="1"/>
    <xf numFmtId="179" fontId="7" fillId="0" borderId="0" xfId="15" applyNumberFormat="1" applyFont="1" applyBorder="1" applyAlignment="1">
      <alignment horizontal="right"/>
    </xf>
    <xf numFmtId="173" fontId="5" fillId="0" borderId="0" xfId="15" applyNumberFormat="1" applyFont="1"/>
    <xf numFmtId="173" fontId="7" fillId="0" borderId="0" xfId="15" applyNumberFormat="1" applyFont="1"/>
    <xf numFmtId="173" fontId="7" fillId="0" borderId="0" xfId="15" applyNumberFormat="1" applyFont="1" applyProtection="1"/>
    <xf numFmtId="1" fontId="7" fillId="0" borderId="156" xfId="15" applyNumberFormat="1" applyFont="1" applyBorder="1" applyProtection="1"/>
    <xf numFmtId="1" fontId="7" fillId="0" borderId="0" xfId="15" applyNumberFormat="1" applyFont="1" applyBorder="1" applyProtection="1"/>
    <xf numFmtId="179" fontId="8" fillId="8" borderId="0" xfId="2" applyNumberFormat="1" applyFont="1" applyFill="1"/>
    <xf numFmtId="1" fontId="7" fillId="4" borderId="0" xfId="2" applyNumberFormat="1" applyFont="1" applyFill="1" applyAlignment="1"/>
    <xf numFmtId="1" fontId="5" fillId="4" borderId="0" xfId="2" applyNumberFormat="1" applyFont="1" applyFill="1" applyBorder="1" applyAlignment="1"/>
    <xf numFmtId="1" fontId="7" fillId="4" borderId="0" xfId="2" applyNumberFormat="1" applyFont="1" applyFill="1" applyBorder="1" applyAlignment="1"/>
    <xf numFmtId="1" fontId="7" fillId="4" borderId="0" xfId="2" applyNumberFormat="1" applyFont="1" applyFill="1" applyBorder="1" applyAlignment="1">
      <alignment horizontal="right"/>
    </xf>
    <xf numFmtId="1" fontId="5" fillId="4" borderId="0" xfId="2" applyNumberFormat="1" applyFont="1" applyFill="1" applyAlignment="1"/>
    <xf numFmtId="1" fontId="5" fillId="4" borderId="0" xfId="2" quotePrefix="1" applyNumberFormat="1" applyFont="1" applyFill="1" applyAlignment="1">
      <alignment horizontal="right"/>
    </xf>
    <xf numFmtId="179" fontId="5" fillId="8" borderId="0" xfId="2" applyNumberFormat="1" applyFont="1" applyFill="1"/>
    <xf numFmtId="1" fontId="5" fillId="4" borderId="0" xfId="2" applyNumberFormat="1" applyFont="1" applyFill="1" applyBorder="1" applyAlignment="1">
      <alignment horizontal="right"/>
    </xf>
    <xf numFmtId="0" fontId="8" fillId="8" borderId="0" xfId="2" applyFont="1" applyFill="1" applyBorder="1" applyAlignment="1">
      <alignment horizontal="center"/>
    </xf>
    <xf numFmtId="0" fontId="8" fillId="8" borderId="0" xfId="2" applyFont="1" applyFill="1" applyBorder="1"/>
    <xf numFmtId="0" fontId="5" fillId="4" borderId="198" xfId="2" applyFont="1" applyFill="1" applyBorder="1"/>
    <xf numFmtId="179" fontId="7" fillId="8" borderId="0" xfId="2" applyNumberFormat="1" applyFont="1" applyFill="1" applyBorder="1" applyAlignment="1">
      <alignment horizontal="right"/>
    </xf>
    <xf numFmtId="1" fontId="7" fillId="4" borderId="0" xfId="2" applyNumberFormat="1" applyFont="1" applyFill="1" applyBorder="1"/>
    <xf numFmtId="179" fontId="7" fillId="0" borderId="0" xfId="2" applyNumberFormat="1" applyFont="1" applyFill="1" applyBorder="1" applyAlignment="1">
      <alignment horizontal="right"/>
    </xf>
    <xf numFmtId="179" fontId="7" fillId="4" borderId="0" xfId="2" applyNumberFormat="1" applyFont="1" applyFill="1" applyBorder="1" applyAlignment="1">
      <alignment horizontal="right"/>
    </xf>
    <xf numFmtId="179" fontId="5" fillId="4" borderId="0" xfId="2" applyNumberFormat="1" applyFont="1" applyFill="1" applyBorder="1" applyAlignment="1">
      <alignment horizontal="right"/>
    </xf>
    <xf numFmtId="179" fontId="20" fillId="4" borderId="0" xfId="2" applyNumberFormat="1" applyFont="1" applyFill="1" applyBorder="1" applyAlignment="1">
      <alignment horizontal="right"/>
    </xf>
    <xf numFmtId="0" fontId="5" fillId="4" borderId="156" xfId="2" applyFont="1" applyFill="1" applyBorder="1" applyAlignment="1">
      <alignment horizontal="right"/>
    </xf>
    <xf numFmtId="0" fontId="5" fillId="4" borderId="0" xfId="2" applyFont="1" applyFill="1" applyBorder="1" applyAlignment="1">
      <alignment horizontal="right"/>
    </xf>
    <xf numFmtId="0" fontId="9" fillId="2" borderId="204" xfId="2" applyFont="1" applyFill="1" applyBorder="1" applyAlignment="1">
      <alignment horizontal="left"/>
    </xf>
    <xf numFmtId="0" fontId="7" fillId="2" borderId="204" xfId="2" applyFont="1" applyFill="1" applyBorder="1" applyAlignment="1">
      <alignment horizontal="left"/>
    </xf>
    <xf numFmtId="0" fontId="7" fillId="2" borderId="204" xfId="2" applyFont="1" applyFill="1" applyBorder="1"/>
    <xf numFmtId="1" fontId="7" fillId="2" borderId="204" xfId="2" applyNumberFormat="1" applyFont="1" applyFill="1" applyBorder="1" applyAlignment="1">
      <alignment horizontal="right"/>
    </xf>
    <xf numFmtId="0" fontId="17" fillId="12" borderId="208" xfId="2" applyFont="1" applyFill="1" applyBorder="1" applyAlignment="1">
      <alignment horizontal="center" vertical="center"/>
    </xf>
    <xf numFmtId="0" fontId="17" fillId="12" borderId="208" xfId="2" applyFont="1" applyFill="1" applyBorder="1" applyAlignment="1">
      <alignment horizontal="center" vertical="center" wrapText="1"/>
    </xf>
    <xf numFmtId="0" fontId="17" fillId="12" borderId="209" xfId="2" applyFont="1" applyFill="1" applyBorder="1" applyAlignment="1">
      <alignment horizontal="center" vertical="center" wrapText="1"/>
    </xf>
    <xf numFmtId="0" fontId="17" fillId="8" borderId="0" xfId="2" applyFont="1" applyFill="1" applyBorder="1" applyAlignment="1">
      <alignment horizontal="center" vertical="center"/>
    </xf>
    <xf numFmtId="0" fontId="17" fillId="8" borderId="0" xfId="2" applyFont="1" applyFill="1" applyBorder="1" applyAlignment="1">
      <alignment horizontal="center" vertical="center" wrapText="1"/>
    </xf>
    <xf numFmtId="0" fontId="9" fillId="2" borderId="0" xfId="2" applyFont="1" applyFill="1" applyAlignment="1">
      <alignment horizontal="left"/>
    </xf>
    <xf numFmtId="0" fontId="17" fillId="12" borderId="213" xfId="2" applyFont="1" applyFill="1" applyBorder="1" applyAlignment="1">
      <alignment horizontal="center" vertical="center"/>
    </xf>
    <xf numFmtId="0" fontId="17" fillId="12" borderId="213" xfId="2" applyFont="1" applyFill="1" applyBorder="1" applyAlignment="1">
      <alignment horizontal="center" vertical="center" wrapText="1"/>
    </xf>
    <xf numFmtId="1" fontId="7" fillId="4" borderId="0" xfId="2" applyNumberFormat="1" applyFont="1" applyFill="1"/>
    <xf numFmtId="1" fontId="5" fillId="0" borderId="0" xfId="2" applyNumberFormat="1" applyFont="1" applyAlignment="1">
      <alignment horizontal="right"/>
    </xf>
    <xf numFmtId="1" fontId="7" fillId="0" borderId="0" xfId="2" applyNumberFormat="1" applyFont="1" applyAlignment="1"/>
    <xf numFmtId="1" fontId="5" fillId="0" borderId="0" xfId="2" applyNumberFormat="1" applyFont="1" applyAlignment="1"/>
    <xf numFmtId="1" fontId="5" fillId="0" borderId="0" xfId="2" applyNumberFormat="1" applyFont="1" applyBorder="1" applyAlignment="1">
      <alignment horizontal="right"/>
    </xf>
    <xf numFmtId="1" fontId="5" fillId="0" borderId="0" xfId="2" quotePrefix="1" applyNumberFormat="1" applyFont="1" applyAlignment="1"/>
    <xf numFmtId="1" fontId="7" fillId="2" borderId="0" xfId="2" applyNumberFormat="1" applyFont="1" applyFill="1" applyAlignment="1">
      <alignment horizontal="right"/>
    </xf>
    <xf numFmtId="1" fontId="5" fillId="2" borderId="0" xfId="2" applyNumberFormat="1" applyFont="1" applyFill="1"/>
    <xf numFmtId="1" fontId="7" fillId="2" borderId="0" xfId="2" applyNumberFormat="1" applyFont="1" applyFill="1"/>
    <xf numFmtId="1" fontId="7" fillId="2" borderId="0" xfId="2" quotePrefix="1" applyNumberFormat="1" applyFont="1" applyFill="1" applyAlignment="1">
      <alignment horizontal="right"/>
    </xf>
    <xf numFmtId="0" fontId="5" fillId="0" borderId="0" xfId="2" applyFont="1" applyAlignment="1">
      <alignment horizontal="center"/>
    </xf>
    <xf numFmtId="0" fontId="9" fillId="0" borderId="0" xfId="2" applyFont="1" applyAlignment="1">
      <alignment horizontal="left"/>
    </xf>
    <xf numFmtId="1" fontId="7" fillId="0" borderId="0" xfId="2" quotePrefix="1" applyNumberFormat="1" applyFont="1" applyAlignment="1">
      <alignment horizontal="right"/>
    </xf>
    <xf numFmtId="1" fontId="5" fillId="0" borderId="0" xfId="2" quotePrefix="1" applyNumberFormat="1" applyFont="1" applyAlignment="1">
      <alignment horizontal="right"/>
    </xf>
    <xf numFmtId="0" fontId="5" fillId="0" borderId="156" xfId="2" applyFont="1" applyBorder="1" applyAlignment="1">
      <alignment horizontal="right"/>
    </xf>
    <xf numFmtId="0" fontId="5" fillId="0" borderId="0" xfId="2" applyFont="1" applyBorder="1" applyAlignment="1">
      <alignment horizontal="right"/>
    </xf>
    <xf numFmtId="171" fontId="66" fillId="4" borderId="0" xfId="2" applyNumberFormat="1" applyFont="1" applyFill="1" applyAlignment="1">
      <alignment horizontal="right"/>
    </xf>
    <xf numFmtId="0" fontId="56" fillId="4" borderId="0" xfId="2" applyFont="1" applyFill="1" applyAlignment="1">
      <alignment horizontal="centerContinuous"/>
    </xf>
    <xf numFmtId="0" fontId="56" fillId="4" borderId="0" xfId="2" applyFont="1" applyFill="1"/>
    <xf numFmtId="0" fontId="36" fillId="4" borderId="0" xfId="2" applyFont="1" applyFill="1"/>
    <xf numFmtId="0" fontId="36" fillId="4" borderId="0" xfId="2" applyFont="1" applyFill="1" applyAlignment="1">
      <alignment horizontal="centerContinuous"/>
    </xf>
    <xf numFmtId="0" fontId="7" fillId="8" borderId="0" xfId="2" applyFont="1" applyFill="1" applyBorder="1" applyAlignment="1">
      <alignment horizontal="center"/>
    </xf>
    <xf numFmtId="0" fontId="7" fillId="4" borderId="0" xfId="2" applyFont="1" applyFill="1" applyAlignment="1">
      <alignment horizontal="center"/>
    </xf>
    <xf numFmtId="188" fontId="6" fillId="8" borderId="0" xfId="2" applyNumberFormat="1" applyFont="1" applyFill="1" applyAlignment="1">
      <alignment horizontal="right"/>
    </xf>
    <xf numFmtId="179" fontId="56" fillId="4" borderId="0" xfId="2" applyNumberFormat="1" applyFont="1" applyFill="1"/>
    <xf numFmtId="188" fontId="5" fillId="8" borderId="0" xfId="2" applyNumberFormat="1" applyFont="1" applyFill="1" applyAlignment="1">
      <alignment horizontal="right"/>
    </xf>
    <xf numFmtId="188" fontId="59" fillId="4" borderId="0" xfId="2" applyNumberFormat="1" applyFont="1" applyFill="1"/>
    <xf numFmtId="188" fontId="7" fillId="8" borderId="0" xfId="2" applyNumberFormat="1" applyFont="1" applyFill="1" applyAlignment="1">
      <alignment horizontal="right"/>
    </xf>
    <xf numFmtId="1" fontId="7" fillId="8" borderId="0" xfId="2" applyNumberFormat="1" applyFont="1" applyFill="1" applyAlignment="1">
      <alignment horizontal="right"/>
    </xf>
    <xf numFmtId="0" fontId="7" fillId="4" borderId="0" xfId="2" applyFont="1" applyFill="1" applyAlignment="1">
      <alignment horizontal="left"/>
    </xf>
    <xf numFmtId="1" fontId="5" fillId="8" borderId="0" xfId="2" applyNumberFormat="1" applyFont="1" applyFill="1" applyAlignment="1">
      <alignment horizontal="right"/>
    </xf>
    <xf numFmtId="0" fontId="56" fillId="4" borderId="0" xfId="2" applyFont="1" applyFill="1" applyAlignment="1">
      <alignment horizontal="right"/>
    </xf>
    <xf numFmtId="0" fontId="36" fillId="0" borderId="0" xfId="2" applyFont="1"/>
    <xf numFmtId="188" fontId="59" fillId="4" borderId="0" xfId="2" applyNumberFormat="1" applyFont="1" applyFill="1" applyAlignment="1">
      <alignment horizontal="right"/>
    </xf>
    <xf numFmtId="0" fontId="67" fillId="4" borderId="0" xfId="2" applyFont="1" applyFill="1"/>
    <xf numFmtId="0" fontId="67" fillId="0" borderId="0" xfId="2" applyFont="1"/>
    <xf numFmtId="188" fontId="56" fillId="4" borderId="0" xfId="2" applyNumberFormat="1" applyFont="1" applyFill="1" applyAlignment="1">
      <alignment horizontal="right"/>
    </xf>
    <xf numFmtId="1" fontId="59" fillId="4" borderId="0" xfId="2" applyNumberFormat="1" applyFont="1" applyFill="1"/>
    <xf numFmtId="0" fontId="7" fillId="16" borderId="0" xfId="2" applyFont="1" applyFill="1" applyAlignment="1">
      <alignment horizontal="right"/>
    </xf>
    <xf numFmtId="0" fontId="7" fillId="0" borderId="156" xfId="2" applyFont="1" applyBorder="1" applyAlignment="1">
      <alignment horizontal="right"/>
    </xf>
    <xf numFmtId="0" fontId="7" fillId="4" borderId="0" xfId="2" applyFont="1" applyFill="1" applyBorder="1" applyAlignment="1">
      <alignment horizontal="right"/>
    </xf>
    <xf numFmtId="0" fontId="56" fillId="4" borderId="0" xfId="2" applyFont="1" applyFill="1" applyAlignment="1">
      <alignment wrapText="1"/>
    </xf>
    <xf numFmtId="0" fontId="56" fillId="0" borderId="0" xfId="2" applyFont="1" applyBorder="1"/>
    <xf numFmtId="0" fontId="36" fillId="0" borderId="0" xfId="2" applyFont="1" applyBorder="1"/>
    <xf numFmtId="0" fontId="36" fillId="8" borderId="0" xfId="2" applyFont="1" applyFill="1" applyBorder="1"/>
    <xf numFmtId="0" fontId="7" fillId="0" borderId="0" xfId="2" applyFont="1" applyFill="1" applyAlignment="1"/>
    <xf numFmtId="179" fontId="7" fillId="0" borderId="0" xfId="2" applyNumberFormat="1" applyFont="1" applyFill="1" applyAlignment="1"/>
    <xf numFmtId="0" fontId="10" fillId="3" borderId="2" xfId="2" applyFont="1" applyFill="1" applyBorder="1" applyAlignment="1">
      <alignment horizontal="center"/>
    </xf>
    <xf numFmtId="0" fontId="68" fillId="0" borderId="0" xfId="2" applyFont="1" applyBorder="1"/>
    <xf numFmtId="0" fontId="68" fillId="8" borderId="0" xfId="2" applyFont="1" applyFill="1" applyBorder="1"/>
    <xf numFmtId="0" fontId="67" fillId="8" borderId="0" xfId="2" applyFont="1" applyFill="1" applyBorder="1"/>
    <xf numFmtId="0" fontId="10" fillId="3" borderId="7" xfId="2" applyFont="1" applyFill="1" applyBorder="1" applyAlignment="1"/>
    <xf numFmtId="179" fontId="10" fillId="3" borderId="4" xfId="2" applyNumberFormat="1" applyFont="1" applyFill="1" applyBorder="1" applyAlignment="1">
      <alignment horizontal="center" vertical="center"/>
    </xf>
    <xf numFmtId="179" fontId="7" fillId="2" borderId="0" xfId="2" applyNumberFormat="1" applyFont="1" applyFill="1" applyBorder="1" applyAlignment="1">
      <alignment horizontal="center"/>
    </xf>
    <xf numFmtId="0" fontId="7" fillId="11" borderId="0" xfId="2" applyFont="1" applyFill="1" applyBorder="1" applyAlignment="1">
      <alignment horizontal="center"/>
    </xf>
    <xf numFmtId="171" fontId="5" fillId="0" borderId="0" xfId="2" applyNumberFormat="1" applyFont="1" applyBorder="1" applyAlignment="1">
      <alignment horizontal="right"/>
    </xf>
    <xf numFmtId="164" fontId="6" fillId="0" borderId="0" xfId="2" applyNumberFormat="1" applyFont="1" applyFill="1"/>
    <xf numFmtId="164" fontId="36" fillId="8" borderId="0" xfId="2" applyNumberFormat="1" applyFont="1" applyFill="1" applyBorder="1"/>
    <xf numFmtId="164" fontId="69" fillId="8" borderId="0" xfId="2" applyNumberFormat="1" applyFont="1" applyFill="1" applyBorder="1"/>
    <xf numFmtId="164" fontId="67" fillId="8" borderId="0" xfId="2" applyNumberFormat="1" applyFont="1" applyFill="1"/>
    <xf numFmtId="0" fontId="69" fillId="8" borderId="0" xfId="2" applyFont="1" applyFill="1" applyBorder="1"/>
    <xf numFmtId="171" fontId="8" fillId="8" borderId="0" xfId="2" applyNumberFormat="1" applyFont="1" applyFill="1" applyBorder="1"/>
    <xf numFmtId="0" fontId="7" fillId="0" borderId="0" xfId="2" applyFont="1" applyAlignment="1">
      <alignment horizontal="left"/>
    </xf>
    <xf numFmtId="164" fontId="8" fillId="0" borderId="0" xfId="2" applyNumberFormat="1" applyFont="1" applyFill="1"/>
    <xf numFmtId="171" fontId="7" fillId="4" borderId="0" xfId="2" applyNumberFormat="1" applyFont="1" applyFill="1" applyAlignment="1">
      <alignment horizontal="right" vertical="center"/>
    </xf>
    <xf numFmtId="0" fontId="67" fillId="0" borderId="0" xfId="2" applyFont="1" applyBorder="1"/>
    <xf numFmtId="171" fontId="8" fillId="0" borderId="0" xfId="2" applyNumberFormat="1" applyFont="1" applyFill="1"/>
    <xf numFmtId="164" fontId="6" fillId="8" borderId="0" xfId="2" applyNumberFormat="1" applyFont="1" applyFill="1"/>
    <xf numFmtId="0" fontId="67" fillId="4" borderId="0" xfId="2" applyFont="1" applyFill="1" applyBorder="1"/>
    <xf numFmtId="0" fontId="7" fillId="2" borderId="156" xfId="2" applyFont="1" applyFill="1" applyBorder="1" applyAlignment="1">
      <alignment horizontal="right"/>
    </xf>
    <xf numFmtId="0" fontId="7" fillId="11" borderId="156" xfId="2" applyFont="1" applyFill="1" applyBorder="1" applyAlignment="1">
      <alignment horizontal="right"/>
    </xf>
    <xf numFmtId="179" fontId="7" fillId="2" borderId="156" xfId="2" applyNumberFormat="1" applyFont="1" applyFill="1" applyBorder="1" applyAlignment="1">
      <alignment horizontal="right"/>
    </xf>
    <xf numFmtId="0" fontId="36" fillId="8" borderId="0" xfId="2" applyFont="1" applyFill="1"/>
    <xf numFmtId="0" fontId="69" fillId="8" borderId="0" xfId="2" applyFont="1" applyFill="1"/>
    <xf numFmtId="0" fontId="7" fillId="0" borderId="0" xfId="10" applyFont="1" applyFill="1" applyBorder="1" applyAlignment="1" applyProtection="1">
      <alignment horizontal="left" vertical="top"/>
      <protection locked="0"/>
    </xf>
    <xf numFmtId="0" fontId="7" fillId="0" borderId="0" xfId="17" applyNumberFormat="1" applyFont="1" applyFill="1" applyBorder="1" applyAlignment="1" applyProtection="1">
      <alignment vertical="top" wrapText="1"/>
      <protection locked="0"/>
    </xf>
    <xf numFmtId="0" fontId="8" fillId="4" borderId="0" xfId="2" applyFont="1" applyFill="1"/>
    <xf numFmtId="0" fontId="48" fillId="0" borderId="0" xfId="18" applyFont="1" applyFill="1" applyBorder="1" applyAlignment="1" applyProtection="1">
      <protection locked="0"/>
    </xf>
    <xf numFmtId="189" fontId="7" fillId="0" borderId="0" xfId="10" applyNumberFormat="1" applyFont="1" applyFill="1" applyBorder="1" applyAlignment="1" applyProtection="1">
      <protection locked="0"/>
    </xf>
    <xf numFmtId="0" fontId="56" fillId="0" borderId="0" xfId="2" applyFont="1"/>
    <xf numFmtId="0" fontId="56" fillId="0" borderId="0" xfId="2" applyFont="1" applyAlignment="1">
      <alignment horizontal="right"/>
    </xf>
    <xf numFmtId="179" fontId="56" fillId="0" borderId="0" xfId="2" applyNumberFormat="1" applyFont="1" applyAlignment="1">
      <alignment horizontal="right"/>
    </xf>
    <xf numFmtId="0" fontId="56" fillId="8" borderId="0" xfId="2" applyFont="1" applyFill="1"/>
    <xf numFmtId="0" fontId="56" fillId="17" borderId="0" xfId="2" applyFont="1" applyFill="1" applyAlignment="1"/>
    <xf numFmtId="0" fontId="36" fillId="17" borderId="0" xfId="2" applyFont="1" applyFill="1" applyBorder="1"/>
    <xf numFmtId="0" fontId="56" fillId="17" borderId="0" xfId="2" applyFont="1" applyFill="1" applyBorder="1"/>
    <xf numFmtId="179" fontId="7" fillId="8" borderId="0" xfId="2" applyNumberFormat="1" applyFont="1" applyFill="1" applyAlignment="1"/>
    <xf numFmtId="0" fontId="68" fillId="17" borderId="0" xfId="2" applyFont="1" applyFill="1" applyBorder="1"/>
    <xf numFmtId="0" fontId="10" fillId="3" borderId="7" xfId="2" applyFont="1" applyFill="1" applyBorder="1" applyAlignment="1">
      <alignment horizontal="center"/>
    </xf>
    <xf numFmtId="0" fontId="56" fillId="17" borderId="0" xfId="2" applyFont="1" applyFill="1"/>
    <xf numFmtId="171" fontId="59" fillId="17" borderId="0" xfId="2" applyNumberFormat="1" applyFont="1" applyFill="1" applyBorder="1" applyAlignment="1">
      <alignment horizontal="right"/>
    </xf>
    <xf numFmtId="171" fontId="56" fillId="17" borderId="0" xfId="2" applyNumberFormat="1" applyFont="1" applyFill="1"/>
    <xf numFmtId="172" fontId="56" fillId="17" borderId="0" xfId="2" applyNumberFormat="1" applyFont="1" applyFill="1"/>
    <xf numFmtId="0" fontId="36" fillId="4" borderId="0" xfId="2" applyFont="1" applyFill="1" applyBorder="1"/>
    <xf numFmtId="172" fontId="5" fillId="4" borderId="0" xfId="2" applyNumberFormat="1" applyFont="1" applyFill="1" applyBorder="1" applyAlignment="1">
      <alignment horizontal="right"/>
    </xf>
    <xf numFmtId="178" fontId="5" fillId="4" borderId="0" xfId="2" applyNumberFormat="1" applyFont="1" applyFill="1" applyBorder="1" applyAlignment="1">
      <alignment horizontal="right"/>
    </xf>
    <xf numFmtId="172" fontId="7" fillId="4" borderId="0" xfId="2" applyNumberFormat="1" applyFont="1" applyFill="1"/>
    <xf numFmtId="171" fontId="59" fillId="17" borderId="0" xfId="2" applyNumberFormat="1" applyFont="1" applyFill="1" applyAlignment="1">
      <alignment horizontal="right"/>
    </xf>
    <xf numFmtId="172" fontId="5" fillId="8" borderId="0" xfId="2" applyNumberFormat="1" applyFont="1" applyFill="1" applyAlignment="1">
      <alignment horizontal="right"/>
    </xf>
    <xf numFmtId="172" fontId="5" fillId="4" borderId="0" xfId="2" applyNumberFormat="1" applyFont="1" applyFill="1" applyAlignment="1">
      <alignment horizontal="right"/>
    </xf>
    <xf numFmtId="178" fontId="5" fillId="4" borderId="0" xfId="2" applyNumberFormat="1" applyFont="1" applyFill="1" applyAlignment="1">
      <alignment horizontal="right"/>
    </xf>
    <xf numFmtId="0" fontId="67" fillId="17" borderId="0" xfId="2" applyFont="1" applyFill="1" applyBorder="1"/>
    <xf numFmtId="172" fontId="7" fillId="8" borderId="0" xfId="2" applyNumberFormat="1" applyFont="1" applyFill="1" applyAlignment="1">
      <alignment horizontal="right"/>
    </xf>
    <xf numFmtId="172" fontId="7" fillId="4" borderId="0" xfId="2" applyNumberFormat="1" applyFont="1" applyFill="1" applyAlignment="1">
      <alignment horizontal="right"/>
    </xf>
    <xf numFmtId="178" fontId="7" fillId="4" borderId="0" xfId="2" applyNumberFormat="1" applyFont="1" applyFill="1" applyAlignment="1">
      <alignment horizontal="right"/>
    </xf>
    <xf numFmtId="0" fontId="7" fillId="4" borderId="0" xfId="2" applyFont="1" applyFill="1" applyAlignment="1">
      <alignment horizontal="left" vertical="center" wrapText="1"/>
    </xf>
    <xf numFmtId="172" fontId="8" fillId="8" borderId="0" xfId="2" applyNumberFormat="1" applyFont="1" applyFill="1" applyBorder="1"/>
    <xf numFmtId="175" fontId="7" fillId="8" borderId="0" xfId="2" applyNumberFormat="1" applyFont="1" applyFill="1" applyBorder="1"/>
    <xf numFmtId="0" fontId="7" fillId="8" borderId="0" xfId="2" applyFont="1" applyFill="1" applyAlignment="1">
      <alignment horizontal="left"/>
    </xf>
    <xf numFmtId="172" fontId="7" fillId="8" borderId="0" xfId="2" applyNumberFormat="1" applyFont="1" applyFill="1" applyBorder="1"/>
    <xf numFmtId="172" fontId="7" fillId="4" borderId="0" xfId="2" applyNumberFormat="1" applyFont="1" applyFill="1" applyBorder="1"/>
    <xf numFmtId="0" fontId="7" fillId="4" borderId="0" xfId="2" quotePrefix="1" applyFont="1" applyFill="1" applyAlignment="1">
      <alignment horizontal="left"/>
    </xf>
    <xf numFmtId="0" fontId="6" fillId="4" borderId="0" xfId="2" applyFont="1" applyFill="1" applyBorder="1"/>
    <xf numFmtId="171" fontId="59" fillId="17" borderId="0" xfId="2" applyNumberFormat="1" applyFont="1" applyFill="1"/>
    <xf numFmtId="178" fontId="5" fillId="4" borderId="0" xfId="2" applyNumberFormat="1" applyFont="1" applyFill="1" applyBorder="1"/>
    <xf numFmtId="172" fontId="5" fillId="8" borderId="0" xfId="2" quotePrefix="1" applyNumberFormat="1" applyFont="1" applyFill="1" applyAlignment="1">
      <alignment horizontal="right"/>
    </xf>
    <xf numFmtId="172" fontId="5" fillId="4" borderId="0" xfId="2" quotePrefix="1" applyNumberFormat="1" applyFont="1" applyFill="1" applyAlignment="1">
      <alignment horizontal="right"/>
    </xf>
    <xf numFmtId="171" fontId="5" fillId="4" borderId="0" xfId="2" quotePrefix="1" applyNumberFormat="1" applyFont="1" applyFill="1" applyAlignment="1">
      <alignment horizontal="right"/>
    </xf>
    <xf numFmtId="190" fontId="56" fillId="17" borderId="0" xfId="2" applyNumberFormat="1" applyFont="1" applyFill="1"/>
    <xf numFmtId="0" fontId="59" fillId="17" borderId="0" xfId="2" applyFont="1" applyFill="1"/>
    <xf numFmtId="178" fontId="5" fillId="4" borderId="0" xfId="2" quotePrefix="1" applyNumberFormat="1" applyFont="1" applyFill="1" applyAlignment="1">
      <alignment horizontal="right"/>
    </xf>
    <xf numFmtId="172" fontId="7" fillId="8" borderId="0" xfId="2" quotePrefix="1" applyNumberFormat="1" applyFont="1" applyFill="1" applyAlignment="1">
      <alignment horizontal="right"/>
    </xf>
    <xf numFmtId="172" fontId="7" fillId="4" borderId="0" xfId="2" quotePrefix="1" applyNumberFormat="1" applyFont="1" applyFill="1" applyAlignment="1">
      <alignment horizontal="right"/>
    </xf>
    <xf numFmtId="178" fontId="7" fillId="4" borderId="0" xfId="2" quotePrefix="1" applyNumberFormat="1" applyFont="1" applyFill="1" applyAlignment="1">
      <alignment horizontal="right"/>
    </xf>
    <xf numFmtId="171" fontId="7" fillId="4" borderId="0" xfId="2" quotePrefix="1" applyNumberFormat="1" applyFont="1" applyFill="1" applyAlignment="1">
      <alignment horizontal="right"/>
    </xf>
    <xf numFmtId="0" fontId="36" fillId="17" borderId="0" xfId="2" applyFont="1" applyFill="1"/>
    <xf numFmtId="0" fontId="7" fillId="8" borderId="156" xfId="2" applyFont="1" applyFill="1" applyBorder="1"/>
    <xf numFmtId="0" fontId="7" fillId="4" borderId="156" xfId="2" applyFont="1" applyFill="1" applyBorder="1" applyAlignment="1">
      <alignment horizontal="right"/>
    </xf>
    <xf numFmtId="179" fontId="7" fillId="4" borderId="156" xfId="2" applyNumberFormat="1" applyFont="1" applyFill="1" applyBorder="1" applyAlignment="1">
      <alignment horizontal="right"/>
    </xf>
    <xf numFmtId="0" fontId="7" fillId="4" borderId="0" xfId="2" applyFont="1" applyFill="1" applyAlignment="1">
      <alignment horizontal="right"/>
    </xf>
    <xf numFmtId="0" fontId="3" fillId="17" borderId="0" xfId="2" applyFill="1" applyAlignment="1">
      <alignment horizontal="left" vertical="center"/>
    </xf>
    <xf numFmtId="0" fontId="3" fillId="8" borderId="0" xfId="2" applyFill="1" applyAlignment="1">
      <alignment horizontal="left" vertical="center"/>
    </xf>
    <xf numFmtId="0" fontId="36" fillId="11" borderId="0" xfId="2" applyFont="1" applyFill="1"/>
    <xf numFmtId="0" fontId="56" fillId="8" borderId="0" xfId="2" applyFont="1" applyFill="1" applyAlignment="1">
      <alignment horizontal="right"/>
    </xf>
    <xf numFmtId="179" fontId="56" fillId="8" borderId="0" xfId="2" applyNumberFormat="1" applyFont="1" applyFill="1" applyAlignment="1">
      <alignment horizontal="right"/>
    </xf>
    <xf numFmtId="0" fontId="48" fillId="8" borderId="0" xfId="18" applyNumberFormat="1" applyFont="1" applyFill="1" applyBorder="1" applyAlignment="1" applyProtection="1">
      <protection locked="0"/>
    </xf>
    <xf numFmtId="179" fontId="7" fillId="11" borderId="0" xfId="2" applyNumberFormat="1" applyFont="1" applyFill="1" applyAlignment="1">
      <alignment horizontal="right"/>
    </xf>
    <xf numFmtId="0" fontId="56" fillId="11" borderId="0" xfId="2" applyFont="1" applyFill="1"/>
    <xf numFmtId="0" fontId="7" fillId="11" borderId="0" xfId="2" applyFont="1" applyFill="1"/>
    <xf numFmtId="0" fontId="7" fillId="11" borderId="0" xfId="2" applyFont="1" applyFill="1" applyAlignment="1">
      <alignment horizontal="right"/>
    </xf>
    <xf numFmtId="0" fontId="56" fillId="11" borderId="0" xfId="2" applyFont="1" applyFill="1" applyAlignment="1">
      <alignment horizontal="right"/>
    </xf>
    <xf numFmtId="179" fontId="56" fillId="11" borderId="0" xfId="2" applyNumberFormat="1" applyFont="1" applyFill="1" applyAlignment="1">
      <alignment horizontal="right"/>
    </xf>
    <xf numFmtId="0" fontId="56" fillId="4" borderId="0" xfId="2" applyFont="1" applyFill="1" applyBorder="1"/>
    <xf numFmtId="0" fontId="56" fillId="4" borderId="0" xfId="2" applyFont="1" applyFill="1" applyAlignment="1"/>
    <xf numFmtId="0" fontId="7" fillId="8" borderId="0" xfId="2" applyFont="1" applyFill="1" applyAlignment="1"/>
    <xf numFmtId="171" fontId="5" fillId="4" borderId="0" xfId="2" applyNumberFormat="1" applyFont="1" applyFill="1" applyBorder="1" applyAlignment="1">
      <alignment horizontal="right"/>
    </xf>
    <xf numFmtId="175" fontId="59" fillId="4" borderId="0" xfId="2" applyNumberFormat="1" applyFont="1" applyFill="1"/>
    <xf numFmtId="171" fontId="7" fillId="4" borderId="0" xfId="2" applyNumberFormat="1" applyFont="1" applyFill="1"/>
    <xf numFmtId="175" fontId="56" fillId="4" borderId="0" xfId="2" applyNumberFormat="1" applyFont="1" applyFill="1"/>
    <xf numFmtId="0" fontId="8" fillId="4" borderId="0" xfId="2" applyFont="1" applyFill="1" applyBorder="1"/>
    <xf numFmtId="171" fontId="5" fillId="4" borderId="0" xfId="2" applyNumberFormat="1" applyFont="1" applyFill="1" applyBorder="1"/>
    <xf numFmtId="175" fontId="5" fillId="4" borderId="0" xfId="2" applyNumberFormat="1" applyFont="1" applyFill="1" applyBorder="1" applyAlignment="1">
      <alignment horizontal="right"/>
    </xf>
    <xf numFmtId="175" fontId="5" fillId="4" borderId="0" xfId="2" applyNumberFormat="1" applyFont="1" applyFill="1" applyAlignment="1">
      <alignment horizontal="right"/>
    </xf>
    <xf numFmtId="175" fontId="7" fillId="4" borderId="0" xfId="2" applyNumberFormat="1" applyFont="1" applyFill="1" applyAlignment="1">
      <alignment horizontal="right"/>
    </xf>
    <xf numFmtId="175" fontId="5" fillId="4" borderId="0" xfId="2" applyNumberFormat="1" applyFont="1" applyFill="1" applyBorder="1"/>
    <xf numFmtId="0" fontId="3" fillId="8" borderId="0" xfId="2" applyFill="1" applyAlignment="1">
      <alignment horizontal="left" vertical="center" wrapText="1"/>
    </xf>
    <xf numFmtId="0" fontId="70" fillId="8" borderId="0" xfId="18" applyNumberFormat="1" applyFont="1" applyFill="1" applyBorder="1" applyAlignment="1" applyProtection="1">
      <protection locked="0"/>
    </xf>
    <xf numFmtId="0" fontId="49" fillId="8" borderId="0" xfId="18" applyNumberFormat="1" applyFont="1" applyFill="1" applyBorder="1" applyAlignment="1" applyProtection="1">
      <protection locked="0"/>
    </xf>
    <xf numFmtId="0" fontId="71" fillId="0" borderId="0" xfId="2" applyFont="1"/>
    <xf numFmtId="179" fontId="10" fillId="3" borderId="201" xfId="2" applyNumberFormat="1" applyFont="1" applyFill="1" applyBorder="1" applyAlignment="1">
      <alignment horizontal="center" vertical="center"/>
    </xf>
    <xf numFmtId="0" fontId="7" fillId="8" borderId="0" xfId="2" quotePrefix="1" applyFont="1" applyFill="1" applyAlignment="1">
      <alignment horizontal="left"/>
    </xf>
    <xf numFmtId="0" fontId="59" fillId="4" borderId="0" xfId="2" applyFont="1" applyFill="1"/>
    <xf numFmtId="171" fontId="6" fillId="4" borderId="0" xfId="2" applyNumberFormat="1" applyFont="1" applyFill="1" applyBorder="1"/>
    <xf numFmtId="171" fontId="5" fillId="4" borderId="0" xfId="2" applyNumberFormat="1" applyFont="1" applyFill="1"/>
    <xf numFmtId="0" fontId="5" fillId="8" borderId="0" xfId="2" applyFont="1" applyFill="1" applyBorder="1"/>
    <xf numFmtId="0" fontId="7" fillId="4" borderId="0" xfId="2" applyFont="1" applyFill="1" applyAlignment="1">
      <alignment horizontal="left" wrapText="1"/>
    </xf>
    <xf numFmtId="0" fontId="3" fillId="0" borderId="0" xfId="2" applyFont="1"/>
    <xf numFmtId="171" fontId="8" fillId="4" borderId="0" xfId="2" applyNumberFormat="1" applyFont="1" applyFill="1"/>
    <xf numFmtId="0" fontId="3" fillId="0" borderId="0" xfId="2" applyFont="1" applyAlignment="1">
      <alignment horizontal="left" vertical="center"/>
    </xf>
    <xf numFmtId="0" fontId="3" fillId="8" borderId="0" xfId="2" applyFont="1" applyFill="1" applyAlignment="1">
      <alignment horizontal="left" vertical="center"/>
    </xf>
    <xf numFmtId="0" fontId="25" fillId="8" borderId="0" xfId="2" applyFont="1" applyFill="1"/>
    <xf numFmtId="0" fontId="56" fillId="0" borderId="0" xfId="2" applyFont="1" applyBorder="1" applyAlignment="1">
      <alignment horizontal="right"/>
    </xf>
    <xf numFmtId="0" fontId="56" fillId="0" borderId="0" xfId="2" applyFont="1" applyAlignment="1">
      <alignment horizontal="center"/>
    </xf>
    <xf numFmtId="0" fontId="36" fillId="0" borderId="0" xfId="2" applyFont="1" applyAlignment="1">
      <alignment horizontal="center"/>
    </xf>
    <xf numFmtId="179" fontId="36" fillId="0" borderId="0" xfId="2" applyNumberFormat="1" applyFont="1" applyAlignment="1">
      <alignment horizontal="center"/>
    </xf>
    <xf numFmtId="164" fontId="5" fillId="0" borderId="0" xfId="2" applyNumberFormat="1" applyFont="1" applyAlignment="1">
      <alignment horizontal="right"/>
    </xf>
    <xf numFmtId="179" fontId="59" fillId="0" borderId="0" xfId="2" applyNumberFormat="1" applyFont="1" applyAlignment="1">
      <alignment horizontal="right"/>
    </xf>
    <xf numFmtId="164" fontId="59" fillId="0" borderId="0" xfId="2" applyNumberFormat="1" applyFont="1" applyAlignment="1">
      <alignment horizontal="right"/>
    </xf>
    <xf numFmtId="178" fontId="7" fillId="0" borderId="0" xfId="2" applyNumberFormat="1" applyFont="1" applyAlignment="1">
      <alignment horizontal="right"/>
    </xf>
    <xf numFmtId="164" fontId="7" fillId="0" borderId="0" xfId="2" applyNumberFormat="1" applyFont="1" applyAlignment="1">
      <alignment horizontal="right"/>
    </xf>
    <xf numFmtId="178" fontId="56" fillId="0" borderId="0" xfId="2" applyNumberFormat="1" applyFont="1" applyAlignment="1">
      <alignment horizontal="right"/>
    </xf>
    <xf numFmtId="178" fontId="56" fillId="2" borderId="0" xfId="2" applyNumberFormat="1" applyFont="1" applyFill="1" applyAlignment="1">
      <alignment horizontal="right"/>
    </xf>
    <xf numFmtId="164" fontId="56" fillId="0" borderId="0" xfId="2" applyNumberFormat="1" applyFont="1" applyAlignment="1">
      <alignment horizontal="right"/>
    </xf>
    <xf numFmtId="0" fontId="7" fillId="0" borderId="0" xfId="2" quotePrefix="1" applyFont="1" applyAlignment="1">
      <alignment horizontal="left"/>
    </xf>
    <xf numFmtId="171" fontId="59" fillId="0" borderId="0" xfId="2" applyNumberFormat="1" applyFont="1" applyAlignment="1">
      <alignment horizontal="right"/>
    </xf>
    <xf numFmtId="0" fontId="36" fillId="2" borderId="0" xfId="2" applyNumberFormat="1" applyFont="1" applyFill="1"/>
    <xf numFmtId="171" fontId="36" fillId="2" borderId="0" xfId="2" applyNumberFormat="1" applyFont="1" applyFill="1"/>
    <xf numFmtId="0" fontId="7" fillId="0" borderId="0" xfId="10" applyFont="1" applyFill="1" applyBorder="1" applyAlignment="1" applyProtection="1">
      <alignment vertical="top"/>
      <protection locked="0"/>
    </xf>
    <xf numFmtId="0" fontId="45" fillId="0" borderId="0" xfId="10" applyFont="1" applyFill="1" applyBorder="1" applyAlignment="1" applyProtection="1">
      <alignment horizontal="left" vertical="top"/>
      <protection locked="0"/>
    </xf>
    <xf numFmtId="0" fontId="45" fillId="0" borderId="0" xfId="11" applyNumberFormat="1" applyFont="1" applyFill="1" applyBorder="1" applyAlignment="1" applyProtection="1">
      <alignment horizontal="justify" wrapText="1"/>
      <protection locked="0"/>
    </xf>
    <xf numFmtId="0" fontId="7" fillId="0" borderId="0" xfId="11" applyNumberFormat="1" applyFont="1" applyFill="1" applyBorder="1" applyAlignment="1" applyProtection="1">
      <protection locked="0"/>
    </xf>
    <xf numFmtId="0" fontId="48" fillId="0" borderId="0" xfId="12" applyNumberFormat="1" applyFont="1" applyFill="1" applyBorder="1" applyAlignment="1" applyProtection="1">
      <protection locked="0"/>
    </xf>
    <xf numFmtId="0" fontId="45" fillId="0" borderId="0" xfId="11" applyNumberFormat="1" applyFont="1" applyFill="1" applyBorder="1" applyAlignment="1" applyProtection="1">
      <protection locked="0"/>
    </xf>
    <xf numFmtId="0" fontId="51" fillId="0" borderId="0" xfId="2" applyFont="1"/>
    <xf numFmtId="0" fontId="47" fillId="0" borderId="0" xfId="12" applyNumberFormat="1" applyFill="1" applyBorder="1" applyAlignment="1" applyProtection="1">
      <protection locked="0"/>
    </xf>
    <xf numFmtId="0" fontId="36" fillId="0" borderId="0" xfId="2" applyFont="1" applyAlignment="1"/>
    <xf numFmtId="179" fontId="56" fillId="2" borderId="0" xfId="2" applyNumberFormat="1" applyFont="1" applyFill="1" applyAlignment="1">
      <alignment horizontal="right"/>
    </xf>
    <xf numFmtId="179" fontId="59" fillId="2" borderId="0" xfId="2" applyNumberFormat="1" applyFont="1" applyFill="1" applyAlignment="1">
      <alignment horizontal="right"/>
    </xf>
    <xf numFmtId="0" fontId="68" fillId="0" borderId="0" xfId="2" applyFont="1" applyAlignment="1"/>
    <xf numFmtId="0" fontId="36" fillId="0" borderId="0" xfId="2" applyFont="1" applyAlignment="1">
      <alignment horizontal="left"/>
    </xf>
    <xf numFmtId="0" fontId="24" fillId="0" borderId="0" xfId="2" applyFont="1" applyBorder="1" applyAlignment="1">
      <alignment horizontal="left"/>
    </xf>
    <xf numFmtId="0" fontId="24" fillId="0" borderId="0" xfId="2" applyFont="1" applyBorder="1"/>
    <xf numFmtId="0" fontId="77" fillId="3" borderId="2" xfId="2" applyFont="1" applyFill="1" applyBorder="1" applyAlignment="1">
      <alignment horizontal="center"/>
    </xf>
    <xf numFmtId="0" fontId="77" fillId="3" borderId="2" xfId="2" applyFont="1" applyFill="1" applyBorder="1" applyAlignment="1"/>
    <xf numFmtId="179" fontId="78" fillId="3" borderId="2" xfId="2" applyNumberFormat="1" applyFont="1" applyFill="1" applyBorder="1" applyAlignment="1">
      <alignment horizontal="center" vertical="center" wrapText="1"/>
    </xf>
    <xf numFmtId="0" fontId="79" fillId="12" borderId="7" xfId="2" applyFont="1" applyFill="1" applyBorder="1" applyAlignment="1">
      <alignment horizontal="center" vertical="top"/>
    </xf>
    <xf numFmtId="0" fontId="77" fillId="3" borderId="7" xfId="2" applyFont="1" applyFill="1" applyBorder="1" applyAlignment="1"/>
    <xf numFmtId="0" fontId="24" fillId="0" borderId="0" xfId="2" applyFont="1" applyAlignment="1">
      <alignment horizontal="center"/>
    </xf>
    <xf numFmtId="179" fontId="24" fillId="0" borderId="0" xfId="2" applyNumberFormat="1" applyFont="1"/>
    <xf numFmtId="0" fontId="39" fillId="0" borderId="0" xfId="2" applyFont="1"/>
    <xf numFmtId="171" fontId="39" fillId="0" borderId="0" xfId="2" applyNumberFormat="1" applyFont="1" applyAlignment="1">
      <alignment horizontal="right"/>
    </xf>
    <xf numFmtId="164" fontId="39" fillId="0" borderId="0" xfId="2" applyNumberFormat="1" applyFont="1" applyAlignment="1">
      <alignment horizontal="right"/>
    </xf>
    <xf numFmtId="0" fontId="33" fillId="0" borderId="0" xfId="2" applyFont="1"/>
    <xf numFmtId="171" fontId="59" fillId="13" borderId="0" xfId="2" applyNumberFormat="1" applyFont="1" applyFill="1" applyAlignment="1">
      <alignment horizontal="right"/>
    </xf>
    <xf numFmtId="164" fontId="33" fillId="0" borderId="0" xfId="2" applyNumberFormat="1" applyFont="1"/>
    <xf numFmtId="171" fontId="25" fillId="0" borderId="0" xfId="2" applyNumberFormat="1" applyFont="1"/>
    <xf numFmtId="171" fontId="36" fillId="0" borderId="0" xfId="2" applyNumberFormat="1" applyFont="1"/>
    <xf numFmtId="171" fontId="39" fillId="0" borderId="0" xfId="2" applyNumberFormat="1" applyFont="1" applyFill="1" applyAlignment="1">
      <alignment horizontal="right"/>
    </xf>
    <xf numFmtId="171" fontId="59" fillId="0" borderId="0" xfId="2" applyNumberFormat="1" applyFont="1" applyFill="1" applyAlignment="1">
      <alignment horizontal="right"/>
    </xf>
    <xf numFmtId="0" fontId="39" fillId="0" borderId="0" xfId="2" applyFont="1" applyAlignment="1">
      <alignment horizontal="left"/>
    </xf>
    <xf numFmtId="0" fontId="59" fillId="0" borderId="0" xfId="2" applyFont="1" applyAlignment="1">
      <alignment horizontal="right"/>
    </xf>
    <xf numFmtId="0" fontId="25" fillId="0" borderId="216" xfId="2" applyFont="1" applyBorder="1" applyAlignment="1">
      <alignment horizontal="left" vertical="top" wrapText="1"/>
    </xf>
    <xf numFmtId="171" fontId="24" fillId="0" borderId="0" xfId="2" applyNumberFormat="1" applyFont="1" applyAlignment="1">
      <alignment horizontal="right"/>
    </xf>
    <xf numFmtId="171" fontId="24" fillId="0" borderId="0" xfId="2" applyNumberFormat="1" applyFont="1" applyFill="1" applyAlignment="1">
      <alignment horizontal="right"/>
    </xf>
    <xf numFmtId="164" fontId="24" fillId="0" borderId="0" xfId="2" applyNumberFormat="1" applyFont="1" applyAlignment="1">
      <alignment horizontal="right"/>
    </xf>
    <xf numFmtId="171" fontId="56" fillId="0" borderId="0" xfId="2" applyNumberFormat="1" applyFont="1" applyAlignment="1">
      <alignment horizontal="right"/>
    </xf>
    <xf numFmtId="171" fontId="56" fillId="0" borderId="0" xfId="2" applyNumberFormat="1" applyFont="1" applyFill="1" applyAlignment="1">
      <alignment horizontal="right"/>
    </xf>
    <xf numFmtId="0" fontId="33" fillId="0" borderId="216" xfId="2" applyFont="1" applyBorder="1" applyAlignment="1">
      <alignment horizontal="left" vertical="top" wrapText="1"/>
    </xf>
    <xf numFmtId="171" fontId="39" fillId="8" borderId="0" xfId="2" applyNumberFormat="1" applyFont="1" applyFill="1" applyAlignment="1">
      <alignment horizontal="right"/>
    </xf>
    <xf numFmtId="171" fontId="59" fillId="8" borderId="0" xfId="2" applyNumberFormat="1" applyFont="1" applyFill="1" applyAlignment="1">
      <alignment horizontal="right"/>
    </xf>
    <xf numFmtId="0" fontId="67" fillId="8" borderId="0" xfId="2" applyFont="1" applyFill="1"/>
    <xf numFmtId="171" fontId="33" fillId="0" borderId="0" xfId="2" applyNumberFormat="1" applyFont="1"/>
    <xf numFmtId="0" fontId="25" fillId="0" borderId="0" xfId="2" applyFont="1"/>
    <xf numFmtId="171" fontId="67" fillId="0" borderId="0" xfId="2" applyNumberFormat="1" applyFont="1"/>
    <xf numFmtId="0" fontId="24" fillId="0" borderId="156" xfId="2" applyFont="1" applyBorder="1"/>
    <xf numFmtId="171" fontId="24" fillId="0" borderId="156" xfId="2" applyNumberFormat="1" applyFont="1" applyBorder="1" applyAlignment="1">
      <alignment horizontal="right"/>
    </xf>
    <xf numFmtId="0" fontId="3" fillId="0" borderId="0" xfId="2" quotePrefix="1" applyNumberFormat="1"/>
    <xf numFmtId="0" fontId="59" fillId="0" borderId="0" xfId="2" quotePrefix="1" applyFont="1" applyAlignment="1">
      <alignment horizontal="left"/>
    </xf>
    <xf numFmtId="171" fontId="3" fillId="0" borderId="0" xfId="2" applyNumberFormat="1"/>
    <xf numFmtId="0" fontId="36" fillId="0" borderId="0" xfId="2" applyFont="1" applyAlignment="1">
      <alignment horizontal="right"/>
    </xf>
    <xf numFmtId="0" fontId="25" fillId="0" borderId="0" xfId="2" applyFont="1" applyBorder="1" applyAlignment="1">
      <alignment horizontal="left" vertical="top" wrapText="1"/>
    </xf>
    <xf numFmtId="171" fontId="24" fillId="8" borderId="0" xfId="2" applyNumberFormat="1" applyFont="1" applyFill="1" applyAlignment="1">
      <alignment horizontal="right"/>
    </xf>
    <xf numFmtId="171" fontId="56" fillId="8" borderId="0" xfId="2" applyNumberFormat="1" applyFont="1" applyFill="1" applyAlignment="1">
      <alignment horizontal="right"/>
    </xf>
    <xf numFmtId="164" fontId="39" fillId="8" borderId="0" xfId="2" applyNumberFormat="1" applyFont="1" applyFill="1" applyAlignment="1">
      <alignment horizontal="right"/>
    </xf>
    <xf numFmtId="0" fontId="80" fillId="0" borderId="0" xfId="2" quotePrefix="1" applyNumberFormat="1" applyFont="1"/>
    <xf numFmtId="0" fontId="33" fillId="0" borderId="0" xfId="2" applyFont="1" applyBorder="1" applyAlignment="1">
      <alignment horizontal="left" vertical="top" wrapText="1"/>
    </xf>
    <xf numFmtId="164" fontId="39" fillId="0" borderId="0" xfId="2" applyNumberFormat="1" applyFont="1" applyFill="1" applyAlignment="1">
      <alignment horizontal="right"/>
    </xf>
    <xf numFmtId="0" fontId="80" fillId="0" borderId="0" xfId="2" applyFont="1"/>
    <xf numFmtId="171" fontId="24" fillId="8" borderId="156" xfId="2" applyNumberFormat="1" applyFont="1" applyFill="1" applyBorder="1" applyAlignment="1">
      <alignment horizontal="right"/>
    </xf>
    <xf numFmtId="0" fontId="25" fillId="2" borderId="0" xfId="2" applyNumberFormat="1" applyFont="1" applyFill="1"/>
    <xf numFmtId="0" fontId="25" fillId="0" borderId="0" xfId="2" applyFont="1" applyAlignment="1"/>
    <xf numFmtId="0" fontId="56" fillId="0" borderId="0" xfId="2" applyFont="1" applyBorder="1" applyAlignment="1">
      <alignment horizontal="left"/>
    </xf>
    <xf numFmtId="0" fontId="58" fillId="3" borderId="2" xfId="2" applyFont="1" applyFill="1" applyBorder="1" applyAlignment="1">
      <alignment horizontal="center"/>
    </xf>
    <xf numFmtId="0" fontId="58" fillId="3" borderId="2" xfId="2" applyFont="1" applyFill="1" applyBorder="1" applyAlignment="1"/>
    <xf numFmtId="0" fontId="58" fillId="3" borderId="7" xfId="2" applyFont="1" applyFill="1" applyBorder="1" applyAlignment="1"/>
    <xf numFmtId="179" fontId="56" fillId="0" borderId="0" xfId="2" applyNumberFormat="1" applyFont="1"/>
    <xf numFmtId="0" fontId="82" fillId="0" borderId="0" xfId="2" applyFont="1"/>
    <xf numFmtId="171" fontId="82" fillId="0" borderId="0" xfId="2" applyNumberFormat="1" applyFont="1" applyFill="1" applyAlignment="1">
      <alignment horizontal="right"/>
    </xf>
    <xf numFmtId="171" fontId="82" fillId="0" borderId="0" xfId="2" applyNumberFormat="1" applyFont="1" applyAlignment="1">
      <alignment horizontal="right"/>
    </xf>
    <xf numFmtId="164" fontId="82" fillId="0" borderId="0" xfId="2" applyNumberFormat="1" applyFont="1" applyAlignment="1">
      <alignment horizontal="right"/>
    </xf>
    <xf numFmtId="0" fontId="83" fillId="0" borderId="0" xfId="2" applyFont="1"/>
    <xf numFmtId="171" fontId="84" fillId="0" borderId="0" xfId="2" applyNumberFormat="1" applyFont="1" applyFill="1"/>
    <xf numFmtId="171" fontId="84" fillId="0" borderId="0" xfId="2" applyNumberFormat="1" applyFont="1"/>
    <xf numFmtId="0" fontId="82" fillId="0" borderId="0" xfId="2" applyFont="1" applyAlignment="1">
      <alignment horizontal="left"/>
    </xf>
    <xf numFmtId="0" fontId="84" fillId="0" borderId="216" xfId="2" applyFont="1" applyBorder="1" applyAlignment="1">
      <alignment horizontal="left" vertical="top" wrapText="1"/>
    </xf>
    <xf numFmtId="171" fontId="83" fillId="0" borderId="0" xfId="2" applyNumberFormat="1" applyFont="1" applyFill="1" applyAlignment="1">
      <alignment horizontal="right"/>
    </xf>
    <xf numFmtId="171" fontId="83" fillId="0" borderId="0" xfId="2" applyNumberFormat="1" applyFont="1" applyAlignment="1">
      <alignment horizontal="right"/>
    </xf>
    <xf numFmtId="164" fontId="83" fillId="0" borderId="0" xfId="2" applyNumberFormat="1" applyFont="1" applyAlignment="1">
      <alignment horizontal="right"/>
    </xf>
    <xf numFmtId="0" fontId="85" fillId="0" borderId="216" xfId="2" applyFont="1" applyBorder="1" applyAlignment="1">
      <alignment horizontal="left" vertical="top" wrapText="1"/>
    </xf>
    <xf numFmtId="171" fontId="82" fillId="8" borderId="0" xfId="2" applyNumberFormat="1" applyFont="1" applyFill="1" applyAlignment="1">
      <alignment horizontal="right"/>
    </xf>
    <xf numFmtId="0" fontId="83" fillId="0" borderId="156" xfId="2" applyFont="1" applyBorder="1"/>
    <xf numFmtId="171" fontId="83" fillId="0" borderId="156" xfId="2" applyNumberFormat="1" applyFont="1" applyBorder="1" applyAlignment="1">
      <alignment horizontal="right"/>
    </xf>
    <xf numFmtId="0" fontId="84" fillId="2" borderId="0" xfId="2" applyNumberFormat="1" applyFont="1" applyFill="1"/>
    <xf numFmtId="0" fontId="86" fillId="0" borderId="0" xfId="12" applyNumberFormat="1" applyFont="1" applyFill="1" applyBorder="1" applyAlignment="1" applyProtection="1">
      <protection locked="0"/>
    </xf>
    <xf numFmtId="0" fontId="45" fillId="0" borderId="0" xfId="2" applyFont="1"/>
    <xf numFmtId="164" fontId="56" fillId="0" borderId="0" xfId="2" applyNumberFormat="1" applyFont="1" applyBorder="1"/>
    <xf numFmtId="0" fontId="81" fillId="3" borderId="2" xfId="2" applyFont="1" applyFill="1" applyBorder="1" applyAlignment="1">
      <alignment horizontal="center"/>
    </xf>
    <xf numFmtId="0" fontId="81" fillId="3" borderId="2" xfId="2" applyFont="1" applyFill="1" applyBorder="1" applyAlignment="1"/>
    <xf numFmtId="0" fontId="81" fillId="3" borderId="7" xfId="2" applyFont="1" applyFill="1" applyBorder="1" applyAlignment="1"/>
    <xf numFmtId="164" fontId="56" fillId="0" borderId="0" xfId="2" applyNumberFormat="1" applyFont="1"/>
    <xf numFmtId="164" fontId="83" fillId="0" borderId="0" xfId="2" applyNumberFormat="1" applyFont="1" applyFill="1" applyAlignment="1">
      <alignment horizontal="right"/>
    </xf>
    <xf numFmtId="164" fontId="84" fillId="0" borderId="0" xfId="2" applyNumberFormat="1" applyFont="1"/>
    <xf numFmtId="164" fontId="83" fillId="0" borderId="156" xfId="2" applyNumberFormat="1" applyFont="1" applyBorder="1" applyAlignment="1">
      <alignment horizontal="right"/>
    </xf>
    <xf numFmtId="164" fontId="3" fillId="0" borderId="0" xfId="2" applyNumberFormat="1"/>
    <xf numFmtId="164" fontId="36" fillId="0" borderId="0" xfId="2" applyNumberFormat="1" applyFont="1" applyAlignment="1">
      <alignment horizontal="right"/>
    </xf>
    <xf numFmtId="164" fontId="36" fillId="0" borderId="0" xfId="2" applyNumberFormat="1" applyFont="1"/>
    <xf numFmtId="0" fontId="5" fillId="2" borderId="0" xfId="2" applyFont="1" applyFill="1" applyAlignment="1">
      <alignment horizontal="centerContinuous"/>
    </xf>
    <xf numFmtId="0" fontId="59" fillId="2" borderId="0" xfId="2" applyFont="1" applyFill="1" applyAlignment="1">
      <alignment horizontal="centerContinuous"/>
    </xf>
    <xf numFmtId="0" fontId="56" fillId="2" borderId="0" xfId="2" applyFont="1" applyFill="1" applyAlignment="1">
      <alignment horizontal="centerContinuous"/>
    </xf>
    <xf numFmtId="0" fontId="57" fillId="2" borderId="0" xfId="2" applyFont="1" applyFill="1" applyAlignment="1">
      <alignment horizontal="left"/>
    </xf>
    <xf numFmtId="0" fontId="36" fillId="2" borderId="0" xfId="2" applyFont="1" applyFill="1"/>
    <xf numFmtId="0" fontId="56" fillId="2" borderId="0" xfId="2" applyFont="1" applyFill="1"/>
    <xf numFmtId="0" fontId="56" fillId="2" borderId="0" xfId="2" applyFont="1" applyFill="1" applyBorder="1" applyAlignment="1">
      <alignment horizontal="right"/>
    </xf>
    <xf numFmtId="0" fontId="56" fillId="2" borderId="0" xfId="2" applyFont="1" applyFill="1" applyAlignment="1">
      <alignment horizontal="right"/>
    </xf>
    <xf numFmtId="0" fontId="58" fillId="8" borderId="2" xfId="2" applyFont="1" applyFill="1" applyBorder="1" applyAlignment="1">
      <alignment horizontal="center" vertical="center"/>
    </xf>
    <xf numFmtId="0" fontId="59" fillId="2" borderId="0" xfId="2" applyFont="1" applyFill="1" applyAlignment="1">
      <alignment horizontal="center" vertical="center"/>
    </xf>
    <xf numFmtId="1" fontId="67" fillId="8" borderId="7" xfId="2" applyNumberFormat="1" applyFont="1" applyFill="1" applyBorder="1" applyAlignment="1">
      <alignment horizontal="center" vertical="center"/>
    </xf>
    <xf numFmtId="183" fontId="5" fillId="2" borderId="0" xfId="2" applyNumberFormat="1" applyFont="1" applyFill="1" applyBorder="1" applyAlignment="1">
      <alignment horizontal="right"/>
    </xf>
    <xf numFmtId="183" fontId="59" fillId="2" borderId="0" xfId="2" applyNumberFormat="1" applyFont="1" applyFill="1" applyBorder="1" applyAlignment="1">
      <alignment horizontal="center" vertical="center"/>
    </xf>
    <xf numFmtId="0" fontId="56" fillId="2" borderId="0" xfId="2" applyFont="1" applyFill="1" applyAlignment="1">
      <alignment horizontal="center" vertical="center"/>
    </xf>
    <xf numFmtId="183" fontId="5" fillId="2" borderId="0" xfId="2" quotePrefix="1" applyNumberFormat="1" applyFont="1" applyFill="1" applyBorder="1" applyAlignment="1">
      <alignment horizontal="right"/>
    </xf>
    <xf numFmtId="1" fontId="5" fillId="2" borderId="0" xfId="2" quotePrefix="1" applyNumberFormat="1" applyFont="1" applyFill="1" applyBorder="1" applyAlignment="1">
      <alignment horizontal="right"/>
    </xf>
    <xf numFmtId="1" fontId="56" fillId="2" borderId="0" xfId="2" applyNumberFormat="1" applyFont="1" applyFill="1" applyBorder="1" applyAlignment="1">
      <alignment horizontal="center" vertical="center"/>
    </xf>
    <xf numFmtId="0" fontId="88" fillId="2" borderId="0" xfId="2" applyFont="1" applyFill="1"/>
    <xf numFmtId="0" fontId="59" fillId="2" borderId="0" xfId="2" applyFont="1" applyFill="1" applyBorder="1" applyAlignment="1">
      <alignment horizontal="center" vertical="center"/>
    </xf>
    <xf numFmtId="0" fontId="56" fillId="2" borderId="1" xfId="2" applyFont="1" applyFill="1" applyBorder="1"/>
    <xf numFmtId="0" fontId="56" fillId="2" borderId="0" xfId="2" applyFont="1" applyFill="1" applyBorder="1"/>
    <xf numFmtId="0" fontId="36" fillId="2" borderId="0" xfId="2" applyFont="1" applyFill="1" applyBorder="1"/>
    <xf numFmtId="0" fontId="36" fillId="2" borderId="168" xfId="2" applyFont="1" applyFill="1" applyBorder="1"/>
    <xf numFmtId="0" fontId="5" fillId="2" borderId="0" xfId="2" quotePrefix="1" applyFont="1" applyFill="1" applyAlignment="1">
      <alignment horizontal="left"/>
    </xf>
    <xf numFmtId="0" fontId="6" fillId="2" borderId="0" xfId="2" quotePrefix="1" applyFont="1" applyFill="1" applyAlignment="1">
      <alignment horizontal="left"/>
    </xf>
    <xf numFmtId="0" fontId="5" fillId="0" borderId="0" xfId="2" applyFont="1" applyAlignment="1">
      <alignment horizontal="centerContinuous"/>
    </xf>
    <xf numFmtId="0" fontId="20" fillId="0" borderId="0" xfId="2" applyFont="1" applyAlignment="1">
      <alignment horizontal="centerContinuous"/>
    </xf>
    <xf numFmtId="186" fontId="7" fillId="0" borderId="0" xfId="2" applyNumberFormat="1" applyFont="1" applyBorder="1"/>
    <xf numFmtId="186" fontId="5" fillId="0" borderId="0" xfId="2" applyNumberFormat="1" applyFont="1" applyBorder="1" applyAlignment="1">
      <alignment horizontal="right"/>
    </xf>
    <xf numFmtId="186" fontId="5" fillId="0" borderId="0" xfId="2" applyNumberFormat="1" applyFont="1"/>
    <xf numFmtId="183" fontId="7" fillId="0" borderId="0" xfId="2" applyNumberFormat="1" applyFont="1" applyBorder="1" applyAlignment="1">
      <alignment horizontal="right"/>
    </xf>
    <xf numFmtId="183" fontId="7" fillId="0" borderId="0" xfId="2" applyNumberFormat="1" applyFont="1" applyBorder="1" applyAlignment="1">
      <alignment horizontal="center"/>
    </xf>
    <xf numFmtId="0" fontId="90" fillId="0" borderId="0" xfId="2" applyNumberFormat="1" applyFont="1" applyBorder="1" applyAlignment="1">
      <alignment horizontal="right"/>
    </xf>
    <xf numFmtId="183" fontId="22" fillId="0" borderId="0" xfId="2" applyNumberFormat="1" applyFont="1"/>
    <xf numFmtId="0" fontId="22" fillId="0" borderId="0" xfId="2" applyFont="1"/>
    <xf numFmtId="0" fontId="5" fillId="0" borderId="0" xfId="2" applyNumberFormat="1" applyFont="1" applyBorder="1" applyAlignment="1">
      <alignment horizontal="right"/>
    </xf>
    <xf numFmtId="191" fontId="7" fillId="0" borderId="0" xfId="2" applyNumberFormat="1" applyFont="1"/>
    <xf numFmtId="0" fontId="91" fillId="0" borderId="0" xfId="2" applyFont="1" applyAlignment="1">
      <alignment horizontal="right"/>
    </xf>
    <xf numFmtId="0" fontId="90" fillId="0" borderId="0" xfId="2" applyFont="1" applyAlignment="1">
      <alignment horizontal="right"/>
    </xf>
    <xf numFmtId="172" fontId="5" fillId="0" borderId="0" xfId="2" applyNumberFormat="1" applyFont="1" applyBorder="1" applyAlignment="1">
      <alignment horizontal="right"/>
    </xf>
    <xf numFmtId="172" fontId="90" fillId="0" borderId="0" xfId="2" applyNumberFormat="1" applyFont="1" applyAlignment="1">
      <alignment horizontal="right"/>
    </xf>
    <xf numFmtId="172" fontId="7" fillId="0" borderId="0" xfId="2" applyNumberFormat="1" applyFont="1" applyBorder="1" applyAlignment="1">
      <alignment horizontal="right"/>
    </xf>
    <xf numFmtId="183" fontId="7" fillId="0" borderId="156" xfId="2" applyNumberFormat="1" applyFont="1" applyBorder="1"/>
    <xf numFmtId="183" fontId="7" fillId="0" borderId="156" xfId="2" applyNumberFormat="1" applyFont="1" applyBorder="1" applyAlignment="1">
      <alignment horizontal="right"/>
    </xf>
    <xf numFmtId="0" fontId="5" fillId="0" borderId="0" xfId="2" quotePrefix="1" applyFont="1" applyAlignment="1">
      <alignment horizontal="left"/>
    </xf>
    <xf numFmtId="183" fontId="7" fillId="0" borderId="0" xfId="2" applyNumberFormat="1" applyFont="1"/>
    <xf numFmtId="0" fontId="92" fillId="2" borderId="0" xfId="2" applyFont="1" applyFill="1" applyAlignment="1">
      <alignment horizontal="centerContinuous"/>
    </xf>
    <xf numFmtId="173" fontId="5" fillId="2" borderId="0" xfId="2" applyNumberFormat="1" applyFont="1" applyFill="1" applyBorder="1" applyAlignment="1">
      <alignment horizontal="right"/>
    </xf>
    <xf numFmtId="173" fontId="7" fillId="2" borderId="0" xfId="2" applyNumberFormat="1" applyFont="1" applyFill="1"/>
    <xf numFmtId="175" fontId="7" fillId="2" borderId="0" xfId="2" applyNumberFormat="1" applyFont="1" applyFill="1"/>
    <xf numFmtId="175" fontId="5" fillId="2" borderId="0" xfId="2" applyNumberFormat="1" applyFont="1" applyFill="1"/>
    <xf numFmtId="0" fontId="92" fillId="2" borderId="0" xfId="2" applyFont="1" applyFill="1" applyAlignment="1">
      <alignment horizontal="center"/>
    </xf>
    <xf numFmtId="0" fontId="33" fillId="0" borderId="0" xfId="2" applyFont="1" applyAlignment="1">
      <alignment horizontal="center"/>
    </xf>
    <xf numFmtId="0" fontId="33" fillId="0" borderId="0" xfId="2" applyFont="1" applyAlignment="1">
      <alignment horizontal="centerContinuous"/>
    </xf>
    <xf numFmtId="192" fontId="7" fillId="0" borderId="0" xfId="2" applyNumberFormat="1" applyFont="1" applyBorder="1" applyAlignment="1">
      <alignment horizontal="right"/>
    </xf>
    <xf numFmtId="192" fontId="8" fillId="0" borderId="0" xfId="2" applyNumberFormat="1" applyFont="1" applyBorder="1" applyAlignment="1"/>
    <xf numFmtId="0" fontId="8" fillId="0" borderId="0" xfId="2" quotePrefix="1" applyFont="1" applyBorder="1" applyAlignment="1">
      <alignment horizontal="left"/>
    </xf>
    <xf numFmtId="0" fontId="10" fillId="3" borderId="8" xfId="2" applyFont="1" applyFill="1" applyBorder="1" applyAlignment="1">
      <alignment horizontal="right" vertical="top"/>
    </xf>
    <xf numFmtId="0" fontId="10" fillId="3" borderId="8" xfId="2" applyFont="1" applyFill="1" applyBorder="1" applyAlignment="1">
      <alignment horizontal="centerContinuous"/>
    </xf>
    <xf numFmtId="0" fontId="8" fillId="0" borderId="0" xfId="2" applyFont="1" applyBorder="1" applyAlignment="1">
      <alignment horizontal="center"/>
    </xf>
    <xf numFmtId="0" fontId="8" fillId="0" borderId="0" xfId="2" applyFont="1" applyBorder="1" applyAlignment="1">
      <alignment horizontal="centerContinuous"/>
    </xf>
    <xf numFmtId="0" fontId="10" fillId="3" borderId="2" xfId="2" applyFont="1" applyFill="1" applyBorder="1" applyAlignment="1">
      <alignment horizontal="right"/>
    </xf>
    <xf numFmtId="0" fontId="8" fillId="0" borderId="0" xfId="2" applyFont="1" applyBorder="1" applyAlignment="1">
      <alignment horizontal="left"/>
    </xf>
    <xf numFmtId="0" fontId="10" fillId="3" borderId="2" xfId="2" applyFont="1" applyFill="1" applyBorder="1" applyAlignment="1"/>
    <xf numFmtId="0" fontId="7" fillId="0" borderId="0" xfId="2" applyFont="1" applyAlignment="1"/>
    <xf numFmtId="0" fontId="5" fillId="0" borderId="0" xfId="2" applyFont="1" applyAlignment="1"/>
    <xf numFmtId="192" fontId="5" fillId="0" borderId="0" xfId="2" applyNumberFormat="1" applyFont="1" applyFill="1" applyAlignment="1"/>
    <xf numFmtId="175" fontId="6" fillId="0" borderId="0" xfId="23" applyNumberFormat="1" applyFont="1" applyFill="1" applyAlignment="1"/>
    <xf numFmtId="175" fontId="6" fillId="0" borderId="0" xfId="23" applyNumberFormat="1" applyFont="1" applyAlignment="1"/>
    <xf numFmtId="192" fontId="5" fillId="0" borderId="0" xfId="2" applyNumberFormat="1" applyFont="1" applyAlignment="1"/>
    <xf numFmtId="175" fontId="8" fillId="0" borderId="0" xfId="2" applyNumberFormat="1" applyFont="1" applyBorder="1" applyAlignment="1"/>
    <xf numFmtId="2" fontId="6" fillId="0" borderId="0" xfId="23" applyNumberFormat="1" applyFont="1" applyBorder="1" applyAlignment="1"/>
    <xf numFmtId="192" fontId="6" fillId="0" borderId="0" xfId="2" applyNumberFormat="1" applyFont="1" applyBorder="1" applyAlignment="1"/>
    <xf numFmtId="0" fontId="6" fillId="0" borderId="0" xfId="2" applyFont="1" applyAlignment="1"/>
    <xf numFmtId="175" fontId="8" fillId="0" borderId="0" xfId="23" applyNumberFormat="1" applyFont="1" applyFill="1" applyAlignment="1"/>
    <xf numFmtId="175" fontId="8" fillId="0" borderId="0" xfId="23" applyNumberFormat="1" applyFont="1" applyAlignment="1"/>
    <xf numFmtId="192" fontId="7" fillId="0" borderId="0" xfId="2" applyNumberFormat="1" applyFont="1" applyFill="1" applyAlignment="1"/>
    <xf numFmtId="2" fontId="8" fillId="0" borderId="0" xfId="23" applyNumberFormat="1" applyFont="1" applyBorder="1" applyAlignment="1"/>
    <xf numFmtId="192" fontId="7" fillId="0" borderId="0" xfId="2" applyNumberFormat="1" applyFont="1" applyAlignment="1"/>
    <xf numFmtId="0" fontId="7" fillId="0" borderId="1" xfId="2" applyFont="1" applyBorder="1" applyAlignment="1"/>
    <xf numFmtId="192" fontId="5" fillId="0" borderId="1" xfId="2" applyNumberFormat="1" applyFont="1" applyBorder="1" applyAlignment="1"/>
    <xf numFmtId="0" fontId="24" fillId="0" borderId="0" xfId="2" applyFont="1" applyBorder="1" applyAlignment="1"/>
    <xf numFmtId="192" fontId="39" fillId="0" borderId="0" xfId="2" applyNumberFormat="1" applyFont="1" applyBorder="1" applyAlignment="1"/>
    <xf numFmtId="2" fontId="25" fillId="0" borderId="0" xfId="23" applyNumberFormat="1" applyFont="1" applyBorder="1" applyAlignment="1"/>
    <xf numFmtId="192" fontId="25" fillId="0" borderId="0" xfId="2" applyNumberFormat="1" applyFont="1" applyBorder="1" applyAlignment="1"/>
    <xf numFmtId="192" fontId="7" fillId="0" borderId="0" xfId="2" applyNumberFormat="1" applyFont="1" applyBorder="1" applyAlignment="1"/>
    <xf numFmtId="2" fontId="8" fillId="0" borderId="0" xfId="23" applyNumberFormat="1" applyFont="1" applyBorder="1"/>
    <xf numFmtId="0" fontId="5" fillId="0" borderId="0" xfId="2" applyFont="1" applyBorder="1" applyAlignment="1"/>
    <xf numFmtId="0" fontId="67" fillId="0" borderId="0" xfId="2" applyFont="1" applyAlignment="1">
      <alignment horizontal="center"/>
    </xf>
    <xf numFmtId="0" fontId="67" fillId="0" borderId="0" xfId="2" applyFont="1" applyAlignment="1">
      <alignment horizontal="centerContinuous"/>
    </xf>
    <xf numFmtId="0" fontId="56" fillId="0" borderId="1" xfId="2" applyFont="1" applyBorder="1" applyAlignment="1"/>
    <xf numFmtId="192" fontId="59" fillId="0" borderId="1" xfId="2" applyNumberFormat="1" applyFont="1" applyBorder="1" applyAlignment="1"/>
    <xf numFmtId="2" fontId="36" fillId="0" borderId="0" xfId="23" applyNumberFormat="1" applyFont="1" applyBorder="1" applyAlignment="1"/>
    <xf numFmtId="192" fontId="36" fillId="0" borderId="0" xfId="2" applyNumberFormat="1" applyFont="1" applyBorder="1" applyAlignment="1"/>
    <xf numFmtId="0" fontId="56" fillId="0" borderId="0" xfId="2" applyFont="1" applyBorder="1" applyAlignment="1"/>
    <xf numFmtId="192" fontId="59" fillId="0" borderId="0" xfId="2" applyNumberFormat="1" applyFont="1" applyBorder="1" applyAlignment="1"/>
    <xf numFmtId="0" fontId="10" fillId="3" borderId="2" xfId="2" applyFont="1" applyFill="1" applyBorder="1"/>
    <xf numFmtId="0" fontId="10" fillId="3" borderId="8" xfId="2" applyFont="1" applyFill="1" applyBorder="1" applyAlignment="1">
      <alignment horizontal="center"/>
    </xf>
    <xf numFmtId="0" fontId="10" fillId="3" borderId="7" xfId="2" applyFont="1" applyFill="1" applyBorder="1"/>
    <xf numFmtId="192" fontId="5" fillId="0" borderId="0" xfId="2" applyNumberFormat="1" applyFont="1"/>
    <xf numFmtId="2" fontId="5" fillId="0" borderId="0" xfId="23" applyNumberFormat="1" applyFont="1"/>
    <xf numFmtId="192" fontId="7" fillId="0" borderId="0" xfId="2" applyNumberFormat="1" applyFont="1"/>
    <xf numFmtId="2" fontId="7" fillId="0" borderId="0" xfId="23" applyNumberFormat="1" applyFont="1"/>
    <xf numFmtId="192" fontId="39" fillId="0" borderId="156" xfId="2" applyNumberFormat="1" applyFont="1" applyBorder="1"/>
    <xf numFmtId="10" fontId="39" fillId="0" borderId="156" xfId="23" applyNumberFormat="1" applyFont="1" applyBorder="1"/>
    <xf numFmtId="192" fontId="24" fillId="0" borderId="156" xfId="2" applyNumberFormat="1" applyFont="1" applyBorder="1"/>
    <xf numFmtId="192" fontId="5" fillId="0" borderId="0" xfId="2" applyNumberFormat="1" applyFont="1" applyBorder="1"/>
    <xf numFmtId="2" fontId="5" fillId="0" borderId="0" xfId="2" applyNumberFormat="1" applyFont="1" applyBorder="1"/>
    <xf numFmtId="192" fontId="7" fillId="0" borderId="0" xfId="2" applyNumberFormat="1" applyFont="1" applyBorder="1"/>
    <xf numFmtId="0" fontId="10" fillId="3" borderId="4" xfId="2" applyFont="1" applyFill="1" applyBorder="1" applyAlignment="1">
      <alignment horizontal="centerContinuous" vertical="center"/>
    </xf>
    <xf numFmtId="0" fontId="10" fillId="3" borderId="162" xfId="2" applyFont="1" applyFill="1" applyBorder="1" applyAlignment="1">
      <alignment horizontal="centerContinuous"/>
    </xf>
    <xf numFmtId="0" fontId="10" fillId="3" borderId="6" xfId="2" applyFont="1" applyFill="1" applyBorder="1" applyAlignment="1">
      <alignment horizontal="centerContinuous"/>
    </xf>
    <xf numFmtId="192" fontId="5" fillId="0" borderId="0" xfId="2" quotePrefix="1" applyNumberFormat="1" applyFont="1" applyAlignment="1">
      <alignment horizontal="right"/>
    </xf>
    <xf numFmtId="2" fontId="5" fillId="0" borderId="0" xfId="2" quotePrefix="1" applyNumberFormat="1" applyFont="1" applyAlignment="1">
      <alignment horizontal="right"/>
    </xf>
    <xf numFmtId="0" fontId="24" fillId="0" borderId="1" xfId="2" applyFont="1" applyBorder="1"/>
    <xf numFmtId="0" fontId="24" fillId="0" borderId="168" xfId="2" applyFont="1" applyBorder="1"/>
    <xf numFmtId="37" fontId="39" fillId="2" borderId="0" xfId="2" applyNumberFormat="1" applyFont="1" applyFill="1" applyBorder="1" applyAlignment="1"/>
    <xf numFmtId="0" fontId="70" fillId="0" borderId="0" xfId="12" applyNumberFormat="1" applyFont="1" applyFill="1" applyBorder="1" applyAlignment="1" applyProtection="1">
      <protection locked="0"/>
    </xf>
    <xf numFmtId="0" fontId="7" fillId="0" borderId="0" xfId="2" applyFont="1" applyAlignment="1">
      <alignment horizontal="centerContinuous"/>
    </xf>
    <xf numFmtId="0" fontId="7" fillId="0" borderId="0" xfId="2" quotePrefix="1" applyFont="1" applyAlignment="1">
      <alignment horizontal="right"/>
    </xf>
    <xf numFmtId="0" fontId="10" fillId="3" borderId="8" xfId="2" quotePrefix="1" applyFont="1" applyFill="1" applyBorder="1" applyAlignment="1">
      <alignment horizontal="right" vertical="top"/>
    </xf>
    <xf numFmtId="0" fontId="10" fillId="3" borderId="2" xfId="2" quotePrefix="1" applyFont="1" applyFill="1" applyBorder="1" applyAlignment="1">
      <alignment horizontal="center"/>
    </xf>
    <xf numFmtId="0" fontId="10" fillId="3" borderId="7" xfId="2" applyFont="1" applyFill="1" applyBorder="1" applyAlignment="1">
      <alignment horizontal="left"/>
    </xf>
    <xf numFmtId="0" fontId="5" fillId="8" borderId="0" xfId="2" applyFont="1" applyFill="1" applyAlignment="1">
      <alignment vertical="center"/>
    </xf>
    <xf numFmtId="189" fontId="6" fillId="0" borderId="0" xfId="2" applyNumberFormat="1" applyFont="1"/>
    <xf numFmtId="189" fontId="5" fillId="0" borderId="0" xfId="2" applyNumberFormat="1" applyFont="1" applyAlignment="1">
      <alignment vertical="center"/>
    </xf>
    <xf numFmtId="0" fontId="7" fillId="8" borderId="0" xfId="2" applyFont="1" applyFill="1" applyAlignment="1">
      <alignment vertical="center"/>
    </xf>
    <xf numFmtId="189" fontId="5" fillId="0" borderId="0" xfId="2" applyNumberFormat="1" applyFont="1"/>
    <xf numFmtId="189" fontId="6" fillId="0" borderId="0" xfId="2" applyNumberFormat="1" applyFont="1" applyAlignment="1">
      <alignment vertical="center"/>
    </xf>
    <xf numFmtId="0" fontId="6" fillId="0" borderId="0" xfId="2" applyFont="1" applyAlignment="1">
      <alignment vertical="center"/>
    </xf>
    <xf numFmtId="189" fontId="7" fillId="0" borderId="0" xfId="2" applyNumberFormat="1" applyFont="1" applyAlignment="1">
      <alignment vertical="center"/>
    </xf>
    <xf numFmtId="0" fontId="8" fillId="8" borderId="0" xfId="2" applyFont="1" applyFill="1" applyAlignment="1">
      <alignment vertical="center"/>
    </xf>
    <xf numFmtId="189" fontId="7" fillId="0" borderId="0" xfId="2" applyNumberFormat="1" applyFont="1"/>
    <xf numFmtId="0" fontId="7" fillId="8" borderId="0" xfId="2" applyFont="1" applyFill="1" applyAlignment="1">
      <alignment horizontal="left" vertical="center"/>
    </xf>
    <xf numFmtId="189" fontId="8" fillId="0" borderId="0" xfId="2" applyNumberFormat="1" applyFont="1" applyAlignment="1">
      <alignment vertical="center"/>
    </xf>
    <xf numFmtId="189" fontId="5" fillId="0" borderId="0" xfId="2" applyNumberFormat="1" applyFont="1" applyAlignment="1">
      <alignment horizontal="right" vertical="center"/>
    </xf>
    <xf numFmtId="189" fontId="7" fillId="0" borderId="0" xfId="2" applyNumberFormat="1" applyFont="1" applyAlignment="1">
      <alignment horizontal="right" vertical="center"/>
    </xf>
    <xf numFmtId="0" fontId="7" fillId="8" borderId="0" xfId="2" applyFont="1" applyFill="1" applyBorder="1" applyAlignment="1">
      <alignment vertical="center"/>
    </xf>
    <xf numFmtId="0" fontId="5" fillId="0" borderId="1" xfId="2" applyFont="1" applyBorder="1"/>
    <xf numFmtId="189" fontId="5" fillId="0" borderId="1" xfId="2" applyNumberFormat="1" applyFont="1" applyBorder="1" applyAlignment="1">
      <alignment horizontal="right"/>
    </xf>
    <xf numFmtId="189" fontId="7" fillId="0" borderId="1" xfId="2" applyNumberFormat="1" applyFont="1" applyBorder="1" applyAlignment="1">
      <alignment horizontal="right"/>
    </xf>
    <xf numFmtId="189" fontId="5" fillId="0" borderId="0" xfId="2" applyNumberFormat="1" applyFont="1" applyBorder="1" applyAlignment="1">
      <alignment horizontal="right"/>
    </xf>
    <xf numFmtId="189" fontId="7" fillId="0" borderId="0" xfId="2" applyNumberFormat="1" applyFont="1" applyBorder="1" applyAlignment="1">
      <alignment horizontal="right"/>
    </xf>
    <xf numFmtId="37" fontId="5" fillId="2" borderId="0" xfId="2" applyNumberFormat="1" applyFont="1" applyFill="1" applyBorder="1" applyAlignment="1"/>
    <xf numFmtId="189" fontId="39" fillId="0" borderId="0" xfId="2" applyNumberFormat="1" applyFont="1"/>
    <xf numFmtId="189" fontId="39" fillId="0" borderId="0" xfId="2" applyNumberFormat="1" applyFont="1" applyAlignment="1">
      <alignment horizontal="right"/>
    </xf>
    <xf numFmtId="0" fontId="49" fillId="0" borderId="0" xfId="12" applyNumberFormat="1" applyFont="1" applyFill="1" applyBorder="1" applyAlignment="1" applyProtection="1">
      <protection locked="0"/>
    </xf>
    <xf numFmtId="189" fontId="94" fillId="0" borderId="0" xfId="2" applyNumberFormat="1" applyFont="1"/>
    <xf numFmtId="189" fontId="94" fillId="0" borderId="0" xfId="2" applyNumberFormat="1" applyFont="1" applyAlignment="1">
      <alignment horizontal="right"/>
    </xf>
    <xf numFmtId="0" fontId="95" fillId="0" borderId="0" xfId="2" applyFont="1"/>
    <xf numFmtId="0" fontId="5" fillId="0" borderId="0" xfId="2" applyFont="1" applyAlignment="1">
      <alignment vertical="center"/>
    </xf>
    <xf numFmtId="0" fontId="5" fillId="0" borderId="0" xfId="2" applyFont="1" applyAlignment="1">
      <alignment horizontal="left" vertical="center"/>
    </xf>
    <xf numFmtId="193" fontId="8" fillId="0" borderId="0" xfId="2" applyNumberFormat="1" applyFont="1"/>
    <xf numFmtId="3" fontId="6" fillId="0" borderId="0" xfId="2" applyNumberFormat="1" applyFont="1"/>
    <xf numFmtId="0" fontId="39" fillId="0" borderId="0" xfId="2" applyFont="1" applyBorder="1"/>
    <xf numFmtId="1" fontId="6" fillId="0" borderId="0" xfId="2" applyNumberFormat="1" applyFont="1" applyFill="1" applyAlignment="1">
      <alignment horizontal="right"/>
    </xf>
    <xf numFmtId="189" fontId="8" fillId="0" borderId="0" xfId="2" applyNumberFormat="1" applyFont="1"/>
    <xf numFmtId="0" fontId="6" fillId="0" borderId="0" xfId="2" applyFont="1" applyBorder="1" applyAlignment="1" applyProtection="1">
      <alignment horizontal="left"/>
    </xf>
    <xf numFmtId="0" fontId="6" fillId="0" borderId="0" xfId="2" applyFont="1" applyBorder="1" applyAlignment="1" applyProtection="1">
      <alignment horizontal="justify"/>
    </xf>
    <xf numFmtId="0" fontId="6" fillId="0" borderId="0" xfId="2" applyFont="1" applyBorder="1" applyAlignment="1" applyProtection="1">
      <alignment horizontal="justify" vertical="center"/>
    </xf>
    <xf numFmtId="0" fontId="8" fillId="0" borderId="0" xfId="2" applyFont="1" applyBorder="1" applyAlignment="1" applyProtection="1">
      <alignment horizontal="left"/>
    </xf>
    <xf numFmtId="0" fontId="8" fillId="0" borderId="0" xfId="2" applyFont="1" applyBorder="1" applyAlignment="1" applyProtection="1">
      <alignment horizontal="justify"/>
    </xf>
    <xf numFmtId="1" fontId="8" fillId="0" borderId="0" xfId="2" applyNumberFormat="1" applyFont="1" applyAlignment="1"/>
    <xf numFmtId="1" fontId="5" fillId="0" borderId="0" xfId="2" applyNumberFormat="1" applyFont="1" applyAlignment="1">
      <alignment vertical="center"/>
    </xf>
    <xf numFmtId="1" fontId="7" fillId="0" borderId="0" xfId="2" applyNumberFormat="1" applyFont="1"/>
    <xf numFmtId="1" fontId="6" fillId="0" borderId="0" xfId="2" applyNumberFormat="1" applyFont="1" applyAlignment="1"/>
    <xf numFmtId="0" fontId="6" fillId="0" borderId="0" xfId="2" applyFont="1" applyAlignment="1">
      <alignment horizontal="right"/>
    </xf>
    <xf numFmtId="0" fontId="45" fillId="0" borderId="0" xfId="10" applyFont="1" applyFill="1" applyBorder="1" applyAlignment="1" applyProtection="1">
      <alignment horizontal="left"/>
      <protection locked="0"/>
    </xf>
    <xf numFmtId="0" fontId="8" fillId="0" borderId="0" xfId="2" applyFont="1" applyBorder="1" applyAlignment="1" applyProtection="1">
      <alignment horizontal="left" wrapText="1"/>
    </xf>
    <xf numFmtId="189" fontId="5" fillId="8" borderId="0" xfId="2" applyNumberFormat="1" applyFont="1" applyFill="1"/>
    <xf numFmtId="0" fontId="59" fillId="0" borderId="0" xfId="2" applyFont="1"/>
    <xf numFmtId="189" fontId="7" fillId="0" borderId="0" xfId="2" applyNumberFormat="1" applyFont="1" applyAlignment="1">
      <alignment horizontal="right"/>
    </xf>
    <xf numFmtId="189" fontId="67" fillId="0" borderId="0" xfId="2" applyNumberFormat="1" applyFont="1"/>
    <xf numFmtId="171" fontId="6" fillId="0" borderId="0" xfId="2" applyNumberFormat="1" applyFont="1" applyAlignment="1">
      <alignment vertical="center"/>
    </xf>
    <xf numFmtId="189" fontId="5" fillId="0" borderId="0" xfId="2" applyNumberFormat="1" applyFont="1" applyAlignment="1"/>
    <xf numFmtId="1" fontId="8" fillId="0" borderId="0" xfId="2" applyNumberFormat="1" applyFont="1" applyAlignment="1">
      <alignment vertical="center"/>
    </xf>
    <xf numFmtId="37" fontId="5" fillId="2" borderId="0" xfId="2" applyNumberFormat="1" applyFont="1" applyFill="1" applyBorder="1" applyAlignment="1">
      <alignment vertical="top"/>
    </xf>
    <xf numFmtId="0" fontId="59" fillId="0" borderId="0" xfId="2" applyFont="1" applyBorder="1"/>
    <xf numFmtId="189" fontId="94" fillId="0" borderId="0" xfId="2" applyNumberFormat="1" applyFont="1" applyAlignment="1">
      <alignment vertical="center"/>
    </xf>
    <xf numFmtId="0" fontId="95" fillId="0" borderId="0" xfId="2" applyFont="1" applyAlignment="1">
      <alignment vertical="center"/>
    </xf>
    <xf numFmtId="0" fontId="56" fillId="0" borderId="156" xfId="2" applyFont="1" applyBorder="1"/>
    <xf numFmtId="1" fontId="6" fillId="0" borderId="0" xfId="2" applyNumberFormat="1" applyFont="1"/>
    <xf numFmtId="1" fontId="6" fillId="0" borderId="0" xfId="2" applyNumberFormat="1" applyFont="1" applyAlignment="1">
      <alignment vertical="center"/>
    </xf>
    <xf numFmtId="0" fontId="6" fillId="0" borderId="0" xfId="2" applyFont="1" applyAlignment="1">
      <alignment horizontal="right" vertical="center"/>
    </xf>
    <xf numFmtId="0" fontId="8" fillId="0" borderId="0" xfId="2" applyFont="1" applyAlignment="1">
      <alignment horizontal="right" vertical="center"/>
    </xf>
    <xf numFmtId="0" fontId="98" fillId="0" borderId="0" xfId="2" applyFont="1"/>
    <xf numFmtId="0" fontId="1" fillId="0" borderId="0" xfId="2" applyFont="1"/>
    <xf numFmtId="0" fontId="1" fillId="0" borderId="0" xfId="2" applyFont="1" applyAlignment="1"/>
    <xf numFmtId="0" fontId="98" fillId="0" borderId="0" xfId="2" applyFont="1" applyFill="1"/>
    <xf numFmtId="0" fontId="1" fillId="0" borderId="0" xfId="2" applyFont="1" applyFill="1"/>
    <xf numFmtId="0" fontId="1" fillId="0" borderId="0" xfId="2" applyFont="1" applyFill="1" applyAlignment="1"/>
    <xf numFmtId="0" fontId="98" fillId="0" borderId="0" xfId="2" applyFont="1" applyAlignment="1"/>
    <xf numFmtId="0" fontId="9" fillId="2" borderId="0" xfId="2" applyFont="1" applyFill="1" applyAlignment="1">
      <alignment horizontal="left"/>
    </xf>
    <xf numFmtId="0" fontId="9" fillId="0" borderId="0" xfId="2" applyFont="1" applyAlignment="1">
      <alignment horizontal="left"/>
    </xf>
    <xf numFmtId="0" fontId="5" fillId="0" borderId="0" xfId="2" applyFont="1" applyAlignment="1">
      <alignment horizontal="center"/>
    </xf>
    <xf numFmtId="0" fontId="18" fillId="4" borderId="206" xfId="2" applyFont="1" applyFill="1" applyBorder="1" applyAlignment="1">
      <alignment horizontal="center" vertical="center"/>
    </xf>
    <xf numFmtId="0" fontId="8" fillId="0" borderId="0" xfId="2" applyFont="1" applyAlignment="1"/>
    <xf numFmtId="0" fontId="3" fillId="0" borderId="0" xfId="2"/>
    <xf numFmtId="0" fontId="99" fillId="0" borderId="0" xfId="12" applyFont="1" applyAlignment="1" applyProtection="1"/>
    <xf numFmtId="0" fontId="99" fillId="0" borderId="0" xfId="12" applyFont="1" applyFill="1" applyAlignment="1" applyProtection="1"/>
    <xf numFmtId="0" fontId="65" fillId="0" borderId="0" xfId="12" applyFont="1" applyAlignment="1" applyProtection="1"/>
    <xf numFmtId="37" fontId="59" fillId="0" borderId="0" xfId="0" applyFont="1" applyAlignment="1"/>
    <xf numFmtId="0" fontId="7" fillId="2" borderId="0" xfId="2" applyFont="1" applyFill="1" applyAlignment="1"/>
    <xf numFmtId="184" fontId="7" fillId="0" borderId="0" xfId="15" applyFont="1" applyAlignment="1"/>
    <xf numFmtId="0" fontId="9" fillId="2" borderId="204" xfId="2" applyFont="1" applyFill="1" applyBorder="1" applyAlignment="1"/>
    <xf numFmtId="0" fontId="18" fillId="4" borderId="205" xfId="2" applyFont="1" applyFill="1" applyBorder="1" applyAlignment="1">
      <alignment vertical="center"/>
    </xf>
    <xf numFmtId="0" fontId="18" fillId="4" borderId="206" xfId="2" applyFont="1" applyFill="1" applyBorder="1" applyAlignment="1">
      <alignment vertical="center"/>
    </xf>
    <xf numFmtId="0" fontId="9" fillId="0" borderId="0" xfId="2" applyFont="1" applyAlignment="1"/>
    <xf numFmtId="0" fontId="18" fillId="4" borderId="197" xfId="2" applyFont="1" applyFill="1" applyBorder="1" applyAlignment="1">
      <alignment vertical="center"/>
    </xf>
    <xf numFmtId="0" fontId="18" fillId="4" borderId="200" xfId="2" applyFont="1" applyFill="1" applyBorder="1" applyAlignment="1">
      <alignment vertical="center"/>
    </xf>
    <xf numFmtId="0" fontId="18" fillId="4" borderId="0" xfId="2" applyFont="1" applyFill="1" applyBorder="1" applyAlignment="1">
      <alignment vertical="center"/>
    </xf>
    <xf numFmtId="0" fontId="59" fillId="0" borderId="0" xfId="2" applyFont="1" applyAlignment="1"/>
    <xf numFmtId="0" fontId="67" fillId="0" borderId="0" xfId="2" applyFont="1" applyAlignment="1"/>
    <xf numFmtId="0" fontId="33" fillId="0" borderId="0" xfId="2" applyFont="1" applyAlignment="1"/>
    <xf numFmtId="0" fontId="65" fillId="8" borderId="0" xfId="12" applyFont="1" applyFill="1" applyBorder="1" applyAlignment="1" applyProtection="1"/>
    <xf numFmtId="0" fontId="100" fillId="0" borderId="0" xfId="18" applyFont="1" applyAlignment="1" applyProtection="1">
      <alignment vertical="center"/>
    </xf>
    <xf numFmtId="0" fontId="100" fillId="0" borderId="0" xfId="18" applyFont="1" applyFill="1" applyAlignment="1" applyProtection="1">
      <alignment vertical="center"/>
    </xf>
    <xf numFmtId="164" fontId="5" fillId="0" borderId="98" xfId="2" applyNumberFormat="1" applyFont="1" applyFill="1" applyBorder="1" applyAlignment="1">
      <alignment horizontal="right"/>
    </xf>
    <xf numFmtId="1" fontId="7" fillId="0" borderId="24" xfId="2" applyNumberFormat="1" applyFont="1" applyFill="1" applyBorder="1" applyAlignment="1">
      <alignment horizontal="center"/>
    </xf>
    <xf numFmtId="164" fontId="7" fillId="0" borderId="24" xfId="2" applyNumberFormat="1" applyFont="1" applyFill="1" applyBorder="1" applyAlignment="1">
      <alignment horizontal="right"/>
    </xf>
    <xf numFmtId="164" fontId="7" fillId="0" borderId="74" xfId="2" applyNumberFormat="1" applyFont="1" applyFill="1" applyBorder="1" applyAlignment="1">
      <alignment horizontal="right"/>
    </xf>
    <xf numFmtId="164" fontId="20" fillId="8" borderId="217" xfId="2" applyNumberFormat="1" applyFont="1" applyFill="1" applyBorder="1" applyAlignment="1">
      <alignment horizontal="right"/>
    </xf>
    <xf numFmtId="164" fontId="20" fillId="8" borderId="218" xfId="2" applyNumberFormat="1" applyFont="1" applyFill="1" applyBorder="1" applyAlignment="1">
      <alignment horizontal="right"/>
    </xf>
    <xf numFmtId="164" fontId="20" fillId="2" borderId="219" xfId="2" applyNumberFormat="1" applyFont="1" applyFill="1" applyBorder="1" applyAlignment="1">
      <alignment horizontal="right" wrapText="1"/>
    </xf>
    <xf numFmtId="0" fontId="5" fillId="8" borderId="220" xfId="2" applyFont="1" applyFill="1" applyBorder="1" applyAlignment="1">
      <alignment wrapText="1"/>
    </xf>
    <xf numFmtId="171" fontId="7" fillId="8" borderId="221" xfId="2" applyNumberFormat="1" applyFont="1" applyFill="1" applyBorder="1" applyAlignment="1">
      <alignment horizontal="center"/>
    </xf>
    <xf numFmtId="171" fontId="7" fillId="8" borderId="222" xfId="2" applyNumberFormat="1" applyFont="1" applyFill="1" applyBorder="1" applyAlignment="1">
      <alignment horizontal="right"/>
    </xf>
    <xf numFmtId="164" fontId="5" fillId="8" borderId="223" xfId="2" applyNumberFormat="1" applyFont="1" applyFill="1" applyBorder="1" applyAlignment="1">
      <alignment horizontal="right"/>
    </xf>
    <xf numFmtId="171" fontId="20" fillId="8" borderId="220" xfId="2" applyNumberFormat="1" applyFont="1" applyFill="1" applyBorder="1" applyAlignment="1">
      <alignment horizontal="right"/>
    </xf>
    <xf numFmtId="0" fontId="97" fillId="0" borderId="0" xfId="2" applyFont="1" applyAlignment="1">
      <alignment horizontal="center" vertical="center"/>
    </xf>
    <xf numFmtId="0" fontId="8" fillId="0" borderId="141" xfId="2" applyFont="1" applyBorder="1" applyAlignment="1">
      <alignment vertical="center" wrapText="1"/>
    </xf>
    <xf numFmtId="0" fontId="8" fillId="0" borderId="0" xfId="2" applyFont="1" applyAlignment="1">
      <alignment vertical="center" wrapText="1"/>
    </xf>
    <xf numFmtId="0" fontId="20" fillId="2" borderId="54" xfId="2" applyFont="1" applyFill="1" applyBorder="1" applyAlignment="1">
      <alignment wrapText="1"/>
    </xf>
    <xf numFmtId="0" fontId="20" fillId="2" borderId="57" xfId="2" applyFont="1" applyFill="1" applyBorder="1" applyAlignment="1">
      <alignment wrapText="1"/>
    </xf>
    <xf numFmtId="171" fontId="7" fillId="2" borderId="55" xfId="2" applyNumberFormat="1" applyFont="1" applyFill="1" applyBorder="1" applyAlignment="1">
      <alignment horizontal="center" wrapText="1"/>
    </xf>
    <xf numFmtId="171" fontId="7" fillId="2" borderId="41" xfId="2" applyNumberFormat="1" applyFont="1" applyFill="1" applyBorder="1" applyAlignment="1">
      <alignment horizontal="center" wrapText="1"/>
    </xf>
    <xf numFmtId="164" fontId="20" fillId="2" borderId="56" xfId="2" applyNumberFormat="1" applyFont="1" applyFill="1" applyBorder="1" applyAlignment="1">
      <alignment horizontal="right" wrapText="1"/>
    </xf>
    <xf numFmtId="164" fontId="20" fillId="2" borderId="58" xfId="2" applyNumberFormat="1" applyFont="1" applyFill="1" applyBorder="1" applyAlignment="1">
      <alignment horizontal="right" wrapText="1"/>
    </xf>
    <xf numFmtId="0" fontId="8" fillId="0" borderId="0" xfId="2" applyFont="1" applyAlignment="1">
      <alignment horizontal="left" vertical="center" wrapText="1"/>
    </xf>
    <xf numFmtId="0" fontId="7" fillId="8" borderId="72" xfId="2" applyFont="1" applyFill="1" applyBorder="1" applyAlignment="1">
      <alignment horizontal="left" vertical="center" wrapText="1"/>
    </xf>
    <xf numFmtId="0" fontId="8" fillId="0" borderId="72" xfId="2" applyFont="1" applyBorder="1" applyAlignment="1">
      <alignment horizontal="left" vertical="center" wrapText="1"/>
    </xf>
    <xf numFmtId="0" fontId="7" fillId="2" borderId="0" xfId="2" applyFont="1" applyFill="1" applyBorder="1" applyAlignment="1">
      <alignment horizontal="left" vertical="center" wrapText="1"/>
    </xf>
    <xf numFmtId="0" fontId="5" fillId="2" borderId="15" xfId="2" applyFont="1" applyFill="1" applyBorder="1" applyAlignment="1">
      <alignment vertical="center" wrapText="1"/>
    </xf>
    <xf numFmtId="0" fontId="8" fillId="0" borderId="15" xfId="2" applyFont="1" applyBorder="1" applyAlignment="1">
      <alignment wrapText="1"/>
    </xf>
    <xf numFmtId="0" fontId="7" fillId="8" borderId="0" xfId="2" applyFont="1" applyFill="1" applyBorder="1" applyAlignment="1">
      <alignment wrapText="1"/>
    </xf>
    <xf numFmtId="0" fontId="8" fillId="8" borderId="0" xfId="2" applyFont="1" applyFill="1" applyAlignment="1">
      <alignment wrapText="1"/>
    </xf>
    <xf numFmtId="0" fontId="7" fillId="0" borderId="0" xfId="2" applyFont="1" applyFill="1" applyBorder="1" applyAlignment="1">
      <alignment wrapText="1"/>
    </xf>
    <xf numFmtId="0" fontId="8" fillId="0" borderId="0" xfId="2" applyFont="1" applyFill="1" applyAlignment="1">
      <alignment wrapText="1"/>
    </xf>
    <xf numFmtId="0" fontId="7" fillId="2" borderId="141" xfId="2" applyFont="1" applyFill="1" applyBorder="1" applyAlignment="1">
      <alignment horizontal="left" wrapText="1"/>
    </xf>
    <xf numFmtId="37" fontId="9" fillId="2" borderId="0" xfId="0" applyFont="1" applyFill="1" applyAlignment="1" applyProtection="1">
      <alignment horizontal="left"/>
    </xf>
    <xf numFmtId="37" fontId="10" fillId="6" borderId="0" xfId="0" applyFont="1" applyFill="1" applyAlignment="1" applyProtection="1">
      <alignment horizontal="center" wrapText="1"/>
    </xf>
    <xf numFmtId="37" fontId="7" fillId="0" borderId="0" xfId="0" applyFont="1" applyAlignment="1">
      <alignment vertical="center" wrapText="1"/>
    </xf>
    <xf numFmtId="37" fontId="5" fillId="2" borderId="0" xfId="0" applyFont="1" applyFill="1" applyAlignment="1">
      <alignment horizontal="left"/>
    </xf>
    <xf numFmtId="37" fontId="7" fillId="2" borderId="0" xfId="0" applyFont="1" applyFill="1" applyAlignment="1">
      <alignment vertical="center" wrapText="1"/>
    </xf>
    <xf numFmtId="37" fontId="7" fillId="0" borderId="0" xfId="0" applyFont="1" applyAlignment="1">
      <alignment wrapText="1"/>
    </xf>
    <xf numFmtId="37" fontId="10" fillId="6" borderId="0" xfId="0" applyFont="1" applyFill="1" applyAlignment="1" applyProtection="1">
      <alignment horizontal="center" vertical="center"/>
    </xf>
    <xf numFmtId="49" fontId="10" fillId="3" borderId="8" xfId="0" applyNumberFormat="1" applyFont="1" applyFill="1" applyBorder="1" applyAlignment="1">
      <alignment horizontal="center" vertical="center" wrapText="1"/>
    </xf>
    <xf numFmtId="49" fontId="10" fillId="3" borderId="7" xfId="0" applyNumberFormat="1" applyFont="1" applyFill="1" applyBorder="1" applyAlignment="1">
      <alignment horizontal="center" vertical="center" wrapText="1"/>
    </xf>
    <xf numFmtId="49" fontId="10" fillId="3" borderId="4" xfId="0" applyNumberFormat="1" applyFont="1" applyFill="1" applyBorder="1" applyAlignment="1">
      <alignment horizontal="center" vertical="center" wrapText="1"/>
    </xf>
    <xf numFmtId="49" fontId="10" fillId="3" borderId="6" xfId="0" applyNumberFormat="1" applyFont="1" applyFill="1" applyBorder="1" applyAlignment="1">
      <alignment horizontal="center" vertical="center" wrapText="1"/>
    </xf>
    <xf numFmtId="37" fontId="8" fillId="0" borderId="0" xfId="0" applyFont="1" applyAlignment="1">
      <alignment wrapText="1"/>
    </xf>
    <xf numFmtId="37" fontId="10" fillId="6" borderId="0" xfId="0" applyFont="1" applyFill="1" applyAlignment="1" applyProtection="1">
      <alignment horizontal="center" vertical="center" wrapText="1"/>
    </xf>
    <xf numFmtId="37" fontId="10" fillId="3" borderId="2" xfId="0" applyFont="1" applyFill="1" applyBorder="1" applyAlignment="1">
      <alignment horizontal="center" vertical="center"/>
    </xf>
    <xf numFmtId="37" fontId="10" fillId="3" borderId="7" xfId="0" applyFont="1" applyFill="1" applyBorder="1" applyAlignment="1">
      <alignment horizontal="center" vertical="center"/>
    </xf>
    <xf numFmtId="168" fontId="10" fillId="3" borderId="2" xfId="0" applyNumberFormat="1" applyFont="1" applyFill="1" applyBorder="1" applyAlignment="1">
      <alignment horizontal="center" vertical="center" wrapText="1"/>
    </xf>
    <xf numFmtId="37" fontId="8" fillId="2" borderId="0" xfId="0" applyFont="1" applyFill="1" applyAlignment="1">
      <alignment horizontal="left" vertical="center" wrapText="1"/>
    </xf>
    <xf numFmtId="170" fontId="8" fillId="2" borderId="0" xfId="0" applyNumberFormat="1" applyFont="1" applyFill="1" applyAlignment="1">
      <alignment horizontal="right" vertical="center"/>
    </xf>
    <xf numFmtId="37" fontId="10" fillId="3" borderId="0" xfId="0" applyFont="1" applyFill="1" applyBorder="1" applyAlignment="1">
      <alignment horizontal="center" vertical="center"/>
    </xf>
    <xf numFmtId="37" fontId="10" fillId="3" borderId="11" xfId="0" applyFont="1" applyFill="1" applyBorder="1" applyAlignment="1">
      <alignment horizontal="center" vertical="center"/>
    </xf>
    <xf numFmtId="168" fontId="8" fillId="0" borderId="2" xfId="0" applyNumberFormat="1" applyFont="1" applyBorder="1" applyAlignment="1">
      <alignment horizontal="center" vertical="center" wrapText="1"/>
    </xf>
    <xf numFmtId="37" fontId="9" fillId="0" borderId="0" xfId="0" applyFont="1" applyAlignment="1" applyProtection="1">
      <alignment horizontal="left"/>
    </xf>
    <xf numFmtId="37" fontId="26" fillId="6" borderId="0" xfId="0" applyFont="1" applyFill="1" applyAlignment="1" applyProtection="1">
      <alignment horizontal="center" vertical="center" wrapText="1"/>
    </xf>
    <xf numFmtId="37" fontId="10" fillId="3" borderId="149" xfId="0" applyFont="1" applyFill="1" applyBorder="1" applyAlignment="1" applyProtection="1">
      <alignment horizontal="center" vertical="center"/>
    </xf>
    <xf numFmtId="37" fontId="10" fillId="3" borderId="150" xfId="0" applyFont="1" applyFill="1" applyBorder="1" applyAlignment="1" applyProtection="1">
      <alignment horizontal="center" vertical="center"/>
    </xf>
    <xf numFmtId="37" fontId="10" fillId="3" borderId="151" xfId="0" applyFont="1" applyFill="1" applyBorder="1" applyAlignment="1">
      <alignment horizontal="center" vertical="center"/>
    </xf>
    <xf numFmtId="37" fontId="10" fillId="3" borderId="152" xfId="0" applyFont="1" applyFill="1" applyBorder="1" applyAlignment="1">
      <alignment horizontal="center" vertical="center"/>
    </xf>
    <xf numFmtId="37" fontId="10" fillId="3" borderId="149" xfId="0" applyFont="1" applyFill="1" applyBorder="1" applyAlignment="1">
      <alignment horizontal="center" vertical="center" wrapText="1"/>
    </xf>
    <xf numFmtId="37" fontId="8" fillId="0" borderId="150" xfId="0" applyFont="1" applyBorder="1" applyAlignment="1">
      <alignment horizontal="center" vertical="center" wrapText="1"/>
    </xf>
    <xf numFmtId="37" fontId="8" fillId="0" borderId="153" xfId="0" applyFont="1" applyBorder="1" applyAlignment="1">
      <alignment horizontal="center" vertical="center" wrapText="1"/>
    </xf>
    <xf numFmtId="37" fontId="8" fillId="0" borderId="154" xfId="0" applyFont="1" applyBorder="1" applyAlignment="1">
      <alignment horizontal="center" vertical="center" wrapText="1"/>
    </xf>
    <xf numFmtId="37" fontId="8" fillId="0" borderId="151" xfId="0" applyFont="1" applyBorder="1" applyAlignment="1">
      <alignment horizontal="center" vertical="center" wrapText="1"/>
    </xf>
    <xf numFmtId="37" fontId="8" fillId="0" borderId="155" xfId="0" applyFont="1" applyBorder="1" applyAlignment="1">
      <alignment horizontal="center" vertical="center" wrapText="1"/>
    </xf>
    <xf numFmtId="37" fontId="10" fillId="3" borderId="150" xfId="0" applyFont="1" applyFill="1" applyBorder="1" applyAlignment="1">
      <alignment horizontal="center" vertical="center" wrapText="1"/>
    </xf>
    <xf numFmtId="37" fontId="28" fillId="0" borderId="0" xfId="0" applyFont="1" applyAlignment="1" applyProtection="1">
      <alignment horizontal="left"/>
    </xf>
    <xf numFmtId="37" fontId="29" fillId="0" borderId="0" xfId="0" applyFont="1" applyAlignment="1">
      <alignment horizontal="center" vertical="center" wrapText="1"/>
    </xf>
    <xf numFmtId="37" fontId="26" fillId="3" borderId="149" xfId="0" applyFont="1" applyFill="1" applyBorder="1" applyAlignment="1" applyProtection="1">
      <alignment horizontal="center" vertical="center"/>
    </xf>
    <xf numFmtId="37" fontId="26" fillId="3" borderId="150" xfId="0" applyFont="1" applyFill="1" applyBorder="1" applyAlignment="1" applyProtection="1">
      <alignment horizontal="center" vertical="center"/>
    </xf>
    <xf numFmtId="37" fontId="26" fillId="3" borderId="151" xfId="0" applyFont="1" applyFill="1" applyBorder="1" applyAlignment="1">
      <alignment horizontal="center" vertical="center"/>
    </xf>
    <xf numFmtId="37" fontId="26" fillId="3" borderId="152" xfId="0" applyFont="1" applyFill="1" applyBorder="1" applyAlignment="1">
      <alignment horizontal="center" vertical="center"/>
    </xf>
    <xf numFmtId="37" fontId="26" fillId="3" borderId="0" xfId="0" applyFont="1" applyFill="1" applyBorder="1" applyAlignment="1">
      <alignment horizontal="center" vertical="center"/>
    </xf>
    <xf numFmtId="37" fontId="26" fillId="3" borderId="11" xfId="0" applyFont="1" applyFill="1" applyBorder="1" applyAlignment="1">
      <alignment horizontal="center" vertical="center"/>
    </xf>
    <xf numFmtId="37" fontId="26" fillId="3" borderId="149" xfId="0" applyFont="1" applyFill="1" applyBorder="1" applyAlignment="1">
      <alignment horizontal="center" vertical="center" wrapText="1"/>
    </xf>
    <xf numFmtId="37" fontId="29" fillId="0" borderId="150" xfId="0" applyFont="1" applyBorder="1" applyAlignment="1">
      <alignment horizontal="center" vertical="center" wrapText="1"/>
    </xf>
    <xf numFmtId="37" fontId="29" fillId="0" borderId="150" xfId="0" applyFont="1" applyBorder="1" applyAlignment="1">
      <alignment wrapText="1"/>
    </xf>
    <xf numFmtId="37" fontId="29" fillId="0" borderId="151" xfId="0" applyFont="1" applyBorder="1" applyAlignment="1">
      <alignment wrapText="1"/>
    </xf>
    <xf numFmtId="37" fontId="29" fillId="0" borderId="152" xfId="0" applyFont="1" applyBorder="1" applyAlignment="1">
      <alignment horizontal="center" vertical="center" wrapText="1"/>
    </xf>
    <xf numFmtId="37" fontId="29" fillId="0" borderId="0" xfId="0" applyFont="1" applyBorder="1" applyAlignment="1">
      <alignment horizontal="center" vertical="center" wrapText="1"/>
    </xf>
    <xf numFmtId="37" fontId="29" fillId="0" borderId="0" xfId="0" applyFont="1" applyBorder="1" applyAlignment="1">
      <alignment wrapText="1"/>
    </xf>
    <xf numFmtId="37" fontId="29" fillId="0" borderId="11" xfId="0" applyFont="1" applyBorder="1" applyAlignment="1">
      <alignment wrapText="1"/>
    </xf>
    <xf numFmtId="37" fontId="26" fillId="3" borderId="4" xfId="0" applyFont="1" applyFill="1" applyBorder="1" applyAlignment="1">
      <alignment horizontal="center" vertical="center"/>
    </xf>
    <xf numFmtId="37" fontId="26" fillId="3" borderId="6" xfId="0" applyFont="1" applyFill="1" applyBorder="1" applyAlignment="1">
      <alignment horizontal="center" vertical="center"/>
    </xf>
    <xf numFmtId="37" fontId="26" fillId="3" borderId="157" xfId="0" applyFont="1" applyFill="1" applyBorder="1" applyAlignment="1">
      <alignment horizontal="center" vertical="center"/>
    </xf>
    <xf numFmtId="37" fontId="26" fillId="3" borderId="158" xfId="0" applyFont="1" applyFill="1" applyBorder="1" applyAlignment="1">
      <alignment horizontal="center" vertical="center"/>
    </xf>
    <xf numFmtId="37" fontId="10" fillId="3" borderId="152" xfId="0" applyFont="1" applyFill="1" applyBorder="1" applyAlignment="1">
      <alignment horizontal="center" vertical="center" wrapText="1"/>
    </xf>
    <xf numFmtId="37" fontId="8" fillId="0" borderId="11" xfId="0" applyFont="1" applyBorder="1" applyAlignment="1">
      <alignment horizontal="center" vertical="center" wrapText="1"/>
    </xf>
    <xf numFmtId="37" fontId="8" fillId="0" borderId="11" xfId="0" applyFont="1" applyBorder="1" applyAlignment="1">
      <alignment wrapText="1"/>
    </xf>
    <xf numFmtId="37" fontId="8" fillId="0" borderId="153" xfId="0" applyFont="1" applyBorder="1" applyAlignment="1">
      <alignment wrapText="1"/>
    </xf>
    <xf numFmtId="37" fontId="8" fillId="0" borderId="155" xfId="0" applyFont="1" applyBorder="1" applyAlignment="1">
      <alignment wrapText="1"/>
    </xf>
    <xf numFmtId="37" fontId="8" fillId="0" borderId="154" xfId="0" applyFont="1" applyBorder="1" applyAlignment="1">
      <alignment wrapText="1"/>
    </xf>
    <xf numFmtId="37" fontId="8" fillId="0" borderId="151" xfId="0" applyFont="1" applyBorder="1" applyAlignment="1">
      <alignment wrapText="1"/>
    </xf>
    <xf numFmtId="37" fontId="8" fillId="0" borderId="0" xfId="0" applyFont="1" applyAlignment="1">
      <alignment horizontal="center" vertical="center" wrapText="1"/>
    </xf>
    <xf numFmtId="37" fontId="10" fillId="3" borderId="149" xfId="0" applyFont="1" applyFill="1" applyBorder="1" applyAlignment="1" applyProtection="1">
      <alignment horizontal="center" vertical="center" wrapText="1"/>
    </xf>
    <xf numFmtId="37" fontId="8" fillId="0" borderId="152" xfId="0" applyFont="1" applyBorder="1" applyAlignment="1">
      <alignment horizontal="center" vertical="center" wrapText="1"/>
    </xf>
    <xf numFmtId="37" fontId="10" fillId="3" borderId="0" xfId="0" applyFont="1" applyFill="1" applyBorder="1" applyAlignment="1" applyProtection="1">
      <alignment horizontal="center" vertical="center" wrapText="1"/>
    </xf>
    <xf numFmtId="37" fontId="10" fillId="3" borderId="0" xfId="0" applyFont="1" applyFill="1" applyBorder="1" applyAlignment="1">
      <alignment horizontal="center" vertical="center" wrapText="1"/>
    </xf>
    <xf numFmtId="37" fontId="10" fillId="3" borderId="159" xfId="0" applyFont="1" applyFill="1" applyBorder="1" applyAlignment="1">
      <alignment horizontal="center" vertical="center" wrapText="1"/>
    </xf>
    <xf numFmtId="37" fontId="8" fillId="0" borderId="0" xfId="0" applyFont="1" applyBorder="1" applyAlignment="1">
      <alignment horizontal="center" vertical="center" wrapText="1"/>
    </xf>
    <xf numFmtId="37" fontId="8" fillId="0" borderId="160" xfId="0" applyFont="1" applyBorder="1" applyAlignment="1">
      <alignment horizontal="center" vertical="center" wrapText="1"/>
    </xf>
    <xf numFmtId="0" fontId="10" fillId="3" borderId="165" xfId="2" applyFont="1" applyFill="1" applyBorder="1" applyAlignment="1">
      <alignment horizontal="center" vertical="center"/>
    </xf>
    <xf numFmtId="0" fontId="10" fillId="3" borderId="166" xfId="2" applyFont="1" applyFill="1" applyBorder="1" applyAlignment="1">
      <alignment horizontal="center" vertical="center"/>
    </xf>
    <xf numFmtId="0" fontId="10" fillId="3" borderId="167" xfId="2" applyFont="1" applyFill="1" applyBorder="1" applyAlignment="1">
      <alignment horizontal="center" vertical="center"/>
    </xf>
    <xf numFmtId="0" fontId="7" fillId="2" borderId="0" xfId="2" applyFont="1" applyFill="1" applyBorder="1" applyAlignment="1">
      <alignment wrapText="1"/>
    </xf>
    <xf numFmtId="0" fontId="8" fillId="0" borderId="0" xfId="2" applyFont="1" applyAlignment="1">
      <alignment wrapText="1"/>
    </xf>
    <xf numFmtId="2" fontId="10" fillId="6" borderId="0" xfId="2" applyNumberFormat="1" applyFont="1" applyFill="1" applyAlignment="1">
      <alignment horizontal="center" vertical="center" wrapText="1"/>
    </xf>
    <xf numFmtId="0" fontId="10" fillId="3" borderId="4" xfId="2" applyFont="1" applyFill="1" applyBorder="1" applyAlignment="1">
      <alignment horizontal="center" vertical="center"/>
    </xf>
    <xf numFmtId="0" fontId="10" fillId="3" borderId="162" xfId="2" applyFont="1" applyFill="1" applyBorder="1" applyAlignment="1">
      <alignment horizontal="center" vertical="center"/>
    </xf>
    <xf numFmtId="0" fontId="10" fillId="3" borderId="4" xfId="2" applyFont="1" applyFill="1" applyBorder="1" applyAlignment="1">
      <alignment horizontal="center" vertical="center" wrapText="1"/>
    </xf>
    <xf numFmtId="0" fontId="8" fillId="0" borderId="162" xfId="2" applyFont="1" applyBorder="1" applyAlignment="1">
      <alignment horizontal="center" vertical="center" wrapText="1"/>
    </xf>
    <xf numFmtId="0" fontId="10" fillId="3" borderId="149" xfId="2" applyFont="1" applyFill="1" applyBorder="1" applyAlignment="1">
      <alignment horizontal="center" vertical="center" wrapText="1"/>
    </xf>
    <xf numFmtId="0" fontId="8" fillId="0" borderId="152" xfId="2" applyFont="1" applyBorder="1" applyAlignment="1">
      <alignment horizontal="center" vertical="center" wrapText="1"/>
    </xf>
    <xf numFmtId="0" fontId="8" fillId="0" borderId="164" xfId="2" applyFont="1" applyBorder="1" applyAlignment="1">
      <alignment horizontal="center" vertical="center" wrapText="1"/>
    </xf>
    <xf numFmtId="0" fontId="10" fillId="3" borderId="152" xfId="2" applyFont="1" applyFill="1" applyBorder="1" applyAlignment="1">
      <alignment horizontal="center" vertical="center"/>
    </xf>
    <xf numFmtId="0" fontId="10" fillId="3" borderId="11" xfId="2" applyFont="1" applyFill="1" applyBorder="1" applyAlignment="1">
      <alignment horizontal="center" vertical="center"/>
    </xf>
    <xf numFmtId="0" fontId="10" fillId="3" borderId="2" xfId="2" applyFont="1" applyFill="1" applyBorder="1" applyAlignment="1">
      <alignment horizontal="center" vertical="top" wrapText="1"/>
    </xf>
    <xf numFmtId="0" fontId="8" fillId="0" borderId="2" xfId="2" applyFont="1" applyBorder="1" applyAlignment="1">
      <alignment horizontal="center" vertical="top" wrapText="1"/>
    </xf>
    <xf numFmtId="0" fontId="8" fillId="0" borderId="163" xfId="2" applyFont="1" applyBorder="1" applyAlignment="1">
      <alignment horizontal="center" vertical="top" wrapText="1"/>
    </xf>
    <xf numFmtId="0" fontId="9" fillId="2" borderId="0" xfId="2" applyFont="1" applyFill="1" applyAlignment="1">
      <alignment horizontal="left"/>
    </xf>
    <xf numFmtId="0" fontId="5" fillId="2" borderId="0" xfId="2" applyFont="1" applyFill="1" applyAlignment="1">
      <alignment horizontal="left"/>
    </xf>
    <xf numFmtId="0" fontId="10" fillId="6" borderId="0" xfId="2" applyFont="1" applyFill="1" applyAlignment="1">
      <alignment horizontal="center" wrapText="1"/>
    </xf>
    <xf numFmtId="171" fontId="5" fillId="2" borderId="0" xfId="2" applyNumberFormat="1" applyFont="1" applyFill="1" applyAlignment="1">
      <alignment horizontal="left"/>
    </xf>
    <xf numFmtId="0" fontId="10" fillId="3" borderId="149" xfId="2" applyFont="1" applyFill="1" applyBorder="1" applyAlignment="1">
      <alignment horizontal="center" vertical="center"/>
    </xf>
    <xf numFmtId="0" fontId="10" fillId="3" borderId="150" xfId="2" applyFont="1" applyFill="1" applyBorder="1" applyAlignment="1">
      <alignment horizontal="center" vertical="center"/>
    </xf>
    <xf numFmtId="0" fontId="10" fillId="6" borderId="0" xfId="2" applyFont="1" applyFill="1" applyAlignment="1">
      <alignment horizontal="center" vertical="center" wrapText="1"/>
    </xf>
    <xf numFmtId="0" fontId="10" fillId="3" borderId="2" xfId="2" applyFont="1" applyFill="1" applyBorder="1" applyAlignment="1">
      <alignment horizontal="center" vertical="center" wrapText="1"/>
    </xf>
    <xf numFmtId="0" fontId="8" fillId="0" borderId="2" xfId="2" applyFont="1" applyBorder="1" applyAlignment="1">
      <alignment horizontal="center" vertical="center" wrapText="1"/>
    </xf>
    <xf numFmtId="0" fontId="8" fillId="0" borderId="0" xfId="2" applyFont="1" applyAlignment="1">
      <alignment horizontal="center" vertical="center" wrapText="1"/>
    </xf>
    <xf numFmtId="0" fontId="5" fillId="2" borderId="0" xfId="2" applyFont="1" applyFill="1" applyAlignment="1">
      <alignment horizontal="left" vertical="center" wrapText="1"/>
    </xf>
    <xf numFmtId="0" fontId="8" fillId="0" borderId="153" xfId="2" applyFont="1" applyBorder="1" applyAlignment="1">
      <alignment horizontal="center" vertical="center" wrapText="1"/>
    </xf>
    <xf numFmtId="0" fontId="5" fillId="2" borderId="0" xfId="2" applyFont="1" applyFill="1" applyAlignment="1">
      <alignment horizontal="left" wrapText="1"/>
    </xf>
    <xf numFmtId="0" fontId="10" fillId="6" borderId="0" xfId="2" applyFont="1" applyFill="1" applyAlignment="1">
      <alignment horizontal="center" vertical="center"/>
    </xf>
    <xf numFmtId="0" fontId="8" fillId="0" borderId="0" xfId="2" applyFont="1" applyAlignment="1">
      <alignment horizontal="center" vertical="center"/>
    </xf>
    <xf numFmtId="0" fontId="6" fillId="0" borderId="162" xfId="2" applyFont="1" applyBorder="1" applyAlignment="1">
      <alignment horizontal="center" vertical="center" wrapText="1"/>
    </xf>
    <xf numFmtId="0" fontId="6" fillId="0" borderId="152" xfId="2" applyFont="1" applyBorder="1" applyAlignment="1">
      <alignment horizontal="center" vertical="center" wrapText="1"/>
    </xf>
    <xf numFmtId="0" fontId="6" fillId="0" borderId="164" xfId="2" applyFont="1" applyBorder="1" applyAlignment="1">
      <alignment horizontal="center" vertical="center" wrapText="1"/>
    </xf>
    <xf numFmtId="0" fontId="6" fillId="0" borderId="2" xfId="2" applyFont="1" applyBorder="1" applyAlignment="1">
      <alignment horizontal="center" vertical="top" wrapText="1"/>
    </xf>
    <xf numFmtId="0" fontId="10" fillId="3" borderId="8" xfId="2" applyFont="1" applyFill="1" applyBorder="1" applyAlignment="1">
      <alignment horizontal="center" vertical="center"/>
    </xf>
    <xf numFmtId="0" fontId="10" fillId="3" borderId="2" xfId="2" applyFont="1" applyFill="1" applyBorder="1" applyAlignment="1">
      <alignment horizontal="center" vertical="center"/>
    </xf>
    <xf numFmtId="0" fontId="10" fillId="3" borderId="7" xfId="2" applyFont="1" applyFill="1" applyBorder="1" applyAlignment="1">
      <alignment horizontal="center" vertical="center"/>
    </xf>
    <xf numFmtId="0" fontId="6" fillId="0" borderId="2" xfId="2" applyFont="1" applyBorder="1" applyAlignment="1">
      <alignment horizontal="center" vertical="center" wrapText="1"/>
    </xf>
    <xf numFmtId="2" fontId="10" fillId="6" borderId="0" xfId="2" applyNumberFormat="1" applyFont="1" applyFill="1" applyAlignment="1">
      <alignment horizontal="center" wrapText="1"/>
    </xf>
    <xf numFmtId="181" fontId="7" fillId="2" borderId="0" xfId="2" applyNumberFormat="1" applyFont="1" applyFill="1" applyAlignment="1">
      <alignment horizontal="right" vertical="center"/>
    </xf>
    <xf numFmtId="171" fontId="7" fillId="2" borderId="0" xfId="2" applyNumberFormat="1" applyFont="1" applyFill="1" applyBorder="1" applyAlignment="1">
      <alignment horizontal="left" vertical="center" wrapText="1"/>
    </xf>
    <xf numFmtId="171" fontId="8" fillId="2" borderId="0" xfId="2" applyNumberFormat="1" applyFont="1" applyFill="1" applyAlignment="1">
      <alignment horizontal="right" vertical="center"/>
    </xf>
    <xf numFmtId="181" fontId="8" fillId="2" borderId="0" xfId="2" applyNumberFormat="1" applyFont="1" applyFill="1" applyAlignment="1">
      <alignment horizontal="right" vertical="center"/>
    </xf>
    <xf numFmtId="171" fontId="7" fillId="0" borderId="0" xfId="2" applyNumberFormat="1" applyFont="1" applyAlignment="1">
      <alignment horizontal="right" vertical="center"/>
    </xf>
    <xf numFmtId="171" fontId="7" fillId="2" borderId="0" xfId="2" applyNumberFormat="1" applyFont="1" applyFill="1" applyBorder="1" applyAlignment="1">
      <alignment horizontal="left" wrapText="1"/>
    </xf>
    <xf numFmtId="171" fontId="7" fillId="0" borderId="0" xfId="2" applyNumberFormat="1" applyFont="1" applyAlignment="1">
      <alignment horizontal="right"/>
    </xf>
    <xf numFmtId="181" fontId="7" fillId="2" borderId="0" xfId="2" applyNumberFormat="1" applyFont="1" applyFill="1" applyAlignment="1">
      <alignment horizontal="right"/>
    </xf>
    <xf numFmtId="171" fontId="7" fillId="2" borderId="0" xfId="2" applyNumberFormat="1" applyFont="1" applyFill="1" applyAlignment="1">
      <alignment horizontal="right" vertical="center"/>
    </xf>
    <xf numFmtId="172" fontId="8" fillId="0" borderId="0" xfId="2" applyNumberFormat="1" applyFont="1" applyAlignment="1">
      <alignment horizontal="right" vertical="center"/>
    </xf>
    <xf numFmtId="0" fontId="9" fillId="0" borderId="0" xfId="2" applyFont="1" applyAlignment="1">
      <alignment horizontal="left"/>
    </xf>
    <xf numFmtId="0" fontId="10" fillId="3" borderId="8" xfId="2" applyFont="1" applyFill="1" applyBorder="1" applyAlignment="1">
      <alignment horizontal="center" vertical="center" wrapText="1"/>
    </xf>
    <xf numFmtId="0" fontId="10" fillId="3" borderId="7" xfId="2" applyFont="1" applyFill="1" applyBorder="1" applyAlignment="1">
      <alignment horizontal="center" vertical="center" wrapText="1"/>
    </xf>
    <xf numFmtId="0" fontId="10" fillId="3" borderId="6" xfId="2" applyFont="1" applyFill="1" applyBorder="1" applyAlignment="1">
      <alignment horizontal="center" vertical="center"/>
    </xf>
    <xf numFmtId="49" fontId="10" fillId="3" borderId="8" xfId="2" applyNumberFormat="1" applyFont="1" applyFill="1" applyBorder="1" applyAlignment="1">
      <alignment horizontal="center" vertical="center"/>
    </xf>
    <xf numFmtId="172" fontId="7" fillId="0" borderId="0" xfId="2" applyNumberFormat="1" applyFont="1" applyAlignment="1">
      <alignment horizontal="right" vertical="center"/>
    </xf>
    <xf numFmtId="0" fontId="10" fillId="6" borderId="152" xfId="2" applyFont="1" applyFill="1" applyBorder="1" applyAlignment="1">
      <alignment horizontal="center" vertical="center"/>
    </xf>
    <xf numFmtId="0" fontId="10" fillId="6" borderId="0" xfId="2" applyFont="1" applyFill="1" applyBorder="1" applyAlignment="1">
      <alignment horizontal="center" vertical="center"/>
    </xf>
    <xf numFmtId="0" fontId="10" fillId="3" borderId="171" xfId="2" applyFont="1" applyFill="1" applyBorder="1" applyAlignment="1">
      <alignment horizontal="center" vertical="center"/>
    </xf>
    <xf numFmtId="171" fontId="7" fillId="2" borderId="0" xfId="8" applyNumberFormat="1" applyFont="1" applyFill="1" applyAlignment="1">
      <alignment horizontal="right" vertical="center"/>
    </xf>
    <xf numFmtId="37" fontId="9" fillId="2" borderId="0" xfId="8" applyFont="1" applyFill="1" applyAlignment="1" applyProtection="1">
      <alignment horizontal="left"/>
    </xf>
    <xf numFmtId="37" fontId="10" fillId="6" borderId="0" xfId="8" applyFont="1" applyFill="1" applyAlignment="1" applyProtection="1">
      <alignment horizontal="center" vertical="center"/>
    </xf>
    <xf numFmtId="37" fontId="10" fillId="3" borderId="8" xfId="8" quotePrefix="1" applyFont="1" applyFill="1" applyBorder="1" applyAlignment="1" applyProtection="1">
      <alignment horizontal="center" vertical="center"/>
    </xf>
    <xf numFmtId="37" fontId="10" fillId="3" borderId="2" xfId="8" applyFont="1" applyFill="1" applyBorder="1" applyAlignment="1">
      <alignment horizontal="center" vertical="center"/>
    </xf>
    <xf numFmtId="37" fontId="10" fillId="3" borderId="7" xfId="8" applyFont="1" applyFill="1" applyBorder="1" applyAlignment="1">
      <alignment horizontal="center" vertical="center"/>
    </xf>
    <xf numFmtId="0" fontId="10" fillId="3" borderId="4" xfId="8" applyNumberFormat="1" applyFont="1" applyFill="1" applyBorder="1" applyAlignment="1">
      <alignment horizontal="center" vertical="center"/>
    </xf>
    <xf numFmtId="0" fontId="10" fillId="3" borderId="162" xfId="8" applyNumberFormat="1" applyFont="1" applyFill="1" applyBorder="1" applyAlignment="1">
      <alignment horizontal="center" vertical="center"/>
    </xf>
    <xf numFmtId="0" fontId="10" fillId="3" borderId="6" xfId="8" applyNumberFormat="1" applyFont="1" applyFill="1" applyBorder="1" applyAlignment="1">
      <alignment horizontal="center" vertical="center"/>
    </xf>
    <xf numFmtId="49" fontId="10" fillId="3" borderId="8" xfId="8" applyNumberFormat="1" applyFont="1" applyFill="1" applyBorder="1" applyAlignment="1">
      <alignment horizontal="center" vertical="center"/>
    </xf>
    <xf numFmtId="0" fontId="10" fillId="3" borderId="2" xfId="8" applyNumberFormat="1" applyFont="1" applyFill="1" applyBorder="1" applyAlignment="1">
      <alignment horizontal="center" vertical="center"/>
    </xf>
    <xf numFmtId="0" fontId="10" fillId="3" borderId="7" xfId="8" applyNumberFormat="1" applyFont="1" applyFill="1" applyBorder="1" applyAlignment="1">
      <alignment horizontal="center" vertical="center"/>
    </xf>
    <xf numFmtId="0" fontId="7" fillId="2" borderId="0" xfId="2" applyFont="1" applyFill="1" applyAlignment="1">
      <alignment horizontal="left"/>
    </xf>
    <xf numFmtId="172" fontId="7" fillId="0" borderId="0" xfId="2" applyNumberFormat="1" applyFont="1" applyFill="1" applyAlignment="1">
      <alignment horizontal="right" vertical="center"/>
    </xf>
    <xf numFmtId="0" fontId="9" fillId="2" borderId="0" xfId="2" applyFont="1" applyFill="1" applyAlignment="1" applyProtection="1">
      <alignment horizontal="left"/>
    </xf>
    <xf numFmtId="0" fontId="10" fillId="6" borderId="0" xfId="2" applyFont="1" applyFill="1" applyAlignment="1" applyProtection="1">
      <alignment horizontal="center" vertical="center"/>
    </xf>
    <xf numFmtId="37" fontId="5" fillId="2" borderId="0" xfId="2" applyNumberFormat="1" applyFont="1" applyFill="1" applyAlignment="1">
      <alignment horizontal="left"/>
    </xf>
    <xf numFmtId="0" fontId="18" fillId="6" borderId="0" xfId="2" applyFont="1" applyFill="1" applyAlignment="1">
      <alignment horizontal="center" vertical="center"/>
    </xf>
    <xf numFmtId="0" fontId="18" fillId="3" borderId="173" xfId="2" applyFont="1" applyFill="1" applyBorder="1" applyAlignment="1">
      <alignment horizontal="center" vertical="center"/>
    </xf>
    <xf numFmtId="0" fontId="18" fillId="3" borderId="174" xfId="2" applyFont="1" applyFill="1" applyBorder="1" applyAlignment="1">
      <alignment horizontal="center" vertical="center"/>
    </xf>
    <xf numFmtId="0" fontId="7" fillId="2" borderId="0" xfId="2" applyFont="1" applyFill="1" applyBorder="1" applyAlignment="1">
      <alignment horizontal="left"/>
    </xf>
    <xf numFmtId="0" fontId="7" fillId="2" borderId="0" xfId="2" applyFont="1" applyFill="1" applyBorder="1" applyAlignment="1">
      <alignment horizontal="left" wrapText="1"/>
    </xf>
    <xf numFmtId="0" fontId="7" fillId="0" borderId="0" xfId="2" applyFont="1" applyAlignment="1">
      <alignment horizontal="left"/>
    </xf>
    <xf numFmtId="0" fontId="18" fillId="3" borderId="175" xfId="2" applyFont="1" applyFill="1" applyBorder="1" applyAlignment="1">
      <alignment horizontal="center" vertical="center" wrapText="1"/>
    </xf>
    <xf numFmtId="0" fontId="18" fillId="3" borderId="176" xfId="2" applyFont="1" applyFill="1" applyBorder="1" applyAlignment="1">
      <alignment horizontal="center" vertical="center" wrapText="1"/>
    </xf>
    <xf numFmtId="0" fontId="5" fillId="8" borderId="0" xfId="2" applyFont="1" applyFill="1" applyAlignment="1">
      <alignment horizontal="center"/>
    </xf>
    <xf numFmtId="0" fontId="18" fillId="6" borderId="0" xfId="2" applyFont="1" applyFill="1" applyAlignment="1">
      <alignment horizontal="center" vertical="center" wrapText="1"/>
    </xf>
    <xf numFmtId="0" fontId="18" fillId="3" borderId="174" xfId="2" applyFont="1" applyFill="1" applyBorder="1" applyAlignment="1">
      <alignment horizontal="center" vertical="center" wrapText="1"/>
    </xf>
    <xf numFmtId="0" fontId="8" fillId="0" borderId="179" xfId="2" applyFont="1" applyBorder="1" applyAlignment="1">
      <alignment horizontal="center" vertical="center" wrapText="1"/>
    </xf>
    <xf numFmtId="0" fontId="8" fillId="0" borderId="175" xfId="2" applyFont="1" applyBorder="1" applyAlignment="1">
      <alignment horizontal="center" vertical="center" wrapText="1"/>
    </xf>
    <xf numFmtId="0" fontId="8" fillId="0" borderId="176" xfId="2" applyFont="1" applyBorder="1" applyAlignment="1">
      <alignment horizontal="center" vertical="center" wrapText="1"/>
    </xf>
    <xf numFmtId="0" fontId="18" fillId="6" borderId="180" xfId="2" applyFont="1" applyFill="1" applyBorder="1" applyAlignment="1">
      <alignment horizontal="center" vertical="center" wrapText="1"/>
    </xf>
    <xf numFmtId="0" fontId="18" fillId="3" borderId="179" xfId="2" applyFont="1" applyFill="1" applyBorder="1" applyAlignment="1">
      <alignment horizontal="center" vertical="center" wrapText="1"/>
    </xf>
    <xf numFmtId="0" fontId="8" fillId="0" borderId="11" xfId="2" applyFont="1" applyBorder="1" applyAlignment="1">
      <alignment horizontal="center" vertical="center" wrapText="1"/>
    </xf>
    <xf numFmtId="0" fontId="18" fillId="3" borderId="173" xfId="2" applyFont="1" applyFill="1" applyBorder="1" applyAlignment="1">
      <alignment horizontal="center" vertical="center" wrapText="1"/>
    </xf>
    <xf numFmtId="0" fontId="8" fillId="0" borderId="0" xfId="2" applyFont="1" applyBorder="1" applyAlignment="1">
      <alignment horizontal="center" vertical="center" wrapText="1"/>
    </xf>
    <xf numFmtId="0" fontId="10" fillId="3" borderId="181" xfId="2" applyFont="1" applyFill="1" applyBorder="1" applyAlignment="1" applyProtection="1">
      <alignment horizontal="center" vertical="center" wrapText="1"/>
    </xf>
    <xf numFmtId="0" fontId="8" fillId="0" borderId="2" xfId="2" applyFont="1" applyBorder="1" applyAlignment="1">
      <alignment horizontal="center" wrapText="1"/>
    </xf>
    <xf numFmtId="0" fontId="10" fillId="3" borderId="174" xfId="2" applyFont="1" applyFill="1" applyBorder="1" applyAlignment="1">
      <alignment horizontal="center" vertical="center"/>
    </xf>
    <xf numFmtId="0" fontId="10" fillId="3" borderId="179" xfId="2" applyFont="1" applyFill="1" applyBorder="1" applyAlignment="1">
      <alignment horizontal="center" vertical="center"/>
    </xf>
    <xf numFmtId="0" fontId="10" fillId="3" borderId="174" xfId="2" applyFont="1" applyFill="1" applyBorder="1" applyAlignment="1">
      <alignment horizontal="center" vertical="center" wrapText="1"/>
    </xf>
    <xf numFmtId="0" fontId="9" fillId="2" borderId="0" xfId="2" applyFont="1" applyFill="1" applyBorder="1" applyAlignment="1">
      <alignment horizontal="left"/>
    </xf>
    <xf numFmtId="0" fontId="18" fillId="6" borderId="0" xfId="2" applyFont="1" applyFill="1" applyBorder="1" applyAlignment="1">
      <alignment horizontal="center" vertical="center"/>
    </xf>
    <xf numFmtId="0" fontId="10" fillId="3" borderId="173" xfId="2" applyFont="1" applyFill="1" applyBorder="1" applyAlignment="1">
      <alignment horizontal="center" vertical="center"/>
    </xf>
    <xf numFmtId="0" fontId="10" fillId="3" borderId="2" xfId="2" applyFont="1" applyFill="1" applyBorder="1" applyAlignment="1" applyProtection="1">
      <alignment horizontal="center" vertical="center"/>
    </xf>
    <xf numFmtId="0" fontId="8" fillId="0" borderId="11" xfId="2" applyFont="1" applyBorder="1" applyAlignment="1">
      <alignment wrapText="1"/>
    </xf>
    <xf numFmtId="0" fontId="7" fillId="0" borderId="0" xfId="2" applyFont="1" applyAlignment="1">
      <alignment horizontal="left" vertical="center" wrapText="1"/>
    </xf>
    <xf numFmtId="0" fontId="18" fillId="3" borderId="182" xfId="2" applyFont="1" applyFill="1" applyBorder="1" applyAlignment="1">
      <alignment horizontal="center" vertical="center" wrapText="1"/>
    </xf>
    <xf numFmtId="0" fontId="18" fillId="3" borderId="183" xfId="2" applyFont="1" applyFill="1" applyBorder="1" applyAlignment="1">
      <alignment horizontal="center" vertical="center" wrapText="1"/>
    </xf>
    <xf numFmtId="0" fontId="8" fillId="0" borderId="173" xfId="2" applyFont="1" applyBorder="1" applyAlignment="1">
      <alignment wrapText="1"/>
    </xf>
    <xf numFmtId="0" fontId="8" fillId="0" borderId="183" xfId="2" applyFont="1" applyBorder="1" applyAlignment="1">
      <alignment wrapText="1"/>
    </xf>
    <xf numFmtId="37" fontId="53" fillId="2" borderId="0" xfId="2" applyNumberFormat="1" applyFont="1" applyFill="1" applyAlignment="1">
      <alignment horizontal="left"/>
    </xf>
    <xf numFmtId="0" fontId="52" fillId="6" borderId="0" xfId="2" applyFont="1" applyFill="1" applyAlignment="1">
      <alignment horizontal="center" vertical="center" wrapText="1"/>
    </xf>
    <xf numFmtId="0" fontId="29" fillId="0" borderId="0" xfId="2" applyFont="1" applyAlignment="1">
      <alignment vertical="center" wrapText="1"/>
    </xf>
    <xf numFmtId="0" fontId="7" fillId="2" borderId="173" xfId="2" applyFont="1" applyFill="1" applyBorder="1" applyAlignment="1">
      <alignment horizontal="left" wrapText="1"/>
    </xf>
    <xf numFmtId="0" fontId="7" fillId="0" borderId="173" xfId="2" applyFont="1" applyBorder="1" applyAlignment="1">
      <alignment horizontal="left"/>
    </xf>
    <xf numFmtId="0" fontId="18" fillId="3" borderId="180" xfId="2" applyFont="1" applyFill="1" applyBorder="1" applyAlignment="1">
      <alignment horizontal="center" vertical="center" wrapText="1"/>
    </xf>
    <xf numFmtId="0" fontId="18" fillId="3" borderId="187" xfId="2" applyFont="1" applyFill="1" applyBorder="1" applyAlignment="1">
      <alignment horizontal="center" vertical="center" wrapText="1"/>
    </xf>
    <xf numFmtId="0" fontId="18" fillId="3" borderId="0" xfId="2" applyFont="1" applyFill="1" applyBorder="1" applyAlignment="1">
      <alignment horizontal="center" vertical="center" wrapText="1"/>
    </xf>
    <xf numFmtId="0" fontId="18" fillId="3" borderId="11" xfId="2" applyFont="1" applyFill="1" applyBorder="1" applyAlignment="1">
      <alignment horizontal="center" vertical="center" wrapText="1"/>
    </xf>
    <xf numFmtId="0" fontId="10" fillId="3" borderId="180" xfId="2" applyFont="1" applyFill="1" applyBorder="1" applyAlignment="1">
      <alignment horizontal="center" vertical="center" wrapText="1"/>
    </xf>
    <xf numFmtId="0" fontId="10" fillId="3" borderId="0" xfId="2" applyFont="1" applyFill="1" applyBorder="1" applyAlignment="1">
      <alignment horizontal="center" vertical="center" wrapText="1"/>
    </xf>
    <xf numFmtId="0" fontId="10" fillId="3" borderId="11" xfId="2" applyFont="1" applyFill="1" applyBorder="1" applyAlignment="1">
      <alignment horizontal="center" vertical="center" wrapText="1"/>
    </xf>
    <xf numFmtId="0" fontId="10" fillId="3" borderId="154" xfId="2" applyFont="1" applyFill="1" applyBorder="1" applyAlignment="1">
      <alignment horizontal="center" vertical="center" wrapText="1"/>
    </xf>
    <xf numFmtId="0" fontId="10" fillId="3" borderId="155" xfId="2" applyFont="1" applyFill="1" applyBorder="1" applyAlignment="1">
      <alignment horizontal="center" vertical="center" wrapText="1"/>
    </xf>
    <xf numFmtId="0" fontId="18" fillId="3" borderId="188" xfId="2" applyFont="1" applyFill="1" applyBorder="1" applyAlignment="1">
      <alignment horizontal="center" vertical="center" wrapText="1"/>
    </xf>
    <xf numFmtId="0" fontId="8" fillId="0" borderId="188" xfId="2" applyFont="1" applyBorder="1" applyAlignment="1">
      <alignment horizontal="center" vertical="center" wrapText="1"/>
    </xf>
    <xf numFmtId="0" fontId="10" fillId="3" borderId="173" xfId="2" applyFont="1" applyFill="1" applyBorder="1" applyAlignment="1">
      <alignment horizontal="center" vertical="center" wrapText="1"/>
    </xf>
    <xf numFmtId="0" fontId="10" fillId="3" borderId="151" xfId="2" applyFont="1" applyFill="1" applyBorder="1" applyAlignment="1">
      <alignment horizontal="center" vertical="center" wrapText="1"/>
    </xf>
    <xf numFmtId="0" fontId="10" fillId="3" borderId="189" xfId="2" applyFont="1" applyFill="1" applyBorder="1" applyAlignment="1">
      <alignment horizontal="center" vertical="center" wrapText="1"/>
    </xf>
    <xf numFmtId="37" fontId="31" fillId="2" borderId="0" xfId="2" applyNumberFormat="1" applyFont="1" applyFill="1" applyAlignment="1">
      <alignment horizontal="left"/>
    </xf>
    <xf numFmtId="0" fontId="7" fillId="2" borderId="0" xfId="2" applyFont="1" applyFill="1" applyAlignment="1">
      <alignment horizontal="left" wrapText="1"/>
    </xf>
    <xf numFmtId="171" fontId="6" fillId="8" borderId="0" xfId="2" applyNumberFormat="1" applyFont="1" applyFill="1" applyAlignment="1">
      <alignment horizontal="right" vertical="center"/>
    </xf>
    <xf numFmtId="171" fontId="7" fillId="8" borderId="0" xfId="2" applyNumberFormat="1" applyFont="1" applyFill="1" applyAlignment="1">
      <alignment horizontal="right" vertical="center"/>
    </xf>
    <xf numFmtId="0" fontId="8" fillId="0" borderId="0" xfId="2" applyFont="1" applyAlignment="1">
      <alignment horizontal="left"/>
    </xf>
    <xf numFmtId="0" fontId="8" fillId="0" borderId="183" xfId="2" applyFont="1" applyBorder="1" applyAlignment="1">
      <alignment horizontal="center" vertical="center" wrapText="1"/>
    </xf>
    <xf numFmtId="0" fontId="8" fillId="0" borderId="191" xfId="2" applyFont="1" applyBorder="1" applyAlignment="1">
      <alignment horizontal="center" vertical="center" wrapText="1"/>
    </xf>
    <xf numFmtId="0" fontId="18" fillId="3" borderId="179" xfId="2" applyFont="1" applyFill="1" applyBorder="1" applyAlignment="1">
      <alignment horizontal="center" vertical="center"/>
    </xf>
    <xf numFmtId="171" fontId="5" fillId="2" borderId="0" xfId="2" applyNumberFormat="1" applyFont="1" applyFill="1" applyAlignment="1">
      <alignment horizontal="right" vertical="center"/>
    </xf>
    <xf numFmtId="0" fontId="7" fillId="2" borderId="0" xfId="2" applyFont="1" applyFill="1" applyAlignment="1">
      <alignment horizontal="left" vertical="center" wrapText="1"/>
    </xf>
    <xf numFmtId="0" fontId="6" fillId="0" borderId="183" xfId="2" applyFont="1" applyBorder="1" applyAlignment="1">
      <alignment horizontal="center" vertical="center" wrapText="1"/>
    </xf>
    <xf numFmtId="0" fontId="6" fillId="0" borderId="191" xfId="2" applyFont="1" applyBorder="1" applyAlignment="1">
      <alignment horizontal="center" vertical="center" wrapText="1"/>
    </xf>
    <xf numFmtId="0" fontId="10" fillId="3" borderId="2" xfId="2" applyFont="1" applyFill="1" applyBorder="1" applyAlignment="1" applyProtection="1">
      <alignment horizontal="center" vertical="center" wrapText="1"/>
    </xf>
    <xf numFmtId="0" fontId="10" fillId="3" borderId="152" xfId="2" applyFont="1" applyFill="1" applyBorder="1" applyAlignment="1">
      <alignment horizontal="center" vertical="center" wrapText="1"/>
    </xf>
    <xf numFmtId="0" fontId="9" fillId="2" borderId="0" xfId="2" applyFont="1" applyFill="1" applyAlignment="1">
      <alignment horizontal="left" wrapText="1"/>
    </xf>
    <xf numFmtId="0" fontId="8" fillId="0" borderId="154" xfId="2" applyFont="1" applyBorder="1" applyAlignment="1">
      <alignment horizontal="center" vertical="center" wrapText="1"/>
    </xf>
    <xf numFmtId="0" fontId="8" fillId="0" borderId="155" xfId="2" applyFont="1" applyBorder="1" applyAlignment="1">
      <alignment horizontal="center" vertical="center" wrapText="1"/>
    </xf>
    <xf numFmtId="0" fontId="8" fillId="0" borderId="173" xfId="2" applyFont="1" applyBorder="1" applyAlignment="1">
      <alignment horizontal="center" vertical="center" wrapText="1"/>
    </xf>
    <xf numFmtId="0" fontId="17" fillId="12" borderId="181" xfId="2" applyFont="1" applyFill="1" applyBorder="1" applyAlignment="1">
      <alignment horizontal="center" vertical="center" wrapText="1"/>
    </xf>
    <xf numFmtId="0" fontId="6" fillId="12" borderId="2" xfId="2" applyFont="1" applyFill="1" applyBorder="1" applyAlignment="1">
      <alignment horizontal="center" vertical="center" wrapText="1"/>
    </xf>
    <xf numFmtId="0" fontId="18" fillId="6" borderId="173" xfId="2" applyFont="1" applyFill="1" applyBorder="1" applyAlignment="1">
      <alignment horizontal="center" vertical="center" wrapText="1"/>
    </xf>
    <xf numFmtId="0" fontId="18" fillId="6" borderId="194" xfId="2" applyFont="1" applyFill="1" applyBorder="1" applyAlignment="1">
      <alignment horizontal="center" vertical="center" wrapText="1"/>
    </xf>
    <xf numFmtId="184" fontId="7" fillId="0" borderId="0" xfId="13" applyFont="1" applyAlignment="1">
      <alignment vertical="distributed" wrapText="1"/>
    </xf>
    <xf numFmtId="184" fontId="9" fillId="0" borderId="0" xfId="13" applyFont="1" applyFill="1" applyAlignment="1" applyProtection="1">
      <alignment horizontal="left"/>
    </xf>
    <xf numFmtId="2" fontId="10" fillId="6" borderId="0" xfId="13" applyNumberFormat="1" applyFont="1" applyFill="1" applyAlignment="1" applyProtection="1">
      <alignment horizontal="center" vertical="center" wrapText="1"/>
    </xf>
    <xf numFmtId="184" fontId="10" fillId="3" borderId="8" xfId="13" applyFont="1" applyFill="1" applyBorder="1" applyAlignment="1" applyProtection="1">
      <alignment horizontal="center" vertical="center" wrapText="1"/>
    </xf>
    <xf numFmtId="184" fontId="10" fillId="3" borderId="2" xfId="13" applyFont="1" applyFill="1" applyBorder="1" applyAlignment="1">
      <alignment horizontal="center" vertical="center" wrapText="1"/>
    </xf>
    <xf numFmtId="184" fontId="10" fillId="3" borderId="7" xfId="13" applyFont="1" applyFill="1" applyBorder="1" applyAlignment="1">
      <alignment horizontal="center" vertical="center" wrapText="1"/>
    </xf>
    <xf numFmtId="184" fontId="10" fillId="3" borderId="4" xfId="13" applyFont="1" applyFill="1" applyBorder="1" applyAlignment="1">
      <alignment horizontal="center" vertical="center" wrapText="1"/>
    </xf>
    <xf numFmtId="184" fontId="10" fillId="3" borderId="162" xfId="13" applyFont="1" applyFill="1" applyBorder="1" applyAlignment="1">
      <alignment horizontal="center" vertical="center" wrapText="1"/>
    </xf>
    <xf numFmtId="184" fontId="10" fillId="3" borderId="6" xfId="13" applyFont="1" applyFill="1" applyBorder="1" applyAlignment="1">
      <alignment horizontal="center" vertical="center" wrapText="1"/>
    </xf>
    <xf numFmtId="184" fontId="7" fillId="2" borderId="0" xfId="13" applyFont="1" applyFill="1" applyAlignment="1">
      <alignment wrapText="1"/>
    </xf>
    <xf numFmtId="0" fontId="3" fillId="0" borderId="0" xfId="2" applyAlignment="1">
      <alignment wrapText="1"/>
    </xf>
    <xf numFmtId="184" fontId="5" fillId="0" borderId="0" xfId="13" applyFont="1" applyAlignment="1">
      <alignment horizontal="left" vertical="justify" wrapText="1"/>
    </xf>
    <xf numFmtId="184" fontId="7" fillId="0" borderId="0" xfId="13" applyFont="1" applyAlignment="1">
      <alignment horizontal="left" vertical="justify" wrapText="1"/>
    </xf>
    <xf numFmtId="184" fontId="6" fillId="0" borderId="0" xfId="13" applyFont="1" applyAlignment="1">
      <alignment horizontal="left" vertical="justify" wrapText="1"/>
    </xf>
    <xf numFmtId="184" fontId="8" fillId="0" borderId="0" xfId="13" applyFont="1" applyAlignment="1">
      <alignment horizontal="left" vertical="justify" wrapText="1"/>
    </xf>
    <xf numFmtId="184" fontId="7" fillId="0" borderId="0" xfId="13" applyFont="1" applyAlignment="1" applyProtection="1">
      <alignment vertical="top" wrapText="1"/>
    </xf>
    <xf numFmtId="184" fontId="8" fillId="0" borderId="2" xfId="13" applyFont="1" applyBorder="1" applyAlignment="1">
      <alignment horizontal="center" vertical="center" wrapText="1"/>
    </xf>
    <xf numFmtId="184" fontId="10" fillId="3" borderId="8" xfId="13" applyFont="1" applyFill="1" applyBorder="1" applyAlignment="1">
      <alignment horizontal="center" vertical="center" wrapText="1"/>
    </xf>
    <xf numFmtId="37" fontId="5" fillId="2" borderId="0" xfId="0" applyNumberFormat="1" applyFont="1" applyFill="1" applyAlignment="1">
      <alignment horizontal="left"/>
    </xf>
    <xf numFmtId="37" fontId="57" fillId="0" borderId="0" xfId="0" applyFont="1" applyAlignment="1" applyProtection="1">
      <alignment horizontal="left"/>
    </xf>
    <xf numFmtId="37" fontId="58" fillId="6" borderId="0" xfId="0" applyFont="1" applyFill="1" applyAlignment="1" applyProtection="1">
      <alignment horizontal="center" vertical="center"/>
    </xf>
    <xf numFmtId="37" fontId="10" fillId="3" borderId="8" xfId="0" applyFont="1" applyFill="1" applyBorder="1" applyAlignment="1" applyProtection="1">
      <alignment horizontal="center" vertical="center"/>
    </xf>
    <xf numFmtId="37" fontId="10" fillId="3" borderId="149" xfId="0" quotePrefix="1" applyFont="1" applyFill="1" applyBorder="1" applyAlignment="1">
      <alignment horizontal="center" vertical="center"/>
    </xf>
    <xf numFmtId="37" fontId="10" fillId="3" borderId="150" xfId="0" quotePrefix="1" applyFont="1" applyFill="1" applyBorder="1" applyAlignment="1">
      <alignment horizontal="center" vertical="center"/>
    </xf>
    <xf numFmtId="37" fontId="10" fillId="3" borderId="151" xfId="0" quotePrefix="1" applyFont="1" applyFill="1" applyBorder="1" applyAlignment="1">
      <alignment horizontal="center" vertical="center"/>
    </xf>
    <xf numFmtId="37" fontId="10" fillId="3" borderId="152" xfId="0" quotePrefix="1" applyFont="1" applyFill="1" applyBorder="1" applyAlignment="1">
      <alignment horizontal="center" vertical="center"/>
    </xf>
    <xf numFmtId="37" fontId="10" fillId="3" borderId="0" xfId="0" quotePrefix="1" applyFont="1" applyFill="1" applyBorder="1" applyAlignment="1">
      <alignment horizontal="center" vertical="center"/>
    </xf>
    <xf numFmtId="37" fontId="10" fillId="3" borderId="11" xfId="0" quotePrefix="1" applyFont="1" applyFill="1" applyBorder="1" applyAlignment="1">
      <alignment horizontal="center" vertical="center"/>
    </xf>
    <xf numFmtId="37" fontId="10" fillId="3" borderId="153" xfId="0" quotePrefix="1" applyFont="1" applyFill="1" applyBorder="1" applyAlignment="1">
      <alignment horizontal="center" vertical="center"/>
    </xf>
    <xf numFmtId="37" fontId="10" fillId="3" borderId="154" xfId="0" quotePrefix="1" applyFont="1" applyFill="1" applyBorder="1" applyAlignment="1">
      <alignment horizontal="center" vertical="center"/>
    </xf>
    <xf numFmtId="37" fontId="10" fillId="3" borderId="155" xfId="0" quotePrefix="1" applyFont="1" applyFill="1" applyBorder="1" applyAlignment="1">
      <alignment horizontal="center" vertical="center"/>
    </xf>
    <xf numFmtId="37" fontId="10" fillId="3" borderId="8" xfId="0" applyFont="1" applyFill="1" applyBorder="1" applyAlignment="1">
      <alignment horizontal="center" vertical="center"/>
    </xf>
    <xf numFmtId="37" fontId="10" fillId="3" borderId="149" xfId="0" applyFont="1" applyFill="1" applyBorder="1" applyAlignment="1">
      <alignment horizontal="center" vertical="center"/>
    </xf>
    <xf numFmtId="37" fontId="10" fillId="3" borderId="153" xfId="0" applyFont="1" applyFill="1" applyBorder="1" applyAlignment="1">
      <alignment horizontal="center" vertical="center"/>
    </xf>
    <xf numFmtId="37" fontId="10" fillId="3" borderId="2" xfId="0" applyFont="1" applyFill="1" applyBorder="1" applyAlignment="1">
      <alignment horizontal="center" vertical="center" wrapText="1"/>
    </xf>
    <xf numFmtId="37" fontId="8" fillId="0" borderId="7" xfId="0" applyFont="1" applyBorder="1" applyAlignment="1">
      <alignment horizontal="center" wrapText="1"/>
    </xf>
    <xf numFmtId="37" fontId="10" fillId="3" borderId="2" xfId="0" applyFont="1" applyFill="1" applyBorder="1" applyAlignment="1">
      <alignment horizontal="center" vertical="top" wrapText="1"/>
    </xf>
    <xf numFmtId="37" fontId="8" fillId="0" borderId="7" xfId="0" applyFont="1" applyBorder="1" applyAlignment="1">
      <alignment horizontal="center" vertical="top" wrapText="1"/>
    </xf>
    <xf numFmtId="37" fontId="60" fillId="0" borderId="0" xfId="0" applyFont="1" applyAlignment="1" applyProtection="1">
      <alignment horizontal="left"/>
    </xf>
    <xf numFmtId="37" fontId="10" fillId="3" borderId="8" xfId="0" applyFont="1" applyFill="1" applyBorder="1" applyAlignment="1">
      <alignment horizontal="center" vertical="center" wrapText="1"/>
    </xf>
    <xf numFmtId="37" fontId="8" fillId="0" borderId="2" xfId="0" applyFont="1" applyBorder="1" applyAlignment="1">
      <alignment wrapText="1"/>
    </xf>
    <xf numFmtId="37" fontId="8" fillId="0" borderId="7" xfId="0" applyFont="1" applyBorder="1" applyAlignment="1">
      <alignment wrapText="1"/>
    </xf>
    <xf numFmtId="37" fontId="10" fillId="3" borderId="2" xfId="0" applyFont="1" applyFill="1" applyBorder="1" applyAlignment="1">
      <alignment horizontal="center" vertical="top" wrapText="1" shrinkToFit="1"/>
    </xf>
    <xf numFmtId="37" fontId="8" fillId="0" borderId="7" xfId="0" applyFont="1" applyBorder="1" applyAlignment="1">
      <alignment horizontal="center" vertical="top" wrapText="1" shrinkToFit="1"/>
    </xf>
    <xf numFmtId="37" fontId="10" fillId="3" borderId="152" xfId="0" applyFont="1" applyFill="1" applyBorder="1" applyAlignment="1">
      <alignment horizontal="center" vertical="top" wrapText="1" shrinkToFit="1"/>
    </xf>
    <xf numFmtId="37" fontId="8" fillId="0" borderId="153" xfId="0" applyFont="1" applyBorder="1" applyAlignment="1">
      <alignment horizontal="center" vertical="top" wrapText="1" shrinkToFit="1"/>
    </xf>
    <xf numFmtId="37" fontId="61" fillId="0" borderId="0" xfId="0" applyFont="1" applyBorder="1" applyAlignment="1">
      <alignment horizontal="center" vertical="center" wrapText="1"/>
    </xf>
    <xf numFmtId="37" fontId="7" fillId="0" borderId="0" xfId="0" applyFont="1" applyAlignment="1">
      <alignment horizontal="left"/>
    </xf>
    <xf numFmtId="37" fontId="57" fillId="0" borderId="0" xfId="0" applyFont="1" applyAlignment="1">
      <alignment horizontal="left"/>
    </xf>
    <xf numFmtId="37" fontId="10" fillId="6" borderId="0" xfId="0" applyFont="1" applyFill="1" applyBorder="1" applyAlignment="1" applyProtection="1">
      <alignment horizontal="center" vertical="center" wrapText="1"/>
    </xf>
    <xf numFmtId="37" fontId="10" fillId="3" borderId="4" xfId="0" applyFont="1" applyFill="1" applyBorder="1" applyAlignment="1">
      <alignment horizontal="center" vertical="center"/>
    </xf>
    <xf numFmtId="37" fontId="10" fillId="3" borderId="162" xfId="0" applyFont="1" applyFill="1" applyBorder="1" applyAlignment="1">
      <alignment horizontal="center" vertical="center"/>
    </xf>
    <xf numFmtId="37" fontId="10" fillId="3" borderId="6" xfId="0" applyFont="1" applyFill="1" applyBorder="1" applyAlignment="1">
      <alignment horizontal="center" vertical="center"/>
    </xf>
    <xf numFmtId="37" fontId="10" fillId="3" borderId="150" xfId="0" applyFont="1" applyFill="1" applyBorder="1" applyAlignment="1">
      <alignment horizontal="center" vertical="center"/>
    </xf>
    <xf numFmtId="37" fontId="10" fillId="3" borderId="154" xfId="0" applyFont="1" applyFill="1" applyBorder="1" applyAlignment="1">
      <alignment horizontal="center" vertical="center"/>
    </xf>
    <xf numFmtId="37" fontId="10" fillId="3" borderId="155" xfId="0" applyFont="1" applyFill="1" applyBorder="1" applyAlignment="1">
      <alignment horizontal="center" vertical="center"/>
    </xf>
    <xf numFmtId="37" fontId="10" fillId="3" borderId="7" xfId="0" applyFont="1" applyFill="1" applyBorder="1" applyAlignment="1">
      <alignment horizontal="center" vertical="center" wrapText="1"/>
    </xf>
    <xf numFmtId="37" fontId="8" fillId="0" borderId="7" xfId="0" applyFont="1" applyBorder="1" applyAlignment="1">
      <alignment horizontal="center" vertical="center" wrapText="1"/>
    </xf>
    <xf numFmtId="0" fontId="18" fillId="3" borderId="196" xfId="2" applyFont="1" applyFill="1" applyBorder="1" applyAlignment="1">
      <alignment horizontal="center" vertical="center" wrapText="1"/>
    </xf>
    <xf numFmtId="0" fontId="18" fillId="3" borderId="199" xfId="2" applyFont="1" applyFill="1" applyBorder="1" applyAlignment="1">
      <alignment horizontal="center" vertical="center" wrapText="1"/>
    </xf>
    <xf numFmtId="0" fontId="18" fillId="3" borderId="193" xfId="2" applyFont="1" applyFill="1" applyBorder="1" applyAlignment="1">
      <alignment horizontal="center" vertical="center" wrapText="1"/>
    </xf>
    <xf numFmtId="0" fontId="18" fillId="3" borderId="197" xfId="2" applyFont="1" applyFill="1" applyBorder="1" applyAlignment="1">
      <alignment horizontal="center" vertical="center"/>
    </xf>
    <xf numFmtId="0" fontId="18" fillId="3" borderId="175" xfId="2" applyFont="1" applyFill="1" applyBorder="1" applyAlignment="1">
      <alignment horizontal="center" vertical="center"/>
    </xf>
    <xf numFmtId="0" fontId="18" fillId="3" borderId="178" xfId="2" applyFont="1" applyFill="1" applyBorder="1" applyAlignment="1">
      <alignment horizontal="center" vertical="center"/>
    </xf>
    <xf numFmtId="0" fontId="18" fillId="3" borderId="186" xfId="2" applyFont="1" applyFill="1" applyBorder="1" applyAlignment="1">
      <alignment horizontal="center" vertical="center"/>
    </xf>
    <xf numFmtId="0" fontId="18" fillId="3" borderId="198" xfId="2" applyFont="1" applyFill="1" applyBorder="1" applyAlignment="1">
      <alignment horizontal="center" vertical="center"/>
    </xf>
    <xf numFmtId="0" fontId="18" fillId="3" borderId="184" xfId="2" applyFont="1" applyFill="1" applyBorder="1" applyAlignment="1">
      <alignment horizontal="center" vertical="center"/>
    </xf>
    <xf numFmtId="0" fontId="18" fillId="3" borderId="200" xfId="2" applyFont="1" applyFill="1" applyBorder="1" applyAlignment="1">
      <alignment horizontal="center" vertical="center" wrapText="1"/>
    </xf>
    <xf numFmtId="0" fontId="7" fillId="0" borderId="0" xfId="2" applyFont="1" applyBorder="1" applyAlignment="1"/>
    <xf numFmtId="0" fontId="8" fillId="0" borderId="7" xfId="2" applyFont="1" applyBorder="1" applyAlignment="1">
      <alignment horizontal="center" vertical="center" wrapText="1"/>
    </xf>
    <xf numFmtId="37" fontId="5" fillId="2" borderId="0" xfId="2" applyNumberFormat="1" applyFont="1" applyFill="1" applyAlignment="1"/>
    <xf numFmtId="0" fontId="18" fillId="6" borderId="0" xfId="2" applyFont="1" applyFill="1" applyAlignment="1">
      <alignment horizontal="center" wrapText="1"/>
    </xf>
    <xf numFmtId="0" fontId="18" fillId="6" borderId="0" xfId="2" applyFont="1" applyFill="1" applyAlignment="1">
      <alignment horizontal="center"/>
    </xf>
    <xf numFmtId="184" fontId="9" fillId="0" borderId="0" xfId="15" applyFont="1" applyAlignment="1" applyProtection="1">
      <alignment horizontal="left"/>
    </xf>
    <xf numFmtId="184" fontId="10" fillId="6" borderId="0" xfId="15" applyFont="1" applyFill="1" applyAlignment="1" applyProtection="1">
      <alignment horizontal="center" vertical="center"/>
    </xf>
    <xf numFmtId="184" fontId="10" fillId="3" borderId="8" xfId="15" applyFont="1" applyFill="1" applyBorder="1" applyAlignment="1">
      <alignment horizontal="center" vertical="center"/>
    </xf>
    <xf numFmtId="184" fontId="10" fillId="3" borderId="2" xfId="15" applyFont="1" applyFill="1" applyBorder="1" applyAlignment="1">
      <alignment horizontal="center" vertical="center"/>
    </xf>
    <xf numFmtId="184" fontId="10" fillId="3" borderId="7" xfId="15" applyFont="1" applyFill="1" applyBorder="1" applyAlignment="1">
      <alignment horizontal="center" vertical="center"/>
    </xf>
    <xf numFmtId="184" fontId="10" fillId="3" borderId="152" xfId="15" applyFont="1" applyFill="1" applyBorder="1" applyAlignment="1">
      <alignment horizontal="center" vertical="center"/>
    </xf>
    <xf numFmtId="184" fontId="10" fillId="3" borderId="11" xfId="15" applyFont="1" applyFill="1" applyBorder="1" applyAlignment="1">
      <alignment horizontal="center" vertical="center"/>
    </xf>
    <xf numFmtId="184" fontId="10" fillId="3" borderId="8" xfId="15" applyFont="1" applyFill="1" applyBorder="1" applyAlignment="1">
      <alignment horizontal="center" vertical="center" wrapText="1"/>
    </xf>
    <xf numFmtId="184" fontId="10" fillId="3" borderId="2" xfId="15" applyFont="1" applyFill="1" applyBorder="1" applyAlignment="1">
      <alignment horizontal="center" vertical="center" wrapText="1"/>
    </xf>
    <xf numFmtId="184" fontId="10" fillId="3" borderId="7" xfId="15" applyFont="1" applyFill="1" applyBorder="1" applyAlignment="1">
      <alignment horizontal="center" vertical="center" wrapText="1"/>
    </xf>
    <xf numFmtId="184" fontId="10" fillId="6" borderId="0" xfId="15" applyFont="1" applyFill="1" applyAlignment="1" applyProtection="1">
      <alignment horizontal="center" vertical="center" wrapText="1"/>
    </xf>
    <xf numFmtId="0" fontId="18" fillId="3" borderId="197" xfId="2" applyFont="1" applyFill="1" applyBorder="1" applyAlignment="1">
      <alignment horizontal="center" vertical="center" wrapText="1"/>
    </xf>
    <xf numFmtId="0" fontId="18" fillId="3" borderId="178" xfId="2" applyFont="1" applyFill="1" applyBorder="1" applyAlignment="1">
      <alignment horizontal="center" vertical="center" wrapText="1"/>
    </xf>
    <xf numFmtId="0" fontId="18" fillId="3" borderId="186" xfId="2" applyFont="1" applyFill="1" applyBorder="1" applyAlignment="1">
      <alignment horizontal="center" vertical="center" wrapText="1"/>
    </xf>
    <xf numFmtId="0" fontId="18" fillId="3" borderId="198" xfId="2" applyFont="1" applyFill="1" applyBorder="1" applyAlignment="1">
      <alignment horizontal="center" vertical="center" wrapText="1"/>
    </xf>
    <xf numFmtId="0" fontId="8" fillId="0" borderId="198" xfId="2" applyFont="1" applyBorder="1" applyAlignment="1">
      <alignment horizontal="center" vertical="center" wrapText="1"/>
    </xf>
    <xf numFmtId="0" fontId="8" fillId="0" borderId="184" xfId="2" applyFont="1" applyBorder="1" applyAlignment="1">
      <alignment horizontal="center" vertical="center" wrapText="1"/>
    </xf>
    <xf numFmtId="0" fontId="18" fillId="3" borderId="184" xfId="2" applyFont="1" applyFill="1" applyBorder="1" applyAlignment="1">
      <alignment horizontal="center" vertical="center" wrapText="1"/>
    </xf>
    <xf numFmtId="0" fontId="18" fillId="6" borderId="207" xfId="2" applyFont="1" applyFill="1" applyBorder="1" applyAlignment="1">
      <alignment horizontal="center" vertical="center"/>
    </xf>
    <xf numFmtId="0" fontId="18" fillId="6" borderId="210" xfId="2" applyFont="1" applyFill="1" applyBorder="1" applyAlignment="1">
      <alignment horizontal="center" vertical="center" wrapText="1"/>
    </xf>
    <xf numFmtId="0" fontId="18" fillId="6" borderId="211" xfId="2" applyFont="1" applyFill="1" applyBorder="1" applyAlignment="1">
      <alignment horizontal="center" vertical="center" wrapText="1"/>
    </xf>
    <xf numFmtId="0" fontId="17" fillId="12" borderId="210" xfId="2" applyFont="1" applyFill="1" applyBorder="1" applyAlignment="1">
      <alignment horizontal="center" vertical="center" wrapText="1"/>
    </xf>
    <xf numFmtId="0" fontId="17" fillId="12" borderId="194" xfId="2" applyFont="1" applyFill="1" applyBorder="1" applyAlignment="1">
      <alignment horizontal="center" vertical="center" wrapText="1"/>
    </xf>
    <xf numFmtId="0" fontId="17" fillId="12" borderId="212" xfId="2" applyFont="1" applyFill="1" applyBorder="1" applyAlignment="1">
      <alignment horizontal="center" vertical="center" wrapText="1"/>
    </xf>
    <xf numFmtId="0" fontId="17" fillId="12" borderId="209" xfId="2" applyFont="1" applyFill="1" applyBorder="1" applyAlignment="1">
      <alignment horizontal="center" vertical="center" wrapText="1"/>
    </xf>
    <xf numFmtId="0" fontId="17" fillId="12" borderId="180" xfId="2" applyFont="1" applyFill="1" applyBorder="1" applyAlignment="1">
      <alignment horizontal="center" vertical="center" wrapText="1"/>
    </xf>
    <xf numFmtId="0" fontId="17" fillId="12" borderId="187" xfId="2" applyFont="1" applyFill="1" applyBorder="1" applyAlignment="1">
      <alignment horizontal="center" vertical="center" wrapText="1"/>
    </xf>
    <xf numFmtId="0" fontId="18" fillId="6" borderId="207" xfId="2" applyFont="1" applyFill="1" applyBorder="1" applyAlignment="1">
      <alignment horizontal="center" wrapText="1"/>
    </xf>
    <xf numFmtId="0" fontId="18" fillId="3" borderId="183" xfId="2" applyFont="1" applyFill="1" applyBorder="1" applyAlignment="1">
      <alignment horizontal="center" vertical="center"/>
    </xf>
    <xf numFmtId="0" fontId="18" fillId="3" borderId="192" xfId="2" applyFont="1" applyFill="1" applyBorder="1" applyAlignment="1">
      <alignment horizontal="center" vertical="center"/>
    </xf>
    <xf numFmtId="0" fontId="18" fillId="6" borderId="0" xfId="2" applyFont="1" applyFill="1" applyBorder="1" applyAlignment="1">
      <alignment horizontal="center" vertical="center" wrapText="1"/>
    </xf>
    <xf numFmtId="0" fontId="8" fillId="0" borderId="193" xfId="2" applyFont="1" applyBorder="1" applyAlignment="1">
      <alignment wrapText="1"/>
    </xf>
    <xf numFmtId="0" fontId="7" fillId="4" borderId="0" xfId="2" applyFont="1" applyFill="1" applyAlignment="1">
      <alignment horizontal="left" vertical="center" wrapText="1"/>
    </xf>
    <xf numFmtId="0" fontId="9" fillId="0" borderId="0" xfId="2" applyFont="1" applyBorder="1" applyAlignment="1">
      <alignment horizontal="left"/>
    </xf>
    <xf numFmtId="0" fontId="7" fillId="11" borderId="150" xfId="2" applyFont="1" applyFill="1" applyBorder="1" applyAlignment="1">
      <alignment horizontal="center" vertical="center" wrapText="1"/>
    </xf>
    <xf numFmtId="0" fontId="57" fillId="0" borderId="0" xfId="2" applyFont="1" applyAlignment="1">
      <alignment horizontal="left"/>
    </xf>
    <xf numFmtId="0" fontId="8" fillId="0" borderId="7" xfId="2" applyFont="1" applyBorder="1" applyAlignment="1">
      <alignment vertical="center" wrapText="1"/>
    </xf>
    <xf numFmtId="179" fontId="10" fillId="3" borderId="2" xfId="2" applyNumberFormat="1" applyFont="1" applyFill="1" applyBorder="1" applyAlignment="1">
      <alignment horizontal="center" vertical="center" wrapText="1"/>
    </xf>
    <xf numFmtId="2" fontId="10" fillId="3" borderId="2" xfId="2" applyNumberFormat="1" applyFont="1" applyFill="1" applyBorder="1" applyAlignment="1">
      <alignment horizontal="center" vertical="center" wrapText="1"/>
    </xf>
    <xf numFmtId="0" fontId="7" fillId="8" borderId="0" xfId="2" applyFont="1" applyFill="1" applyAlignment="1">
      <alignment horizontal="left" vertical="center" wrapText="1"/>
    </xf>
    <xf numFmtId="0" fontId="8" fillId="8" borderId="0" xfId="2" applyFont="1" applyFill="1" applyAlignment="1">
      <alignment horizontal="left" vertical="center" wrapText="1"/>
    </xf>
    <xf numFmtId="0" fontId="9" fillId="8" borderId="0" xfId="2" applyFont="1" applyFill="1" applyBorder="1" applyAlignment="1">
      <alignment horizontal="left"/>
    </xf>
    <xf numFmtId="0" fontId="9" fillId="4" borderId="0" xfId="2" applyFont="1" applyFill="1" applyAlignment="1">
      <alignment horizontal="left"/>
    </xf>
    <xf numFmtId="0" fontId="10" fillId="6" borderId="0" xfId="2" applyFont="1" applyFill="1" applyAlignment="1">
      <alignment horizontal="center"/>
    </xf>
    <xf numFmtId="0" fontId="8" fillId="0" borderId="0" xfId="2" applyFont="1" applyAlignment="1"/>
    <xf numFmtId="0" fontId="56" fillId="8" borderId="0" xfId="2" applyFont="1" applyFill="1" applyAlignment="1">
      <alignment horizontal="left" vertical="center" wrapText="1"/>
    </xf>
    <xf numFmtId="0" fontId="3" fillId="8" borderId="0" xfId="2" applyFill="1" applyAlignment="1">
      <alignment horizontal="left" vertical="center" wrapText="1"/>
    </xf>
    <xf numFmtId="179" fontId="10" fillId="3" borderId="8" xfId="2" applyNumberFormat="1" applyFont="1" applyFill="1" applyBorder="1" applyAlignment="1">
      <alignment horizontal="center" vertical="center" wrapText="1"/>
    </xf>
    <xf numFmtId="0" fontId="10" fillId="3" borderId="153" xfId="2" applyFont="1" applyFill="1" applyBorder="1" applyAlignment="1">
      <alignment horizontal="center"/>
    </xf>
    <xf numFmtId="0" fontId="10" fillId="3" borderId="154" xfId="2" applyFont="1" applyFill="1" applyBorder="1" applyAlignment="1">
      <alignment horizontal="center"/>
    </xf>
    <xf numFmtId="0" fontId="10" fillId="3" borderId="155" xfId="2" applyFont="1" applyFill="1" applyBorder="1" applyAlignment="1">
      <alignment horizontal="center"/>
    </xf>
    <xf numFmtId="0" fontId="8" fillId="0" borderId="0" xfId="2" applyFont="1" applyAlignment="1">
      <alignment vertical="center"/>
    </xf>
    <xf numFmtId="0" fontId="10" fillId="6" borderId="0" xfId="2" applyFont="1" applyFill="1" applyAlignment="1">
      <alignment horizontal="left" vertical="center"/>
    </xf>
    <xf numFmtId="0" fontId="8" fillId="0" borderId="0" xfId="2" applyFont="1" applyAlignment="1">
      <alignment horizontal="left" vertical="center"/>
    </xf>
    <xf numFmtId="0" fontId="17" fillId="12" borderId="4" xfId="2" applyFont="1" applyFill="1" applyBorder="1" applyAlignment="1">
      <alignment horizontal="center" vertical="center"/>
    </xf>
    <xf numFmtId="0" fontId="17" fillId="12" borderId="162" xfId="2" applyFont="1" applyFill="1" applyBorder="1" applyAlignment="1">
      <alignment horizontal="center" vertical="center"/>
    </xf>
    <xf numFmtId="179" fontId="17" fillId="12" borderId="8" xfId="2" applyNumberFormat="1" applyFont="1" applyFill="1" applyBorder="1" applyAlignment="1">
      <alignment horizontal="center" vertical="center" wrapText="1"/>
    </xf>
    <xf numFmtId="179" fontId="17" fillId="12" borderId="2" xfId="2" applyNumberFormat="1" applyFont="1" applyFill="1" applyBorder="1" applyAlignment="1">
      <alignment horizontal="center" vertical="center" wrapText="1"/>
    </xf>
    <xf numFmtId="179" fontId="17" fillId="12" borderId="7" xfId="2" applyNumberFormat="1" applyFont="1" applyFill="1" applyBorder="1" applyAlignment="1">
      <alignment horizontal="center" vertical="center" wrapText="1"/>
    </xf>
    <xf numFmtId="0" fontId="75" fillId="12" borderId="2" xfId="2" applyFont="1" applyFill="1" applyBorder="1" applyAlignment="1">
      <alignment horizontal="center" vertical="center" wrapText="1"/>
    </xf>
    <xf numFmtId="0" fontId="75" fillId="12" borderId="7" xfId="2" applyFont="1" applyFill="1" applyBorder="1" applyAlignment="1">
      <alignment horizontal="center" vertical="center" wrapText="1"/>
    </xf>
    <xf numFmtId="0" fontId="78" fillId="12" borderId="4" xfId="2" applyFont="1" applyFill="1" applyBorder="1" applyAlignment="1">
      <alignment horizontal="center" vertical="center"/>
    </xf>
    <xf numFmtId="0" fontId="78" fillId="12" borderId="162" xfId="2" applyFont="1" applyFill="1" applyBorder="1" applyAlignment="1">
      <alignment horizontal="center" vertical="center"/>
    </xf>
    <xf numFmtId="0" fontId="76" fillId="0" borderId="0" xfId="2" applyFont="1" applyAlignment="1">
      <alignment horizontal="left"/>
    </xf>
    <xf numFmtId="0" fontId="77" fillId="6" borderId="0" xfId="2" applyFont="1" applyFill="1" applyAlignment="1">
      <alignment horizontal="center" vertical="center" wrapText="1"/>
    </xf>
    <xf numFmtId="179" fontId="78" fillId="3" borderId="2" xfId="2" applyNumberFormat="1" applyFont="1" applyFill="1" applyBorder="1" applyAlignment="1">
      <alignment horizontal="center" vertical="center" wrapText="1"/>
    </xf>
    <xf numFmtId="0" fontId="78" fillId="12" borderId="2" xfId="2" applyFont="1" applyFill="1" applyBorder="1" applyAlignment="1">
      <alignment horizontal="center" vertical="center" wrapText="1"/>
    </xf>
    <xf numFmtId="0" fontId="78" fillId="12" borderId="7" xfId="2" applyFont="1" applyFill="1" applyBorder="1" applyAlignment="1">
      <alignment horizontal="center" vertical="center" wrapText="1"/>
    </xf>
    <xf numFmtId="179" fontId="78" fillId="12" borderId="8" xfId="2" applyNumberFormat="1" applyFont="1" applyFill="1" applyBorder="1" applyAlignment="1">
      <alignment horizontal="center" vertical="center" wrapText="1"/>
    </xf>
    <xf numFmtId="179" fontId="78" fillId="12" borderId="2" xfId="2" applyNumberFormat="1" applyFont="1" applyFill="1" applyBorder="1" applyAlignment="1">
      <alignment horizontal="center" vertical="center" wrapText="1"/>
    </xf>
    <xf numFmtId="179" fontId="78" fillId="12" borderId="7" xfId="2" applyNumberFormat="1" applyFont="1" applyFill="1" applyBorder="1" applyAlignment="1">
      <alignment horizontal="center" vertical="center" wrapText="1"/>
    </xf>
    <xf numFmtId="0" fontId="79" fillId="12" borderId="2" xfId="2" applyFont="1" applyFill="1" applyBorder="1" applyAlignment="1">
      <alignment horizontal="center" vertical="center" wrapText="1"/>
    </xf>
    <xf numFmtId="0" fontId="79" fillId="12" borderId="7" xfId="2" applyFont="1" applyFill="1" applyBorder="1" applyAlignment="1">
      <alignment horizontal="center" vertical="center" wrapText="1"/>
    </xf>
    <xf numFmtId="0" fontId="25" fillId="0" borderId="2" xfId="2" applyFont="1" applyBorder="1" applyAlignment="1">
      <alignment horizontal="center" vertical="center" wrapText="1"/>
    </xf>
    <xf numFmtId="0" fontId="78" fillId="12" borderId="6" xfId="2" applyFont="1" applyFill="1" applyBorder="1" applyAlignment="1">
      <alignment horizontal="center" vertical="center"/>
    </xf>
    <xf numFmtId="37" fontId="39" fillId="2" borderId="0" xfId="2" applyNumberFormat="1" applyFont="1" applyFill="1" applyAlignment="1">
      <alignment horizontal="left"/>
    </xf>
    <xf numFmtId="37" fontId="82" fillId="2" borderId="0" xfId="2" applyNumberFormat="1" applyFont="1" applyFill="1" applyAlignment="1">
      <alignment horizontal="left"/>
    </xf>
    <xf numFmtId="0" fontId="81" fillId="6" borderId="0" xfId="2" applyFont="1" applyFill="1" applyAlignment="1">
      <alignment horizontal="center" vertical="center" wrapText="1"/>
    </xf>
    <xf numFmtId="0" fontId="87" fillId="12" borderId="4" xfId="2" applyFont="1" applyFill="1" applyBorder="1" applyAlignment="1">
      <alignment horizontal="center" vertical="center"/>
    </xf>
    <xf numFmtId="0" fontId="87" fillId="12" borderId="162" xfId="2" applyFont="1" applyFill="1" applyBorder="1" applyAlignment="1">
      <alignment horizontal="center" vertical="center"/>
    </xf>
    <xf numFmtId="0" fontId="87" fillId="12" borderId="2" xfId="2" applyFont="1" applyFill="1" applyBorder="1" applyAlignment="1">
      <alignment horizontal="center" vertical="center" wrapText="1"/>
    </xf>
    <xf numFmtId="0" fontId="87" fillId="12" borderId="7" xfId="2" applyFont="1" applyFill="1" applyBorder="1" applyAlignment="1">
      <alignment horizontal="center" vertical="center" wrapText="1"/>
    </xf>
    <xf numFmtId="179" fontId="87" fillId="3" borderId="2" xfId="2" applyNumberFormat="1" applyFont="1" applyFill="1" applyBorder="1" applyAlignment="1">
      <alignment horizontal="center" vertical="center" wrapText="1"/>
    </xf>
    <xf numFmtId="164" fontId="87" fillId="3" borderId="2" xfId="2" applyNumberFormat="1" applyFont="1" applyFill="1" applyBorder="1" applyAlignment="1">
      <alignment horizontal="center" vertical="center" wrapText="1"/>
    </xf>
    <xf numFmtId="0" fontId="59" fillId="2" borderId="0" xfId="2" applyFont="1" applyFill="1" applyBorder="1" applyAlignment="1">
      <alignment horizontal="center" vertical="center"/>
    </xf>
    <xf numFmtId="0" fontId="67" fillId="2" borderId="0" xfId="2" applyFont="1" applyFill="1" applyAlignment="1">
      <alignment horizontal="center" vertical="center"/>
    </xf>
    <xf numFmtId="1" fontId="7" fillId="2" borderId="0" xfId="2" applyNumberFormat="1" applyFont="1" applyFill="1" applyBorder="1" applyAlignment="1">
      <alignment horizontal="right"/>
    </xf>
    <xf numFmtId="0" fontId="59" fillId="2" borderId="0" xfId="2" applyFont="1" applyFill="1" applyAlignment="1">
      <alignment horizontal="center" vertical="center"/>
    </xf>
    <xf numFmtId="0" fontId="3" fillId="0" borderId="0" xfId="2"/>
    <xf numFmtId="0" fontId="7" fillId="2" borderId="0" xfId="2" applyFont="1" applyFill="1" applyAlignment="1">
      <alignment horizontal="right"/>
    </xf>
    <xf numFmtId="0" fontId="56" fillId="2" borderId="0" xfId="2" applyFont="1" applyFill="1" applyAlignment="1">
      <alignment horizontal="center" vertical="center"/>
    </xf>
    <xf numFmtId="0" fontId="3" fillId="0" borderId="0" xfId="2" applyAlignment="1">
      <alignment horizontal="center" vertical="center"/>
    </xf>
    <xf numFmtId="0" fontId="5" fillId="2" borderId="0" xfId="2" applyFont="1" applyFill="1" applyAlignment="1">
      <alignment horizontal="right"/>
    </xf>
    <xf numFmtId="1" fontId="5" fillId="2" borderId="0" xfId="2" applyNumberFormat="1" applyFont="1" applyFill="1" applyAlignment="1">
      <alignment horizontal="right"/>
    </xf>
    <xf numFmtId="0" fontId="10" fillId="3" borderId="153" xfId="2" applyFont="1" applyFill="1" applyBorder="1" applyAlignment="1">
      <alignment horizontal="center" vertical="center"/>
    </xf>
    <xf numFmtId="0" fontId="58" fillId="3" borderId="4" xfId="2" applyFont="1" applyFill="1" applyBorder="1" applyAlignment="1">
      <alignment horizontal="center" vertical="center"/>
    </xf>
    <xf numFmtId="0" fontId="58" fillId="3" borderId="6" xfId="2" applyFont="1" applyFill="1" applyBorder="1" applyAlignment="1">
      <alignment horizontal="center" vertical="center"/>
    </xf>
    <xf numFmtId="0" fontId="10" fillId="3" borderId="151" xfId="2" applyFont="1" applyFill="1" applyBorder="1" applyAlignment="1">
      <alignment horizontal="center" vertical="center"/>
    </xf>
    <xf numFmtId="0" fontId="10" fillId="3" borderId="155" xfId="2" applyFont="1" applyFill="1" applyBorder="1" applyAlignment="1">
      <alignment horizontal="center" vertical="center"/>
    </xf>
    <xf numFmtId="0" fontId="58" fillId="3" borderId="149" xfId="2" applyFont="1" applyFill="1" applyBorder="1" applyAlignment="1">
      <alignment horizontal="center" vertical="center"/>
    </xf>
    <xf numFmtId="0" fontId="58" fillId="3" borderId="150" xfId="2" applyFont="1" applyFill="1" applyBorder="1" applyAlignment="1">
      <alignment horizontal="center" vertical="center"/>
    </xf>
    <xf numFmtId="0" fontId="58" fillId="3" borderId="153" xfId="2" applyFont="1" applyFill="1" applyBorder="1" applyAlignment="1">
      <alignment horizontal="center" vertical="center"/>
    </xf>
    <xf numFmtId="0" fontId="58" fillId="3" borderId="154" xfId="2" applyFont="1" applyFill="1" applyBorder="1" applyAlignment="1">
      <alignment horizontal="center" vertical="center"/>
    </xf>
    <xf numFmtId="0" fontId="7" fillId="0" borderId="0" xfId="2" applyFont="1" applyAlignment="1">
      <alignment vertical="distributed" wrapText="1"/>
    </xf>
    <xf numFmtId="0" fontId="8" fillId="0" borderId="0" xfId="2" applyFont="1" applyAlignment="1">
      <alignment vertical="distributed" wrapText="1"/>
    </xf>
    <xf numFmtId="0" fontId="5" fillId="0" borderId="0" xfId="2" quotePrefix="1" applyFont="1" applyAlignment="1">
      <alignment horizontal="left"/>
    </xf>
    <xf numFmtId="0" fontId="10" fillId="3" borderId="154" xfId="2" applyFont="1" applyFill="1" applyBorder="1" applyAlignment="1">
      <alignment horizontal="center" vertical="center"/>
    </xf>
    <xf numFmtId="0" fontId="10" fillId="3" borderId="0" xfId="2" applyFont="1" applyFill="1" applyBorder="1" applyAlignment="1">
      <alignment horizontal="center" vertical="center"/>
    </xf>
    <xf numFmtId="0" fontId="8" fillId="8" borderId="0" xfId="2" applyFont="1" applyFill="1" applyAlignment="1">
      <alignment horizontal="justify" vertical="top" wrapText="1"/>
    </xf>
    <xf numFmtId="0" fontId="5" fillId="2" borderId="0" xfId="2" quotePrefix="1" applyFont="1" applyFill="1" applyAlignment="1">
      <alignment horizontal="left"/>
    </xf>
    <xf numFmtId="0" fontId="17" fillId="6" borderId="0" xfId="2" applyFont="1" applyFill="1" applyAlignment="1">
      <alignment horizontal="center" vertical="center"/>
    </xf>
    <xf numFmtId="0" fontId="17" fillId="3" borderId="149" xfId="2" applyFont="1" applyFill="1" applyBorder="1" applyAlignment="1">
      <alignment horizontal="center" vertical="center"/>
    </xf>
    <xf numFmtId="0" fontId="17" fillId="3" borderId="150" xfId="2" applyFont="1" applyFill="1" applyBorder="1" applyAlignment="1">
      <alignment horizontal="center" vertical="center"/>
    </xf>
    <xf numFmtId="0" fontId="17" fillId="3" borderId="151" xfId="2" applyFont="1" applyFill="1" applyBorder="1" applyAlignment="1">
      <alignment horizontal="center" vertical="center"/>
    </xf>
    <xf numFmtId="0" fontId="17" fillId="3" borderId="152" xfId="2" applyFont="1" applyFill="1" applyBorder="1" applyAlignment="1">
      <alignment horizontal="center" vertical="center"/>
    </xf>
    <xf numFmtId="0" fontId="17" fillId="3" borderId="0" xfId="2" applyFont="1" applyFill="1" applyBorder="1" applyAlignment="1">
      <alignment horizontal="center" vertical="center"/>
    </xf>
    <xf numFmtId="0" fontId="17" fillId="3" borderId="11" xfId="2" applyFont="1" applyFill="1" applyBorder="1" applyAlignment="1">
      <alignment horizontal="center" vertical="center"/>
    </xf>
    <xf numFmtId="0" fontId="17" fillId="3" borderId="153" xfId="2" applyFont="1" applyFill="1" applyBorder="1" applyAlignment="1">
      <alignment horizontal="center" vertical="center"/>
    </xf>
    <xf numFmtId="0" fontId="17" fillId="3" borderId="154" xfId="2" applyFont="1" applyFill="1" applyBorder="1" applyAlignment="1">
      <alignment horizontal="center" vertical="center"/>
    </xf>
    <xf numFmtId="0" fontId="17" fillId="3" borderId="155" xfId="2" applyFont="1" applyFill="1" applyBorder="1" applyAlignment="1">
      <alignment horizontal="center" vertical="center"/>
    </xf>
    <xf numFmtId="0" fontId="7" fillId="8" borderId="0" xfId="2" applyNumberFormat="1" applyFont="1" applyFill="1" applyAlignment="1">
      <alignment horizontal="justify" vertical="center" wrapText="1"/>
    </xf>
    <xf numFmtId="0" fontId="77" fillId="6" borderId="0" xfId="2" applyFont="1" applyFill="1" applyAlignment="1">
      <alignment horizontal="center" vertical="center"/>
    </xf>
    <xf numFmtId="192" fontId="7" fillId="0" borderId="154" xfId="2" applyNumberFormat="1" applyFont="1" applyBorder="1" applyAlignment="1">
      <alignment horizontal="right"/>
    </xf>
    <xf numFmtId="0" fontId="10" fillId="3" borderId="4" xfId="2" applyFont="1" applyFill="1" applyBorder="1" applyAlignment="1">
      <alignment horizontal="center"/>
    </xf>
    <xf numFmtId="0" fontId="10" fillId="3" borderId="162" xfId="2" applyFont="1" applyFill="1" applyBorder="1" applyAlignment="1">
      <alignment horizontal="center"/>
    </xf>
    <xf numFmtId="0" fontId="10" fillId="3" borderId="6" xfId="2" applyFont="1" applyFill="1" applyBorder="1" applyAlignment="1">
      <alignment horizontal="center"/>
    </xf>
    <xf numFmtId="0" fontId="8" fillId="0" borderId="150" xfId="2" applyFont="1" applyBorder="1" applyAlignment="1">
      <alignment horizontal="center" vertical="center" wrapText="1"/>
    </xf>
    <xf numFmtId="0" fontId="8" fillId="0" borderId="151" xfId="2" applyFont="1" applyBorder="1" applyAlignment="1">
      <alignment horizontal="center" vertical="center" wrapText="1"/>
    </xf>
    <xf numFmtId="0" fontId="8" fillId="0" borderId="2" xfId="2" applyFont="1" applyBorder="1" applyAlignment="1">
      <alignment vertical="center" wrapText="1"/>
    </xf>
    <xf numFmtId="0" fontId="25" fillId="0" borderId="0" xfId="2" applyFont="1" applyAlignment="1">
      <alignment vertical="center" wrapText="1"/>
    </xf>
    <xf numFmtId="0" fontId="33" fillId="0" borderId="0" xfId="2" applyFont="1" applyAlignment="1">
      <alignment vertical="center" wrapText="1"/>
    </xf>
    <xf numFmtId="0" fontId="49" fillId="0" borderId="0" xfId="12" applyNumberFormat="1" applyFont="1" applyFill="1" applyBorder="1" applyAlignment="1" applyProtection="1">
      <alignment horizontal="left" wrapText="1"/>
      <protection locked="0"/>
    </xf>
    <xf numFmtId="0" fontId="6" fillId="0" borderId="2" xfId="2" applyFont="1" applyBorder="1" applyAlignment="1">
      <alignment vertical="center" wrapText="1"/>
    </xf>
    <xf numFmtId="0" fontId="6" fillId="0" borderId="7" xfId="2" applyFont="1" applyBorder="1" applyAlignment="1">
      <alignment vertical="center" wrapText="1"/>
    </xf>
    <xf numFmtId="0" fontId="70" fillId="0" borderId="0" xfId="12" applyNumberFormat="1" applyFont="1" applyFill="1" applyBorder="1" applyAlignment="1" applyProtection="1">
      <alignment horizontal="left" wrapText="1"/>
      <protection locked="0"/>
    </xf>
    <xf numFmtId="0" fontId="25" fillId="0" borderId="0" xfId="2" applyFont="1" applyAlignment="1">
      <alignment horizontal="center" vertical="center" wrapText="1"/>
    </xf>
    <xf numFmtId="0" fontId="49" fillId="0" borderId="0" xfId="12" applyNumberFormat="1" applyFont="1" applyFill="1" applyBorder="1" applyAlignment="1" applyProtection="1">
      <alignment horizontal="left" vertical="top" wrapText="1"/>
      <protection locked="0"/>
    </xf>
  </cellXfs>
  <cellStyles count="26">
    <cellStyle name="%" xfId="1"/>
    <cellStyle name="% 2" xfId="11"/>
    <cellStyle name="Backgroud" xfId="19"/>
    <cellStyle name="CABECALHO" xfId="20"/>
    <cellStyle name="DetalheB" xfId="21"/>
    <cellStyle name="Hyperlink" xfId="12" builtinId="8"/>
    <cellStyle name="Hyperlink 2" xfId="14"/>
    <cellStyle name="Hyperlink 3" xfId="18"/>
    <cellStyle name="Normal" xfId="0" builtinId="0"/>
    <cellStyle name="Normal 2" xfId="2"/>
    <cellStyle name="Normal 2 2" xfId="8"/>
    <cellStyle name="Normal 2 3" xfId="15"/>
    <cellStyle name="Normal 3" xfId="3"/>
    <cellStyle name="Normal 3 2" xfId="13"/>
    <cellStyle name="Normal 3 3" xfId="6"/>
    <cellStyle name="Normal_Cultura_idef" xfId="7"/>
    <cellStyle name="Normal_IDEF_05_06_quadros_do_destaque_31Mar08(1)" xfId="5"/>
    <cellStyle name="Normal_totais" xfId="9"/>
    <cellStyle name="Normal_Trabalho" xfId="17"/>
    <cellStyle name="Normal_Trabalho_Quadros_pessoal_2003" xfId="10"/>
    <cellStyle name="Note 2" xfId="4"/>
    <cellStyle name="Percent 2" xfId="23"/>
    <cellStyle name="style1473690848765" xfId="22"/>
    <cellStyle name="style1478101361643" xfId="24"/>
    <cellStyle name="style1508859806279" xfId="16"/>
    <cellStyle name="style1510049413597" xfId="25"/>
  </cellStyles>
  <dxfs count="5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808080"/>
      <rgbColor rgb="00FFFFFF"/>
      <rgbColor rgb="00FFFFFF"/>
      <rgbColor rgb="00FFFFFF"/>
      <rgbColor rgb="00969696"/>
      <rgbColor rgb="00FFFFFF"/>
      <rgbColor rgb="00464646"/>
      <rgbColor rgb="00FFFFFF"/>
      <rgbColor rgb="00FFFFFF"/>
      <rgbColor rgb="00FFFFFF"/>
      <rgbColor rgb="00FFFFFF"/>
      <rgbColor rgb="00FFFFFF"/>
      <rgbColor rgb="00FFFFFF"/>
      <rgbColor rgb="00FFFFFF"/>
      <rgbColor rgb="00000000"/>
      <rgbColor rgb="00464646"/>
      <rgbColor rgb="00808080"/>
      <rgbColor rgb="00969696"/>
      <rgbColor rgb="00C0C0C0"/>
      <rgbColor rgb="00FFFFFF"/>
      <rgbColor rgb="00FFFFFF"/>
      <rgbColor rgb="00FFFFFF"/>
      <rgbColor rgb="00FF00FF"/>
      <rgbColor rgb="00FF78FF"/>
      <rgbColor rgb="00FFAAFF"/>
      <rgbColor rgb="00FFD2FF"/>
      <rgbColor rgb="00E6E6E6"/>
      <rgbColor rgb="00FFFFFF"/>
      <rgbColor rgb="00FFFFFF"/>
      <rgbColor rgb="00FFFFFF"/>
      <rgbColor rgb="00FFFFFF"/>
      <rgbColor rgb="00FFFFFF"/>
      <rgbColor rgb="00FFFFFF"/>
      <rgbColor rgb="00FFFFFF"/>
      <rgbColor rgb="00FFFFFF"/>
      <rgbColor rgb="00C0C0C0"/>
      <rgbColor rgb="00FFFFFF"/>
      <rgbColor rgb="00E6E6E6"/>
      <rgbColor rgb="00FFFFFF"/>
      <rgbColor rgb="00FFFFFF"/>
      <rgbColor rgb="00FFFFFF"/>
      <rgbColor rgb="00FFD2FF"/>
      <rgbColor rgb="00FFAAFF"/>
      <rgbColor rgb="00FF78FF"/>
      <rgbColor rgb="00FFFFFF"/>
      <rgbColor rgb="00FFFFFF"/>
      <rgbColor rgb="00FFFFFF"/>
      <rgbColor rgb="00FFFFFF"/>
      <rgbColor rgb="00FFFFFF"/>
      <rgbColor rgb="00FFFFFF"/>
      <rgbColor rgb="00FF00FF"/>
      <rgbColor rgb="00FFFFFF"/>
      <rgbColor rgb="00FFFFFF"/>
      <rgbColor rgb="00FFFFFF"/>
    </indexedColors>
    <mruColors>
      <color rgb="FFFF00FF"/>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sz="210" b="0" i="0" u="none" strike="noStrike" baseline="0">
              <a:solidFill>
                <a:srgbClr val="000000"/>
              </a:solidFill>
              <a:latin typeface="Arial"/>
              <a:ea typeface="Arial"/>
              <a:cs typeface="Arial"/>
            </a:defRPr>
          </a:pPr>
          <a:endParaRPr lang="en-US"/>
        </a:p>
      </c:txPr>
    </c:title>
    <c:view3D>
      <c:rotY val="150"/>
      <c:perspective val="0"/>
    </c:view3D>
    <c:plotArea>
      <c:layout/>
      <c:pie3DChart>
        <c:varyColors val="1"/>
        <c:ser>
          <c:idx val="0"/>
          <c:order val="0"/>
          <c:spPr>
            <a:ln w="12700">
              <a:solidFill>
                <a:srgbClr val="000000"/>
              </a:solidFill>
              <a:prstDash val="solid"/>
            </a:ln>
          </c:spPr>
          <c:dPt>
            <c:idx val="0"/>
            <c:spPr>
              <a:solidFill>
                <a:srgbClr val="969696"/>
              </a:solidFill>
              <a:ln w="12700">
                <a:solidFill>
                  <a:srgbClr val="000000"/>
                </a:solidFill>
                <a:prstDash val="solid"/>
              </a:ln>
            </c:spPr>
          </c:dPt>
          <c:dPt>
            <c:idx val="1"/>
            <c:spPr>
              <a:solidFill>
                <a:srgbClr val="969696"/>
              </a:solidFill>
              <a:ln w="12700">
                <a:solidFill>
                  <a:srgbClr val="000000"/>
                </a:solidFill>
                <a:prstDash val="solid"/>
              </a:ln>
            </c:spPr>
          </c:dPt>
          <c:dPt>
            <c:idx val="2"/>
            <c:spPr>
              <a:noFill/>
              <a:ln w="25400">
                <a:noFill/>
              </a:ln>
            </c:spPr>
          </c:dPt>
          <c:dPt>
            <c:idx val="3"/>
            <c:spPr>
              <a:solidFill>
                <a:srgbClr val="FFFFFF"/>
              </a:solidFill>
              <a:ln w="12700">
                <a:solidFill>
                  <a:srgbClr val="000000"/>
                </a:solidFill>
                <a:prstDash val="solid"/>
              </a:ln>
            </c:spPr>
          </c:dPt>
          <c:dPt>
            <c:idx val="4"/>
            <c:spPr>
              <a:noFill/>
              <a:ln w="25400">
                <a:noFill/>
              </a:ln>
            </c:spPr>
          </c:dPt>
          <c:dLbls>
            <c:dLbl>
              <c:idx val="0"/>
              <c:delete val="1"/>
            </c:dLbl>
            <c:dLbl>
              <c:idx val="1"/>
              <c:spPr>
                <a:noFill/>
                <a:ln w="25400">
                  <a:noFill/>
                </a:ln>
              </c:spPr>
              <c:txPr>
                <a:bodyPr/>
                <a:lstStyle/>
                <a:p>
                  <a:pPr>
                    <a:defRPr sz="100" b="0" i="0" u="none" strike="noStrike" baseline="0">
                      <a:solidFill>
                        <a:srgbClr val="000000"/>
                      </a:solidFill>
                      <a:latin typeface="Arial"/>
                      <a:ea typeface="Arial"/>
                      <a:cs typeface="Arial"/>
                    </a:defRPr>
                  </a:pPr>
                  <a:endParaRPr lang="en-US"/>
                </a:p>
              </c:txPr>
              <c:dLblPos val="bestFit"/>
              <c:showCatName val="1"/>
              <c:showPercent val="1"/>
            </c:dLbl>
            <c:dLbl>
              <c:idx val="2"/>
              <c:delete val="1"/>
            </c:dLbl>
            <c:dLbl>
              <c:idx val="3"/>
              <c:spPr>
                <a:noFill/>
                <a:ln w="25400">
                  <a:noFill/>
                </a:ln>
              </c:spPr>
              <c:txPr>
                <a:bodyPr/>
                <a:lstStyle/>
                <a:p>
                  <a:pPr>
                    <a:defRPr sz="100" b="0" i="0" u="none" strike="noStrike" baseline="0">
                      <a:solidFill>
                        <a:srgbClr val="000000"/>
                      </a:solidFill>
                      <a:latin typeface="Arial"/>
                      <a:ea typeface="Arial"/>
                      <a:cs typeface="Arial"/>
                    </a:defRPr>
                  </a:pPr>
                  <a:endParaRPr lang="en-US"/>
                </a:p>
              </c:txPr>
              <c:dLblPos val="bestFit"/>
              <c:showCatName val="1"/>
              <c:showPercent val="1"/>
            </c:dLbl>
            <c:dLbl>
              <c:idx val="4"/>
              <c:delete val="1"/>
            </c:dLbl>
            <c:dLbl>
              <c:idx val="5"/>
              <c:dLblPos val="bestFit"/>
              <c:showCatName val="1"/>
              <c:showPercent val="1"/>
            </c:dLbl>
            <c:dLbl>
              <c:idx val="6"/>
              <c:delete val="1"/>
            </c:dLbl>
            <c:dLbl>
              <c:idx val="7"/>
              <c:dLblPos val="bestFit"/>
              <c:showCatName val="1"/>
              <c:showPercent val="1"/>
            </c:dLbl>
            <c:dLbl>
              <c:idx val="8"/>
              <c:delete val="1"/>
            </c:dLbl>
            <c:dLbl>
              <c:idx val="9"/>
              <c:dLblPos val="bestFit"/>
              <c:showCatName val="1"/>
              <c:showPercent val="1"/>
            </c:dLbl>
            <c:dLbl>
              <c:idx val="10"/>
              <c:delete val="1"/>
            </c:dLbl>
            <c:dLbl>
              <c:idx val="11"/>
              <c:delete val="1"/>
            </c:dLbl>
            <c:dLbl>
              <c:idx val="12"/>
              <c:dLblPos val="bestFit"/>
              <c:showCatName val="1"/>
              <c:showPercent val="1"/>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n-US"/>
              </a:p>
            </c:txPr>
            <c:showCatName val="1"/>
            <c:showPercent val="1"/>
          </c:dLbls>
          <c:cat>
            <c:numRef>
              <c:f>'8.1.10'!$H$15:$H$19</c:f>
              <c:numCache>
                <c:formatCode>General_)</c:formatCode>
                <c:ptCount val="5"/>
              </c:numCache>
            </c:numRef>
          </c:cat>
          <c:val>
            <c:numRef>
              <c:f>'8.1.10'!$I$15:$I$19</c:f>
              <c:numCache>
                <c:formatCode>###\ ###\ ###</c:formatCode>
                <c:ptCount val="5"/>
              </c:numCache>
            </c:numRef>
          </c:val>
        </c:ser>
      </c:pie3DChart>
      <c:spPr>
        <a:noFill/>
        <a:ln w="25400">
          <a:noFill/>
        </a:ln>
      </c:spPr>
    </c:plotArea>
    <c:plotVisOnly val="1"/>
    <c:dispBlanksAs val="zero"/>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4"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sz="210" b="0" i="0" u="none" strike="noStrike" baseline="0">
              <a:solidFill>
                <a:srgbClr val="000000"/>
              </a:solidFill>
              <a:latin typeface="Arial"/>
              <a:ea typeface="Arial"/>
              <a:cs typeface="Arial"/>
            </a:defRPr>
          </a:pPr>
          <a:endParaRPr lang="en-US"/>
        </a:p>
      </c:txPr>
    </c:title>
    <c:view3D>
      <c:rotY val="150"/>
      <c:perspective val="0"/>
    </c:view3D>
    <c:plotArea>
      <c:layout/>
      <c:pie3DChart>
        <c:varyColors val="1"/>
        <c:ser>
          <c:idx val="0"/>
          <c:order val="0"/>
          <c:spPr>
            <a:ln w="12700">
              <a:solidFill>
                <a:srgbClr val="000000"/>
              </a:solidFill>
              <a:prstDash val="solid"/>
            </a:ln>
          </c:spPr>
          <c:dPt>
            <c:idx val="0"/>
            <c:spPr>
              <a:solidFill>
                <a:srgbClr val="969696"/>
              </a:solidFill>
              <a:ln w="12700">
                <a:solidFill>
                  <a:srgbClr val="000000"/>
                </a:solidFill>
                <a:prstDash val="solid"/>
              </a:ln>
            </c:spPr>
          </c:dPt>
          <c:dPt>
            <c:idx val="1"/>
            <c:spPr>
              <a:solidFill>
                <a:srgbClr val="969696"/>
              </a:solidFill>
              <a:ln w="12700">
                <a:solidFill>
                  <a:srgbClr val="000000"/>
                </a:solidFill>
                <a:prstDash val="solid"/>
              </a:ln>
            </c:spPr>
          </c:dPt>
          <c:dPt>
            <c:idx val="2"/>
            <c:spPr>
              <a:noFill/>
              <a:ln w="25400">
                <a:noFill/>
              </a:ln>
            </c:spPr>
          </c:dPt>
          <c:dPt>
            <c:idx val="3"/>
            <c:spPr>
              <a:solidFill>
                <a:srgbClr val="FFFFFF"/>
              </a:solidFill>
              <a:ln w="12700">
                <a:solidFill>
                  <a:srgbClr val="000000"/>
                </a:solidFill>
                <a:prstDash val="solid"/>
              </a:ln>
            </c:spPr>
          </c:dPt>
          <c:dPt>
            <c:idx val="4"/>
            <c:spPr>
              <a:noFill/>
              <a:ln w="25400">
                <a:noFill/>
              </a:ln>
            </c:spPr>
          </c:dPt>
          <c:dLbls>
            <c:dLbl>
              <c:idx val="0"/>
              <c:delete val="1"/>
            </c:dLbl>
            <c:dLbl>
              <c:idx val="1"/>
              <c:spPr>
                <a:noFill/>
                <a:ln w="25400">
                  <a:noFill/>
                </a:ln>
              </c:spPr>
              <c:txPr>
                <a:bodyPr/>
                <a:lstStyle/>
                <a:p>
                  <a:pPr>
                    <a:defRPr sz="100" b="0" i="0" u="none" strike="noStrike" baseline="0">
                      <a:solidFill>
                        <a:srgbClr val="000000"/>
                      </a:solidFill>
                      <a:latin typeface="Arial"/>
                      <a:ea typeface="Arial"/>
                      <a:cs typeface="Arial"/>
                    </a:defRPr>
                  </a:pPr>
                  <a:endParaRPr lang="en-US"/>
                </a:p>
              </c:txPr>
              <c:dLblPos val="bestFit"/>
              <c:showCatName val="1"/>
              <c:showPercent val="1"/>
            </c:dLbl>
            <c:dLbl>
              <c:idx val="2"/>
              <c:delete val="1"/>
            </c:dLbl>
            <c:dLbl>
              <c:idx val="3"/>
              <c:spPr>
                <a:noFill/>
                <a:ln w="25400">
                  <a:noFill/>
                </a:ln>
              </c:spPr>
              <c:txPr>
                <a:bodyPr/>
                <a:lstStyle/>
                <a:p>
                  <a:pPr>
                    <a:defRPr sz="100" b="0" i="0" u="none" strike="noStrike" baseline="0">
                      <a:solidFill>
                        <a:srgbClr val="000000"/>
                      </a:solidFill>
                      <a:latin typeface="Arial"/>
                      <a:ea typeface="Arial"/>
                      <a:cs typeface="Arial"/>
                    </a:defRPr>
                  </a:pPr>
                  <a:endParaRPr lang="en-US"/>
                </a:p>
              </c:txPr>
              <c:dLblPos val="bestFit"/>
              <c:showCatName val="1"/>
              <c:showPercent val="1"/>
            </c:dLbl>
            <c:dLbl>
              <c:idx val="4"/>
              <c:delete val="1"/>
            </c:dLbl>
            <c:dLbl>
              <c:idx val="5"/>
              <c:dLblPos val="bestFit"/>
              <c:showCatName val="1"/>
              <c:showPercent val="1"/>
            </c:dLbl>
            <c:dLbl>
              <c:idx val="6"/>
              <c:delete val="1"/>
            </c:dLbl>
            <c:dLbl>
              <c:idx val="7"/>
              <c:dLblPos val="bestFit"/>
              <c:showCatName val="1"/>
              <c:showPercent val="1"/>
            </c:dLbl>
            <c:dLbl>
              <c:idx val="8"/>
              <c:delete val="1"/>
            </c:dLbl>
            <c:dLbl>
              <c:idx val="9"/>
              <c:dLblPos val="bestFit"/>
              <c:showCatName val="1"/>
              <c:showPercent val="1"/>
            </c:dLbl>
            <c:dLbl>
              <c:idx val="10"/>
              <c:delete val="1"/>
            </c:dLbl>
            <c:dLbl>
              <c:idx val="11"/>
              <c:delete val="1"/>
            </c:dLbl>
            <c:dLbl>
              <c:idx val="12"/>
              <c:dLblPos val="bestFit"/>
              <c:showCatName val="1"/>
              <c:showPercent val="1"/>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en-US"/>
              </a:p>
            </c:txPr>
            <c:showCatName val="1"/>
            <c:showPercent val="1"/>
          </c:dLbls>
          <c:cat>
            <c:numRef>
              <c:f>'8.1.11'!$H$15:$H$19</c:f>
              <c:numCache>
                <c:formatCode>General_)</c:formatCode>
                <c:ptCount val="5"/>
              </c:numCache>
            </c:numRef>
          </c:cat>
          <c:val>
            <c:numRef>
              <c:f>'8.1.11'!$I$15:$I$19</c:f>
              <c:numCache>
                <c:formatCode>###\ ###\ ###</c:formatCode>
                <c:ptCount val="5"/>
              </c:numCache>
            </c:numRef>
          </c:val>
        </c:ser>
      </c:pie3DChart>
      <c:spPr>
        <a:noFill/>
        <a:ln w="25400">
          <a:noFill/>
        </a:ln>
      </c:spPr>
    </c:plotArea>
    <c:plotVisOnly val="1"/>
    <c:dispBlanksAs val="zero"/>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4" verticalDpi="0"/>
  </c:printSettings>
  <c:userShapes r:id="rId1"/>
</c:chartSpace>
</file>

<file path=xl/drawings/_rels/drawing1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276225" cy="0"/>
        </a:xfrm>
        <a:prstGeom prst="line">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xdr:cNvSpPr>
          <a:spLocks noChangeShapeType="1"/>
        </xdr:cNvSpPr>
      </xdr:nvSpPr>
      <xdr:spPr bwMode="auto">
        <a:xfrm>
          <a:off x="9525" y="0"/>
          <a:ext cx="285750" cy="0"/>
        </a:xfrm>
        <a:prstGeom prst="line">
          <a:avLst/>
        </a:prstGeom>
        <a:no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9525</xdr:colOff>
      <xdr:row>0</xdr:row>
      <xdr:rowOff>0</xdr:rowOff>
    </xdr:to>
    <xdr:sp macro="" textlink="">
      <xdr:nvSpPr>
        <xdr:cNvPr id="2" name="Line 1"/>
        <xdr:cNvSpPr>
          <a:spLocks noChangeShapeType="1"/>
        </xdr:cNvSpPr>
      </xdr:nvSpPr>
      <xdr:spPr bwMode="auto">
        <a:xfrm>
          <a:off x="9525" y="0"/>
          <a:ext cx="17811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1771650" cy="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24</xdr:row>
      <xdr:rowOff>0</xdr:rowOff>
    </xdr:from>
    <xdr:to>
      <xdr:col>0</xdr:col>
      <xdr:colOff>0</xdr:colOff>
      <xdr:row>24</xdr:row>
      <xdr:rowOff>0</xdr:rowOff>
    </xdr:to>
    <xdr:graphicFrame macro="">
      <xdr:nvGraphicFramePr>
        <xdr:cNvPr id="2"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24</xdr:row>
      <xdr:rowOff>0</xdr:rowOff>
    </xdr:from>
    <xdr:to>
      <xdr:col>0</xdr:col>
      <xdr:colOff>0</xdr:colOff>
      <xdr:row>24</xdr:row>
      <xdr:rowOff>0</xdr:rowOff>
    </xdr:to>
    <xdr:graphicFrame macro="">
      <xdr:nvGraphicFramePr>
        <xdr:cNvPr id="2"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1495425"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19050" y="0"/>
          <a:ext cx="1485900"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19050" y="0"/>
          <a:ext cx="1485900" cy="0"/>
        </a:xfrm>
        <a:prstGeom prst="line">
          <a:avLst/>
        </a:prstGeom>
        <a:no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1419225"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19050" y="0"/>
          <a:ext cx="1409700"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19050" y="0"/>
          <a:ext cx="1409700" cy="0"/>
        </a:xfrm>
        <a:prstGeom prst="line">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356235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3"/>
        <xdr:cNvSpPr>
          <a:spLocks noChangeShapeType="1"/>
        </xdr:cNvSpPr>
      </xdr:nvSpPr>
      <xdr:spPr bwMode="auto">
        <a:xfrm>
          <a:off x="9525" y="0"/>
          <a:ext cx="3562350" cy="0"/>
        </a:xfrm>
        <a:prstGeom prst="line">
          <a:avLst/>
        </a:prstGeom>
        <a:noFill/>
        <a:ln w="9525">
          <a:solidFill>
            <a:srgbClr val="000000"/>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4" name="Line 4"/>
        <xdr:cNvSpPr>
          <a:spLocks noChangeShapeType="1"/>
        </xdr:cNvSpPr>
      </xdr:nvSpPr>
      <xdr:spPr bwMode="auto">
        <a:xfrm>
          <a:off x="9525" y="800100"/>
          <a:ext cx="3562350" cy="857250"/>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5" name="Line 4"/>
        <xdr:cNvSpPr>
          <a:spLocks noChangeShapeType="1"/>
        </xdr:cNvSpPr>
      </xdr:nvSpPr>
      <xdr:spPr bwMode="auto">
        <a:xfrm>
          <a:off x="9525" y="800100"/>
          <a:ext cx="3562350" cy="857250"/>
        </a:xfrm>
        <a:prstGeom prst="line">
          <a:avLst/>
        </a:prstGeom>
        <a:noFill/>
        <a:ln w="9525">
          <a:solidFill>
            <a:srgbClr val="FFFFFF"/>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35052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3"/>
        <xdr:cNvSpPr>
          <a:spLocks noChangeShapeType="1"/>
        </xdr:cNvSpPr>
      </xdr:nvSpPr>
      <xdr:spPr bwMode="auto">
        <a:xfrm>
          <a:off x="9525" y="0"/>
          <a:ext cx="3505200" cy="0"/>
        </a:xfrm>
        <a:prstGeom prst="line">
          <a:avLst/>
        </a:prstGeom>
        <a:noFill/>
        <a:ln w="9525">
          <a:solidFill>
            <a:srgbClr val="000000"/>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4" name="Line 4"/>
        <xdr:cNvSpPr>
          <a:spLocks noChangeShapeType="1"/>
        </xdr:cNvSpPr>
      </xdr:nvSpPr>
      <xdr:spPr bwMode="auto">
        <a:xfrm>
          <a:off x="9525" y="800100"/>
          <a:ext cx="3505200" cy="857250"/>
        </a:xfrm>
        <a:prstGeom prst="line">
          <a:avLst/>
        </a:prstGeom>
        <a:noFill/>
        <a:ln w="9525">
          <a:solidFill>
            <a:srgbClr val="FFFFFF"/>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4</xdr:row>
      <xdr:rowOff>19049</xdr:rowOff>
    </xdr:from>
    <xdr:to>
      <xdr:col>1</xdr:col>
      <xdr:colOff>19050</xdr:colOff>
      <xdr:row>8</xdr:row>
      <xdr:rowOff>161924</xdr:rowOff>
    </xdr:to>
    <xdr:sp macro="" textlink="">
      <xdr:nvSpPr>
        <xdr:cNvPr id="2" name="Line 1"/>
        <xdr:cNvSpPr>
          <a:spLocks noChangeShapeType="1"/>
        </xdr:cNvSpPr>
      </xdr:nvSpPr>
      <xdr:spPr bwMode="auto">
        <a:xfrm>
          <a:off x="0" y="895349"/>
          <a:ext cx="1714500" cy="952500"/>
        </a:xfrm>
        <a:prstGeom prst="line">
          <a:avLst/>
        </a:prstGeom>
        <a:noFill/>
        <a:ln w="9525">
          <a:solidFill>
            <a:srgbClr val="FFFFFF"/>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1</xdr:row>
      <xdr:rowOff>0</xdr:rowOff>
    </xdr:to>
    <xdr:sp macro="" textlink="">
      <xdr:nvSpPr>
        <xdr:cNvPr id="2" name="Line 1"/>
        <xdr:cNvSpPr>
          <a:spLocks noChangeShapeType="1"/>
        </xdr:cNvSpPr>
      </xdr:nvSpPr>
      <xdr:spPr bwMode="auto">
        <a:xfrm>
          <a:off x="9525" y="142875"/>
          <a:ext cx="2105025" cy="0"/>
        </a:xfrm>
        <a:prstGeom prst="line">
          <a:avLst/>
        </a:prstGeom>
        <a:noFill/>
        <a:ln w="9525">
          <a:solidFill>
            <a:srgbClr val="FFFFFF"/>
          </a:solidFill>
          <a:round/>
          <a:headEnd/>
          <a:tailEnd/>
        </a:ln>
      </xdr:spPr>
    </xdr:sp>
    <xdr:clientData/>
  </xdr:twoCellAnchor>
  <xdr:twoCellAnchor>
    <xdr:from>
      <xdr:col>0</xdr:col>
      <xdr:colOff>0</xdr:colOff>
      <xdr:row>4</xdr:row>
      <xdr:rowOff>0</xdr:rowOff>
    </xdr:from>
    <xdr:to>
      <xdr:col>0</xdr:col>
      <xdr:colOff>1714500</xdr:colOff>
      <xdr:row>9</xdr:row>
      <xdr:rowOff>0</xdr:rowOff>
    </xdr:to>
    <xdr:sp macro="" textlink="">
      <xdr:nvSpPr>
        <xdr:cNvPr id="3" name="Line 3"/>
        <xdr:cNvSpPr>
          <a:spLocks noChangeShapeType="1"/>
        </xdr:cNvSpPr>
      </xdr:nvSpPr>
      <xdr:spPr bwMode="auto">
        <a:xfrm>
          <a:off x="0" y="876300"/>
          <a:ext cx="1714500" cy="857250"/>
        </a:xfrm>
        <a:prstGeom prst="line">
          <a:avLst/>
        </a:prstGeom>
        <a:noFill/>
        <a:ln w="9525">
          <a:solidFill>
            <a:srgbClr val="FFFFFF"/>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xdr:cNvSpPr>
          <a:spLocks noChangeShapeType="1"/>
        </xdr:cNvSpPr>
      </xdr:nvSpPr>
      <xdr:spPr bwMode="auto">
        <a:xfrm>
          <a:off x="19050" y="885825"/>
          <a:ext cx="1400175" cy="600075"/>
        </a:xfrm>
        <a:prstGeom prst="line">
          <a:avLst/>
        </a:prstGeom>
        <a:noFill/>
        <a:ln w="9525">
          <a:solidFill>
            <a:srgbClr val="FFFFFF"/>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9526</xdr:colOff>
      <xdr:row>4</xdr:row>
      <xdr:rowOff>19050</xdr:rowOff>
    </xdr:from>
    <xdr:to>
      <xdr:col>1</xdr:col>
      <xdr:colOff>9525</xdr:colOff>
      <xdr:row>7</xdr:row>
      <xdr:rowOff>209550</xdr:rowOff>
    </xdr:to>
    <xdr:sp macro="" textlink="">
      <xdr:nvSpPr>
        <xdr:cNvPr id="2" name="Line 1"/>
        <xdr:cNvSpPr>
          <a:spLocks noChangeShapeType="1"/>
        </xdr:cNvSpPr>
      </xdr:nvSpPr>
      <xdr:spPr bwMode="auto">
        <a:xfrm>
          <a:off x="9526" y="828675"/>
          <a:ext cx="2162174" cy="590550"/>
        </a:xfrm>
        <a:prstGeom prst="line">
          <a:avLst/>
        </a:prstGeom>
        <a:noFill/>
        <a:ln w="9525">
          <a:solidFill>
            <a:srgbClr val="FFFFFF"/>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19050</xdr:colOff>
      <xdr:row>4</xdr:row>
      <xdr:rowOff>19051</xdr:rowOff>
    </xdr:from>
    <xdr:to>
      <xdr:col>1</xdr:col>
      <xdr:colOff>9525</xdr:colOff>
      <xdr:row>7</xdr:row>
      <xdr:rowOff>342901</xdr:rowOff>
    </xdr:to>
    <xdr:sp macro="" textlink="">
      <xdr:nvSpPr>
        <xdr:cNvPr id="2" name="Line 1"/>
        <xdr:cNvSpPr>
          <a:spLocks noChangeShapeType="1"/>
        </xdr:cNvSpPr>
      </xdr:nvSpPr>
      <xdr:spPr bwMode="auto">
        <a:xfrm>
          <a:off x="19050" y="828676"/>
          <a:ext cx="1847850" cy="723900"/>
        </a:xfrm>
        <a:prstGeom prst="line">
          <a:avLst/>
        </a:prstGeom>
        <a:noFill/>
        <a:ln w="9525">
          <a:solidFill>
            <a:srgbClr val="FFFFFF"/>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4</xdr:row>
      <xdr:rowOff>19049</xdr:rowOff>
    </xdr:from>
    <xdr:to>
      <xdr:col>1</xdr:col>
      <xdr:colOff>1</xdr:colOff>
      <xdr:row>7</xdr:row>
      <xdr:rowOff>352424</xdr:rowOff>
    </xdr:to>
    <xdr:sp macro="" textlink="">
      <xdr:nvSpPr>
        <xdr:cNvPr id="2" name="Line 1"/>
        <xdr:cNvSpPr>
          <a:spLocks noChangeShapeType="1"/>
        </xdr:cNvSpPr>
      </xdr:nvSpPr>
      <xdr:spPr bwMode="auto">
        <a:xfrm>
          <a:off x="0" y="857249"/>
          <a:ext cx="1552576" cy="733425"/>
        </a:xfrm>
        <a:prstGeom prst="line">
          <a:avLst/>
        </a:prstGeom>
        <a:noFill/>
        <a:ln w="9525">
          <a:solidFill>
            <a:srgbClr val="FFFFFF"/>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xdr:cNvSpPr>
          <a:spLocks noChangeShapeType="1"/>
        </xdr:cNvSpPr>
      </xdr:nvSpPr>
      <xdr:spPr bwMode="auto">
        <a:xfrm>
          <a:off x="19050" y="800100"/>
          <a:ext cx="1752600" cy="571500"/>
        </a:xfrm>
        <a:prstGeom prst="line">
          <a:avLst/>
        </a:prstGeom>
        <a:noFill/>
        <a:ln w="9525">
          <a:solidFill>
            <a:srgbClr val="FFFFFF"/>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0</xdr:colOff>
      <xdr:row>7</xdr:row>
      <xdr:rowOff>238125</xdr:rowOff>
    </xdr:to>
    <xdr:sp macro="" textlink="">
      <xdr:nvSpPr>
        <xdr:cNvPr id="2" name="Line 1"/>
        <xdr:cNvSpPr>
          <a:spLocks noChangeShapeType="1"/>
        </xdr:cNvSpPr>
      </xdr:nvSpPr>
      <xdr:spPr bwMode="auto">
        <a:xfrm>
          <a:off x="0" y="828675"/>
          <a:ext cx="1876425" cy="619125"/>
        </a:xfrm>
        <a:prstGeom prst="line">
          <a:avLst/>
        </a:prstGeom>
        <a:noFill/>
        <a:ln w="9525">
          <a:solidFill>
            <a:srgbClr val="FFFFFF"/>
          </a:solidFill>
          <a:round/>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0</xdr:colOff>
      <xdr:row>7</xdr:row>
      <xdr:rowOff>180975</xdr:rowOff>
    </xdr:to>
    <xdr:sp macro="" textlink="">
      <xdr:nvSpPr>
        <xdr:cNvPr id="2" name="Line 1"/>
        <xdr:cNvSpPr>
          <a:spLocks noChangeShapeType="1"/>
        </xdr:cNvSpPr>
      </xdr:nvSpPr>
      <xdr:spPr bwMode="auto">
        <a:xfrm>
          <a:off x="0" y="828675"/>
          <a:ext cx="1657350" cy="561975"/>
        </a:xfrm>
        <a:prstGeom prst="line">
          <a:avLst/>
        </a:prstGeom>
        <a:noFill/>
        <a:ln w="9525">
          <a:solidFill>
            <a:srgbClr val="FFFFFF"/>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28575</xdr:rowOff>
    </xdr:from>
    <xdr:to>
      <xdr:col>0</xdr:col>
      <xdr:colOff>2133599</xdr:colOff>
      <xdr:row>7</xdr:row>
      <xdr:rowOff>209550</xdr:rowOff>
    </xdr:to>
    <xdr:sp macro="" textlink="">
      <xdr:nvSpPr>
        <xdr:cNvPr id="2" name="Line 1"/>
        <xdr:cNvSpPr>
          <a:spLocks noChangeShapeType="1"/>
        </xdr:cNvSpPr>
      </xdr:nvSpPr>
      <xdr:spPr bwMode="auto">
        <a:xfrm>
          <a:off x="0" y="838200"/>
          <a:ext cx="2133599" cy="581025"/>
        </a:xfrm>
        <a:prstGeom prst="line">
          <a:avLst/>
        </a:prstGeom>
        <a:noFill/>
        <a:ln w="9525">
          <a:solidFill>
            <a:srgbClr val="FFFFFF"/>
          </a:solidFill>
          <a:round/>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4</xdr:row>
      <xdr:rowOff>9525</xdr:rowOff>
    </xdr:from>
    <xdr:to>
      <xdr:col>1</xdr:col>
      <xdr:colOff>19050</xdr:colOff>
      <xdr:row>8</xdr:row>
      <xdr:rowOff>0</xdr:rowOff>
    </xdr:to>
    <xdr:sp macro="" textlink="">
      <xdr:nvSpPr>
        <xdr:cNvPr id="2" name="Line 1"/>
        <xdr:cNvSpPr>
          <a:spLocks noChangeShapeType="1"/>
        </xdr:cNvSpPr>
      </xdr:nvSpPr>
      <xdr:spPr bwMode="auto">
        <a:xfrm>
          <a:off x="0" y="819150"/>
          <a:ext cx="2114550" cy="609600"/>
        </a:xfrm>
        <a:prstGeom prst="line">
          <a:avLst/>
        </a:prstGeom>
        <a:noFill/>
        <a:ln w="9525">
          <a:solidFill>
            <a:srgbClr val="FFFFFF"/>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4</xdr:row>
      <xdr:rowOff>19051</xdr:rowOff>
    </xdr:from>
    <xdr:to>
      <xdr:col>1</xdr:col>
      <xdr:colOff>9524</xdr:colOff>
      <xdr:row>7</xdr:row>
      <xdr:rowOff>342901</xdr:rowOff>
    </xdr:to>
    <xdr:sp macro="" textlink="">
      <xdr:nvSpPr>
        <xdr:cNvPr id="2" name="Line 1"/>
        <xdr:cNvSpPr>
          <a:spLocks noChangeShapeType="1"/>
        </xdr:cNvSpPr>
      </xdr:nvSpPr>
      <xdr:spPr bwMode="auto">
        <a:xfrm>
          <a:off x="0" y="828676"/>
          <a:ext cx="1695449" cy="723900"/>
        </a:xfrm>
        <a:prstGeom prst="line">
          <a:avLst/>
        </a:prstGeom>
        <a:noFill/>
        <a:ln w="9525">
          <a:solidFill>
            <a:srgbClr val="FFFFFF"/>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28574</xdr:colOff>
      <xdr:row>4</xdr:row>
      <xdr:rowOff>28575</xdr:rowOff>
    </xdr:from>
    <xdr:to>
      <xdr:col>1</xdr:col>
      <xdr:colOff>38100</xdr:colOff>
      <xdr:row>7</xdr:row>
      <xdr:rowOff>247650</xdr:rowOff>
    </xdr:to>
    <xdr:sp macro="" textlink="">
      <xdr:nvSpPr>
        <xdr:cNvPr id="2" name="Line 1"/>
        <xdr:cNvSpPr>
          <a:spLocks noChangeShapeType="1"/>
        </xdr:cNvSpPr>
      </xdr:nvSpPr>
      <xdr:spPr bwMode="auto">
        <a:xfrm>
          <a:off x="28574" y="838200"/>
          <a:ext cx="1647826" cy="619125"/>
        </a:xfrm>
        <a:prstGeom prst="line">
          <a:avLst/>
        </a:prstGeom>
        <a:noFill/>
        <a:ln w="9525">
          <a:solidFill>
            <a:srgbClr val="FFFFFF"/>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xdr:cNvSpPr>
          <a:spLocks noChangeShapeType="1"/>
        </xdr:cNvSpPr>
      </xdr:nvSpPr>
      <xdr:spPr bwMode="auto">
        <a:xfrm>
          <a:off x="19050" y="809625"/>
          <a:ext cx="1790700" cy="600075"/>
        </a:xfrm>
        <a:prstGeom prst="line">
          <a:avLst/>
        </a:prstGeom>
        <a:noFill/>
        <a:ln w="9525">
          <a:solidFill>
            <a:srgbClr val="FFFFFF"/>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23812</xdr:colOff>
      <xdr:row>4</xdr:row>
      <xdr:rowOff>15875</xdr:rowOff>
    </xdr:from>
    <xdr:to>
      <xdr:col>0</xdr:col>
      <xdr:colOff>2031999</xdr:colOff>
      <xdr:row>8</xdr:row>
      <xdr:rowOff>1</xdr:rowOff>
    </xdr:to>
    <xdr:sp macro="" textlink="">
      <xdr:nvSpPr>
        <xdr:cNvPr id="2" name="Line 1"/>
        <xdr:cNvSpPr>
          <a:spLocks noChangeShapeType="1"/>
        </xdr:cNvSpPr>
      </xdr:nvSpPr>
      <xdr:spPr bwMode="auto">
        <a:xfrm>
          <a:off x="23812" y="815975"/>
          <a:ext cx="2008187" cy="641351"/>
        </a:xfrm>
        <a:prstGeom prst="line">
          <a:avLst/>
        </a:prstGeom>
        <a:noFill/>
        <a:ln w="9525">
          <a:solidFill>
            <a:srgbClr val="FFFFFF"/>
          </a:solidFill>
          <a:round/>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xdr:cNvSpPr>
          <a:spLocks noChangeShapeType="1"/>
        </xdr:cNvSpPr>
      </xdr:nvSpPr>
      <xdr:spPr bwMode="auto">
        <a:xfrm>
          <a:off x="19050" y="809625"/>
          <a:ext cx="1743075" cy="590550"/>
        </a:xfrm>
        <a:prstGeom prst="line">
          <a:avLst/>
        </a:prstGeom>
        <a:noFill/>
        <a:ln w="9525">
          <a:solidFill>
            <a:srgbClr val="FFFFFF"/>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xdr:cNvSpPr>
          <a:spLocks noChangeShapeType="1"/>
        </xdr:cNvSpPr>
      </xdr:nvSpPr>
      <xdr:spPr bwMode="auto">
        <a:xfrm>
          <a:off x="19050" y="809625"/>
          <a:ext cx="1628775" cy="581025"/>
        </a:xfrm>
        <a:prstGeom prst="line">
          <a:avLst/>
        </a:prstGeom>
        <a:noFill/>
        <a:ln w="9525">
          <a:solidFill>
            <a:srgbClr val="FFFFFF"/>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xdr:cNvSpPr>
          <a:spLocks noChangeShapeType="1"/>
        </xdr:cNvSpPr>
      </xdr:nvSpPr>
      <xdr:spPr bwMode="auto">
        <a:xfrm>
          <a:off x="9525" y="0"/>
          <a:ext cx="219075" cy="0"/>
        </a:xfrm>
        <a:prstGeom prst="line">
          <a:avLst/>
        </a:prstGeom>
        <a:no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xdr:cNvSpPr>
          <a:spLocks noChangeShapeType="1"/>
        </xdr:cNvSpPr>
      </xdr:nvSpPr>
      <xdr:spPr bwMode="auto">
        <a:xfrm>
          <a:off x="9525" y="0"/>
          <a:ext cx="200025" cy="0"/>
        </a:xfrm>
        <a:prstGeom prst="line">
          <a:avLst/>
        </a:prstGeom>
        <a:no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xdr:cNvSpPr>
          <a:spLocks noChangeShapeType="1"/>
        </xdr:cNvSpPr>
      </xdr:nvSpPr>
      <xdr:spPr bwMode="auto">
        <a:xfrm>
          <a:off x="9525" y="0"/>
          <a:ext cx="266700" cy="0"/>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xdr:cNvSpPr>
          <a:spLocks noChangeShapeType="1"/>
        </xdr:cNvSpPr>
      </xdr:nvSpPr>
      <xdr:spPr bwMode="auto">
        <a:xfrm>
          <a:off x="9525" y="0"/>
          <a:ext cx="295275" cy="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ine.pt/xurl/ind/0003765"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hyperlink" Target="http://www.ine.pt/xurl/ind/0008342" TargetMode="External"/><Relationship Id="rId7" Type="http://schemas.openxmlformats.org/officeDocument/2006/relationships/hyperlink" Target="http://www.ine.pt/xurl/ind/0008347" TargetMode="External"/><Relationship Id="rId2" Type="http://schemas.openxmlformats.org/officeDocument/2006/relationships/hyperlink" Target="http://www.ine.pt/xurl/ind/0008344" TargetMode="External"/><Relationship Id="rId1" Type="http://schemas.openxmlformats.org/officeDocument/2006/relationships/hyperlink" Target="http://www.ine.pt/xurl/ind/0008341" TargetMode="External"/><Relationship Id="rId6" Type="http://schemas.openxmlformats.org/officeDocument/2006/relationships/hyperlink" Target="http://www.ine.pt/xurl/ind/0008346" TargetMode="External"/><Relationship Id="rId5" Type="http://schemas.openxmlformats.org/officeDocument/2006/relationships/hyperlink" Target="http://www.ine.pt/xurl/ind/0008345" TargetMode="External"/><Relationship Id="rId4" Type="http://schemas.openxmlformats.org/officeDocument/2006/relationships/hyperlink" Target="http://www.ine.pt/xurl/ind/0008343" TargetMode="External"/><Relationship Id="rId9" Type="http://schemas.openxmlformats.org/officeDocument/2006/relationships/drawing" Target="../drawings/drawing16.xml"/></Relationships>
</file>

<file path=xl/worksheets/_rels/sheet105.xml.rels><?xml version="1.0" encoding="UTF-8" standalone="yes"?>
<Relationships xmlns="http://schemas.openxmlformats.org/package/2006/relationships"><Relationship Id="rId3" Type="http://schemas.openxmlformats.org/officeDocument/2006/relationships/hyperlink" Target="http://www.ine.pt/xurl/ind/0009195" TargetMode="External"/><Relationship Id="rId2" Type="http://schemas.openxmlformats.org/officeDocument/2006/relationships/hyperlink" Target="http://www.ine.pt/xurl/ind/0009194" TargetMode="External"/><Relationship Id="rId1" Type="http://schemas.openxmlformats.org/officeDocument/2006/relationships/hyperlink" Target="http://www.ine.pt/xurl/ind/0009193" TargetMode="External"/><Relationship Id="rId4"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hyperlink" Target="http://www.ine.pt/xurl/ind/0009178" TargetMode="External"/><Relationship Id="rId2" Type="http://schemas.openxmlformats.org/officeDocument/2006/relationships/hyperlink" Target="http://www.ine.pt/xurl/ind/0009177" TargetMode="External"/><Relationship Id="rId1" Type="http://schemas.openxmlformats.org/officeDocument/2006/relationships/hyperlink" Target="http://www.ine.pt/xurl/ind/0009176" TargetMode="External"/><Relationship Id="rId5" Type="http://schemas.openxmlformats.org/officeDocument/2006/relationships/drawing" Target="../drawings/drawing17.xml"/><Relationship Id="rId4"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09179" TargetMode="External"/><Relationship Id="rId2" Type="http://schemas.openxmlformats.org/officeDocument/2006/relationships/hyperlink" Target="http://www.ine.pt/xurl/ind/0009181" TargetMode="External"/><Relationship Id="rId1" Type="http://schemas.openxmlformats.org/officeDocument/2006/relationships/hyperlink" Target="http://www.ine.pt/xurl/ind/0009180" TargetMode="External"/><Relationship Id="rId4"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08617" TargetMode="External"/><Relationship Id="rId2"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5" Type="http://schemas.openxmlformats.org/officeDocument/2006/relationships/printerSettings" Target="../printerSettings/printerSettings108.bin"/><Relationship Id="rId4" Type="http://schemas.openxmlformats.org/officeDocument/2006/relationships/hyperlink" Target="http://www.ine.pt/xurl/ind/0008618"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07576" TargetMode="External"/><Relationship Id="rId7" Type="http://schemas.openxmlformats.org/officeDocument/2006/relationships/printerSettings" Target="../printerSettings/printerSettings109.bin"/><Relationship Id="rId2" Type="http://schemas.openxmlformats.org/officeDocument/2006/relationships/hyperlink" Target="http://www.ine.pt/xurl/ind/0007575" TargetMode="External"/><Relationship Id="rId1" Type="http://schemas.openxmlformats.org/officeDocument/2006/relationships/hyperlink" Target="http://www.ine.pt/xurl/ind/0007575" TargetMode="External"/><Relationship Id="rId6" Type="http://schemas.openxmlformats.org/officeDocument/2006/relationships/hyperlink" Target="http://www.ine.pt/xurl/ind/0007579" TargetMode="External"/><Relationship Id="rId5" Type="http://schemas.openxmlformats.org/officeDocument/2006/relationships/hyperlink" Target="http://www.ine.pt/xurl/ind/0007578" TargetMode="External"/><Relationship Id="rId4" Type="http://schemas.openxmlformats.org/officeDocument/2006/relationships/hyperlink" Target="http://www.ine.pt/xurl/ind/0007577"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hyperlink" Target="http://www.ine.pt/xurl/ind/0007577" TargetMode="External"/><Relationship Id="rId7" Type="http://schemas.openxmlformats.org/officeDocument/2006/relationships/printerSettings" Target="../printerSettings/printerSettings110.bin"/><Relationship Id="rId2" Type="http://schemas.openxmlformats.org/officeDocument/2006/relationships/hyperlink" Target="http://www.ine.pt/xurl/ind/0007576" TargetMode="External"/><Relationship Id="rId1" Type="http://schemas.openxmlformats.org/officeDocument/2006/relationships/hyperlink" Target="http://www.ine.pt/xurl/ind/0007575" TargetMode="External"/><Relationship Id="rId6" Type="http://schemas.openxmlformats.org/officeDocument/2006/relationships/hyperlink" Target="http://www.ine.pt/xurl/ind/0007575" TargetMode="External"/><Relationship Id="rId5" Type="http://schemas.openxmlformats.org/officeDocument/2006/relationships/hyperlink" Target="http://www.ine.pt/xurl/ind/0007579" TargetMode="External"/><Relationship Id="rId4" Type="http://schemas.openxmlformats.org/officeDocument/2006/relationships/hyperlink" Target="http://www.ine.pt/xurl/ind/0007578"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hyperlink" Target="http://www.ine.pt/xurl/ind/0005419" TargetMode="External"/><Relationship Id="rId18" Type="http://schemas.openxmlformats.org/officeDocument/2006/relationships/hyperlink" Target="http://www.ine.pt/xurl/ind/0005429" TargetMode="External"/><Relationship Id="rId3" Type="http://schemas.openxmlformats.org/officeDocument/2006/relationships/hyperlink" Target="http://www.ine.pt/xurl/ind/0007576" TargetMode="External"/><Relationship Id="rId7" Type="http://schemas.openxmlformats.org/officeDocument/2006/relationships/hyperlink" Target="http://www.ine.pt/xurl/ind/0005420" TargetMode="External"/><Relationship Id="rId12" Type="http://schemas.openxmlformats.org/officeDocument/2006/relationships/hyperlink" Target="http://www.ine.pt/xurl/ind/0005430" TargetMode="External"/><Relationship Id="rId17" Type="http://schemas.openxmlformats.org/officeDocument/2006/relationships/hyperlink" Target="http://www.ine.pt/xurl/ind/0005431" TargetMode="External"/><Relationship Id="rId2" Type="http://schemas.openxmlformats.org/officeDocument/2006/relationships/hyperlink" Target="http://www.ine.pt/xurl/ind/0007575" TargetMode="External"/><Relationship Id="rId16" Type="http://schemas.openxmlformats.org/officeDocument/2006/relationships/hyperlink" Target="http://www.ine.pt/xurl/ind/0005428" TargetMode="External"/><Relationship Id="rId1" Type="http://schemas.openxmlformats.org/officeDocument/2006/relationships/hyperlink" Target="http://www.ine.pt/xurl/ind/0007575" TargetMode="External"/><Relationship Id="rId6" Type="http://schemas.openxmlformats.org/officeDocument/2006/relationships/hyperlink" Target="http://www.ine.pt/xurl/ind/0007579" TargetMode="External"/><Relationship Id="rId11" Type="http://schemas.openxmlformats.org/officeDocument/2006/relationships/hyperlink" Target="http://www.ine.pt/xurl/ind/0005427" TargetMode="External"/><Relationship Id="rId5" Type="http://schemas.openxmlformats.org/officeDocument/2006/relationships/hyperlink" Target="http://www.ine.pt/xurl/ind/0007578" TargetMode="External"/><Relationship Id="rId15" Type="http://schemas.openxmlformats.org/officeDocument/2006/relationships/hyperlink" Target="http://www.ine.pt/xurl/ind/0005424" TargetMode="External"/><Relationship Id="rId10" Type="http://schemas.openxmlformats.org/officeDocument/2006/relationships/hyperlink" Target="http://www.ine.pt/xurl/ind/0005423" TargetMode="External"/><Relationship Id="rId19" Type="http://schemas.openxmlformats.org/officeDocument/2006/relationships/printerSettings" Target="../printerSettings/printerSettings114.bin"/><Relationship Id="rId4" Type="http://schemas.openxmlformats.org/officeDocument/2006/relationships/hyperlink" Target="http://www.ine.pt/xurl/ind/0007577" TargetMode="External"/><Relationship Id="rId9" Type="http://schemas.openxmlformats.org/officeDocument/2006/relationships/hyperlink" Target="http://www.ine.pt/xurl/ind/0005426" TargetMode="External"/><Relationship Id="rId14" Type="http://schemas.openxmlformats.org/officeDocument/2006/relationships/hyperlink" Target="http://www.ine.pt/xurl/ind/0005418" TargetMode="External"/></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05423" TargetMode="External"/><Relationship Id="rId13" Type="http://schemas.openxmlformats.org/officeDocument/2006/relationships/hyperlink" Target="http://www.ine.pt/xurl/ind/0005428" TargetMode="External"/><Relationship Id="rId18" Type="http://schemas.openxmlformats.org/officeDocument/2006/relationships/hyperlink" Target="http://www.ine.pt/xurl/ind/0005424" TargetMode="External"/><Relationship Id="rId3" Type="http://schemas.openxmlformats.org/officeDocument/2006/relationships/hyperlink" Target="http://www.ine.pt/xurl/ind/0007576" TargetMode="External"/><Relationship Id="rId7" Type="http://schemas.openxmlformats.org/officeDocument/2006/relationships/hyperlink" Target="http://www.ine.pt/xurl/ind/0005426" TargetMode="External"/><Relationship Id="rId12" Type="http://schemas.openxmlformats.org/officeDocument/2006/relationships/hyperlink" Target="http://www.ine.pt/xurl/ind/0005418" TargetMode="External"/><Relationship Id="rId17" Type="http://schemas.openxmlformats.org/officeDocument/2006/relationships/hyperlink" Target="http://www.ine.pt/xurl/ind/0005422" TargetMode="External"/><Relationship Id="rId2" Type="http://schemas.openxmlformats.org/officeDocument/2006/relationships/hyperlink" Target="http://www.ine.pt/xurl/ind/0007575" TargetMode="External"/><Relationship Id="rId16" Type="http://schemas.openxmlformats.org/officeDocument/2006/relationships/hyperlink" Target="http://www.ine.pt/xurl/ind/0005420" TargetMode="External"/><Relationship Id="rId20" Type="http://schemas.openxmlformats.org/officeDocument/2006/relationships/drawing" Target="../drawings/drawing20.xml"/><Relationship Id="rId1" Type="http://schemas.openxmlformats.org/officeDocument/2006/relationships/hyperlink" Target="http://www.ine.pt/xurl/ind/0007575" TargetMode="External"/><Relationship Id="rId6" Type="http://schemas.openxmlformats.org/officeDocument/2006/relationships/hyperlink" Target="http://www.ine.pt/xurl/ind/0007579" TargetMode="External"/><Relationship Id="rId11" Type="http://schemas.openxmlformats.org/officeDocument/2006/relationships/hyperlink" Target="http://www.ine.pt/xurl/ind/0005419" TargetMode="External"/><Relationship Id="rId5" Type="http://schemas.openxmlformats.org/officeDocument/2006/relationships/hyperlink" Target="http://www.ine.pt/xurl/ind/0007578" TargetMode="External"/><Relationship Id="rId15" Type="http://schemas.openxmlformats.org/officeDocument/2006/relationships/hyperlink" Target="http://www.ine.pt/xurl/ind/0005429" TargetMode="External"/><Relationship Id="rId10" Type="http://schemas.openxmlformats.org/officeDocument/2006/relationships/hyperlink" Target="http://www.ine.pt/xurl/ind/0005430" TargetMode="External"/><Relationship Id="rId19" Type="http://schemas.openxmlformats.org/officeDocument/2006/relationships/printerSettings" Target="../printerSettings/printerSettings115.bin"/><Relationship Id="rId4" Type="http://schemas.openxmlformats.org/officeDocument/2006/relationships/hyperlink" Target="http://www.ine.pt/xurl/ind/0007577" TargetMode="External"/><Relationship Id="rId9" Type="http://schemas.openxmlformats.org/officeDocument/2006/relationships/hyperlink" Target="http://www.ine.pt/xurl/ind/0005427" TargetMode="External"/><Relationship Id="rId14" Type="http://schemas.openxmlformats.org/officeDocument/2006/relationships/hyperlink" Target="http://www.ine.pt/xurl/ind/0005431" TargetMode="External"/></Relationships>
</file>

<file path=xl/worksheets/_rels/sheet116.xml.rels><?xml version="1.0" encoding="UTF-8" standalone="yes"?>
<Relationships xmlns="http://schemas.openxmlformats.org/package/2006/relationships"><Relationship Id="rId8" Type="http://schemas.openxmlformats.org/officeDocument/2006/relationships/hyperlink" Target="http://www.ine.pt/xurl/ind/0005423" TargetMode="External"/><Relationship Id="rId13" Type="http://schemas.openxmlformats.org/officeDocument/2006/relationships/hyperlink" Target="http://www.ine.pt/xurl/ind/0005428" TargetMode="External"/><Relationship Id="rId18" Type="http://schemas.openxmlformats.org/officeDocument/2006/relationships/hyperlink" Target="http://www.ine.pt/xurl/ind/0005424" TargetMode="External"/><Relationship Id="rId3" Type="http://schemas.openxmlformats.org/officeDocument/2006/relationships/hyperlink" Target="http://www.ine.pt/xurl/ind/0007576" TargetMode="External"/><Relationship Id="rId7" Type="http://schemas.openxmlformats.org/officeDocument/2006/relationships/hyperlink" Target="http://www.ine.pt/xurl/ind/0005426" TargetMode="External"/><Relationship Id="rId12" Type="http://schemas.openxmlformats.org/officeDocument/2006/relationships/hyperlink" Target="http://www.ine.pt/xurl/ind/0005418" TargetMode="External"/><Relationship Id="rId17" Type="http://schemas.openxmlformats.org/officeDocument/2006/relationships/hyperlink" Target="http://www.ine.pt/xurl/ind/0005422" TargetMode="External"/><Relationship Id="rId2" Type="http://schemas.openxmlformats.org/officeDocument/2006/relationships/hyperlink" Target="http://www.ine.pt/xurl/ind/0007575" TargetMode="External"/><Relationship Id="rId16" Type="http://schemas.openxmlformats.org/officeDocument/2006/relationships/hyperlink" Target="http://www.ine.pt/xurl/ind/0005420" TargetMode="External"/><Relationship Id="rId20" Type="http://schemas.openxmlformats.org/officeDocument/2006/relationships/drawing" Target="../drawings/drawing21.xml"/><Relationship Id="rId1" Type="http://schemas.openxmlformats.org/officeDocument/2006/relationships/hyperlink" Target="http://www.ine.pt/xurl/ind/0007575" TargetMode="External"/><Relationship Id="rId6" Type="http://schemas.openxmlformats.org/officeDocument/2006/relationships/hyperlink" Target="http://www.ine.pt/xurl/ind/0007579" TargetMode="External"/><Relationship Id="rId11" Type="http://schemas.openxmlformats.org/officeDocument/2006/relationships/hyperlink" Target="http://www.ine.pt/xurl/ind/0005419" TargetMode="External"/><Relationship Id="rId5" Type="http://schemas.openxmlformats.org/officeDocument/2006/relationships/hyperlink" Target="http://www.ine.pt/xurl/ind/0007578" TargetMode="External"/><Relationship Id="rId15" Type="http://schemas.openxmlformats.org/officeDocument/2006/relationships/hyperlink" Target="http://www.ine.pt/xurl/ind/0005429" TargetMode="External"/><Relationship Id="rId10" Type="http://schemas.openxmlformats.org/officeDocument/2006/relationships/hyperlink" Target="http://www.ine.pt/xurl/ind/0005430" TargetMode="External"/><Relationship Id="rId19" Type="http://schemas.openxmlformats.org/officeDocument/2006/relationships/printerSettings" Target="../printerSettings/printerSettings116.bin"/><Relationship Id="rId4" Type="http://schemas.openxmlformats.org/officeDocument/2006/relationships/hyperlink" Target="http://www.ine.pt/xurl/ind/0007577" TargetMode="External"/><Relationship Id="rId9" Type="http://schemas.openxmlformats.org/officeDocument/2006/relationships/hyperlink" Target="http://www.ine.pt/xurl/ind/0005427" TargetMode="External"/><Relationship Id="rId14" Type="http://schemas.openxmlformats.org/officeDocument/2006/relationships/hyperlink" Target="http://www.ine.pt/xurl/ind/0005431" TargetMode="Externa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27.bin"/><Relationship Id="rId1" Type="http://schemas.openxmlformats.org/officeDocument/2006/relationships/hyperlink" Target="http://www.ine.pt/xurl/ind/0007985"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www.ine.pt/xurl/ind/0008062" TargetMode="External"/><Relationship Id="rId13" Type="http://schemas.openxmlformats.org/officeDocument/2006/relationships/printerSettings" Target="../printerSettings/printerSettings128.bin"/><Relationship Id="rId3" Type="http://schemas.openxmlformats.org/officeDocument/2006/relationships/hyperlink" Target="http://www.ine.pt/xurl/ind/0008058" TargetMode="External"/><Relationship Id="rId7" Type="http://schemas.openxmlformats.org/officeDocument/2006/relationships/hyperlink" Target="http://www.ine.pt/xurl/ind/0008061" TargetMode="External"/><Relationship Id="rId12" Type="http://schemas.openxmlformats.org/officeDocument/2006/relationships/hyperlink" Target="http://www.ine.pt/xurl/ind/0008279" TargetMode="External"/><Relationship Id="rId2" Type="http://schemas.openxmlformats.org/officeDocument/2006/relationships/hyperlink" Target="http://www.ine.pt/xurl/ind/0008057"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8060" TargetMode="External"/><Relationship Id="rId11" Type="http://schemas.openxmlformats.org/officeDocument/2006/relationships/hyperlink" Target="http://www.ine.pt/xurl/ind/0008278" TargetMode="External"/><Relationship Id="rId5" Type="http://schemas.openxmlformats.org/officeDocument/2006/relationships/hyperlink" Target="http://www.ine.pt/xurl/ind/0008059"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8063" TargetMode="External"/><Relationship Id="rId14" Type="http://schemas.openxmlformats.org/officeDocument/2006/relationships/drawing" Target="../drawings/drawing26.xml"/></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30.bin"/><Relationship Id="rId1" Type="http://schemas.openxmlformats.org/officeDocument/2006/relationships/hyperlink" Target="http://www.ine.pt/xurl/ind/0008057" TargetMode="External"/></Relationships>
</file>

<file path=xl/worksheets/_rels/sheet1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31.bin"/><Relationship Id="rId1" Type="http://schemas.openxmlformats.org/officeDocument/2006/relationships/hyperlink" Target="http://www.ine.pt/xurl/ind/0008058" TargetMode="External"/></Relationships>
</file>

<file path=xl/worksheets/_rels/sheet1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32.bin"/><Relationship Id="rId1" Type="http://schemas.openxmlformats.org/officeDocument/2006/relationships/hyperlink" Target="http://www.ine.pt/xurl/ind/0008059" TargetMode="External"/></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34.bin"/><Relationship Id="rId1" Type="http://schemas.openxmlformats.org/officeDocument/2006/relationships/hyperlink" Target="http://www.ine.pt/xurl/ind/0008060" TargetMode="External"/></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136.bin"/><Relationship Id="rId1" Type="http://schemas.openxmlformats.org/officeDocument/2006/relationships/hyperlink" Target="http://www.ine.pt/xurl/ind/0008061" TargetMode="Externa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138.bin"/><Relationship Id="rId1" Type="http://schemas.openxmlformats.org/officeDocument/2006/relationships/hyperlink" Target="http://www.ine.pt/xurl/ind/0008062" TargetMode="External"/></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139.bin"/><Relationship Id="rId1" Type="http://schemas.openxmlformats.org/officeDocument/2006/relationships/hyperlink" Target="http://www.ine.pt/xurl/ind/0008063"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140.bin"/><Relationship Id="rId1" Type="http://schemas.openxmlformats.org/officeDocument/2006/relationships/hyperlink" Target="http://www.ine.pt/xurl/ind/0008278" TargetMode="External"/></Relationships>
</file>

<file path=xl/worksheets/_rels/sheet141.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141.bin"/><Relationship Id="rId1" Type="http://schemas.openxmlformats.org/officeDocument/2006/relationships/hyperlink" Target="http://www.ine.pt/xurl/ind/0008279" TargetMode="External"/></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142.bin"/><Relationship Id="rId1" Type="http://schemas.openxmlformats.org/officeDocument/2006/relationships/hyperlink" Target="http://www.ine.pt/xurl/ind/0008064"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9.bin"/><Relationship Id="rId1" Type="http://schemas.openxmlformats.org/officeDocument/2006/relationships/hyperlink" Target="http://www.ine.pt/xurl/ind/0007518"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0.bin"/><Relationship Id="rId1" Type="http://schemas.openxmlformats.org/officeDocument/2006/relationships/hyperlink" Target="http://www.ine.pt/xurl/ind/0008565"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ine.pt/xurl/ind/0007518"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7520" TargetMode="External"/><Relationship Id="rId2" Type="http://schemas.openxmlformats.org/officeDocument/2006/relationships/hyperlink" Target="http://www.ine.pt/xurl/ind/0007519" TargetMode="External"/><Relationship Id="rId1" Type="http://schemas.openxmlformats.org/officeDocument/2006/relationships/hyperlink" Target="http://www.ine.pt/xurl/ind/0007518" TargetMode="External"/><Relationship Id="rId5" Type="http://schemas.openxmlformats.org/officeDocument/2006/relationships/printerSettings" Target="../printerSettings/printerSettings52.bin"/><Relationship Id="rId4" Type="http://schemas.openxmlformats.org/officeDocument/2006/relationships/hyperlink" Target="http://www.ine.pt/xurl/ind/0007521"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8567" TargetMode="External"/><Relationship Id="rId7" Type="http://schemas.openxmlformats.org/officeDocument/2006/relationships/drawing" Target="../drawings/drawing3.xml"/><Relationship Id="rId2" Type="http://schemas.openxmlformats.org/officeDocument/2006/relationships/hyperlink" Target="http://www.ine.pt/xurl/ind/0008566" TargetMode="External"/><Relationship Id="rId1" Type="http://schemas.openxmlformats.org/officeDocument/2006/relationships/hyperlink" Target="http://www.ine.pt/xurl/ind/0008565" TargetMode="External"/><Relationship Id="rId6" Type="http://schemas.openxmlformats.org/officeDocument/2006/relationships/printerSettings" Target="../printerSettings/printerSettings53.bin"/><Relationship Id="rId5" Type="http://schemas.openxmlformats.org/officeDocument/2006/relationships/hyperlink" Target="https://www.ine.pt/xportal/xmain?xpid=INE&amp;xpgid=ine_indicadores&amp;indOcorrCod=0008570&amp;contexto=bd&amp;selTab=tab2" TargetMode="External"/><Relationship Id="rId4" Type="http://schemas.openxmlformats.org/officeDocument/2006/relationships/hyperlink" Target="http://www.ine.pt/xurl/ind/0008568"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ine.pt/xurl/ind/0007522"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7.bin"/><Relationship Id="rId1" Type="http://schemas.openxmlformats.org/officeDocument/2006/relationships/hyperlink" Target="http://www.ine.pt/xurl/ind/0008569"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8.bin"/><Relationship Id="rId1" Type="http://schemas.openxmlformats.org/officeDocument/2006/relationships/hyperlink" Target="http://www.ine.pt/xurl/ind/0007523"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3.bin"/><Relationship Id="rId1" Type="http://schemas.openxmlformats.org/officeDocument/2006/relationships/hyperlink" Target="http://www.ine.pt/xurl/ind/0007518"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4.bin"/><Relationship Id="rId1" Type="http://schemas.openxmlformats.org/officeDocument/2006/relationships/hyperlink" Target="http://www.ine.pt/xurl/ind/0007518" TargetMode="Externa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ine.pt/xurl/ind/0007518"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ine.pt/xurl/ind/0008859"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ine.pt/xurl/ind/0008859"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ine.pt/xurl/ind/000885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ine.pt/xurl/ind/0008859"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08241" TargetMode="External"/><Relationship Id="rId2" Type="http://schemas.openxmlformats.org/officeDocument/2006/relationships/hyperlink" Target="http://www.ine.pt/xurl/ind/0008240" TargetMode="External"/><Relationship Id="rId1" Type="http://schemas.openxmlformats.org/officeDocument/2006/relationships/hyperlink" Target="http://www.ine.pt/xurl/ind/0008239" TargetMode="External"/><Relationship Id="rId5" Type="http://schemas.openxmlformats.org/officeDocument/2006/relationships/printerSettings" Target="../printerSettings/printerSettings71.bin"/><Relationship Id="rId4" Type="http://schemas.openxmlformats.org/officeDocument/2006/relationships/hyperlink" Target="http://www.ine.pt/xurl/ind/0008242"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ine.pt/xurl/ind/0008241" TargetMode="Externa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ine.pt/xurl/ind/0008241"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ine.pt/xurl/ind/0008239"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ine.pt/xurl/ind/0008239"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ine.pt/xurl/ind/0008629"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ine.pt/xurl/ind/0003765"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630" TargetMode="External"/><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 Id="rId6" Type="http://schemas.openxmlformats.org/officeDocument/2006/relationships/printerSettings" Target="../printerSettings/printerSettings81.bin"/><Relationship Id="rId5" Type="http://schemas.openxmlformats.org/officeDocument/2006/relationships/hyperlink" Target="http://www.ine.pt/xurl/ind/0003771" TargetMode="External"/><Relationship Id="rId4" Type="http://schemas.openxmlformats.org/officeDocument/2006/relationships/hyperlink" Target="http://www.ine.pt/xurl/ind/0008632"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03766" TargetMode="External"/><Relationship Id="rId2" Type="http://schemas.openxmlformats.org/officeDocument/2006/relationships/hyperlink" Target="http://www.ine.pt/xurl/ind/0003768" TargetMode="External"/><Relationship Id="rId1" Type="http://schemas.openxmlformats.org/officeDocument/2006/relationships/hyperlink" Target="http://www.ine.pt/xurl/ind/0003765" TargetMode="External"/><Relationship Id="rId6" Type="http://schemas.openxmlformats.org/officeDocument/2006/relationships/printerSettings" Target="../printerSettings/printerSettings82.bin"/><Relationship Id="rId5" Type="http://schemas.openxmlformats.org/officeDocument/2006/relationships/hyperlink" Target="http://www.ine.pt/xurl/ind/0003767" TargetMode="External"/><Relationship Id="rId4" Type="http://schemas.openxmlformats.org/officeDocument/2006/relationships/hyperlink" Target="http://www.ine.pt/xurl/ind/0003769"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www.ine.pt/xurl/ind/0003766" TargetMode="External"/><Relationship Id="rId1" Type="http://schemas.openxmlformats.org/officeDocument/2006/relationships/hyperlink" Target="http://www.ine.pt/xurl/ind/0003765"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ine.pt/xurl/ind/0003765"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www.ine.pt/xurl/ind/0008629"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ine.pt/xurl/ind/0003765"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ine.pt/xurl/ind/0003765"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ine.pt/xurl/ind/0008629" TargetMode="External"/></Relationships>
</file>

<file path=xl/worksheets/sheet1.xml><?xml version="1.0" encoding="utf-8"?>
<worksheet xmlns="http://schemas.openxmlformats.org/spreadsheetml/2006/main" xmlns:r="http://schemas.openxmlformats.org/officeDocument/2006/relationships">
  <dimension ref="A1:K154"/>
  <sheetViews>
    <sheetView showGridLines="0" tabSelected="1" zoomScaleNormal="100" workbookViewId="0">
      <selection sqref="A1:K1"/>
    </sheetView>
  </sheetViews>
  <sheetFormatPr defaultRowHeight="12.75"/>
  <cols>
    <col min="1" max="1" width="39.42578125" style="1912" customWidth="1"/>
    <col min="2" max="16384" width="9.140625" style="1906"/>
  </cols>
  <sheetData>
    <row r="1" spans="1:11" ht="30.75" customHeight="1">
      <c r="A1" s="1950" t="s">
        <v>1585</v>
      </c>
      <c r="B1" s="1950"/>
      <c r="C1" s="1950"/>
      <c r="D1" s="1950"/>
      <c r="E1" s="1950"/>
      <c r="F1" s="1950"/>
      <c r="G1" s="1950"/>
      <c r="H1" s="1950"/>
      <c r="I1" s="1950"/>
      <c r="J1" s="1950"/>
      <c r="K1" s="1950"/>
    </row>
    <row r="3" spans="1:11" ht="27.75" customHeight="1">
      <c r="A3" s="1936" t="s">
        <v>1586</v>
      </c>
    </row>
    <row r="4" spans="1:11" s="1907" customFormat="1">
      <c r="A4" s="1919" t="s">
        <v>1587</v>
      </c>
    </row>
    <row r="5" spans="1:11" ht="26.25" customHeight="1">
      <c r="A5" s="1936" t="s">
        <v>1738</v>
      </c>
    </row>
    <row r="6" spans="1:11" s="1907" customFormat="1">
      <c r="A6" s="1919" t="s">
        <v>1588</v>
      </c>
    </row>
    <row r="7" spans="1:11" s="1907" customFormat="1">
      <c r="A7" s="1919" t="s">
        <v>1589</v>
      </c>
    </row>
    <row r="8" spans="1:11" s="1907" customFormat="1">
      <c r="A8" s="1919" t="s">
        <v>1590</v>
      </c>
    </row>
    <row r="9" spans="1:11" s="1907" customFormat="1">
      <c r="A9" s="1919" t="s">
        <v>1591</v>
      </c>
    </row>
    <row r="10" spans="1:11" s="1907" customFormat="1">
      <c r="A10" s="1919" t="s">
        <v>1592</v>
      </c>
    </row>
    <row r="11" spans="1:11" s="1907" customFormat="1">
      <c r="A11" s="1919" t="s">
        <v>1721</v>
      </c>
    </row>
    <row r="12" spans="1:11" s="1907" customFormat="1">
      <c r="A12" s="1919" t="s">
        <v>1722</v>
      </c>
    </row>
    <row r="13" spans="1:11" s="1907" customFormat="1">
      <c r="A13" s="1919" t="s">
        <v>1723</v>
      </c>
    </row>
    <row r="14" spans="1:11" s="1907" customFormat="1">
      <c r="A14" s="1919" t="s">
        <v>1724</v>
      </c>
    </row>
    <row r="15" spans="1:11" s="1907" customFormat="1">
      <c r="A15" s="1919" t="s">
        <v>1725</v>
      </c>
    </row>
    <row r="16" spans="1:11" s="1907" customFormat="1">
      <c r="A16" s="1919" t="s">
        <v>1726</v>
      </c>
    </row>
    <row r="17" spans="1:1" s="1907" customFormat="1">
      <c r="A17" s="1919" t="s">
        <v>1727</v>
      </c>
    </row>
    <row r="18" spans="1:1" s="1907" customFormat="1">
      <c r="A18" s="1919" t="s">
        <v>1728</v>
      </c>
    </row>
    <row r="19" spans="1:1" s="1907" customFormat="1">
      <c r="A19" s="1919" t="s">
        <v>1729</v>
      </c>
    </row>
    <row r="20" spans="1:1" ht="33.75" customHeight="1">
      <c r="A20" s="1936" t="s">
        <v>1593</v>
      </c>
    </row>
    <row r="21" spans="1:1" s="1907" customFormat="1">
      <c r="A21" s="1919" t="s">
        <v>1594</v>
      </c>
    </row>
    <row r="22" spans="1:1" s="1907" customFormat="1">
      <c r="A22" s="1919" t="s">
        <v>1595</v>
      </c>
    </row>
    <row r="23" spans="1:1" s="1907" customFormat="1">
      <c r="A23" s="1919" t="s">
        <v>1596</v>
      </c>
    </row>
    <row r="24" spans="1:1" s="1907" customFormat="1">
      <c r="A24" s="1919" t="s">
        <v>1597</v>
      </c>
    </row>
    <row r="25" spans="1:1" s="1907" customFormat="1">
      <c r="A25" s="1919" t="s">
        <v>1598</v>
      </c>
    </row>
    <row r="26" spans="1:1" s="1907" customFormat="1">
      <c r="A26" s="1919" t="s">
        <v>1599</v>
      </c>
    </row>
    <row r="27" spans="1:1" s="1907" customFormat="1">
      <c r="A27" s="1919" t="s">
        <v>1600</v>
      </c>
    </row>
    <row r="28" spans="1:1" s="1907" customFormat="1">
      <c r="A28" s="1919" t="s">
        <v>1601</v>
      </c>
    </row>
    <row r="29" spans="1:1" s="1907" customFormat="1">
      <c r="A29" s="1919" t="s">
        <v>1602</v>
      </c>
    </row>
    <row r="30" spans="1:1" s="1908" customFormat="1">
      <c r="A30" s="1919" t="s">
        <v>1603</v>
      </c>
    </row>
    <row r="31" spans="1:1" s="1907" customFormat="1">
      <c r="A31" s="1919" t="s">
        <v>1604</v>
      </c>
    </row>
    <row r="32" spans="1:1" s="1907" customFormat="1">
      <c r="A32" s="1919" t="s">
        <v>1605</v>
      </c>
    </row>
    <row r="33" spans="1:1" s="1907" customFormat="1">
      <c r="A33" s="1919" t="s">
        <v>1606</v>
      </c>
    </row>
    <row r="34" spans="1:1" s="1907" customFormat="1">
      <c r="A34" s="1919" t="s">
        <v>1607</v>
      </c>
    </row>
    <row r="35" spans="1:1" s="1907" customFormat="1">
      <c r="A35" s="1919" t="s">
        <v>1608</v>
      </c>
    </row>
    <row r="36" spans="1:1" s="1907" customFormat="1">
      <c r="A36" s="1919" t="s">
        <v>1609</v>
      </c>
    </row>
    <row r="37" spans="1:1" s="1907" customFormat="1">
      <c r="A37" s="1919" t="s">
        <v>1610</v>
      </c>
    </row>
    <row r="38" spans="1:1" s="1907" customFormat="1">
      <c r="A38" s="1919" t="s">
        <v>1611</v>
      </c>
    </row>
    <row r="39" spans="1:1" s="1907" customFormat="1">
      <c r="A39" s="1919" t="s">
        <v>1612</v>
      </c>
    </row>
    <row r="40" spans="1:1" s="1907" customFormat="1">
      <c r="A40" s="1919" t="s">
        <v>1613</v>
      </c>
    </row>
    <row r="41" spans="1:1" s="1908" customFormat="1">
      <c r="A41" s="1919" t="s">
        <v>1614</v>
      </c>
    </row>
    <row r="42" spans="1:1" s="1907" customFormat="1">
      <c r="A42" s="1919" t="s">
        <v>1615</v>
      </c>
    </row>
    <row r="43" spans="1:1" s="1907" customFormat="1">
      <c r="A43" s="1919" t="s">
        <v>1616</v>
      </c>
    </row>
    <row r="44" spans="1:1" ht="27.75" customHeight="1">
      <c r="A44" s="1936" t="s">
        <v>1617</v>
      </c>
    </row>
    <row r="45" spans="1:1" s="1907" customFormat="1">
      <c r="A45" s="1919" t="s">
        <v>1618</v>
      </c>
    </row>
    <row r="46" spans="1:1" s="1907" customFormat="1">
      <c r="A46" s="1919" t="s">
        <v>1619</v>
      </c>
    </row>
    <row r="47" spans="1:1" s="1907" customFormat="1">
      <c r="A47" s="1919" t="s">
        <v>1620</v>
      </c>
    </row>
    <row r="48" spans="1:1" s="1907" customFormat="1">
      <c r="A48" s="1919" t="s">
        <v>1621</v>
      </c>
    </row>
    <row r="49" spans="1:1" s="1907" customFormat="1">
      <c r="A49" s="1919" t="s">
        <v>1622</v>
      </c>
    </row>
    <row r="50" spans="1:1" s="1907" customFormat="1">
      <c r="A50" s="1919" t="s">
        <v>1623</v>
      </c>
    </row>
    <row r="51" spans="1:1" s="1907" customFormat="1">
      <c r="A51" s="1919" t="s">
        <v>1624</v>
      </c>
    </row>
    <row r="52" spans="1:1" ht="25.5" customHeight="1">
      <c r="A52" s="1936" t="s">
        <v>1625</v>
      </c>
    </row>
    <row r="53" spans="1:1" s="1907" customFormat="1">
      <c r="A53" s="1919" t="s">
        <v>1626</v>
      </c>
    </row>
    <row r="54" spans="1:1" s="1907" customFormat="1">
      <c r="A54" s="1919" t="s">
        <v>1627</v>
      </c>
    </row>
    <row r="55" spans="1:1" s="1907" customFormat="1">
      <c r="A55" s="1919" t="s">
        <v>1628</v>
      </c>
    </row>
    <row r="56" spans="1:1" s="1907" customFormat="1">
      <c r="A56" s="1919" t="s">
        <v>1629</v>
      </c>
    </row>
    <row r="57" spans="1:1" s="1907" customFormat="1">
      <c r="A57" s="1919" t="s">
        <v>1630</v>
      </c>
    </row>
    <row r="58" spans="1:1" s="1907" customFormat="1">
      <c r="A58" s="1919" t="s">
        <v>1631</v>
      </c>
    </row>
    <row r="59" spans="1:1" s="1907" customFormat="1">
      <c r="A59" s="1919" t="s">
        <v>1632</v>
      </c>
    </row>
    <row r="60" spans="1:1" s="1907" customFormat="1">
      <c r="A60" s="1919" t="s">
        <v>1633</v>
      </c>
    </row>
    <row r="61" spans="1:1" s="1907" customFormat="1">
      <c r="A61" s="1919" t="s">
        <v>1634</v>
      </c>
    </row>
    <row r="62" spans="1:1" s="1907" customFormat="1">
      <c r="A62" s="1919" t="s">
        <v>1635</v>
      </c>
    </row>
    <row r="63" spans="1:1" s="1907" customFormat="1">
      <c r="A63" s="1919" t="s">
        <v>1636</v>
      </c>
    </row>
    <row r="64" spans="1:1" s="1907" customFormat="1">
      <c r="A64" s="1919" t="s">
        <v>1637</v>
      </c>
    </row>
    <row r="65" spans="1:1" s="1907" customFormat="1">
      <c r="A65" s="1919" t="s">
        <v>1638</v>
      </c>
    </row>
    <row r="66" spans="1:1" s="1907" customFormat="1">
      <c r="A66" s="1919" t="s">
        <v>1639</v>
      </c>
    </row>
    <row r="67" spans="1:1" s="1907" customFormat="1">
      <c r="A67" s="1919" t="s">
        <v>1640</v>
      </c>
    </row>
    <row r="68" spans="1:1" s="1907" customFormat="1">
      <c r="A68" s="1919" t="s">
        <v>1641</v>
      </c>
    </row>
    <row r="69" spans="1:1" s="1907" customFormat="1">
      <c r="A69" s="1919" t="s">
        <v>1642</v>
      </c>
    </row>
    <row r="70" spans="1:1" s="1907" customFormat="1">
      <c r="A70" s="1919" t="s">
        <v>1643</v>
      </c>
    </row>
    <row r="71" spans="1:1" s="1907" customFormat="1">
      <c r="A71" s="1919" t="s">
        <v>1644</v>
      </c>
    </row>
    <row r="72" spans="1:1" s="1907" customFormat="1">
      <c r="A72" s="1919" t="s">
        <v>1645</v>
      </c>
    </row>
    <row r="73" spans="1:1" s="1907" customFormat="1">
      <c r="A73" s="1919" t="s">
        <v>1646</v>
      </c>
    </row>
    <row r="74" spans="1:1" s="1907" customFormat="1">
      <c r="A74" s="1919" t="s">
        <v>1730</v>
      </c>
    </row>
    <row r="75" spans="1:1" s="1907" customFormat="1">
      <c r="A75" s="1919" t="s">
        <v>1647</v>
      </c>
    </row>
    <row r="76" spans="1:1" s="1907" customFormat="1">
      <c r="A76" s="1919" t="s">
        <v>1648</v>
      </c>
    </row>
    <row r="77" spans="1:1" s="1909" customFormat="1" ht="25.5" customHeight="1">
      <c r="A77" s="1937" t="s">
        <v>1649</v>
      </c>
    </row>
    <row r="78" spans="1:1" s="1910" customFormat="1">
      <c r="A78" s="1920" t="s">
        <v>1650</v>
      </c>
    </row>
    <row r="79" spans="1:1" s="1910" customFormat="1">
      <c r="A79" s="1920" t="s">
        <v>1651</v>
      </c>
    </row>
    <row r="80" spans="1:1" s="1910" customFormat="1">
      <c r="A80" s="1920" t="s">
        <v>1652</v>
      </c>
    </row>
    <row r="81" spans="1:1" s="1910" customFormat="1">
      <c r="A81" s="1920" t="s">
        <v>1653</v>
      </c>
    </row>
    <row r="82" spans="1:1" s="1910" customFormat="1">
      <c r="A82" s="1920" t="s">
        <v>1654</v>
      </c>
    </row>
    <row r="83" spans="1:1" s="1910" customFormat="1">
      <c r="A83" s="1920" t="s">
        <v>1655</v>
      </c>
    </row>
    <row r="84" spans="1:1" s="1910" customFormat="1">
      <c r="A84" s="1920" t="s">
        <v>1656</v>
      </c>
    </row>
    <row r="85" spans="1:1" ht="30" customHeight="1">
      <c r="A85" s="1936" t="s">
        <v>1657</v>
      </c>
    </row>
    <row r="86" spans="1:1" s="1907" customFormat="1">
      <c r="A86" s="1919" t="s">
        <v>1658</v>
      </c>
    </row>
    <row r="87" spans="1:1" s="1907" customFormat="1">
      <c r="A87" s="1919" t="s">
        <v>1659</v>
      </c>
    </row>
    <row r="88" spans="1:1" s="1907" customFormat="1">
      <c r="A88" s="1919" t="s">
        <v>1660</v>
      </c>
    </row>
    <row r="89" spans="1:1" s="1907" customFormat="1">
      <c r="A89" s="1919" t="s">
        <v>1661</v>
      </c>
    </row>
    <row r="90" spans="1:1" s="1907" customFormat="1">
      <c r="A90" s="1919" t="s">
        <v>1662</v>
      </c>
    </row>
    <row r="91" spans="1:1" s="1907" customFormat="1">
      <c r="A91" s="1919" t="s">
        <v>1663</v>
      </c>
    </row>
    <row r="92" spans="1:1" s="1907" customFormat="1">
      <c r="A92" s="1919" t="s">
        <v>1664</v>
      </c>
    </row>
    <row r="93" spans="1:1" s="1907" customFormat="1">
      <c r="A93" s="1919" t="s">
        <v>1665</v>
      </c>
    </row>
    <row r="94" spans="1:1" s="1907" customFormat="1">
      <c r="A94" s="1919" t="s">
        <v>1666</v>
      </c>
    </row>
    <row r="95" spans="1:1" s="1907" customFormat="1">
      <c r="A95" s="1919" t="s">
        <v>1667</v>
      </c>
    </row>
    <row r="96" spans="1:1" s="1907" customFormat="1">
      <c r="A96" s="1919" t="s">
        <v>1668</v>
      </c>
    </row>
    <row r="97" spans="1:1" s="1907" customFormat="1">
      <c r="A97" s="1919" t="s">
        <v>1669</v>
      </c>
    </row>
    <row r="98" spans="1:1" s="1907" customFormat="1">
      <c r="A98" s="1919" t="s">
        <v>1670</v>
      </c>
    </row>
    <row r="99" spans="1:1" s="1907" customFormat="1">
      <c r="A99" s="1919" t="s">
        <v>1671</v>
      </c>
    </row>
    <row r="100" spans="1:1" s="1907" customFormat="1">
      <c r="A100" s="1919" t="s">
        <v>1672</v>
      </c>
    </row>
    <row r="101" spans="1:1" s="1907" customFormat="1">
      <c r="A101" s="1919" t="s">
        <v>1673</v>
      </c>
    </row>
    <row r="102" spans="1:1" s="1907" customFormat="1">
      <c r="A102" s="1919" t="s">
        <v>1674</v>
      </c>
    </row>
    <row r="103" spans="1:1" s="1907" customFormat="1">
      <c r="A103" s="1919" t="s">
        <v>1675</v>
      </c>
    </row>
    <row r="104" spans="1:1" s="1907" customFormat="1">
      <c r="A104" s="1919" t="s">
        <v>1676</v>
      </c>
    </row>
    <row r="105" spans="1:1" s="1907" customFormat="1">
      <c r="A105" s="1919" t="s">
        <v>1677</v>
      </c>
    </row>
    <row r="106" spans="1:1" s="1907" customFormat="1">
      <c r="A106" s="1919" t="s">
        <v>1678</v>
      </c>
    </row>
    <row r="107" spans="1:1" s="1907" customFormat="1">
      <c r="A107" s="1919" t="s">
        <v>1679</v>
      </c>
    </row>
    <row r="108" spans="1:1" s="1907" customFormat="1">
      <c r="A108" s="1919" t="s">
        <v>1680</v>
      </c>
    </row>
    <row r="109" spans="1:1" s="1907" customFormat="1">
      <c r="A109" s="1919" t="s">
        <v>1681</v>
      </c>
    </row>
    <row r="110" spans="1:1" s="1907" customFormat="1">
      <c r="A110" s="1919" t="s">
        <v>1682</v>
      </c>
    </row>
    <row r="111" spans="1:1" s="1909" customFormat="1" ht="27" customHeight="1">
      <c r="A111" s="1937" t="s">
        <v>1683</v>
      </c>
    </row>
    <row r="112" spans="1:1" s="1910" customFormat="1">
      <c r="A112" s="1920" t="s">
        <v>1684</v>
      </c>
    </row>
    <row r="113" spans="1:1" s="1910" customFormat="1">
      <c r="A113" s="1920" t="s">
        <v>1731</v>
      </c>
    </row>
    <row r="114" spans="1:1" s="1910" customFormat="1">
      <c r="A114" s="1920" t="s">
        <v>1732</v>
      </c>
    </row>
    <row r="115" spans="1:1" s="1910" customFormat="1">
      <c r="A115" s="1920" t="s">
        <v>1733</v>
      </c>
    </row>
    <row r="116" spans="1:1" s="1910" customFormat="1">
      <c r="A116" s="1920" t="s">
        <v>1734</v>
      </c>
    </row>
    <row r="117" spans="1:1" s="1909" customFormat="1" ht="27.75" customHeight="1">
      <c r="A117" s="1937" t="s">
        <v>1685</v>
      </c>
    </row>
    <row r="118" spans="1:1" s="1910" customFormat="1" ht="12.75" customHeight="1">
      <c r="A118" s="1919" t="s">
        <v>1686</v>
      </c>
    </row>
    <row r="119" spans="1:1" s="1910" customFormat="1" ht="12.75" customHeight="1">
      <c r="A119" s="1919" t="s">
        <v>1687</v>
      </c>
    </row>
    <row r="120" spans="1:1" s="1910" customFormat="1">
      <c r="A120" s="1919" t="s">
        <v>1688</v>
      </c>
    </row>
    <row r="121" spans="1:1" s="1910" customFormat="1">
      <c r="A121" s="1919" t="s">
        <v>1689</v>
      </c>
    </row>
    <row r="122" spans="1:1" s="1910" customFormat="1">
      <c r="A122" s="1919" t="s">
        <v>1690</v>
      </c>
    </row>
    <row r="123" spans="1:1" s="1911" customFormat="1">
      <c r="A123" s="1919" t="s">
        <v>1691</v>
      </c>
    </row>
    <row r="124" spans="1:1" s="1911" customFormat="1">
      <c r="A124" s="1919" t="s">
        <v>1692</v>
      </c>
    </row>
    <row r="125" spans="1:1" s="1910" customFormat="1">
      <c r="A125" s="1919" t="s">
        <v>1693</v>
      </c>
    </row>
    <row r="126" spans="1:1" s="1910" customFormat="1">
      <c r="A126" s="1919" t="s">
        <v>1694</v>
      </c>
    </row>
    <row r="127" spans="1:1" s="1909" customFormat="1" ht="26.25" customHeight="1">
      <c r="A127" s="1937" t="s">
        <v>1695</v>
      </c>
    </row>
    <row r="128" spans="1:1" s="1910" customFormat="1">
      <c r="A128" s="1920" t="s">
        <v>1696</v>
      </c>
    </row>
    <row r="129" spans="1:1" s="1910" customFormat="1">
      <c r="A129" s="1920" t="s">
        <v>1697</v>
      </c>
    </row>
    <row r="130" spans="1:1" s="1910" customFormat="1">
      <c r="A130" s="1920" t="s">
        <v>1698</v>
      </c>
    </row>
    <row r="131" spans="1:1" s="1910" customFormat="1">
      <c r="A131" s="1920" t="s">
        <v>1699</v>
      </c>
    </row>
    <row r="132" spans="1:1" s="1910" customFormat="1">
      <c r="A132" s="1920" t="s">
        <v>1700</v>
      </c>
    </row>
    <row r="133" spans="1:1" s="1910" customFormat="1">
      <c r="A133" s="1920" t="s">
        <v>1701</v>
      </c>
    </row>
    <row r="134" spans="1:1" s="1910" customFormat="1">
      <c r="A134" s="1920" t="s">
        <v>1702</v>
      </c>
    </row>
    <row r="135" spans="1:1" ht="24.75" customHeight="1">
      <c r="A135" s="1936" t="s">
        <v>1703</v>
      </c>
    </row>
    <row r="136" spans="1:1" s="1907" customFormat="1">
      <c r="A136" s="1919" t="s">
        <v>1735</v>
      </c>
    </row>
    <row r="137" spans="1:1" s="1907" customFormat="1">
      <c r="A137" s="1919" t="s">
        <v>1736</v>
      </c>
    </row>
    <row r="138" spans="1:1" s="1907" customFormat="1">
      <c r="A138" s="1919" t="s">
        <v>1704</v>
      </c>
    </row>
    <row r="139" spans="1:1" s="1907" customFormat="1">
      <c r="A139" s="1919" t="s">
        <v>1705</v>
      </c>
    </row>
    <row r="140" spans="1:1" s="1907" customFormat="1">
      <c r="A140" s="1919" t="s">
        <v>1706</v>
      </c>
    </row>
    <row r="141" spans="1:1" s="1907" customFormat="1">
      <c r="A141" s="1919" t="s">
        <v>1707</v>
      </c>
    </row>
    <row r="142" spans="1:1" s="1907" customFormat="1">
      <c r="A142" s="1919" t="s">
        <v>1708</v>
      </c>
    </row>
    <row r="143" spans="1:1" s="1907" customFormat="1">
      <c r="A143" s="1919" t="s">
        <v>1709</v>
      </c>
    </row>
    <row r="144" spans="1:1" s="1907" customFormat="1">
      <c r="A144" s="1919" t="s">
        <v>1710</v>
      </c>
    </row>
    <row r="145" spans="1:1" s="1907" customFormat="1">
      <c r="A145" s="1919" t="s">
        <v>1711</v>
      </c>
    </row>
    <row r="146" spans="1:1" s="1907" customFormat="1">
      <c r="A146" s="1919" t="s">
        <v>1712</v>
      </c>
    </row>
    <row r="147" spans="1:1" s="1907" customFormat="1">
      <c r="A147" s="1919" t="s">
        <v>1713</v>
      </c>
    </row>
    <row r="148" spans="1:1" s="1907" customFormat="1">
      <c r="A148" s="1919" t="s">
        <v>1714</v>
      </c>
    </row>
    <row r="149" spans="1:1" s="1907" customFormat="1">
      <c r="A149" s="1919" t="s">
        <v>1715</v>
      </c>
    </row>
    <row r="150" spans="1:1" s="1907" customFormat="1">
      <c r="A150" s="1919" t="s">
        <v>1716</v>
      </c>
    </row>
    <row r="151" spans="1:1" s="1907" customFormat="1">
      <c r="A151" s="1919" t="s">
        <v>1717</v>
      </c>
    </row>
    <row r="152" spans="1:1" s="1907" customFormat="1">
      <c r="A152" s="1919" t="s">
        <v>1718</v>
      </c>
    </row>
    <row r="153" spans="1:1" s="1907" customFormat="1">
      <c r="A153" s="1919" t="s">
        <v>1719</v>
      </c>
    </row>
    <row r="154" spans="1:1" s="1907" customFormat="1">
      <c r="A154" s="1919" t="s">
        <v>1720</v>
      </c>
    </row>
  </sheetData>
  <mergeCells count="1">
    <mergeCell ref="A1:K1"/>
  </mergeCells>
  <hyperlinks>
    <hyperlink ref="A4" location="'QuadroResumo_Dados Gerais'!A1" display="Quadro 2 - Quadro Resumo - Dados Gerais"/>
    <hyperlink ref="A6" location="'3.1.1'!A1" display="Quadro 3.1.1 - Emprego nas atividades culturais e criativas, por atividade económica (CAE-Rev. 3)"/>
    <hyperlink ref="A7" location="'3.1.2 '!A1" display="Quadro 3.1.2 - Emprego nas atividades culturais e criativas, por região (NUTS II)"/>
    <hyperlink ref="A8" location="'3.1.3 '!A1" display="Quadro 3.1.3 - Emprego nas atividades culturais e criativas, por sexo, escalão etário e nível de escolaridade"/>
    <hyperlink ref="A10" location="Q3.2.1!A1" display="Quadro 3.2.1 - Índice de Preços no Consumidor de bens e serviços culturais (2012 = 100)"/>
    <hyperlink ref="A21" location="Q4.1.1AtividadesCulturaisCri!A1" display="Quadro 4.1.1 - Principais variáveis das empresas das atividades culturais e criativas, por CAE- Rev.3 e escalões de pessoal ao serviço"/>
    <hyperlink ref="A22" location="Q4.1.A2tividadesCulturaisCri!A1" display="Quadro 4.1.2 - Principais variáveis das empresas das atividades culturais e criativas, por CAE- Rev.3 e por região (NUTS II)"/>
    <hyperlink ref="A23" location="Q4.2.1Comercio_npes!A1" display="Quadro 4.2.1 - Principais variáveis das empresas de comércio a retalho de bens culturais e recreativos, em estabelecimentos especializados, por CAE- Rev.3 e escalões de pessoal ao serviço"/>
    <hyperlink ref="A24" location="Q42.2Comercio_Nuts!A1" display="Q42.2Comercio_Nuts!A1"/>
    <hyperlink ref="A25" location="Q4.3.1Edição_npes!A1" display="Quadro 4.3.1 - Principais variáveis das empresas de edição, por CAE - Rev.3, e escalões de pessoal ao serviço"/>
    <hyperlink ref="A26" location="'Q4.3.2A_Edição_Nuts '!A1" display="Quadro 4.3.2 - Principais variáveis das empresas de edição, por CAE - Rev.3, e por região (NUTS II)"/>
    <hyperlink ref="A27" location="Q4.3.2B_Edição_Nuts!A1" display="Quadro 4.3.2 - Principais variáveis das empresas de edição, por CAE - Rev.3, e por região (NUTS II) (continuação)"/>
    <hyperlink ref="A28" location="Q4.4.1_ActCinema_npes!A1" display="Q4.4.1_ActCinema_npes!A1"/>
    <hyperlink ref="A29" location="Q4.4.2A_ActCinema_Nuts!A1" display="Q4.4.2A_ActCinema_Nuts!A1"/>
    <hyperlink ref="A30" location="'Q4.4.2B_ActCinema_Nuts(Cont)'!A1" display="'Q4.4.2B_ActCinema_Nuts(Cont)'!A1"/>
    <hyperlink ref="A31" location="Q4.5.1RadioTelevisão_npes!A1" display="Q4.5.1RadioTelevisão_npes!A1"/>
    <hyperlink ref="A32" location="Q4.5.2.RadioTelevisão_NuTS!A1" display="Quadro 4.5.2 - Principais variáveis das empresas de atividades de rádio e de televisão, por CAE- Rev.3, e por região (NUTS II)"/>
    <hyperlink ref="A33" location="Q4.6.1_npes!A1" display="Q4.6.1_npes!A1"/>
    <hyperlink ref="A34" location="Q4.6.2A_ArqDesignFoto_NuTS!A1" display="Q4.6.2A_ArqDesignFoto_NuTS!A1"/>
    <hyperlink ref="A35" location="'Q4.6.2B Nuts_Cont'!A1" display="'Q4.6.2B Nuts_Cont'!A1"/>
    <hyperlink ref="A36" location="Q4.71.Esino_npes!A1" tooltip="Quadro 4.7.1 - Principais variáveis das empresas de ensino de atividades culturais, por CAE- Rev.3, e escalões" display="Q4.71.Esino_npes!A1"/>
    <hyperlink ref="A37" location="Q4.7.2Ensino_NUTS!A1" display="Quadro 4.7.2 - Principais variáveis das empresas de ensino de atividades culturais, por CAE- Rev.3, e por região (NUTS II)"/>
    <hyperlink ref="A38" location="Q4.81.ActArtisTeatroDança_npes2!A1" display="Q4.81.ActArtisTeatroDança_npes2!A1"/>
    <hyperlink ref="A39" location="Q4.8.2ActArtistTeatroDança_Nuts!A1" display="Q4.8.2ActArtistTeatroDança_Nuts!A1"/>
    <hyperlink ref="A40" location="Q4.8.2B_ActArtistTeatroDança_!A1" display="Q4.8.2B_ActArtistTeatroDança_!A1"/>
    <hyperlink ref="A41" location="Q4.9.1BibliotecasMuseus_npes!A1" display="Q4.9.1BibliotecasMuseus_npes!A1"/>
    <hyperlink ref="A42" location="Q4.9.2_BibliotecasMuseus_Nuts!A1" display="Q4.9.2_BibliotecasMuseus_Nuts!A1"/>
    <hyperlink ref="A43" location="'Q4.10 Royalties'!A1" display="Quadro 4.10 - Royalties – Fornecimentos e serviços externos e rendimentos suplementares, por atividades culturais e criativas"/>
    <hyperlink ref="A55" location="'6.1.3'!A1" display="Quadro 6.1.3 - Museus, segundo o funcionamento, por tipologia"/>
    <hyperlink ref="A69" location="'6.1.14'!A1" display="Quadro 6.1.14 - Museus polinucleados e número de núcleos, por tipologia"/>
    <hyperlink ref="A70" location="'6.1.15'!A1" display="Quadro 6.1.15 -  Museus segundo a personalidade jurídica, por tipologia"/>
    <hyperlink ref="A71" location="'6.1.16(A)'!A1" display="Quadro 6.1.16 - Forma jurídica do espaço ou entidade de que o Museu depende, por tipologia"/>
    <hyperlink ref="A72" location="'6.1.16(B)'!A1" display="Quadro 6.1.16 - Forma jurídica do espaço ou entidade de que o Museu depende, por tipologia  - continuação"/>
    <hyperlink ref="A73" location="'6.2.1'!A1" display="Quadro 6.2.1 - Bens imóveis classificados, segundo a categoria, por região (NUTS III)"/>
    <hyperlink ref="A74" location="'6.2.2'!A1" display="Quadro 6.2.2 - Bens imóveis classificados, segundo a categoria de proteção, por região (NUTS III)"/>
    <hyperlink ref="A75" location="'6.2.3'!A1" display="Quadro 6.2.3 - Bens imóveis classificados, segundo a tipologia, por região (NUTS III)"/>
    <hyperlink ref="A76" location="'6.2.4'!A1" display="Quadro 6.2.4 - Bens imóveis classificados, segundo a entidade proprietária, por região (NUTS III)"/>
    <hyperlink ref="A78" location="'7.1.1'!A1" display="Quadro 7.1.1 - Exposições, obras expostas e autores representados, por região (NUTS II)"/>
    <hyperlink ref="A79" location="'7.1.2A'!A1" display="Quadro 7.1.2 - Número de obras expostas nas galerias e arte e outros espaços de exposições temporárias, segundo a classificação das obras, por região (NUTS II)"/>
    <hyperlink ref="A80" location="'7.1.2B'!A1" display="'7.1.2B'!A1"/>
    <hyperlink ref="A81" location="'7.1.3'!A1" display="Quadro 7.1.3 - Obras expostas nas galerias de arte e outros espaços de exposições temporárias, segundo a natureza dos espaços de exposição, por classificação das obras"/>
    <hyperlink ref="A82" location="'7.1.4'!A1" display="Quadro 7.1.4 - Tipo de espaço das galerias de arte e outros espaços de exposições temporárias, por região (NUTS II) "/>
    <hyperlink ref="A83" location="'7.1.5'!A1" display="Quadro 7.1.5 - Localização das galerias de arte e outros espaços de exposições temporárias, por tipo de espaço"/>
    <hyperlink ref="A84" location="'7.1.6'!A1" display="Quadro 7.1.6 - Exposições realizadas segundo a entidade promotora(1), por região (Nuts II)"/>
    <hyperlink ref="A86" location="'8.1.1'!A1" display="Quadro 8.1.1 - Situação das publicações periódicas, por região (NUTS II)"/>
    <hyperlink ref="A87" location="'8.1.2'!A1" display="Quadro 8.1.2 - Publicações periódicas segundo o suporte de difusão, por região (NUTS II)"/>
    <hyperlink ref="A88" location="'8.1.3'!A1" display="'8.1.3'!A1"/>
    <hyperlink ref="A89" location="'8.1.4'!A1" display="'8.1.4'!A1"/>
    <hyperlink ref="A90" location="'8.1.5'!A1" display="Quadro 8.1.5 - Número de publicações, tiragem e circulação total, exemplares vendidos e distribuídos gratuitamente, por tipo de publicação "/>
    <hyperlink ref="A91" location="'8.1.6'!A1" display="'8.1.6'!A1"/>
    <hyperlink ref="A92" location="'8.1.7'!A1" display="Quadro 8.1.7 - Número de publicações, edições anuais, tiragem, circulação e média dos exemplares vendidos, por tipo de publicação"/>
    <hyperlink ref="A93" location="'8.1.8'!A1" display="'8.1.8'!A1"/>
    <hyperlink ref="A94" location="'8.1.9'!A1" display="'8.1.9'!A1"/>
    <hyperlink ref="A95" location="'8.1.10'!A1" display="Quadro 8.1.10 - Número de jornais segundo os escalões de tiragem e circulação média"/>
    <hyperlink ref="A96" location="'8.1.11'!A1" display="Quadro 8.1.11 - Número de revistas segundo os escalões de tiragem e circulação média"/>
    <hyperlink ref="A99" location="'8.1.13(A)'!A1" display="Quadro 8.1.13 - Publicações periódicas segundo a periodicidade, por tipo de publicação"/>
    <hyperlink ref="A100" location="'8.1.13(B)'!A1" display="Quadro 8.1.13 - Publicações periódicas segundo a periodicidade, por tipo de publicação (continuação)"/>
    <hyperlink ref="A101" location="'8.1.14(A)'!A1" display="Quadro 8.1.14 - Publicações periódicas segundo o tema do conteúdo principal, por tipo de publicação"/>
    <hyperlink ref="A102" location="'8.1.14(B)'!A1" display="Quadro 8.1.14 - Publicações periódicas segundo o tema do conteúdo principal, por tipo de publicação (continuação)"/>
    <hyperlink ref="A103" location="'8.1.15'!A1" display="Quadro 8.1.15 - Publicações periódicas segundo a língua dominante, por região (NUTS II)"/>
    <hyperlink ref="A104" location="'8.1.16'!A1" display="Quadro 8.1.16 - Publicações periódicas segundo a língua dominante, por tipo de publicação"/>
    <hyperlink ref="A105" location="'8.1.17'!A1" display="'8.1.17'!A1"/>
    <hyperlink ref="A106" location="'8.1.18'!A1" display="'8.1.18'!A1"/>
    <hyperlink ref="A107" location="'8.1.19'!A1" display="Quadro 8.1.19 - Publicações periódicas segundo o tempo de publicação, por região (NUTS II) "/>
    <hyperlink ref="A108" location="'8.1.20'!A1" display="Quadro 8.1.20 - Publicações periódicas segundo o tempo de publicação, por tipo de publicação"/>
    <hyperlink ref="A109" location="'8.1.21'!A1" display="Quadro 8.1.21 - Receitas e despesas das publicações periódicas, por região (NUTS II)"/>
    <hyperlink ref="A110" location="'8.1.22'!A1" display="Quadro 8.1.22 - Receitas e despesas das publicações periódicas, por tipo de publicação"/>
    <hyperlink ref="A112" location="'9.1.1'!A1" display="Quadro 9.1.1 - Produção cinematográfica em Portugal"/>
    <hyperlink ref="A113" location="'9.2.1'!A1" display="Quadro 9.2.1 - Cinema – Recintos, écrans, lotação, sessões, espetadores e receitas, por região (NUTS II)"/>
    <hyperlink ref="A114" location="'9.2.2'!A1" display="Quadro 9.2.2 - Cinema – Filmes exibidos, sessões, espetadores e receitas por país de origem "/>
    <hyperlink ref="A115" location="'9.2.3 '!A1" display="Quadro 9.2.3 - Cinema – Sessões, espetadores e receitas, segundo o trimestre, por região (NUTS II) "/>
    <hyperlink ref="A116" location="'9.2.4 '!A1" display="Quadro 9.2.4 - Cinema – Sessões, espetadores e receitas, segundo o trimestre, por país de origem"/>
    <hyperlink ref="A128" location="'Q11.1.1 '!A1" display="Quadro 11.1.1 - Número de estações licenciadas, segundo o tipo de emissão, por região (NUTS II)"/>
    <hyperlink ref="A129" location="Q11.2.1!A1" display="Quadro 11.2.1 - Número de estações licenciadas, segundo o tipo de serviço de radiocomunicações, por região (NUTS III)"/>
    <hyperlink ref="A130" location="Q11.3.1!A1" display="Quadro 11.3.1 - Evolução do número de alojamentos cablados, por região (NUTS II)"/>
    <hyperlink ref="A131" location="Q11.3.2!A1" display="Quadro 11.3.2 - Evolução do número de assinantes, por região (NUTS II)"/>
    <hyperlink ref="A132" location="Q11.3.3!A1" display="Quadro 11.3.3 - Evolução do número de assinantes por Fiber To Home (FTTH), por região (NUTS II)"/>
    <hyperlink ref="A133" location="Q11.3.4!A1" display="Quadro 11.3.4 - Evolução do número de assinantes por xDSL-IP e FWA, Por região (NUTS II)"/>
    <hyperlink ref="A134" location="Q11.3.5!A1" display="Quadro 11.3.5 - Evolução do número de assinantes de televisão por DTH (Direct to Home), por região (NUTS II)"/>
    <hyperlink ref="A136" location="Q12.1.1_2015!A1" display="Quadro 12.1.1 - Despesas da Administração Central, por subsector institucional, segundo o tipo de despesa - 2015"/>
    <hyperlink ref="A137" location="'Q12.1.1_2014 '!A1" display="Quadro 12.1.1 - Despesas da Administração Central, por subsector institucional, segundo o tipo de despesa - 2014"/>
    <hyperlink ref="A138" location="Q12.2.1A!A1" display="Q12.2.1A!A1"/>
    <hyperlink ref="A139" location="'Q12.2 .1B'!A1" display="Quadro 12.2.1 - Despesas das Câmaras Municipais nas atividades culturais e criativas, por região (NUTS II), segundo o tipo de despesa (continuação)"/>
    <hyperlink ref="A140" location="Q12.2.2!A1" display="Quadro 12.2.2 - Síntese das despesas das Câmaras Municipais, segundo o tipo de despesa, por domínios das atividades culturais e criativas"/>
    <hyperlink ref="A141" location="Q12.2.3A!A1" display="Quadro 12.2.3 - Património Cultural - despesas segundo o tipo, por subdomínios e região (NUTS II)"/>
    <hyperlink ref="A142" location="Q12.2.3B!A1" display="Quadro 12.2.3 - Património Cultural - despesas segundo o tipo, por subdomínios e região (NUTS II) - (continuação)"/>
    <hyperlink ref="A143" location="Q12.2.4!A1" display="Quadro 12.2.4 - Bibliotecas e Arquivos - despesas segundo o tipo, por subdomínios e região (NUTS II)"/>
    <hyperlink ref="A144" location="Q12.2.5!A1" display="Quadro 12.2.5 - Livros e Publicações - despesas segundo o tipo, por subdomínios e região (NUTS II)"/>
    <hyperlink ref="A145" location="Q12.2.6A!A1" display="Quadro 12.2.6 - Artes Visuais - despesas segundo o tipo, por subdomínios e região (NUTS II)"/>
    <hyperlink ref="A146" location="Q12.2.6B!A1" display="Quadro 12.2.6 - Artes Visuais - despesas segundo o tipo, por subdomínios e região (NUTS II) - (continuação)"/>
    <hyperlink ref="A147" location="Q12.2.7A!A1" display="Quadro 12.2.7 - Artes do Espetáculo - despesas segundo o tipo, por subdomínios e região (NUTS II) "/>
    <hyperlink ref="A148" location="Q12.2.7B!A1" display="Quadro 12.2.7 - Artes do Espetáculo - despesas segundo o tipo, por subdomínios e região (NUTS II) - (continuação)"/>
    <hyperlink ref="A149" location="Q12.2.8A!A1" display="Quadro 12.2.8 - Audiovisual e Multimédia - despesas segundo o tipo, por subdomínios e região (NUTS II)"/>
    <hyperlink ref="A150" location="Q12.2.8B!A1" display="Quadro 12.2.8 - Audiovisual e Multimédia - despesas segundo o tipo, por subdomínios e região (NUTS II) - (continuação)"/>
    <hyperlink ref="A151" location="Q12.2.9!A1" display="Quadro 12.2.9 - Arquitetura - despesas segundo o tipo, por subdomínios e região (NUTS II)"/>
    <hyperlink ref="A152" location="Q12.2.10!A1" display="Quadro 12.2.10 - Publicidade - despesas segundo o tipo, por subdomínios e região (NUTS II)"/>
    <hyperlink ref="A153" location="Q12.2.11!A1" display="Quadro 12.2.11 - Artesanato - despesas segundo o tipo, por subdomínios e região (NUTS II)"/>
    <hyperlink ref="A154" location="Q12.2.12!A1" display="Quadro 12.2.12 - Atividades interdisciplinares - despesas segundo o tipo, por subdomínios e região (NUTS II)"/>
    <hyperlink ref="A9" location="'3.1.4'!A1" display="Quadro 3.1.4 - Número de empregados por profissões culturais e criativas"/>
    <hyperlink ref="A118" location="Q10.1.1!A1" display="Q10.1.1!A1"/>
    <hyperlink ref="A119" location="'10.1.2'!A1" display="'10.1.2'!A1"/>
    <hyperlink ref="A120" location="'10.1.3'!A1" display="'10.1.3'!A1"/>
    <hyperlink ref="A121" location="'10.1.4'!A1" display="'10.1.4'!A1"/>
    <hyperlink ref="A122" location="'10.1.4(2)'!A1" display="'10.1.4(2)'!A1"/>
    <hyperlink ref="A123" location="'10.1.4 (3)'!A1" display="'10.1.4 (3)'!A1"/>
    <hyperlink ref="A124" location="'10.1.4 (4)'!A1" display="'10.1.4 (4)'!A1"/>
    <hyperlink ref="A125" location="'10.1.5'!A1" display="'10.1.5'!A1"/>
    <hyperlink ref="A126" location="'10.1.6'!A1" display="'10.1.6'!A1"/>
    <hyperlink ref="A97" location="'8.1.12'!A1" display="Quadro 8.1.12 - Publicações periódicas segundo a periodicidade, por região (NUTS II)"/>
    <hyperlink ref="A98" location="'8.1.12 (CONT)'!A1" display="Quadro 8.1.12 - Publicações periódicas segundo a periodicidade, por região (NUTS II) (continuação)"/>
    <hyperlink ref="A45" location="'5.1'!A1" display="Quadro 5.1. - Comércio internacional de livros, brochuras e impressos semelhantes, por países "/>
    <hyperlink ref="A46" location="'5.2'!A1" display="Quadro 5.2 - Comércio internacional de jornais e publicações periódicas, por países"/>
    <hyperlink ref="A47" location="'5.3'!A1" display="Quadro 5.3 - Comércio internacional de CD´s, discos compactos e DVD´s"/>
    <hyperlink ref="A48" location="'5.4'!A1" display="Quadro 5.4 - Comércio internacional de instrumentos musicais, suas partes e acessórios, por países"/>
    <hyperlink ref="A49" location="'5.5'!A1" display="Quadro 5.5 - Comércio internacional de objetos de arte, de coleção ou antiguidades, por países"/>
    <hyperlink ref="A50" location="'5.5.1'!A1" display="Quadro 5.5.1 - Comércio internacional de quadros, pinturas e desenhos, por países"/>
    <hyperlink ref="A51" location="'5.5.2'!A1" display="Quadro 5.5.2 - Comércio internacional de antiguidades (1), por países"/>
    <hyperlink ref="A53" location="'6.1.1'!A1" display="Quadro 6.1.1 - Situação dos Museus observados"/>
    <hyperlink ref="A54" location="'6.1.2'!A1" display="Quadro 6.1.2 - Museus, segundo os critérios de seleção(1), por tipologia "/>
    <hyperlink ref="A56" location="'6.1.4'!A1" display="Quadro 6.1.4 - Museus, segundo o funcionamento, por região (NUTS II)"/>
    <hyperlink ref="A57" location="'6.1.5'!A1" display="Quadro 6.1.5 - Controlo dos visitantes nos Museus, por tipologia"/>
    <hyperlink ref="A58" location="'6.1.6'!A1" display="Quadro 6.1.6 - Visitantes dos Museus, por tipologia"/>
    <hyperlink ref="A59" location="'6.1.7'!A1" display="Quadro 6.1.7 - Visitantes dos Museus, por região (NUTS II)"/>
    <hyperlink ref="A60" location="'6.1.8(A)'!A1" display="Quadro 6.1.8 - Museus, segundo o tipo dominante de bens, por tipologia"/>
    <hyperlink ref="A61" location="'6.1.8(B)'!A1" display="Quadro 6.1.8 - Museus, segundo o tipo dominante de bens, por tipologia (continuação)"/>
    <hyperlink ref="A62" location="'6.1.9'!A1" display="Quadro 6.1.9 - Número de bens dos Museus, segundo o tipo dominante dos bens, por tipologia"/>
    <hyperlink ref="A63" location="'6.1.10'!A1" display="Quadro 6.1.10 - Número de bens dos Museus, segundo o tipo dominante dos bens, por região (NUTS II)"/>
    <hyperlink ref="A64" location="'6.1.11(A)'!A1" display="Quadro 6.1.11 - Pessoal ao serviço nos Museus, por tipologia"/>
    <hyperlink ref="A65" location="'6.1.11(B)'!A1" display="Quadro 6.1.11 - Pessoal ao serviço nos Museus, por tipologia (continuação)"/>
    <hyperlink ref="A66" location="'6.1.12(A)'!A1" display="Quadro 6.1.12 - Museus, segundo as actividades orientadas para os visitantes, por tipologia"/>
    <hyperlink ref="A67" location="'6.1.12(B)'!A1" display="Quadro 6.1.12 - Museus, segundo as actividades orientadas para os visitantes, por tipologia (continuação)"/>
    <hyperlink ref="A68" location="'6.1.13'!A1" display="Quadro 6.1.13 - Serviço educativo dos Museus, por tipologia "/>
    <hyperlink ref="A11" location="Q3.3.1_Sexo!A1" display="Quadro 3.3.1 - Despesa total anual média por agregado: por divisão 09 da COICOP e sexo do indivíduo de referência, Portugal"/>
    <hyperlink ref="A12" location="Q3.3.2A_B_C_idade!A1" display="Quadro 3.3.2 - Despesa total anual média por agregado: por divisão 09 da COICOP e grupo etário do indivíduo de referência,(1) Portugal"/>
    <hyperlink ref="A13" location="Q3.3.3A_Instrução!A1" display="Quadro 3.3.3 - Despesa total anual média por agregado: por divisão 09 da COICOP e nível de escolaridade completado do indivíduo de referência, Portugal"/>
    <hyperlink ref="A14" location="Q3.3.3B_Instrução!A1" display="Quadro 3.3.3 - Despesa total anual média por agregado: por divisão 09 da COICOP e nível de escolaridade completado do indivíduo de referência,Portugal (Continuação)"/>
    <hyperlink ref="A15" location="'Q3.3.4A_Fonte Rendimento'!A1" display="Quadro 3.3.4 - Despesa total anual média por agregado: por divisão 09 da COICOP e principal fonte de rendimento, Portugal"/>
    <hyperlink ref="A16" location="'Q3.3.4B_Fonte Rendimento'!A1" display="Quadro 3.3.4 - Despesa total anual média por agregado: por divisão 09 da COICOP e principal fonte de rendimento, Portugal (Continuação)"/>
    <hyperlink ref="A17" location="Q3.3.5_Urbanização!A1" display="Quadro 3.3.5 - Despesa total anual média por agregado: por divisão 09 da COICOP e grau de urbanização, Portugal"/>
    <hyperlink ref="A18" location="Q3.3.6A_B_NUTS!A1" display="Quadro 3.3.6 - Despesa total anual média por agregado: por divisão 09 da COICOP e NUTS II"/>
    <hyperlink ref="A19" location="Q3.3.7_Classes!A1" display="Quadro 3.3.7 - Despesa total anual média por agregado: por divisão 09 da COICOP, Portugal "/>
  </hyperlink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dimension ref="A1:M21"/>
  <sheetViews>
    <sheetView showGridLines="0" workbookViewId="0"/>
  </sheetViews>
  <sheetFormatPr defaultColWidth="9.7109375" defaultRowHeight="11.25"/>
  <cols>
    <col min="1" max="1" width="3.7109375" style="574" customWidth="1"/>
    <col min="2" max="2" width="4.85546875" style="574" customWidth="1"/>
    <col min="3" max="3" width="32.7109375" style="574" customWidth="1"/>
    <col min="4" max="11" width="8.7109375" style="574" customWidth="1"/>
    <col min="12" max="16384" width="9.7109375" style="574"/>
  </cols>
  <sheetData>
    <row r="1" spans="1:13" ht="17.25" customHeight="1">
      <c r="A1" s="1921" t="s">
        <v>1737</v>
      </c>
    </row>
    <row r="2" spans="1:13" s="616" customFormat="1" ht="18.75" customHeight="1">
      <c r="A2" s="1991" t="s">
        <v>364</v>
      </c>
      <c r="B2" s="1991"/>
      <c r="C2" s="1991"/>
      <c r="D2" s="1991"/>
      <c r="E2" s="1991"/>
      <c r="F2" s="1991"/>
      <c r="G2" s="1991"/>
      <c r="H2" s="1991"/>
      <c r="I2" s="580"/>
      <c r="J2" s="580"/>
      <c r="K2" s="580"/>
      <c r="L2" s="574"/>
      <c r="M2" s="574"/>
    </row>
    <row r="3" spans="1:13" s="616" customFormat="1" ht="21.75" customHeight="1">
      <c r="A3" s="1992" t="s">
        <v>365</v>
      </c>
      <c r="B3" s="2005"/>
      <c r="C3" s="2005"/>
      <c r="D3" s="2005"/>
      <c r="E3" s="2005"/>
      <c r="F3" s="2005"/>
      <c r="G3" s="2005"/>
      <c r="H3" s="2005"/>
      <c r="I3" s="2005"/>
      <c r="J3" s="2005"/>
      <c r="K3" s="2005"/>
    </row>
    <row r="4" spans="1:13" ht="12" customHeight="1">
      <c r="A4" s="576" t="s">
        <v>324</v>
      </c>
      <c r="B4" s="576"/>
      <c r="C4" s="577"/>
      <c r="D4" s="577"/>
      <c r="E4" s="578"/>
      <c r="F4" s="578"/>
      <c r="G4" s="578"/>
      <c r="H4" s="579"/>
      <c r="I4" s="580"/>
      <c r="J4" s="580"/>
      <c r="K4" s="580"/>
    </row>
    <row r="5" spans="1:13" ht="11.25" customHeight="1">
      <c r="A5" s="1996" t="s">
        <v>366</v>
      </c>
      <c r="B5" s="1988"/>
      <c r="C5" s="1989"/>
      <c r="D5" s="2024" t="s">
        <v>0</v>
      </c>
      <c r="E5" s="2025"/>
      <c r="F5" s="2024" t="s">
        <v>367</v>
      </c>
      <c r="G5" s="2026"/>
      <c r="H5" s="2024" t="s">
        <v>368</v>
      </c>
      <c r="I5" s="2026"/>
      <c r="J5" s="2024" t="s">
        <v>369</v>
      </c>
      <c r="K5" s="1981"/>
    </row>
    <row r="6" spans="1:13" ht="11.25" customHeight="1">
      <c r="A6" s="1996"/>
      <c r="B6" s="1988"/>
      <c r="C6" s="1989"/>
      <c r="D6" s="1999"/>
      <c r="E6" s="2002"/>
      <c r="F6" s="2027"/>
      <c r="G6" s="2028"/>
      <c r="H6" s="2027"/>
      <c r="I6" s="2028"/>
      <c r="J6" s="2027"/>
      <c r="K6" s="2029"/>
    </row>
    <row r="7" spans="1:13" ht="18" customHeight="1">
      <c r="A7" s="1996"/>
      <c r="B7" s="1988"/>
      <c r="C7" s="1989"/>
      <c r="D7" s="34" t="s">
        <v>328</v>
      </c>
      <c r="E7" s="581" t="s">
        <v>121</v>
      </c>
      <c r="F7" s="34" t="s">
        <v>328</v>
      </c>
      <c r="G7" s="581" t="s">
        <v>121</v>
      </c>
      <c r="H7" s="34" t="s">
        <v>328</v>
      </c>
      <c r="I7" s="581" t="s">
        <v>121</v>
      </c>
      <c r="J7" s="34" t="s">
        <v>328</v>
      </c>
      <c r="K7" s="581" t="s">
        <v>121</v>
      </c>
    </row>
    <row r="8" spans="1:13" ht="9" customHeight="1">
      <c r="A8" s="582"/>
      <c r="B8" s="582"/>
      <c r="C8" s="577"/>
      <c r="D8" s="577"/>
      <c r="E8" s="582"/>
      <c r="F8" s="582"/>
      <c r="G8" s="582"/>
      <c r="H8" s="582"/>
      <c r="I8" s="580"/>
      <c r="J8" s="580"/>
      <c r="K8" s="580"/>
    </row>
    <row r="9" spans="1:13" ht="15" customHeight="1">
      <c r="A9" s="582"/>
      <c r="B9" s="580"/>
      <c r="C9" s="583" t="s">
        <v>329</v>
      </c>
      <c r="D9" s="692">
        <v>20363</v>
      </c>
      <c r="E9" s="585">
        <v>100</v>
      </c>
      <c r="F9" s="586">
        <v>9701</v>
      </c>
      <c r="G9" s="585">
        <v>100</v>
      </c>
      <c r="H9" s="586">
        <v>14431</v>
      </c>
      <c r="I9" s="585">
        <v>100</v>
      </c>
      <c r="J9" s="586">
        <v>17730</v>
      </c>
      <c r="K9" s="585">
        <v>100</v>
      </c>
    </row>
    <row r="10" spans="1:13" ht="9" customHeight="1">
      <c r="A10" s="582"/>
      <c r="B10" s="582"/>
      <c r="C10" s="577"/>
      <c r="D10" s="577"/>
      <c r="E10" s="582"/>
      <c r="F10" s="582"/>
      <c r="G10" s="588"/>
      <c r="H10" s="582"/>
      <c r="I10" s="588"/>
      <c r="J10" s="582"/>
      <c r="K10" s="588"/>
    </row>
    <row r="11" spans="1:13" s="695" customFormat="1" ht="18" customHeight="1">
      <c r="A11" s="589">
        <v>9</v>
      </c>
      <c r="B11" s="590" t="s">
        <v>330</v>
      </c>
      <c r="C11" s="590"/>
      <c r="D11" s="693">
        <v>845</v>
      </c>
      <c r="E11" s="694">
        <v>4.2</v>
      </c>
      <c r="F11" s="593">
        <v>165</v>
      </c>
      <c r="G11" s="694">
        <v>1.7</v>
      </c>
      <c r="H11" s="593">
        <v>382</v>
      </c>
      <c r="I11" s="694">
        <v>2.6</v>
      </c>
      <c r="J11" s="593">
        <v>613</v>
      </c>
      <c r="K11" s="694">
        <v>3.5</v>
      </c>
    </row>
    <row r="12" spans="1:13" ht="11.25" customHeight="1">
      <c r="A12" s="577"/>
      <c r="B12" s="577"/>
      <c r="C12" s="577"/>
      <c r="D12" s="577"/>
      <c r="E12" s="694"/>
      <c r="F12" s="596"/>
      <c r="G12" s="597"/>
      <c r="H12" s="596"/>
      <c r="I12" s="597"/>
      <c r="J12" s="596"/>
      <c r="K12" s="597"/>
    </row>
    <row r="13" spans="1:13" ht="27.75" customHeight="1">
      <c r="A13" s="598"/>
      <c r="B13" s="599" t="s">
        <v>331</v>
      </c>
      <c r="C13" s="599" t="s">
        <v>332</v>
      </c>
      <c r="D13" s="114">
        <v>88</v>
      </c>
      <c r="E13" s="696">
        <v>0.4</v>
      </c>
      <c r="F13" s="697">
        <v>11</v>
      </c>
      <c r="G13" s="696">
        <v>0.1</v>
      </c>
      <c r="H13" s="697">
        <v>30</v>
      </c>
      <c r="I13" s="696">
        <v>0.2</v>
      </c>
      <c r="J13" s="697">
        <v>58</v>
      </c>
      <c r="K13" s="696">
        <v>0.3</v>
      </c>
    </row>
    <row r="14" spans="1:13" ht="27.75" customHeight="1">
      <c r="A14" s="577"/>
      <c r="B14" s="599" t="s">
        <v>333</v>
      </c>
      <c r="C14" s="599" t="s">
        <v>334</v>
      </c>
      <c r="D14" s="698">
        <v>5</v>
      </c>
      <c r="E14" s="699">
        <v>0</v>
      </c>
      <c r="F14" s="700" t="s">
        <v>142</v>
      </c>
      <c r="G14" s="700" t="s">
        <v>142</v>
      </c>
      <c r="H14" s="700" t="s">
        <v>142</v>
      </c>
      <c r="I14" s="700" t="s">
        <v>142</v>
      </c>
      <c r="J14" s="700" t="s">
        <v>142</v>
      </c>
      <c r="K14" s="700" t="s">
        <v>142</v>
      </c>
    </row>
    <row r="15" spans="1:13" ht="27.75" customHeight="1">
      <c r="A15" s="608"/>
      <c r="B15" s="599" t="s">
        <v>338</v>
      </c>
      <c r="C15" s="599" t="s">
        <v>339</v>
      </c>
      <c r="D15" s="114">
        <v>197</v>
      </c>
      <c r="E15" s="696">
        <v>1</v>
      </c>
      <c r="F15" s="701">
        <v>69</v>
      </c>
      <c r="G15" s="696">
        <v>0.7</v>
      </c>
      <c r="H15" s="701">
        <v>131</v>
      </c>
      <c r="I15" s="696">
        <v>0.9</v>
      </c>
      <c r="J15" s="701">
        <v>140</v>
      </c>
      <c r="K15" s="696">
        <v>0.8</v>
      </c>
    </row>
    <row r="16" spans="1:13" ht="21.95" customHeight="1">
      <c r="A16" s="608"/>
      <c r="B16" s="599" t="s">
        <v>340</v>
      </c>
      <c r="C16" s="599" t="s">
        <v>341</v>
      </c>
      <c r="D16" s="702">
        <v>267</v>
      </c>
      <c r="E16" s="703">
        <v>1.3</v>
      </c>
      <c r="F16" s="704">
        <v>49</v>
      </c>
      <c r="G16" s="703">
        <v>0.5</v>
      </c>
      <c r="H16" s="704">
        <v>123</v>
      </c>
      <c r="I16" s="703">
        <v>0.9</v>
      </c>
      <c r="J16" s="704">
        <v>171</v>
      </c>
      <c r="K16" s="703">
        <v>1</v>
      </c>
      <c r="L16" s="705"/>
    </row>
    <row r="17" spans="1:12" ht="21.75" customHeight="1">
      <c r="A17" s="608"/>
      <c r="B17" s="599" t="s">
        <v>342</v>
      </c>
      <c r="C17" s="599" t="s">
        <v>343</v>
      </c>
      <c r="D17" s="702">
        <v>190</v>
      </c>
      <c r="E17" s="703">
        <v>0.9</v>
      </c>
      <c r="F17" s="704">
        <v>22</v>
      </c>
      <c r="G17" s="703">
        <v>0.2</v>
      </c>
      <c r="H17" s="704">
        <v>72</v>
      </c>
      <c r="I17" s="703">
        <v>0.5</v>
      </c>
      <c r="J17" s="704">
        <v>182</v>
      </c>
      <c r="K17" s="703">
        <v>1</v>
      </c>
      <c r="L17" s="705"/>
    </row>
    <row r="18" spans="1:12" ht="18" customHeight="1">
      <c r="A18" s="608"/>
      <c r="B18" s="599" t="s">
        <v>344</v>
      </c>
      <c r="C18" s="599" t="s">
        <v>345</v>
      </c>
      <c r="D18" s="702">
        <v>99</v>
      </c>
      <c r="E18" s="703">
        <v>0.5</v>
      </c>
      <c r="F18" s="700" t="s">
        <v>142</v>
      </c>
      <c r="G18" s="703" t="s">
        <v>142</v>
      </c>
      <c r="H18" s="706" t="s">
        <v>370</v>
      </c>
      <c r="I18" s="703" t="s">
        <v>371</v>
      </c>
      <c r="J18" s="706" t="s">
        <v>372</v>
      </c>
      <c r="K18" s="703" t="s">
        <v>373</v>
      </c>
      <c r="L18" s="705"/>
    </row>
    <row r="19" spans="1:12" ht="5.25" customHeight="1" thickBot="1">
      <c r="A19" s="614"/>
      <c r="B19" s="614"/>
      <c r="C19" s="614"/>
      <c r="D19" s="614"/>
      <c r="E19" s="614"/>
      <c r="F19" s="614"/>
      <c r="G19" s="614"/>
      <c r="H19" s="614"/>
      <c r="I19" s="614"/>
      <c r="J19" s="614"/>
      <c r="K19" s="614"/>
    </row>
    <row r="20" spans="1:12" ht="3.75" customHeight="1" thickTop="1">
      <c r="A20" s="573"/>
      <c r="B20" s="573"/>
      <c r="C20" s="573"/>
      <c r="D20" s="573"/>
      <c r="E20" s="573"/>
      <c r="F20" s="573"/>
      <c r="G20" s="573"/>
      <c r="H20" s="573"/>
    </row>
    <row r="21" spans="1:12" ht="12.75" customHeight="1">
      <c r="A21" s="573"/>
      <c r="B21" s="573"/>
      <c r="D21" s="573"/>
      <c r="E21" s="573"/>
      <c r="F21" s="573"/>
      <c r="G21" s="573"/>
      <c r="H21" s="573"/>
    </row>
  </sheetData>
  <mergeCells count="7">
    <mergeCell ref="A2:H2"/>
    <mergeCell ref="A3:K3"/>
    <mergeCell ref="A5:C7"/>
    <mergeCell ref="D5:E6"/>
    <mergeCell ref="F5:G6"/>
    <mergeCell ref="H5:I6"/>
    <mergeCell ref="J5:K6"/>
  </mergeCells>
  <hyperlinks>
    <hyperlink ref="A1" location="Índice!A1" display="Voltar ao índice"/>
  </hyperlinks>
  <printOptions gridLinesSet="0"/>
  <pageMargins left="0.78740157480314965" right="0.78740157480314965" top="1.1811023622047243" bottom="0.78740157480314965" header="0" footer="0"/>
  <pageSetup paperSize="9" scale="78" orientation="portrait" horizontalDpi="4294967292" verticalDpi="300" r:id="rId1"/>
  <headerFooter alignWithMargins="0"/>
</worksheet>
</file>

<file path=xl/worksheets/sheet100.xml><?xml version="1.0" encoding="utf-8"?>
<worksheet xmlns="http://schemas.openxmlformats.org/spreadsheetml/2006/main" xmlns:r="http://schemas.openxmlformats.org/officeDocument/2006/relationships">
  <dimension ref="A1:L332"/>
  <sheetViews>
    <sheetView showGridLines="0" workbookViewId="0"/>
  </sheetViews>
  <sheetFormatPr defaultRowHeight="12.75"/>
  <cols>
    <col min="1" max="1" width="28.7109375" style="952" customWidth="1"/>
    <col min="2" max="3" width="8.85546875" style="952" customWidth="1"/>
    <col min="4" max="4" width="8.140625" style="952" customWidth="1"/>
    <col min="5" max="5" width="8.7109375" style="952" customWidth="1"/>
    <col min="6" max="6" width="7.5703125" style="952" customWidth="1"/>
    <col min="7" max="7" width="8.85546875" style="952" customWidth="1"/>
    <col min="8" max="8" width="7.140625" style="952" customWidth="1"/>
    <col min="9" max="11" width="20.7109375" style="952" customWidth="1"/>
    <col min="12" max="110" width="10.7109375" style="952" customWidth="1"/>
    <col min="111" max="256" width="9.140625" style="952"/>
    <col min="257" max="257" width="28.7109375" style="952" customWidth="1"/>
    <col min="258" max="259" width="8.85546875" style="952" customWidth="1"/>
    <col min="260" max="260" width="8.140625" style="952" customWidth="1"/>
    <col min="261" max="261" width="8.7109375" style="952" customWidth="1"/>
    <col min="262" max="262" width="7.5703125" style="952" customWidth="1"/>
    <col min="263" max="263" width="8.85546875" style="952" customWidth="1"/>
    <col min="264" max="264" width="7.140625" style="952" customWidth="1"/>
    <col min="265" max="267" width="20.7109375" style="952" customWidth="1"/>
    <col min="268" max="366" width="10.7109375" style="952" customWidth="1"/>
    <col min="367" max="512" width="9.140625" style="952"/>
    <col min="513" max="513" width="28.7109375" style="952" customWidth="1"/>
    <col min="514" max="515" width="8.85546875" style="952" customWidth="1"/>
    <col min="516" max="516" width="8.140625" style="952" customWidth="1"/>
    <col min="517" max="517" width="8.7109375" style="952" customWidth="1"/>
    <col min="518" max="518" width="7.5703125" style="952" customWidth="1"/>
    <col min="519" max="519" width="8.85546875" style="952" customWidth="1"/>
    <col min="520" max="520" width="7.140625" style="952" customWidth="1"/>
    <col min="521" max="523" width="20.7109375" style="952" customWidth="1"/>
    <col min="524" max="622" width="10.7109375" style="952" customWidth="1"/>
    <col min="623" max="768" width="9.140625" style="952"/>
    <col min="769" max="769" width="28.7109375" style="952" customWidth="1"/>
    <col min="770" max="771" width="8.85546875" style="952" customWidth="1"/>
    <col min="772" max="772" width="8.140625" style="952" customWidth="1"/>
    <col min="773" max="773" width="8.7109375" style="952" customWidth="1"/>
    <col min="774" max="774" width="7.5703125" style="952" customWidth="1"/>
    <col min="775" max="775" width="8.85546875" style="952" customWidth="1"/>
    <col min="776" max="776" width="7.140625" style="952" customWidth="1"/>
    <col min="777" max="779" width="20.7109375" style="952" customWidth="1"/>
    <col min="780" max="878" width="10.7109375" style="952" customWidth="1"/>
    <col min="879" max="1024" width="9.140625" style="952"/>
    <col min="1025" max="1025" width="28.7109375" style="952" customWidth="1"/>
    <col min="1026" max="1027" width="8.85546875" style="952" customWidth="1"/>
    <col min="1028" max="1028" width="8.140625" style="952" customWidth="1"/>
    <col min="1029" max="1029" width="8.7109375" style="952" customWidth="1"/>
    <col min="1030" max="1030" width="7.5703125" style="952" customWidth="1"/>
    <col min="1031" max="1031" width="8.85546875" style="952" customWidth="1"/>
    <col min="1032" max="1032" width="7.140625" style="952" customWidth="1"/>
    <col min="1033" max="1035" width="20.7109375" style="952" customWidth="1"/>
    <col min="1036" max="1134" width="10.7109375" style="952" customWidth="1"/>
    <col min="1135" max="1280" width="9.140625" style="952"/>
    <col min="1281" max="1281" width="28.7109375" style="952" customWidth="1"/>
    <col min="1282" max="1283" width="8.85546875" style="952" customWidth="1"/>
    <col min="1284" max="1284" width="8.140625" style="952" customWidth="1"/>
    <col min="1285" max="1285" width="8.7109375" style="952" customWidth="1"/>
    <col min="1286" max="1286" width="7.5703125" style="952" customWidth="1"/>
    <col min="1287" max="1287" width="8.85546875" style="952" customWidth="1"/>
    <col min="1288" max="1288" width="7.140625" style="952" customWidth="1"/>
    <col min="1289" max="1291" width="20.7109375" style="952" customWidth="1"/>
    <col min="1292" max="1390" width="10.7109375" style="952" customWidth="1"/>
    <col min="1391" max="1536" width="9.140625" style="952"/>
    <col min="1537" max="1537" width="28.7109375" style="952" customWidth="1"/>
    <col min="1538" max="1539" width="8.85546875" style="952" customWidth="1"/>
    <col min="1540" max="1540" width="8.140625" style="952" customWidth="1"/>
    <col min="1541" max="1541" width="8.7109375" style="952" customWidth="1"/>
    <col min="1542" max="1542" width="7.5703125" style="952" customWidth="1"/>
    <col min="1543" max="1543" width="8.85546875" style="952" customWidth="1"/>
    <col min="1544" max="1544" width="7.140625" style="952" customWidth="1"/>
    <col min="1545" max="1547" width="20.7109375" style="952" customWidth="1"/>
    <col min="1548" max="1646" width="10.7109375" style="952" customWidth="1"/>
    <col min="1647" max="1792" width="9.140625" style="952"/>
    <col min="1793" max="1793" width="28.7109375" style="952" customWidth="1"/>
    <col min="1794" max="1795" width="8.85546875" style="952" customWidth="1"/>
    <col min="1796" max="1796" width="8.140625" style="952" customWidth="1"/>
    <col min="1797" max="1797" width="8.7109375" style="952" customWidth="1"/>
    <col min="1798" max="1798" width="7.5703125" style="952" customWidth="1"/>
    <col min="1799" max="1799" width="8.85546875" style="952" customWidth="1"/>
    <col min="1800" max="1800" width="7.140625" style="952" customWidth="1"/>
    <col min="1801" max="1803" width="20.7109375" style="952" customWidth="1"/>
    <col min="1804" max="1902" width="10.7109375" style="952" customWidth="1"/>
    <col min="1903" max="2048" width="9.140625" style="952"/>
    <col min="2049" max="2049" width="28.7109375" style="952" customWidth="1"/>
    <col min="2050" max="2051" width="8.85546875" style="952" customWidth="1"/>
    <col min="2052" max="2052" width="8.140625" style="952" customWidth="1"/>
    <col min="2053" max="2053" width="8.7109375" style="952" customWidth="1"/>
    <col min="2054" max="2054" width="7.5703125" style="952" customWidth="1"/>
    <col min="2055" max="2055" width="8.85546875" style="952" customWidth="1"/>
    <col min="2056" max="2056" width="7.140625" style="952" customWidth="1"/>
    <col min="2057" max="2059" width="20.7109375" style="952" customWidth="1"/>
    <col min="2060" max="2158" width="10.7109375" style="952" customWidth="1"/>
    <col min="2159" max="2304" width="9.140625" style="952"/>
    <col min="2305" max="2305" width="28.7109375" style="952" customWidth="1"/>
    <col min="2306" max="2307" width="8.85546875" style="952" customWidth="1"/>
    <col min="2308" max="2308" width="8.140625" style="952" customWidth="1"/>
    <col min="2309" max="2309" width="8.7109375" style="952" customWidth="1"/>
    <col min="2310" max="2310" width="7.5703125" style="952" customWidth="1"/>
    <col min="2311" max="2311" width="8.85546875" style="952" customWidth="1"/>
    <col min="2312" max="2312" width="7.140625" style="952" customWidth="1"/>
    <col min="2313" max="2315" width="20.7109375" style="952" customWidth="1"/>
    <col min="2316" max="2414" width="10.7109375" style="952" customWidth="1"/>
    <col min="2415" max="2560" width="9.140625" style="952"/>
    <col min="2561" max="2561" width="28.7109375" style="952" customWidth="1"/>
    <col min="2562" max="2563" width="8.85546875" style="952" customWidth="1"/>
    <col min="2564" max="2564" width="8.140625" style="952" customWidth="1"/>
    <col min="2565" max="2565" width="8.7109375" style="952" customWidth="1"/>
    <col min="2566" max="2566" width="7.5703125" style="952" customWidth="1"/>
    <col min="2567" max="2567" width="8.85546875" style="952" customWidth="1"/>
    <col min="2568" max="2568" width="7.140625" style="952" customWidth="1"/>
    <col min="2569" max="2571" width="20.7109375" style="952" customWidth="1"/>
    <col min="2572" max="2670" width="10.7109375" style="952" customWidth="1"/>
    <col min="2671" max="2816" width="9.140625" style="952"/>
    <col min="2817" max="2817" width="28.7109375" style="952" customWidth="1"/>
    <col min="2818" max="2819" width="8.85546875" style="952" customWidth="1"/>
    <col min="2820" max="2820" width="8.140625" style="952" customWidth="1"/>
    <col min="2821" max="2821" width="8.7109375" style="952" customWidth="1"/>
    <col min="2822" max="2822" width="7.5703125" style="952" customWidth="1"/>
    <col min="2823" max="2823" width="8.85546875" style="952" customWidth="1"/>
    <col min="2824" max="2824" width="7.140625" style="952" customWidth="1"/>
    <col min="2825" max="2827" width="20.7109375" style="952" customWidth="1"/>
    <col min="2828" max="2926" width="10.7109375" style="952" customWidth="1"/>
    <col min="2927" max="3072" width="9.140625" style="952"/>
    <col min="3073" max="3073" width="28.7109375" style="952" customWidth="1"/>
    <col min="3074" max="3075" width="8.85546875" style="952" customWidth="1"/>
    <col min="3076" max="3076" width="8.140625" style="952" customWidth="1"/>
    <col min="3077" max="3077" width="8.7109375" style="952" customWidth="1"/>
    <col min="3078" max="3078" width="7.5703125" style="952" customWidth="1"/>
    <col min="3079" max="3079" width="8.85546875" style="952" customWidth="1"/>
    <col min="3080" max="3080" width="7.140625" style="952" customWidth="1"/>
    <col min="3081" max="3083" width="20.7109375" style="952" customWidth="1"/>
    <col min="3084" max="3182" width="10.7109375" style="952" customWidth="1"/>
    <col min="3183" max="3328" width="9.140625" style="952"/>
    <col min="3329" max="3329" width="28.7109375" style="952" customWidth="1"/>
    <col min="3330" max="3331" width="8.85546875" style="952" customWidth="1"/>
    <col min="3332" max="3332" width="8.140625" style="952" customWidth="1"/>
    <col min="3333" max="3333" width="8.7109375" style="952" customWidth="1"/>
    <col min="3334" max="3334" width="7.5703125" style="952" customWidth="1"/>
    <col min="3335" max="3335" width="8.85546875" style="952" customWidth="1"/>
    <col min="3336" max="3336" width="7.140625" style="952" customWidth="1"/>
    <col min="3337" max="3339" width="20.7109375" style="952" customWidth="1"/>
    <col min="3340" max="3438" width="10.7109375" style="952" customWidth="1"/>
    <col min="3439" max="3584" width="9.140625" style="952"/>
    <col min="3585" max="3585" width="28.7109375" style="952" customWidth="1"/>
    <col min="3586" max="3587" width="8.85546875" style="952" customWidth="1"/>
    <col min="3588" max="3588" width="8.140625" style="952" customWidth="1"/>
    <col min="3589" max="3589" width="8.7109375" style="952" customWidth="1"/>
    <col min="3590" max="3590" width="7.5703125" style="952" customWidth="1"/>
    <col min="3591" max="3591" width="8.85546875" style="952" customWidth="1"/>
    <col min="3592" max="3592" width="7.140625" style="952" customWidth="1"/>
    <col min="3593" max="3595" width="20.7109375" style="952" customWidth="1"/>
    <col min="3596" max="3694" width="10.7109375" style="952" customWidth="1"/>
    <col min="3695" max="3840" width="9.140625" style="952"/>
    <col min="3841" max="3841" width="28.7109375" style="952" customWidth="1"/>
    <col min="3842" max="3843" width="8.85546875" style="952" customWidth="1"/>
    <col min="3844" max="3844" width="8.140625" style="952" customWidth="1"/>
    <col min="3845" max="3845" width="8.7109375" style="952" customWidth="1"/>
    <col min="3846" max="3846" width="7.5703125" style="952" customWidth="1"/>
    <col min="3847" max="3847" width="8.85546875" style="952" customWidth="1"/>
    <col min="3848" max="3848" width="7.140625" style="952" customWidth="1"/>
    <col min="3849" max="3851" width="20.7109375" style="952" customWidth="1"/>
    <col min="3852" max="3950" width="10.7109375" style="952" customWidth="1"/>
    <col min="3951" max="4096" width="9.140625" style="952"/>
    <col min="4097" max="4097" width="28.7109375" style="952" customWidth="1"/>
    <col min="4098" max="4099" width="8.85546875" style="952" customWidth="1"/>
    <col min="4100" max="4100" width="8.140625" style="952" customWidth="1"/>
    <col min="4101" max="4101" width="8.7109375" style="952" customWidth="1"/>
    <col min="4102" max="4102" width="7.5703125" style="952" customWidth="1"/>
    <col min="4103" max="4103" width="8.85546875" style="952" customWidth="1"/>
    <col min="4104" max="4104" width="7.140625" style="952" customWidth="1"/>
    <col min="4105" max="4107" width="20.7109375" style="952" customWidth="1"/>
    <col min="4108" max="4206" width="10.7109375" style="952" customWidth="1"/>
    <col min="4207" max="4352" width="9.140625" style="952"/>
    <col min="4353" max="4353" width="28.7109375" style="952" customWidth="1"/>
    <col min="4354" max="4355" width="8.85546875" style="952" customWidth="1"/>
    <col min="4356" max="4356" width="8.140625" style="952" customWidth="1"/>
    <col min="4357" max="4357" width="8.7109375" style="952" customWidth="1"/>
    <col min="4358" max="4358" width="7.5703125" style="952" customWidth="1"/>
    <col min="4359" max="4359" width="8.85546875" style="952" customWidth="1"/>
    <col min="4360" max="4360" width="7.140625" style="952" customWidth="1"/>
    <col min="4361" max="4363" width="20.7109375" style="952" customWidth="1"/>
    <col min="4364" max="4462" width="10.7109375" style="952" customWidth="1"/>
    <col min="4463" max="4608" width="9.140625" style="952"/>
    <col min="4609" max="4609" width="28.7109375" style="952" customWidth="1"/>
    <col min="4610" max="4611" width="8.85546875" style="952" customWidth="1"/>
    <col min="4612" max="4612" width="8.140625" style="952" customWidth="1"/>
    <col min="4613" max="4613" width="8.7109375" style="952" customWidth="1"/>
    <col min="4614" max="4614" width="7.5703125" style="952" customWidth="1"/>
    <col min="4615" max="4615" width="8.85546875" style="952" customWidth="1"/>
    <col min="4616" max="4616" width="7.140625" style="952" customWidth="1"/>
    <col min="4617" max="4619" width="20.7109375" style="952" customWidth="1"/>
    <col min="4620" max="4718" width="10.7109375" style="952" customWidth="1"/>
    <col min="4719" max="4864" width="9.140625" style="952"/>
    <col min="4865" max="4865" width="28.7109375" style="952" customWidth="1"/>
    <col min="4866" max="4867" width="8.85546875" style="952" customWidth="1"/>
    <col min="4868" max="4868" width="8.140625" style="952" customWidth="1"/>
    <col min="4869" max="4869" width="8.7109375" style="952" customWidth="1"/>
    <col min="4870" max="4870" width="7.5703125" style="952" customWidth="1"/>
    <col min="4871" max="4871" width="8.85546875" style="952" customWidth="1"/>
    <col min="4872" max="4872" width="7.140625" style="952" customWidth="1"/>
    <col min="4873" max="4875" width="20.7109375" style="952" customWidth="1"/>
    <col min="4876" max="4974" width="10.7109375" style="952" customWidth="1"/>
    <col min="4975" max="5120" width="9.140625" style="952"/>
    <col min="5121" max="5121" width="28.7109375" style="952" customWidth="1"/>
    <col min="5122" max="5123" width="8.85546875" style="952" customWidth="1"/>
    <col min="5124" max="5124" width="8.140625" style="952" customWidth="1"/>
    <col min="5125" max="5125" width="8.7109375" style="952" customWidth="1"/>
    <col min="5126" max="5126" width="7.5703125" style="952" customWidth="1"/>
    <col min="5127" max="5127" width="8.85546875" style="952" customWidth="1"/>
    <col min="5128" max="5128" width="7.140625" style="952" customWidth="1"/>
    <col min="5129" max="5131" width="20.7109375" style="952" customWidth="1"/>
    <col min="5132" max="5230" width="10.7109375" style="952" customWidth="1"/>
    <col min="5231" max="5376" width="9.140625" style="952"/>
    <col min="5377" max="5377" width="28.7109375" style="952" customWidth="1"/>
    <col min="5378" max="5379" width="8.85546875" style="952" customWidth="1"/>
    <col min="5380" max="5380" width="8.140625" style="952" customWidth="1"/>
    <col min="5381" max="5381" width="8.7109375" style="952" customWidth="1"/>
    <col min="5382" max="5382" width="7.5703125" style="952" customWidth="1"/>
    <col min="5383" max="5383" width="8.85546875" style="952" customWidth="1"/>
    <col min="5384" max="5384" width="7.140625" style="952" customWidth="1"/>
    <col min="5385" max="5387" width="20.7109375" style="952" customWidth="1"/>
    <col min="5388" max="5486" width="10.7109375" style="952" customWidth="1"/>
    <col min="5487" max="5632" width="9.140625" style="952"/>
    <col min="5633" max="5633" width="28.7109375" style="952" customWidth="1"/>
    <col min="5634" max="5635" width="8.85546875" style="952" customWidth="1"/>
    <col min="5636" max="5636" width="8.140625" style="952" customWidth="1"/>
    <col min="5637" max="5637" width="8.7109375" style="952" customWidth="1"/>
    <col min="5638" max="5638" width="7.5703125" style="952" customWidth="1"/>
    <col min="5639" max="5639" width="8.85546875" style="952" customWidth="1"/>
    <col min="5640" max="5640" width="7.140625" style="952" customWidth="1"/>
    <col min="5641" max="5643" width="20.7109375" style="952" customWidth="1"/>
    <col min="5644" max="5742" width="10.7109375" style="952" customWidth="1"/>
    <col min="5743" max="5888" width="9.140625" style="952"/>
    <col min="5889" max="5889" width="28.7109375" style="952" customWidth="1"/>
    <col min="5890" max="5891" width="8.85546875" style="952" customWidth="1"/>
    <col min="5892" max="5892" width="8.140625" style="952" customWidth="1"/>
    <col min="5893" max="5893" width="8.7109375" style="952" customWidth="1"/>
    <col min="5894" max="5894" width="7.5703125" style="952" customWidth="1"/>
    <col min="5895" max="5895" width="8.85546875" style="952" customWidth="1"/>
    <col min="5896" max="5896" width="7.140625" style="952" customWidth="1"/>
    <col min="5897" max="5899" width="20.7109375" style="952" customWidth="1"/>
    <col min="5900" max="5998" width="10.7109375" style="952" customWidth="1"/>
    <col min="5999" max="6144" width="9.140625" style="952"/>
    <col min="6145" max="6145" width="28.7109375" style="952" customWidth="1"/>
    <col min="6146" max="6147" width="8.85546875" style="952" customWidth="1"/>
    <col min="6148" max="6148" width="8.140625" style="952" customWidth="1"/>
    <col min="6149" max="6149" width="8.7109375" style="952" customWidth="1"/>
    <col min="6150" max="6150" width="7.5703125" style="952" customWidth="1"/>
    <col min="6151" max="6151" width="8.85546875" style="952" customWidth="1"/>
    <col min="6152" max="6152" width="7.140625" style="952" customWidth="1"/>
    <col min="6153" max="6155" width="20.7109375" style="952" customWidth="1"/>
    <col min="6156" max="6254" width="10.7109375" style="952" customWidth="1"/>
    <col min="6255" max="6400" width="9.140625" style="952"/>
    <col min="6401" max="6401" width="28.7109375" style="952" customWidth="1"/>
    <col min="6402" max="6403" width="8.85546875" style="952" customWidth="1"/>
    <col min="6404" max="6404" width="8.140625" style="952" customWidth="1"/>
    <col min="6405" max="6405" width="8.7109375" style="952" customWidth="1"/>
    <col min="6406" max="6406" width="7.5703125" style="952" customWidth="1"/>
    <col min="6407" max="6407" width="8.85546875" style="952" customWidth="1"/>
    <col min="6408" max="6408" width="7.140625" style="952" customWidth="1"/>
    <col min="6409" max="6411" width="20.7109375" style="952" customWidth="1"/>
    <col min="6412" max="6510" width="10.7109375" style="952" customWidth="1"/>
    <col min="6511" max="6656" width="9.140625" style="952"/>
    <col min="6657" max="6657" width="28.7109375" style="952" customWidth="1"/>
    <col min="6658" max="6659" width="8.85546875" style="952" customWidth="1"/>
    <col min="6660" max="6660" width="8.140625" style="952" customWidth="1"/>
    <col min="6661" max="6661" width="8.7109375" style="952" customWidth="1"/>
    <col min="6662" max="6662" width="7.5703125" style="952" customWidth="1"/>
    <col min="6663" max="6663" width="8.85546875" style="952" customWidth="1"/>
    <col min="6664" max="6664" width="7.140625" style="952" customWidth="1"/>
    <col min="6665" max="6667" width="20.7109375" style="952" customWidth="1"/>
    <col min="6668" max="6766" width="10.7109375" style="952" customWidth="1"/>
    <col min="6767" max="6912" width="9.140625" style="952"/>
    <col min="6913" max="6913" width="28.7109375" style="952" customWidth="1"/>
    <col min="6914" max="6915" width="8.85546875" style="952" customWidth="1"/>
    <col min="6916" max="6916" width="8.140625" style="952" customWidth="1"/>
    <col min="6917" max="6917" width="8.7109375" style="952" customWidth="1"/>
    <col min="6918" max="6918" width="7.5703125" style="952" customWidth="1"/>
    <col min="6919" max="6919" width="8.85546875" style="952" customWidth="1"/>
    <col min="6920" max="6920" width="7.140625" style="952" customWidth="1"/>
    <col min="6921" max="6923" width="20.7109375" style="952" customWidth="1"/>
    <col min="6924" max="7022" width="10.7109375" style="952" customWidth="1"/>
    <col min="7023" max="7168" width="9.140625" style="952"/>
    <col min="7169" max="7169" width="28.7109375" style="952" customWidth="1"/>
    <col min="7170" max="7171" width="8.85546875" style="952" customWidth="1"/>
    <col min="7172" max="7172" width="8.140625" style="952" customWidth="1"/>
    <col min="7173" max="7173" width="8.7109375" style="952" customWidth="1"/>
    <col min="7174" max="7174" width="7.5703125" style="952" customWidth="1"/>
    <col min="7175" max="7175" width="8.85546875" style="952" customWidth="1"/>
    <col min="7176" max="7176" width="7.140625" style="952" customWidth="1"/>
    <col min="7177" max="7179" width="20.7109375" style="952" customWidth="1"/>
    <col min="7180" max="7278" width="10.7109375" style="952" customWidth="1"/>
    <col min="7279" max="7424" width="9.140625" style="952"/>
    <col min="7425" max="7425" width="28.7109375" style="952" customWidth="1"/>
    <col min="7426" max="7427" width="8.85546875" style="952" customWidth="1"/>
    <col min="7428" max="7428" width="8.140625" style="952" customWidth="1"/>
    <col min="7429" max="7429" width="8.7109375" style="952" customWidth="1"/>
    <col min="7430" max="7430" width="7.5703125" style="952" customWidth="1"/>
    <col min="7431" max="7431" width="8.85546875" style="952" customWidth="1"/>
    <col min="7432" max="7432" width="7.140625" style="952" customWidth="1"/>
    <col min="7433" max="7435" width="20.7109375" style="952" customWidth="1"/>
    <col min="7436" max="7534" width="10.7109375" style="952" customWidth="1"/>
    <col min="7535" max="7680" width="9.140625" style="952"/>
    <col min="7681" max="7681" width="28.7109375" style="952" customWidth="1"/>
    <col min="7682" max="7683" width="8.85546875" style="952" customWidth="1"/>
    <col min="7684" max="7684" width="8.140625" style="952" customWidth="1"/>
    <col min="7685" max="7685" width="8.7109375" style="952" customWidth="1"/>
    <col min="7686" max="7686" width="7.5703125" style="952" customWidth="1"/>
    <col min="7687" max="7687" width="8.85546875" style="952" customWidth="1"/>
    <col min="7688" max="7688" width="7.140625" style="952" customWidth="1"/>
    <col min="7689" max="7691" width="20.7109375" style="952" customWidth="1"/>
    <col min="7692" max="7790" width="10.7109375" style="952" customWidth="1"/>
    <col min="7791" max="7936" width="9.140625" style="952"/>
    <col min="7937" max="7937" width="28.7109375" style="952" customWidth="1"/>
    <col min="7938" max="7939" width="8.85546875" style="952" customWidth="1"/>
    <col min="7940" max="7940" width="8.140625" style="952" customWidth="1"/>
    <col min="7941" max="7941" width="8.7109375" style="952" customWidth="1"/>
    <col min="7942" max="7942" width="7.5703125" style="952" customWidth="1"/>
    <col min="7943" max="7943" width="8.85546875" style="952" customWidth="1"/>
    <col min="7944" max="7944" width="7.140625" style="952" customWidth="1"/>
    <col min="7945" max="7947" width="20.7109375" style="952" customWidth="1"/>
    <col min="7948" max="8046" width="10.7109375" style="952" customWidth="1"/>
    <col min="8047" max="8192" width="9.140625" style="952"/>
    <col min="8193" max="8193" width="28.7109375" style="952" customWidth="1"/>
    <col min="8194" max="8195" width="8.85546875" style="952" customWidth="1"/>
    <col min="8196" max="8196" width="8.140625" style="952" customWidth="1"/>
    <col min="8197" max="8197" width="8.7109375" style="952" customWidth="1"/>
    <col min="8198" max="8198" width="7.5703125" style="952" customWidth="1"/>
    <col min="8199" max="8199" width="8.85546875" style="952" customWidth="1"/>
    <col min="8200" max="8200" width="7.140625" style="952" customWidth="1"/>
    <col min="8201" max="8203" width="20.7109375" style="952" customWidth="1"/>
    <col min="8204" max="8302" width="10.7109375" style="952" customWidth="1"/>
    <col min="8303" max="8448" width="9.140625" style="952"/>
    <col min="8449" max="8449" width="28.7109375" style="952" customWidth="1"/>
    <col min="8450" max="8451" width="8.85546875" style="952" customWidth="1"/>
    <col min="8452" max="8452" width="8.140625" style="952" customWidth="1"/>
    <col min="8453" max="8453" width="8.7109375" style="952" customWidth="1"/>
    <col min="8454" max="8454" width="7.5703125" style="952" customWidth="1"/>
    <col min="8455" max="8455" width="8.85546875" style="952" customWidth="1"/>
    <col min="8456" max="8456" width="7.140625" style="952" customWidth="1"/>
    <col min="8457" max="8459" width="20.7109375" style="952" customWidth="1"/>
    <col min="8460" max="8558" width="10.7109375" style="952" customWidth="1"/>
    <col min="8559" max="8704" width="9.140625" style="952"/>
    <col min="8705" max="8705" width="28.7109375" style="952" customWidth="1"/>
    <col min="8706" max="8707" width="8.85546875" style="952" customWidth="1"/>
    <col min="8708" max="8708" width="8.140625" style="952" customWidth="1"/>
    <col min="8709" max="8709" width="8.7109375" style="952" customWidth="1"/>
    <col min="8710" max="8710" width="7.5703125" style="952" customWidth="1"/>
    <col min="8711" max="8711" width="8.85546875" style="952" customWidth="1"/>
    <col min="8712" max="8712" width="7.140625" style="952" customWidth="1"/>
    <col min="8713" max="8715" width="20.7109375" style="952" customWidth="1"/>
    <col min="8716" max="8814" width="10.7109375" style="952" customWidth="1"/>
    <col min="8815" max="8960" width="9.140625" style="952"/>
    <col min="8961" max="8961" width="28.7109375" style="952" customWidth="1"/>
    <col min="8962" max="8963" width="8.85546875" style="952" customWidth="1"/>
    <col min="8964" max="8964" width="8.140625" style="952" customWidth="1"/>
    <col min="8965" max="8965" width="8.7109375" style="952" customWidth="1"/>
    <col min="8966" max="8966" width="7.5703125" style="952" customWidth="1"/>
    <col min="8967" max="8967" width="8.85546875" style="952" customWidth="1"/>
    <col min="8968" max="8968" width="7.140625" style="952" customWidth="1"/>
    <col min="8969" max="8971" width="20.7109375" style="952" customWidth="1"/>
    <col min="8972" max="9070" width="10.7109375" style="952" customWidth="1"/>
    <col min="9071" max="9216" width="9.140625" style="952"/>
    <col min="9217" max="9217" width="28.7109375" style="952" customWidth="1"/>
    <col min="9218" max="9219" width="8.85546875" style="952" customWidth="1"/>
    <col min="9220" max="9220" width="8.140625" style="952" customWidth="1"/>
    <col min="9221" max="9221" width="8.7109375" style="952" customWidth="1"/>
    <col min="9222" max="9222" width="7.5703125" style="952" customWidth="1"/>
    <col min="9223" max="9223" width="8.85546875" style="952" customWidth="1"/>
    <col min="9224" max="9224" width="7.140625" style="952" customWidth="1"/>
    <col min="9225" max="9227" width="20.7109375" style="952" customWidth="1"/>
    <col min="9228" max="9326" width="10.7109375" style="952" customWidth="1"/>
    <col min="9327" max="9472" width="9.140625" style="952"/>
    <col min="9473" max="9473" width="28.7109375" style="952" customWidth="1"/>
    <col min="9474" max="9475" width="8.85546875" style="952" customWidth="1"/>
    <col min="9476" max="9476" width="8.140625" style="952" customWidth="1"/>
    <col min="9477" max="9477" width="8.7109375" style="952" customWidth="1"/>
    <col min="9478" max="9478" width="7.5703125" style="952" customWidth="1"/>
    <col min="9479" max="9479" width="8.85546875" style="952" customWidth="1"/>
    <col min="9480" max="9480" width="7.140625" style="952" customWidth="1"/>
    <col min="9481" max="9483" width="20.7109375" style="952" customWidth="1"/>
    <col min="9484" max="9582" width="10.7109375" style="952" customWidth="1"/>
    <col min="9583" max="9728" width="9.140625" style="952"/>
    <col min="9729" max="9729" width="28.7109375" style="952" customWidth="1"/>
    <col min="9730" max="9731" width="8.85546875" style="952" customWidth="1"/>
    <col min="9732" max="9732" width="8.140625" style="952" customWidth="1"/>
    <col min="9733" max="9733" width="8.7109375" style="952" customWidth="1"/>
    <col min="9734" max="9734" width="7.5703125" style="952" customWidth="1"/>
    <col min="9735" max="9735" width="8.85546875" style="952" customWidth="1"/>
    <col min="9736" max="9736" width="7.140625" style="952" customWidth="1"/>
    <col min="9737" max="9739" width="20.7109375" style="952" customWidth="1"/>
    <col min="9740" max="9838" width="10.7109375" style="952" customWidth="1"/>
    <col min="9839" max="9984" width="9.140625" style="952"/>
    <col min="9985" max="9985" width="28.7109375" style="952" customWidth="1"/>
    <col min="9986" max="9987" width="8.85546875" style="952" customWidth="1"/>
    <col min="9988" max="9988" width="8.140625" style="952" customWidth="1"/>
    <col min="9989" max="9989" width="8.7109375" style="952" customWidth="1"/>
    <col min="9990" max="9990" width="7.5703125" style="952" customWidth="1"/>
    <col min="9991" max="9991" width="8.85546875" style="952" customWidth="1"/>
    <col min="9992" max="9992" width="7.140625" style="952" customWidth="1"/>
    <col min="9993" max="9995" width="20.7109375" style="952" customWidth="1"/>
    <col min="9996" max="10094" width="10.7109375" style="952" customWidth="1"/>
    <col min="10095" max="10240" width="9.140625" style="952"/>
    <col min="10241" max="10241" width="28.7109375" style="952" customWidth="1"/>
    <col min="10242" max="10243" width="8.85546875" style="952" customWidth="1"/>
    <col min="10244" max="10244" width="8.140625" style="952" customWidth="1"/>
    <col min="10245" max="10245" width="8.7109375" style="952" customWidth="1"/>
    <col min="10246" max="10246" width="7.5703125" style="952" customWidth="1"/>
    <col min="10247" max="10247" width="8.85546875" style="952" customWidth="1"/>
    <col min="10248" max="10248" width="7.140625" style="952" customWidth="1"/>
    <col min="10249" max="10251" width="20.7109375" style="952" customWidth="1"/>
    <col min="10252" max="10350" width="10.7109375" style="952" customWidth="1"/>
    <col min="10351" max="10496" width="9.140625" style="952"/>
    <col min="10497" max="10497" width="28.7109375" style="952" customWidth="1"/>
    <col min="10498" max="10499" width="8.85546875" style="952" customWidth="1"/>
    <col min="10500" max="10500" width="8.140625" style="952" customWidth="1"/>
    <col min="10501" max="10501" width="8.7109375" style="952" customWidth="1"/>
    <col min="10502" max="10502" width="7.5703125" style="952" customWidth="1"/>
    <col min="10503" max="10503" width="8.85546875" style="952" customWidth="1"/>
    <col min="10504" max="10504" width="7.140625" style="952" customWidth="1"/>
    <col min="10505" max="10507" width="20.7109375" style="952" customWidth="1"/>
    <col min="10508" max="10606" width="10.7109375" style="952" customWidth="1"/>
    <col min="10607" max="10752" width="9.140625" style="952"/>
    <col min="10753" max="10753" width="28.7109375" style="952" customWidth="1"/>
    <col min="10754" max="10755" width="8.85546875" style="952" customWidth="1"/>
    <col min="10756" max="10756" width="8.140625" style="952" customWidth="1"/>
    <col min="10757" max="10757" width="8.7109375" style="952" customWidth="1"/>
    <col min="10758" max="10758" width="7.5703125" style="952" customWidth="1"/>
    <col min="10759" max="10759" width="8.85546875" style="952" customWidth="1"/>
    <col min="10760" max="10760" width="7.140625" style="952" customWidth="1"/>
    <col min="10761" max="10763" width="20.7109375" style="952" customWidth="1"/>
    <col min="10764" max="10862" width="10.7109375" style="952" customWidth="1"/>
    <col min="10863" max="11008" width="9.140625" style="952"/>
    <col min="11009" max="11009" width="28.7109375" style="952" customWidth="1"/>
    <col min="11010" max="11011" width="8.85546875" style="952" customWidth="1"/>
    <col min="11012" max="11012" width="8.140625" style="952" customWidth="1"/>
    <col min="11013" max="11013" width="8.7109375" style="952" customWidth="1"/>
    <col min="11014" max="11014" width="7.5703125" style="952" customWidth="1"/>
    <col min="11015" max="11015" width="8.85546875" style="952" customWidth="1"/>
    <col min="11016" max="11016" width="7.140625" style="952" customWidth="1"/>
    <col min="11017" max="11019" width="20.7109375" style="952" customWidth="1"/>
    <col min="11020" max="11118" width="10.7109375" style="952" customWidth="1"/>
    <col min="11119" max="11264" width="9.140625" style="952"/>
    <col min="11265" max="11265" width="28.7109375" style="952" customWidth="1"/>
    <col min="11266" max="11267" width="8.85546875" style="952" customWidth="1"/>
    <col min="11268" max="11268" width="8.140625" style="952" customWidth="1"/>
    <col min="11269" max="11269" width="8.7109375" style="952" customWidth="1"/>
    <col min="11270" max="11270" width="7.5703125" style="952" customWidth="1"/>
    <col min="11271" max="11271" width="8.85546875" style="952" customWidth="1"/>
    <col min="11272" max="11272" width="7.140625" style="952" customWidth="1"/>
    <col min="11273" max="11275" width="20.7109375" style="952" customWidth="1"/>
    <col min="11276" max="11374" width="10.7109375" style="952" customWidth="1"/>
    <col min="11375" max="11520" width="9.140625" style="952"/>
    <col min="11521" max="11521" width="28.7109375" style="952" customWidth="1"/>
    <col min="11522" max="11523" width="8.85546875" style="952" customWidth="1"/>
    <col min="11524" max="11524" width="8.140625" style="952" customWidth="1"/>
    <col min="11525" max="11525" width="8.7109375" style="952" customWidth="1"/>
    <col min="11526" max="11526" width="7.5703125" style="952" customWidth="1"/>
    <col min="11527" max="11527" width="8.85546875" style="952" customWidth="1"/>
    <col min="11528" max="11528" width="7.140625" style="952" customWidth="1"/>
    <col min="11529" max="11531" width="20.7109375" style="952" customWidth="1"/>
    <col min="11532" max="11630" width="10.7109375" style="952" customWidth="1"/>
    <col min="11631" max="11776" width="9.140625" style="952"/>
    <col min="11777" max="11777" width="28.7109375" style="952" customWidth="1"/>
    <col min="11778" max="11779" width="8.85546875" style="952" customWidth="1"/>
    <col min="11780" max="11780" width="8.140625" style="952" customWidth="1"/>
    <col min="11781" max="11781" width="8.7109375" style="952" customWidth="1"/>
    <col min="11782" max="11782" width="7.5703125" style="952" customWidth="1"/>
    <col min="11783" max="11783" width="8.85546875" style="952" customWidth="1"/>
    <col min="11784" max="11784" width="7.140625" style="952" customWidth="1"/>
    <col min="11785" max="11787" width="20.7109375" style="952" customWidth="1"/>
    <col min="11788" max="11886" width="10.7109375" style="952" customWidth="1"/>
    <col min="11887" max="12032" width="9.140625" style="952"/>
    <col min="12033" max="12033" width="28.7109375" style="952" customWidth="1"/>
    <col min="12034" max="12035" width="8.85546875" style="952" customWidth="1"/>
    <col min="12036" max="12036" width="8.140625" style="952" customWidth="1"/>
    <col min="12037" max="12037" width="8.7109375" style="952" customWidth="1"/>
    <col min="12038" max="12038" width="7.5703125" style="952" customWidth="1"/>
    <col min="12039" max="12039" width="8.85546875" style="952" customWidth="1"/>
    <col min="12040" max="12040" width="7.140625" style="952" customWidth="1"/>
    <col min="12041" max="12043" width="20.7109375" style="952" customWidth="1"/>
    <col min="12044" max="12142" width="10.7109375" style="952" customWidth="1"/>
    <col min="12143" max="12288" width="9.140625" style="952"/>
    <col min="12289" max="12289" width="28.7109375" style="952" customWidth="1"/>
    <col min="12290" max="12291" width="8.85546875" style="952" customWidth="1"/>
    <col min="12292" max="12292" width="8.140625" style="952" customWidth="1"/>
    <col min="12293" max="12293" width="8.7109375" style="952" customWidth="1"/>
    <col min="12294" max="12294" width="7.5703125" style="952" customWidth="1"/>
    <col min="12295" max="12295" width="8.85546875" style="952" customWidth="1"/>
    <col min="12296" max="12296" width="7.140625" style="952" customWidth="1"/>
    <col min="12297" max="12299" width="20.7109375" style="952" customWidth="1"/>
    <col min="12300" max="12398" width="10.7109375" style="952" customWidth="1"/>
    <col min="12399" max="12544" width="9.140625" style="952"/>
    <col min="12545" max="12545" width="28.7109375" style="952" customWidth="1"/>
    <col min="12546" max="12547" width="8.85546875" style="952" customWidth="1"/>
    <col min="12548" max="12548" width="8.140625" style="952" customWidth="1"/>
    <col min="12549" max="12549" width="8.7109375" style="952" customWidth="1"/>
    <col min="12550" max="12550" width="7.5703125" style="952" customWidth="1"/>
    <col min="12551" max="12551" width="8.85546875" style="952" customWidth="1"/>
    <col min="12552" max="12552" width="7.140625" style="952" customWidth="1"/>
    <col min="12553" max="12555" width="20.7109375" style="952" customWidth="1"/>
    <col min="12556" max="12654" width="10.7109375" style="952" customWidth="1"/>
    <col min="12655" max="12800" width="9.140625" style="952"/>
    <col min="12801" max="12801" width="28.7109375" style="952" customWidth="1"/>
    <col min="12802" max="12803" width="8.85546875" style="952" customWidth="1"/>
    <col min="12804" max="12804" width="8.140625" style="952" customWidth="1"/>
    <col min="12805" max="12805" width="8.7109375" style="952" customWidth="1"/>
    <col min="12806" max="12806" width="7.5703125" style="952" customWidth="1"/>
    <col min="12807" max="12807" width="8.85546875" style="952" customWidth="1"/>
    <col min="12808" max="12808" width="7.140625" style="952" customWidth="1"/>
    <col min="12809" max="12811" width="20.7109375" style="952" customWidth="1"/>
    <col min="12812" max="12910" width="10.7109375" style="952" customWidth="1"/>
    <col min="12911" max="13056" width="9.140625" style="952"/>
    <col min="13057" max="13057" width="28.7109375" style="952" customWidth="1"/>
    <col min="13058" max="13059" width="8.85546875" style="952" customWidth="1"/>
    <col min="13060" max="13060" width="8.140625" style="952" customWidth="1"/>
    <col min="13061" max="13061" width="8.7109375" style="952" customWidth="1"/>
    <col min="13062" max="13062" width="7.5703125" style="952" customWidth="1"/>
    <col min="13063" max="13063" width="8.85546875" style="952" customWidth="1"/>
    <col min="13064" max="13064" width="7.140625" style="952" customWidth="1"/>
    <col min="13065" max="13067" width="20.7109375" style="952" customWidth="1"/>
    <col min="13068" max="13166" width="10.7109375" style="952" customWidth="1"/>
    <col min="13167" max="13312" width="9.140625" style="952"/>
    <col min="13313" max="13313" width="28.7109375" style="952" customWidth="1"/>
    <col min="13314" max="13315" width="8.85546875" style="952" customWidth="1"/>
    <col min="13316" max="13316" width="8.140625" style="952" customWidth="1"/>
    <col min="13317" max="13317" width="8.7109375" style="952" customWidth="1"/>
    <col min="13318" max="13318" width="7.5703125" style="952" customWidth="1"/>
    <col min="13319" max="13319" width="8.85546875" style="952" customWidth="1"/>
    <col min="13320" max="13320" width="7.140625" style="952" customWidth="1"/>
    <col min="13321" max="13323" width="20.7109375" style="952" customWidth="1"/>
    <col min="13324" max="13422" width="10.7109375" style="952" customWidth="1"/>
    <col min="13423" max="13568" width="9.140625" style="952"/>
    <col min="13569" max="13569" width="28.7109375" style="952" customWidth="1"/>
    <col min="13570" max="13571" width="8.85546875" style="952" customWidth="1"/>
    <col min="13572" max="13572" width="8.140625" style="952" customWidth="1"/>
    <col min="13573" max="13573" width="8.7109375" style="952" customWidth="1"/>
    <col min="13574" max="13574" width="7.5703125" style="952" customWidth="1"/>
    <col min="13575" max="13575" width="8.85546875" style="952" customWidth="1"/>
    <col min="13576" max="13576" width="7.140625" style="952" customWidth="1"/>
    <col min="13577" max="13579" width="20.7109375" style="952" customWidth="1"/>
    <col min="13580" max="13678" width="10.7109375" style="952" customWidth="1"/>
    <col min="13679" max="13824" width="9.140625" style="952"/>
    <col min="13825" max="13825" width="28.7109375" style="952" customWidth="1"/>
    <col min="13826" max="13827" width="8.85546875" style="952" customWidth="1"/>
    <col min="13828" max="13828" width="8.140625" style="952" customWidth="1"/>
    <col min="13829" max="13829" width="8.7109375" style="952" customWidth="1"/>
    <col min="13830" max="13830" width="7.5703125" style="952" customWidth="1"/>
    <col min="13831" max="13831" width="8.85546875" style="952" customWidth="1"/>
    <col min="13832" max="13832" width="7.140625" style="952" customWidth="1"/>
    <col min="13833" max="13835" width="20.7109375" style="952" customWidth="1"/>
    <col min="13836" max="13934" width="10.7109375" style="952" customWidth="1"/>
    <col min="13935" max="14080" width="9.140625" style="952"/>
    <col min="14081" max="14081" width="28.7109375" style="952" customWidth="1"/>
    <col min="14082" max="14083" width="8.85546875" style="952" customWidth="1"/>
    <col min="14084" max="14084" width="8.140625" style="952" customWidth="1"/>
    <col min="14085" max="14085" width="8.7109375" style="952" customWidth="1"/>
    <col min="14086" max="14086" width="7.5703125" style="952" customWidth="1"/>
    <col min="14087" max="14087" width="8.85546875" style="952" customWidth="1"/>
    <col min="14088" max="14088" width="7.140625" style="952" customWidth="1"/>
    <col min="14089" max="14091" width="20.7109375" style="952" customWidth="1"/>
    <col min="14092" max="14190" width="10.7109375" style="952" customWidth="1"/>
    <col min="14191" max="14336" width="9.140625" style="952"/>
    <col min="14337" max="14337" width="28.7109375" style="952" customWidth="1"/>
    <col min="14338" max="14339" width="8.85546875" style="952" customWidth="1"/>
    <col min="14340" max="14340" width="8.140625" style="952" customWidth="1"/>
    <col min="14341" max="14341" width="8.7109375" style="952" customWidth="1"/>
    <col min="14342" max="14342" width="7.5703125" style="952" customWidth="1"/>
    <col min="14343" max="14343" width="8.85546875" style="952" customWidth="1"/>
    <col min="14344" max="14344" width="7.140625" style="952" customWidth="1"/>
    <col min="14345" max="14347" width="20.7109375" style="952" customWidth="1"/>
    <col min="14348" max="14446" width="10.7109375" style="952" customWidth="1"/>
    <col min="14447" max="14592" width="9.140625" style="952"/>
    <col min="14593" max="14593" width="28.7109375" style="952" customWidth="1"/>
    <col min="14594" max="14595" width="8.85546875" style="952" customWidth="1"/>
    <col min="14596" max="14596" width="8.140625" style="952" customWidth="1"/>
    <col min="14597" max="14597" width="8.7109375" style="952" customWidth="1"/>
    <col min="14598" max="14598" width="7.5703125" style="952" customWidth="1"/>
    <col min="14599" max="14599" width="8.85546875" style="952" customWidth="1"/>
    <col min="14600" max="14600" width="7.140625" style="952" customWidth="1"/>
    <col min="14601" max="14603" width="20.7109375" style="952" customWidth="1"/>
    <col min="14604" max="14702" width="10.7109375" style="952" customWidth="1"/>
    <col min="14703" max="14848" width="9.140625" style="952"/>
    <col min="14849" max="14849" width="28.7109375" style="952" customWidth="1"/>
    <col min="14850" max="14851" width="8.85546875" style="952" customWidth="1"/>
    <col min="14852" max="14852" width="8.140625" style="952" customWidth="1"/>
    <col min="14853" max="14853" width="8.7109375" style="952" customWidth="1"/>
    <col min="14854" max="14854" width="7.5703125" style="952" customWidth="1"/>
    <col min="14855" max="14855" width="8.85546875" style="952" customWidth="1"/>
    <col min="14856" max="14856" width="7.140625" style="952" customWidth="1"/>
    <col min="14857" max="14859" width="20.7109375" style="952" customWidth="1"/>
    <col min="14860" max="14958" width="10.7109375" style="952" customWidth="1"/>
    <col min="14959" max="15104" width="9.140625" style="952"/>
    <col min="15105" max="15105" width="28.7109375" style="952" customWidth="1"/>
    <col min="15106" max="15107" width="8.85546875" style="952" customWidth="1"/>
    <col min="15108" max="15108" width="8.140625" style="952" customWidth="1"/>
    <col min="15109" max="15109" width="8.7109375" style="952" customWidth="1"/>
    <col min="15110" max="15110" width="7.5703125" style="952" customWidth="1"/>
    <col min="15111" max="15111" width="8.85546875" style="952" customWidth="1"/>
    <col min="15112" max="15112" width="7.140625" style="952" customWidth="1"/>
    <col min="15113" max="15115" width="20.7109375" style="952" customWidth="1"/>
    <col min="15116" max="15214" width="10.7109375" style="952" customWidth="1"/>
    <col min="15215" max="15360" width="9.140625" style="952"/>
    <col min="15361" max="15361" width="28.7109375" style="952" customWidth="1"/>
    <col min="15362" max="15363" width="8.85546875" style="952" customWidth="1"/>
    <col min="15364" max="15364" width="8.140625" style="952" customWidth="1"/>
    <col min="15365" max="15365" width="8.7109375" style="952" customWidth="1"/>
    <col min="15366" max="15366" width="7.5703125" style="952" customWidth="1"/>
    <col min="15367" max="15367" width="8.85546875" style="952" customWidth="1"/>
    <col min="15368" max="15368" width="7.140625" style="952" customWidth="1"/>
    <col min="15369" max="15371" width="20.7109375" style="952" customWidth="1"/>
    <col min="15372" max="15470" width="10.7109375" style="952" customWidth="1"/>
    <col min="15471" max="15616" width="9.140625" style="952"/>
    <col min="15617" max="15617" width="28.7109375" style="952" customWidth="1"/>
    <col min="15618" max="15619" width="8.85546875" style="952" customWidth="1"/>
    <col min="15620" max="15620" width="8.140625" style="952" customWidth="1"/>
    <col min="15621" max="15621" width="8.7109375" style="952" customWidth="1"/>
    <col min="15622" max="15622" width="7.5703125" style="952" customWidth="1"/>
    <col min="15623" max="15623" width="8.85546875" style="952" customWidth="1"/>
    <col min="15624" max="15624" width="7.140625" style="952" customWidth="1"/>
    <col min="15625" max="15627" width="20.7109375" style="952" customWidth="1"/>
    <col min="15628" max="15726" width="10.7109375" style="952" customWidth="1"/>
    <col min="15727" max="15872" width="9.140625" style="952"/>
    <col min="15873" max="15873" width="28.7109375" style="952" customWidth="1"/>
    <col min="15874" max="15875" width="8.85546875" style="952" customWidth="1"/>
    <col min="15876" max="15876" width="8.140625" style="952" customWidth="1"/>
    <col min="15877" max="15877" width="8.7109375" style="952" customWidth="1"/>
    <col min="15878" max="15878" width="7.5703125" style="952" customWidth="1"/>
    <col min="15879" max="15879" width="8.85546875" style="952" customWidth="1"/>
    <col min="15880" max="15880" width="7.140625" style="952" customWidth="1"/>
    <col min="15881" max="15883" width="20.7109375" style="952" customWidth="1"/>
    <col min="15884" max="15982" width="10.7109375" style="952" customWidth="1"/>
    <col min="15983" max="16128" width="9.140625" style="952"/>
    <col min="16129" max="16129" width="28.7109375" style="952" customWidth="1"/>
    <col min="16130" max="16131" width="8.85546875" style="952" customWidth="1"/>
    <col min="16132" max="16132" width="8.140625" style="952" customWidth="1"/>
    <col min="16133" max="16133" width="8.7109375" style="952" customWidth="1"/>
    <col min="16134" max="16134" width="7.5703125" style="952" customWidth="1"/>
    <col min="16135" max="16135" width="8.85546875" style="952" customWidth="1"/>
    <col min="16136" max="16136" width="7.140625" style="952" customWidth="1"/>
    <col min="16137" max="16139" width="20.7109375" style="952" customWidth="1"/>
    <col min="16140" max="16238" width="10.7109375" style="952" customWidth="1"/>
    <col min="16239" max="16384" width="9.140625" style="952"/>
  </cols>
  <sheetData>
    <row r="1" spans="1:12" ht="18" customHeight="1">
      <c r="A1" s="1921" t="s">
        <v>1737</v>
      </c>
      <c r="B1" s="1786"/>
      <c r="C1" s="1786"/>
      <c r="D1" s="1786"/>
      <c r="E1" s="1786"/>
      <c r="F1" s="1786"/>
      <c r="G1" s="1445"/>
    </row>
    <row r="2" spans="1:12" ht="21" customHeight="1">
      <c r="A2" s="1914" t="s">
        <v>1192</v>
      </c>
      <c r="B2" s="1928"/>
      <c r="C2" s="1928"/>
      <c r="D2" s="1928"/>
      <c r="E2" s="1914"/>
      <c r="F2" s="1914"/>
      <c r="G2" s="1446"/>
    </row>
    <row r="3" spans="1:12" ht="23.25" customHeight="1">
      <c r="A3" s="2070" t="s">
        <v>1193</v>
      </c>
      <c r="B3" s="2070"/>
      <c r="C3" s="2070"/>
      <c r="D3" s="2070"/>
      <c r="E3" s="2070"/>
      <c r="F3" s="2070"/>
      <c r="G3" s="2070"/>
      <c r="H3" s="2070"/>
    </row>
    <row r="4" spans="1:12" ht="12.95" customHeight="1">
      <c r="A4" s="949">
        <v>2016</v>
      </c>
      <c r="B4" s="950"/>
      <c r="C4" s="950"/>
      <c r="H4" s="1101" t="s">
        <v>673</v>
      </c>
      <c r="I4" s="950"/>
      <c r="J4" s="950"/>
      <c r="K4" s="1101"/>
      <c r="L4" s="950"/>
    </row>
    <row r="5" spans="1:12" ht="33" customHeight="1">
      <c r="A5" s="1339" t="s">
        <v>1045</v>
      </c>
      <c r="B5" s="1340" t="s">
        <v>0</v>
      </c>
      <c r="C5" s="1341" t="s">
        <v>1186</v>
      </c>
      <c r="D5" s="1341" t="s">
        <v>1187</v>
      </c>
      <c r="E5" s="1341" t="s">
        <v>1188</v>
      </c>
      <c r="F5" s="1341" t="s">
        <v>1189</v>
      </c>
      <c r="G5" s="1341" t="s">
        <v>1190</v>
      </c>
      <c r="H5" s="1341" t="s">
        <v>1191</v>
      </c>
      <c r="I5" s="1332"/>
      <c r="J5" s="1332"/>
      <c r="K5" s="1332"/>
      <c r="L5" s="1332"/>
    </row>
    <row r="6" spans="1:12" ht="12.95" customHeight="1">
      <c r="D6" s="950"/>
      <c r="E6" s="950"/>
      <c r="H6" s="950"/>
      <c r="I6" s="950"/>
      <c r="J6" s="950"/>
      <c r="K6" s="950"/>
      <c r="L6" s="950"/>
    </row>
    <row r="7" spans="1:12" s="1319" customFormat="1" ht="12.95" customHeight="1">
      <c r="A7" s="1319" t="s">
        <v>1084</v>
      </c>
      <c r="B7" s="1327">
        <v>1271</v>
      </c>
      <c r="C7" s="1327">
        <v>56</v>
      </c>
      <c r="D7" s="1327">
        <v>425</v>
      </c>
      <c r="E7" s="1327">
        <v>98</v>
      </c>
      <c r="F7" s="1327">
        <v>375</v>
      </c>
      <c r="G7" s="1327">
        <v>224</v>
      </c>
      <c r="H7" s="1327">
        <v>93</v>
      </c>
    </row>
    <row r="8" spans="1:12" s="1319" customFormat="1" ht="12.95" customHeight="1"/>
    <row r="9" spans="1:12" s="1322" customFormat="1" ht="12.95" customHeight="1">
      <c r="A9" s="1322" t="s">
        <v>1085</v>
      </c>
      <c r="B9" s="1327">
        <v>443</v>
      </c>
      <c r="C9" s="1435">
        <v>12</v>
      </c>
      <c r="D9" s="1435">
        <v>102</v>
      </c>
      <c r="E9" s="1435">
        <v>33</v>
      </c>
      <c r="F9" s="1435">
        <v>133</v>
      </c>
      <c r="G9" s="1435">
        <v>101</v>
      </c>
      <c r="H9" s="1435">
        <v>62</v>
      </c>
    </row>
    <row r="10" spans="1:12" s="1319" customFormat="1" ht="12.95" customHeight="1">
      <c r="A10" s="1322" t="s">
        <v>1086</v>
      </c>
      <c r="B10" s="1327">
        <v>618</v>
      </c>
      <c r="C10" s="1326">
        <v>41</v>
      </c>
      <c r="D10" s="1326">
        <v>282</v>
      </c>
      <c r="E10" s="1326">
        <v>46</v>
      </c>
      <c r="F10" s="1326">
        <v>163</v>
      </c>
      <c r="G10" s="1407">
        <v>68</v>
      </c>
      <c r="H10" s="1407">
        <v>18</v>
      </c>
    </row>
    <row r="11" spans="1:12" s="1322" customFormat="1" ht="12.95" customHeight="1">
      <c r="A11" s="1322" t="s">
        <v>1087</v>
      </c>
      <c r="B11" s="1327">
        <v>153</v>
      </c>
      <c r="C11" s="1326">
        <v>1</v>
      </c>
      <c r="D11" s="1326">
        <v>21</v>
      </c>
      <c r="E11" s="1326">
        <v>6</v>
      </c>
      <c r="F11" s="1326">
        <v>66</v>
      </c>
      <c r="G11" s="1407">
        <v>53</v>
      </c>
      <c r="H11" s="1407">
        <v>6</v>
      </c>
    </row>
    <row r="12" spans="1:12" s="1322" customFormat="1" ht="12.95" customHeight="1">
      <c r="A12" s="1322" t="s">
        <v>1088</v>
      </c>
      <c r="B12" s="1327">
        <v>36</v>
      </c>
      <c r="C12" s="1326">
        <v>1</v>
      </c>
      <c r="D12" s="1326">
        <v>14</v>
      </c>
      <c r="E12" s="1326">
        <v>6</v>
      </c>
      <c r="F12" s="1326">
        <v>10</v>
      </c>
      <c r="G12" s="1407">
        <v>1</v>
      </c>
      <c r="H12" s="1407">
        <v>4</v>
      </c>
    </row>
    <row r="13" spans="1:12" s="1322" customFormat="1" ht="12.95" customHeight="1">
      <c r="A13" s="1322" t="s">
        <v>1089</v>
      </c>
      <c r="B13" s="1327">
        <v>21</v>
      </c>
      <c r="C13" s="1326">
        <v>1</v>
      </c>
      <c r="D13" s="1326">
        <v>6</v>
      </c>
      <c r="E13" s="1326">
        <v>7</v>
      </c>
      <c r="F13" s="1326">
        <v>3</v>
      </c>
      <c r="G13" s="1407">
        <v>1</v>
      </c>
      <c r="H13" s="1407">
        <v>3</v>
      </c>
    </row>
    <row r="14" spans="1:12" s="954" customFormat="1" ht="6.95" customHeight="1" thickBot="1">
      <c r="A14" s="984"/>
      <c r="B14" s="984"/>
      <c r="C14" s="1449"/>
      <c r="D14" s="984"/>
      <c r="E14" s="984"/>
      <c r="F14" s="984"/>
      <c r="G14" s="984"/>
      <c r="H14" s="984"/>
    </row>
    <row r="15" spans="1:12" s="954" customFormat="1" ht="3.75" customHeight="1" thickTop="1">
      <c r="A15" s="987"/>
      <c r="B15" s="987"/>
      <c r="C15" s="1450"/>
      <c r="D15" s="987"/>
      <c r="E15" s="987"/>
      <c r="F15" s="987"/>
      <c r="G15" s="987"/>
      <c r="H15" s="987"/>
    </row>
    <row r="16" spans="1:12" s="1331" customFormat="1" ht="12.95" customHeight="1">
      <c r="A16" s="1346" t="s">
        <v>1036</v>
      </c>
      <c r="B16" s="1346"/>
      <c r="C16" s="1346"/>
      <c r="D16" s="1346"/>
      <c r="E16" s="1346"/>
    </row>
    <row r="17" spans="1:7" ht="6.75" customHeight="1">
      <c r="B17" s="883"/>
      <c r="C17" s="883"/>
      <c r="D17" s="883"/>
      <c r="E17" s="883"/>
    </row>
    <row r="18" spans="1:7" s="1064" customFormat="1" ht="9.9499999999999993" customHeight="1">
      <c r="A18" s="1086" t="s">
        <v>691</v>
      </c>
      <c r="D18" s="1364"/>
    </row>
    <row r="19" spans="1:7" s="1064" customFormat="1" ht="15" customHeight="1">
      <c r="A19" s="1337" t="s">
        <v>1051</v>
      </c>
      <c r="D19" s="1364"/>
    </row>
    <row r="20" spans="1:7" s="812" customFormat="1" ht="13.5">
      <c r="A20" s="1345"/>
      <c r="B20" s="827"/>
      <c r="C20" s="827"/>
      <c r="D20" s="827"/>
      <c r="E20" s="827"/>
      <c r="F20" s="827"/>
      <c r="G20" s="827"/>
    </row>
    <row r="21" spans="1:7" s="812" customFormat="1" ht="13.5">
      <c r="A21" s="1345"/>
      <c r="B21" s="827"/>
      <c r="C21" s="827"/>
      <c r="D21" s="827"/>
      <c r="E21" s="827"/>
      <c r="F21" s="827"/>
      <c r="G21" s="827"/>
    </row>
    <row r="22" spans="1:7" ht="15" customHeight="1">
      <c r="B22" s="883"/>
      <c r="C22" s="883"/>
      <c r="D22" s="883"/>
      <c r="E22" s="883"/>
    </row>
    <row r="23" spans="1:7" ht="15" customHeight="1">
      <c r="B23" s="883"/>
      <c r="C23" s="883"/>
      <c r="D23" s="883"/>
      <c r="E23" s="883"/>
    </row>
    <row r="24" spans="1:7" ht="15" customHeight="1">
      <c r="B24" s="883"/>
      <c r="C24" s="883"/>
      <c r="D24" s="883"/>
      <c r="E24" s="883"/>
    </row>
    <row r="25" spans="1:7" ht="9.9499999999999993" customHeight="1">
      <c r="A25" s="950"/>
      <c r="B25" s="950"/>
      <c r="C25" s="950"/>
      <c r="D25" s="950"/>
      <c r="E25" s="950"/>
    </row>
    <row r="26" spans="1:7" ht="15" customHeight="1">
      <c r="A26" s="950"/>
      <c r="B26" s="950"/>
      <c r="C26" s="950"/>
      <c r="D26" s="950"/>
      <c r="E26" s="950"/>
    </row>
    <row r="27" spans="1:7" ht="15" customHeight="1">
      <c r="D27" s="950"/>
      <c r="E27" s="950"/>
    </row>
    <row r="28" spans="1:7" ht="20.100000000000001" customHeight="1">
      <c r="D28" s="950"/>
      <c r="E28" s="950"/>
    </row>
    <row r="29" spans="1:7" ht="20.100000000000001" customHeight="1">
      <c r="D29" s="950"/>
      <c r="E29" s="950"/>
    </row>
    <row r="30" spans="1:7" ht="20.100000000000001" customHeight="1">
      <c r="D30" s="950"/>
      <c r="E30" s="950"/>
    </row>
    <row r="31" spans="1:7" ht="20.100000000000001" customHeight="1">
      <c r="D31" s="950"/>
      <c r="E31" s="950"/>
    </row>
    <row r="32" spans="1:7" ht="20.100000000000001" customHeight="1">
      <c r="D32" s="950"/>
      <c r="E32" s="950"/>
    </row>
    <row r="33" spans="4:5" ht="20.100000000000001" customHeight="1">
      <c r="D33" s="950"/>
      <c r="E33" s="950"/>
    </row>
    <row r="34" spans="4:5" ht="20.100000000000001" customHeight="1">
      <c r="D34" s="950"/>
      <c r="E34" s="950"/>
    </row>
    <row r="35" spans="4:5" ht="20.100000000000001" customHeight="1">
      <c r="D35" s="950"/>
      <c r="E35" s="950"/>
    </row>
    <row r="36" spans="4:5" ht="20.100000000000001" customHeight="1">
      <c r="D36" s="950"/>
      <c r="E36" s="950"/>
    </row>
    <row r="37" spans="4:5" ht="20.100000000000001" customHeight="1">
      <c r="D37" s="950"/>
      <c r="E37" s="950"/>
    </row>
    <row r="38" spans="4:5" ht="20.100000000000001" customHeight="1">
      <c r="D38" s="950"/>
      <c r="E38" s="950"/>
    </row>
    <row r="39" spans="4:5" ht="20.100000000000001" customHeight="1">
      <c r="D39" s="950"/>
      <c r="E39" s="950"/>
    </row>
    <row r="40" spans="4:5" ht="20.100000000000001" customHeight="1">
      <c r="D40" s="950"/>
      <c r="E40" s="950"/>
    </row>
    <row r="41" spans="4:5" ht="20.100000000000001" customHeight="1">
      <c r="D41" s="950"/>
      <c r="E41" s="950"/>
    </row>
    <row r="42" spans="4:5" ht="20.100000000000001" customHeight="1">
      <c r="D42" s="950"/>
      <c r="E42" s="950"/>
    </row>
    <row r="43" spans="4:5" ht="20.100000000000001" customHeight="1">
      <c r="D43" s="950"/>
      <c r="E43" s="950"/>
    </row>
    <row r="44" spans="4:5" ht="20.100000000000001" customHeight="1">
      <c r="D44" s="950"/>
      <c r="E44" s="950"/>
    </row>
    <row r="45" spans="4:5" ht="20.100000000000001" customHeight="1">
      <c r="D45" s="950"/>
      <c r="E45" s="950"/>
    </row>
    <row r="46" spans="4:5" ht="20.100000000000001" customHeight="1">
      <c r="D46" s="950"/>
      <c r="E46" s="950"/>
    </row>
    <row r="47" spans="4:5" ht="20.100000000000001" customHeight="1">
      <c r="D47" s="950"/>
      <c r="E47" s="950"/>
    </row>
    <row r="48" spans="4:5" ht="20.100000000000001" customHeight="1">
      <c r="D48" s="950"/>
      <c r="E48" s="950"/>
    </row>
    <row r="49" spans="4:5" ht="20.100000000000001" customHeight="1">
      <c r="D49" s="950"/>
      <c r="E49" s="950"/>
    </row>
    <row r="50" spans="4:5" ht="20.100000000000001" customHeight="1">
      <c r="D50" s="950"/>
      <c r="E50" s="950"/>
    </row>
    <row r="51" spans="4:5" ht="20.100000000000001" customHeight="1">
      <c r="D51" s="950"/>
      <c r="E51" s="950"/>
    </row>
    <row r="52" spans="4:5" ht="20.100000000000001" customHeight="1">
      <c r="D52" s="950"/>
      <c r="E52" s="950"/>
    </row>
    <row r="53" spans="4:5" ht="20.100000000000001" customHeight="1">
      <c r="D53" s="950"/>
      <c r="E53" s="950"/>
    </row>
    <row r="54" spans="4:5" ht="20.100000000000001" customHeight="1">
      <c r="D54" s="950"/>
      <c r="E54" s="950"/>
    </row>
    <row r="55" spans="4:5" ht="20.100000000000001" customHeight="1">
      <c r="D55" s="950"/>
      <c r="E55" s="950"/>
    </row>
    <row r="56" spans="4:5" ht="20.100000000000001" customHeight="1">
      <c r="D56" s="950"/>
      <c r="E56" s="950"/>
    </row>
    <row r="57" spans="4:5" ht="20.100000000000001" customHeight="1">
      <c r="D57" s="950"/>
      <c r="E57" s="950"/>
    </row>
    <row r="58" spans="4:5" ht="20.100000000000001" customHeight="1">
      <c r="D58" s="950"/>
      <c r="E58" s="950"/>
    </row>
    <row r="59" spans="4:5" ht="20.100000000000001" customHeight="1">
      <c r="D59" s="950"/>
      <c r="E59" s="950"/>
    </row>
    <row r="60" spans="4:5" ht="20.100000000000001" customHeight="1">
      <c r="D60" s="950"/>
      <c r="E60" s="950"/>
    </row>
    <row r="61" spans="4:5" ht="20.100000000000001" customHeight="1">
      <c r="D61" s="950"/>
      <c r="E61" s="950"/>
    </row>
    <row r="62" spans="4:5" ht="20.100000000000001" customHeight="1">
      <c r="D62" s="950"/>
      <c r="E62" s="950"/>
    </row>
    <row r="63" spans="4:5" ht="20.100000000000001" customHeight="1">
      <c r="D63" s="950"/>
      <c r="E63" s="950"/>
    </row>
    <row r="64" spans="4:5" ht="20.100000000000001" customHeight="1">
      <c r="D64" s="950"/>
      <c r="E64" s="950"/>
    </row>
    <row r="65" spans="4:5" ht="20.100000000000001" customHeight="1">
      <c r="D65" s="950"/>
      <c r="E65" s="950"/>
    </row>
    <row r="66" spans="4:5" ht="20.100000000000001" customHeight="1">
      <c r="D66" s="950"/>
      <c r="E66" s="950"/>
    </row>
    <row r="67" spans="4:5" ht="20.100000000000001" customHeight="1">
      <c r="D67" s="950"/>
      <c r="E67" s="950"/>
    </row>
    <row r="68" spans="4:5" ht="20.100000000000001" customHeight="1">
      <c r="D68" s="950"/>
      <c r="E68" s="950"/>
    </row>
    <row r="69" spans="4:5" ht="20.100000000000001" customHeight="1">
      <c r="D69" s="950"/>
      <c r="E69" s="950"/>
    </row>
    <row r="70" spans="4:5" ht="20.100000000000001" customHeight="1">
      <c r="D70" s="950"/>
      <c r="E70" s="950"/>
    </row>
    <row r="71" spans="4:5" ht="20.100000000000001" customHeight="1">
      <c r="D71" s="950"/>
      <c r="E71" s="950"/>
    </row>
    <row r="72" spans="4:5" ht="20.100000000000001" customHeight="1">
      <c r="D72" s="950"/>
      <c r="E72" s="950"/>
    </row>
    <row r="73" spans="4:5" ht="20.100000000000001" customHeight="1">
      <c r="D73" s="950"/>
      <c r="E73" s="950"/>
    </row>
    <row r="74" spans="4:5" ht="20.100000000000001" customHeight="1">
      <c r="D74" s="950"/>
      <c r="E74" s="950"/>
    </row>
    <row r="75" spans="4:5" ht="20.100000000000001" customHeight="1">
      <c r="D75" s="950"/>
      <c r="E75" s="950"/>
    </row>
    <row r="76" spans="4:5" ht="20.100000000000001" customHeight="1">
      <c r="D76" s="950"/>
      <c r="E76" s="950"/>
    </row>
    <row r="77" spans="4:5" ht="20.100000000000001" customHeight="1">
      <c r="D77" s="950"/>
      <c r="E77" s="950"/>
    </row>
    <row r="78" spans="4:5" ht="20.100000000000001" customHeight="1">
      <c r="D78" s="950"/>
      <c r="E78" s="950"/>
    </row>
    <row r="79" spans="4:5" ht="20.100000000000001" customHeight="1">
      <c r="D79" s="950"/>
      <c r="E79" s="950"/>
    </row>
    <row r="80" spans="4:5" ht="20.100000000000001" customHeight="1">
      <c r="D80" s="950"/>
      <c r="E80" s="950"/>
    </row>
    <row r="81" spans="4:5" ht="20.100000000000001" customHeight="1">
      <c r="D81" s="950"/>
      <c r="E81" s="950"/>
    </row>
    <row r="82" spans="4:5" ht="20.100000000000001" customHeight="1">
      <c r="D82" s="950"/>
      <c r="E82" s="950"/>
    </row>
    <row r="83" spans="4:5" ht="20.100000000000001" customHeight="1">
      <c r="D83" s="950"/>
      <c r="E83" s="950"/>
    </row>
    <row r="84" spans="4:5" ht="20.100000000000001" customHeight="1">
      <c r="D84" s="950"/>
      <c r="E84" s="950"/>
    </row>
    <row r="85" spans="4:5" ht="20.100000000000001" customHeight="1">
      <c r="D85" s="950"/>
      <c r="E85" s="950"/>
    </row>
    <row r="86" spans="4:5" ht="20.100000000000001" customHeight="1">
      <c r="D86" s="950"/>
      <c r="E86" s="950"/>
    </row>
    <row r="87" spans="4:5" ht="20.100000000000001" customHeight="1">
      <c r="D87" s="950"/>
      <c r="E87" s="950"/>
    </row>
    <row r="88" spans="4:5" ht="20.100000000000001" customHeight="1">
      <c r="D88" s="950"/>
      <c r="E88" s="950"/>
    </row>
    <row r="89" spans="4:5" ht="20.100000000000001" customHeight="1">
      <c r="D89" s="950"/>
      <c r="E89" s="950"/>
    </row>
    <row r="90" spans="4:5" ht="20.100000000000001" customHeight="1">
      <c r="D90" s="950"/>
      <c r="E90" s="950"/>
    </row>
    <row r="91" spans="4:5" ht="20.100000000000001" customHeight="1">
      <c r="D91" s="950"/>
      <c r="E91" s="950"/>
    </row>
    <row r="92" spans="4:5" ht="20.100000000000001" customHeight="1">
      <c r="D92" s="950"/>
      <c r="E92" s="950"/>
    </row>
    <row r="93" spans="4:5" ht="20.100000000000001" customHeight="1">
      <c r="D93" s="950"/>
      <c r="E93" s="950"/>
    </row>
    <row r="94" spans="4:5" ht="20.100000000000001" customHeight="1">
      <c r="D94" s="950"/>
      <c r="E94" s="950"/>
    </row>
    <row r="95" spans="4:5" ht="20.100000000000001" customHeight="1">
      <c r="D95" s="950"/>
      <c r="E95" s="950"/>
    </row>
    <row r="96" spans="4:5" ht="20.100000000000001" customHeight="1">
      <c r="D96" s="950"/>
      <c r="E96" s="950"/>
    </row>
    <row r="97" spans="4:5" ht="20.100000000000001" customHeight="1">
      <c r="D97" s="950"/>
      <c r="E97" s="950"/>
    </row>
    <row r="98" spans="4:5" ht="20.100000000000001" customHeight="1">
      <c r="D98" s="950"/>
      <c r="E98" s="950"/>
    </row>
    <row r="99" spans="4:5" ht="20.100000000000001" customHeight="1">
      <c r="D99" s="950"/>
      <c r="E99" s="950"/>
    </row>
    <row r="100" spans="4:5" ht="20.100000000000001" customHeight="1">
      <c r="D100" s="950"/>
      <c r="E100" s="950"/>
    </row>
    <row r="101" spans="4:5" ht="20.100000000000001" customHeight="1">
      <c r="D101" s="950"/>
      <c r="E101" s="950"/>
    </row>
    <row r="102" spans="4:5" ht="20.100000000000001" customHeight="1">
      <c r="D102" s="950"/>
      <c r="E102" s="950"/>
    </row>
    <row r="103" spans="4:5" ht="20.100000000000001" customHeight="1">
      <c r="D103" s="950"/>
      <c r="E103" s="950"/>
    </row>
    <row r="104" spans="4:5" ht="20.100000000000001" customHeight="1">
      <c r="D104" s="950"/>
      <c r="E104" s="950"/>
    </row>
    <row r="105" spans="4:5" ht="20.100000000000001" customHeight="1">
      <c r="D105" s="950"/>
      <c r="E105" s="950"/>
    </row>
    <row r="106" spans="4:5" ht="20.100000000000001" customHeight="1">
      <c r="D106" s="950"/>
      <c r="E106" s="950"/>
    </row>
    <row r="107" spans="4:5" ht="20.100000000000001" customHeight="1">
      <c r="D107" s="950"/>
      <c r="E107" s="950"/>
    </row>
    <row r="108" spans="4:5" ht="20.100000000000001" customHeight="1">
      <c r="D108" s="950"/>
      <c r="E108" s="950"/>
    </row>
    <row r="109" spans="4:5" ht="20.100000000000001" customHeight="1">
      <c r="D109" s="950"/>
      <c r="E109" s="950"/>
    </row>
    <row r="110" spans="4:5" ht="20.100000000000001" customHeight="1">
      <c r="D110" s="950"/>
      <c r="E110" s="950"/>
    </row>
    <row r="111" spans="4:5" ht="20.100000000000001" customHeight="1">
      <c r="D111" s="950"/>
      <c r="E111" s="950"/>
    </row>
    <row r="112" spans="4:5" ht="20.100000000000001" customHeight="1">
      <c r="D112" s="950"/>
      <c r="E112" s="950"/>
    </row>
    <row r="113" spans="4:5" ht="20.100000000000001" customHeight="1">
      <c r="D113" s="950"/>
      <c r="E113" s="950"/>
    </row>
    <row r="114" spans="4:5" ht="20.100000000000001" customHeight="1">
      <c r="D114" s="950"/>
      <c r="E114" s="950"/>
    </row>
    <row r="115" spans="4:5" ht="20.100000000000001" customHeight="1">
      <c r="D115" s="950"/>
      <c r="E115" s="950"/>
    </row>
    <row r="116" spans="4:5" ht="20.100000000000001" customHeight="1">
      <c r="D116" s="950"/>
      <c r="E116" s="950"/>
    </row>
    <row r="117" spans="4:5" ht="20.100000000000001" customHeight="1">
      <c r="D117" s="950"/>
      <c r="E117" s="950"/>
    </row>
    <row r="118" spans="4:5" ht="20.100000000000001" customHeight="1">
      <c r="D118" s="950"/>
      <c r="E118" s="950"/>
    </row>
    <row r="119" spans="4:5" ht="20.100000000000001" customHeight="1">
      <c r="D119" s="950"/>
      <c r="E119" s="950"/>
    </row>
    <row r="120" spans="4:5" ht="20.100000000000001" customHeight="1">
      <c r="D120" s="950"/>
      <c r="E120" s="950"/>
    </row>
    <row r="121" spans="4:5" ht="20.100000000000001" customHeight="1">
      <c r="D121" s="950"/>
      <c r="E121" s="950"/>
    </row>
    <row r="122" spans="4:5" ht="20.100000000000001" customHeight="1">
      <c r="D122" s="950"/>
      <c r="E122" s="950"/>
    </row>
    <row r="123" spans="4:5" ht="20.100000000000001" customHeight="1">
      <c r="D123" s="950"/>
      <c r="E123" s="950"/>
    </row>
    <row r="124" spans="4:5" ht="20.100000000000001" customHeight="1">
      <c r="D124" s="950"/>
      <c r="E124" s="950"/>
    </row>
    <row r="125" spans="4:5" ht="20.100000000000001" customHeight="1">
      <c r="D125" s="950"/>
      <c r="E125" s="950"/>
    </row>
    <row r="126" spans="4:5" ht="20.100000000000001" customHeight="1">
      <c r="D126" s="950"/>
      <c r="E126" s="950"/>
    </row>
    <row r="127" spans="4:5" ht="20.100000000000001" customHeight="1">
      <c r="D127" s="950"/>
      <c r="E127" s="950"/>
    </row>
    <row r="128" spans="4:5" ht="20.100000000000001" customHeight="1">
      <c r="D128" s="950"/>
      <c r="E128" s="950"/>
    </row>
    <row r="129" spans="4:5" ht="20.100000000000001" customHeight="1">
      <c r="D129" s="950"/>
      <c r="E129" s="950"/>
    </row>
    <row r="130" spans="4:5" ht="20.100000000000001" customHeight="1">
      <c r="D130" s="950"/>
      <c r="E130" s="950"/>
    </row>
    <row r="131" spans="4:5" ht="20.100000000000001" customHeight="1">
      <c r="D131" s="950"/>
      <c r="E131" s="950"/>
    </row>
    <row r="132" spans="4:5" ht="20.100000000000001" customHeight="1">
      <c r="D132" s="950"/>
      <c r="E132" s="950"/>
    </row>
    <row r="133" spans="4:5" ht="20.100000000000001" customHeight="1">
      <c r="D133" s="950"/>
      <c r="E133" s="950"/>
    </row>
    <row r="134" spans="4:5" ht="20.100000000000001" customHeight="1">
      <c r="D134" s="950"/>
      <c r="E134" s="950"/>
    </row>
    <row r="135" spans="4:5" ht="20.100000000000001" customHeight="1">
      <c r="D135" s="950"/>
      <c r="E135" s="950"/>
    </row>
    <row r="136" spans="4:5" ht="20.100000000000001" customHeight="1">
      <c r="D136" s="950"/>
      <c r="E136" s="950"/>
    </row>
    <row r="137" spans="4:5" ht="20.100000000000001" customHeight="1">
      <c r="D137" s="950"/>
      <c r="E137" s="950"/>
    </row>
    <row r="138" spans="4:5" ht="20.100000000000001" customHeight="1">
      <c r="D138" s="950"/>
      <c r="E138" s="950"/>
    </row>
    <row r="139" spans="4:5" ht="20.100000000000001" customHeight="1">
      <c r="D139" s="950"/>
      <c r="E139" s="950"/>
    </row>
    <row r="140" spans="4:5" ht="20.100000000000001" customHeight="1">
      <c r="D140" s="950"/>
      <c r="E140" s="950"/>
    </row>
    <row r="141" spans="4:5" ht="20.100000000000001" customHeight="1">
      <c r="D141" s="950"/>
      <c r="E141" s="950"/>
    </row>
    <row r="142" spans="4:5" ht="20.100000000000001" customHeight="1">
      <c r="D142" s="950"/>
      <c r="E142" s="950"/>
    </row>
    <row r="143" spans="4:5" ht="20.100000000000001" customHeight="1">
      <c r="D143" s="950"/>
      <c r="E143" s="950"/>
    </row>
    <row r="144" spans="4:5" ht="20.100000000000001" customHeight="1">
      <c r="D144" s="950"/>
      <c r="E144" s="950"/>
    </row>
    <row r="145" spans="4:5" ht="20.100000000000001" customHeight="1">
      <c r="D145" s="950"/>
      <c r="E145" s="950"/>
    </row>
    <row r="146" spans="4:5" ht="20.100000000000001" customHeight="1">
      <c r="D146" s="950"/>
      <c r="E146" s="950"/>
    </row>
    <row r="147" spans="4:5" ht="20.100000000000001" customHeight="1">
      <c r="D147" s="950"/>
      <c r="E147" s="950"/>
    </row>
    <row r="148" spans="4:5" ht="20.100000000000001" customHeight="1">
      <c r="D148" s="950"/>
      <c r="E148" s="950"/>
    </row>
    <row r="149" spans="4:5" ht="20.100000000000001" customHeight="1">
      <c r="D149" s="950"/>
      <c r="E149" s="950"/>
    </row>
    <row r="150" spans="4:5" ht="20.100000000000001" customHeight="1">
      <c r="D150" s="950"/>
      <c r="E150" s="950"/>
    </row>
    <row r="151" spans="4:5" ht="20.100000000000001" customHeight="1">
      <c r="D151" s="950"/>
      <c r="E151" s="950"/>
    </row>
    <row r="152" spans="4:5" ht="20.100000000000001" customHeight="1">
      <c r="D152" s="950"/>
      <c r="E152" s="950"/>
    </row>
    <row r="153" spans="4:5" ht="20.100000000000001" customHeight="1">
      <c r="D153" s="950"/>
      <c r="E153" s="950"/>
    </row>
    <row r="154" spans="4:5" ht="20.100000000000001" customHeight="1"/>
    <row r="155" spans="4:5" ht="20.100000000000001" customHeight="1"/>
    <row r="156" spans="4:5" ht="20.100000000000001" customHeight="1"/>
    <row r="157" spans="4:5" ht="20.100000000000001" customHeight="1"/>
    <row r="158" spans="4:5" ht="20.100000000000001" customHeight="1"/>
    <row r="159" spans="4:5" ht="20.100000000000001" customHeight="1"/>
    <row r="160" spans="4: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sheetData>
  <mergeCells count="1">
    <mergeCell ref="A3:H3"/>
  </mergeCells>
  <hyperlinks>
    <hyperlink ref="A19" r:id="rId1"/>
    <hyperlink ref="A1" location="Índice!A1" display="Voltar ao índice"/>
  </hyperlinks>
  <printOptions gridLinesSet="0"/>
  <pageMargins left="0.78740157480314965" right="0.78740157480314965" top="1.1811023622047245" bottom="0.78740157480314965" header="0.17" footer="0"/>
  <pageSetup paperSize="9" orientation="portrait" horizontalDpi="300" verticalDpi="300" r:id="rId2"/>
  <headerFooter alignWithMargins="0"/>
</worksheet>
</file>

<file path=xl/worksheets/sheet101.xml><?xml version="1.0" encoding="utf-8"?>
<worksheet xmlns="http://schemas.openxmlformats.org/spreadsheetml/2006/main" xmlns:r="http://schemas.openxmlformats.org/officeDocument/2006/relationships">
  <dimension ref="A1:H71"/>
  <sheetViews>
    <sheetView showGridLines="0" workbookViewId="0"/>
  </sheetViews>
  <sheetFormatPr defaultRowHeight="12.75"/>
  <cols>
    <col min="1" max="1" width="23.140625" style="812" customWidth="1"/>
    <col min="2" max="2" width="9.7109375" style="812" customWidth="1"/>
    <col min="3" max="3" width="11.28515625" style="812" customWidth="1"/>
    <col min="4" max="4" width="10.85546875" style="812" customWidth="1"/>
    <col min="5" max="5" width="11.140625" style="812" customWidth="1"/>
    <col min="6" max="6" width="10" style="812" customWidth="1"/>
    <col min="7" max="7" width="10.85546875" style="812" customWidth="1"/>
    <col min="8" max="8" width="19" style="850" customWidth="1"/>
    <col min="9" max="9" width="7.7109375" style="812" customWidth="1"/>
    <col min="10" max="256" width="9.140625" style="812"/>
    <col min="257" max="257" width="23.140625" style="812" customWidth="1"/>
    <col min="258" max="258" width="9.7109375" style="812" customWidth="1"/>
    <col min="259" max="259" width="11.28515625" style="812" customWidth="1"/>
    <col min="260" max="260" width="10.85546875" style="812" customWidth="1"/>
    <col min="261" max="261" width="11.140625" style="812" customWidth="1"/>
    <col min="262" max="262" width="10" style="812" customWidth="1"/>
    <col min="263" max="263" width="10.85546875" style="812" customWidth="1"/>
    <col min="264" max="264" width="19" style="812" customWidth="1"/>
    <col min="265" max="265" width="7.7109375" style="812" customWidth="1"/>
    <col min="266" max="512" width="9.140625" style="812"/>
    <col min="513" max="513" width="23.140625" style="812" customWidth="1"/>
    <col min="514" max="514" width="9.7109375" style="812" customWidth="1"/>
    <col min="515" max="515" width="11.28515625" style="812" customWidth="1"/>
    <col min="516" max="516" width="10.85546875" style="812" customWidth="1"/>
    <col min="517" max="517" width="11.140625" style="812" customWidth="1"/>
    <col min="518" max="518" width="10" style="812" customWidth="1"/>
    <col min="519" max="519" width="10.85546875" style="812" customWidth="1"/>
    <col min="520" max="520" width="19" style="812" customWidth="1"/>
    <col min="521" max="521" width="7.7109375" style="812" customWidth="1"/>
    <col min="522" max="768" width="9.140625" style="812"/>
    <col min="769" max="769" width="23.140625" style="812" customWidth="1"/>
    <col min="770" max="770" width="9.7109375" style="812" customWidth="1"/>
    <col min="771" max="771" width="11.28515625" style="812" customWidth="1"/>
    <col min="772" max="772" width="10.85546875" style="812" customWidth="1"/>
    <col min="773" max="773" width="11.140625" style="812" customWidth="1"/>
    <col min="774" max="774" width="10" style="812" customWidth="1"/>
    <col min="775" max="775" width="10.85546875" style="812" customWidth="1"/>
    <col min="776" max="776" width="19" style="812" customWidth="1"/>
    <col min="777" max="777" width="7.7109375" style="812" customWidth="1"/>
    <col min="778" max="1024" width="9.140625" style="812"/>
    <col min="1025" max="1025" width="23.140625" style="812" customWidth="1"/>
    <col min="1026" max="1026" width="9.7109375" style="812" customWidth="1"/>
    <col min="1027" max="1027" width="11.28515625" style="812" customWidth="1"/>
    <col min="1028" max="1028" width="10.85546875" style="812" customWidth="1"/>
    <col min="1029" max="1029" width="11.140625" style="812" customWidth="1"/>
    <col min="1030" max="1030" width="10" style="812" customWidth="1"/>
    <col min="1031" max="1031" width="10.85546875" style="812" customWidth="1"/>
    <col min="1032" max="1032" width="19" style="812" customWidth="1"/>
    <col min="1033" max="1033" width="7.7109375" style="812" customWidth="1"/>
    <col min="1034" max="1280" width="9.140625" style="812"/>
    <col min="1281" max="1281" width="23.140625" style="812" customWidth="1"/>
    <col min="1282" max="1282" width="9.7109375" style="812" customWidth="1"/>
    <col min="1283" max="1283" width="11.28515625" style="812" customWidth="1"/>
    <col min="1284" max="1284" width="10.85546875" style="812" customWidth="1"/>
    <col min="1285" max="1285" width="11.140625" style="812" customWidth="1"/>
    <col min="1286" max="1286" width="10" style="812" customWidth="1"/>
    <col min="1287" max="1287" width="10.85546875" style="812" customWidth="1"/>
    <col min="1288" max="1288" width="19" style="812" customWidth="1"/>
    <col min="1289" max="1289" width="7.7109375" style="812" customWidth="1"/>
    <col min="1290" max="1536" width="9.140625" style="812"/>
    <col min="1537" max="1537" width="23.140625" style="812" customWidth="1"/>
    <col min="1538" max="1538" width="9.7109375" style="812" customWidth="1"/>
    <col min="1539" max="1539" width="11.28515625" style="812" customWidth="1"/>
    <col min="1540" max="1540" width="10.85546875" style="812" customWidth="1"/>
    <col min="1541" max="1541" width="11.140625" style="812" customWidth="1"/>
    <col min="1542" max="1542" width="10" style="812" customWidth="1"/>
    <col min="1543" max="1543" width="10.85546875" style="812" customWidth="1"/>
    <col min="1544" max="1544" width="19" style="812" customWidth="1"/>
    <col min="1545" max="1545" width="7.7109375" style="812" customWidth="1"/>
    <col min="1546" max="1792" width="9.140625" style="812"/>
    <col min="1793" max="1793" width="23.140625" style="812" customWidth="1"/>
    <col min="1794" max="1794" width="9.7109375" style="812" customWidth="1"/>
    <col min="1795" max="1795" width="11.28515625" style="812" customWidth="1"/>
    <col min="1796" max="1796" width="10.85546875" style="812" customWidth="1"/>
    <col min="1797" max="1797" width="11.140625" style="812" customWidth="1"/>
    <col min="1798" max="1798" width="10" style="812" customWidth="1"/>
    <col min="1799" max="1799" width="10.85546875" style="812" customWidth="1"/>
    <col min="1800" max="1800" width="19" style="812" customWidth="1"/>
    <col min="1801" max="1801" width="7.7109375" style="812" customWidth="1"/>
    <col min="1802" max="2048" width="9.140625" style="812"/>
    <col min="2049" max="2049" width="23.140625" style="812" customWidth="1"/>
    <col min="2050" max="2050" width="9.7109375" style="812" customWidth="1"/>
    <col min="2051" max="2051" width="11.28515625" style="812" customWidth="1"/>
    <col min="2052" max="2052" width="10.85546875" style="812" customWidth="1"/>
    <col min="2053" max="2053" width="11.140625" style="812" customWidth="1"/>
    <col min="2054" max="2054" width="10" style="812" customWidth="1"/>
    <col min="2055" max="2055" width="10.85546875" style="812" customWidth="1"/>
    <col min="2056" max="2056" width="19" style="812" customWidth="1"/>
    <col min="2057" max="2057" width="7.7109375" style="812" customWidth="1"/>
    <col min="2058" max="2304" width="9.140625" style="812"/>
    <col min="2305" max="2305" width="23.140625" style="812" customWidth="1"/>
    <col min="2306" max="2306" width="9.7109375" style="812" customWidth="1"/>
    <col min="2307" max="2307" width="11.28515625" style="812" customWidth="1"/>
    <col min="2308" max="2308" width="10.85546875" style="812" customWidth="1"/>
    <col min="2309" max="2309" width="11.140625" style="812" customWidth="1"/>
    <col min="2310" max="2310" width="10" style="812" customWidth="1"/>
    <col min="2311" max="2311" width="10.85546875" style="812" customWidth="1"/>
    <col min="2312" max="2312" width="19" style="812" customWidth="1"/>
    <col min="2313" max="2313" width="7.7109375" style="812" customWidth="1"/>
    <col min="2314" max="2560" width="9.140625" style="812"/>
    <col min="2561" max="2561" width="23.140625" style="812" customWidth="1"/>
    <col min="2562" max="2562" width="9.7109375" style="812" customWidth="1"/>
    <col min="2563" max="2563" width="11.28515625" style="812" customWidth="1"/>
    <col min="2564" max="2564" width="10.85546875" style="812" customWidth="1"/>
    <col min="2565" max="2565" width="11.140625" style="812" customWidth="1"/>
    <col min="2566" max="2566" width="10" style="812" customWidth="1"/>
    <col min="2567" max="2567" width="10.85546875" style="812" customWidth="1"/>
    <col min="2568" max="2568" width="19" style="812" customWidth="1"/>
    <col min="2569" max="2569" width="7.7109375" style="812" customWidth="1"/>
    <col min="2570" max="2816" width="9.140625" style="812"/>
    <col min="2817" max="2817" width="23.140625" style="812" customWidth="1"/>
    <col min="2818" max="2818" width="9.7109375" style="812" customWidth="1"/>
    <col min="2819" max="2819" width="11.28515625" style="812" customWidth="1"/>
    <col min="2820" max="2820" width="10.85546875" style="812" customWidth="1"/>
    <col min="2821" max="2821" width="11.140625" style="812" customWidth="1"/>
    <col min="2822" max="2822" width="10" style="812" customWidth="1"/>
    <col min="2823" max="2823" width="10.85546875" style="812" customWidth="1"/>
    <col min="2824" max="2824" width="19" style="812" customWidth="1"/>
    <col min="2825" max="2825" width="7.7109375" style="812" customWidth="1"/>
    <col min="2826" max="3072" width="9.140625" style="812"/>
    <col min="3073" max="3073" width="23.140625" style="812" customWidth="1"/>
    <col min="3074" max="3074" width="9.7109375" style="812" customWidth="1"/>
    <col min="3075" max="3075" width="11.28515625" style="812" customWidth="1"/>
    <col min="3076" max="3076" width="10.85546875" style="812" customWidth="1"/>
    <col min="3077" max="3077" width="11.140625" style="812" customWidth="1"/>
    <col min="3078" max="3078" width="10" style="812" customWidth="1"/>
    <col min="3079" max="3079" width="10.85546875" style="812" customWidth="1"/>
    <col min="3080" max="3080" width="19" style="812" customWidth="1"/>
    <col min="3081" max="3081" width="7.7109375" style="812" customWidth="1"/>
    <col min="3082" max="3328" width="9.140625" style="812"/>
    <col min="3329" max="3329" width="23.140625" style="812" customWidth="1"/>
    <col min="3330" max="3330" width="9.7109375" style="812" customWidth="1"/>
    <col min="3331" max="3331" width="11.28515625" style="812" customWidth="1"/>
    <col min="3332" max="3332" width="10.85546875" style="812" customWidth="1"/>
    <col min="3333" max="3333" width="11.140625" style="812" customWidth="1"/>
    <col min="3334" max="3334" width="10" style="812" customWidth="1"/>
    <col min="3335" max="3335" width="10.85546875" style="812" customWidth="1"/>
    <col min="3336" max="3336" width="19" style="812" customWidth="1"/>
    <col min="3337" max="3337" width="7.7109375" style="812" customWidth="1"/>
    <col min="3338" max="3584" width="9.140625" style="812"/>
    <col min="3585" max="3585" width="23.140625" style="812" customWidth="1"/>
    <col min="3586" max="3586" width="9.7109375" style="812" customWidth="1"/>
    <col min="3587" max="3587" width="11.28515625" style="812" customWidth="1"/>
    <col min="3588" max="3588" width="10.85546875" style="812" customWidth="1"/>
    <col min="3589" max="3589" width="11.140625" style="812" customWidth="1"/>
    <col min="3590" max="3590" width="10" style="812" customWidth="1"/>
    <col min="3591" max="3591" width="10.85546875" style="812" customWidth="1"/>
    <col min="3592" max="3592" width="19" style="812" customWidth="1"/>
    <col min="3593" max="3593" width="7.7109375" style="812" customWidth="1"/>
    <col min="3594" max="3840" width="9.140625" style="812"/>
    <col min="3841" max="3841" width="23.140625" style="812" customWidth="1"/>
    <col min="3842" max="3842" width="9.7109375" style="812" customWidth="1"/>
    <col min="3843" max="3843" width="11.28515625" style="812" customWidth="1"/>
    <col min="3844" max="3844" width="10.85546875" style="812" customWidth="1"/>
    <col min="3845" max="3845" width="11.140625" style="812" customWidth="1"/>
    <col min="3846" max="3846" width="10" style="812" customWidth="1"/>
    <col min="3847" max="3847" width="10.85546875" style="812" customWidth="1"/>
    <col min="3848" max="3848" width="19" style="812" customWidth="1"/>
    <col min="3849" max="3849" width="7.7109375" style="812" customWidth="1"/>
    <col min="3850" max="4096" width="9.140625" style="812"/>
    <col min="4097" max="4097" width="23.140625" style="812" customWidth="1"/>
    <col min="4098" max="4098" width="9.7109375" style="812" customWidth="1"/>
    <col min="4099" max="4099" width="11.28515625" style="812" customWidth="1"/>
    <col min="4100" max="4100" width="10.85546875" style="812" customWidth="1"/>
    <col min="4101" max="4101" width="11.140625" style="812" customWidth="1"/>
    <col min="4102" max="4102" width="10" style="812" customWidth="1"/>
    <col min="4103" max="4103" width="10.85546875" style="812" customWidth="1"/>
    <col min="4104" max="4104" width="19" style="812" customWidth="1"/>
    <col min="4105" max="4105" width="7.7109375" style="812" customWidth="1"/>
    <col min="4106" max="4352" width="9.140625" style="812"/>
    <col min="4353" max="4353" width="23.140625" style="812" customWidth="1"/>
    <col min="4354" max="4354" width="9.7109375" style="812" customWidth="1"/>
    <col min="4355" max="4355" width="11.28515625" style="812" customWidth="1"/>
    <col min="4356" max="4356" width="10.85546875" style="812" customWidth="1"/>
    <col min="4357" max="4357" width="11.140625" style="812" customWidth="1"/>
    <col min="4358" max="4358" width="10" style="812" customWidth="1"/>
    <col min="4359" max="4359" width="10.85546875" style="812" customWidth="1"/>
    <col min="4360" max="4360" width="19" style="812" customWidth="1"/>
    <col min="4361" max="4361" width="7.7109375" style="812" customWidth="1"/>
    <col min="4362" max="4608" width="9.140625" style="812"/>
    <col min="4609" max="4609" width="23.140625" style="812" customWidth="1"/>
    <col min="4610" max="4610" width="9.7109375" style="812" customWidth="1"/>
    <col min="4611" max="4611" width="11.28515625" style="812" customWidth="1"/>
    <col min="4612" max="4612" width="10.85546875" style="812" customWidth="1"/>
    <col min="4613" max="4613" width="11.140625" style="812" customWidth="1"/>
    <col min="4614" max="4614" width="10" style="812" customWidth="1"/>
    <col min="4615" max="4615" width="10.85546875" style="812" customWidth="1"/>
    <col min="4616" max="4616" width="19" style="812" customWidth="1"/>
    <col min="4617" max="4617" width="7.7109375" style="812" customWidth="1"/>
    <col min="4618" max="4864" width="9.140625" style="812"/>
    <col min="4865" max="4865" width="23.140625" style="812" customWidth="1"/>
    <col min="4866" max="4866" width="9.7109375" style="812" customWidth="1"/>
    <col min="4867" max="4867" width="11.28515625" style="812" customWidth="1"/>
    <col min="4868" max="4868" width="10.85546875" style="812" customWidth="1"/>
    <col min="4869" max="4869" width="11.140625" style="812" customWidth="1"/>
    <col min="4870" max="4870" width="10" style="812" customWidth="1"/>
    <col min="4871" max="4871" width="10.85546875" style="812" customWidth="1"/>
    <col min="4872" max="4872" width="19" style="812" customWidth="1"/>
    <col min="4873" max="4873" width="7.7109375" style="812" customWidth="1"/>
    <col min="4874" max="5120" width="9.140625" style="812"/>
    <col min="5121" max="5121" width="23.140625" style="812" customWidth="1"/>
    <col min="5122" max="5122" width="9.7109375" style="812" customWidth="1"/>
    <col min="5123" max="5123" width="11.28515625" style="812" customWidth="1"/>
    <col min="5124" max="5124" width="10.85546875" style="812" customWidth="1"/>
    <col min="5125" max="5125" width="11.140625" style="812" customWidth="1"/>
    <col min="5126" max="5126" width="10" style="812" customWidth="1"/>
    <col min="5127" max="5127" width="10.85546875" style="812" customWidth="1"/>
    <col min="5128" max="5128" width="19" style="812" customWidth="1"/>
    <col min="5129" max="5129" width="7.7109375" style="812" customWidth="1"/>
    <col min="5130" max="5376" width="9.140625" style="812"/>
    <col min="5377" max="5377" width="23.140625" style="812" customWidth="1"/>
    <col min="5378" max="5378" width="9.7109375" style="812" customWidth="1"/>
    <col min="5379" max="5379" width="11.28515625" style="812" customWidth="1"/>
    <col min="5380" max="5380" width="10.85546875" style="812" customWidth="1"/>
    <col min="5381" max="5381" width="11.140625" style="812" customWidth="1"/>
    <col min="5382" max="5382" width="10" style="812" customWidth="1"/>
    <col min="5383" max="5383" width="10.85546875" style="812" customWidth="1"/>
    <col min="5384" max="5384" width="19" style="812" customWidth="1"/>
    <col min="5385" max="5385" width="7.7109375" style="812" customWidth="1"/>
    <col min="5386" max="5632" width="9.140625" style="812"/>
    <col min="5633" max="5633" width="23.140625" style="812" customWidth="1"/>
    <col min="5634" max="5634" width="9.7109375" style="812" customWidth="1"/>
    <col min="5635" max="5635" width="11.28515625" style="812" customWidth="1"/>
    <col min="5636" max="5636" width="10.85546875" style="812" customWidth="1"/>
    <col min="5637" max="5637" width="11.140625" style="812" customWidth="1"/>
    <col min="5638" max="5638" width="10" style="812" customWidth="1"/>
    <col min="5639" max="5639" width="10.85546875" style="812" customWidth="1"/>
    <col min="5640" max="5640" width="19" style="812" customWidth="1"/>
    <col min="5641" max="5641" width="7.7109375" style="812" customWidth="1"/>
    <col min="5642" max="5888" width="9.140625" style="812"/>
    <col min="5889" max="5889" width="23.140625" style="812" customWidth="1"/>
    <col min="5890" max="5890" width="9.7109375" style="812" customWidth="1"/>
    <col min="5891" max="5891" width="11.28515625" style="812" customWidth="1"/>
    <col min="5892" max="5892" width="10.85546875" style="812" customWidth="1"/>
    <col min="5893" max="5893" width="11.140625" style="812" customWidth="1"/>
    <col min="5894" max="5894" width="10" style="812" customWidth="1"/>
    <col min="5895" max="5895" width="10.85546875" style="812" customWidth="1"/>
    <col min="5896" max="5896" width="19" style="812" customWidth="1"/>
    <col min="5897" max="5897" width="7.7109375" style="812" customWidth="1"/>
    <col min="5898" max="6144" width="9.140625" style="812"/>
    <col min="6145" max="6145" width="23.140625" style="812" customWidth="1"/>
    <col min="6146" max="6146" width="9.7109375" style="812" customWidth="1"/>
    <col min="6147" max="6147" width="11.28515625" style="812" customWidth="1"/>
    <col min="6148" max="6148" width="10.85546875" style="812" customWidth="1"/>
    <col min="6149" max="6149" width="11.140625" style="812" customWidth="1"/>
    <col min="6150" max="6150" width="10" style="812" customWidth="1"/>
    <col min="6151" max="6151" width="10.85546875" style="812" customWidth="1"/>
    <col min="6152" max="6152" width="19" style="812" customWidth="1"/>
    <col min="6153" max="6153" width="7.7109375" style="812" customWidth="1"/>
    <col min="6154" max="6400" width="9.140625" style="812"/>
    <col min="6401" max="6401" width="23.140625" style="812" customWidth="1"/>
    <col min="6402" max="6402" width="9.7109375" style="812" customWidth="1"/>
    <col min="6403" max="6403" width="11.28515625" style="812" customWidth="1"/>
    <col min="6404" max="6404" width="10.85546875" style="812" customWidth="1"/>
    <col min="6405" max="6405" width="11.140625" style="812" customWidth="1"/>
    <col min="6406" max="6406" width="10" style="812" customWidth="1"/>
    <col min="6407" max="6407" width="10.85546875" style="812" customWidth="1"/>
    <col min="6408" max="6408" width="19" style="812" customWidth="1"/>
    <col min="6409" max="6409" width="7.7109375" style="812" customWidth="1"/>
    <col min="6410" max="6656" width="9.140625" style="812"/>
    <col min="6657" max="6657" width="23.140625" style="812" customWidth="1"/>
    <col min="6658" max="6658" width="9.7109375" style="812" customWidth="1"/>
    <col min="6659" max="6659" width="11.28515625" style="812" customWidth="1"/>
    <col min="6660" max="6660" width="10.85546875" style="812" customWidth="1"/>
    <col min="6661" max="6661" width="11.140625" style="812" customWidth="1"/>
    <col min="6662" max="6662" width="10" style="812" customWidth="1"/>
    <col min="6663" max="6663" width="10.85546875" style="812" customWidth="1"/>
    <col min="6664" max="6664" width="19" style="812" customWidth="1"/>
    <col min="6665" max="6665" width="7.7109375" style="812" customWidth="1"/>
    <col min="6666" max="6912" width="9.140625" style="812"/>
    <col min="6913" max="6913" width="23.140625" style="812" customWidth="1"/>
    <col min="6914" max="6914" width="9.7109375" style="812" customWidth="1"/>
    <col min="6915" max="6915" width="11.28515625" style="812" customWidth="1"/>
    <col min="6916" max="6916" width="10.85546875" style="812" customWidth="1"/>
    <col min="6917" max="6917" width="11.140625" style="812" customWidth="1"/>
    <col min="6918" max="6918" width="10" style="812" customWidth="1"/>
    <col min="6919" max="6919" width="10.85546875" style="812" customWidth="1"/>
    <col min="6920" max="6920" width="19" style="812" customWidth="1"/>
    <col min="6921" max="6921" width="7.7109375" style="812" customWidth="1"/>
    <col min="6922" max="7168" width="9.140625" style="812"/>
    <col min="7169" max="7169" width="23.140625" style="812" customWidth="1"/>
    <col min="7170" max="7170" width="9.7109375" style="812" customWidth="1"/>
    <col min="7171" max="7171" width="11.28515625" style="812" customWidth="1"/>
    <col min="7172" max="7172" width="10.85546875" style="812" customWidth="1"/>
    <col min="7173" max="7173" width="11.140625" style="812" customWidth="1"/>
    <col min="7174" max="7174" width="10" style="812" customWidth="1"/>
    <col min="7175" max="7175" width="10.85546875" style="812" customWidth="1"/>
    <col min="7176" max="7176" width="19" style="812" customWidth="1"/>
    <col min="7177" max="7177" width="7.7109375" style="812" customWidth="1"/>
    <col min="7178" max="7424" width="9.140625" style="812"/>
    <col min="7425" max="7425" width="23.140625" style="812" customWidth="1"/>
    <col min="7426" max="7426" width="9.7109375" style="812" customWidth="1"/>
    <col min="7427" max="7427" width="11.28515625" style="812" customWidth="1"/>
    <col min="7428" max="7428" width="10.85546875" style="812" customWidth="1"/>
    <col min="7429" max="7429" width="11.140625" style="812" customWidth="1"/>
    <col min="7430" max="7430" width="10" style="812" customWidth="1"/>
    <col min="7431" max="7431" width="10.85546875" style="812" customWidth="1"/>
    <col min="7432" max="7432" width="19" style="812" customWidth="1"/>
    <col min="7433" max="7433" width="7.7109375" style="812" customWidth="1"/>
    <col min="7434" max="7680" width="9.140625" style="812"/>
    <col min="7681" max="7681" width="23.140625" style="812" customWidth="1"/>
    <col min="7682" max="7682" width="9.7109375" style="812" customWidth="1"/>
    <col min="7683" max="7683" width="11.28515625" style="812" customWidth="1"/>
    <col min="7684" max="7684" width="10.85546875" style="812" customWidth="1"/>
    <col min="7685" max="7685" width="11.140625" style="812" customWidth="1"/>
    <col min="7686" max="7686" width="10" style="812" customWidth="1"/>
    <col min="7687" max="7687" width="10.85546875" style="812" customWidth="1"/>
    <col min="7688" max="7688" width="19" style="812" customWidth="1"/>
    <col min="7689" max="7689" width="7.7109375" style="812" customWidth="1"/>
    <col min="7690" max="7936" width="9.140625" style="812"/>
    <col min="7937" max="7937" width="23.140625" style="812" customWidth="1"/>
    <col min="7938" max="7938" width="9.7109375" style="812" customWidth="1"/>
    <col min="7939" max="7939" width="11.28515625" style="812" customWidth="1"/>
    <col min="7940" max="7940" width="10.85546875" style="812" customWidth="1"/>
    <col min="7941" max="7941" width="11.140625" style="812" customWidth="1"/>
    <col min="7942" max="7942" width="10" style="812" customWidth="1"/>
    <col min="7943" max="7943" width="10.85546875" style="812" customWidth="1"/>
    <col min="7944" max="7944" width="19" style="812" customWidth="1"/>
    <col min="7945" max="7945" width="7.7109375" style="812" customWidth="1"/>
    <col min="7946" max="8192" width="9.140625" style="812"/>
    <col min="8193" max="8193" width="23.140625" style="812" customWidth="1"/>
    <col min="8194" max="8194" width="9.7109375" style="812" customWidth="1"/>
    <col min="8195" max="8195" width="11.28515625" style="812" customWidth="1"/>
    <col min="8196" max="8196" width="10.85546875" style="812" customWidth="1"/>
    <col min="8197" max="8197" width="11.140625" style="812" customWidth="1"/>
    <col min="8198" max="8198" width="10" style="812" customWidth="1"/>
    <col min="8199" max="8199" width="10.85546875" style="812" customWidth="1"/>
    <col min="8200" max="8200" width="19" style="812" customWidth="1"/>
    <col min="8201" max="8201" width="7.7109375" style="812" customWidth="1"/>
    <col min="8202" max="8448" width="9.140625" style="812"/>
    <col min="8449" max="8449" width="23.140625" style="812" customWidth="1"/>
    <col min="8450" max="8450" width="9.7109375" style="812" customWidth="1"/>
    <col min="8451" max="8451" width="11.28515625" style="812" customWidth="1"/>
    <col min="8452" max="8452" width="10.85546875" style="812" customWidth="1"/>
    <col min="8453" max="8453" width="11.140625" style="812" customWidth="1"/>
    <col min="8454" max="8454" width="10" style="812" customWidth="1"/>
    <col min="8455" max="8455" width="10.85546875" style="812" customWidth="1"/>
    <col min="8456" max="8456" width="19" style="812" customWidth="1"/>
    <col min="8457" max="8457" width="7.7109375" style="812" customWidth="1"/>
    <col min="8458" max="8704" width="9.140625" style="812"/>
    <col min="8705" max="8705" width="23.140625" style="812" customWidth="1"/>
    <col min="8706" max="8706" width="9.7109375" style="812" customWidth="1"/>
    <col min="8707" max="8707" width="11.28515625" style="812" customWidth="1"/>
    <col min="8708" max="8708" width="10.85546875" style="812" customWidth="1"/>
    <col min="8709" max="8709" width="11.140625" style="812" customWidth="1"/>
    <col min="8710" max="8710" width="10" style="812" customWidth="1"/>
    <col min="8711" max="8711" width="10.85546875" style="812" customWidth="1"/>
    <col min="8712" max="8712" width="19" style="812" customWidth="1"/>
    <col min="8713" max="8713" width="7.7109375" style="812" customWidth="1"/>
    <col min="8714" max="8960" width="9.140625" style="812"/>
    <col min="8961" max="8961" width="23.140625" style="812" customWidth="1"/>
    <col min="8962" max="8962" width="9.7109375" style="812" customWidth="1"/>
    <col min="8963" max="8963" width="11.28515625" style="812" customWidth="1"/>
    <col min="8964" max="8964" width="10.85546875" style="812" customWidth="1"/>
    <col min="8965" max="8965" width="11.140625" style="812" customWidth="1"/>
    <col min="8966" max="8966" width="10" style="812" customWidth="1"/>
    <col min="8967" max="8967" width="10.85546875" style="812" customWidth="1"/>
    <col min="8968" max="8968" width="19" style="812" customWidth="1"/>
    <col min="8969" max="8969" width="7.7109375" style="812" customWidth="1"/>
    <col min="8970" max="9216" width="9.140625" style="812"/>
    <col min="9217" max="9217" width="23.140625" style="812" customWidth="1"/>
    <col min="9218" max="9218" width="9.7109375" style="812" customWidth="1"/>
    <col min="9219" max="9219" width="11.28515625" style="812" customWidth="1"/>
    <col min="9220" max="9220" width="10.85546875" style="812" customWidth="1"/>
    <col min="9221" max="9221" width="11.140625" style="812" customWidth="1"/>
    <col min="9222" max="9222" width="10" style="812" customWidth="1"/>
    <col min="9223" max="9223" width="10.85546875" style="812" customWidth="1"/>
    <col min="9224" max="9224" width="19" style="812" customWidth="1"/>
    <col min="9225" max="9225" width="7.7109375" style="812" customWidth="1"/>
    <col min="9226" max="9472" width="9.140625" style="812"/>
    <col min="9473" max="9473" width="23.140625" style="812" customWidth="1"/>
    <col min="9474" max="9474" width="9.7109375" style="812" customWidth="1"/>
    <col min="9475" max="9475" width="11.28515625" style="812" customWidth="1"/>
    <col min="9476" max="9476" width="10.85546875" style="812" customWidth="1"/>
    <col min="9477" max="9477" width="11.140625" style="812" customWidth="1"/>
    <col min="9478" max="9478" width="10" style="812" customWidth="1"/>
    <col min="9479" max="9479" width="10.85546875" style="812" customWidth="1"/>
    <col min="9480" max="9480" width="19" style="812" customWidth="1"/>
    <col min="9481" max="9481" width="7.7109375" style="812" customWidth="1"/>
    <col min="9482" max="9728" width="9.140625" style="812"/>
    <col min="9729" max="9729" width="23.140625" style="812" customWidth="1"/>
    <col min="9730" max="9730" width="9.7109375" style="812" customWidth="1"/>
    <col min="9731" max="9731" width="11.28515625" style="812" customWidth="1"/>
    <col min="9732" max="9732" width="10.85546875" style="812" customWidth="1"/>
    <col min="9733" max="9733" width="11.140625" style="812" customWidth="1"/>
    <col min="9734" max="9734" width="10" style="812" customWidth="1"/>
    <col min="9735" max="9735" width="10.85546875" style="812" customWidth="1"/>
    <col min="9736" max="9736" width="19" style="812" customWidth="1"/>
    <col min="9737" max="9737" width="7.7109375" style="812" customWidth="1"/>
    <col min="9738" max="9984" width="9.140625" style="812"/>
    <col min="9985" max="9985" width="23.140625" style="812" customWidth="1"/>
    <col min="9986" max="9986" width="9.7109375" style="812" customWidth="1"/>
    <col min="9987" max="9987" width="11.28515625" style="812" customWidth="1"/>
    <col min="9988" max="9988" width="10.85546875" style="812" customWidth="1"/>
    <col min="9989" max="9989" width="11.140625" style="812" customWidth="1"/>
    <col min="9990" max="9990" width="10" style="812" customWidth="1"/>
    <col min="9991" max="9991" width="10.85546875" style="812" customWidth="1"/>
    <col min="9992" max="9992" width="19" style="812" customWidth="1"/>
    <col min="9993" max="9993" width="7.7109375" style="812" customWidth="1"/>
    <col min="9994" max="10240" width="9.140625" style="812"/>
    <col min="10241" max="10241" width="23.140625" style="812" customWidth="1"/>
    <col min="10242" max="10242" width="9.7109375" style="812" customWidth="1"/>
    <col min="10243" max="10243" width="11.28515625" style="812" customWidth="1"/>
    <col min="10244" max="10244" width="10.85546875" style="812" customWidth="1"/>
    <col min="10245" max="10245" width="11.140625" style="812" customWidth="1"/>
    <col min="10246" max="10246" width="10" style="812" customWidth="1"/>
    <col min="10247" max="10247" width="10.85546875" style="812" customWidth="1"/>
    <col min="10248" max="10248" width="19" style="812" customWidth="1"/>
    <col min="10249" max="10249" width="7.7109375" style="812" customWidth="1"/>
    <col min="10250" max="10496" width="9.140625" style="812"/>
    <col min="10497" max="10497" width="23.140625" style="812" customWidth="1"/>
    <col min="10498" max="10498" width="9.7109375" style="812" customWidth="1"/>
    <col min="10499" max="10499" width="11.28515625" style="812" customWidth="1"/>
    <col min="10500" max="10500" width="10.85546875" style="812" customWidth="1"/>
    <col min="10501" max="10501" width="11.140625" style="812" customWidth="1"/>
    <col min="10502" max="10502" width="10" style="812" customWidth="1"/>
    <col min="10503" max="10503" width="10.85546875" style="812" customWidth="1"/>
    <col min="10504" max="10504" width="19" style="812" customWidth="1"/>
    <col min="10505" max="10505" width="7.7109375" style="812" customWidth="1"/>
    <col min="10506" max="10752" width="9.140625" style="812"/>
    <col min="10753" max="10753" width="23.140625" style="812" customWidth="1"/>
    <col min="10754" max="10754" width="9.7109375" style="812" customWidth="1"/>
    <col min="10755" max="10755" width="11.28515625" style="812" customWidth="1"/>
    <col min="10756" max="10756" width="10.85546875" style="812" customWidth="1"/>
    <col min="10757" max="10757" width="11.140625" style="812" customWidth="1"/>
    <col min="10758" max="10758" width="10" style="812" customWidth="1"/>
    <col min="10759" max="10759" width="10.85546875" style="812" customWidth="1"/>
    <col min="10760" max="10760" width="19" style="812" customWidth="1"/>
    <col min="10761" max="10761" width="7.7109375" style="812" customWidth="1"/>
    <col min="10762" max="11008" width="9.140625" style="812"/>
    <col min="11009" max="11009" width="23.140625" style="812" customWidth="1"/>
    <col min="11010" max="11010" width="9.7109375" style="812" customWidth="1"/>
    <col min="11011" max="11011" width="11.28515625" style="812" customWidth="1"/>
    <col min="11012" max="11012" width="10.85546875" style="812" customWidth="1"/>
    <col min="11013" max="11013" width="11.140625" style="812" customWidth="1"/>
    <col min="11014" max="11014" width="10" style="812" customWidth="1"/>
    <col min="11015" max="11015" width="10.85546875" style="812" customWidth="1"/>
    <col min="11016" max="11016" width="19" style="812" customWidth="1"/>
    <col min="11017" max="11017" width="7.7109375" style="812" customWidth="1"/>
    <col min="11018" max="11264" width="9.140625" style="812"/>
    <col min="11265" max="11265" width="23.140625" style="812" customWidth="1"/>
    <col min="11266" max="11266" width="9.7109375" style="812" customWidth="1"/>
    <col min="11267" max="11267" width="11.28515625" style="812" customWidth="1"/>
    <col min="11268" max="11268" width="10.85546875" style="812" customWidth="1"/>
    <col min="11269" max="11269" width="11.140625" style="812" customWidth="1"/>
    <col min="11270" max="11270" width="10" style="812" customWidth="1"/>
    <col min="11271" max="11271" width="10.85546875" style="812" customWidth="1"/>
    <col min="11272" max="11272" width="19" style="812" customWidth="1"/>
    <col min="11273" max="11273" width="7.7109375" style="812" customWidth="1"/>
    <col min="11274" max="11520" width="9.140625" style="812"/>
    <col min="11521" max="11521" width="23.140625" style="812" customWidth="1"/>
    <col min="11522" max="11522" width="9.7109375" style="812" customWidth="1"/>
    <col min="11523" max="11523" width="11.28515625" style="812" customWidth="1"/>
    <col min="11524" max="11524" width="10.85546875" style="812" customWidth="1"/>
    <col min="11525" max="11525" width="11.140625" style="812" customWidth="1"/>
    <col min="11526" max="11526" width="10" style="812" customWidth="1"/>
    <col min="11527" max="11527" width="10.85546875" style="812" customWidth="1"/>
    <col min="11528" max="11528" width="19" style="812" customWidth="1"/>
    <col min="11529" max="11529" width="7.7109375" style="812" customWidth="1"/>
    <col min="11530" max="11776" width="9.140625" style="812"/>
    <col min="11777" max="11777" width="23.140625" style="812" customWidth="1"/>
    <col min="11778" max="11778" width="9.7109375" style="812" customWidth="1"/>
    <col min="11779" max="11779" width="11.28515625" style="812" customWidth="1"/>
    <col min="11780" max="11780" width="10.85546875" style="812" customWidth="1"/>
    <col min="11781" max="11781" width="11.140625" style="812" customWidth="1"/>
    <col min="11782" max="11782" width="10" style="812" customWidth="1"/>
    <col min="11783" max="11783" width="10.85546875" style="812" customWidth="1"/>
    <col min="11784" max="11784" width="19" style="812" customWidth="1"/>
    <col min="11785" max="11785" width="7.7109375" style="812" customWidth="1"/>
    <col min="11786" max="12032" width="9.140625" style="812"/>
    <col min="12033" max="12033" width="23.140625" style="812" customWidth="1"/>
    <col min="12034" max="12034" width="9.7109375" style="812" customWidth="1"/>
    <col min="12035" max="12035" width="11.28515625" style="812" customWidth="1"/>
    <col min="12036" max="12036" width="10.85546875" style="812" customWidth="1"/>
    <col min="12037" max="12037" width="11.140625" style="812" customWidth="1"/>
    <col min="12038" max="12038" width="10" style="812" customWidth="1"/>
    <col min="12039" max="12039" width="10.85546875" style="812" customWidth="1"/>
    <col min="12040" max="12040" width="19" style="812" customWidth="1"/>
    <col min="12041" max="12041" width="7.7109375" style="812" customWidth="1"/>
    <col min="12042" max="12288" width="9.140625" style="812"/>
    <col min="12289" max="12289" width="23.140625" style="812" customWidth="1"/>
    <col min="12290" max="12290" width="9.7109375" style="812" customWidth="1"/>
    <col min="12291" max="12291" width="11.28515625" style="812" customWidth="1"/>
    <col min="12292" max="12292" width="10.85546875" style="812" customWidth="1"/>
    <col min="12293" max="12293" width="11.140625" style="812" customWidth="1"/>
    <col min="12294" max="12294" width="10" style="812" customWidth="1"/>
    <col min="12295" max="12295" width="10.85546875" style="812" customWidth="1"/>
    <col min="12296" max="12296" width="19" style="812" customWidth="1"/>
    <col min="12297" max="12297" width="7.7109375" style="812" customWidth="1"/>
    <col min="12298" max="12544" width="9.140625" style="812"/>
    <col min="12545" max="12545" width="23.140625" style="812" customWidth="1"/>
    <col min="12546" max="12546" width="9.7109375" style="812" customWidth="1"/>
    <col min="12547" max="12547" width="11.28515625" style="812" customWidth="1"/>
    <col min="12548" max="12548" width="10.85546875" style="812" customWidth="1"/>
    <col min="12549" max="12549" width="11.140625" style="812" customWidth="1"/>
    <col min="12550" max="12550" width="10" style="812" customWidth="1"/>
    <col min="12551" max="12551" width="10.85546875" style="812" customWidth="1"/>
    <col min="12552" max="12552" width="19" style="812" customWidth="1"/>
    <col min="12553" max="12553" width="7.7109375" style="812" customWidth="1"/>
    <col min="12554" max="12800" width="9.140625" style="812"/>
    <col min="12801" max="12801" width="23.140625" style="812" customWidth="1"/>
    <col min="12802" max="12802" width="9.7109375" style="812" customWidth="1"/>
    <col min="12803" max="12803" width="11.28515625" style="812" customWidth="1"/>
    <col min="12804" max="12804" width="10.85546875" style="812" customWidth="1"/>
    <col min="12805" max="12805" width="11.140625" style="812" customWidth="1"/>
    <col min="12806" max="12806" width="10" style="812" customWidth="1"/>
    <col min="12807" max="12807" width="10.85546875" style="812" customWidth="1"/>
    <col min="12808" max="12808" width="19" style="812" customWidth="1"/>
    <col min="12809" max="12809" width="7.7109375" style="812" customWidth="1"/>
    <col min="12810" max="13056" width="9.140625" style="812"/>
    <col min="13057" max="13057" width="23.140625" style="812" customWidth="1"/>
    <col min="13058" max="13058" width="9.7109375" style="812" customWidth="1"/>
    <col min="13059" max="13059" width="11.28515625" style="812" customWidth="1"/>
    <col min="13060" max="13060" width="10.85546875" style="812" customWidth="1"/>
    <col min="13061" max="13061" width="11.140625" style="812" customWidth="1"/>
    <col min="13062" max="13062" width="10" style="812" customWidth="1"/>
    <col min="13063" max="13063" width="10.85546875" style="812" customWidth="1"/>
    <col min="13064" max="13064" width="19" style="812" customWidth="1"/>
    <col min="13065" max="13065" width="7.7109375" style="812" customWidth="1"/>
    <col min="13066" max="13312" width="9.140625" style="812"/>
    <col min="13313" max="13313" width="23.140625" style="812" customWidth="1"/>
    <col min="13314" max="13314" width="9.7109375" style="812" customWidth="1"/>
    <col min="13315" max="13315" width="11.28515625" style="812" customWidth="1"/>
    <col min="13316" max="13316" width="10.85546875" style="812" customWidth="1"/>
    <col min="13317" max="13317" width="11.140625" style="812" customWidth="1"/>
    <col min="13318" max="13318" width="10" style="812" customWidth="1"/>
    <col min="13319" max="13319" width="10.85546875" style="812" customWidth="1"/>
    <col min="13320" max="13320" width="19" style="812" customWidth="1"/>
    <col min="13321" max="13321" width="7.7109375" style="812" customWidth="1"/>
    <col min="13322" max="13568" width="9.140625" style="812"/>
    <col min="13569" max="13569" width="23.140625" style="812" customWidth="1"/>
    <col min="13570" max="13570" width="9.7109375" style="812" customWidth="1"/>
    <col min="13571" max="13571" width="11.28515625" style="812" customWidth="1"/>
    <col min="13572" max="13572" width="10.85546875" style="812" customWidth="1"/>
    <col min="13573" max="13573" width="11.140625" style="812" customWidth="1"/>
    <col min="13574" max="13574" width="10" style="812" customWidth="1"/>
    <col min="13575" max="13575" width="10.85546875" style="812" customWidth="1"/>
    <col min="13576" max="13576" width="19" style="812" customWidth="1"/>
    <col min="13577" max="13577" width="7.7109375" style="812" customWidth="1"/>
    <col min="13578" max="13824" width="9.140625" style="812"/>
    <col min="13825" max="13825" width="23.140625" style="812" customWidth="1"/>
    <col min="13826" max="13826" width="9.7109375" style="812" customWidth="1"/>
    <col min="13827" max="13827" width="11.28515625" style="812" customWidth="1"/>
    <col min="13828" max="13828" width="10.85546875" style="812" customWidth="1"/>
    <col min="13829" max="13829" width="11.140625" style="812" customWidth="1"/>
    <col min="13830" max="13830" width="10" style="812" customWidth="1"/>
    <col min="13831" max="13831" width="10.85546875" style="812" customWidth="1"/>
    <col min="13832" max="13832" width="19" style="812" customWidth="1"/>
    <col min="13833" max="13833" width="7.7109375" style="812" customWidth="1"/>
    <col min="13834" max="14080" width="9.140625" style="812"/>
    <col min="14081" max="14081" width="23.140625" style="812" customWidth="1"/>
    <col min="14082" max="14082" width="9.7109375" style="812" customWidth="1"/>
    <col min="14083" max="14083" width="11.28515625" style="812" customWidth="1"/>
    <col min="14084" max="14084" width="10.85546875" style="812" customWidth="1"/>
    <col min="14085" max="14085" width="11.140625" style="812" customWidth="1"/>
    <col min="14086" max="14086" width="10" style="812" customWidth="1"/>
    <col min="14087" max="14087" width="10.85546875" style="812" customWidth="1"/>
    <col min="14088" max="14088" width="19" style="812" customWidth="1"/>
    <col min="14089" max="14089" width="7.7109375" style="812" customWidth="1"/>
    <col min="14090" max="14336" width="9.140625" style="812"/>
    <col min="14337" max="14337" width="23.140625" style="812" customWidth="1"/>
    <col min="14338" max="14338" width="9.7109375" style="812" customWidth="1"/>
    <col min="14339" max="14339" width="11.28515625" style="812" customWidth="1"/>
    <col min="14340" max="14340" width="10.85546875" style="812" customWidth="1"/>
    <col min="14341" max="14341" width="11.140625" style="812" customWidth="1"/>
    <col min="14342" max="14342" width="10" style="812" customWidth="1"/>
    <col min="14343" max="14343" width="10.85546875" style="812" customWidth="1"/>
    <col min="14344" max="14344" width="19" style="812" customWidth="1"/>
    <col min="14345" max="14345" width="7.7109375" style="812" customWidth="1"/>
    <col min="14346" max="14592" width="9.140625" style="812"/>
    <col min="14593" max="14593" width="23.140625" style="812" customWidth="1"/>
    <col min="14594" max="14594" width="9.7109375" style="812" customWidth="1"/>
    <col min="14595" max="14595" width="11.28515625" style="812" customWidth="1"/>
    <col min="14596" max="14596" width="10.85546875" style="812" customWidth="1"/>
    <col min="14597" max="14597" width="11.140625" style="812" customWidth="1"/>
    <col min="14598" max="14598" width="10" style="812" customWidth="1"/>
    <col min="14599" max="14599" width="10.85546875" style="812" customWidth="1"/>
    <col min="14600" max="14600" width="19" style="812" customWidth="1"/>
    <col min="14601" max="14601" width="7.7109375" style="812" customWidth="1"/>
    <col min="14602" max="14848" width="9.140625" style="812"/>
    <col min="14849" max="14849" width="23.140625" style="812" customWidth="1"/>
    <col min="14850" max="14850" width="9.7109375" style="812" customWidth="1"/>
    <col min="14851" max="14851" width="11.28515625" style="812" customWidth="1"/>
    <col min="14852" max="14852" width="10.85546875" style="812" customWidth="1"/>
    <col min="14853" max="14853" width="11.140625" style="812" customWidth="1"/>
    <col min="14854" max="14854" width="10" style="812" customWidth="1"/>
    <col min="14855" max="14855" width="10.85546875" style="812" customWidth="1"/>
    <col min="14856" max="14856" width="19" style="812" customWidth="1"/>
    <col min="14857" max="14857" width="7.7109375" style="812" customWidth="1"/>
    <col min="14858" max="15104" width="9.140625" style="812"/>
    <col min="15105" max="15105" width="23.140625" style="812" customWidth="1"/>
    <col min="15106" max="15106" width="9.7109375" style="812" customWidth="1"/>
    <col min="15107" max="15107" width="11.28515625" style="812" customWidth="1"/>
    <col min="15108" max="15108" width="10.85546875" style="812" customWidth="1"/>
    <col min="15109" max="15109" width="11.140625" style="812" customWidth="1"/>
    <col min="15110" max="15110" width="10" style="812" customWidth="1"/>
    <col min="15111" max="15111" width="10.85546875" style="812" customWidth="1"/>
    <col min="15112" max="15112" width="19" style="812" customWidth="1"/>
    <col min="15113" max="15113" width="7.7109375" style="812" customWidth="1"/>
    <col min="15114" max="15360" width="9.140625" style="812"/>
    <col min="15361" max="15361" width="23.140625" style="812" customWidth="1"/>
    <col min="15362" max="15362" width="9.7109375" style="812" customWidth="1"/>
    <col min="15363" max="15363" width="11.28515625" style="812" customWidth="1"/>
    <col min="15364" max="15364" width="10.85546875" style="812" customWidth="1"/>
    <col min="15365" max="15365" width="11.140625" style="812" customWidth="1"/>
    <col min="15366" max="15366" width="10" style="812" customWidth="1"/>
    <col min="15367" max="15367" width="10.85546875" style="812" customWidth="1"/>
    <col min="15368" max="15368" width="19" style="812" customWidth="1"/>
    <col min="15369" max="15369" width="7.7109375" style="812" customWidth="1"/>
    <col min="15370" max="15616" width="9.140625" style="812"/>
    <col min="15617" max="15617" width="23.140625" style="812" customWidth="1"/>
    <col min="15618" max="15618" width="9.7109375" style="812" customWidth="1"/>
    <col min="15619" max="15619" width="11.28515625" style="812" customWidth="1"/>
    <col min="15620" max="15620" width="10.85546875" style="812" customWidth="1"/>
    <col min="15621" max="15621" width="11.140625" style="812" customWidth="1"/>
    <col min="15622" max="15622" width="10" style="812" customWidth="1"/>
    <col min="15623" max="15623" width="10.85546875" style="812" customWidth="1"/>
    <col min="15624" max="15624" width="19" style="812" customWidth="1"/>
    <col min="15625" max="15625" width="7.7109375" style="812" customWidth="1"/>
    <col min="15626" max="15872" width="9.140625" style="812"/>
    <col min="15873" max="15873" width="23.140625" style="812" customWidth="1"/>
    <col min="15874" max="15874" width="9.7109375" style="812" customWidth="1"/>
    <col min="15875" max="15875" width="11.28515625" style="812" customWidth="1"/>
    <col min="15876" max="15876" width="10.85546875" style="812" customWidth="1"/>
    <col min="15877" max="15877" width="11.140625" style="812" customWidth="1"/>
    <col min="15878" max="15878" width="10" style="812" customWidth="1"/>
    <col min="15879" max="15879" width="10.85546875" style="812" customWidth="1"/>
    <col min="15880" max="15880" width="19" style="812" customWidth="1"/>
    <col min="15881" max="15881" width="7.7109375" style="812" customWidth="1"/>
    <col min="15882" max="16128" width="9.140625" style="812"/>
    <col min="16129" max="16129" width="23.140625" style="812" customWidth="1"/>
    <col min="16130" max="16130" width="9.7109375" style="812" customWidth="1"/>
    <col min="16131" max="16131" width="11.28515625" style="812" customWidth="1"/>
    <col min="16132" max="16132" width="10.85546875" style="812" customWidth="1"/>
    <col min="16133" max="16133" width="11.140625" style="812" customWidth="1"/>
    <col min="16134" max="16134" width="10" style="812" customWidth="1"/>
    <col min="16135" max="16135" width="10.85546875" style="812" customWidth="1"/>
    <col min="16136" max="16136" width="19" style="812" customWidth="1"/>
    <col min="16137" max="16137" width="7.7109375" style="812" customWidth="1"/>
    <col min="16138" max="16384" width="9.140625" style="812"/>
  </cols>
  <sheetData>
    <row r="1" spans="1:8" ht="18" customHeight="1">
      <c r="A1" s="1921" t="s">
        <v>1737</v>
      </c>
      <c r="B1" s="1923"/>
      <c r="C1" s="1923"/>
      <c r="D1" s="1923"/>
      <c r="E1" s="1923"/>
      <c r="F1" s="1923"/>
      <c r="G1" s="827"/>
      <c r="H1" s="431"/>
    </row>
    <row r="2" spans="1:8" ht="21" customHeight="1">
      <c r="A2" s="1423" t="s">
        <v>1194</v>
      </c>
      <c r="B2" s="1926"/>
      <c r="C2" s="1927"/>
      <c r="D2" s="1927"/>
      <c r="E2" s="1423"/>
      <c r="F2" s="1423"/>
      <c r="H2" s="812"/>
    </row>
    <row r="3" spans="1:8" ht="23.25" customHeight="1">
      <c r="A3" s="2295" t="s">
        <v>1195</v>
      </c>
      <c r="B3" s="2295"/>
      <c r="C3" s="2295"/>
      <c r="D3" s="2295"/>
      <c r="E3" s="2295"/>
      <c r="F3" s="2295"/>
      <c r="G3" s="2295"/>
      <c r="H3" s="812"/>
    </row>
    <row r="4" spans="1:8" ht="12.95" customHeight="1">
      <c r="A4" s="813">
        <v>2016</v>
      </c>
      <c r="B4" s="813"/>
      <c r="C4" s="431"/>
      <c r="D4" s="431"/>
      <c r="E4" s="431"/>
      <c r="G4" s="1073" t="s">
        <v>614</v>
      </c>
      <c r="H4" s="827"/>
    </row>
    <row r="5" spans="1:8" ht="15" customHeight="1">
      <c r="A5" s="2251" t="s">
        <v>1045</v>
      </c>
      <c r="B5" s="2251" t="s">
        <v>1196</v>
      </c>
      <c r="C5" s="2255" t="s">
        <v>1197</v>
      </c>
      <c r="D5" s="2293"/>
      <c r="E5" s="2293"/>
      <c r="F5" s="2294"/>
      <c r="G5" s="2251" t="s">
        <v>1198</v>
      </c>
      <c r="H5" s="812"/>
    </row>
    <row r="6" spans="1:8" ht="45" customHeight="1">
      <c r="A6" s="2252"/>
      <c r="B6" s="2252"/>
      <c r="C6" s="1121" t="s">
        <v>1199</v>
      </c>
      <c r="D6" s="1119" t="s">
        <v>1200</v>
      </c>
      <c r="E6" s="1119" t="s">
        <v>1201</v>
      </c>
      <c r="F6" s="1118" t="s">
        <v>1202</v>
      </c>
      <c r="G6" s="2252"/>
      <c r="H6" s="812"/>
    </row>
    <row r="7" spans="1:8" ht="12.95" customHeight="1">
      <c r="A7" s="827"/>
      <c r="B7" s="827"/>
      <c r="C7" s="827"/>
      <c r="D7" s="827"/>
      <c r="E7" s="827"/>
      <c r="F7" s="827"/>
      <c r="G7" s="827"/>
    </row>
    <row r="8" spans="1:8" s="954" customFormat="1" ht="12.95" customHeight="1">
      <c r="A8" s="954" t="s">
        <v>28</v>
      </c>
      <c r="B8" s="922">
        <v>362195.39991000009</v>
      </c>
      <c r="C8" s="922">
        <v>208786.1818600001</v>
      </c>
      <c r="D8" s="922">
        <v>124439.19255000012</v>
      </c>
      <c r="E8" s="922">
        <v>1739.4267599999982</v>
      </c>
      <c r="F8" s="922">
        <v>6704.1508899999926</v>
      </c>
      <c r="G8" s="922">
        <v>333322.85524000024</v>
      </c>
      <c r="H8" s="1334"/>
    </row>
    <row r="9" spans="1:8" s="954" customFormat="1" ht="12.95" customHeight="1">
      <c r="H9" s="1334"/>
    </row>
    <row r="10" spans="1:8" s="954" customFormat="1" ht="12.95" customHeight="1">
      <c r="A10" s="1319" t="s">
        <v>418</v>
      </c>
      <c r="B10" s="922">
        <v>351207.42276000028</v>
      </c>
      <c r="C10" s="922">
        <v>205079.08865999998</v>
      </c>
      <c r="D10" s="922">
        <v>119635.88827000013</v>
      </c>
      <c r="E10" s="922">
        <v>1622.0267599999991</v>
      </c>
      <c r="F10" s="922">
        <v>6690.8508899999897</v>
      </c>
      <c r="G10" s="922">
        <v>321856.66424000036</v>
      </c>
      <c r="H10" s="1334"/>
    </row>
    <row r="11" spans="1:8" s="954" customFormat="1" ht="12.95" customHeight="1">
      <c r="A11" s="1319"/>
      <c r="H11" s="1334"/>
    </row>
    <row r="12" spans="1:8" s="952" customFormat="1" ht="12.95" customHeight="1">
      <c r="A12" s="1322" t="s">
        <v>419</v>
      </c>
      <c r="B12" s="922">
        <v>50456.552739999985</v>
      </c>
      <c r="C12" s="902">
        <v>24194.06895999999</v>
      </c>
      <c r="D12" s="902">
        <v>21473.753129999986</v>
      </c>
      <c r="E12" s="902">
        <v>208.74703</v>
      </c>
      <c r="F12" s="902">
        <v>1408.8765899999992</v>
      </c>
      <c r="G12" s="902">
        <v>42803.505049999992</v>
      </c>
      <c r="H12" s="1334"/>
    </row>
    <row r="13" spans="1:8" s="952" customFormat="1" ht="12.95" customHeight="1">
      <c r="A13" s="1322" t="s">
        <v>421</v>
      </c>
      <c r="B13" s="922">
        <v>16186.734620000007</v>
      </c>
      <c r="C13" s="902">
        <v>5363.2103200000029</v>
      </c>
      <c r="D13" s="902">
        <v>9286.131500000005</v>
      </c>
      <c r="E13" s="902">
        <v>340.54322999999977</v>
      </c>
      <c r="F13" s="902">
        <v>6.6252199999999979</v>
      </c>
      <c r="G13" s="902">
        <v>16306.494980000007</v>
      </c>
      <c r="H13" s="1334"/>
    </row>
    <row r="14" spans="1:8" s="952" customFormat="1" ht="12.95" customHeight="1">
      <c r="A14" s="1322" t="s">
        <v>1035</v>
      </c>
      <c r="B14" s="922">
        <v>272433.97834000009</v>
      </c>
      <c r="C14" s="902">
        <v>174142.85925999976</v>
      </c>
      <c r="D14" s="902">
        <v>85337.232570000037</v>
      </c>
      <c r="E14" s="902">
        <v>1035.0627999999997</v>
      </c>
      <c r="F14" s="902">
        <v>5220.3581699999941</v>
      </c>
      <c r="G14" s="902">
        <v>257516.15126000004</v>
      </c>
      <c r="H14" s="1334"/>
    </row>
    <row r="15" spans="1:8" s="952" customFormat="1" ht="12.95" customHeight="1">
      <c r="A15" s="1322" t="s">
        <v>424</v>
      </c>
      <c r="B15" s="922">
        <v>10855.537350000001</v>
      </c>
      <c r="C15" s="902">
        <v>1149.48287</v>
      </c>
      <c r="D15" s="902">
        <v>2534.5875399999995</v>
      </c>
      <c r="E15" s="902">
        <v>26.305050000000016</v>
      </c>
      <c r="F15" s="902">
        <v>32.368839999999992</v>
      </c>
      <c r="G15" s="902">
        <v>3926.5636099999997</v>
      </c>
      <c r="H15" s="1334"/>
    </row>
    <row r="16" spans="1:8" s="952" customFormat="1" ht="12.95" customHeight="1">
      <c r="A16" s="1322" t="s">
        <v>425</v>
      </c>
      <c r="B16" s="922">
        <v>1274.6197099999999</v>
      </c>
      <c r="C16" s="902">
        <v>229.46724999999998</v>
      </c>
      <c r="D16" s="902">
        <v>1004.18353</v>
      </c>
      <c r="E16" s="902">
        <v>11.368649999999999</v>
      </c>
      <c r="F16" s="902">
        <v>22.622069999999997</v>
      </c>
      <c r="G16" s="902">
        <v>1303.9493400000001</v>
      </c>
      <c r="H16" s="1334"/>
    </row>
    <row r="17" spans="1:8" s="952" customFormat="1" ht="12.95" customHeight="1">
      <c r="A17" s="1322"/>
      <c r="H17" s="1334"/>
    </row>
    <row r="18" spans="1:8" s="954" customFormat="1" ht="12.95" customHeight="1">
      <c r="A18" s="1319" t="s">
        <v>426</v>
      </c>
      <c r="B18" s="922">
        <v>4227.0147900000011</v>
      </c>
      <c r="C18" s="922">
        <v>1294.1010000000001</v>
      </c>
      <c r="D18" s="922">
        <v>2276.9841300000007</v>
      </c>
      <c r="E18" s="922">
        <v>63.999999999999986</v>
      </c>
      <c r="F18" s="922">
        <v>13.299999999999999</v>
      </c>
      <c r="G18" s="922">
        <v>4286.3756800000001</v>
      </c>
      <c r="H18" s="1334"/>
    </row>
    <row r="19" spans="1:8" s="954" customFormat="1" ht="12.95" customHeight="1">
      <c r="A19" s="1319"/>
      <c r="H19" s="1334"/>
    </row>
    <row r="20" spans="1:8" s="954" customFormat="1" ht="12.95" customHeight="1">
      <c r="A20" s="1319" t="s">
        <v>427</v>
      </c>
      <c r="B20" s="922">
        <v>6760.9623599999995</v>
      </c>
      <c r="C20" s="922">
        <v>2412.9922000000001</v>
      </c>
      <c r="D20" s="922">
        <v>2526.32015</v>
      </c>
      <c r="E20" s="922">
        <v>53.399999999999984</v>
      </c>
      <c r="F20" s="922">
        <v>0</v>
      </c>
      <c r="G20" s="922">
        <v>7179.8153200000024</v>
      </c>
      <c r="H20" s="1334"/>
    </row>
    <row r="21" spans="1:8" s="954" customFormat="1" ht="6.95" customHeight="1" thickBot="1">
      <c r="A21" s="984"/>
      <c r="B21" s="984"/>
      <c r="C21" s="984"/>
      <c r="D21" s="984"/>
      <c r="E21" s="984"/>
      <c r="F21" s="984"/>
      <c r="G21" s="984"/>
    </row>
    <row r="22" spans="1:8" s="954" customFormat="1" ht="3.75" customHeight="1" thickTop="1">
      <c r="A22" s="987"/>
      <c r="B22" s="987"/>
      <c r="C22" s="987"/>
      <c r="D22" s="987"/>
      <c r="E22" s="987"/>
      <c r="F22" s="987"/>
      <c r="G22" s="987"/>
    </row>
    <row r="23" spans="1:8" s="1331" customFormat="1" ht="12.95" customHeight="1">
      <c r="A23" s="1346" t="s">
        <v>1036</v>
      </c>
      <c r="B23" s="1346"/>
      <c r="C23" s="1346"/>
      <c r="D23" s="1346"/>
      <c r="E23" s="1346"/>
    </row>
    <row r="24" spans="1:8">
      <c r="A24" s="827"/>
      <c r="B24" s="827"/>
      <c r="C24" s="827"/>
      <c r="D24" s="827"/>
      <c r="E24" s="827"/>
      <c r="F24" s="827"/>
    </row>
    <row r="25" spans="1:8">
      <c r="A25" s="827"/>
      <c r="B25" s="827"/>
      <c r="C25" s="827"/>
      <c r="D25" s="827"/>
      <c r="E25" s="827"/>
      <c r="F25" s="827"/>
    </row>
    <row r="26" spans="1:8">
      <c r="A26" s="827"/>
      <c r="B26" s="827"/>
      <c r="C26" s="827"/>
      <c r="D26" s="827"/>
      <c r="E26" s="827"/>
      <c r="F26" s="827"/>
    </row>
    <row r="27" spans="1:8">
      <c r="A27" s="827"/>
      <c r="B27" s="827"/>
      <c r="C27" s="827"/>
      <c r="D27" s="827"/>
      <c r="E27" s="827"/>
      <c r="F27" s="827"/>
    </row>
    <row r="28" spans="1:8">
      <c r="A28" s="827"/>
      <c r="B28" s="827"/>
      <c r="C28" s="827"/>
      <c r="D28" s="827"/>
      <c r="E28" s="827"/>
      <c r="F28" s="827"/>
    </row>
    <row r="29" spans="1:8">
      <c r="A29" s="827"/>
      <c r="B29" s="827"/>
      <c r="C29" s="827"/>
      <c r="D29" s="827"/>
      <c r="E29" s="827"/>
      <c r="F29" s="827"/>
    </row>
    <row r="30" spans="1:8">
      <c r="A30" s="827"/>
      <c r="B30" s="827"/>
      <c r="C30" s="827"/>
      <c r="D30" s="827"/>
      <c r="E30" s="827"/>
      <c r="F30" s="827"/>
    </row>
    <row r="31" spans="1:8">
      <c r="A31" s="827"/>
      <c r="B31" s="827"/>
      <c r="C31" s="827"/>
      <c r="D31" s="827"/>
      <c r="E31" s="827"/>
      <c r="F31" s="827"/>
    </row>
    <row r="32" spans="1:8">
      <c r="A32" s="827"/>
      <c r="B32" s="827"/>
      <c r="C32" s="827"/>
      <c r="D32" s="827"/>
      <c r="E32" s="827"/>
      <c r="F32" s="827"/>
    </row>
    <row r="33" spans="1:6">
      <c r="A33" s="827"/>
      <c r="B33" s="827"/>
      <c r="C33" s="827"/>
      <c r="D33" s="827"/>
      <c r="E33" s="827"/>
      <c r="F33" s="827"/>
    </row>
    <row r="34" spans="1:6">
      <c r="A34" s="827"/>
      <c r="B34" s="827"/>
      <c r="C34" s="827"/>
      <c r="D34" s="827"/>
      <c r="E34" s="827"/>
      <c r="F34" s="827"/>
    </row>
    <row r="35" spans="1:6">
      <c r="A35" s="827"/>
      <c r="B35" s="827"/>
      <c r="C35" s="827"/>
      <c r="D35" s="827"/>
      <c r="E35" s="827"/>
      <c r="F35" s="827"/>
    </row>
    <row r="36" spans="1:6">
      <c r="A36" s="827"/>
      <c r="B36" s="827"/>
      <c r="C36" s="827"/>
      <c r="D36" s="827"/>
      <c r="E36" s="827"/>
      <c r="F36" s="827"/>
    </row>
    <row r="37" spans="1:6">
      <c r="A37" s="827"/>
      <c r="B37" s="827"/>
      <c r="C37" s="827"/>
      <c r="D37" s="827"/>
      <c r="E37" s="827"/>
      <c r="F37" s="827"/>
    </row>
    <row r="38" spans="1:6">
      <c r="A38" s="827"/>
      <c r="B38" s="827"/>
      <c r="C38" s="827"/>
      <c r="D38" s="827"/>
      <c r="E38" s="827"/>
      <c r="F38" s="827"/>
    </row>
    <row r="39" spans="1:6">
      <c r="A39" s="827"/>
      <c r="B39" s="827"/>
      <c r="C39" s="827"/>
      <c r="D39" s="827"/>
      <c r="E39" s="827"/>
      <c r="F39" s="827"/>
    </row>
    <row r="40" spans="1:6">
      <c r="A40" s="827"/>
      <c r="B40" s="827"/>
      <c r="C40" s="827"/>
      <c r="D40" s="827"/>
      <c r="E40" s="827"/>
      <c r="F40" s="827"/>
    </row>
    <row r="41" spans="1:6">
      <c r="A41" s="827"/>
      <c r="B41" s="827"/>
      <c r="C41" s="827"/>
      <c r="D41" s="827"/>
      <c r="E41" s="827"/>
      <c r="F41" s="827"/>
    </row>
    <row r="42" spans="1:6">
      <c r="A42" s="827"/>
      <c r="B42" s="827"/>
      <c r="C42" s="827"/>
      <c r="D42" s="827"/>
      <c r="E42" s="827"/>
      <c r="F42" s="827"/>
    </row>
    <row r="43" spans="1:6">
      <c r="A43" s="827"/>
      <c r="B43" s="827"/>
      <c r="C43" s="827"/>
      <c r="D43" s="827"/>
      <c r="E43" s="827"/>
      <c r="F43" s="827"/>
    </row>
    <row r="44" spans="1:6">
      <c r="A44" s="827"/>
      <c r="B44" s="827"/>
      <c r="C44" s="827"/>
      <c r="D44" s="827"/>
      <c r="E44" s="827"/>
      <c r="F44" s="827"/>
    </row>
    <row r="45" spans="1:6">
      <c r="A45" s="827"/>
      <c r="B45" s="827"/>
      <c r="C45" s="827"/>
      <c r="D45" s="827"/>
      <c r="E45" s="827"/>
      <c r="F45" s="827"/>
    </row>
    <row r="46" spans="1:6">
      <c r="A46" s="827"/>
      <c r="B46" s="827"/>
      <c r="C46" s="827"/>
      <c r="D46" s="827"/>
      <c r="E46" s="827"/>
      <c r="F46" s="827"/>
    </row>
    <row r="47" spans="1:6">
      <c r="A47" s="827"/>
      <c r="B47" s="827"/>
      <c r="C47" s="827"/>
      <c r="D47" s="827"/>
      <c r="E47" s="827"/>
      <c r="F47" s="827"/>
    </row>
    <row r="48" spans="1:6">
      <c r="A48" s="827"/>
      <c r="B48" s="827"/>
      <c r="C48" s="827"/>
      <c r="D48" s="827"/>
      <c r="E48" s="827"/>
      <c r="F48" s="827"/>
    </row>
    <row r="49" spans="1:6">
      <c r="A49" s="827"/>
      <c r="B49" s="827"/>
      <c r="C49" s="827"/>
      <c r="D49" s="827"/>
      <c r="E49" s="827"/>
      <c r="F49" s="827"/>
    </row>
    <row r="50" spans="1:6">
      <c r="A50" s="827"/>
      <c r="B50" s="827"/>
      <c r="C50" s="827"/>
      <c r="D50" s="827"/>
      <c r="E50" s="827"/>
      <c r="F50" s="827"/>
    </row>
    <row r="51" spans="1:6">
      <c r="A51" s="827"/>
      <c r="B51" s="827"/>
      <c r="C51" s="827"/>
      <c r="D51" s="827"/>
      <c r="E51" s="827"/>
      <c r="F51" s="827"/>
    </row>
    <row r="52" spans="1:6">
      <c r="A52" s="827"/>
      <c r="B52" s="827"/>
      <c r="C52" s="827"/>
      <c r="D52" s="827"/>
      <c r="E52" s="827"/>
      <c r="F52" s="827"/>
    </row>
    <row r="53" spans="1:6">
      <c r="A53" s="827"/>
      <c r="B53" s="827"/>
      <c r="C53" s="827"/>
      <c r="D53" s="827"/>
      <c r="E53" s="827"/>
      <c r="F53" s="827"/>
    </row>
    <row r="54" spans="1:6">
      <c r="A54" s="827"/>
      <c r="B54" s="827"/>
      <c r="C54" s="827"/>
      <c r="D54" s="827"/>
      <c r="E54" s="827"/>
      <c r="F54" s="827"/>
    </row>
    <row r="55" spans="1:6">
      <c r="A55" s="827"/>
      <c r="B55" s="827"/>
      <c r="C55" s="827"/>
      <c r="D55" s="827"/>
      <c r="E55" s="827"/>
      <c r="F55" s="827"/>
    </row>
    <row r="56" spans="1:6">
      <c r="A56" s="827"/>
      <c r="B56" s="827"/>
      <c r="C56" s="827"/>
      <c r="D56" s="827"/>
      <c r="E56" s="827"/>
      <c r="F56" s="827"/>
    </row>
    <row r="57" spans="1:6">
      <c r="A57" s="827"/>
      <c r="B57" s="827"/>
      <c r="C57" s="827"/>
      <c r="D57" s="827"/>
      <c r="E57" s="827"/>
      <c r="F57" s="827"/>
    </row>
    <row r="58" spans="1:6">
      <c r="A58" s="827"/>
      <c r="B58" s="827"/>
      <c r="C58" s="827"/>
      <c r="D58" s="827"/>
      <c r="E58" s="827"/>
      <c r="F58" s="827"/>
    </row>
    <row r="59" spans="1:6">
      <c r="A59" s="827"/>
      <c r="B59" s="827"/>
      <c r="C59" s="827"/>
      <c r="D59" s="827"/>
      <c r="E59" s="827"/>
      <c r="F59" s="827"/>
    </row>
    <row r="60" spans="1:6">
      <c r="A60" s="827"/>
      <c r="B60" s="827"/>
      <c r="C60" s="827"/>
      <c r="D60" s="827"/>
      <c r="E60" s="827"/>
      <c r="F60" s="827"/>
    </row>
    <row r="61" spans="1:6">
      <c r="A61" s="827"/>
      <c r="B61" s="827"/>
      <c r="C61" s="827"/>
      <c r="D61" s="827"/>
      <c r="E61" s="827"/>
      <c r="F61" s="827"/>
    </row>
    <row r="62" spans="1:6">
      <c r="A62" s="827"/>
      <c r="B62" s="827"/>
      <c r="C62" s="827"/>
      <c r="D62" s="827"/>
      <c r="E62" s="827"/>
      <c r="F62" s="827"/>
    </row>
    <row r="63" spans="1:6">
      <c r="A63" s="827"/>
      <c r="B63" s="827"/>
      <c r="C63" s="827"/>
      <c r="D63" s="827"/>
      <c r="E63" s="827"/>
      <c r="F63" s="827"/>
    </row>
    <row r="64" spans="1:6">
      <c r="A64" s="827"/>
      <c r="B64" s="827"/>
      <c r="C64" s="827"/>
      <c r="D64" s="827"/>
      <c r="E64" s="827"/>
      <c r="F64" s="827"/>
    </row>
    <row r="65" spans="1:6">
      <c r="A65" s="827"/>
      <c r="B65" s="827"/>
      <c r="C65" s="827"/>
      <c r="D65" s="827"/>
      <c r="E65" s="827"/>
      <c r="F65" s="827"/>
    </row>
    <row r="66" spans="1:6">
      <c r="A66" s="827"/>
      <c r="B66" s="827"/>
      <c r="C66" s="827"/>
      <c r="D66" s="827"/>
      <c r="E66" s="827"/>
      <c r="F66" s="827"/>
    </row>
    <row r="67" spans="1:6">
      <c r="A67" s="827"/>
      <c r="B67" s="827"/>
      <c r="C67" s="827"/>
      <c r="D67" s="827"/>
      <c r="E67" s="827"/>
      <c r="F67" s="827"/>
    </row>
    <row r="68" spans="1:6">
      <c r="A68" s="827"/>
      <c r="B68" s="827"/>
      <c r="C68" s="827"/>
      <c r="D68" s="827"/>
      <c r="E68" s="827"/>
      <c r="F68" s="827"/>
    </row>
    <row r="69" spans="1:6">
      <c r="A69" s="827"/>
      <c r="B69" s="827"/>
      <c r="C69" s="827"/>
      <c r="D69" s="827"/>
      <c r="E69" s="827"/>
      <c r="F69" s="827"/>
    </row>
    <row r="70" spans="1:6">
      <c r="A70" s="827"/>
      <c r="B70" s="827"/>
      <c r="C70" s="827"/>
      <c r="D70" s="827"/>
      <c r="E70" s="827"/>
      <c r="F70" s="827"/>
    </row>
    <row r="71" spans="1:6">
      <c r="A71" s="827"/>
      <c r="B71" s="827"/>
      <c r="C71" s="827"/>
      <c r="D71" s="827"/>
      <c r="E71" s="827"/>
      <c r="F71" s="827"/>
    </row>
  </sheetData>
  <mergeCells count="5">
    <mergeCell ref="A3:G3"/>
    <mergeCell ref="A5:A6"/>
    <mergeCell ref="B5:B6"/>
    <mergeCell ref="C5:F5"/>
    <mergeCell ref="G5:G6"/>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02.xml><?xml version="1.0" encoding="utf-8"?>
<worksheet xmlns="http://schemas.openxmlformats.org/spreadsheetml/2006/main" xmlns:r="http://schemas.openxmlformats.org/officeDocument/2006/relationships">
  <dimension ref="A1:G80"/>
  <sheetViews>
    <sheetView showGridLines="0" workbookViewId="0"/>
  </sheetViews>
  <sheetFormatPr defaultRowHeight="12.75"/>
  <cols>
    <col min="1" max="1" width="16.28515625" style="812" customWidth="1"/>
    <col min="2" max="2" width="11.7109375" style="812" customWidth="1"/>
    <col min="3" max="4" width="11.5703125" style="812" customWidth="1"/>
    <col min="5" max="6" width="12.140625" style="812" customWidth="1"/>
    <col min="7" max="7" width="11.5703125" style="812" customWidth="1"/>
    <col min="8" max="8" width="7.7109375" style="812" customWidth="1"/>
    <col min="9" max="256" width="9.140625" style="812"/>
    <col min="257" max="257" width="16.28515625" style="812" customWidth="1"/>
    <col min="258" max="258" width="11.7109375" style="812" customWidth="1"/>
    <col min="259" max="260" width="11.5703125" style="812" customWidth="1"/>
    <col min="261" max="262" width="12.140625" style="812" customWidth="1"/>
    <col min="263" max="263" width="11.5703125" style="812" customWidth="1"/>
    <col min="264" max="264" width="7.7109375" style="812" customWidth="1"/>
    <col min="265" max="512" width="9.140625" style="812"/>
    <col min="513" max="513" width="16.28515625" style="812" customWidth="1"/>
    <col min="514" max="514" width="11.7109375" style="812" customWidth="1"/>
    <col min="515" max="516" width="11.5703125" style="812" customWidth="1"/>
    <col min="517" max="518" width="12.140625" style="812" customWidth="1"/>
    <col min="519" max="519" width="11.5703125" style="812" customWidth="1"/>
    <col min="520" max="520" width="7.7109375" style="812" customWidth="1"/>
    <col min="521" max="768" width="9.140625" style="812"/>
    <col min="769" max="769" width="16.28515625" style="812" customWidth="1"/>
    <col min="770" max="770" width="11.7109375" style="812" customWidth="1"/>
    <col min="771" max="772" width="11.5703125" style="812" customWidth="1"/>
    <col min="773" max="774" width="12.140625" style="812" customWidth="1"/>
    <col min="775" max="775" width="11.5703125" style="812" customWidth="1"/>
    <col min="776" max="776" width="7.7109375" style="812" customWidth="1"/>
    <col min="777" max="1024" width="9.140625" style="812"/>
    <col min="1025" max="1025" width="16.28515625" style="812" customWidth="1"/>
    <col min="1026" max="1026" width="11.7109375" style="812" customWidth="1"/>
    <col min="1027" max="1028" width="11.5703125" style="812" customWidth="1"/>
    <col min="1029" max="1030" width="12.140625" style="812" customWidth="1"/>
    <col min="1031" max="1031" width="11.5703125" style="812" customWidth="1"/>
    <col min="1032" max="1032" width="7.7109375" style="812" customWidth="1"/>
    <col min="1033" max="1280" width="9.140625" style="812"/>
    <col min="1281" max="1281" width="16.28515625" style="812" customWidth="1"/>
    <col min="1282" max="1282" width="11.7109375" style="812" customWidth="1"/>
    <col min="1283" max="1284" width="11.5703125" style="812" customWidth="1"/>
    <col min="1285" max="1286" width="12.140625" style="812" customWidth="1"/>
    <col min="1287" max="1287" width="11.5703125" style="812" customWidth="1"/>
    <col min="1288" max="1288" width="7.7109375" style="812" customWidth="1"/>
    <col min="1289" max="1536" width="9.140625" style="812"/>
    <col min="1537" max="1537" width="16.28515625" style="812" customWidth="1"/>
    <col min="1538" max="1538" width="11.7109375" style="812" customWidth="1"/>
    <col min="1539" max="1540" width="11.5703125" style="812" customWidth="1"/>
    <col min="1541" max="1542" width="12.140625" style="812" customWidth="1"/>
    <col min="1543" max="1543" width="11.5703125" style="812" customWidth="1"/>
    <col min="1544" max="1544" width="7.7109375" style="812" customWidth="1"/>
    <col min="1545" max="1792" width="9.140625" style="812"/>
    <col min="1793" max="1793" width="16.28515625" style="812" customWidth="1"/>
    <col min="1794" max="1794" width="11.7109375" style="812" customWidth="1"/>
    <col min="1795" max="1796" width="11.5703125" style="812" customWidth="1"/>
    <col min="1797" max="1798" width="12.140625" style="812" customWidth="1"/>
    <col min="1799" max="1799" width="11.5703125" style="812" customWidth="1"/>
    <col min="1800" max="1800" width="7.7109375" style="812" customWidth="1"/>
    <col min="1801" max="2048" width="9.140625" style="812"/>
    <col min="2049" max="2049" width="16.28515625" style="812" customWidth="1"/>
    <col min="2050" max="2050" width="11.7109375" style="812" customWidth="1"/>
    <col min="2051" max="2052" width="11.5703125" style="812" customWidth="1"/>
    <col min="2053" max="2054" width="12.140625" style="812" customWidth="1"/>
    <col min="2055" max="2055" width="11.5703125" style="812" customWidth="1"/>
    <col min="2056" max="2056" width="7.7109375" style="812" customWidth="1"/>
    <col min="2057" max="2304" width="9.140625" style="812"/>
    <col min="2305" max="2305" width="16.28515625" style="812" customWidth="1"/>
    <col min="2306" max="2306" width="11.7109375" style="812" customWidth="1"/>
    <col min="2307" max="2308" width="11.5703125" style="812" customWidth="1"/>
    <col min="2309" max="2310" width="12.140625" style="812" customWidth="1"/>
    <col min="2311" max="2311" width="11.5703125" style="812" customWidth="1"/>
    <col min="2312" max="2312" width="7.7109375" style="812" customWidth="1"/>
    <col min="2313" max="2560" width="9.140625" style="812"/>
    <col min="2561" max="2561" width="16.28515625" style="812" customWidth="1"/>
    <col min="2562" max="2562" width="11.7109375" style="812" customWidth="1"/>
    <col min="2563" max="2564" width="11.5703125" style="812" customWidth="1"/>
    <col min="2565" max="2566" width="12.140625" style="812" customWidth="1"/>
    <col min="2567" max="2567" width="11.5703125" style="812" customWidth="1"/>
    <col min="2568" max="2568" width="7.7109375" style="812" customWidth="1"/>
    <col min="2569" max="2816" width="9.140625" style="812"/>
    <col min="2817" max="2817" width="16.28515625" style="812" customWidth="1"/>
    <col min="2818" max="2818" width="11.7109375" style="812" customWidth="1"/>
    <col min="2819" max="2820" width="11.5703125" style="812" customWidth="1"/>
    <col min="2821" max="2822" width="12.140625" style="812" customWidth="1"/>
    <col min="2823" max="2823" width="11.5703125" style="812" customWidth="1"/>
    <col min="2824" max="2824" width="7.7109375" style="812" customWidth="1"/>
    <col min="2825" max="3072" width="9.140625" style="812"/>
    <col min="3073" max="3073" width="16.28515625" style="812" customWidth="1"/>
    <col min="3074" max="3074" width="11.7109375" style="812" customWidth="1"/>
    <col min="3075" max="3076" width="11.5703125" style="812" customWidth="1"/>
    <col min="3077" max="3078" width="12.140625" style="812" customWidth="1"/>
    <col min="3079" max="3079" width="11.5703125" style="812" customWidth="1"/>
    <col min="3080" max="3080" width="7.7109375" style="812" customWidth="1"/>
    <col min="3081" max="3328" width="9.140625" style="812"/>
    <col min="3329" max="3329" width="16.28515625" style="812" customWidth="1"/>
    <col min="3330" max="3330" width="11.7109375" style="812" customWidth="1"/>
    <col min="3331" max="3332" width="11.5703125" style="812" customWidth="1"/>
    <col min="3333" max="3334" width="12.140625" style="812" customWidth="1"/>
    <col min="3335" max="3335" width="11.5703125" style="812" customWidth="1"/>
    <col min="3336" max="3336" width="7.7109375" style="812" customWidth="1"/>
    <col min="3337" max="3584" width="9.140625" style="812"/>
    <col min="3585" max="3585" width="16.28515625" style="812" customWidth="1"/>
    <col min="3586" max="3586" width="11.7109375" style="812" customWidth="1"/>
    <col min="3587" max="3588" width="11.5703125" style="812" customWidth="1"/>
    <col min="3589" max="3590" width="12.140625" style="812" customWidth="1"/>
    <col min="3591" max="3591" width="11.5703125" style="812" customWidth="1"/>
    <col min="3592" max="3592" width="7.7109375" style="812" customWidth="1"/>
    <col min="3593" max="3840" width="9.140625" style="812"/>
    <col min="3841" max="3841" width="16.28515625" style="812" customWidth="1"/>
    <col min="3842" max="3842" width="11.7109375" style="812" customWidth="1"/>
    <col min="3843" max="3844" width="11.5703125" style="812" customWidth="1"/>
    <col min="3845" max="3846" width="12.140625" style="812" customWidth="1"/>
    <col min="3847" max="3847" width="11.5703125" style="812" customWidth="1"/>
    <col min="3848" max="3848" width="7.7109375" style="812" customWidth="1"/>
    <col min="3849" max="4096" width="9.140625" style="812"/>
    <col min="4097" max="4097" width="16.28515625" style="812" customWidth="1"/>
    <col min="4098" max="4098" width="11.7109375" style="812" customWidth="1"/>
    <col min="4099" max="4100" width="11.5703125" style="812" customWidth="1"/>
    <col min="4101" max="4102" width="12.140625" style="812" customWidth="1"/>
    <col min="4103" max="4103" width="11.5703125" style="812" customWidth="1"/>
    <col min="4104" max="4104" width="7.7109375" style="812" customWidth="1"/>
    <col min="4105" max="4352" width="9.140625" style="812"/>
    <col min="4353" max="4353" width="16.28515625" style="812" customWidth="1"/>
    <col min="4354" max="4354" width="11.7109375" style="812" customWidth="1"/>
    <col min="4355" max="4356" width="11.5703125" style="812" customWidth="1"/>
    <col min="4357" max="4358" width="12.140625" style="812" customWidth="1"/>
    <col min="4359" max="4359" width="11.5703125" style="812" customWidth="1"/>
    <col min="4360" max="4360" width="7.7109375" style="812" customWidth="1"/>
    <col min="4361" max="4608" width="9.140625" style="812"/>
    <col min="4609" max="4609" width="16.28515625" style="812" customWidth="1"/>
    <col min="4610" max="4610" width="11.7109375" style="812" customWidth="1"/>
    <col min="4611" max="4612" width="11.5703125" style="812" customWidth="1"/>
    <col min="4613" max="4614" width="12.140625" style="812" customWidth="1"/>
    <col min="4615" max="4615" width="11.5703125" style="812" customWidth="1"/>
    <col min="4616" max="4616" width="7.7109375" style="812" customWidth="1"/>
    <col min="4617" max="4864" width="9.140625" style="812"/>
    <col min="4865" max="4865" width="16.28515625" style="812" customWidth="1"/>
    <col min="4866" max="4866" width="11.7109375" style="812" customWidth="1"/>
    <col min="4867" max="4868" width="11.5703125" style="812" customWidth="1"/>
    <col min="4869" max="4870" width="12.140625" style="812" customWidth="1"/>
    <col min="4871" max="4871" width="11.5703125" style="812" customWidth="1"/>
    <col min="4872" max="4872" width="7.7109375" style="812" customWidth="1"/>
    <col min="4873" max="5120" width="9.140625" style="812"/>
    <col min="5121" max="5121" width="16.28515625" style="812" customWidth="1"/>
    <col min="5122" max="5122" width="11.7109375" style="812" customWidth="1"/>
    <col min="5123" max="5124" width="11.5703125" style="812" customWidth="1"/>
    <col min="5125" max="5126" width="12.140625" style="812" customWidth="1"/>
    <col min="5127" max="5127" width="11.5703125" style="812" customWidth="1"/>
    <col min="5128" max="5128" width="7.7109375" style="812" customWidth="1"/>
    <col min="5129" max="5376" width="9.140625" style="812"/>
    <col min="5377" max="5377" width="16.28515625" style="812" customWidth="1"/>
    <col min="5378" max="5378" width="11.7109375" style="812" customWidth="1"/>
    <col min="5379" max="5380" width="11.5703125" style="812" customWidth="1"/>
    <col min="5381" max="5382" width="12.140625" style="812" customWidth="1"/>
    <col min="5383" max="5383" width="11.5703125" style="812" customWidth="1"/>
    <col min="5384" max="5384" width="7.7109375" style="812" customWidth="1"/>
    <col min="5385" max="5632" width="9.140625" style="812"/>
    <col min="5633" max="5633" width="16.28515625" style="812" customWidth="1"/>
    <col min="5634" max="5634" width="11.7109375" style="812" customWidth="1"/>
    <col min="5635" max="5636" width="11.5703125" style="812" customWidth="1"/>
    <col min="5637" max="5638" width="12.140625" style="812" customWidth="1"/>
    <col min="5639" max="5639" width="11.5703125" style="812" customWidth="1"/>
    <col min="5640" max="5640" width="7.7109375" style="812" customWidth="1"/>
    <col min="5641" max="5888" width="9.140625" style="812"/>
    <col min="5889" max="5889" width="16.28515625" style="812" customWidth="1"/>
    <col min="5890" max="5890" width="11.7109375" style="812" customWidth="1"/>
    <col min="5891" max="5892" width="11.5703125" style="812" customWidth="1"/>
    <col min="5893" max="5894" width="12.140625" style="812" customWidth="1"/>
    <col min="5895" max="5895" width="11.5703125" style="812" customWidth="1"/>
    <col min="5896" max="5896" width="7.7109375" style="812" customWidth="1"/>
    <col min="5897" max="6144" width="9.140625" style="812"/>
    <col min="6145" max="6145" width="16.28515625" style="812" customWidth="1"/>
    <col min="6146" max="6146" width="11.7109375" style="812" customWidth="1"/>
    <col min="6147" max="6148" width="11.5703125" style="812" customWidth="1"/>
    <col min="6149" max="6150" width="12.140625" style="812" customWidth="1"/>
    <col min="6151" max="6151" width="11.5703125" style="812" customWidth="1"/>
    <col min="6152" max="6152" width="7.7109375" style="812" customWidth="1"/>
    <col min="6153" max="6400" width="9.140625" style="812"/>
    <col min="6401" max="6401" width="16.28515625" style="812" customWidth="1"/>
    <col min="6402" max="6402" width="11.7109375" style="812" customWidth="1"/>
    <col min="6403" max="6404" width="11.5703125" style="812" customWidth="1"/>
    <col min="6405" max="6406" width="12.140625" style="812" customWidth="1"/>
    <col min="6407" max="6407" width="11.5703125" style="812" customWidth="1"/>
    <col min="6408" max="6408" width="7.7109375" style="812" customWidth="1"/>
    <col min="6409" max="6656" width="9.140625" style="812"/>
    <col min="6657" max="6657" width="16.28515625" style="812" customWidth="1"/>
    <col min="6658" max="6658" width="11.7109375" style="812" customWidth="1"/>
    <col min="6659" max="6660" width="11.5703125" style="812" customWidth="1"/>
    <col min="6661" max="6662" width="12.140625" style="812" customWidth="1"/>
    <col min="6663" max="6663" width="11.5703125" style="812" customWidth="1"/>
    <col min="6664" max="6664" width="7.7109375" style="812" customWidth="1"/>
    <col min="6665" max="6912" width="9.140625" style="812"/>
    <col min="6913" max="6913" width="16.28515625" style="812" customWidth="1"/>
    <col min="6914" max="6914" width="11.7109375" style="812" customWidth="1"/>
    <col min="6915" max="6916" width="11.5703125" style="812" customWidth="1"/>
    <col min="6917" max="6918" width="12.140625" style="812" customWidth="1"/>
    <col min="6919" max="6919" width="11.5703125" style="812" customWidth="1"/>
    <col min="6920" max="6920" width="7.7109375" style="812" customWidth="1"/>
    <col min="6921" max="7168" width="9.140625" style="812"/>
    <col min="7169" max="7169" width="16.28515625" style="812" customWidth="1"/>
    <col min="7170" max="7170" width="11.7109375" style="812" customWidth="1"/>
    <col min="7171" max="7172" width="11.5703125" style="812" customWidth="1"/>
    <col min="7173" max="7174" width="12.140625" style="812" customWidth="1"/>
    <col min="7175" max="7175" width="11.5703125" style="812" customWidth="1"/>
    <col min="7176" max="7176" width="7.7109375" style="812" customWidth="1"/>
    <col min="7177" max="7424" width="9.140625" style="812"/>
    <col min="7425" max="7425" width="16.28515625" style="812" customWidth="1"/>
    <col min="7426" max="7426" width="11.7109375" style="812" customWidth="1"/>
    <col min="7427" max="7428" width="11.5703125" style="812" customWidth="1"/>
    <col min="7429" max="7430" width="12.140625" style="812" customWidth="1"/>
    <col min="7431" max="7431" width="11.5703125" style="812" customWidth="1"/>
    <col min="7432" max="7432" width="7.7109375" style="812" customWidth="1"/>
    <col min="7433" max="7680" width="9.140625" style="812"/>
    <col min="7681" max="7681" width="16.28515625" style="812" customWidth="1"/>
    <col min="7682" max="7682" width="11.7109375" style="812" customWidth="1"/>
    <col min="7683" max="7684" width="11.5703125" style="812" customWidth="1"/>
    <col min="7685" max="7686" width="12.140625" style="812" customWidth="1"/>
    <col min="7687" max="7687" width="11.5703125" style="812" customWidth="1"/>
    <col min="7688" max="7688" width="7.7109375" style="812" customWidth="1"/>
    <col min="7689" max="7936" width="9.140625" style="812"/>
    <col min="7937" max="7937" width="16.28515625" style="812" customWidth="1"/>
    <col min="7938" max="7938" width="11.7109375" style="812" customWidth="1"/>
    <col min="7939" max="7940" width="11.5703125" style="812" customWidth="1"/>
    <col min="7941" max="7942" width="12.140625" style="812" customWidth="1"/>
    <col min="7943" max="7943" width="11.5703125" style="812" customWidth="1"/>
    <col min="7944" max="7944" width="7.7109375" style="812" customWidth="1"/>
    <col min="7945" max="8192" width="9.140625" style="812"/>
    <col min="8193" max="8193" width="16.28515625" style="812" customWidth="1"/>
    <col min="8194" max="8194" width="11.7109375" style="812" customWidth="1"/>
    <col min="8195" max="8196" width="11.5703125" style="812" customWidth="1"/>
    <col min="8197" max="8198" width="12.140625" style="812" customWidth="1"/>
    <col min="8199" max="8199" width="11.5703125" style="812" customWidth="1"/>
    <col min="8200" max="8200" width="7.7109375" style="812" customWidth="1"/>
    <col min="8201" max="8448" width="9.140625" style="812"/>
    <col min="8449" max="8449" width="16.28515625" style="812" customWidth="1"/>
    <col min="8450" max="8450" width="11.7109375" style="812" customWidth="1"/>
    <col min="8451" max="8452" width="11.5703125" style="812" customWidth="1"/>
    <col min="8453" max="8454" width="12.140625" style="812" customWidth="1"/>
    <col min="8455" max="8455" width="11.5703125" style="812" customWidth="1"/>
    <col min="8456" max="8456" width="7.7109375" style="812" customWidth="1"/>
    <col min="8457" max="8704" width="9.140625" style="812"/>
    <col min="8705" max="8705" width="16.28515625" style="812" customWidth="1"/>
    <col min="8706" max="8706" width="11.7109375" style="812" customWidth="1"/>
    <col min="8707" max="8708" width="11.5703125" style="812" customWidth="1"/>
    <col min="8709" max="8710" width="12.140625" style="812" customWidth="1"/>
    <col min="8711" max="8711" width="11.5703125" style="812" customWidth="1"/>
    <col min="8712" max="8712" width="7.7109375" style="812" customWidth="1"/>
    <col min="8713" max="8960" width="9.140625" style="812"/>
    <col min="8961" max="8961" width="16.28515625" style="812" customWidth="1"/>
    <col min="8962" max="8962" width="11.7109375" style="812" customWidth="1"/>
    <col min="8963" max="8964" width="11.5703125" style="812" customWidth="1"/>
    <col min="8965" max="8966" width="12.140625" style="812" customWidth="1"/>
    <col min="8967" max="8967" width="11.5703125" style="812" customWidth="1"/>
    <col min="8968" max="8968" width="7.7109375" style="812" customWidth="1"/>
    <col min="8969" max="9216" width="9.140625" style="812"/>
    <col min="9217" max="9217" width="16.28515625" style="812" customWidth="1"/>
    <col min="9218" max="9218" width="11.7109375" style="812" customWidth="1"/>
    <col min="9219" max="9220" width="11.5703125" style="812" customWidth="1"/>
    <col min="9221" max="9222" width="12.140625" style="812" customWidth="1"/>
    <col min="9223" max="9223" width="11.5703125" style="812" customWidth="1"/>
    <col min="9224" max="9224" width="7.7109375" style="812" customWidth="1"/>
    <col min="9225" max="9472" width="9.140625" style="812"/>
    <col min="9473" max="9473" width="16.28515625" style="812" customWidth="1"/>
    <col min="9474" max="9474" width="11.7109375" style="812" customWidth="1"/>
    <col min="9475" max="9476" width="11.5703125" style="812" customWidth="1"/>
    <col min="9477" max="9478" width="12.140625" style="812" customWidth="1"/>
    <col min="9479" max="9479" width="11.5703125" style="812" customWidth="1"/>
    <col min="9480" max="9480" width="7.7109375" style="812" customWidth="1"/>
    <col min="9481" max="9728" width="9.140625" style="812"/>
    <col min="9729" max="9729" width="16.28515625" style="812" customWidth="1"/>
    <col min="9730" max="9730" width="11.7109375" style="812" customWidth="1"/>
    <col min="9731" max="9732" width="11.5703125" style="812" customWidth="1"/>
    <col min="9733" max="9734" width="12.140625" style="812" customWidth="1"/>
    <col min="9735" max="9735" width="11.5703125" style="812" customWidth="1"/>
    <col min="9736" max="9736" width="7.7109375" style="812" customWidth="1"/>
    <col min="9737" max="9984" width="9.140625" style="812"/>
    <col min="9985" max="9985" width="16.28515625" style="812" customWidth="1"/>
    <col min="9986" max="9986" width="11.7109375" style="812" customWidth="1"/>
    <col min="9987" max="9988" width="11.5703125" style="812" customWidth="1"/>
    <col min="9989" max="9990" width="12.140625" style="812" customWidth="1"/>
    <col min="9991" max="9991" width="11.5703125" style="812" customWidth="1"/>
    <col min="9992" max="9992" width="7.7109375" style="812" customWidth="1"/>
    <col min="9993" max="10240" width="9.140625" style="812"/>
    <col min="10241" max="10241" width="16.28515625" style="812" customWidth="1"/>
    <col min="10242" max="10242" width="11.7109375" style="812" customWidth="1"/>
    <col min="10243" max="10244" width="11.5703125" style="812" customWidth="1"/>
    <col min="10245" max="10246" width="12.140625" style="812" customWidth="1"/>
    <col min="10247" max="10247" width="11.5703125" style="812" customWidth="1"/>
    <col min="10248" max="10248" width="7.7109375" style="812" customWidth="1"/>
    <col min="10249" max="10496" width="9.140625" style="812"/>
    <col min="10497" max="10497" width="16.28515625" style="812" customWidth="1"/>
    <col min="10498" max="10498" width="11.7109375" style="812" customWidth="1"/>
    <col min="10499" max="10500" width="11.5703125" style="812" customWidth="1"/>
    <col min="10501" max="10502" width="12.140625" style="812" customWidth="1"/>
    <col min="10503" max="10503" width="11.5703125" style="812" customWidth="1"/>
    <col min="10504" max="10504" width="7.7109375" style="812" customWidth="1"/>
    <col min="10505" max="10752" width="9.140625" style="812"/>
    <col min="10753" max="10753" width="16.28515625" style="812" customWidth="1"/>
    <col min="10754" max="10754" width="11.7109375" style="812" customWidth="1"/>
    <col min="10755" max="10756" width="11.5703125" style="812" customWidth="1"/>
    <col min="10757" max="10758" width="12.140625" style="812" customWidth="1"/>
    <col min="10759" max="10759" width="11.5703125" style="812" customWidth="1"/>
    <col min="10760" max="10760" width="7.7109375" style="812" customWidth="1"/>
    <col min="10761" max="11008" width="9.140625" style="812"/>
    <col min="11009" max="11009" width="16.28515625" style="812" customWidth="1"/>
    <col min="11010" max="11010" width="11.7109375" style="812" customWidth="1"/>
    <col min="11011" max="11012" width="11.5703125" style="812" customWidth="1"/>
    <col min="11013" max="11014" width="12.140625" style="812" customWidth="1"/>
    <col min="11015" max="11015" width="11.5703125" style="812" customWidth="1"/>
    <col min="11016" max="11016" width="7.7109375" style="812" customWidth="1"/>
    <col min="11017" max="11264" width="9.140625" style="812"/>
    <col min="11265" max="11265" width="16.28515625" style="812" customWidth="1"/>
    <col min="11266" max="11266" width="11.7109375" style="812" customWidth="1"/>
    <col min="11267" max="11268" width="11.5703125" style="812" customWidth="1"/>
    <col min="11269" max="11270" width="12.140625" style="812" customWidth="1"/>
    <col min="11271" max="11271" width="11.5703125" style="812" customWidth="1"/>
    <col min="11272" max="11272" width="7.7109375" style="812" customWidth="1"/>
    <col min="11273" max="11520" width="9.140625" style="812"/>
    <col min="11521" max="11521" width="16.28515625" style="812" customWidth="1"/>
    <col min="11522" max="11522" width="11.7109375" style="812" customWidth="1"/>
    <col min="11523" max="11524" width="11.5703125" style="812" customWidth="1"/>
    <col min="11525" max="11526" width="12.140625" style="812" customWidth="1"/>
    <col min="11527" max="11527" width="11.5703125" style="812" customWidth="1"/>
    <col min="11528" max="11528" width="7.7109375" style="812" customWidth="1"/>
    <col min="11529" max="11776" width="9.140625" style="812"/>
    <col min="11777" max="11777" width="16.28515625" style="812" customWidth="1"/>
    <col min="11778" max="11778" width="11.7109375" style="812" customWidth="1"/>
    <col min="11779" max="11780" width="11.5703125" style="812" customWidth="1"/>
    <col min="11781" max="11782" width="12.140625" style="812" customWidth="1"/>
    <col min="11783" max="11783" width="11.5703125" style="812" customWidth="1"/>
    <col min="11784" max="11784" width="7.7109375" style="812" customWidth="1"/>
    <col min="11785" max="12032" width="9.140625" style="812"/>
    <col min="12033" max="12033" width="16.28515625" style="812" customWidth="1"/>
    <col min="12034" max="12034" width="11.7109375" style="812" customWidth="1"/>
    <col min="12035" max="12036" width="11.5703125" style="812" customWidth="1"/>
    <col min="12037" max="12038" width="12.140625" style="812" customWidth="1"/>
    <col min="12039" max="12039" width="11.5703125" style="812" customWidth="1"/>
    <col min="12040" max="12040" width="7.7109375" style="812" customWidth="1"/>
    <col min="12041" max="12288" width="9.140625" style="812"/>
    <col min="12289" max="12289" width="16.28515625" style="812" customWidth="1"/>
    <col min="12290" max="12290" width="11.7109375" style="812" customWidth="1"/>
    <col min="12291" max="12292" width="11.5703125" style="812" customWidth="1"/>
    <col min="12293" max="12294" width="12.140625" style="812" customWidth="1"/>
    <col min="12295" max="12295" width="11.5703125" style="812" customWidth="1"/>
    <col min="12296" max="12296" width="7.7109375" style="812" customWidth="1"/>
    <col min="12297" max="12544" width="9.140625" style="812"/>
    <col min="12545" max="12545" width="16.28515625" style="812" customWidth="1"/>
    <col min="12546" max="12546" width="11.7109375" style="812" customWidth="1"/>
    <col min="12547" max="12548" width="11.5703125" style="812" customWidth="1"/>
    <col min="12549" max="12550" width="12.140625" style="812" customWidth="1"/>
    <col min="12551" max="12551" width="11.5703125" style="812" customWidth="1"/>
    <col min="12552" max="12552" width="7.7109375" style="812" customWidth="1"/>
    <col min="12553" max="12800" width="9.140625" style="812"/>
    <col min="12801" max="12801" width="16.28515625" style="812" customWidth="1"/>
    <col min="12802" max="12802" width="11.7109375" style="812" customWidth="1"/>
    <col min="12803" max="12804" width="11.5703125" style="812" customWidth="1"/>
    <col min="12805" max="12806" width="12.140625" style="812" customWidth="1"/>
    <col min="12807" max="12807" width="11.5703125" style="812" customWidth="1"/>
    <col min="12808" max="12808" width="7.7109375" style="812" customWidth="1"/>
    <col min="12809" max="13056" width="9.140625" style="812"/>
    <col min="13057" max="13057" width="16.28515625" style="812" customWidth="1"/>
    <col min="13058" max="13058" width="11.7109375" style="812" customWidth="1"/>
    <col min="13059" max="13060" width="11.5703125" style="812" customWidth="1"/>
    <col min="13061" max="13062" width="12.140625" style="812" customWidth="1"/>
    <col min="13063" max="13063" width="11.5703125" style="812" customWidth="1"/>
    <col min="13064" max="13064" width="7.7109375" style="812" customWidth="1"/>
    <col min="13065" max="13312" width="9.140625" style="812"/>
    <col min="13313" max="13313" width="16.28515625" style="812" customWidth="1"/>
    <col min="13314" max="13314" width="11.7109375" style="812" customWidth="1"/>
    <col min="13315" max="13316" width="11.5703125" style="812" customWidth="1"/>
    <col min="13317" max="13318" width="12.140625" style="812" customWidth="1"/>
    <col min="13319" max="13319" width="11.5703125" style="812" customWidth="1"/>
    <col min="13320" max="13320" width="7.7109375" style="812" customWidth="1"/>
    <col min="13321" max="13568" width="9.140625" style="812"/>
    <col min="13569" max="13569" width="16.28515625" style="812" customWidth="1"/>
    <col min="13570" max="13570" width="11.7109375" style="812" customWidth="1"/>
    <col min="13571" max="13572" width="11.5703125" style="812" customWidth="1"/>
    <col min="13573" max="13574" width="12.140625" style="812" customWidth="1"/>
    <col min="13575" max="13575" width="11.5703125" style="812" customWidth="1"/>
    <col min="13576" max="13576" width="7.7109375" style="812" customWidth="1"/>
    <col min="13577" max="13824" width="9.140625" style="812"/>
    <col min="13825" max="13825" width="16.28515625" style="812" customWidth="1"/>
    <col min="13826" max="13826" width="11.7109375" style="812" customWidth="1"/>
    <col min="13827" max="13828" width="11.5703125" style="812" customWidth="1"/>
    <col min="13829" max="13830" width="12.140625" style="812" customWidth="1"/>
    <col min="13831" max="13831" width="11.5703125" style="812" customWidth="1"/>
    <col min="13832" max="13832" width="7.7109375" style="812" customWidth="1"/>
    <col min="13833" max="14080" width="9.140625" style="812"/>
    <col min="14081" max="14081" width="16.28515625" style="812" customWidth="1"/>
    <col min="14082" max="14082" width="11.7109375" style="812" customWidth="1"/>
    <col min="14083" max="14084" width="11.5703125" style="812" customWidth="1"/>
    <col min="14085" max="14086" width="12.140625" style="812" customWidth="1"/>
    <col min="14087" max="14087" width="11.5703125" style="812" customWidth="1"/>
    <col min="14088" max="14088" width="7.7109375" style="812" customWidth="1"/>
    <col min="14089" max="14336" width="9.140625" style="812"/>
    <col min="14337" max="14337" width="16.28515625" style="812" customWidth="1"/>
    <col min="14338" max="14338" width="11.7109375" style="812" customWidth="1"/>
    <col min="14339" max="14340" width="11.5703125" style="812" customWidth="1"/>
    <col min="14341" max="14342" width="12.140625" style="812" customWidth="1"/>
    <col min="14343" max="14343" width="11.5703125" style="812" customWidth="1"/>
    <col min="14344" max="14344" width="7.7109375" style="812" customWidth="1"/>
    <col min="14345" max="14592" width="9.140625" style="812"/>
    <col min="14593" max="14593" width="16.28515625" style="812" customWidth="1"/>
    <col min="14594" max="14594" width="11.7109375" style="812" customWidth="1"/>
    <col min="14595" max="14596" width="11.5703125" style="812" customWidth="1"/>
    <col min="14597" max="14598" width="12.140625" style="812" customWidth="1"/>
    <col min="14599" max="14599" width="11.5703125" style="812" customWidth="1"/>
    <col min="14600" max="14600" width="7.7109375" style="812" customWidth="1"/>
    <col min="14601" max="14848" width="9.140625" style="812"/>
    <col min="14849" max="14849" width="16.28515625" style="812" customWidth="1"/>
    <col min="14850" max="14850" width="11.7109375" style="812" customWidth="1"/>
    <col min="14851" max="14852" width="11.5703125" style="812" customWidth="1"/>
    <col min="14853" max="14854" width="12.140625" style="812" customWidth="1"/>
    <col min="14855" max="14855" width="11.5703125" style="812" customWidth="1"/>
    <col min="14856" max="14856" width="7.7109375" style="812" customWidth="1"/>
    <col min="14857" max="15104" width="9.140625" style="812"/>
    <col min="15105" max="15105" width="16.28515625" style="812" customWidth="1"/>
    <col min="15106" max="15106" width="11.7109375" style="812" customWidth="1"/>
    <col min="15107" max="15108" width="11.5703125" style="812" customWidth="1"/>
    <col min="15109" max="15110" width="12.140625" style="812" customWidth="1"/>
    <col min="15111" max="15111" width="11.5703125" style="812" customWidth="1"/>
    <col min="15112" max="15112" width="7.7109375" style="812" customWidth="1"/>
    <col min="15113" max="15360" width="9.140625" style="812"/>
    <col min="15361" max="15361" width="16.28515625" style="812" customWidth="1"/>
    <col min="15362" max="15362" width="11.7109375" style="812" customWidth="1"/>
    <col min="15363" max="15364" width="11.5703125" style="812" customWidth="1"/>
    <col min="15365" max="15366" width="12.140625" style="812" customWidth="1"/>
    <col min="15367" max="15367" width="11.5703125" style="812" customWidth="1"/>
    <col min="15368" max="15368" width="7.7109375" style="812" customWidth="1"/>
    <col min="15369" max="15616" width="9.140625" style="812"/>
    <col min="15617" max="15617" width="16.28515625" style="812" customWidth="1"/>
    <col min="15618" max="15618" width="11.7109375" style="812" customWidth="1"/>
    <col min="15619" max="15620" width="11.5703125" style="812" customWidth="1"/>
    <col min="15621" max="15622" width="12.140625" style="812" customWidth="1"/>
    <col min="15623" max="15623" width="11.5703125" style="812" customWidth="1"/>
    <col min="15624" max="15624" width="7.7109375" style="812" customWidth="1"/>
    <col min="15625" max="15872" width="9.140625" style="812"/>
    <col min="15873" max="15873" width="16.28515625" style="812" customWidth="1"/>
    <col min="15874" max="15874" width="11.7109375" style="812" customWidth="1"/>
    <col min="15875" max="15876" width="11.5703125" style="812" customWidth="1"/>
    <col min="15877" max="15878" width="12.140625" style="812" customWidth="1"/>
    <col min="15879" max="15879" width="11.5703125" style="812" customWidth="1"/>
    <col min="15880" max="15880" width="7.7109375" style="812" customWidth="1"/>
    <col min="15881" max="16128" width="9.140625" style="812"/>
    <col min="16129" max="16129" width="16.28515625" style="812" customWidth="1"/>
    <col min="16130" max="16130" width="11.7109375" style="812" customWidth="1"/>
    <col min="16131" max="16132" width="11.5703125" style="812" customWidth="1"/>
    <col min="16133" max="16134" width="12.140625" style="812" customWidth="1"/>
    <col min="16135" max="16135" width="11.5703125" style="812" customWidth="1"/>
    <col min="16136" max="16136" width="7.7109375" style="812" customWidth="1"/>
    <col min="16137" max="16384" width="9.140625" style="812"/>
  </cols>
  <sheetData>
    <row r="1" spans="1:7" ht="18" customHeight="1">
      <c r="A1" s="1921" t="s">
        <v>1737</v>
      </c>
      <c r="B1" s="1923"/>
      <c r="C1" s="1923"/>
      <c r="D1" s="1923"/>
      <c r="E1" s="1923"/>
      <c r="F1" s="1923"/>
      <c r="G1" s="827"/>
    </row>
    <row r="2" spans="1:7" ht="21" customHeight="1">
      <c r="A2" s="1423" t="s">
        <v>1203</v>
      </c>
      <c r="B2" s="1926"/>
      <c r="C2" s="1927"/>
      <c r="D2" s="1927"/>
      <c r="E2" s="1423"/>
      <c r="F2" s="1423"/>
    </row>
    <row r="3" spans="1:7" ht="23.25" customHeight="1">
      <c r="A3" s="2295" t="s">
        <v>1204</v>
      </c>
      <c r="B3" s="2295"/>
      <c r="C3" s="2295"/>
      <c r="D3" s="2295"/>
      <c r="E3" s="2295"/>
      <c r="F3" s="2295"/>
      <c r="G3" s="2295"/>
    </row>
    <row r="4" spans="1:7" ht="12.95" customHeight="1">
      <c r="A4" s="813">
        <v>2016</v>
      </c>
      <c r="B4" s="813"/>
      <c r="C4" s="431"/>
      <c r="D4" s="431"/>
      <c r="E4" s="431"/>
      <c r="F4" s="431"/>
      <c r="G4" s="1073" t="s">
        <v>614</v>
      </c>
    </row>
    <row r="5" spans="1:7" ht="15" customHeight="1">
      <c r="A5" s="2251" t="s">
        <v>1045</v>
      </c>
      <c r="B5" s="2251" t="s">
        <v>1196</v>
      </c>
      <c r="C5" s="2255" t="s">
        <v>1197</v>
      </c>
      <c r="D5" s="2293"/>
      <c r="E5" s="2293"/>
      <c r="F5" s="2293"/>
      <c r="G5" s="2251" t="s">
        <v>1198</v>
      </c>
    </row>
    <row r="6" spans="1:7" ht="45" customHeight="1">
      <c r="A6" s="2252"/>
      <c r="B6" s="2296"/>
      <c r="C6" s="1121" t="s">
        <v>1199</v>
      </c>
      <c r="D6" s="1119" t="s">
        <v>1200</v>
      </c>
      <c r="E6" s="1119" t="s">
        <v>1201</v>
      </c>
      <c r="F6" s="1118" t="s">
        <v>1202</v>
      </c>
      <c r="G6" s="2252"/>
    </row>
    <row r="7" spans="1:7" ht="12.95" customHeight="1">
      <c r="A7" s="827"/>
      <c r="B7" s="827"/>
      <c r="C7" s="827"/>
      <c r="D7" s="827"/>
      <c r="E7" s="827"/>
      <c r="F7" s="827"/>
      <c r="G7" s="827"/>
    </row>
    <row r="8" spans="1:7" s="1319" customFormat="1" ht="12.95" customHeight="1">
      <c r="A8" s="1319" t="s">
        <v>1084</v>
      </c>
      <c r="B8" s="1359">
        <v>362195.39991000009</v>
      </c>
      <c r="C8" s="1359">
        <v>208786.1818600001</v>
      </c>
      <c r="D8" s="1359">
        <v>124439.19255000012</v>
      </c>
      <c r="E8" s="1359">
        <v>1739.4267599999982</v>
      </c>
      <c r="F8" s="1359">
        <v>6704.1508899999926</v>
      </c>
      <c r="G8" s="1359">
        <v>333322.85524000024</v>
      </c>
    </row>
    <row r="9" spans="1:7" s="1319" customFormat="1" ht="12.95" customHeight="1">
      <c r="B9" s="1359"/>
      <c r="C9" s="1359"/>
      <c r="D9" s="1359"/>
      <c r="E9" s="1359"/>
      <c r="F9" s="1359"/>
      <c r="G9" s="1359"/>
    </row>
    <row r="10" spans="1:7" s="1322" customFormat="1" ht="12.95" customHeight="1">
      <c r="A10" s="1322" t="s">
        <v>1085</v>
      </c>
      <c r="B10" s="1359">
        <v>198934.65233999994</v>
      </c>
      <c r="C10" s="1360">
        <v>101806.11340999996</v>
      </c>
      <c r="D10" s="1360">
        <v>83547.561689999988</v>
      </c>
      <c r="E10" s="1360">
        <v>864.66741000000047</v>
      </c>
      <c r="F10" s="1360">
        <v>4313.7811200000015</v>
      </c>
      <c r="G10" s="1360">
        <v>182362.64308000001</v>
      </c>
    </row>
    <row r="11" spans="1:7" s="1319" customFormat="1" ht="12.95" customHeight="1">
      <c r="A11" s="1322" t="s">
        <v>1086</v>
      </c>
      <c r="B11" s="1359">
        <v>158945.33723999999</v>
      </c>
      <c r="C11" s="1360">
        <v>106359.13879</v>
      </c>
      <c r="D11" s="1360">
        <v>39600.206779999993</v>
      </c>
      <c r="E11" s="1360">
        <v>234.98603999999992</v>
      </c>
      <c r="F11" s="1360">
        <v>2390.2447700000016</v>
      </c>
      <c r="G11" s="1360">
        <v>145620.20980000007</v>
      </c>
    </row>
    <row r="12" spans="1:7" s="1322" customFormat="1" ht="12.95" customHeight="1">
      <c r="A12" s="1322" t="s">
        <v>1087</v>
      </c>
      <c r="B12" s="1359">
        <v>2931.8604000000005</v>
      </c>
      <c r="C12" s="1360">
        <v>426.11969000000028</v>
      </c>
      <c r="D12" s="1360">
        <v>103.88411999999998</v>
      </c>
      <c r="E12" s="1360">
        <v>639.7733099999997</v>
      </c>
      <c r="F12" s="1451" t="s">
        <v>547</v>
      </c>
      <c r="G12" s="1360">
        <v>4189.75425</v>
      </c>
    </row>
    <row r="13" spans="1:7" s="1322" customFormat="1" ht="12.95" customHeight="1">
      <c r="A13" s="1322" t="s">
        <v>1088</v>
      </c>
      <c r="B13" s="1359">
        <v>894.41176999999982</v>
      </c>
      <c r="C13" s="1360">
        <v>90.902209999999997</v>
      </c>
      <c r="D13" s="1360">
        <v>802.30956000000003</v>
      </c>
      <c r="E13" s="1360">
        <v>0</v>
      </c>
      <c r="F13" s="1360">
        <v>0</v>
      </c>
      <c r="G13" s="1360">
        <v>695.37194000000011</v>
      </c>
    </row>
    <row r="14" spans="1:7" s="1322" customFormat="1" ht="12.95" customHeight="1">
      <c r="A14" s="1322" t="s">
        <v>1089</v>
      </c>
      <c r="B14" s="1359">
        <v>489.13815999999986</v>
      </c>
      <c r="C14" s="1360">
        <v>103.90776000000001</v>
      </c>
      <c r="D14" s="1360">
        <v>385.23039999999992</v>
      </c>
      <c r="E14" s="1360">
        <v>0</v>
      </c>
      <c r="F14" s="1360">
        <v>0</v>
      </c>
      <c r="G14" s="1360">
        <v>454.87616999999995</v>
      </c>
    </row>
    <row r="15" spans="1:7" s="1319" customFormat="1" ht="12.95" customHeight="1" thickBot="1">
      <c r="A15" s="1329"/>
      <c r="B15" s="1329"/>
      <c r="C15" s="1421"/>
      <c r="D15" s="1329"/>
      <c r="E15" s="1329"/>
      <c r="F15" s="1329"/>
      <c r="G15" s="1330"/>
    </row>
    <row r="16" spans="1:7" s="1319" customFormat="1" ht="3.75" customHeight="1" thickTop="1">
      <c r="A16" s="1363"/>
      <c r="B16" s="1363"/>
      <c r="C16" s="1422"/>
      <c r="D16" s="1363"/>
      <c r="E16" s="1363"/>
      <c r="F16" s="1363"/>
      <c r="G16" s="1047"/>
    </row>
    <row r="17" spans="1:6" s="1331" customFormat="1" ht="12.95" customHeight="1">
      <c r="A17" s="1346" t="s">
        <v>1205</v>
      </c>
      <c r="B17" s="1346"/>
      <c r="C17" s="1346"/>
      <c r="D17" s="1346"/>
      <c r="E17" s="1346"/>
    </row>
    <row r="18" spans="1:6">
      <c r="A18" s="827"/>
      <c r="B18" s="827"/>
      <c r="C18" s="827"/>
      <c r="D18" s="827"/>
      <c r="E18" s="827"/>
      <c r="F18" s="827"/>
    </row>
    <row r="19" spans="1:6">
      <c r="A19" s="827"/>
      <c r="B19" s="827"/>
      <c r="C19" s="827"/>
      <c r="D19" s="827"/>
      <c r="E19" s="827"/>
      <c r="F19" s="827"/>
    </row>
    <row r="20" spans="1:6">
      <c r="A20" s="827"/>
      <c r="B20" s="827"/>
      <c r="C20" s="827"/>
      <c r="D20" s="827"/>
      <c r="E20" s="827"/>
      <c r="F20" s="827"/>
    </row>
    <row r="21" spans="1:6">
      <c r="A21" s="827"/>
      <c r="B21" s="827"/>
      <c r="C21" s="827"/>
      <c r="D21" s="827"/>
      <c r="E21" s="827"/>
      <c r="F21" s="827"/>
    </row>
    <row r="22" spans="1:6">
      <c r="A22" s="827"/>
      <c r="B22" s="827"/>
      <c r="C22" s="827"/>
      <c r="D22" s="827"/>
      <c r="E22" s="827"/>
      <c r="F22" s="827"/>
    </row>
    <row r="23" spans="1:6">
      <c r="A23" s="827"/>
      <c r="B23" s="827"/>
      <c r="C23" s="827"/>
      <c r="D23" s="827"/>
      <c r="E23" s="827"/>
      <c r="F23" s="827"/>
    </row>
    <row r="24" spans="1:6">
      <c r="A24" s="827"/>
      <c r="B24" s="827"/>
      <c r="C24" s="827"/>
      <c r="D24" s="827"/>
      <c r="E24" s="827"/>
      <c r="F24" s="827"/>
    </row>
    <row r="25" spans="1:6">
      <c r="A25" s="827"/>
      <c r="B25" s="827"/>
      <c r="C25" s="827"/>
      <c r="D25" s="827"/>
      <c r="E25" s="827"/>
      <c r="F25" s="827"/>
    </row>
    <row r="26" spans="1:6">
      <c r="A26" s="827"/>
      <c r="B26" s="827"/>
      <c r="C26" s="827"/>
      <c r="D26" s="827"/>
      <c r="E26" s="827"/>
      <c r="F26" s="827"/>
    </row>
    <row r="27" spans="1:6">
      <c r="A27" s="827"/>
      <c r="B27" s="827"/>
      <c r="C27" s="827"/>
      <c r="D27" s="827"/>
      <c r="E27" s="827"/>
      <c r="F27" s="827"/>
    </row>
    <row r="28" spans="1:6">
      <c r="A28" s="827"/>
      <c r="B28" s="827"/>
      <c r="C28" s="827"/>
      <c r="D28" s="827"/>
      <c r="E28" s="827"/>
      <c r="F28" s="827"/>
    </row>
    <row r="29" spans="1:6">
      <c r="A29" s="827"/>
      <c r="B29" s="827"/>
      <c r="C29" s="827"/>
      <c r="D29" s="827"/>
      <c r="E29" s="827"/>
      <c r="F29" s="827"/>
    </row>
    <row r="30" spans="1:6">
      <c r="A30" s="827"/>
      <c r="B30" s="827"/>
      <c r="C30" s="827"/>
      <c r="D30" s="827"/>
      <c r="E30" s="827"/>
      <c r="F30" s="827"/>
    </row>
    <row r="31" spans="1:6">
      <c r="A31" s="827"/>
      <c r="B31" s="827"/>
      <c r="C31" s="827"/>
      <c r="D31" s="827"/>
      <c r="E31" s="827"/>
      <c r="F31" s="827"/>
    </row>
    <row r="32" spans="1:6">
      <c r="A32" s="827"/>
      <c r="B32" s="827"/>
      <c r="C32" s="827"/>
      <c r="D32" s="827"/>
      <c r="E32" s="827"/>
      <c r="F32" s="827"/>
    </row>
    <row r="33" spans="1:6">
      <c r="A33" s="827"/>
      <c r="B33" s="827"/>
      <c r="C33" s="827"/>
      <c r="D33" s="827"/>
      <c r="E33" s="827"/>
      <c r="F33" s="827"/>
    </row>
    <row r="34" spans="1:6">
      <c r="A34" s="827"/>
      <c r="B34" s="827"/>
      <c r="C34" s="827"/>
      <c r="D34" s="827"/>
      <c r="E34" s="827"/>
      <c r="F34" s="827"/>
    </row>
    <row r="35" spans="1:6">
      <c r="A35" s="827"/>
      <c r="B35" s="827"/>
      <c r="C35" s="827"/>
      <c r="D35" s="827"/>
      <c r="E35" s="827"/>
      <c r="F35" s="827"/>
    </row>
    <row r="36" spans="1:6">
      <c r="A36" s="827"/>
      <c r="B36" s="827"/>
      <c r="C36" s="827"/>
      <c r="D36" s="827"/>
      <c r="E36" s="827"/>
      <c r="F36" s="827"/>
    </row>
    <row r="37" spans="1:6">
      <c r="A37" s="827"/>
      <c r="B37" s="827"/>
      <c r="C37" s="827"/>
      <c r="D37" s="827"/>
      <c r="E37" s="827"/>
      <c r="F37" s="827"/>
    </row>
    <row r="38" spans="1:6">
      <c r="A38" s="827"/>
      <c r="B38" s="827"/>
      <c r="C38" s="827"/>
      <c r="D38" s="827"/>
      <c r="E38" s="827"/>
      <c r="F38" s="827"/>
    </row>
    <row r="39" spans="1:6">
      <c r="A39" s="827"/>
      <c r="B39" s="827"/>
      <c r="C39" s="827"/>
      <c r="D39" s="827"/>
      <c r="E39" s="827"/>
      <c r="F39" s="827"/>
    </row>
    <row r="40" spans="1:6">
      <c r="A40" s="827"/>
      <c r="B40" s="827"/>
      <c r="C40" s="827"/>
      <c r="D40" s="827"/>
      <c r="E40" s="827"/>
      <c r="F40" s="827"/>
    </row>
    <row r="41" spans="1:6">
      <c r="A41" s="827"/>
      <c r="B41" s="827"/>
      <c r="C41" s="827"/>
      <c r="D41" s="827"/>
      <c r="E41" s="827"/>
      <c r="F41" s="827"/>
    </row>
    <row r="42" spans="1:6">
      <c r="A42" s="827"/>
      <c r="B42" s="827"/>
      <c r="C42" s="827"/>
      <c r="D42" s="827"/>
      <c r="E42" s="827"/>
      <c r="F42" s="827"/>
    </row>
    <row r="43" spans="1:6">
      <c r="A43" s="827"/>
      <c r="B43" s="827"/>
      <c r="C43" s="827"/>
      <c r="D43" s="827"/>
      <c r="E43" s="827"/>
      <c r="F43" s="827"/>
    </row>
    <row r="44" spans="1:6">
      <c r="A44" s="827"/>
      <c r="B44" s="827"/>
      <c r="C44" s="827"/>
      <c r="D44" s="827"/>
      <c r="E44" s="827"/>
      <c r="F44" s="827"/>
    </row>
    <row r="45" spans="1:6">
      <c r="A45" s="827"/>
      <c r="B45" s="827"/>
      <c r="C45" s="827"/>
      <c r="D45" s="827"/>
      <c r="E45" s="827"/>
      <c r="F45" s="827"/>
    </row>
    <row r="46" spans="1:6">
      <c r="A46" s="827"/>
      <c r="B46" s="827"/>
      <c r="C46" s="827"/>
      <c r="D46" s="827"/>
      <c r="E46" s="827"/>
      <c r="F46" s="827"/>
    </row>
    <row r="47" spans="1:6">
      <c r="A47" s="827"/>
      <c r="B47" s="827"/>
      <c r="C47" s="827"/>
      <c r="D47" s="827"/>
      <c r="E47" s="827"/>
      <c r="F47" s="827"/>
    </row>
    <row r="48" spans="1:6">
      <c r="A48" s="827"/>
      <c r="B48" s="827"/>
      <c r="C48" s="827"/>
      <c r="D48" s="827"/>
      <c r="E48" s="827"/>
      <c r="F48" s="827"/>
    </row>
    <row r="49" spans="1:6">
      <c r="A49" s="827"/>
      <c r="B49" s="827"/>
      <c r="C49" s="827"/>
      <c r="D49" s="827"/>
      <c r="E49" s="827"/>
      <c r="F49" s="827"/>
    </row>
    <row r="50" spans="1:6">
      <c r="A50" s="827"/>
      <c r="B50" s="827"/>
      <c r="C50" s="827"/>
      <c r="D50" s="827"/>
      <c r="E50" s="827"/>
      <c r="F50" s="827"/>
    </row>
    <row r="51" spans="1:6">
      <c r="A51" s="827"/>
      <c r="B51" s="827"/>
      <c r="C51" s="827"/>
      <c r="D51" s="827"/>
      <c r="E51" s="827"/>
      <c r="F51" s="827"/>
    </row>
    <row r="52" spans="1:6">
      <c r="A52" s="827"/>
      <c r="B52" s="827"/>
      <c r="C52" s="827"/>
      <c r="D52" s="827"/>
      <c r="E52" s="827"/>
      <c r="F52" s="827"/>
    </row>
    <row r="53" spans="1:6">
      <c r="A53" s="827"/>
      <c r="B53" s="827"/>
      <c r="C53" s="827"/>
      <c r="D53" s="827"/>
      <c r="E53" s="827"/>
      <c r="F53" s="827"/>
    </row>
    <row r="54" spans="1:6">
      <c r="A54" s="827"/>
      <c r="B54" s="827"/>
      <c r="C54" s="827"/>
      <c r="D54" s="827"/>
      <c r="E54" s="827"/>
      <c r="F54" s="827"/>
    </row>
    <row r="55" spans="1:6">
      <c r="A55" s="827"/>
      <c r="B55" s="827"/>
      <c r="C55" s="827"/>
      <c r="D55" s="827"/>
      <c r="E55" s="827"/>
      <c r="F55" s="827"/>
    </row>
    <row r="56" spans="1:6">
      <c r="A56" s="827"/>
      <c r="B56" s="827"/>
      <c r="C56" s="827"/>
      <c r="D56" s="827"/>
      <c r="E56" s="827"/>
      <c r="F56" s="827"/>
    </row>
    <row r="57" spans="1:6">
      <c r="A57" s="827"/>
      <c r="B57" s="827"/>
      <c r="C57" s="827"/>
      <c r="D57" s="827"/>
      <c r="E57" s="827"/>
      <c r="F57" s="827"/>
    </row>
    <row r="58" spans="1:6">
      <c r="A58" s="827"/>
      <c r="B58" s="827"/>
      <c r="C58" s="827"/>
      <c r="D58" s="827"/>
      <c r="E58" s="827"/>
      <c r="F58" s="827"/>
    </row>
    <row r="59" spans="1:6">
      <c r="A59" s="827"/>
      <c r="B59" s="827"/>
      <c r="C59" s="827"/>
      <c r="D59" s="827"/>
      <c r="E59" s="827"/>
      <c r="F59" s="827"/>
    </row>
    <row r="60" spans="1:6">
      <c r="A60" s="827"/>
      <c r="B60" s="827"/>
      <c r="C60" s="827"/>
      <c r="D60" s="827"/>
      <c r="E60" s="827"/>
      <c r="F60" s="827"/>
    </row>
    <row r="61" spans="1:6">
      <c r="A61" s="827"/>
      <c r="B61" s="827"/>
      <c r="C61" s="827"/>
      <c r="D61" s="827"/>
      <c r="E61" s="827"/>
      <c r="F61" s="827"/>
    </row>
    <row r="62" spans="1:6">
      <c r="A62" s="827"/>
      <c r="B62" s="827"/>
      <c r="C62" s="827"/>
      <c r="D62" s="827"/>
      <c r="E62" s="827"/>
      <c r="F62" s="827"/>
    </row>
    <row r="63" spans="1:6">
      <c r="A63" s="827"/>
      <c r="B63" s="827"/>
      <c r="C63" s="827"/>
      <c r="D63" s="827"/>
      <c r="E63" s="827"/>
      <c r="F63" s="827"/>
    </row>
    <row r="64" spans="1:6">
      <c r="A64" s="827"/>
      <c r="B64" s="827"/>
      <c r="C64" s="827"/>
      <c r="D64" s="827"/>
      <c r="E64" s="827"/>
      <c r="F64" s="827"/>
    </row>
    <row r="65" spans="1:6">
      <c r="A65" s="827"/>
      <c r="B65" s="827"/>
      <c r="C65" s="827"/>
      <c r="D65" s="827"/>
      <c r="E65" s="827"/>
      <c r="F65" s="827"/>
    </row>
    <row r="66" spans="1:6">
      <c r="A66" s="827"/>
      <c r="B66" s="827"/>
      <c r="C66" s="827"/>
      <c r="D66" s="827"/>
      <c r="E66" s="827"/>
      <c r="F66" s="827"/>
    </row>
    <row r="67" spans="1:6">
      <c r="A67" s="827"/>
      <c r="B67" s="827"/>
      <c r="C67" s="827"/>
      <c r="D67" s="827"/>
      <c r="E67" s="827"/>
      <c r="F67" s="827"/>
    </row>
    <row r="68" spans="1:6">
      <c r="A68" s="827"/>
      <c r="B68" s="827"/>
      <c r="C68" s="827"/>
      <c r="D68" s="827"/>
      <c r="E68" s="827"/>
      <c r="F68" s="827"/>
    </row>
    <row r="69" spans="1:6">
      <c r="A69" s="827"/>
      <c r="B69" s="827"/>
      <c r="C69" s="827"/>
      <c r="D69" s="827"/>
      <c r="E69" s="827"/>
      <c r="F69" s="827"/>
    </row>
    <row r="70" spans="1:6">
      <c r="A70" s="827"/>
      <c r="B70" s="827"/>
      <c r="C70" s="827"/>
      <c r="D70" s="827"/>
      <c r="E70" s="827"/>
      <c r="F70" s="827"/>
    </row>
    <row r="71" spans="1:6">
      <c r="A71" s="827"/>
      <c r="B71" s="827"/>
      <c r="C71" s="827"/>
      <c r="D71" s="827"/>
      <c r="E71" s="827"/>
      <c r="F71" s="827"/>
    </row>
    <row r="72" spans="1:6">
      <c r="A72" s="827"/>
      <c r="B72" s="827"/>
      <c r="C72" s="827"/>
      <c r="D72" s="827"/>
      <c r="E72" s="827"/>
      <c r="F72" s="827"/>
    </row>
    <row r="73" spans="1:6">
      <c r="A73" s="827"/>
      <c r="B73" s="827"/>
      <c r="C73" s="827"/>
      <c r="D73" s="827"/>
      <c r="E73" s="827"/>
      <c r="F73" s="827"/>
    </row>
    <row r="74" spans="1:6">
      <c r="A74" s="827"/>
      <c r="B74" s="827"/>
      <c r="C74" s="827"/>
      <c r="D74" s="827"/>
      <c r="E74" s="827"/>
      <c r="F74" s="827"/>
    </row>
    <row r="75" spans="1:6">
      <c r="A75" s="827"/>
      <c r="B75" s="827"/>
      <c r="C75" s="827"/>
      <c r="D75" s="827"/>
      <c r="E75" s="827"/>
      <c r="F75" s="827"/>
    </row>
    <row r="76" spans="1:6">
      <c r="A76" s="827"/>
      <c r="B76" s="827"/>
      <c r="C76" s="827"/>
      <c r="D76" s="827"/>
      <c r="E76" s="827"/>
      <c r="F76" s="827"/>
    </row>
    <row r="77" spans="1:6">
      <c r="A77" s="827"/>
      <c r="B77" s="827"/>
      <c r="C77" s="827"/>
      <c r="D77" s="827"/>
      <c r="E77" s="827"/>
      <c r="F77" s="827"/>
    </row>
    <row r="78" spans="1:6">
      <c r="A78" s="827"/>
      <c r="B78" s="827"/>
      <c r="C78" s="827"/>
      <c r="D78" s="827"/>
      <c r="E78" s="827"/>
      <c r="F78" s="827"/>
    </row>
    <row r="79" spans="1:6">
      <c r="A79" s="827"/>
      <c r="B79" s="827"/>
      <c r="C79" s="827"/>
      <c r="D79" s="827"/>
      <c r="E79" s="827"/>
      <c r="F79" s="827"/>
    </row>
    <row r="80" spans="1:6">
      <c r="A80" s="827"/>
      <c r="B80" s="827"/>
      <c r="C80" s="827"/>
      <c r="D80" s="827"/>
      <c r="E80" s="827"/>
      <c r="F80" s="827"/>
    </row>
  </sheetData>
  <mergeCells count="5">
    <mergeCell ref="A3:G3"/>
    <mergeCell ref="A5:A6"/>
    <mergeCell ref="B5:B6"/>
    <mergeCell ref="C5:F5"/>
    <mergeCell ref="G5:G6"/>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03.xml><?xml version="1.0" encoding="utf-8"?>
<worksheet xmlns="http://schemas.openxmlformats.org/spreadsheetml/2006/main" xmlns:r="http://schemas.openxmlformats.org/officeDocument/2006/relationships">
  <dimension ref="A1:Q68"/>
  <sheetViews>
    <sheetView workbookViewId="0"/>
  </sheetViews>
  <sheetFormatPr defaultRowHeight="9"/>
  <cols>
    <col min="1" max="1" width="37" style="1467" customWidth="1"/>
    <col min="2" max="6" width="10" style="1467" customWidth="1"/>
    <col min="7" max="7" width="6.28515625" style="1454" customWidth="1"/>
    <col min="8" max="17" width="9.140625" style="1454"/>
    <col min="18" max="16384" width="9.140625" style="1467"/>
  </cols>
  <sheetData>
    <row r="1" spans="1:15" ht="15.75" customHeight="1">
      <c r="A1" s="1935" t="s">
        <v>1737</v>
      </c>
      <c r="B1" s="1452"/>
      <c r="C1" s="1452"/>
      <c r="D1" s="1452"/>
      <c r="E1" s="1452"/>
      <c r="F1" s="1452"/>
      <c r="G1" s="1453"/>
      <c r="H1" s="1452"/>
      <c r="I1" s="1452"/>
      <c r="J1" s="1453"/>
      <c r="K1" s="1453"/>
      <c r="L1" s="1453"/>
      <c r="M1" s="1453"/>
      <c r="N1" s="1453"/>
      <c r="O1" s="1453"/>
    </row>
    <row r="2" spans="1:15" ht="15" customHeight="1">
      <c r="A2" s="2298" t="s">
        <v>1206</v>
      </c>
      <c r="B2" s="2298"/>
      <c r="C2" s="2298"/>
      <c r="D2" s="2298"/>
      <c r="E2" s="2298"/>
      <c r="F2" s="2298"/>
      <c r="H2" s="1455"/>
      <c r="I2" s="1455"/>
    </row>
    <row r="3" spans="1:15" ht="23.25" customHeight="1">
      <c r="A3" s="2063" t="s">
        <v>1207</v>
      </c>
      <c r="B3" s="2063"/>
      <c r="C3" s="2063"/>
      <c r="D3" s="2063"/>
      <c r="E3" s="2063"/>
      <c r="F3" s="2063"/>
    </row>
    <row r="4" spans="1:15" ht="12" customHeight="1">
      <c r="A4" s="299"/>
      <c r="B4" s="1456"/>
      <c r="C4" s="1064"/>
      <c r="D4" s="1060"/>
      <c r="E4" s="1064"/>
      <c r="F4" s="1060" t="s">
        <v>673</v>
      </c>
      <c r="G4" s="1453"/>
    </row>
    <row r="5" spans="1:15">
      <c r="A5" s="2076" t="s">
        <v>1208</v>
      </c>
      <c r="B5" s="2076">
        <v>2016</v>
      </c>
      <c r="C5" s="2076">
        <v>2015</v>
      </c>
      <c r="D5" s="2076">
        <v>2014</v>
      </c>
      <c r="E5" s="2076">
        <v>2013</v>
      </c>
      <c r="F5" s="2092">
        <v>2012</v>
      </c>
    </row>
    <row r="6" spans="1:15" ht="9" customHeight="1">
      <c r="A6" s="2077"/>
      <c r="B6" s="2077"/>
      <c r="C6" s="2077"/>
      <c r="D6" s="2077"/>
      <c r="E6" s="2077"/>
      <c r="F6" s="2065"/>
    </row>
    <row r="7" spans="1:15" ht="9" customHeight="1">
      <c r="A7" s="2077"/>
      <c r="B7" s="2077"/>
      <c r="C7" s="2077"/>
      <c r="D7" s="2077"/>
      <c r="E7" s="2077"/>
      <c r="F7" s="2065"/>
    </row>
    <row r="8" spans="1:15" ht="9" customHeight="1">
      <c r="A8" s="2077"/>
      <c r="B8" s="2077"/>
      <c r="C8" s="2077"/>
      <c r="D8" s="2077"/>
      <c r="E8" s="2077"/>
      <c r="F8" s="2065"/>
    </row>
    <row r="9" spans="1:15" ht="9" customHeight="1">
      <c r="A9" s="2078"/>
      <c r="B9" s="2078"/>
      <c r="C9" s="2078"/>
      <c r="D9" s="2078"/>
      <c r="E9" s="2078"/>
      <c r="F9" s="2261"/>
    </row>
    <row r="10" spans="1:15" ht="6.75" customHeight="1">
      <c r="A10" s="1322"/>
      <c r="B10" s="1457"/>
      <c r="C10" s="1457"/>
      <c r="D10" s="1322"/>
      <c r="E10" s="1322"/>
      <c r="F10" s="1322"/>
      <c r="G10" s="1453"/>
    </row>
    <row r="11" spans="1:15" ht="15" customHeight="1">
      <c r="A11" s="1319" t="s">
        <v>1209</v>
      </c>
      <c r="B11" s="1458">
        <v>78</v>
      </c>
      <c r="C11" s="1458">
        <v>100</v>
      </c>
      <c r="D11" s="1458">
        <v>14</v>
      </c>
      <c r="E11" s="1458">
        <v>43</v>
      </c>
      <c r="F11" s="1458">
        <f>SUM(F21,F17,F13)</f>
        <v>14</v>
      </c>
      <c r="G11" s="1459"/>
    </row>
    <row r="12" spans="1:15" ht="9" customHeight="1">
      <c r="A12" s="1319"/>
      <c r="B12" s="1460"/>
      <c r="C12" s="1460"/>
      <c r="D12" s="1460"/>
      <c r="E12" s="1460"/>
      <c r="F12" s="1460"/>
      <c r="G12" s="1459"/>
    </row>
    <row r="13" spans="1:15" ht="12.75">
      <c r="A13" s="1319" t="s">
        <v>1210</v>
      </c>
      <c r="B13" s="1460">
        <v>45</v>
      </c>
      <c r="C13" s="1460">
        <v>44</v>
      </c>
      <c r="D13" s="1460">
        <v>9</v>
      </c>
      <c r="E13" s="1460">
        <v>25</v>
      </c>
      <c r="F13" s="1460">
        <f>SUM(F14:F15)</f>
        <v>5</v>
      </c>
      <c r="G13" s="1461"/>
    </row>
    <row r="14" spans="1:15" ht="15" customHeight="1">
      <c r="A14" s="1322" t="s">
        <v>1211</v>
      </c>
      <c r="B14" s="1462">
        <v>27</v>
      </c>
      <c r="C14" s="1462">
        <v>25</v>
      </c>
      <c r="D14" s="1462">
        <v>9</v>
      </c>
      <c r="E14" s="1462">
        <v>11</v>
      </c>
      <c r="F14" s="1462">
        <v>5</v>
      </c>
      <c r="G14" s="1459"/>
    </row>
    <row r="15" spans="1:15" ht="12" customHeight="1">
      <c r="A15" s="1322" t="s">
        <v>1212</v>
      </c>
      <c r="B15" s="1463">
        <v>18</v>
      </c>
      <c r="C15" s="1463">
        <v>19</v>
      </c>
      <c r="D15" s="1463">
        <v>0</v>
      </c>
      <c r="E15" s="1463">
        <v>14</v>
      </c>
      <c r="F15" s="1463">
        <v>0</v>
      </c>
      <c r="G15" s="1459"/>
    </row>
    <row r="16" spans="1:15" ht="9" customHeight="1">
      <c r="A16" s="1464"/>
      <c r="B16" s="1460"/>
      <c r="C16" s="1460"/>
      <c r="D16" s="1460"/>
      <c r="E16" s="1460"/>
      <c r="F16" s="1460"/>
      <c r="G16" s="1459"/>
    </row>
    <row r="17" spans="1:7" ht="12" customHeight="1">
      <c r="A17" s="1319" t="s">
        <v>1213</v>
      </c>
      <c r="B17" s="1465">
        <v>31</v>
      </c>
      <c r="C17" s="1465">
        <v>33</v>
      </c>
      <c r="D17" s="1465">
        <v>5</v>
      </c>
      <c r="E17" s="1465">
        <v>12</v>
      </c>
      <c r="F17" s="1465">
        <f>SUM(F18:F19)</f>
        <v>2</v>
      </c>
      <c r="G17" s="1461"/>
    </row>
    <row r="18" spans="1:7" ht="15" customHeight="1">
      <c r="A18" s="1322" t="s">
        <v>1211</v>
      </c>
      <c r="B18" s="1463">
        <v>23</v>
      </c>
      <c r="C18" s="1463">
        <v>25</v>
      </c>
      <c r="D18" s="1463">
        <v>5</v>
      </c>
      <c r="E18" s="1463">
        <v>8</v>
      </c>
      <c r="F18" s="1463">
        <v>1</v>
      </c>
      <c r="G18" s="1466"/>
    </row>
    <row r="19" spans="1:7" ht="12" customHeight="1">
      <c r="A19" s="1322" t="s">
        <v>1212</v>
      </c>
      <c r="B19" s="1463">
        <v>8</v>
      </c>
      <c r="C19" s="1463">
        <v>8</v>
      </c>
      <c r="D19" s="1463">
        <v>0</v>
      </c>
      <c r="E19" s="1463">
        <v>4</v>
      </c>
      <c r="F19" s="1463">
        <v>1</v>
      </c>
      <c r="G19" s="1466"/>
    </row>
    <row r="20" spans="1:7" ht="9" customHeight="1">
      <c r="A20" s="1319"/>
      <c r="B20" s="1462"/>
      <c r="C20" s="1462"/>
      <c r="D20" s="1462"/>
      <c r="E20" s="1462"/>
      <c r="F20" s="1462"/>
      <c r="G20" s="1466"/>
    </row>
    <row r="21" spans="1:7" ht="12" customHeight="1">
      <c r="A21" s="1319" t="s">
        <v>1214</v>
      </c>
      <c r="B21" s="1465">
        <v>2</v>
      </c>
      <c r="C21" s="1465">
        <v>23</v>
      </c>
      <c r="D21" s="1465">
        <v>0</v>
      </c>
      <c r="E21" s="1465">
        <v>6</v>
      </c>
      <c r="F21" s="1465">
        <f>SUM(F22:F23)</f>
        <v>7</v>
      </c>
      <c r="G21" s="1461"/>
    </row>
    <row r="22" spans="1:7" ht="15" customHeight="1">
      <c r="A22" s="1322" t="s">
        <v>1211</v>
      </c>
      <c r="B22" s="1463">
        <v>0</v>
      </c>
      <c r="C22" s="1463">
        <v>1</v>
      </c>
      <c r="D22" s="1463">
        <v>0</v>
      </c>
      <c r="E22" s="1463">
        <v>0</v>
      </c>
      <c r="F22" s="1463">
        <v>0</v>
      </c>
      <c r="G22" s="1466"/>
    </row>
    <row r="23" spans="1:7" ht="12" customHeight="1">
      <c r="A23" s="1322" t="s">
        <v>1212</v>
      </c>
      <c r="B23" s="1463">
        <v>2</v>
      </c>
      <c r="C23" s="1463">
        <v>22</v>
      </c>
      <c r="D23" s="1463">
        <v>0</v>
      </c>
      <c r="E23" s="1463">
        <v>6</v>
      </c>
      <c r="F23" s="1463">
        <v>7</v>
      </c>
      <c r="G23" s="1453"/>
    </row>
    <row r="24" spans="1:7" ht="9" customHeight="1">
      <c r="A24" s="1319"/>
      <c r="B24" s="1460"/>
      <c r="C24" s="1460"/>
      <c r="D24" s="1460"/>
      <c r="E24" s="1460"/>
      <c r="F24" s="1460"/>
      <c r="G24" s="1461"/>
    </row>
    <row r="25" spans="1:7" ht="12" customHeight="1">
      <c r="A25" s="1319" t="s">
        <v>1215</v>
      </c>
      <c r="B25" s="1458">
        <v>49</v>
      </c>
      <c r="C25" s="1458">
        <v>51</v>
      </c>
      <c r="D25" s="1458">
        <v>27</v>
      </c>
      <c r="E25" s="1458">
        <v>25</v>
      </c>
      <c r="F25" s="1458">
        <f>+F26+F30+F34</f>
        <v>39</v>
      </c>
      <c r="G25" s="1461"/>
    </row>
    <row r="26" spans="1:7" ht="18" customHeight="1">
      <c r="A26" s="1319" t="s">
        <v>1210</v>
      </c>
      <c r="B26" s="1460">
        <v>27</v>
      </c>
      <c r="C26" s="1460">
        <v>29</v>
      </c>
      <c r="D26" s="1460">
        <v>13</v>
      </c>
      <c r="E26" s="1460">
        <v>15</v>
      </c>
      <c r="F26" s="1460">
        <v>19</v>
      </c>
      <c r="G26" s="1461"/>
    </row>
    <row r="27" spans="1:7" ht="12" customHeight="1">
      <c r="A27" s="1322" t="s">
        <v>1216</v>
      </c>
      <c r="B27" s="1462">
        <v>18</v>
      </c>
      <c r="C27" s="1462">
        <v>17</v>
      </c>
      <c r="D27" s="1462">
        <v>6</v>
      </c>
      <c r="E27" s="1462">
        <v>8</v>
      </c>
      <c r="F27" s="1462">
        <v>8</v>
      </c>
      <c r="G27" s="1459"/>
    </row>
    <row r="28" spans="1:7" ht="12" customHeight="1">
      <c r="A28" s="1322" t="s">
        <v>1217</v>
      </c>
      <c r="B28" s="1462">
        <v>9</v>
      </c>
      <c r="C28" s="1462">
        <v>12</v>
      </c>
      <c r="D28" s="1462">
        <v>7</v>
      </c>
      <c r="E28" s="1462">
        <v>7</v>
      </c>
      <c r="F28" s="1462">
        <v>11</v>
      </c>
      <c r="G28" s="1459"/>
    </row>
    <row r="29" spans="1:7" ht="9" customHeight="1">
      <c r="A29" s="1464"/>
      <c r="B29" s="1460"/>
      <c r="C29" s="1460"/>
      <c r="D29" s="1460"/>
      <c r="E29" s="1460"/>
      <c r="F29" s="1460"/>
      <c r="G29" s="1459"/>
    </row>
    <row r="30" spans="1:7" ht="12" customHeight="1">
      <c r="A30" s="1319" t="s">
        <v>1213</v>
      </c>
      <c r="B30" s="1460">
        <v>13</v>
      </c>
      <c r="C30" s="1460">
        <v>17</v>
      </c>
      <c r="D30" s="1460">
        <v>10</v>
      </c>
      <c r="E30" s="1460">
        <v>7</v>
      </c>
      <c r="F30" s="1460">
        <v>9</v>
      </c>
      <c r="G30" s="1461"/>
    </row>
    <row r="31" spans="1:7" ht="15" customHeight="1">
      <c r="A31" s="1322" t="s">
        <v>1216</v>
      </c>
      <c r="B31" s="1462">
        <v>11</v>
      </c>
      <c r="C31" s="1462">
        <v>14</v>
      </c>
      <c r="D31" s="1462">
        <v>6</v>
      </c>
      <c r="E31" s="1462">
        <v>6</v>
      </c>
      <c r="F31" s="1462">
        <v>7</v>
      </c>
      <c r="G31" s="1466"/>
    </row>
    <row r="32" spans="1:7" ht="12" customHeight="1">
      <c r="A32" s="1322" t="s">
        <v>1217</v>
      </c>
      <c r="B32" s="1462">
        <v>2</v>
      </c>
      <c r="C32" s="1462">
        <v>3</v>
      </c>
      <c r="D32" s="1462">
        <v>4</v>
      </c>
      <c r="E32" s="1462">
        <v>1</v>
      </c>
      <c r="F32" s="1462">
        <v>2</v>
      </c>
      <c r="G32" s="1466"/>
    </row>
    <row r="33" spans="1:17" ht="9" customHeight="1">
      <c r="A33" s="1319"/>
      <c r="B33" s="1462"/>
      <c r="C33" s="1462"/>
      <c r="D33" s="1462"/>
      <c r="E33" s="1462"/>
      <c r="F33" s="1462"/>
      <c r="G33" s="1466"/>
    </row>
    <row r="34" spans="1:17" ht="12" customHeight="1">
      <c r="A34" s="1319" t="s">
        <v>1214</v>
      </c>
      <c r="B34" s="1460">
        <v>9</v>
      </c>
      <c r="C34" s="1460">
        <v>5</v>
      </c>
      <c r="D34" s="1460">
        <v>4</v>
      </c>
      <c r="E34" s="1460">
        <v>3</v>
      </c>
      <c r="F34" s="1460">
        <f>SUM(F35:F36)</f>
        <v>11</v>
      </c>
      <c r="G34" s="1461"/>
    </row>
    <row r="35" spans="1:17" ht="15" customHeight="1">
      <c r="A35" s="1322" t="s">
        <v>1216</v>
      </c>
      <c r="B35" s="1463">
        <v>0</v>
      </c>
      <c r="C35" s="1463">
        <v>0</v>
      </c>
      <c r="D35" s="1463">
        <v>0</v>
      </c>
      <c r="E35" s="1463">
        <v>0</v>
      </c>
      <c r="F35" s="1463">
        <v>0</v>
      </c>
      <c r="G35" s="1466"/>
    </row>
    <row r="36" spans="1:17" ht="12" customHeight="1">
      <c r="A36" s="1322" t="s">
        <v>1217</v>
      </c>
      <c r="B36" s="1462">
        <v>9</v>
      </c>
      <c r="C36" s="1462">
        <v>5</v>
      </c>
      <c r="D36" s="1462">
        <v>4</v>
      </c>
      <c r="E36" s="1462">
        <v>3</v>
      </c>
      <c r="F36" s="1462">
        <v>11</v>
      </c>
      <c r="G36" s="1453"/>
    </row>
    <row r="37" spans="1:17" ht="9" customHeight="1">
      <c r="A37" s="1322"/>
      <c r="B37" s="1462"/>
      <c r="C37" s="1462"/>
      <c r="D37" s="1462"/>
      <c r="E37" s="1462"/>
      <c r="F37" s="1462"/>
      <c r="G37" s="1453"/>
    </row>
    <row r="38" spans="1:17" ht="12" customHeight="1">
      <c r="A38" s="1319" t="s">
        <v>1218</v>
      </c>
      <c r="B38" s="1460"/>
      <c r="C38" s="1460"/>
      <c r="D38" s="1460"/>
      <c r="E38" s="1460"/>
      <c r="F38" s="1460"/>
      <c r="G38" s="1461"/>
    </row>
    <row r="39" spans="1:17" s="1470" customFormat="1" ht="16.5" customHeight="1">
      <c r="A39" s="1319" t="s">
        <v>1210</v>
      </c>
      <c r="B39" s="1460">
        <v>14</v>
      </c>
      <c r="C39" s="1460">
        <v>15</v>
      </c>
      <c r="D39" s="1460">
        <v>3</v>
      </c>
      <c r="E39" s="1460">
        <v>3</v>
      </c>
      <c r="F39" s="1460">
        <v>6</v>
      </c>
      <c r="G39" s="1468"/>
      <c r="H39" s="1469"/>
      <c r="I39" s="1469"/>
      <c r="J39" s="1469"/>
      <c r="K39" s="1469"/>
      <c r="L39" s="1469"/>
      <c r="M39" s="1469"/>
      <c r="N39" s="1469"/>
      <c r="O39" s="1469"/>
      <c r="P39" s="1469"/>
      <c r="Q39" s="1469"/>
    </row>
    <row r="40" spans="1:17" ht="15" customHeight="1">
      <c r="A40" s="1322" t="s">
        <v>1216</v>
      </c>
      <c r="B40" s="1462">
        <v>14</v>
      </c>
      <c r="C40" s="1462">
        <v>15</v>
      </c>
      <c r="D40" s="1462">
        <v>3</v>
      </c>
      <c r="E40" s="1462">
        <v>3</v>
      </c>
      <c r="F40" s="1462">
        <v>6</v>
      </c>
      <c r="G40" s="1453"/>
    </row>
    <row r="41" spans="1:17" ht="9" customHeight="1">
      <c r="A41" s="1322"/>
      <c r="B41" s="1462"/>
      <c r="C41" s="1462"/>
      <c r="D41" s="1462"/>
      <c r="E41" s="1462"/>
      <c r="F41" s="1462"/>
      <c r="G41" s="1453"/>
    </row>
    <row r="42" spans="1:17" ht="12" customHeight="1">
      <c r="A42" s="1319" t="s">
        <v>1219</v>
      </c>
      <c r="B42" s="1458">
        <v>32</v>
      </c>
      <c r="C42" s="1458">
        <v>32</v>
      </c>
      <c r="D42" s="1458">
        <v>38</v>
      </c>
      <c r="E42" s="1458">
        <v>34</v>
      </c>
      <c r="F42" s="1458">
        <f>SUM(F43,F47,F51)</f>
        <v>29</v>
      </c>
      <c r="G42" s="1471"/>
    </row>
    <row r="43" spans="1:17" ht="18" customHeight="1">
      <c r="A43" s="1319" t="s">
        <v>1210</v>
      </c>
      <c r="B43" s="1460">
        <v>19</v>
      </c>
      <c r="C43" s="1460">
        <v>19</v>
      </c>
      <c r="D43" s="1460">
        <v>26</v>
      </c>
      <c r="E43" s="1460">
        <v>27</v>
      </c>
      <c r="F43" s="1460">
        <v>24</v>
      </c>
      <c r="G43" s="1461"/>
    </row>
    <row r="44" spans="1:17" ht="15" customHeight="1">
      <c r="A44" s="1322" t="s">
        <v>1216</v>
      </c>
      <c r="B44" s="1462">
        <v>17</v>
      </c>
      <c r="C44" s="1462">
        <v>17</v>
      </c>
      <c r="D44" s="1462">
        <v>23</v>
      </c>
      <c r="E44" s="1462">
        <v>16</v>
      </c>
      <c r="F44" s="1462">
        <v>21</v>
      </c>
      <c r="G44" s="1453"/>
    </row>
    <row r="45" spans="1:17" ht="12" customHeight="1">
      <c r="A45" s="1322" t="s">
        <v>1217</v>
      </c>
      <c r="B45" s="1060">
        <v>2</v>
      </c>
      <c r="C45" s="1060">
        <v>2</v>
      </c>
      <c r="D45" s="1060">
        <v>3</v>
      </c>
      <c r="E45" s="1060">
        <v>11</v>
      </c>
      <c r="F45" s="1060">
        <v>3</v>
      </c>
      <c r="G45" s="1453"/>
    </row>
    <row r="46" spans="1:17" ht="9" customHeight="1">
      <c r="A46" s="1464"/>
      <c r="B46" s="1462"/>
      <c r="C46" s="1462"/>
      <c r="D46" s="1462"/>
      <c r="E46" s="1462"/>
      <c r="F46" s="1462"/>
      <c r="G46" s="1453"/>
    </row>
    <row r="47" spans="1:17" ht="12" customHeight="1">
      <c r="A47" s="1319" t="s">
        <v>1213</v>
      </c>
      <c r="B47" s="1460">
        <v>12</v>
      </c>
      <c r="C47" s="1460">
        <v>12</v>
      </c>
      <c r="D47" s="1460">
        <v>12</v>
      </c>
      <c r="E47" s="1460">
        <v>6</v>
      </c>
      <c r="F47" s="1460">
        <v>5</v>
      </c>
      <c r="G47" s="1461"/>
    </row>
    <row r="48" spans="1:17" ht="15" customHeight="1">
      <c r="A48" s="1322" t="s">
        <v>1216</v>
      </c>
      <c r="B48" s="1462">
        <v>10</v>
      </c>
      <c r="C48" s="1462">
        <v>10</v>
      </c>
      <c r="D48" s="1462">
        <v>12</v>
      </c>
      <c r="E48" s="1462">
        <v>4</v>
      </c>
      <c r="F48" s="1462">
        <v>5</v>
      </c>
      <c r="G48" s="1453"/>
    </row>
    <row r="49" spans="1:7" ht="12" customHeight="1">
      <c r="A49" s="1322" t="s">
        <v>1217</v>
      </c>
      <c r="B49" s="1060">
        <v>2</v>
      </c>
      <c r="C49" s="1060">
        <v>2</v>
      </c>
      <c r="D49" s="1060">
        <v>0</v>
      </c>
      <c r="E49" s="1060">
        <v>2</v>
      </c>
      <c r="F49" s="1060">
        <v>0</v>
      </c>
      <c r="G49" s="1453"/>
    </row>
    <row r="50" spans="1:7" ht="9" customHeight="1">
      <c r="A50" s="1319"/>
      <c r="B50" s="1462"/>
      <c r="C50" s="1462"/>
      <c r="D50" s="1462"/>
      <c r="E50" s="1462"/>
      <c r="F50" s="1462"/>
      <c r="G50" s="1453"/>
    </row>
    <row r="51" spans="1:7" ht="12" customHeight="1">
      <c r="A51" s="1319" t="s">
        <v>1214</v>
      </c>
      <c r="B51" s="1465">
        <v>1</v>
      </c>
      <c r="C51" s="1465">
        <v>1</v>
      </c>
      <c r="D51" s="1465">
        <v>0</v>
      </c>
      <c r="E51" s="1465">
        <v>1</v>
      </c>
      <c r="F51" s="1465">
        <v>0</v>
      </c>
      <c r="G51" s="1472"/>
    </row>
    <row r="52" spans="1:7" ht="13.5" customHeight="1">
      <c r="A52" s="1322" t="s">
        <v>1216</v>
      </c>
      <c r="B52" s="1463">
        <v>0</v>
      </c>
      <c r="C52" s="1463">
        <v>0</v>
      </c>
      <c r="D52" s="1463">
        <v>0</v>
      </c>
      <c r="E52" s="1463">
        <v>0</v>
      </c>
      <c r="F52" s="1463">
        <v>0</v>
      </c>
      <c r="G52" s="1453"/>
    </row>
    <row r="53" spans="1:7" ht="12" customHeight="1">
      <c r="A53" s="1322" t="s">
        <v>1217</v>
      </c>
      <c r="B53" s="1463">
        <v>1</v>
      </c>
      <c r="C53" s="1463">
        <v>1</v>
      </c>
      <c r="D53" s="1463">
        <v>0</v>
      </c>
      <c r="E53" s="1463">
        <v>1</v>
      </c>
      <c r="F53" s="1463">
        <v>0</v>
      </c>
      <c r="G53" s="1466"/>
    </row>
    <row r="54" spans="1:7" ht="5.25" customHeight="1">
      <c r="A54" s="1464"/>
      <c r="B54" s="1460"/>
      <c r="C54" s="1460"/>
      <c r="D54" s="1465"/>
      <c r="E54" s="1060"/>
      <c r="F54" s="1473"/>
      <c r="G54" s="1459"/>
    </row>
    <row r="55" spans="1:7" ht="4.5" customHeight="1" thickBot="1">
      <c r="A55" s="963"/>
      <c r="B55" s="1474"/>
      <c r="C55" s="963"/>
      <c r="D55" s="963"/>
      <c r="E55" s="963"/>
      <c r="F55" s="963"/>
      <c r="G55" s="1453"/>
    </row>
    <row r="56" spans="1:7" ht="3.75" customHeight="1" thickTop="1">
      <c r="A56" s="950"/>
      <c r="B56" s="1101"/>
      <c r="C56" s="950"/>
      <c r="D56" s="950"/>
      <c r="E56" s="950"/>
      <c r="F56" s="950"/>
      <c r="G56" s="1453"/>
    </row>
    <row r="57" spans="1:7" ht="11.25" customHeight="1">
      <c r="A57" s="1047" t="s">
        <v>1220</v>
      </c>
      <c r="B57" s="1475"/>
      <c r="C57" s="1047"/>
      <c r="D57" s="1047"/>
      <c r="E57" s="1047"/>
      <c r="F57" s="1047"/>
      <c r="G57" s="1453"/>
    </row>
    <row r="58" spans="1:7" ht="11.25" customHeight="1">
      <c r="A58" s="1322" t="s">
        <v>1221</v>
      </c>
      <c r="B58" s="1475"/>
      <c r="C58" s="1047"/>
      <c r="D58" s="1047"/>
      <c r="E58" s="1047"/>
      <c r="F58" s="1047"/>
      <c r="G58" s="1453"/>
    </row>
    <row r="59" spans="1:7" ht="24.75" customHeight="1">
      <c r="A59" s="2297" t="s">
        <v>1222</v>
      </c>
      <c r="B59" s="2297"/>
      <c r="C59" s="2297"/>
      <c r="D59" s="2297"/>
      <c r="E59" s="2297"/>
      <c r="F59" s="2297"/>
      <c r="G59" s="1476"/>
    </row>
    <row r="60" spans="1:7" ht="15" customHeight="1">
      <c r="A60" s="1064" t="s">
        <v>1223</v>
      </c>
      <c r="B60" s="1322"/>
      <c r="C60" s="1322"/>
      <c r="D60" s="1322"/>
      <c r="E60" s="1322"/>
      <c r="F60" s="1322"/>
      <c r="G60" s="1453"/>
    </row>
    <row r="61" spans="1:7">
      <c r="A61" s="1453"/>
      <c r="B61" s="1453"/>
      <c r="C61" s="1453"/>
      <c r="D61" s="1453"/>
      <c r="E61" s="1453"/>
      <c r="F61" s="1453"/>
      <c r="G61" s="1453"/>
    </row>
    <row r="62" spans="1:7">
      <c r="A62" s="1453"/>
      <c r="B62" s="1453"/>
      <c r="C62" s="1453"/>
      <c r="D62" s="1453"/>
      <c r="E62" s="1453"/>
      <c r="F62" s="1453"/>
      <c r="G62" s="1453"/>
    </row>
    <row r="63" spans="1:7">
      <c r="A63" s="1453"/>
      <c r="B63" s="1453"/>
      <c r="C63" s="1453"/>
      <c r="D63" s="1453"/>
      <c r="E63" s="1453"/>
      <c r="F63" s="1453"/>
      <c r="G63" s="1453"/>
    </row>
    <row r="64" spans="1:7">
      <c r="A64" s="1453"/>
      <c r="B64" s="1453"/>
      <c r="C64" s="1453"/>
      <c r="D64" s="1453"/>
      <c r="E64" s="1453"/>
      <c r="F64" s="1453"/>
      <c r="G64" s="1453"/>
    </row>
    <row r="65" spans="1:7">
      <c r="A65" s="1453"/>
      <c r="B65" s="1453"/>
      <c r="C65" s="1453"/>
      <c r="D65" s="1453"/>
      <c r="E65" s="1453"/>
      <c r="F65" s="1453"/>
      <c r="G65" s="1453"/>
    </row>
    <row r="66" spans="1:7">
      <c r="A66" s="1453"/>
      <c r="B66" s="1453"/>
      <c r="C66" s="1453"/>
      <c r="D66" s="1453"/>
      <c r="E66" s="1453"/>
      <c r="F66" s="1453"/>
      <c r="G66" s="1453"/>
    </row>
    <row r="67" spans="1:7">
      <c r="A67" s="1454"/>
      <c r="B67" s="1454"/>
      <c r="C67" s="1454"/>
      <c r="D67" s="1454"/>
      <c r="E67" s="1454"/>
      <c r="F67" s="1454"/>
    </row>
    <row r="68" spans="1:7">
      <c r="A68" s="1454"/>
      <c r="B68" s="1454"/>
      <c r="C68" s="1454"/>
      <c r="D68" s="1454"/>
      <c r="E68" s="1454"/>
      <c r="F68" s="1454"/>
    </row>
  </sheetData>
  <mergeCells count="9">
    <mergeCell ref="A59:F59"/>
    <mergeCell ref="A2:F2"/>
    <mergeCell ref="A3:F3"/>
    <mergeCell ref="A5:A9"/>
    <mergeCell ref="B5:B9"/>
    <mergeCell ref="C5:C9"/>
    <mergeCell ref="D5:D9"/>
    <mergeCell ref="E5:E9"/>
    <mergeCell ref="F5:F9"/>
  </mergeCells>
  <hyperlinks>
    <hyperlink ref="A1" location="Índice!A1" display="Voltar ao índice"/>
  </hyperlinks>
  <pageMargins left="0.78740157480314965" right="0.78740157480314965" top="1.1811023622047243" bottom="0.78740157480314965" header="0" footer="0"/>
  <pageSetup paperSize="9" orientation="portrait" horizontalDpi="1200" verticalDpi="1200" r:id="rId1"/>
  <headerFooter alignWithMargins="0"/>
</worksheet>
</file>

<file path=xl/worksheets/sheet104.xml><?xml version="1.0" encoding="utf-8"?>
<worksheet xmlns="http://schemas.openxmlformats.org/spreadsheetml/2006/main" xmlns:r="http://schemas.openxmlformats.org/officeDocument/2006/relationships">
  <dimension ref="A1:Q43"/>
  <sheetViews>
    <sheetView showGridLines="0" workbookViewId="0"/>
  </sheetViews>
  <sheetFormatPr defaultRowHeight="9"/>
  <cols>
    <col min="1" max="1" width="22.5703125" style="1467" customWidth="1"/>
    <col min="2" max="4" width="7.85546875" style="1467" customWidth="1"/>
    <col min="5" max="5" width="7.42578125" style="1467" customWidth="1"/>
    <col min="6" max="6" width="13.7109375" style="1467" customWidth="1"/>
    <col min="7" max="7" width="8.28515625" style="1467" customWidth="1"/>
    <col min="8" max="8" width="11.28515625" style="1467" customWidth="1"/>
    <col min="9" max="9" width="9.140625" style="1467"/>
    <col min="10" max="11" width="9.140625" style="1507"/>
    <col min="12" max="12" width="12.85546875" style="1507" customWidth="1"/>
    <col min="13" max="14" width="9.140625" style="1507"/>
    <col min="15" max="16384" width="9.140625" style="1467"/>
  </cols>
  <sheetData>
    <row r="1" spans="1:14" s="1478" customFormat="1" ht="15.75" customHeight="1">
      <c r="A1" s="1921" t="s">
        <v>1737</v>
      </c>
      <c r="B1" s="1477"/>
      <c r="C1" s="1477"/>
      <c r="D1" s="1477"/>
      <c r="E1" s="1477"/>
      <c r="F1" s="1477"/>
      <c r="G1" s="1477"/>
      <c r="H1" s="1477"/>
      <c r="J1" s="1479"/>
      <c r="K1" s="1479"/>
      <c r="L1" s="1479"/>
      <c r="M1" s="1479"/>
      <c r="N1" s="1479"/>
    </row>
    <row r="2" spans="1:14" s="1478" customFormat="1" ht="23.25" customHeight="1">
      <c r="A2" s="2300" t="s">
        <v>1224</v>
      </c>
      <c r="B2" s="2300"/>
      <c r="C2" s="2300"/>
      <c r="D2" s="2300"/>
      <c r="E2" s="2300"/>
      <c r="F2" s="2300"/>
      <c r="G2" s="2300"/>
      <c r="H2" s="2300"/>
      <c r="J2" s="1479"/>
      <c r="K2" s="1479"/>
      <c r="L2" s="1479"/>
      <c r="M2" s="1479"/>
      <c r="N2" s="1479"/>
    </row>
    <row r="3" spans="1:14" s="1478" customFormat="1" ht="22.5" customHeight="1">
      <c r="A3" s="2070" t="s">
        <v>1225</v>
      </c>
      <c r="B3" s="2070"/>
      <c r="C3" s="2070"/>
      <c r="D3" s="2070"/>
      <c r="E3" s="2070"/>
      <c r="F3" s="2070"/>
      <c r="G3" s="2070"/>
      <c r="H3" s="2070"/>
      <c r="J3" s="1479"/>
      <c r="K3" s="1479"/>
      <c r="L3" s="1479"/>
      <c r="M3" s="1479"/>
      <c r="N3" s="1479"/>
    </row>
    <row r="4" spans="1:14" s="1478" customFormat="1" ht="13.5" customHeight="1">
      <c r="A4" s="949">
        <v>2016</v>
      </c>
      <c r="B4" s="949"/>
      <c r="C4" s="949"/>
      <c r="D4" s="949"/>
      <c r="E4" s="1480"/>
      <c r="F4" s="1480"/>
      <c r="G4" s="1480"/>
      <c r="H4" s="1481"/>
      <c r="J4" s="1479"/>
      <c r="K4" s="1479"/>
      <c r="L4" s="1479"/>
      <c r="M4" s="1479"/>
      <c r="N4" s="1479"/>
    </row>
    <row r="5" spans="1:14" s="1478" customFormat="1" ht="15" customHeight="1">
      <c r="A5" s="1482" t="s">
        <v>1226</v>
      </c>
      <c r="B5" s="2064" t="s">
        <v>1227</v>
      </c>
      <c r="C5" s="2064" t="s">
        <v>1228</v>
      </c>
      <c r="D5" s="2064" t="s">
        <v>1229</v>
      </c>
      <c r="E5" s="2064" t="s">
        <v>1230</v>
      </c>
      <c r="F5" s="2302" t="s">
        <v>1231</v>
      </c>
      <c r="G5" s="2303" t="s">
        <v>1232</v>
      </c>
      <c r="H5" s="2302" t="s">
        <v>1233</v>
      </c>
      <c r="J5" s="1479"/>
      <c r="K5" s="1479"/>
      <c r="L5" s="1479"/>
      <c r="M5" s="1479"/>
      <c r="N5" s="1479"/>
    </row>
    <row r="6" spans="1:14" s="1483" customFormat="1" ht="15" customHeight="1">
      <c r="A6" s="1482" t="s">
        <v>1234</v>
      </c>
      <c r="B6" s="2301"/>
      <c r="C6" s="2301"/>
      <c r="D6" s="2301"/>
      <c r="E6" s="2261"/>
      <c r="F6" s="2261"/>
      <c r="G6" s="2301"/>
      <c r="H6" s="2261"/>
      <c r="J6" s="1484"/>
      <c r="K6" s="1484"/>
      <c r="L6" s="1484"/>
      <c r="M6" s="1485"/>
      <c r="N6" s="1484"/>
    </row>
    <row r="7" spans="1:14" s="1478" customFormat="1" ht="15" customHeight="1">
      <c r="A7" s="1486"/>
      <c r="B7" s="2045" t="s">
        <v>505</v>
      </c>
      <c r="C7" s="2046"/>
      <c r="D7" s="2046"/>
      <c r="E7" s="2046"/>
      <c r="F7" s="2094"/>
      <c r="G7" s="993" t="s">
        <v>121</v>
      </c>
      <c r="H7" s="1487" t="s">
        <v>299</v>
      </c>
      <c r="J7" s="1479"/>
      <c r="K7" s="1479"/>
      <c r="L7" s="1479"/>
      <c r="M7" s="1485"/>
      <c r="N7" s="1485"/>
    </row>
    <row r="8" spans="1:14" s="1478" customFormat="1" ht="11.25" customHeight="1">
      <c r="A8" s="1332"/>
      <c r="B8" s="2299"/>
      <c r="C8" s="2299"/>
      <c r="D8" s="2299"/>
      <c r="E8" s="1488"/>
      <c r="F8" s="814"/>
      <c r="G8" s="1489"/>
      <c r="H8" s="1488"/>
      <c r="J8" s="1479"/>
      <c r="K8" s="1479"/>
      <c r="L8" s="1479"/>
      <c r="M8" s="1479"/>
      <c r="N8" s="1479"/>
    </row>
    <row r="9" spans="1:14" s="1478" customFormat="1" ht="15" customHeight="1">
      <c r="A9" s="954" t="s">
        <v>28</v>
      </c>
      <c r="B9" s="143">
        <f>+B11+B19+B20</f>
        <v>167</v>
      </c>
      <c r="C9" s="143">
        <f>+C11+C19+C20</f>
        <v>557</v>
      </c>
      <c r="D9" s="143">
        <f>+D11+D19+D20</f>
        <v>104729</v>
      </c>
      <c r="E9" s="1490">
        <f>+E11+E19+E20</f>
        <v>650538</v>
      </c>
      <c r="F9" s="1490">
        <f>+F11+F19+F20</f>
        <v>14924266</v>
      </c>
      <c r="G9" s="1491">
        <v>12.201368658003876</v>
      </c>
      <c r="H9" s="1490">
        <f>+H11+H19+H20</f>
        <v>77239394.789999932</v>
      </c>
      <c r="J9" s="1492"/>
      <c r="K9" s="1492"/>
      <c r="L9" s="1493"/>
      <c r="M9" s="1493"/>
      <c r="N9" s="1494"/>
    </row>
    <row r="10" spans="1:14" s="1478" customFormat="1" ht="15" customHeight="1">
      <c r="A10" s="952"/>
      <c r="B10" s="1149"/>
      <c r="C10" s="1149"/>
      <c r="D10" s="1149"/>
      <c r="E10" s="996"/>
      <c r="F10" s="996"/>
      <c r="G10" s="1491"/>
      <c r="H10" s="996"/>
      <c r="J10" s="1492"/>
      <c r="K10" s="1492"/>
      <c r="L10" s="1493"/>
      <c r="M10" s="1495"/>
      <c r="N10" s="1494"/>
    </row>
    <row r="11" spans="1:14" s="1478" customFormat="1" ht="15" customHeight="1">
      <c r="A11" s="954" t="s">
        <v>1235</v>
      </c>
      <c r="B11" s="1145">
        <f>SUM(B13:B17)</f>
        <v>161</v>
      </c>
      <c r="C11" s="1145">
        <f>SUM(C13:C17)</f>
        <v>536</v>
      </c>
      <c r="D11" s="1145">
        <f>SUM(D13:D17)</f>
        <v>100632</v>
      </c>
      <c r="E11" s="873">
        <f>SUM(E13:E17)</f>
        <v>626619</v>
      </c>
      <c r="F11" s="873">
        <f>SUM(F13:F17)</f>
        <v>14534809</v>
      </c>
      <c r="G11" s="1491">
        <v>12.354764044959254</v>
      </c>
      <c r="H11" s="873">
        <f>SUM(H13:H17)</f>
        <v>75370401.349999934</v>
      </c>
      <c r="J11" s="1492"/>
      <c r="K11" s="1492"/>
      <c r="L11" s="1493"/>
      <c r="M11" s="1493"/>
      <c r="N11" s="1494"/>
    </row>
    <row r="12" spans="1:14" s="1478" customFormat="1" ht="15" customHeight="1">
      <c r="A12" s="952"/>
      <c r="B12" s="1496"/>
      <c r="C12" s="1149"/>
      <c r="D12" s="1149"/>
      <c r="E12" s="874"/>
      <c r="F12" s="874"/>
      <c r="G12" s="874"/>
      <c r="H12" s="874"/>
      <c r="K12" s="1492"/>
      <c r="L12" s="1493"/>
      <c r="M12" s="1495"/>
      <c r="N12" s="1494"/>
    </row>
    <row r="13" spans="1:14" s="1500" customFormat="1" ht="18" customHeight="1">
      <c r="A13" s="1497" t="s">
        <v>419</v>
      </c>
      <c r="B13" s="1134">
        <v>48</v>
      </c>
      <c r="C13" s="1134">
        <v>167</v>
      </c>
      <c r="D13" s="1134">
        <v>32565</v>
      </c>
      <c r="E13" s="902">
        <v>178310</v>
      </c>
      <c r="F13" s="902">
        <v>4505244</v>
      </c>
      <c r="G13" s="1498">
        <v>12.957105818302612</v>
      </c>
      <c r="H13" s="1499">
        <v>22595312.170000013</v>
      </c>
      <c r="I13" s="1478"/>
      <c r="J13" s="1492"/>
      <c r="K13" s="1492"/>
      <c r="L13" s="1493"/>
      <c r="M13" s="1493"/>
      <c r="N13" s="1494"/>
    </row>
    <row r="14" spans="1:14" s="1478" customFormat="1" ht="18" customHeight="1">
      <c r="A14" s="1497" t="s">
        <v>421</v>
      </c>
      <c r="B14" s="1134">
        <v>45</v>
      </c>
      <c r="C14" s="1134">
        <v>115</v>
      </c>
      <c r="D14" s="1134">
        <v>21841</v>
      </c>
      <c r="E14" s="902">
        <v>112760</v>
      </c>
      <c r="F14" s="902">
        <v>2115707</v>
      </c>
      <c r="G14" s="1498">
        <v>9.8792909829999545</v>
      </c>
      <c r="H14" s="1499">
        <v>10690324.250000015</v>
      </c>
      <c r="J14" s="1492"/>
      <c r="K14" s="1492"/>
      <c r="L14" s="1493"/>
      <c r="M14" s="1493"/>
      <c r="N14" s="1494"/>
    </row>
    <row r="15" spans="1:14" s="1500" customFormat="1" ht="18" customHeight="1">
      <c r="A15" s="1497" t="s">
        <v>422</v>
      </c>
      <c r="B15" s="1134">
        <v>31</v>
      </c>
      <c r="C15" s="1134">
        <v>185</v>
      </c>
      <c r="D15" s="1134">
        <v>33330</v>
      </c>
      <c r="E15" s="902">
        <v>278468</v>
      </c>
      <c r="F15" s="902">
        <v>6815990</v>
      </c>
      <c r="G15" s="1498">
        <v>13.585951618417658</v>
      </c>
      <c r="H15" s="1499">
        <v>36772595.559999898</v>
      </c>
      <c r="J15" s="1492"/>
      <c r="K15" s="1492"/>
      <c r="L15" s="1493"/>
      <c r="M15" s="1493"/>
      <c r="N15" s="1494"/>
    </row>
    <row r="16" spans="1:14" s="1478" customFormat="1" ht="18" customHeight="1">
      <c r="A16" s="1497" t="s">
        <v>424</v>
      </c>
      <c r="B16" s="1134">
        <v>27</v>
      </c>
      <c r="C16" s="1134">
        <v>34</v>
      </c>
      <c r="D16" s="1134">
        <v>7306</v>
      </c>
      <c r="E16" s="902">
        <v>10182</v>
      </c>
      <c r="F16" s="902">
        <v>212889</v>
      </c>
      <c r="G16" s="1498">
        <v>9.7301464831982383</v>
      </c>
      <c r="H16" s="1499">
        <v>861515.20000000007</v>
      </c>
      <c r="J16" s="1492"/>
      <c r="K16" s="1492"/>
      <c r="L16" s="1493"/>
      <c r="M16" s="1493"/>
      <c r="N16" s="1494"/>
    </row>
    <row r="17" spans="1:17" s="1478" customFormat="1" ht="18" customHeight="1">
      <c r="A17" s="1497" t="s">
        <v>425</v>
      </c>
      <c r="B17" s="1134">
        <v>10</v>
      </c>
      <c r="C17" s="1134">
        <v>35</v>
      </c>
      <c r="D17" s="1134">
        <v>5590</v>
      </c>
      <c r="E17" s="902">
        <v>46899</v>
      </c>
      <c r="F17" s="902">
        <v>884979</v>
      </c>
      <c r="G17" s="1498">
        <v>11.814779455459055</v>
      </c>
      <c r="H17" s="1499">
        <v>4450654.1699999981</v>
      </c>
      <c r="J17" s="1492"/>
      <c r="K17" s="1492"/>
      <c r="L17" s="1493"/>
      <c r="M17" s="1493"/>
      <c r="N17" s="1494"/>
    </row>
    <row r="18" spans="1:17" s="1478" customFormat="1" ht="18" customHeight="1">
      <c r="A18" s="1497"/>
      <c r="B18" s="1134"/>
      <c r="C18" s="1134"/>
      <c r="D18" s="1134"/>
      <c r="E18" s="902"/>
      <c r="F18" s="902"/>
      <c r="G18" s="1498"/>
      <c r="H18" s="1501"/>
      <c r="K18" s="1492"/>
      <c r="L18" s="1493"/>
      <c r="M18" s="1495"/>
      <c r="N18" s="1494"/>
    </row>
    <row r="19" spans="1:17" s="1478" customFormat="1" ht="18" customHeight="1">
      <c r="A19" s="1319" t="s">
        <v>1236</v>
      </c>
      <c r="B19" s="1145">
        <v>4</v>
      </c>
      <c r="C19" s="1145">
        <v>8</v>
      </c>
      <c r="D19" s="1145">
        <v>1465</v>
      </c>
      <c r="E19" s="1145">
        <v>5920</v>
      </c>
      <c r="F19" s="1145">
        <v>114408</v>
      </c>
      <c r="G19" s="1502">
        <v>10.553269993543031</v>
      </c>
      <c r="H19" s="1359">
        <v>525290.70000000508</v>
      </c>
      <c r="J19" s="1492"/>
      <c r="K19" s="1492"/>
      <c r="L19" s="1493"/>
      <c r="M19" s="1493"/>
      <c r="N19" s="1494"/>
    </row>
    <row r="20" spans="1:17" s="1503" customFormat="1" ht="18" customHeight="1">
      <c r="A20" s="1319" t="s">
        <v>1237</v>
      </c>
      <c r="B20" s="1145">
        <v>2</v>
      </c>
      <c r="C20" s="1145">
        <v>13</v>
      </c>
      <c r="D20" s="1145">
        <v>2632</v>
      </c>
      <c r="E20" s="922">
        <v>17999</v>
      </c>
      <c r="F20" s="922">
        <v>275049</v>
      </c>
      <c r="G20" s="1491">
        <v>7.5477787435337094</v>
      </c>
      <c r="H20" s="1359">
        <v>1343702.7399999979</v>
      </c>
      <c r="J20" s="1492"/>
      <c r="K20" s="1492"/>
      <c r="L20" s="1493"/>
      <c r="M20" s="1493"/>
      <c r="N20" s="1494"/>
    </row>
    <row r="21" spans="1:17" ht="4.5" customHeight="1" thickBot="1">
      <c r="A21" s="963"/>
      <c r="B21" s="963"/>
      <c r="C21" s="963"/>
      <c r="D21" s="963"/>
      <c r="E21" s="1504"/>
      <c r="F21" s="1504"/>
      <c r="G21" s="1505"/>
      <c r="H21" s="1506"/>
      <c r="L21" s="1508"/>
      <c r="M21" s="1508"/>
    </row>
    <row r="22" spans="1:17" ht="3" customHeight="1" thickTop="1">
      <c r="A22" s="952"/>
      <c r="B22" s="952"/>
      <c r="C22" s="952"/>
      <c r="D22" s="952"/>
      <c r="E22" s="1183"/>
      <c r="F22" s="1183"/>
      <c r="G22" s="1183"/>
      <c r="H22" s="883"/>
    </row>
    <row r="23" spans="1:17" ht="12" customHeight="1">
      <c r="A23" s="2146" t="s">
        <v>1238</v>
      </c>
      <c r="B23" s="1959"/>
      <c r="C23" s="1959"/>
      <c r="D23" s="1959"/>
      <c r="E23" s="1959"/>
      <c r="F23" s="1959"/>
      <c r="G23" s="1959"/>
      <c r="H23" s="1959"/>
    </row>
    <row r="24" spans="1:17" ht="12" customHeight="1">
      <c r="A24" s="1959"/>
      <c r="B24" s="1959"/>
      <c r="C24" s="1959"/>
      <c r="D24" s="1959"/>
      <c r="E24" s="1959"/>
      <c r="F24" s="1959"/>
      <c r="G24" s="1959"/>
      <c r="H24" s="1959"/>
    </row>
    <row r="25" spans="1:17" ht="12" customHeight="1">
      <c r="A25" s="1064" t="s">
        <v>1223</v>
      </c>
      <c r="B25" s="952"/>
      <c r="C25" s="952"/>
      <c r="D25" s="952"/>
      <c r="E25" s="1183"/>
      <c r="F25" s="1183"/>
      <c r="G25" s="1183"/>
      <c r="H25" s="883"/>
    </row>
    <row r="26" spans="1:17" ht="15" customHeight="1">
      <c r="A26" s="952"/>
      <c r="B26" s="952"/>
      <c r="C26" s="952"/>
      <c r="D26" s="952"/>
      <c r="E26" s="1183"/>
      <c r="F26" s="1183"/>
      <c r="G26" s="1183"/>
      <c r="H26" s="883"/>
    </row>
    <row r="27" spans="1:17" ht="14.25" customHeight="1">
      <c r="A27" s="1509" t="s">
        <v>691</v>
      </c>
      <c r="B27" s="1510"/>
      <c r="C27" s="1322"/>
      <c r="D27" s="1322"/>
      <c r="E27" s="1322"/>
      <c r="F27" s="1322"/>
      <c r="G27" s="1322"/>
      <c r="H27" s="1511"/>
      <c r="I27" s="1454"/>
      <c r="J27" s="1454"/>
      <c r="K27" s="1454"/>
      <c r="L27" s="1454"/>
      <c r="M27" s="1454"/>
      <c r="N27" s="1454"/>
      <c r="O27" s="1454"/>
      <c r="P27" s="1454"/>
      <c r="Q27" s="1454"/>
    </row>
    <row r="28" spans="1:17" ht="16.5" customHeight="1">
      <c r="A28" s="1512" t="s">
        <v>1239</v>
      </c>
      <c r="B28" s="1513"/>
      <c r="C28" s="122"/>
      <c r="D28" s="1322"/>
      <c r="E28" s="1322"/>
      <c r="F28" s="1322"/>
      <c r="G28" s="122"/>
      <c r="H28" s="1511"/>
      <c r="I28" s="1454"/>
      <c r="J28" s="1454"/>
      <c r="K28" s="1454"/>
      <c r="L28" s="1454"/>
      <c r="M28" s="1454"/>
      <c r="N28" s="1454"/>
      <c r="O28" s="1454"/>
      <c r="P28" s="1454"/>
      <c r="Q28" s="1454"/>
    </row>
    <row r="29" spans="1:17" ht="9" customHeight="1">
      <c r="A29" s="1512"/>
      <c r="B29" s="1513"/>
      <c r="C29" s="122"/>
      <c r="D29" s="1322"/>
      <c r="E29" s="1322"/>
      <c r="F29" s="1322"/>
      <c r="G29" s="1512"/>
      <c r="H29" s="1511"/>
      <c r="I29" s="1454"/>
      <c r="J29" s="1454"/>
      <c r="K29" s="1454"/>
      <c r="L29" s="1454"/>
      <c r="M29" s="1454"/>
      <c r="N29" s="1454"/>
      <c r="O29" s="1454"/>
      <c r="P29" s="1454"/>
      <c r="Q29" s="1454"/>
    </row>
    <row r="30" spans="1:17" ht="17.25" customHeight="1">
      <c r="A30" s="1512" t="s">
        <v>1240</v>
      </c>
      <c r="B30" s="1513"/>
      <c r="C30" s="122"/>
      <c r="D30" s="1322"/>
      <c r="E30" s="1322"/>
      <c r="F30" s="1322"/>
      <c r="G30" s="1512"/>
      <c r="H30" s="1511"/>
      <c r="I30" s="1454"/>
      <c r="J30" s="1454"/>
      <c r="K30" s="1454"/>
      <c r="L30" s="1454"/>
      <c r="M30" s="1454"/>
      <c r="N30" s="1454"/>
      <c r="O30" s="1454"/>
      <c r="P30" s="1454"/>
      <c r="Q30" s="1454"/>
    </row>
    <row r="31" spans="1:17" ht="9" customHeight="1">
      <c r="A31" s="1512"/>
      <c r="B31" s="1513"/>
      <c r="C31" s="122"/>
      <c r="D31" s="1322"/>
      <c r="E31" s="1322"/>
      <c r="F31" s="1322"/>
      <c r="G31" s="1512"/>
      <c r="H31" s="1511"/>
      <c r="I31" s="1454"/>
      <c r="J31" s="1454"/>
      <c r="K31" s="1454"/>
      <c r="L31" s="1454"/>
      <c r="M31" s="1454"/>
      <c r="N31" s="1454"/>
      <c r="O31" s="1454"/>
      <c r="P31" s="1454"/>
      <c r="Q31" s="1454"/>
    </row>
    <row r="32" spans="1:17" ht="17.25" customHeight="1">
      <c r="A32" s="1512" t="s">
        <v>1241</v>
      </c>
      <c r="B32" s="1513"/>
      <c r="C32" s="122"/>
      <c r="D32" s="1322"/>
      <c r="E32" s="1322"/>
      <c r="F32" s="1322"/>
      <c r="G32" s="1512"/>
      <c r="H32" s="1511"/>
      <c r="I32" s="1454"/>
      <c r="J32" s="1454"/>
      <c r="K32" s="1454"/>
      <c r="L32" s="1454"/>
      <c r="M32" s="1454"/>
      <c r="N32" s="1454"/>
      <c r="O32" s="1454"/>
      <c r="P32" s="1454"/>
      <c r="Q32" s="1454"/>
    </row>
    <row r="33" spans="1:17" ht="9" customHeight="1">
      <c r="A33" s="1512"/>
      <c r="B33" s="1513"/>
      <c r="C33" s="122"/>
      <c r="D33" s="1322"/>
      <c r="E33" s="1322"/>
      <c r="F33" s="1322"/>
      <c r="G33" s="1512"/>
      <c r="H33" s="1511"/>
      <c r="I33" s="1454"/>
      <c r="J33" s="1454"/>
      <c r="K33" s="1454"/>
      <c r="L33" s="1454"/>
      <c r="M33" s="1454"/>
      <c r="N33" s="1454"/>
      <c r="O33" s="1454"/>
      <c r="P33" s="1454"/>
      <c r="Q33" s="1454"/>
    </row>
    <row r="34" spans="1:17" ht="12.75" customHeight="1">
      <c r="A34" s="1512" t="s">
        <v>1242</v>
      </c>
      <c r="B34" s="1513"/>
      <c r="C34" s="122"/>
      <c r="D34" s="1322"/>
      <c r="E34" s="1322"/>
      <c r="F34" s="1322"/>
      <c r="G34" s="1512"/>
      <c r="H34" s="1511"/>
      <c r="I34" s="1454"/>
      <c r="J34" s="1454"/>
      <c r="K34" s="1454"/>
      <c r="L34" s="1454"/>
      <c r="M34" s="1454"/>
      <c r="N34" s="1454"/>
      <c r="O34" s="1454"/>
      <c r="P34" s="1454"/>
      <c r="Q34" s="1454"/>
    </row>
    <row r="35" spans="1:17" ht="9" customHeight="1">
      <c r="A35" s="1512"/>
      <c r="B35" s="952"/>
      <c r="C35" s="952"/>
      <c r="D35" s="952"/>
      <c r="E35" s="1183"/>
      <c r="F35" s="1183"/>
      <c r="G35" s="1183"/>
      <c r="H35" s="883"/>
    </row>
    <row r="36" spans="1:17" ht="17.25" customHeight="1">
      <c r="A36" s="1512" t="s">
        <v>1243</v>
      </c>
      <c r="B36" s="952"/>
      <c r="C36" s="122"/>
      <c r="D36" s="952"/>
      <c r="E36" s="1183"/>
      <c r="F36" s="1183"/>
      <c r="G36" s="122"/>
      <c r="H36" s="883"/>
    </row>
    <row r="37" spans="1:17" ht="9.75" customHeight="1">
      <c r="A37" s="1512"/>
      <c r="B37" s="952"/>
      <c r="C37" s="122"/>
      <c r="D37" s="952"/>
      <c r="E37" s="1183"/>
      <c r="F37" s="1183"/>
      <c r="G37" s="1512"/>
      <c r="H37" s="883"/>
    </row>
    <row r="38" spans="1:17" ht="17.25" customHeight="1">
      <c r="A38" s="1512" t="s">
        <v>1244</v>
      </c>
      <c r="B38" s="952"/>
      <c r="C38" s="122"/>
      <c r="D38" s="952"/>
      <c r="E38" s="1183"/>
      <c r="F38" s="1183"/>
      <c r="G38" s="1512"/>
      <c r="H38" s="883"/>
    </row>
    <row r="39" spans="1:17" ht="9" customHeight="1">
      <c r="A39" s="1512"/>
      <c r="B39" s="952"/>
      <c r="C39" s="1512"/>
      <c r="D39" s="952"/>
      <c r="E39" s="1183"/>
      <c r="F39" s="1183"/>
      <c r="G39" s="1512"/>
      <c r="H39" s="883"/>
    </row>
    <row r="40" spans="1:17" ht="17.25" customHeight="1">
      <c r="A40" s="1512" t="s">
        <v>1245</v>
      </c>
      <c r="B40" s="952"/>
      <c r="C40" s="122"/>
      <c r="D40" s="952"/>
      <c r="E40" s="1183"/>
      <c r="F40" s="1183"/>
      <c r="G40" s="1512"/>
      <c r="H40" s="883"/>
    </row>
    <row r="41" spans="1:17" ht="12" customHeight="1">
      <c r="A41" s="1514"/>
      <c r="B41" s="1514"/>
      <c r="C41" s="1514"/>
      <c r="D41" s="1514"/>
      <c r="E41" s="1515"/>
      <c r="F41" s="1515"/>
      <c r="G41" s="1515"/>
      <c r="H41" s="1516"/>
    </row>
    <row r="42" spans="1:17" ht="12" customHeight="1">
      <c r="A42" s="1514"/>
      <c r="B42" s="1514"/>
      <c r="C42" s="1514"/>
      <c r="D42" s="1514"/>
      <c r="E42" s="1515"/>
      <c r="F42" s="1515"/>
      <c r="G42" s="1515"/>
      <c r="H42" s="1516"/>
    </row>
    <row r="43" spans="1:17" ht="12" customHeight="1">
      <c r="A43" s="1514"/>
      <c r="B43" s="1514"/>
      <c r="C43" s="1514"/>
      <c r="D43" s="1514"/>
      <c r="E43" s="1515"/>
      <c r="F43" s="1515"/>
      <c r="G43" s="1515"/>
      <c r="H43" s="1516"/>
    </row>
  </sheetData>
  <mergeCells count="12">
    <mergeCell ref="B7:F7"/>
    <mergeCell ref="B8:D8"/>
    <mergeCell ref="A23:H24"/>
    <mergeCell ref="A2:H2"/>
    <mergeCell ref="A3:H3"/>
    <mergeCell ref="B5:B6"/>
    <mergeCell ref="C5:C6"/>
    <mergeCell ref="D5:D6"/>
    <mergeCell ref="E5:E6"/>
    <mergeCell ref="F5:F6"/>
    <mergeCell ref="G5:G6"/>
    <mergeCell ref="H5:H6"/>
  </mergeCells>
  <conditionalFormatting sqref="B27:B34">
    <cfRule type="cellIs" dxfId="50" priority="1" operator="between">
      <formula>0.0000000000000001</formula>
      <formula>0.4999999999</formula>
    </cfRule>
  </conditionalFormatting>
  <hyperlinks>
    <hyperlink ref="A28" r:id="rId1"/>
    <hyperlink ref="A34" r:id="rId2"/>
    <hyperlink ref="A30" r:id="rId3"/>
    <hyperlink ref="A32" r:id="rId4"/>
    <hyperlink ref="A36" r:id="rId5"/>
    <hyperlink ref="A38" r:id="rId6"/>
    <hyperlink ref="A40" r:id="rId7"/>
    <hyperlink ref="A1" location="Índice!A1" display="Voltar ao índice"/>
  </hyperlinks>
  <pageMargins left="0.78740157480314965" right="0.78740157480314965" top="1.1811023622047243" bottom="0.78740157480314965" header="0" footer="0"/>
  <pageSetup paperSize="9" orientation="portrait" horizontalDpi="300" verticalDpi="300" r:id="rId8"/>
  <headerFooter alignWithMargins="0"/>
  <drawing r:id="rId9"/>
</worksheet>
</file>

<file path=xl/worksheets/sheet105.xml><?xml version="1.0" encoding="utf-8"?>
<worksheet xmlns="http://schemas.openxmlformats.org/spreadsheetml/2006/main" xmlns:r="http://schemas.openxmlformats.org/officeDocument/2006/relationships">
  <dimension ref="A1:S115"/>
  <sheetViews>
    <sheetView workbookViewId="0"/>
  </sheetViews>
  <sheetFormatPr defaultColWidth="7.85546875" defaultRowHeight="9"/>
  <cols>
    <col min="1" max="1" width="29.28515625" style="1467" customWidth="1"/>
    <col min="2" max="5" width="14.42578125" style="1467" customWidth="1"/>
    <col min="6" max="6" width="10.7109375" style="1560" customWidth="1"/>
    <col min="7" max="7" width="9.140625" style="1560" customWidth="1"/>
    <col min="8" max="8" width="10" style="1560" customWidth="1"/>
    <col min="9" max="9" width="10.7109375" style="1560" customWidth="1"/>
    <col min="10" max="11" width="6.7109375" style="1560" customWidth="1"/>
    <col min="12" max="12" width="7.7109375" style="1560" customWidth="1"/>
    <col min="13" max="13" width="17.7109375" style="1560" customWidth="1"/>
    <col min="14" max="14" width="20.7109375" style="1560" customWidth="1"/>
    <col min="15" max="15" width="17.7109375" style="1560" customWidth="1"/>
    <col min="16" max="16" width="22.7109375" style="1560" customWidth="1"/>
    <col min="17" max="17" width="7.85546875" style="1560" customWidth="1"/>
    <col min="18" max="16384" width="7.85546875" style="1467"/>
  </cols>
  <sheetData>
    <row r="1" spans="1:19" s="1479" customFormat="1" ht="15.75" customHeight="1">
      <c r="A1" s="1921" t="s">
        <v>1737</v>
      </c>
      <c r="B1" s="1507"/>
      <c r="C1" s="1507"/>
      <c r="D1" s="1507"/>
      <c r="E1" s="1507"/>
      <c r="F1" s="1517"/>
      <c r="G1" s="1517"/>
      <c r="H1" s="1517"/>
      <c r="I1" s="1517"/>
    </row>
    <row r="2" spans="1:19" s="1478" customFormat="1" ht="22.5" customHeight="1">
      <c r="A2" s="2306" t="s">
        <v>1246</v>
      </c>
      <c r="B2" s="2306"/>
      <c r="C2" s="2306"/>
      <c r="D2" s="2306"/>
      <c r="E2" s="2306"/>
      <c r="F2" s="1518"/>
      <c r="G2" s="1518"/>
      <c r="H2" s="1518"/>
      <c r="I2" s="1518"/>
      <c r="J2" s="1519"/>
      <c r="K2" s="1519"/>
      <c r="L2" s="1519"/>
      <c r="M2" s="1519"/>
      <c r="N2" s="1519"/>
      <c r="O2" s="1519"/>
      <c r="P2" s="1519"/>
      <c r="Q2" s="1519"/>
    </row>
    <row r="3" spans="1:19" s="1478" customFormat="1" ht="24" customHeight="1">
      <c r="A3" s="2070" t="s">
        <v>1247</v>
      </c>
      <c r="B3" s="2070"/>
      <c r="C3" s="2070"/>
      <c r="D3" s="2070"/>
      <c r="E3" s="2070"/>
      <c r="F3" s="1518"/>
      <c r="G3" s="1518"/>
      <c r="H3" s="1518"/>
      <c r="I3" s="1518"/>
      <c r="J3" s="1520"/>
      <c r="K3" s="1520"/>
      <c r="L3" s="1520"/>
      <c r="M3" s="1520"/>
      <c r="N3" s="1520"/>
      <c r="O3" s="1520"/>
      <c r="P3" s="1520"/>
      <c r="Q3" s="1520"/>
      <c r="R3" s="1477"/>
      <c r="S3" s="1477"/>
    </row>
    <row r="4" spans="1:19" s="1478" customFormat="1" ht="15" customHeight="1">
      <c r="A4" s="299">
        <v>2016</v>
      </c>
      <c r="B4" s="299"/>
      <c r="C4" s="215"/>
      <c r="D4" s="215"/>
      <c r="E4" s="1521"/>
      <c r="F4" s="1518"/>
      <c r="G4" s="1518"/>
      <c r="H4" s="1518"/>
      <c r="I4" s="1518"/>
      <c r="J4" s="1519"/>
      <c r="K4" s="1519"/>
      <c r="L4" s="1519"/>
      <c r="M4" s="1519"/>
      <c r="N4" s="1519"/>
      <c r="O4" s="1519"/>
      <c r="P4" s="1519"/>
      <c r="Q4" s="1519"/>
    </row>
    <row r="5" spans="1:19" s="1483" customFormat="1" ht="15" customHeight="1">
      <c r="A5" s="2077" t="s">
        <v>1248</v>
      </c>
      <c r="B5" s="1482" t="s">
        <v>1249</v>
      </c>
      <c r="C5" s="2064" t="s">
        <v>1230</v>
      </c>
      <c r="D5" s="2302" t="s">
        <v>1231</v>
      </c>
      <c r="E5" s="2302" t="s">
        <v>1233</v>
      </c>
      <c r="F5" s="1518"/>
      <c r="G5" s="1518"/>
      <c r="H5" s="1518"/>
      <c r="I5" s="1518"/>
      <c r="J5" s="1519"/>
      <c r="K5" s="1519"/>
      <c r="L5" s="1519"/>
      <c r="M5" s="1519"/>
      <c r="N5" s="1519"/>
      <c r="O5" s="1519"/>
      <c r="P5" s="1519"/>
      <c r="Q5" s="1522"/>
    </row>
    <row r="6" spans="1:19" s="1478" customFormat="1" ht="15" customHeight="1">
      <c r="A6" s="2077"/>
      <c r="B6" s="1523" t="s">
        <v>1250</v>
      </c>
      <c r="C6" s="2261"/>
      <c r="D6" s="2261"/>
      <c r="E6" s="2261"/>
      <c r="F6" s="1524"/>
      <c r="G6" s="1524"/>
      <c r="H6" s="1524"/>
      <c r="I6" s="1524"/>
      <c r="J6" s="1519"/>
      <c r="K6" s="1519"/>
      <c r="L6" s="1519"/>
      <c r="M6" s="1519"/>
      <c r="N6" s="1519"/>
      <c r="O6" s="1519"/>
      <c r="P6" s="1519"/>
      <c r="Q6" s="1519"/>
    </row>
    <row r="7" spans="1:19" s="1528" customFormat="1" ht="15" customHeight="1">
      <c r="A7" s="2078"/>
      <c r="B7" s="2045" t="s">
        <v>505</v>
      </c>
      <c r="C7" s="2046"/>
      <c r="D7" s="2094"/>
      <c r="E7" s="1487" t="s">
        <v>1251</v>
      </c>
      <c r="F7" s="1525"/>
      <c r="G7" s="1526"/>
      <c r="H7" s="1526"/>
      <c r="I7" s="1527"/>
      <c r="J7" s="1527"/>
      <c r="K7" s="1527"/>
      <c r="L7" s="1519"/>
      <c r="M7" s="1519"/>
      <c r="N7" s="1519"/>
      <c r="O7" s="1519"/>
      <c r="P7" s="1519"/>
      <c r="Q7" s="1519"/>
    </row>
    <row r="8" spans="1:19" s="1528" customFormat="1" ht="14.25" customHeight="1">
      <c r="A8" s="1319" t="s">
        <v>0</v>
      </c>
      <c r="B8" s="1529">
        <f>+B10+B18+B19+B21</f>
        <v>1168</v>
      </c>
      <c r="C8" s="1529">
        <f>+C10+C18+C19+C21</f>
        <v>650538</v>
      </c>
      <c r="D8" s="1530">
        <f>+D10+D18+D19+D21</f>
        <v>14924266</v>
      </c>
      <c r="E8" s="1530">
        <f>+E10+E18+E19+E21</f>
        <v>77239394.790000007</v>
      </c>
      <c r="F8" s="1526"/>
      <c r="G8" s="1526"/>
      <c r="H8" s="1526"/>
      <c r="I8" s="1524"/>
      <c r="J8" s="1519"/>
      <c r="K8" s="1519"/>
      <c r="L8" s="1519"/>
      <c r="M8" s="1519"/>
      <c r="N8" s="1519"/>
      <c r="O8" s="1519"/>
      <c r="P8" s="1519"/>
      <c r="Q8" s="1519"/>
    </row>
    <row r="9" spans="1:19" s="1528" customFormat="1" ht="12" customHeight="1">
      <c r="A9" s="1322"/>
      <c r="B9" s="1531"/>
      <c r="C9" s="1531"/>
      <c r="D9" s="1531"/>
      <c r="E9" s="1531"/>
      <c r="F9" s="1532"/>
      <c r="G9" s="1526"/>
      <c r="H9" s="1526"/>
      <c r="I9" s="1527"/>
      <c r="J9" s="1527"/>
      <c r="K9" s="1527"/>
      <c r="L9" s="1519"/>
      <c r="M9" s="1519"/>
      <c r="N9" s="1519"/>
      <c r="O9" s="1519"/>
      <c r="P9" s="1519"/>
      <c r="Q9" s="1519"/>
    </row>
    <row r="10" spans="1:19" s="1503" customFormat="1" ht="12" customHeight="1">
      <c r="A10" s="1319" t="s">
        <v>1252</v>
      </c>
      <c r="B10" s="1533">
        <v>455</v>
      </c>
      <c r="C10" s="1534">
        <v>50562</v>
      </c>
      <c r="D10" s="1535">
        <v>792442</v>
      </c>
      <c r="E10" s="1359">
        <v>3909188.58</v>
      </c>
      <c r="F10" s="1526"/>
      <c r="G10" s="1526"/>
      <c r="H10" s="1526"/>
      <c r="I10" s="1527"/>
      <c r="J10" s="1527"/>
      <c r="K10" s="1527"/>
      <c r="L10" s="1519"/>
      <c r="M10" s="1519"/>
      <c r="N10" s="1519"/>
      <c r="O10" s="1519"/>
      <c r="P10" s="1519"/>
      <c r="Q10" s="1536"/>
    </row>
    <row r="11" spans="1:19" s="1528" customFormat="1" ht="15" customHeight="1">
      <c r="A11" s="1464" t="s">
        <v>1253</v>
      </c>
      <c r="B11" s="1537">
        <v>182</v>
      </c>
      <c r="C11" s="1538">
        <v>18843</v>
      </c>
      <c r="D11" s="1539">
        <v>339728</v>
      </c>
      <c r="E11" s="1360">
        <v>1608372.06</v>
      </c>
      <c r="F11" s="1526"/>
      <c r="G11" s="1526"/>
      <c r="H11" s="1526"/>
      <c r="I11" s="1527"/>
      <c r="J11" s="1527"/>
      <c r="K11" s="1527"/>
      <c r="L11" s="1519"/>
      <c r="M11" s="1519"/>
      <c r="N11" s="1519"/>
      <c r="O11" s="1519"/>
      <c r="P11" s="1519"/>
      <c r="Q11" s="1519"/>
    </row>
    <row r="12" spans="1:19" s="1503" customFormat="1" ht="15" customHeight="1">
      <c r="A12" s="1464" t="s">
        <v>1254</v>
      </c>
      <c r="B12" s="1537">
        <v>22</v>
      </c>
      <c r="C12" s="1538">
        <v>5100</v>
      </c>
      <c r="D12" s="1539">
        <v>70788</v>
      </c>
      <c r="E12" s="1360">
        <v>352487.67999999999</v>
      </c>
      <c r="F12" s="1526"/>
      <c r="G12" s="1526"/>
      <c r="H12" s="1526"/>
      <c r="I12" s="1527"/>
      <c r="J12" s="1527"/>
      <c r="K12" s="1527"/>
      <c r="L12" s="1519"/>
      <c r="M12" s="1519"/>
      <c r="N12" s="1519"/>
      <c r="O12" s="1519"/>
      <c r="P12" s="1519"/>
      <c r="Q12" s="1536"/>
    </row>
    <row r="13" spans="1:19" s="1528" customFormat="1" ht="15" customHeight="1">
      <c r="A13" s="1464" t="s">
        <v>1255</v>
      </c>
      <c r="B13" s="1537">
        <v>78</v>
      </c>
      <c r="C13" s="1538">
        <v>10743</v>
      </c>
      <c r="D13" s="1539">
        <v>127938</v>
      </c>
      <c r="E13" s="1360">
        <v>605921.44999999995</v>
      </c>
      <c r="F13" s="1526"/>
      <c r="G13" s="1526"/>
      <c r="H13" s="1526"/>
      <c r="I13" s="1527"/>
      <c r="J13" s="1527"/>
      <c r="K13" s="1527"/>
      <c r="L13" s="1519"/>
      <c r="M13" s="1519"/>
      <c r="N13" s="1519"/>
      <c r="O13" s="1519"/>
      <c r="P13" s="1519"/>
      <c r="Q13" s="1519"/>
    </row>
    <row r="14" spans="1:19" s="1528" customFormat="1" ht="19.5" customHeight="1">
      <c r="A14" s="1540" t="s">
        <v>1256</v>
      </c>
      <c r="B14" s="1537">
        <v>47</v>
      </c>
      <c r="C14" s="1538">
        <v>9812</v>
      </c>
      <c r="D14" s="1539">
        <v>168181</v>
      </c>
      <c r="E14" s="1360">
        <v>915366.81</v>
      </c>
      <c r="F14" s="1526"/>
      <c r="G14" s="1526"/>
      <c r="H14" s="1526"/>
      <c r="I14" s="1527"/>
      <c r="J14" s="1527"/>
      <c r="K14" s="1527"/>
      <c r="L14" s="1519"/>
      <c r="M14" s="1519"/>
      <c r="N14" s="1519"/>
      <c r="O14" s="1519"/>
      <c r="P14" s="1519"/>
      <c r="Q14" s="1519"/>
    </row>
    <row r="15" spans="1:19" s="1528" customFormat="1" ht="11.25" customHeight="1">
      <c r="A15" s="1464" t="s">
        <v>1257</v>
      </c>
      <c r="B15" s="1537">
        <v>71</v>
      </c>
      <c r="C15" s="1537">
        <v>4346</v>
      </c>
      <c r="D15" s="1541">
        <v>51105</v>
      </c>
      <c r="E15" s="1542">
        <v>253719.39</v>
      </c>
      <c r="F15" s="1526"/>
      <c r="G15" s="1526"/>
      <c r="H15" s="1526"/>
      <c r="I15" s="1527"/>
      <c r="J15" s="1527"/>
      <c r="K15" s="1527"/>
      <c r="L15" s="1519"/>
      <c r="M15" s="1519"/>
      <c r="N15" s="1519"/>
      <c r="O15" s="1519"/>
      <c r="P15" s="1519"/>
      <c r="Q15" s="1519"/>
    </row>
    <row r="16" spans="1:19" s="1528" customFormat="1" ht="12" customHeight="1">
      <c r="A16" s="1543" t="s">
        <v>1258</v>
      </c>
      <c r="B16" s="1544">
        <v>55</v>
      </c>
      <c r="C16" s="1545">
        <v>1718</v>
      </c>
      <c r="D16" s="1545">
        <v>34702</v>
      </c>
      <c r="E16" s="1545">
        <v>173321.19</v>
      </c>
      <c r="F16" s="1526"/>
      <c r="G16" s="1526"/>
      <c r="H16" s="1526"/>
      <c r="I16" s="1524"/>
      <c r="J16" s="1519"/>
      <c r="K16" s="1519"/>
      <c r="L16" s="1519"/>
      <c r="M16" s="1519"/>
      <c r="N16" s="1519"/>
      <c r="O16" s="1519"/>
      <c r="P16" s="1519"/>
      <c r="Q16" s="1519"/>
    </row>
    <row r="17" spans="1:17" s="1503" customFormat="1" ht="12" customHeight="1">
      <c r="A17" s="1546"/>
      <c r="B17" s="1547"/>
      <c r="C17" s="1547"/>
      <c r="D17" s="1547"/>
      <c r="E17" s="1547"/>
      <c r="F17" s="1548"/>
      <c r="G17" s="1548"/>
      <c r="H17" s="1526"/>
      <c r="I17" s="1527"/>
      <c r="J17" s="1527"/>
      <c r="K17" s="1527"/>
      <c r="L17" s="1536"/>
      <c r="M17" s="1536"/>
      <c r="N17" s="1536"/>
      <c r="O17" s="1536"/>
      <c r="P17" s="1536"/>
      <c r="Q17" s="1536"/>
    </row>
    <row r="18" spans="1:17" s="1503" customFormat="1" ht="12" customHeight="1">
      <c r="A18" s="1319" t="s">
        <v>1259</v>
      </c>
      <c r="B18" s="1533">
        <v>254</v>
      </c>
      <c r="C18" s="1534">
        <v>395567</v>
      </c>
      <c r="D18" s="1549">
        <v>9475917</v>
      </c>
      <c r="E18" s="1359">
        <v>49420575.560000002</v>
      </c>
      <c r="F18" s="1548"/>
      <c r="G18" s="1548"/>
      <c r="H18" s="1526"/>
      <c r="I18" s="1527"/>
      <c r="J18" s="1527"/>
      <c r="K18" s="1527"/>
      <c r="L18" s="1536"/>
      <c r="M18" s="1536"/>
      <c r="N18" s="1536"/>
      <c r="O18" s="1536"/>
      <c r="P18" s="1536"/>
      <c r="Q18" s="1536"/>
    </row>
    <row r="19" spans="1:17" s="1503" customFormat="1" ht="12" customHeight="1">
      <c r="A19" s="1319" t="s">
        <v>1260</v>
      </c>
      <c r="B19" s="1550">
        <v>94</v>
      </c>
      <c r="C19" s="1551">
        <v>11598</v>
      </c>
      <c r="D19" s="1535">
        <v>173736</v>
      </c>
      <c r="E19" s="1552">
        <v>813695.95</v>
      </c>
      <c r="F19" s="1548"/>
      <c r="G19" s="1553"/>
      <c r="H19" s="1526"/>
      <c r="I19" s="1554"/>
      <c r="J19" s="1536"/>
      <c r="K19" s="1536"/>
      <c r="L19" s="1536"/>
      <c r="M19" s="1536"/>
      <c r="N19" s="1536"/>
      <c r="O19" s="1536"/>
      <c r="P19" s="1536"/>
      <c r="Q19" s="1536"/>
    </row>
    <row r="20" spans="1:17" s="1503" customFormat="1" ht="12" customHeight="1">
      <c r="A20" s="1319"/>
      <c r="B20" s="1550"/>
      <c r="C20" s="1551"/>
      <c r="D20" s="1555"/>
      <c r="E20" s="1552"/>
      <c r="F20" s="1548"/>
      <c r="G20" s="1548"/>
      <c r="H20" s="1526"/>
      <c r="I20" s="1527"/>
      <c r="J20" s="1527"/>
      <c r="K20" s="1527"/>
      <c r="L20" s="1536"/>
      <c r="M20" s="1536"/>
      <c r="N20" s="1536"/>
      <c r="O20" s="1536"/>
      <c r="P20" s="1536"/>
      <c r="Q20" s="1536"/>
    </row>
    <row r="21" spans="1:17" s="1503" customFormat="1" ht="12" customHeight="1">
      <c r="A21" s="1319" t="s">
        <v>1261</v>
      </c>
      <c r="B21" s="1550">
        <v>365</v>
      </c>
      <c r="C21" s="1551">
        <v>192811</v>
      </c>
      <c r="D21" s="1555">
        <v>4482171</v>
      </c>
      <c r="E21" s="1552">
        <v>23095934.699999999</v>
      </c>
      <c r="F21" s="1548"/>
      <c r="G21" s="1548"/>
      <c r="H21" s="1526"/>
      <c r="I21" s="1527"/>
      <c r="J21" s="1527"/>
      <c r="K21" s="1527"/>
      <c r="L21" s="1536"/>
      <c r="M21" s="1536"/>
      <c r="N21" s="1536"/>
      <c r="O21" s="1536"/>
      <c r="P21" s="1536"/>
      <c r="Q21" s="1536"/>
    </row>
    <row r="22" spans="1:17" s="1503" customFormat="1" ht="15" customHeight="1">
      <c r="A22" s="1322" t="s">
        <v>1262</v>
      </c>
      <c r="B22" s="1556">
        <v>174</v>
      </c>
      <c r="C22" s="1557">
        <v>20027</v>
      </c>
      <c r="D22" s="1558">
        <v>322544</v>
      </c>
      <c r="E22" s="1559">
        <v>1514847.79</v>
      </c>
      <c r="F22" s="1548"/>
      <c r="G22" s="1548"/>
      <c r="H22" s="1526"/>
      <c r="I22" s="1527"/>
      <c r="J22" s="1527"/>
      <c r="K22" s="1527"/>
      <c r="L22" s="1536"/>
      <c r="M22" s="1536"/>
      <c r="N22" s="1536"/>
      <c r="O22" s="1536"/>
      <c r="P22" s="1536"/>
      <c r="Q22" s="1536"/>
    </row>
    <row r="23" spans="1:17" s="1454" customFormat="1" ht="15" customHeight="1">
      <c r="A23" s="1322" t="s">
        <v>1263</v>
      </c>
      <c r="B23" s="1556">
        <v>59</v>
      </c>
      <c r="C23" s="1557">
        <v>72526</v>
      </c>
      <c r="D23" s="1558">
        <v>1667604</v>
      </c>
      <c r="E23" s="1559">
        <v>8753199.3599999994</v>
      </c>
      <c r="F23" s="1524"/>
      <c r="G23" s="1524"/>
      <c r="H23" s="1526"/>
      <c r="I23" s="1524"/>
      <c r="J23" s="1560"/>
      <c r="K23" s="1560"/>
      <c r="L23" s="1560"/>
      <c r="M23" s="1560"/>
      <c r="N23" s="1560"/>
      <c r="O23" s="1560"/>
      <c r="P23" s="1560"/>
      <c r="Q23" s="1560"/>
    </row>
    <row r="24" spans="1:17" s="1454" customFormat="1" ht="9.75" customHeight="1" thickBot="1">
      <c r="A24" s="1330"/>
      <c r="B24" s="1561"/>
      <c r="C24" s="1562"/>
      <c r="D24" s="1562"/>
      <c r="E24" s="1563"/>
      <c r="F24" s="1524"/>
      <c r="G24" s="1524"/>
      <c r="H24" s="1524"/>
      <c r="I24" s="1524"/>
      <c r="J24" s="1560"/>
      <c r="K24" s="1560"/>
      <c r="L24" s="1560"/>
      <c r="M24" s="1560"/>
      <c r="N24" s="1560"/>
      <c r="O24" s="1560"/>
      <c r="P24" s="1560"/>
      <c r="Q24" s="1560"/>
    </row>
    <row r="25" spans="1:17" s="1454" customFormat="1" ht="5.25" customHeight="1" thickTop="1">
      <c r="A25" s="1322"/>
      <c r="B25" s="1322"/>
      <c r="C25" s="1564"/>
      <c r="D25" s="1564"/>
      <c r="E25" s="1323"/>
      <c r="F25" s="1565"/>
      <c r="G25" s="1565"/>
      <c r="H25" s="1524"/>
      <c r="I25" s="1524"/>
      <c r="J25" s="1560"/>
      <c r="K25" s="1560"/>
      <c r="L25" s="1560"/>
      <c r="M25" s="1560"/>
      <c r="N25" s="1560"/>
      <c r="O25" s="1560"/>
      <c r="P25" s="1560"/>
      <c r="Q25" s="1560"/>
    </row>
    <row r="26" spans="1:17" s="1454" customFormat="1" ht="21.75" customHeight="1">
      <c r="A26" s="2304" t="s">
        <v>1264</v>
      </c>
      <c r="B26" s="2305"/>
      <c r="C26" s="2305"/>
      <c r="D26" s="2305"/>
      <c r="E26" s="2305"/>
      <c r="F26" s="1566"/>
      <c r="G26" s="1566"/>
      <c r="H26" s="1566"/>
      <c r="I26" s="1517"/>
      <c r="J26" s="1507"/>
      <c r="K26" s="1560"/>
      <c r="L26" s="1560"/>
      <c r="M26" s="1560"/>
      <c r="N26" s="1560"/>
      <c r="O26" s="1560"/>
      <c r="P26" s="1560"/>
      <c r="Q26" s="1560"/>
    </row>
    <row r="27" spans="1:17" s="1567" customFormat="1" ht="12" customHeight="1">
      <c r="A27" s="2305"/>
      <c r="B27" s="2305"/>
      <c r="C27" s="2305"/>
      <c r="D27" s="2305"/>
      <c r="E27" s="2305"/>
      <c r="F27" s="1566"/>
      <c r="G27" s="1566"/>
      <c r="H27" s="1566"/>
      <c r="I27" s="1517"/>
      <c r="J27" s="1507"/>
    </row>
    <row r="28" spans="1:17" ht="12" customHeight="1">
      <c r="A28" s="1064" t="s">
        <v>1223</v>
      </c>
      <c r="B28" s="1064"/>
      <c r="C28" s="1064"/>
      <c r="D28" s="1064"/>
      <c r="E28" s="1060"/>
      <c r="F28" s="1568"/>
      <c r="G28" s="1568"/>
      <c r="H28" s="1569"/>
      <c r="I28" s="1507"/>
      <c r="J28" s="1507"/>
      <c r="K28" s="1507"/>
      <c r="L28" s="1507"/>
      <c r="M28" s="1507"/>
      <c r="N28" s="1507"/>
      <c r="O28" s="1467"/>
      <c r="P28" s="1467"/>
      <c r="Q28" s="1467"/>
    </row>
    <row r="29" spans="1:17" s="1567" customFormat="1" ht="12" customHeight="1">
      <c r="A29" s="1064"/>
      <c r="B29" s="1064"/>
      <c r="C29" s="1060"/>
      <c r="D29" s="1060"/>
      <c r="E29" s="1348"/>
      <c r="F29" s="1517"/>
      <c r="G29" s="1517"/>
      <c r="H29" s="1517"/>
      <c r="I29" s="1517"/>
      <c r="J29" s="1507"/>
    </row>
    <row r="30" spans="1:17" s="1567" customFormat="1" ht="12" customHeight="1">
      <c r="A30" s="1089" t="s">
        <v>691</v>
      </c>
      <c r="B30" s="1089"/>
      <c r="C30" s="1089"/>
      <c r="D30" s="1060"/>
      <c r="E30" s="1348"/>
      <c r="F30" s="1517"/>
      <c r="G30" s="1517"/>
      <c r="H30" s="1517"/>
      <c r="I30" s="1517"/>
      <c r="J30" s="1507"/>
    </row>
    <row r="31" spans="1:17" s="1567" customFormat="1" ht="17.25" customHeight="1">
      <c r="A31" s="1570" t="s">
        <v>1265</v>
      </c>
      <c r="B31" s="1570"/>
      <c r="C31" s="1089"/>
      <c r="D31" s="1060"/>
      <c r="E31" s="1571"/>
      <c r="F31" s="1572"/>
      <c r="G31" s="1572"/>
      <c r="H31" s="1572"/>
      <c r="I31" s="1572"/>
    </row>
    <row r="32" spans="1:17" s="1567" customFormat="1" ht="9" customHeight="1">
      <c r="A32" s="1570"/>
      <c r="B32" s="1089"/>
      <c r="C32" s="1089"/>
      <c r="D32" s="1060"/>
      <c r="E32" s="1571"/>
      <c r="F32" s="1572"/>
      <c r="G32" s="1572"/>
      <c r="H32" s="1572"/>
      <c r="I32" s="1572"/>
    </row>
    <row r="33" spans="1:9" s="1567" customFormat="1" ht="14.25" customHeight="1">
      <c r="A33" s="1570" t="s">
        <v>1266</v>
      </c>
      <c r="B33" s="1573"/>
      <c r="C33" s="1574"/>
      <c r="D33" s="1574"/>
      <c r="E33" s="1571"/>
      <c r="F33" s="1572"/>
      <c r="G33" s="1572"/>
      <c r="H33" s="1572"/>
      <c r="I33" s="1572"/>
    </row>
    <row r="34" spans="1:9" s="1567" customFormat="1" ht="9" customHeight="1">
      <c r="A34" s="1064"/>
      <c r="B34" s="1573"/>
      <c r="C34" s="1574"/>
      <c r="D34" s="1574"/>
      <c r="E34" s="1571"/>
      <c r="F34" s="1572"/>
      <c r="G34" s="1572"/>
      <c r="H34" s="1572"/>
      <c r="I34" s="1572"/>
    </row>
    <row r="35" spans="1:9" s="1567" customFormat="1" ht="15" customHeight="1">
      <c r="A35" s="1570" t="s">
        <v>1267</v>
      </c>
      <c r="B35" s="1573"/>
      <c r="C35" s="1574"/>
      <c r="D35" s="1574"/>
      <c r="E35" s="1571"/>
      <c r="F35" s="1572"/>
      <c r="G35" s="1572"/>
      <c r="H35" s="1572"/>
      <c r="I35" s="1572"/>
    </row>
    <row r="36" spans="1:9" s="1567" customFormat="1">
      <c r="A36" s="1517"/>
      <c r="B36" s="1572"/>
      <c r="C36" s="1575"/>
      <c r="D36" s="1575"/>
      <c r="E36" s="1576"/>
    </row>
    <row r="37" spans="1:9" s="1567" customFormat="1">
      <c r="A37" s="1507"/>
    </row>
    <row r="38" spans="1:9" s="1567" customFormat="1"/>
    <row r="39" spans="1:9" s="1567" customFormat="1"/>
    <row r="40" spans="1:9" s="1567" customFormat="1"/>
    <row r="41" spans="1:9" s="1567" customFormat="1"/>
    <row r="42" spans="1:9" s="1567" customFormat="1"/>
    <row r="43" spans="1:9" s="1567" customFormat="1"/>
    <row r="44" spans="1:9" s="1567" customFormat="1"/>
    <row r="45" spans="1:9" s="1567" customFormat="1"/>
    <row r="46" spans="1:9" s="1567" customFormat="1"/>
    <row r="47" spans="1:9" s="1567" customFormat="1"/>
    <row r="48" spans="1:9" s="1567" customFormat="1"/>
    <row r="49" s="1567" customFormat="1"/>
    <row r="50" s="1567" customFormat="1"/>
    <row r="51" s="1567" customFormat="1"/>
    <row r="52" s="1567" customFormat="1"/>
    <row r="53" s="1567" customFormat="1"/>
    <row r="54" s="1567" customFormat="1"/>
    <row r="55" s="1567" customFormat="1"/>
    <row r="56" s="1567" customFormat="1"/>
    <row r="57" s="1567" customFormat="1"/>
    <row r="58" s="1567" customFormat="1"/>
    <row r="59" s="1567" customFormat="1"/>
    <row r="60" s="1567" customFormat="1"/>
    <row r="61" s="1567" customFormat="1"/>
    <row r="62" s="1567" customFormat="1"/>
    <row r="63" s="1567" customFormat="1"/>
    <row r="64" s="1567" customFormat="1"/>
    <row r="65" s="1567" customFormat="1"/>
    <row r="66" s="1567" customFormat="1"/>
    <row r="67" s="1567" customFormat="1"/>
    <row r="68" s="1567" customFormat="1"/>
    <row r="69" s="1567" customFormat="1"/>
    <row r="70" s="1567" customFormat="1"/>
    <row r="71" s="1567" customFormat="1"/>
    <row r="72" s="1567" customFormat="1"/>
    <row r="73" s="1567" customFormat="1"/>
    <row r="74" s="1567" customFormat="1"/>
    <row r="75" s="1567" customFormat="1"/>
    <row r="76" s="1567" customFormat="1"/>
    <row r="77" s="1567" customFormat="1"/>
    <row r="78" s="1567" customFormat="1"/>
    <row r="79" s="1567" customFormat="1"/>
    <row r="80" s="1567" customFormat="1"/>
    <row r="81" s="1567" customFormat="1"/>
    <row r="82" s="1567" customFormat="1"/>
    <row r="83" s="1567" customFormat="1"/>
    <row r="84" s="1567" customFormat="1"/>
    <row r="85" s="1567" customFormat="1"/>
    <row r="86" s="1567" customFormat="1"/>
    <row r="87" s="1567" customFormat="1"/>
    <row r="88" s="1567" customFormat="1"/>
    <row r="89" s="1567" customFormat="1"/>
    <row r="90" s="1567" customFormat="1"/>
    <row r="91" s="1567" customFormat="1"/>
    <row r="92" s="1567" customFormat="1"/>
    <row r="93" s="1567" customFormat="1"/>
    <row r="94" s="1567" customFormat="1"/>
    <row r="95" s="1567" customFormat="1"/>
    <row r="96" s="1567" customFormat="1"/>
    <row r="97" s="1567" customFormat="1"/>
    <row r="98" s="1567" customFormat="1"/>
    <row r="99" s="1567" customFormat="1"/>
    <row r="100" s="1567" customFormat="1"/>
    <row r="101" s="1567" customFormat="1"/>
    <row r="102" s="1567" customFormat="1"/>
    <row r="103" s="1567" customFormat="1"/>
    <row r="104" s="1567" customFormat="1"/>
    <row r="105" s="1567" customFormat="1"/>
    <row r="106" s="1567" customFormat="1"/>
    <row r="107" s="1567" customFormat="1"/>
    <row r="108" s="1567" customFormat="1"/>
    <row r="109" s="1567" customFormat="1"/>
    <row r="110" s="1567" customFormat="1"/>
    <row r="111" s="1567" customFormat="1"/>
    <row r="112" s="1567" customFormat="1"/>
    <row r="113" spans="1:5" s="1567" customFormat="1"/>
    <row r="114" spans="1:5" s="1567" customFormat="1"/>
    <row r="115" spans="1:5">
      <c r="A115" s="1567"/>
      <c r="B115" s="1567"/>
      <c r="C115" s="1567"/>
      <c r="D115" s="1567"/>
      <c r="E115" s="1567"/>
    </row>
  </sheetData>
  <mergeCells count="8">
    <mergeCell ref="A26:E27"/>
    <mergeCell ref="A2:E2"/>
    <mergeCell ref="A3:E3"/>
    <mergeCell ref="A5:A7"/>
    <mergeCell ref="C5:C6"/>
    <mergeCell ref="D5:D6"/>
    <mergeCell ref="E5:E6"/>
    <mergeCell ref="B7:D7"/>
  </mergeCells>
  <hyperlinks>
    <hyperlink ref="A31" r:id="rId1"/>
    <hyperlink ref="A33" r:id="rId2"/>
    <hyperlink ref="A35" r:id="rId3"/>
    <hyperlink ref="A1" location="Índice!A1" display="Voltar ao índice"/>
  </hyperlinks>
  <pageMargins left="0.78740157480314965" right="0.78740157480314965" top="1.1811023622047243" bottom="0.78740157480314965" header="0" footer="0"/>
  <pageSetup paperSize="9" orientation="portrait" r:id="rId4"/>
  <headerFooter alignWithMargins="0"/>
</worksheet>
</file>

<file path=xl/worksheets/sheet106.xml><?xml version="1.0" encoding="utf-8"?>
<worksheet xmlns="http://schemas.openxmlformats.org/spreadsheetml/2006/main" xmlns:r="http://schemas.openxmlformats.org/officeDocument/2006/relationships">
  <dimension ref="A1:K176"/>
  <sheetViews>
    <sheetView workbookViewId="0"/>
  </sheetViews>
  <sheetFormatPr defaultColWidth="7.85546875" defaultRowHeight="9"/>
  <cols>
    <col min="1" max="1" width="21.42578125" style="1467" customWidth="1"/>
    <col min="2" max="2" width="9" style="1467" customWidth="1"/>
    <col min="3" max="3" width="13.28515625" style="1467" customWidth="1"/>
    <col min="4" max="4" width="10.5703125" style="1467" customWidth="1"/>
    <col min="5" max="5" width="10.7109375" style="1467" customWidth="1"/>
    <col min="6" max="6" width="13.140625" style="1467" customWidth="1"/>
    <col min="7" max="7" width="8.7109375" style="1467" customWidth="1"/>
    <col min="8" max="8" width="5" style="1454" customWidth="1"/>
    <col min="9" max="9" width="5.85546875" style="1454" customWidth="1"/>
    <col min="10" max="16384" width="7.85546875" style="1467"/>
  </cols>
  <sheetData>
    <row r="1" spans="1:11" s="1528" customFormat="1" ht="15.75" customHeight="1">
      <c r="A1" s="1921" t="s">
        <v>1737</v>
      </c>
      <c r="B1" s="1577"/>
      <c r="C1" s="1577"/>
      <c r="D1" s="1577"/>
      <c r="E1" s="1577"/>
      <c r="F1" s="1577"/>
      <c r="G1" s="1577"/>
      <c r="H1" s="1577"/>
      <c r="I1" s="1577"/>
    </row>
    <row r="2" spans="1:11" s="1528" customFormat="1" ht="23.25" customHeight="1">
      <c r="A2" s="2307" t="s">
        <v>1268</v>
      </c>
      <c r="B2" s="2307"/>
      <c r="C2" s="2307"/>
      <c r="D2" s="2307"/>
      <c r="E2" s="1322"/>
      <c r="F2" s="1322"/>
      <c r="G2" s="1322"/>
      <c r="H2" s="1453"/>
      <c r="I2" s="1453"/>
    </row>
    <row r="3" spans="1:11" s="1478" customFormat="1" ht="22.5" customHeight="1">
      <c r="A3" s="2070" t="s">
        <v>1269</v>
      </c>
      <c r="B3" s="2070"/>
      <c r="C3" s="2070"/>
      <c r="D3" s="2070"/>
      <c r="E3" s="2316"/>
      <c r="F3" s="2316"/>
      <c r="G3" s="2316"/>
      <c r="H3" s="1578"/>
      <c r="I3" s="1578"/>
    </row>
    <row r="4" spans="1:11" s="1478" customFormat="1" ht="13.5" customHeight="1">
      <c r="A4" s="299">
        <v>2016</v>
      </c>
      <c r="B4" s="1579"/>
      <c r="C4" s="1579"/>
      <c r="D4" s="1521"/>
      <c r="E4" s="1579"/>
      <c r="F4" s="1579"/>
      <c r="G4" s="1579"/>
      <c r="H4" s="1578"/>
      <c r="I4" s="1578"/>
      <c r="J4" s="1477"/>
      <c r="K4" s="1477"/>
    </row>
    <row r="5" spans="1:11" s="1478" customFormat="1" ht="15" customHeight="1">
      <c r="A5" s="2077" t="s">
        <v>700</v>
      </c>
      <c r="B5" s="2313" t="s">
        <v>1270</v>
      </c>
      <c r="C5" s="2314"/>
      <c r="D5" s="2315"/>
      <c r="E5" s="2313" t="s">
        <v>1271</v>
      </c>
      <c r="F5" s="2314"/>
      <c r="G5" s="2315"/>
      <c r="H5" s="1578"/>
      <c r="I5" s="1578"/>
    </row>
    <row r="6" spans="1:11" s="1478" customFormat="1" ht="15" customHeight="1">
      <c r="A6" s="2077"/>
      <c r="B6" s="2092" t="s">
        <v>1230</v>
      </c>
      <c r="C6" s="2312" t="s">
        <v>1231</v>
      </c>
      <c r="D6" s="2312" t="s">
        <v>1233</v>
      </c>
      <c r="E6" s="2092" t="s">
        <v>1230</v>
      </c>
      <c r="F6" s="2312" t="s">
        <v>1231</v>
      </c>
      <c r="G6" s="2312" t="s">
        <v>1233</v>
      </c>
      <c r="H6" s="1578"/>
      <c r="I6" s="1578"/>
    </row>
    <row r="7" spans="1:11" s="1483" customFormat="1" ht="15" customHeight="1">
      <c r="A7" s="2077"/>
      <c r="B7" s="2261"/>
      <c r="C7" s="2261"/>
      <c r="D7" s="2261"/>
      <c r="E7" s="2261"/>
      <c r="F7" s="2261"/>
      <c r="G7" s="2261"/>
      <c r="H7" s="1578"/>
      <c r="I7" s="1578"/>
    </row>
    <row r="8" spans="1:11" s="1478" customFormat="1" ht="15" customHeight="1">
      <c r="A8" s="2078"/>
      <c r="B8" s="2046" t="s">
        <v>505</v>
      </c>
      <c r="C8" s="2094"/>
      <c r="D8" s="1487" t="s">
        <v>1251</v>
      </c>
      <c r="E8" s="2045" t="s">
        <v>505</v>
      </c>
      <c r="F8" s="2094"/>
      <c r="G8" s="1487" t="s">
        <v>1251</v>
      </c>
      <c r="H8" s="1453"/>
      <c r="I8" s="1453"/>
    </row>
    <row r="9" spans="1:11" s="1528" customFormat="1" ht="15" customHeight="1">
      <c r="A9" s="1319" t="s">
        <v>28</v>
      </c>
      <c r="B9" s="1580">
        <f>SUM(B11,B19,B20)</f>
        <v>157631</v>
      </c>
      <c r="C9" s="1580">
        <f>SUM(C11,C19,C20)</f>
        <v>4011586</v>
      </c>
      <c r="D9" s="1580">
        <f>SUM(D11,D19:D20)</f>
        <v>21044007.109999999</v>
      </c>
      <c r="E9" s="1580">
        <f>SUM(E11,E19,E20)</f>
        <v>152520</v>
      </c>
      <c r="F9" s="1580">
        <f>SUM(F11,F19,F20)</f>
        <v>2832222</v>
      </c>
      <c r="G9" s="1580">
        <f>SUM(G11,G19:G20)</f>
        <v>14361980.800000003</v>
      </c>
      <c r="H9" s="1453"/>
      <c r="I9" s="1581"/>
    </row>
    <row r="10" spans="1:11" s="1528" customFormat="1" ht="5.25" customHeight="1">
      <c r="A10" s="1322"/>
      <c r="B10" s="1582"/>
      <c r="C10" s="1582"/>
      <c r="D10" s="1582"/>
      <c r="E10" s="1582"/>
      <c r="F10" s="1582"/>
      <c r="G10" s="1582"/>
      <c r="H10" s="1453"/>
      <c r="I10" s="1453"/>
    </row>
    <row r="11" spans="1:11" s="1528" customFormat="1" ht="15" customHeight="1">
      <c r="A11" s="1319" t="s">
        <v>1235</v>
      </c>
      <c r="B11" s="1359">
        <f t="shared" ref="B11:G11" si="0">SUM(B13:B17)</f>
        <v>151997</v>
      </c>
      <c r="C11" s="1359">
        <f t="shared" si="0"/>
        <v>3916100</v>
      </c>
      <c r="D11" s="1359">
        <f t="shared" si="0"/>
        <v>20574635.949999999</v>
      </c>
      <c r="E11" s="1359">
        <f t="shared" si="0"/>
        <v>146950</v>
      </c>
      <c r="F11" s="1359">
        <f t="shared" si="0"/>
        <v>2752001</v>
      </c>
      <c r="G11" s="1359">
        <f t="shared" si="0"/>
        <v>13994881.100000001</v>
      </c>
      <c r="H11" s="1453"/>
      <c r="I11" s="1583"/>
    </row>
    <row r="12" spans="1:11" s="1528" customFormat="1" ht="9" customHeight="1">
      <c r="A12" s="1322"/>
      <c r="B12" s="1360"/>
      <c r="C12" s="1360"/>
      <c r="D12" s="1360"/>
      <c r="E12" s="1582"/>
      <c r="F12" s="1582"/>
      <c r="G12" s="1582"/>
      <c r="H12" s="1453"/>
      <c r="I12" s="1453"/>
    </row>
    <row r="13" spans="1:11" s="1503" customFormat="1" ht="12" customHeight="1">
      <c r="A13" s="1464" t="s">
        <v>419</v>
      </c>
      <c r="B13" s="1360">
        <v>43277</v>
      </c>
      <c r="C13" s="1360">
        <v>1235676</v>
      </c>
      <c r="D13" s="1360">
        <v>6254086.6100000003</v>
      </c>
      <c r="E13" s="1360">
        <v>41800</v>
      </c>
      <c r="F13" s="1360">
        <v>836616</v>
      </c>
      <c r="G13" s="1360">
        <v>4144506.37</v>
      </c>
      <c r="H13" s="1453"/>
      <c r="I13" s="1583"/>
      <c r="K13" s="1528"/>
    </row>
    <row r="14" spans="1:11" s="1528" customFormat="1" ht="12" customHeight="1">
      <c r="A14" s="1464" t="s">
        <v>421</v>
      </c>
      <c r="B14" s="1360">
        <v>27296</v>
      </c>
      <c r="C14" s="1360">
        <v>557914</v>
      </c>
      <c r="D14" s="1360">
        <v>2880362.31</v>
      </c>
      <c r="E14" s="1360">
        <v>25878</v>
      </c>
      <c r="F14" s="1360">
        <v>393786</v>
      </c>
      <c r="G14" s="1360">
        <v>1913546.51</v>
      </c>
      <c r="H14" s="1453"/>
      <c r="I14" s="1583"/>
    </row>
    <row r="15" spans="1:11" s="1503" customFormat="1" ht="12" customHeight="1">
      <c r="A15" s="1497" t="s">
        <v>422</v>
      </c>
      <c r="B15" s="1360">
        <v>68281</v>
      </c>
      <c r="C15" s="1360">
        <v>1858662</v>
      </c>
      <c r="D15" s="1360">
        <v>10149245.4</v>
      </c>
      <c r="E15" s="1360">
        <v>66096</v>
      </c>
      <c r="F15" s="1360">
        <v>1317613</v>
      </c>
      <c r="G15" s="1360">
        <v>6981942.5800000001</v>
      </c>
      <c r="H15" s="1453"/>
      <c r="I15" s="1583"/>
      <c r="K15" s="1528"/>
    </row>
    <row r="16" spans="1:11" s="1528" customFormat="1" ht="12" customHeight="1">
      <c r="A16" s="1464" t="s">
        <v>424</v>
      </c>
      <c r="B16" s="1360">
        <v>2393</v>
      </c>
      <c r="C16" s="1360">
        <v>57409</v>
      </c>
      <c r="D16" s="1360">
        <v>234347.79</v>
      </c>
      <c r="E16" s="1360">
        <v>2343</v>
      </c>
      <c r="F16" s="1360">
        <v>42323</v>
      </c>
      <c r="G16" s="1360">
        <v>161839.85</v>
      </c>
      <c r="H16" s="1453"/>
      <c r="I16" s="1583"/>
    </row>
    <row r="17" spans="1:11" s="1528" customFormat="1" ht="12" customHeight="1">
      <c r="A17" s="1464" t="s">
        <v>425</v>
      </c>
      <c r="B17" s="1360">
        <v>10750</v>
      </c>
      <c r="C17" s="1360">
        <v>206439</v>
      </c>
      <c r="D17" s="1360">
        <v>1056593.8400000001</v>
      </c>
      <c r="E17" s="1360">
        <v>10833</v>
      </c>
      <c r="F17" s="1360">
        <v>161663</v>
      </c>
      <c r="G17" s="1360">
        <v>793045.79</v>
      </c>
      <c r="H17" s="1453"/>
      <c r="I17" s="1583"/>
    </row>
    <row r="18" spans="1:11" s="1528" customFormat="1" ht="12" customHeight="1">
      <c r="A18" s="1464"/>
      <c r="B18" s="1360"/>
      <c r="C18" s="1360"/>
      <c r="D18" s="1584"/>
      <c r="E18" s="1360"/>
      <c r="F18" s="1360"/>
      <c r="G18" s="1360"/>
      <c r="H18" s="1453"/>
      <c r="I18" s="1583"/>
    </row>
    <row r="19" spans="1:11" s="1528" customFormat="1" ht="18" customHeight="1">
      <c r="A19" s="1319" t="s">
        <v>1272</v>
      </c>
      <c r="B19" s="1359">
        <v>1418</v>
      </c>
      <c r="C19" s="1359">
        <v>27200</v>
      </c>
      <c r="D19" s="1359">
        <v>129360.3</v>
      </c>
      <c r="E19" s="1359">
        <v>1376</v>
      </c>
      <c r="F19" s="1359">
        <v>24246</v>
      </c>
      <c r="G19" s="1359">
        <v>103720.9</v>
      </c>
      <c r="H19" s="1453"/>
      <c r="I19" s="1583"/>
    </row>
    <row r="20" spans="1:11" s="1503" customFormat="1" ht="18" customHeight="1">
      <c r="A20" s="1319" t="s">
        <v>1273</v>
      </c>
      <c r="B20" s="1585">
        <v>4216</v>
      </c>
      <c r="C20" s="1585">
        <v>68286</v>
      </c>
      <c r="D20" s="1359">
        <v>340010.86</v>
      </c>
      <c r="E20" s="1585">
        <v>4194</v>
      </c>
      <c r="F20" s="1585">
        <v>55975</v>
      </c>
      <c r="G20" s="1359">
        <v>263378.8</v>
      </c>
      <c r="H20" s="1581"/>
      <c r="I20" s="1581"/>
    </row>
    <row r="21" spans="1:11" ht="4.5" customHeight="1" thickBot="1">
      <c r="A21" s="963"/>
      <c r="B21" s="1504"/>
      <c r="C21" s="1504"/>
      <c r="D21" s="1506"/>
      <c r="E21" s="910"/>
      <c r="F21" s="910"/>
      <c r="G21" s="910"/>
      <c r="H21" s="1453"/>
      <c r="I21" s="1453"/>
    </row>
    <row r="22" spans="1:11" ht="3" customHeight="1" thickTop="1">
      <c r="A22" s="952"/>
      <c r="B22" s="1183"/>
      <c r="C22" s="1183"/>
      <c r="D22" s="883"/>
      <c r="E22" s="952"/>
      <c r="F22" s="952"/>
      <c r="G22" s="952"/>
      <c r="H22" s="1453"/>
      <c r="I22" s="1453"/>
    </row>
    <row r="23" spans="1:11" ht="12" customHeight="1">
      <c r="A23" s="1322"/>
      <c r="B23" s="1564"/>
      <c r="C23" s="1564"/>
      <c r="D23" s="1323"/>
      <c r="E23" s="1322"/>
      <c r="F23" s="1322"/>
      <c r="G23" s="1322"/>
      <c r="H23" s="1453"/>
      <c r="I23" s="1453"/>
    </row>
    <row r="24" spans="1:11" ht="12" customHeight="1">
      <c r="A24" s="1322"/>
      <c r="B24" s="1564"/>
      <c r="C24" s="1564"/>
      <c r="D24" s="1323"/>
      <c r="E24" s="1322"/>
      <c r="F24" s="1322"/>
      <c r="G24" s="1457"/>
      <c r="H24" s="1453"/>
      <c r="I24" s="1453"/>
    </row>
    <row r="25" spans="1:11" ht="12" customHeight="1">
      <c r="A25" s="2307" t="s">
        <v>1268</v>
      </c>
      <c r="B25" s="2307"/>
      <c r="C25" s="2307"/>
      <c r="D25" s="2307"/>
      <c r="E25" s="1322"/>
      <c r="F25" s="1322"/>
      <c r="G25" s="1322"/>
      <c r="H25" s="1453"/>
      <c r="I25" s="1453"/>
    </row>
    <row r="26" spans="1:11" ht="12" customHeight="1">
      <c r="A26" s="2308" t="s">
        <v>1274</v>
      </c>
      <c r="B26" s="2308"/>
      <c r="C26" s="2308"/>
      <c r="D26" s="2308"/>
      <c r="E26" s="2309"/>
      <c r="F26" s="2309"/>
      <c r="G26" s="2309"/>
      <c r="H26" s="1453"/>
      <c r="I26" s="1453"/>
    </row>
    <row r="27" spans="1:11" ht="12" customHeight="1">
      <c r="A27" s="299">
        <v>2016</v>
      </c>
      <c r="B27" s="1579"/>
      <c r="C27" s="1579"/>
      <c r="D27" s="1521"/>
      <c r="E27" s="1579"/>
      <c r="F27" s="1579"/>
      <c r="G27" s="1579"/>
      <c r="H27" s="1453"/>
      <c r="I27" s="1453"/>
    </row>
    <row r="28" spans="1:11" ht="12" customHeight="1">
      <c r="A28" s="2077" t="s">
        <v>700</v>
      </c>
      <c r="B28" s="2313" t="s">
        <v>1275</v>
      </c>
      <c r="C28" s="2314"/>
      <c r="D28" s="2315"/>
      <c r="E28" s="2313" t="s">
        <v>1276</v>
      </c>
      <c r="F28" s="2314"/>
      <c r="G28" s="2315"/>
      <c r="H28" s="1453"/>
      <c r="I28" s="1453"/>
    </row>
    <row r="29" spans="1:11" ht="12" customHeight="1">
      <c r="A29" s="2077"/>
      <c r="B29" s="2092" t="s">
        <v>1230</v>
      </c>
      <c r="C29" s="2312" t="s">
        <v>1231</v>
      </c>
      <c r="D29" s="2312" t="s">
        <v>1233</v>
      </c>
      <c r="E29" s="2092" t="s">
        <v>1230</v>
      </c>
      <c r="F29" s="2312" t="s">
        <v>1231</v>
      </c>
      <c r="G29" s="2312" t="s">
        <v>1233</v>
      </c>
      <c r="H29" s="1453"/>
      <c r="I29" s="1453"/>
    </row>
    <row r="30" spans="1:11" ht="12" customHeight="1">
      <c r="A30" s="2077"/>
      <c r="B30" s="2261"/>
      <c r="C30" s="2261"/>
      <c r="D30" s="2261"/>
      <c r="E30" s="2261"/>
      <c r="F30" s="2261"/>
      <c r="G30" s="2261"/>
      <c r="H30" s="1453"/>
      <c r="I30" s="1453"/>
    </row>
    <row r="31" spans="1:11" s="1454" customFormat="1" ht="12" customHeight="1">
      <c r="A31" s="2078"/>
      <c r="B31" s="2046" t="s">
        <v>505</v>
      </c>
      <c r="C31" s="2094"/>
      <c r="D31" s="1487" t="s">
        <v>1251</v>
      </c>
      <c r="E31" s="2045" t="s">
        <v>505</v>
      </c>
      <c r="F31" s="2094"/>
      <c r="G31" s="1487" t="s">
        <v>1251</v>
      </c>
      <c r="H31" s="1453"/>
      <c r="I31" s="1453"/>
      <c r="J31" s="1467"/>
      <c r="K31" s="1467"/>
    </row>
    <row r="32" spans="1:11" s="1454" customFormat="1" ht="15" customHeight="1">
      <c r="A32" s="1319" t="s">
        <v>28</v>
      </c>
      <c r="B32" s="1586">
        <f t="shared" ref="B32:G32" si="1">SUM(B34,B42,B43)</f>
        <v>178111</v>
      </c>
      <c r="C32" s="1586">
        <f t="shared" si="1"/>
        <v>4239480</v>
      </c>
      <c r="D32" s="1586">
        <f>SUM(D34,D42:D43)</f>
        <v>21774316.849999998</v>
      </c>
      <c r="E32" s="1586">
        <f t="shared" si="1"/>
        <v>162276</v>
      </c>
      <c r="F32" s="1586">
        <f t="shared" si="1"/>
        <v>3840978</v>
      </c>
      <c r="G32" s="1586">
        <f t="shared" si="1"/>
        <v>20059090.030000001</v>
      </c>
      <c r="H32" s="1453"/>
      <c r="I32" s="1453"/>
      <c r="J32" s="1467"/>
      <c r="K32" s="1467"/>
    </row>
    <row r="33" spans="1:11" s="1454" customFormat="1" ht="12" customHeight="1">
      <c r="A33" s="1322"/>
      <c r="B33" s="1353"/>
      <c r="C33" s="1353"/>
      <c r="D33" s="1353"/>
      <c r="E33" s="1353"/>
      <c r="F33" s="1353"/>
      <c r="G33" s="1353"/>
      <c r="H33" s="1453"/>
      <c r="I33" s="1453"/>
      <c r="J33" s="1467"/>
      <c r="K33" s="1467"/>
    </row>
    <row r="34" spans="1:11" s="1454" customFormat="1" ht="15" customHeight="1">
      <c r="A34" s="1319" t="s">
        <v>1235</v>
      </c>
      <c r="B34" s="1587">
        <f t="shared" ref="B34:G34" si="2">SUM(B36:B40)</f>
        <v>171293</v>
      </c>
      <c r="C34" s="1587">
        <f t="shared" si="2"/>
        <v>4120370</v>
      </c>
      <c r="D34" s="1587">
        <f t="shared" si="2"/>
        <v>21201675.07</v>
      </c>
      <c r="E34" s="1587">
        <f t="shared" si="2"/>
        <v>156379</v>
      </c>
      <c r="F34" s="1587">
        <f t="shared" si="2"/>
        <v>3746338</v>
      </c>
      <c r="G34" s="1587">
        <f t="shared" si="2"/>
        <v>19599209.23</v>
      </c>
      <c r="J34" s="1467"/>
      <c r="K34" s="1467"/>
    </row>
    <row r="35" spans="1:11" s="1454" customFormat="1" ht="12" customHeight="1">
      <c r="A35" s="1322"/>
      <c r="B35" s="1588"/>
      <c r="C35" s="1588"/>
      <c r="D35" s="1588"/>
      <c r="E35" s="1353"/>
      <c r="F35" s="1353"/>
      <c r="G35" s="1353"/>
      <c r="K35" s="1467"/>
    </row>
    <row r="36" spans="1:11" s="1454" customFormat="1" ht="12" customHeight="1">
      <c r="A36" s="1464" t="s">
        <v>419</v>
      </c>
      <c r="B36" s="1588">
        <v>48079</v>
      </c>
      <c r="C36" s="1588">
        <v>1261594</v>
      </c>
      <c r="D36" s="1588">
        <v>6300878.5999999996</v>
      </c>
      <c r="E36" s="1588">
        <v>45154</v>
      </c>
      <c r="F36" s="1588">
        <v>1171358</v>
      </c>
      <c r="G36" s="1588">
        <v>5895840.5899999999</v>
      </c>
      <c r="J36" s="1467"/>
      <c r="K36" s="1467"/>
    </row>
    <row r="37" spans="1:11" s="1454" customFormat="1" ht="12" customHeight="1">
      <c r="A37" s="1464" t="s">
        <v>421</v>
      </c>
      <c r="B37" s="1588">
        <v>31182</v>
      </c>
      <c r="C37" s="1588">
        <v>615615</v>
      </c>
      <c r="D37" s="1588">
        <v>3112286.38</v>
      </c>
      <c r="E37" s="1588">
        <v>28404</v>
      </c>
      <c r="F37" s="1588">
        <v>548392</v>
      </c>
      <c r="G37" s="1588">
        <v>2784129.05</v>
      </c>
      <c r="J37" s="1467"/>
      <c r="K37" s="1467"/>
    </row>
    <row r="38" spans="1:11" s="1454" customFormat="1" ht="12" customHeight="1">
      <c r="A38" s="1497" t="s">
        <v>422</v>
      </c>
      <c r="B38" s="1588">
        <v>75059</v>
      </c>
      <c r="C38" s="1588">
        <v>1881266</v>
      </c>
      <c r="D38" s="1588">
        <v>10036662.92</v>
      </c>
      <c r="E38" s="1588">
        <v>69032</v>
      </c>
      <c r="F38" s="1588">
        <v>1758449</v>
      </c>
      <c r="G38" s="1588">
        <v>9604744.6600000001</v>
      </c>
      <c r="J38" s="1467"/>
      <c r="K38" s="1467"/>
    </row>
    <row r="39" spans="1:11" s="1454" customFormat="1" ht="12" customHeight="1">
      <c r="A39" s="1464" t="s">
        <v>424</v>
      </c>
      <c r="B39" s="1588">
        <v>3033</v>
      </c>
      <c r="C39" s="1588">
        <v>61596</v>
      </c>
      <c r="D39" s="1588">
        <v>258282.23</v>
      </c>
      <c r="E39" s="1588">
        <v>2413</v>
      </c>
      <c r="F39" s="1588">
        <v>51561</v>
      </c>
      <c r="G39" s="1588">
        <v>207045.33</v>
      </c>
      <c r="J39" s="1467"/>
      <c r="K39" s="1467"/>
    </row>
    <row r="40" spans="1:11" s="1454" customFormat="1" ht="12" customHeight="1">
      <c r="A40" s="1464" t="s">
        <v>425</v>
      </c>
      <c r="B40" s="1588">
        <v>13940</v>
      </c>
      <c r="C40" s="1588">
        <v>300299</v>
      </c>
      <c r="D40" s="1588">
        <v>1493564.94</v>
      </c>
      <c r="E40" s="1588">
        <v>11376</v>
      </c>
      <c r="F40" s="1588">
        <v>216578</v>
      </c>
      <c r="G40" s="1588">
        <v>1107449.6000000001</v>
      </c>
      <c r="J40" s="1467"/>
      <c r="K40" s="1467"/>
    </row>
    <row r="41" spans="1:11" s="1454" customFormat="1" ht="12" customHeight="1">
      <c r="A41" s="1464"/>
      <c r="B41" s="1588"/>
      <c r="C41" s="1588"/>
      <c r="D41" s="1588"/>
      <c r="E41" s="1588"/>
      <c r="F41" s="1588"/>
      <c r="G41" s="1588"/>
      <c r="K41" s="1467"/>
    </row>
    <row r="42" spans="1:11" s="1454" customFormat="1" ht="18" customHeight="1">
      <c r="A42" s="1319" t="s">
        <v>1272</v>
      </c>
      <c r="B42" s="1587">
        <v>1643</v>
      </c>
      <c r="C42" s="1587">
        <v>32765</v>
      </c>
      <c r="D42" s="1587">
        <v>151593.9</v>
      </c>
      <c r="E42" s="1587">
        <v>1483</v>
      </c>
      <c r="F42" s="1587">
        <v>30197</v>
      </c>
      <c r="G42" s="1587">
        <v>140615.6</v>
      </c>
      <c r="J42" s="1467"/>
      <c r="K42" s="1467"/>
    </row>
    <row r="43" spans="1:11" s="1454" customFormat="1" ht="18" customHeight="1">
      <c r="A43" s="1319" t="s">
        <v>1273</v>
      </c>
      <c r="B43" s="1589">
        <v>5175</v>
      </c>
      <c r="C43" s="1589">
        <v>86345</v>
      </c>
      <c r="D43" s="1587">
        <v>421047.88</v>
      </c>
      <c r="E43" s="1589">
        <v>4414</v>
      </c>
      <c r="F43" s="1589">
        <v>64443</v>
      </c>
      <c r="G43" s="1587">
        <v>319265.2</v>
      </c>
      <c r="J43" s="1467"/>
      <c r="K43" s="1467"/>
    </row>
    <row r="44" spans="1:11" s="1454" customFormat="1" ht="12" customHeight="1" thickBot="1">
      <c r="A44" s="963"/>
      <c r="B44" s="1504"/>
      <c r="C44" s="1504"/>
      <c r="D44" s="1506"/>
      <c r="E44" s="1506"/>
      <c r="F44" s="1506"/>
      <c r="G44" s="1506"/>
      <c r="J44" s="1467"/>
      <c r="K44" s="1467"/>
    </row>
    <row r="45" spans="1:11" s="1507" customFormat="1" ht="5.25" customHeight="1" thickTop="1">
      <c r="A45" s="1064"/>
      <c r="B45" s="1060"/>
      <c r="C45" s="1060"/>
      <c r="D45" s="1348"/>
      <c r="E45" s="1064"/>
      <c r="F45" s="1064"/>
      <c r="G45" s="1064"/>
    </row>
    <row r="46" spans="1:11" s="1507" customFormat="1" ht="9" customHeight="1">
      <c r="A46" s="2310" t="s">
        <v>1277</v>
      </c>
      <c r="B46" s="2311"/>
      <c r="C46" s="2311"/>
      <c r="D46" s="2311"/>
      <c r="E46" s="2311"/>
      <c r="F46" s="2311"/>
      <c r="G46" s="2311"/>
    </row>
    <row r="47" spans="1:11" s="1507" customFormat="1" ht="15.75" customHeight="1">
      <c r="A47" s="2311"/>
      <c r="B47" s="2311"/>
      <c r="C47" s="2311"/>
      <c r="D47" s="2311"/>
      <c r="E47" s="2311"/>
      <c r="F47" s="2311"/>
      <c r="G47" s="2311"/>
    </row>
    <row r="48" spans="1:11" s="1507" customFormat="1" ht="6" customHeight="1">
      <c r="A48" s="1590"/>
      <c r="B48" s="1590"/>
      <c r="C48" s="1590"/>
      <c r="D48" s="1590"/>
      <c r="E48" s="1590"/>
      <c r="F48" s="1590"/>
      <c r="G48" s="1590"/>
    </row>
    <row r="49" spans="1:8" s="1507" customFormat="1" ht="12" customHeight="1">
      <c r="A49" s="1517" t="s">
        <v>1278</v>
      </c>
      <c r="B49" s="1517"/>
      <c r="C49" s="1517"/>
      <c r="D49" s="1517"/>
      <c r="E49" s="1568"/>
      <c r="F49" s="1568"/>
      <c r="G49" s="1568"/>
      <c r="H49" s="1569"/>
    </row>
    <row r="50" spans="1:8" s="1507" customFormat="1"/>
    <row r="51" spans="1:8" s="1507" customFormat="1">
      <c r="A51" s="1109" t="s">
        <v>691</v>
      </c>
      <c r="B51" s="1109"/>
    </row>
    <row r="52" spans="1:8" s="1507" customFormat="1">
      <c r="A52" s="1591" t="s">
        <v>1279</v>
      </c>
      <c r="B52" s="1592"/>
    </row>
    <row r="53" spans="1:8" s="1507" customFormat="1" ht="6" customHeight="1">
      <c r="A53" s="1592"/>
      <c r="B53" s="1109"/>
    </row>
    <row r="54" spans="1:8" s="1507" customFormat="1">
      <c r="A54" s="1591" t="s">
        <v>1280</v>
      </c>
      <c r="B54" s="1517"/>
    </row>
    <row r="55" spans="1:8" s="1507" customFormat="1">
      <c r="A55" s="1517"/>
      <c r="B55" s="1517"/>
    </row>
    <row r="56" spans="1:8" s="1507" customFormat="1">
      <c r="A56" s="1591" t="s">
        <v>1281</v>
      </c>
      <c r="B56" s="1517"/>
    </row>
    <row r="57" spans="1:8" s="1507" customFormat="1"/>
    <row r="58" spans="1:8" s="1507" customFormat="1"/>
    <row r="59" spans="1:8" s="1507" customFormat="1"/>
    <row r="60" spans="1:8" s="1507" customFormat="1"/>
    <row r="61" spans="1:8" s="1507" customFormat="1"/>
    <row r="62" spans="1:8" s="1507" customFormat="1"/>
    <row r="63" spans="1:8" s="1507" customFormat="1"/>
    <row r="64" spans="1:8" s="1507" customFormat="1"/>
    <row r="65" s="1507" customFormat="1"/>
    <row r="66" s="1507" customFormat="1"/>
    <row r="67" s="1507" customFormat="1"/>
    <row r="68" s="1507" customFormat="1"/>
    <row r="69" s="1507" customFormat="1"/>
    <row r="70" s="1507" customFormat="1"/>
    <row r="71" s="1507" customFormat="1"/>
    <row r="72" s="1507" customFormat="1"/>
    <row r="73" s="1507" customFormat="1"/>
    <row r="74" s="1507" customFormat="1"/>
    <row r="75" s="1507" customFormat="1"/>
    <row r="76" s="1507" customFormat="1"/>
    <row r="77" s="1507" customFormat="1"/>
    <row r="78" s="1507" customFormat="1"/>
    <row r="79" s="1507" customFormat="1"/>
    <row r="80" s="1507" customFormat="1"/>
    <row r="81" s="1507" customFormat="1"/>
    <row r="82" s="1507" customFormat="1"/>
    <row r="83" s="1507" customFormat="1"/>
    <row r="84" s="1507" customFormat="1"/>
    <row r="85" s="1507" customFormat="1"/>
    <row r="86" s="1507" customFormat="1"/>
    <row r="87" s="1507" customFormat="1"/>
    <row r="88" s="1507" customFormat="1"/>
    <row r="89" s="1507" customFormat="1"/>
    <row r="90" s="1507" customFormat="1"/>
    <row r="91" s="1507" customFormat="1"/>
    <row r="92" s="1507" customFormat="1"/>
    <row r="93" s="1507" customFormat="1"/>
    <row r="94" s="1507" customFormat="1"/>
    <row r="95" s="1507" customFormat="1"/>
    <row r="96" s="1507" customFormat="1"/>
    <row r="97" s="1507" customFormat="1"/>
    <row r="98" s="1507" customFormat="1"/>
    <row r="99" s="1507" customFormat="1"/>
    <row r="100" s="1507" customFormat="1"/>
    <row r="101" s="1507" customFormat="1"/>
    <row r="102" s="1507" customFormat="1"/>
    <row r="103" s="1507" customFormat="1"/>
    <row r="104" s="1507" customFormat="1"/>
    <row r="105" s="1507" customFormat="1"/>
    <row r="106" s="1507" customFormat="1"/>
    <row r="107" s="1507" customFormat="1"/>
    <row r="108" s="1507" customFormat="1"/>
    <row r="109" s="1507" customFormat="1"/>
    <row r="110" s="1507" customFormat="1"/>
    <row r="111" s="1507" customFormat="1"/>
    <row r="112" s="1507" customFormat="1"/>
    <row r="113" s="1507" customFormat="1"/>
    <row r="114" s="1507" customFormat="1"/>
    <row r="115" s="1507" customFormat="1"/>
    <row r="116" s="1507" customFormat="1"/>
    <row r="117" s="1507" customFormat="1"/>
    <row r="118" s="1507" customFormat="1"/>
    <row r="119" s="1507" customFormat="1"/>
    <row r="120" s="1507" customFormat="1"/>
    <row r="121" s="1507" customFormat="1"/>
    <row r="122" s="1507" customFormat="1"/>
    <row r="123" s="1507" customFormat="1"/>
    <row r="124" s="1507" customFormat="1"/>
    <row r="125" s="1507" customFormat="1"/>
    <row r="126" s="1507" customFormat="1"/>
    <row r="127" s="1507" customFormat="1"/>
    <row r="128" s="1507" customFormat="1"/>
    <row r="129" s="1507" customFormat="1"/>
    <row r="130" s="1507" customFormat="1"/>
    <row r="131" s="1507" customFormat="1"/>
    <row r="132" s="1507" customFormat="1"/>
    <row r="133" s="1507" customFormat="1"/>
    <row r="134" s="1507" customFormat="1"/>
    <row r="135" s="1507" customFormat="1"/>
    <row r="136" s="1507" customFormat="1"/>
    <row r="137" s="1507" customFormat="1"/>
    <row r="138" s="1507" customFormat="1"/>
    <row r="139" s="1507" customFormat="1"/>
    <row r="140" s="1507" customFormat="1"/>
    <row r="141" s="1507" customFormat="1"/>
    <row r="142" s="1507" customFormat="1"/>
    <row r="143" s="1507" customFormat="1"/>
    <row r="144" s="1507" customFormat="1"/>
    <row r="145" s="1507" customFormat="1"/>
    <row r="146" s="1507" customFormat="1"/>
    <row r="147" s="1507" customFormat="1"/>
    <row r="148" s="1507" customFormat="1"/>
    <row r="149" s="1507" customFormat="1"/>
    <row r="150" s="1507" customFormat="1"/>
    <row r="151" s="1507" customFormat="1"/>
    <row r="152" s="1507" customFormat="1"/>
    <row r="153" s="1507" customFormat="1"/>
    <row r="154" s="1507" customFormat="1"/>
    <row r="155" s="1507" customFormat="1"/>
    <row r="156" s="1507" customFormat="1"/>
    <row r="157" s="1507" customFormat="1"/>
    <row r="158" s="1507" customFormat="1"/>
    <row r="159" s="1507" customFormat="1"/>
    <row r="160" s="1507" customFormat="1"/>
    <row r="161" s="1507" customFormat="1"/>
    <row r="162" s="1507" customFormat="1"/>
    <row r="163" s="1507" customFormat="1"/>
    <row r="164" s="1507" customFormat="1"/>
    <row r="165" s="1507" customFormat="1"/>
    <row r="166" s="1507" customFormat="1"/>
    <row r="167" s="1507" customFormat="1"/>
    <row r="168" s="1507" customFormat="1"/>
    <row r="169" s="1507" customFormat="1"/>
    <row r="170" s="1507" customFormat="1"/>
    <row r="171" s="1507" customFormat="1"/>
    <row r="172" s="1507" customFormat="1"/>
    <row r="173" s="1507" customFormat="1"/>
    <row r="174" s="1507" customFormat="1"/>
    <row r="175" s="1507" customFormat="1"/>
    <row r="176" s="1507" customFormat="1"/>
  </sheetData>
  <mergeCells count="27">
    <mergeCell ref="A2:D2"/>
    <mergeCell ref="A3:G3"/>
    <mergeCell ref="A5:A8"/>
    <mergeCell ref="B5:D5"/>
    <mergeCell ref="E5:G5"/>
    <mergeCell ref="B6:B7"/>
    <mergeCell ref="C6:C7"/>
    <mergeCell ref="D6:D7"/>
    <mergeCell ref="E6:E7"/>
    <mergeCell ref="F6:F7"/>
    <mergeCell ref="G6:G7"/>
    <mergeCell ref="B8:C8"/>
    <mergeCell ref="E8:F8"/>
    <mergeCell ref="A25:D25"/>
    <mergeCell ref="A26:G26"/>
    <mergeCell ref="A46:G47"/>
    <mergeCell ref="D29:D30"/>
    <mergeCell ref="E29:E30"/>
    <mergeCell ref="F29:F30"/>
    <mergeCell ref="G29:G30"/>
    <mergeCell ref="B31:C31"/>
    <mergeCell ref="E31:F31"/>
    <mergeCell ref="A28:A31"/>
    <mergeCell ref="B28:D28"/>
    <mergeCell ref="E28:G28"/>
    <mergeCell ref="B29:B30"/>
    <mergeCell ref="C29:C30"/>
  </mergeCells>
  <hyperlinks>
    <hyperlink ref="A52" r:id="rId1"/>
    <hyperlink ref="A54" r:id="rId2"/>
    <hyperlink ref="A56" r:id="rId3"/>
    <hyperlink ref="A1" location="Índice!A1" display="Voltar ao índice"/>
  </hyperlinks>
  <pageMargins left="0.78740157480314965" right="0.78740157480314965" top="1.1811023622047243" bottom="0.78740157480314965" header="0" footer="0"/>
  <pageSetup paperSize="9" orientation="portrait" r:id="rId4"/>
  <headerFooter alignWithMargins="0"/>
  <drawing r:id="rId5"/>
</worksheet>
</file>

<file path=xl/worksheets/sheet107.xml><?xml version="1.0" encoding="utf-8"?>
<worksheet xmlns="http://schemas.openxmlformats.org/spreadsheetml/2006/main" xmlns:r="http://schemas.openxmlformats.org/officeDocument/2006/relationships">
  <dimension ref="A1:N100"/>
  <sheetViews>
    <sheetView workbookViewId="0"/>
  </sheetViews>
  <sheetFormatPr defaultColWidth="7.85546875" defaultRowHeight="9"/>
  <cols>
    <col min="1" max="1" width="21.42578125" style="1467" customWidth="1"/>
    <col min="2" max="2" width="9.5703125" style="1467" customWidth="1"/>
    <col min="3" max="3" width="13.42578125" style="1467" customWidth="1"/>
    <col min="4" max="4" width="9.7109375" style="1467" customWidth="1"/>
    <col min="5" max="5" width="9.5703125" style="1467" customWidth="1"/>
    <col min="6" max="6" width="13.42578125" style="1467" customWidth="1"/>
    <col min="7" max="7" width="9.7109375" style="1467" customWidth="1"/>
    <col min="8" max="8" width="7.85546875" style="1454" customWidth="1"/>
    <col min="9" max="9" width="9" style="1454" customWidth="1"/>
    <col min="10" max="10" width="17.7109375" style="1467" customWidth="1"/>
    <col min="11" max="11" width="22.7109375" style="1467" customWidth="1"/>
    <col min="12" max="16384" width="7.85546875" style="1467"/>
  </cols>
  <sheetData>
    <row r="1" spans="1:14" ht="15.75" customHeight="1">
      <c r="A1" s="1921" t="s">
        <v>1737</v>
      </c>
    </row>
    <row r="2" spans="1:14" s="1528" customFormat="1" ht="14.25" customHeight="1">
      <c r="A2" s="2307" t="s">
        <v>1282</v>
      </c>
      <c r="B2" s="2307"/>
      <c r="C2" s="2307"/>
      <c r="D2" s="2307"/>
      <c r="E2" s="1322"/>
      <c r="F2" s="1322"/>
      <c r="G2" s="1322"/>
      <c r="H2" s="1453"/>
    </row>
    <row r="3" spans="1:14" s="1478" customFormat="1" ht="15" customHeight="1">
      <c r="A3" s="2070" t="s">
        <v>1283</v>
      </c>
      <c r="B3" s="2070"/>
      <c r="C3" s="2070"/>
      <c r="D3" s="2070"/>
      <c r="E3" s="2070"/>
      <c r="F3" s="2070"/>
      <c r="G3" s="2070"/>
      <c r="H3" s="1578"/>
      <c r="I3" s="1528"/>
      <c r="J3" s="1593"/>
    </row>
    <row r="4" spans="1:14" s="1478" customFormat="1" ht="13.5" customHeight="1">
      <c r="A4" s="299">
        <v>2016</v>
      </c>
      <c r="B4" s="1579"/>
      <c r="C4" s="1579"/>
      <c r="D4" s="1521"/>
      <c r="E4" s="1579"/>
      <c r="F4" s="1579"/>
      <c r="G4" s="1579"/>
      <c r="H4" s="1578"/>
      <c r="I4" s="1577"/>
      <c r="J4" s="1477"/>
      <c r="K4" s="1477"/>
      <c r="L4" s="1477"/>
      <c r="M4" s="1477"/>
      <c r="N4" s="1477"/>
    </row>
    <row r="5" spans="1:14" s="1478" customFormat="1" ht="12" customHeight="1">
      <c r="A5" s="2077" t="s">
        <v>1284</v>
      </c>
      <c r="B5" s="2313" t="s">
        <v>1270</v>
      </c>
      <c r="C5" s="2314"/>
      <c r="D5" s="2315"/>
      <c r="E5" s="2313" t="s">
        <v>1271</v>
      </c>
      <c r="F5" s="2314"/>
      <c r="G5" s="2315"/>
      <c r="H5" s="1578"/>
      <c r="I5" s="1528"/>
    </row>
    <row r="6" spans="1:14" s="1478" customFormat="1" ht="12" customHeight="1">
      <c r="A6" s="2077"/>
      <c r="B6" s="2092" t="s">
        <v>1230</v>
      </c>
      <c r="C6" s="2312" t="s">
        <v>1231</v>
      </c>
      <c r="D6" s="2312" t="s">
        <v>1233</v>
      </c>
      <c r="E6" s="2092" t="s">
        <v>1230</v>
      </c>
      <c r="F6" s="2312" t="s">
        <v>1231</v>
      </c>
      <c r="G6" s="2312" t="s">
        <v>1233</v>
      </c>
      <c r="H6" s="1578"/>
      <c r="I6" s="1528"/>
    </row>
    <row r="7" spans="1:14" s="1483" customFormat="1" ht="12" customHeight="1">
      <c r="A7" s="2077"/>
      <c r="B7" s="2261"/>
      <c r="C7" s="2261"/>
      <c r="D7" s="2261"/>
      <c r="E7" s="2261"/>
      <c r="F7" s="2261"/>
      <c r="G7" s="2261"/>
      <c r="H7" s="1578"/>
      <c r="I7" s="1528"/>
      <c r="J7" s="1478"/>
      <c r="K7" s="1478"/>
    </row>
    <row r="8" spans="1:14" s="1478" customFormat="1" ht="12" customHeight="1">
      <c r="A8" s="2078"/>
      <c r="B8" s="2046" t="s">
        <v>505</v>
      </c>
      <c r="C8" s="2094"/>
      <c r="D8" s="1594" t="s">
        <v>1251</v>
      </c>
      <c r="E8" s="2046" t="s">
        <v>505</v>
      </c>
      <c r="F8" s="2094"/>
      <c r="G8" s="1487" t="s">
        <v>299</v>
      </c>
      <c r="H8" s="1453"/>
      <c r="I8" s="1528"/>
    </row>
    <row r="9" spans="1:14" s="1528" customFormat="1" ht="15" customHeight="1">
      <c r="A9" s="1319" t="s">
        <v>0</v>
      </c>
      <c r="B9" s="200">
        <f t="shared" ref="B9:G9" si="0">SUM(B11,B19,B20,B22)</f>
        <v>157631</v>
      </c>
      <c r="C9" s="200">
        <f>SUM(C11,C19,C20,C22)</f>
        <v>4011586</v>
      </c>
      <c r="D9" s="200">
        <f t="shared" si="0"/>
        <v>21044007.109999999</v>
      </c>
      <c r="E9" s="1580">
        <f>SUM(E11,E19,E20,E22)</f>
        <v>152520</v>
      </c>
      <c r="F9" s="1580">
        <f t="shared" si="0"/>
        <v>2832222</v>
      </c>
      <c r="G9" s="912">
        <f t="shared" si="0"/>
        <v>14361980.800000001</v>
      </c>
      <c r="H9" s="1453"/>
      <c r="I9" s="1583"/>
    </row>
    <row r="10" spans="1:14" s="1528" customFormat="1" ht="7.5" customHeight="1">
      <c r="A10" s="1322"/>
      <c r="B10" s="1582"/>
      <c r="C10" s="1582"/>
      <c r="D10" s="844"/>
      <c r="E10" s="1582"/>
      <c r="F10" s="1582"/>
      <c r="G10" s="844"/>
      <c r="H10" s="1453"/>
      <c r="I10" s="1453"/>
    </row>
    <row r="11" spans="1:14" s="1528" customFormat="1" ht="15" customHeight="1">
      <c r="A11" s="1147" t="s">
        <v>1252</v>
      </c>
      <c r="B11" s="1145">
        <v>9692</v>
      </c>
      <c r="C11" s="1145">
        <v>163461</v>
      </c>
      <c r="D11" s="1145">
        <v>806770.3</v>
      </c>
      <c r="E11" s="1145">
        <v>10344</v>
      </c>
      <c r="F11" s="1145">
        <v>136613</v>
      </c>
      <c r="G11" s="1145">
        <v>637170</v>
      </c>
      <c r="H11" s="1453"/>
      <c r="I11" s="1583"/>
    </row>
    <row r="12" spans="1:14" s="1503" customFormat="1" ht="14.25" customHeight="1">
      <c r="A12" s="1543" t="s">
        <v>1253</v>
      </c>
      <c r="B12" s="1134">
        <v>5111</v>
      </c>
      <c r="C12" s="1134">
        <v>72560</v>
      </c>
      <c r="D12" s="1134">
        <v>355476</v>
      </c>
      <c r="E12" s="1134">
        <v>1170</v>
      </c>
      <c r="F12" s="1134">
        <v>17230</v>
      </c>
      <c r="G12" s="1134">
        <v>51697.13</v>
      </c>
      <c r="H12" s="1453"/>
      <c r="I12" s="1583"/>
      <c r="J12" s="1528"/>
      <c r="K12" s="1528"/>
      <c r="L12" s="1528"/>
    </row>
    <row r="13" spans="1:14" s="1503" customFormat="1" ht="14.25" customHeight="1">
      <c r="A13" s="1543" t="s">
        <v>1254</v>
      </c>
      <c r="B13" s="1134">
        <v>142</v>
      </c>
      <c r="C13" s="1134">
        <v>2374</v>
      </c>
      <c r="D13" s="1134">
        <v>11405.26</v>
      </c>
      <c r="E13" s="1134">
        <v>2815</v>
      </c>
      <c r="F13" s="1134">
        <v>35308</v>
      </c>
      <c r="G13" s="1134">
        <v>171686.68</v>
      </c>
      <c r="H13" s="1453"/>
      <c r="I13" s="1583"/>
      <c r="J13" s="1528"/>
      <c r="K13" s="1528"/>
      <c r="L13" s="1528"/>
    </row>
    <row r="14" spans="1:14" s="1528" customFormat="1" ht="14.25" customHeight="1">
      <c r="A14" s="1543" t="s">
        <v>1255</v>
      </c>
      <c r="B14" s="1134">
        <v>1081</v>
      </c>
      <c r="C14" s="1134">
        <v>19322</v>
      </c>
      <c r="D14" s="1134">
        <v>84036.4</v>
      </c>
      <c r="E14" s="1134">
        <v>2293</v>
      </c>
      <c r="F14" s="1134">
        <v>25978</v>
      </c>
      <c r="G14" s="1134">
        <v>115006.27</v>
      </c>
      <c r="I14" s="1583"/>
    </row>
    <row r="15" spans="1:14" s="1528" customFormat="1" ht="21" customHeight="1">
      <c r="A15" s="1540" t="s">
        <v>1256</v>
      </c>
      <c r="B15" s="1134">
        <v>2253</v>
      </c>
      <c r="C15" s="1134">
        <v>44931</v>
      </c>
      <c r="D15" s="1134">
        <v>240588.94</v>
      </c>
      <c r="E15" s="1134">
        <v>2713</v>
      </c>
      <c r="F15" s="1134">
        <v>39991</v>
      </c>
      <c r="G15" s="1134">
        <v>217833.60000000001</v>
      </c>
      <c r="H15" s="1453"/>
      <c r="I15" s="1583"/>
    </row>
    <row r="16" spans="1:14" s="1528" customFormat="1" ht="14.25" customHeight="1">
      <c r="A16" s="1543" t="s">
        <v>1257</v>
      </c>
      <c r="B16" s="1134">
        <v>768</v>
      </c>
      <c r="C16" s="1134">
        <v>11909</v>
      </c>
      <c r="D16" s="1134">
        <v>50157.13</v>
      </c>
      <c r="E16" s="1134">
        <v>781</v>
      </c>
      <c r="F16" s="1134">
        <v>7843</v>
      </c>
      <c r="G16" s="1134">
        <v>34359.07</v>
      </c>
      <c r="H16" s="1453"/>
      <c r="I16" s="1583"/>
    </row>
    <row r="17" spans="1:14" s="1528" customFormat="1" ht="14.25" customHeight="1">
      <c r="A17" s="1543" t="s">
        <v>1258</v>
      </c>
      <c r="B17" s="1150">
        <v>337</v>
      </c>
      <c r="C17" s="1150">
        <v>12365</v>
      </c>
      <c r="D17" s="1150">
        <v>65106.57</v>
      </c>
      <c r="E17" s="1150">
        <v>572</v>
      </c>
      <c r="F17" s="1150">
        <v>10263</v>
      </c>
      <c r="G17" s="1150">
        <v>46587.25</v>
      </c>
      <c r="H17" s="1453"/>
      <c r="I17" s="1583"/>
    </row>
    <row r="18" spans="1:14" s="1528" customFormat="1" ht="7.5" customHeight="1">
      <c r="A18" s="1595"/>
      <c r="B18" s="1584"/>
      <c r="C18" s="1584"/>
      <c r="D18" s="1584"/>
      <c r="E18" s="1584"/>
      <c r="F18" s="1584"/>
      <c r="G18" s="1584"/>
      <c r="H18" s="1453"/>
      <c r="I18" s="1453"/>
    </row>
    <row r="19" spans="1:14" s="1503" customFormat="1" ht="15" customHeight="1">
      <c r="A19" s="1319" t="s">
        <v>1259</v>
      </c>
      <c r="B19" s="1359">
        <v>94497</v>
      </c>
      <c r="C19" s="1359">
        <v>2511743</v>
      </c>
      <c r="D19" s="1359">
        <v>13274170.4</v>
      </c>
      <c r="E19" s="1359">
        <v>96720</v>
      </c>
      <c r="F19" s="1359">
        <v>1915323</v>
      </c>
      <c r="G19" s="1359">
        <v>9824308.5999999996</v>
      </c>
      <c r="H19" s="1596"/>
      <c r="I19" s="1583"/>
      <c r="K19" s="1528"/>
      <c r="L19" s="1528"/>
    </row>
    <row r="20" spans="1:14" s="1503" customFormat="1" ht="15" customHeight="1">
      <c r="A20" s="1319" t="s">
        <v>1260</v>
      </c>
      <c r="B20" s="1359">
        <v>884</v>
      </c>
      <c r="C20" s="1359">
        <v>21301</v>
      </c>
      <c r="D20" s="1359">
        <v>103398.32</v>
      </c>
      <c r="E20" s="1359">
        <v>2145</v>
      </c>
      <c r="F20" s="1359">
        <v>28810</v>
      </c>
      <c r="G20" s="1359">
        <v>127000.06</v>
      </c>
      <c r="H20" s="1596"/>
      <c r="I20" s="1583"/>
      <c r="K20" s="1528"/>
      <c r="L20" s="1528"/>
    </row>
    <row r="21" spans="1:14" s="1503" customFormat="1" ht="7.5" customHeight="1">
      <c r="A21" s="1319"/>
      <c r="B21" s="1597"/>
      <c r="C21" s="1597"/>
      <c r="D21" s="1597"/>
      <c r="E21" s="1597"/>
      <c r="F21" s="1597"/>
      <c r="G21" s="1597"/>
      <c r="H21" s="1596"/>
      <c r="I21" s="1596"/>
      <c r="K21" s="1528"/>
      <c r="L21" s="1528"/>
    </row>
    <row r="22" spans="1:14" s="1503" customFormat="1" ht="15" customHeight="1">
      <c r="A22" s="1319" t="s">
        <v>1261</v>
      </c>
      <c r="B22" s="1552">
        <v>52558</v>
      </c>
      <c r="C22" s="1598">
        <v>1315081</v>
      </c>
      <c r="D22" s="1146">
        <v>6859668.0899999999</v>
      </c>
      <c r="E22" s="1552">
        <v>43311</v>
      </c>
      <c r="F22" s="1598">
        <v>751476</v>
      </c>
      <c r="G22" s="1146">
        <v>3773502.14</v>
      </c>
      <c r="H22" s="1596"/>
      <c r="I22" s="1583"/>
      <c r="K22" s="1528"/>
      <c r="L22" s="1528"/>
    </row>
    <row r="23" spans="1:14" s="1503" customFormat="1" ht="13.5" customHeight="1">
      <c r="A23" s="1322" t="s">
        <v>1262</v>
      </c>
      <c r="B23" s="1360">
        <v>3066</v>
      </c>
      <c r="C23" s="1360">
        <v>65778</v>
      </c>
      <c r="D23" s="1360">
        <v>296821.12</v>
      </c>
      <c r="E23" s="1360">
        <v>7979</v>
      </c>
      <c r="F23" s="1360">
        <v>104697</v>
      </c>
      <c r="G23" s="1360">
        <v>475149.19</v>
      </c>
      <c r="H23" s="1596"/>
      <c r="I23" s="1583"/>
      <c r="K23" s="1528"/>
      <c r="L23" s="1528"/>
    </row>
    <row r="24" spans="1:14" s="1503" customFormat="1" ht="13.5" customHeight="1">
      <c r="A24" s="1322" t="s">
        <v>1263</v>
      </c>
      <c r="B24" s="1360">
        <v>15213</v>
      </c>
      <c r="C24" s="1360">
        <v>370337</v>
      </c>
      <c r="D24" s="1360">
        <v>1947795.32</v>
      </c>
      <c r="E24" s="1360">
        <v>18248</v>
      </c>
      <c r="F24" s="1360">
        <v>377371</v>
      </c>
      <c r="G24" s="1360">
        <v>1905672.77</v>
      </c>
      <c r="H24" s="1596"/>
      <c r="I24" s="1583"/>
      <c r="K24" s="1528"/>
      <c r="L24" s="1528"/>
    </row>
    <row r="25" spans="1:14" ht="4.5" customHeight="1" thickBot="1">
      <c r="A25" s="963"/>
      <c r="B25" s="1504"/>
      <c r="C25" s="1504"/>
      <c r="D25" s="1506"/>
      <c r="E25" s="910"/>
      <c r="F25" s="910"/>
      <c r="G25" s="910"/>
      <c r="H25" s="1453"/>
      <c r="I25" s="1453"/>
      <c r="K25" s="1528"/>
    </row>
    <row r="26" spans="1:14" s="1454" customFormat="1" ht="14.25" customHeight="1" thickTop="1">
      <c r="A26" s="1322"/>
      <c r="B26" s="1564"/>
      <c r="C26" s="1564"/>
      <c r="D26" s="1323"/>
      <c r="E26" s="1322"/>
      <c r="F26" s="1322"/>
      <c r="G26" s="1322"/>
      <c r="H26" s="1453"/>
    </row>
    <row r="27" spans="1:14" s="1454" customFormat="1" ht="12" customHeight="1">
      <c r="A27" s="2307" t="s">
        <v>1282</v>
      </c>
      <c r="B27" s="2307"/>
      <c r="C27" s="2307"/>
      <c r="D27" s="2307"/>
      <c r="E27" s="1322"/>
      <c r="F27" s="1322"/>
      <c r="G27" s="1322"/>
      <c r="H27" s="1453"/>
    </row>
    <row r="28" spans="1:14" s="1454" customFormat="1" ht="15" customHeight="1">
      <c r="A28" s="2317" t="s">
        <v>1285</v>
      </c>
      <c r="B28" s="2317"/>
      <c r="C28" s="2317"/>
      <c r="D28" s="2317"/>
      <c r="E28" s="2318"/>
      <c r="F28" s="2318"/>
      <c r="G28" s="2318"/>
      <c r="H28" s="1578"/>
    </row>
    <row r="29" spans="1:14" s="1454" customFormat="1" ht="13.5" customHeight="1">
      <c r="A29" s="299">
        <v>2016</v>
      </c>
      <c r="B29" s="1579"/>
      <c r="C29" s="1579"/>
      <c r="D29" s="1521"/>
      <c r="E29" s="1579"/>
      <c r="F29" s="1579"/>
      <c r="G29" s="1579"/>
      <c r="H29" s="1578"/>
      <c r="J29" s="1467"/>
      <c r="K29" s="1467"/>
      <c r="L29" s="1467"/>
      <c r="M29" s="1467"/>
      <c r="N29" s="1467"/>
    </row>
    <row r="30" spans="1:14" s="1454" customFormat="1" ht="12" customHeight="1">
      <c r="A30" s="2077" t="s">
        <v>1284</v>
      </c>
      <c r="B30" s="2313" t="s">
        <v>1275</v>
      </c>
      <c r="C30" s="2314"/>
      <c r="D30" s="2315"/>
      <c r="E30" s="2313" t="s">
        <v>1276</v>
      </c>
      <c r="F30" s="2314"/>
      <c r="G30" s="2315"/>
      <c r="H30" s="1578"/>
      <c r="J30" s="1467"/>
      <c r="K30" s="1467"/>
      <c r="L30" s="1467"/>
      <c r="M30" s="1467"/>
      <c r="N30" s="1467"/>
    </row>
    <row r="31" spans="1:14" s="1454" customFormat="1" ht="12" customHeight="1">
      <c r="A31" s="2077"/>
      <c r="B31" s="2092" t="s">
        <v>1230</v>
      </c>
      <c r="C31" s="2312" t="s">
        <v>1231</v>
      </c>
      <c r="D31" s="2312" t="s">
        <v>1233</v>
      </c>
      <c r="E31" s="2092" t="s">
        <v>1230</v>
      </c>
      <c r="F31" s="2312" t="s">
        <v>1231</v>
      </c>
      <c r="G31" s="2312" t="s">
        <v>1233</v>
      </c>
      <c r="H31" s="1578"/>
      <c r="J31" s="1467"/>
      <c r="K31" s="1467"/>
      <c r="L31" s="1467"/>
      <c r="M31" s="1467"/>
      <c r="N31" s="1467"/>
    </row>
    <row r="32" spans="1:14" s="1454" customFormat="1" ht="12" customHeight="1">
      <c r="A32" s="2077"/>
      <c r="B32" s="2261"/>
      <c r="C32" s="2261"/>
      <c r="D32" s="2261"/>
      <c r="E32" s="2261"/>
      <c r="F32" s="2261"/>
      <c r="G32" s="2261"/>
      <c r="H32" s="1578"/>
      <c r="J32" s="1467"/>
      <c r="K32" s="1467"/>
      <c r="L32" s="1467"/>
      <c r="M32" s="1467"/>
      <c r="N32" s="1467"/>
    </row>
    <row r="33" spans="1:14" s="1454" customFormat="1" ht="12" customHeight="1">
      <c r="A33" s="2078"/>
      <c r="B33" s="2046" t="s">
        <v>505</v>
      </c>
      <c r="C33" s="2094"/>
      <c r="D33" s="1594" t="s">
        <v>1251</v>
      </c>
      <c r="E33" s="2046" t="s">
        <v>505</v>
      </c>
      <c r="F33" s="2094"/>
      <c r="G33" s="1487" t="s">
        <v>299</v>
      </c>
      <c r="H33" s="1453"/>
      <c r="J33" s="1467"/>
      <c r="K33" s="1467"/>
      <c r="L33" s="1467"/>
      <c r="M33" s="1467"/>
      <c r="N33" s="1467"/>
    </row>
    <row r="34" spans="1:14" s="1454" customFormat="1" ht="12" customHeight="1">
      <c r="A34" s="1319" t="s">
        <v>0</v>
      </c>
      <c r="B34" s="1580">
        <f t="shared" ref="B34:G34" si="1">SUM(B36,B44,B45,B47)</f>
        <v>178111</v>
      </c>
      <c r="C34" s="1580">
        <f t="shared" si="1"/>
        <v>4239480</v>
      </c>
      <c r="D34" s="143">
        <f t="shared" si="1"/>
        <v>21774316.850000001</v>
      </c>
      <c r="E34" s="1580">
        <f t="shared" si="1"/>
        <v>162276</v>
      </c>
      <c r="F34" s="1580">
        <f t="shared" si="1"/>
        <v>3840978</v>
      </c>
      <c r="G34" s="1580">
        <f t="shared" si="1"/>
        <v>20059090.030000001</v>
      </c>
      <c r="H34" s="1583"/>
      <c r="J34" s="1467"/>
      <c r="K34" s="1467"/>
      <c r="L34" s="1467"/>
      <c r="M34" s="1467"/>
      <c r="N34" s="1467"/>
    </row>
    <row r="35" spans="1:14" s="1454" customFormat="1" ht="7.5" customHeight="1">
      <c r="A35" s="1319"/>
      <c r="B35" s="1582"/>
      <c r="C35" s="1582"/>
      <c r="D35" s="1149"/>
      <c r="E35" s="1582"/>
      <c r="F35" s="1582"/>
      <c r="G35" s="1149"/>
      <c r="H35" s="1453"/>
      <c r="J35" s="1467"/>
      <c r="K35" s="1467"/>
      <c r="L35" s="1467"/>
      <c r="M35" s="1467"/>
      <c r="N35" s="1467"/>
    </row>
    <row r="36" spans="1:14" s="1454" customFormat="1" ht="14.25" customHeight="1">
      <c r="A36" s="1599" t="s">
        <v>1252</v>
      </c>
      <c r="B36" s="143">
        <v>20437</v>
      </c>
      <c r="C36" s="143">
        <v>360995</v>
      </c>
      <c r="D36" s="143">
        <v>1823270.58</v>
      </c>
      <c r="E36" s="143">
        <v>10089</v>
      </c>
      <c r="F36" s="143">
        <v>131373</v>
      </c>
      <c r="G36" s="143">
        <v>641977.69999999995</v>
      </c>
      <c r="H36" s="1583"/>
      <c r="J36" s="1467"/>
      <c r="K36" s="1467"/>
      <c r="L36" s="1467"/>
      <c r="M36" s="1467"/>
      <c r="N36" s="1467"/>
    </row>
    <row r="37" spans="1:14" s="1454" customFormat="1" ht="14.25" customHeight="1">
      <c r="A37" s="299" t="s">
        <v>1253</v>
      </c>
      <c r="B37" s="154">
        <v>10498</v>
      </c>
      <c r="C37" s="154">
        <v>221594</v>
      </c>
      <c r="D37" s="154">
        <v>1100079.95</v>
      </c>
      <c r="E37" s="154">
        <v>2064</v>
      </c>
      <c r="F37" s="154">
        <v>28344</v>
      </c>
      <c r="G37" s="154">
        <v>101118.98</v>
      </c>
      <c r="H37" s="1583"/>
      <c r="J37" s="1467"/>
      <c r="K37" s="1467"/>
      <c r="L37" s="1467"/>
      <c r="M37" s="1467"/>
      <c r="N37" s="1467"/>
    </row>
    <row r="38" spans="1:14" s="1454" customFormat="1" ht="14.25" customHeight="1">
      <c r="A38" s="299" t="s">
        <v>1254</v>
      </c>
      <c r="B38" s="154">
        <v>861</v>
      </c>
      <c r="C38" s="154">
        <v>11528</v>
      </c>
      <c r="D38" s="154">
        <v>59294.19</v>
      </c>
      <c r="E38" s="154">
        <v>1282</v>
      </c>
      <c r="F38" s="154">
        <v>21578</v>
      </c>
      <c r="G38" s="154">
        <v>110101.55</v>
      </c>
      <c r="H38" s="1583"/>
      <c r="J38" s="1467"/>
      <c r="K38" s="1467"/>
      <c r="L38" s="1467"/>
      <c r="M38" s="1467"/>
      <c r="N38" s="1467"/>
    </row>
    <row r="39" spans="1:14" s="1454" customFormat="1" ht="14.25" customHeight="1">
      <c r="A39" s="299" t="s">
        <v>1255</v>
      </c>
      <c r="B39" s="154">
        <v>3674</v>
      </c>
      <c r="C39" s="154">
        <v>41470</v>
      </c>
      <c r="D39" s="154">
        <v>201071.77</v>
      </c>
      <c r="E39" s="154">
        <v>3695</v>
      </c>
      <c r="F39" s="154">
        <v>41168</v>
      </c>
      <c r="G39" s="154">
        <v>205807.01</v>
      </c>
      <c r="H39" s="1583"/>
      <c r="J39" s="1467"/>
      <c r="K39" s="1467"/>
      <c r="L39" s="1467"/>
      <c r="M39" s="1467"/>
      <c r="N39" s="1467"/>
    </row>
    <row r="40" spans="1:14" s="1454" customFormat="1" ht="21" customHeight="1">
      <c r="A40" s="1600" t="s">
        <v>1256</v>
      </c>
      <c r="B40" s="154">
        <v>3489</v>
      </c>
      <c r="C40" s="154">
        <v>64947</v>
      </c>
      <c r="D40" s="154">
        <v>352537.47</v>
      </c>
      <c r="E40" s="154">
        <v>1357</v>
      </c>
      <c r="F40" s="154">
        <v>18312</v>
      </c>
      <c r="G40" s="154">
        <v>104406.8</v>
      </c>
      <c r="H40" s="1583"/>
      <c r="J40" s="1467"/>
      <c r="K40" s="1467"/>
      <c r="L40" s="1467"/>
      <c r="M40" s="1467"/>
      <c r="N40" s="1467"/>
    </row>
    <row r="41" spans="1:14" s="1454" customFormat="1" ht="14.25" customHeight="1">
      <c r="A41" s="299" t="s">
        <v>1257</v>
      </c>
      <c r="B41" s="154">
        <v>1784</v>
      </c>
      <c r="C41" s="154">
        <v>18865</v>
      </c>
      <c r="D41" s="154">
        <v>103323.5</v>
      </c>
      <c r="E41" s="154">
        <v>1013</v>
      </c>
      <c r="F41" s="154">
        <v>12488</v>
      </c>
      <c r="G41" s="154">
        <v>65879.69</v>
      </c>
      <c r="H41" s="1583"/>
      <c r="J41" s="1601"/>
      <c r="K41" s="1467"/>
      <c r="L41" s="1467"/>
      <c r="M41" s="1467"/>
      <c r="N41" s="1467"/>
    </row>
    <row r="42" spans="1:14" s="1454" customFormat="1" ht="14.25" customHeight="1">
      <c r="A42" s="299" t="s">
        <v>1258</v>
      </c>
      <c r="B42" s="1361">
        <v>131</v>
      </c>
      <c r="C42" s="1361">
        <v>2591</v>
      </c>
      <c r="D42" s="1361">
        <v>6963.7</v>
      </c>
      <c r="E42" s="1361">
        <v>678</v>
      </c>
      <c r="F42" s="1361">
        <v>9483</v>
      </c>
      <c r="G42" s="1361">
        <v>54663.67</v>
      </c>
      <c r="H42" s="1583"/>
      <c r="J42" s="1467"/>
      <c r="K42" s="1467"/>
      <c r="L42" s="1467"/>
      <c r="M42" s="1467"/>
      <c r="N42" s="1467"/>
    </row>
    <row r="43" spans="1:14" s="1454" customFormat="1" ht="7.5" customHeight="1">
      <c r="A43" s="1546"/>
      <c r="B43" s="1511"/>
      <c r="C43" s="1511"/>
      <c r="D43" s="1511"/>
      <c r="E43" s="1511"/>
      <c r="F43" s="1511"/>
      <c r="G43" s="1511"/>
      <c r="H43" s="1453"/>
      <c r="J43" s="1467"/>
      <c r="K43" s="1467"/>
      <c r="L43" s="1467"/>
      <c r="M43" s="1467"/>
      <c r="N43" s="1467"/>
    </row>
    <row r="44" spans="1:14" s="1454" customFormat="1" ht="15" customHeight="1">
      <c r="A44" s="1319" t="s">
        <v>1259</v>
      </c>
      <c r="B44" s="1359">
        <v>108620</v>
      </c>
      <c r="C44" s="1359">
        <v>2594547</v>
      </c>
      <c r="D44" s="1359">
        <v>13534189.25</v>
      </c>
      <c r="E44" s="1359">
        <v>95730</v>
      </c>
      <c r="F44" s="1359">
        <v>2454304</v>
      </c>
      <c r="G44" s="1359">
        <v>12787907.310000001</v>
      </c>
      <c r="H44" s="1583"/>
      <c r="J44" s="1467"/>
      <c r="K44" s="1467"/>
      <c r="L44" s="1467"/>
      <c r="M44" s="1467"/>
      <c r="N44" s="1467"/>
    </row>
    <row r="45" spans="1:14" s="1454" customFormat="1" ht="15" customHeight="1">
      <c r="A45" s="1319" t="s">
        <v>1260</v>
      </c>
      <c r="B45" s="1359">
        <v>3049</v>
      </c>
      <c r="C45" s="1359">
        <v>42734</v>
      </c>
      <c r="D45" s="1359">
        <v>185158.06</v>
      </c>
      <c r="E45" s="1359">
        <v>5520</v>
      </c>
      <c r="F45" s="1359">
        <v>80891</v>
      </c>
      <c r="G45" s="1359">
        <v>398139.51</v>
      </c>
      <c r="H45" s="1583"/>
      <c r="J45" s="1467"/>
      <c r="K45" s="1467"/>
      <c r="L45" s="1467"/>
      <c r="M45" s="1467"/>
      <c r="N45" s="1467"/>
    </row>
    <row r="46" spans="1:14" s="1454" customFormat="1" ht="7.5" customHeight="1">
      <c r="A46" s="1319"/>
      <c r="B46" s="1602"/>
      <c r="C46" s="1602"/>
      <c r="D46" s="1602"/>
      <c r="E46" s="1602"/>
      <c r="F46" s="1602"/>
      <c r="G46" s="1602"/>
      <c r="H46" s="1596"/>
      <c r="J46" s="1467"/>
      <c r="K46" s="1467"/>
      <c r="L46" s="1467"/>
      <c r="M46" s="1467"/>
      <c r="N46" s="1467"/>
    </row>
    <row r="47" spans="1:14" s="1454" customFormat="1" ht="15" customHeight="1">
      <c r="A47" s="1319" t="s">
        <v>1261</v>
      </c>
      <c r="B47" s="1552">
        <v>46005</v>
      </c>
      <c r="C47" s="1598">
        <v>1241204</v>
      </c>
      <c r="D47" s="1146">
        <v>6231698.96</v>
      </c>
      <c r="E47" s="1552">
        <v>50937</v>
      </c>
      <c r="F47" s="1598">
        <v>1174410</v>
      </c>
      <c r="G47" s="1146">
        <v>6231065.5099999998</v>
      </c>
      <c r="H47" s="1583"/>
      <c r="J47" s="1467"/>
      <c r="K47" s="1467"/>
      <c r="L47" s="1467"/>
      <c r="M47" s="1467"/>
      <c r="N47" s="1467"/>
    </row>
    <row r="48" spans="1:14" s="1454" customFormat="1" ht="14.25" customHeight="1">
      <c r="A48" s="1322" t="s">
        <v>1262</v>
      </c>
      <c r="B48" s="1360">
        <v>5080</v>
      </c>
      <c r="C48" s="1360">
        <v>87482</v>
      </c>
      <c r="D48" s="1360">
        <v>431600.76</v>
      </c>
      <c r="E48" s="1360">
        <v>3902</v>
      </c>
      <c r="F48" s="1360">
        <v>64587</v>
      </c>
      <c r="G48" s="1360">
        <v>311276.71999999997</v>
      </c>
      <c r="H48" s="1583"/>
      <c r="J48" s="1467"/>
      <c r="K48" s="1467"/>
      <c r="L48" s="1467"/>
      <c r="M48" s="1467"/>
      <c r="N48" s="1467"/>
    </row>
    <row r="49" spans="1:14" s="1454" customFormat="1" ht="14.25" customHeight="1">
      <c r="A49" s="1322" t="s">
        <v>1263</v>
      </c>
      <c r="B49" s="1360">
        <v>16400</v>
      </c>
      <c r="C49" s="1360">
        <v>413504</v>
      </c>
      <c r="D49" s="1360">
        <v>2147612.02</v>
      </c>
      <c r="E49" s="1360">
        <v>20044</v>
      </c>
      <c r="F49" s="1360">
        <v>506392</v>
      </c>
      <c r="G49" s="1360">
        <v>2752119.25</v>
      </c>
      <c r="H49" s="1583"/>
      <c r="J49" s="1467"/>
      <c r="K49" s="1467"/>
      <c r="L49" s="1467"/>
      <c r="M49" s="1467"/>
      <c r="N49" s="1467"/>
    </row>
    <row r="50" spans="1:14" ht="4.5" customHeight="1" thickBot="1">
      <c r="A50" s="963"/>
      <c r="B50" s="1504"/>
      <c r="C50" s="1504"/>
      <c r="D50" s="1506"/>
      <c r="E50" s="910"/>
      <c r="F50" s="910"/>
      <c r="G50" s="910"/>
      <c r="H50" s="1453"/>
      <c r="I50" s="1453"/>
    </row>
    <row r="51" spans="1:14" s="1454" customFormat="1" ht="13.5" customHeight="1" thickTop="1">
      <c r="A51" s="2146" t="s">
        <v>1238</v>
      </c>
      <c r="B51" s="1959"/>
      <c r="C51" s="1959"/>
      <c r="D51" s="1959"/>
      <c r="E51" s="1959"/>
      <c r="F51" s="1959"/>
      <c r="G51" s="1959"/>
      <c r="H51" s="1603"/>
      <c r="J51" s="1467"/>
      <c r="K51" s="1467"/>
      <c r="L51" s="1467"/>
      <c r="M51" s="1467"/>
      <c r="N51" s="1467"/>
    </row>
    <row r="52" spans="1:14" s="1507" customFormat="1" ht="12.75">
      <c r="A52" s="1959"/>
      <c r="B52" s="1959"/>
      <c r="C52" s="1959"/>
      <c r="D52" s="1959"/>
      <c r="E52" s="1959"/>
      <c r="F52" s="1959"/>
      <c r="G52" s="1959"/>
      <c r="H52" s="1604"/>
    </row>
    <row r="53" spans="1:14" s="1507" customFormat="1" ht="10.5" customHeight="1">
      <c r="A53" s="1064" t="s">
        <v>1223</v>
      </c>
      <c r="B53" s="1064"/>
      <c r="C53" s="1064"/>
      <c r="D53" s="1064"/>
      <c r="E53" s="1060"/>
      <c r="F53" s="1060"/>
      <c r="G53" s="1060"/>
      <c r="H53" s="1569"/>
    </row>
    <row r="54" spans="1:14" s="1507" customFormat="1" ht="7.5" customHeight="1">
      <c r="A54" s="1065"/>
      <c r="B54" s="1065"/>
      <c r="C54" s="1065"/>
      <c r="D54" s="1065"/>
      <c r="E54" s="1065"/>
      <c r="F54" s="1065"/>
      <c r="G54" s="1065"/>
    </row>
    <row r="55" spans="1:14" s="1507" customFormat="1" ht="12.75">
      <c r="A55" s="1089" t="s">
        <v>691</v>
      </c>
      <c r="B55" s="1089"/>
      <c r="C55" s="1065"/>
      <c r="D55" s="1065"/>
      <c r="E55" s="1065"/>
      <c r="F55" s="1065"/>
      <c r="G55" s="1065"/>
    </row>
    <row r="56" spans="1:14" s="1507" customFormat="1" ht="9" customHeight="1">
      <c r="A56" s="1570" t="s">
        <v>1286</v>
      </c>
      <c r="B56" s="1089"/>
      <c r="C56" s="1065"/>
      <c r="D56" s="1065"/>
      <c r="E56" s="1065"/>
      <c r="F56" s="1065"/>
      <c r="G56" s="1065"/>
    </row>
    <row r="57" spans="1:14" s="1507" customFormat="1" ht="3.95" customHeight="1">
      <c r="A57" s="1089"/>
      <c r="B57" s="1089"/>
      <c r="C57" s="1065"/>
      <c r="D57" s="1065"/>
      <c r="E57" s="1065"/>
      <c r="F57" s="1065"/>
      <c r="G57" s="1065"/>
    </row>
    <row r="58" spans="1:14" s="1507" customFormat="1" ht="9" customHeight="1">
      <c r="A58" s="1570" t="s">
        <v>1287</v>
      </c>
      <c r="B58" s="1570"/>
      <c r="C58" s="1065"/>
      <c r="D58" s="1065"/>
      <c r="E58" s="1065"/>
      <c r="F58" s="1065"/>
      <c r="G58" s="1065"/>
    </row>
    <row r="59" spans="1:14" s="1507" customFormat="1" ht="3.95" customHeight="1">
      <c r="A59" s="1570"/>
      <c r="B59" s="1089"/>
      <c r="C59" s="1065"/>
      <c r="D59" s="1065"/>
      <c r="E59" s="1065"/>
      <c r="F59" s="1065"/>
      <c r="G59" s="1065"/>
    </row>
    <row r="60" spans="1:14" s="1507" customFormat="1" ht="9" customHeight="1">
      <c r="A60" s="1570" t="s">
        <v>1288</v>
      </c>
      <c r="B60" s="1064"/>
      <c r="C60" s="1065"/>
      <c r="D60" s="1065"/>
      <c r="E60" s="1065"/>
      <c r="F60" s="1065"/>
      <c r="G60" s="1065"/>
    </row>
    <row r="61" spans="1:14" s="1507" customFormat="1">
      <c r="A61" s="1517"/>
      <c r="B61" s="1517"/>
    </row>
    <row r="62" spans="1:14" s="1507" customFormat="1">
      <c r="B62" s="1517"/>
    </row>
    <row r="63" spans="1:14" s="1507" customFormat="1" ht="11.25">
      <c r="A63" s="1605"/>
      <c r="B63" s="1605"/>
    </row>
    <row r="64" spans="1:14" s="1507" customFormat="1" ht="11.25">
      <c r="A64" s="1605"/>
      <c r="B64" s="1605"/>
    </row>
    <row r="65" s="1507" customFormat="1"/>
    <row r="66" s="1507" customFormat="1"/>
    <row r="67" s="1507" customFormat="1"/>
    <row r="68" s="1507" customFormat="1"/>
    <row r="69" s="1507" customFormat="1"/>
    <row r="70" s="1507" customFormat="1"/>
    <row r="71" s="1507" customFormat="1"/>
    <row r="72" s="1507" customFormat="1"/>
    <row r="73" s="1507" customFormat="1"/>
    <row r="74" s="1507" customFormat="1"/>
    <row r="75" s="1507" customFormat="1"/>
    <row r="76" s="1507" customFormat="1"/>
    <row r="77" s="1507" customFormat="1"/>
    <row r="78" s="1507" customFormat="1"/>
    <row r="79" s="1507" customFormat="1"/>
    <row r="80" s="1507" customFormat="1"/>
    <row r="81" s="1507" customFormat="1"/>
    <row r="82" s="1507" customFormat="1"/>
    <row r="83" s="1507" customFormat="1"/>
    <row r="84" s="1507" customFormat="1"/>
    <row r="85" s="1507" customFormat="1"/>
    <row r="86" s="1507" customFormat="1"/>
    <row r="87" s="1507" customFormat="1"/>
    <row r="88" s="1507" customFormat="1"/>
    <row r="89" s="1507" customFormat="1"/>
    <row r="90" s="1507" customFormat="1"/>
    <row r="91" s="1507" customFormat="1"/>
    <row r="92" s="1507" customFormat="1"/>
    <row r="93" s="1507" customFormat="1"/>
    <row r="94" s="1507" customFormat="1"/>
    <row r="95" s="1507" customFormat="1"/>
    <row r="96" s="1507" customFormat="1"/>
    <row r="97" s="1507" customFormat="1"/>
    <row r="98" s="1507" customFormat="1"/>
    <row r="99" s="1507" customFormat="1"/>
    <row r="100" s="1507" customFormat="1"/>
  </sheetData>
  <mergeCells count="27">
    <mergeCell ref="A2:D2"/>
    <mergeCell ref="A3:G3"/>
    <mergeCell ref="A5:A8"/>
    <mergeCell ref="B5:D5"/>
    <mergeCell ref="E5:G5"/>
    <mergeCell ref="B6:B7"/>
    <mergeCell ref="C6:C7"/>
    <mergeCell ref="D6:D7"/>
    <mergeCell ref="E6:E7"/>
    <mergeCell ref="F6:F7"/>
    <mergeCell ref="G6:G7"/>
    <mergeCell ref="B8:C8"/>
    <mergeCell ref="E8:F8"/>
    <mergeCell ref="A27:D27"/>
    <mergeCell ref="A28:G28"/>
    <mergeCell ref="A51:G52"/>
    <mergeCell ref="D31:D32"/>
    <mergeCell ref="E31:E32"/>
    <mergeCell ref="F31:F32"/>
    <mergeCell ref="G31:G32"/>
    <mergeCell ref="B33:C33"/>
    <mergeCell ref="E33:F33"/>
    <mergeCell ref="A30:A33"/>
    <mergeCell ref="B30:D30"/>
    <mergeCell ref="E30:G30"/>
    <mergeCell ref="B31:B32"/>
    <mergeCell ref="C31:C32"/>
  </mergeCells>
  <hyperlinks>
    <hyperlink ref="A58" r:id="rId1"/>
    <hyperlink ref="A60" r:id="rId2"/>
    <hyperlink ref="A56" r:id="rId3"/>
    <hyperlink ref="A1" location="Índice!A1" display="Voltar ao índice"/>
  </hyperlinks>
  <pageMargins left="0.78740157480314965" right="0.78740157480314965" top="1.1811023622047243" bottom="0.78740157480314965" header="0" footer="0"/>
  <pageSetup paperSize="9" orientation="portrait" r:id="rId4"/>
  <headerFooter alignWithMargins="0"/>
</worksheet>
</file>

<file path=xl/worksheets/sheet108.xml><?xml version="1.0" encoding="utf-8"?>
<worksheet xmlns="http://schemas.openxmlformats.org/spreadsheetml/2006/main" xmlns:r="http://schemas.openxmlformats.org/officeDocument/2006/relationships">
  <dimension ref="A1:N34"/>
  <sheetViews>
    <sheetView showGridLines="0" workbookViewId="0"/>
  </sheetViews>
  <sheetFormatPr defaultRowHeight="9"/>
  <cols>
    <col min="1" max="1" width="23.28515625" style="1630" customWidth="1"/>
    <col min="2" max="2" width="8.7109375" style="1630" customWidth="1"/>
    <col min="3" max="3" width="9.42578125" style="1630" customWidth="1"/>
    <col min="4" max="4" width="10.140625" style="1630" customWidth="1"/>
    <col min="5" max="5" width="12.7109375" style="1630" customWidth="1"/>
    <col min="6" max="6" width="11.7109375" style="1467" customWidth="1"/>
    <col min="7" max="7" width="10.85546875" style="1467" customWidth="1"/>
    <col min="8" max="8" width="8.7109375" style="1467" customWidth="1"/>
    <col min="9" max="16384" width="9.140625" style="1467"/>
  </cols>
  <sheetData>
    <row r="1" spans="1:14" s="1608" customFormat="1" ht="18" customHeight="1">
      <c r="A1" s="1921" t="s">
        <v>1737</v>
      </c>
      <c r="B1" s="1606"/>
      <c r="C1" s="1606"/>
      <c r="D1" s="1606"/>
      <c r="E1" s="1606"/>
      <c r="F1" s="1607"/>
      <c r="G1" s="1607"/>
    </row>
    <row r="2" spans="1:14" s="1608" customFormat="1" ht="23.25" customHeight="1">
      <c r="A2" s="2091" t="s">
        <v>1289</v>
      </c>
      <c r="B2" s="2091"/>
      <c r="C2" s="2091"/>
      <c r="D2" s="2091"/>
      <c r="E2" s="2091"/>
      <c r="F2" s="2091"/>
      <c r="G2" s="2091"/>
    </row>
    <row r="3" spans="1:14" s="1608" customFormat="1" ht="30" customHeight="1">
      <c r="A3" s="2063" t="s">
        <v>1290</v>
      </c>
      <c r="B3" s="2063"/>
      <c r="C3" s="2063"/>
      <c r="D3" s="2063"/>
      <c r="E3" s="2063"/>
      <c r="F3" s="2063"/>
      <c r="G3" s="2063"/>
    </row>
    <row r="4" spans="1:14" s="1608" customFormat="1" ht="13.5" customHeight="1">
      <c r="A4" s="949">
        <v>2016</v>
      </c>
      <c r="B4" s="952"/>
      <c r="C4" s="952"/>
      <c r="D4" s="952"/>
      <c r="E4" s="950"/>
      <c r="F4" s="952"/>
      <c r="G4" s="952"/>
      <c r="H4" s="1607"/>
    </row>
    <row r="5" spans="1:14" s="1608" customFormat="1" ht="13.5" customHeight="1">
      <c r="A5" s="2076" t="s">
        <v>700</v>
      </c>
      <c r="B5" s="2321" t="s">
        <v>1291</v>
      </c>
      <c r="C5" s="2321" t="s">
        <v>1292</v>
      </c>
      <c r="D5" s="2321" t="s">
        <v>1293</v>
      </c>
      <c r="E5" s="2321" t="s">
        <v>1294</v>
      </c>
      <c r="F5" s="2321" t="s">
        <v>1295</v>
      </c>
      <c r="G5" s="2321" t="s">
        <v>1296</v>
      </c>
    </row>
    <row r="6" spans="1:14" s="1608" customFormat="1" ht="13.5" customHeight="1">
      <c r="A6" s="2077"/>
      <c r="B6" s="2322"/>
      <c r="C6" s="2322"/>
      <c r="D6" s="2322"/>
      <c r="E6" s="2322"/>
      <c r="F6" s="2322"/>
      <c r="G6" s="2322"/>
    </row>
    <row r="7" spans="1:14" s="1608" customFormat="1" ht="13.5" customHeight="1">
      <c r="A7" s="2077"/>
      <c r="B7" s="2322"/>
      <c r="C7" s="2322"/>
      <c r="D7" s="2322"/>
      <c r="E7" s="2322"/>
      <c r="F7" s="2322"/>
      <c r="G7" s="2322"/>
    </row>
    <row r="8" spans="1:14" s="1608" customFormat="1" ht="13.5" customHeight="1">
      <c r="A8" s="2077"/>
      <c r="B8" s="2322"/>
      <c r="C8" s="2322"/>
      <c r="D8" s="2324"/>
      <c r="E8" s="2324"/>
      <c r="F8" s="2322"/>
      <c r="G8" s="2322"/>
    </row>
    <row r="9" spans="1:14" s="1608" customFormat="1" ht="13.5" customHeight="1">
      <c r="A9" s="2077"/>
      <c r="B9" s="2323"/>
      <c r="C9" s="2323"/>
      <c r="D9" s="2325"/>
      <c r="E9" s="2325"/>
      <c r="F9" s="2323"/>
      <c r="G9" s="2323"/>
    </row>
    <row r="10" spans="1:14" s="1608" customFormat="1" ht="13.5" customHeight="1">
      <c r="A10" s="2078"/>
      <c r="B10" s="2319" t="s">
        <v>505</v>
      </c>
      <c r="C10" s="2320"/>
      <c r="D10" s="2320"/>
      <c r="E10" s="2320"/>
      <c r="F10" s="2319" t="s">
        <v>1251</v>
      </c>
      <c r="G10" s="2320"/>
    </row>
    <row r="11" spans="1:14" s="1608" customFormat="1" ht="15" customHeight="1">
      <c r="A11" s="952"/>
      <c r="B11" s="883"/>
      <c r="C11" s="883"/>
      <c r="D11" s="883"/>
      <c r="E11" s="883"/>
      <c r="F11" s="883"/>
      <c r="G11" s="883"/>
      <c r="H11" s="1607"/>
      <c r="J11" s="1609"/>
      <c r="K11" s="1609"/>
      <c r="L11" s="1609"/>
      <c r="M11" s="1609"/>
    </row>
    <row r="12" spans="1:14" s="1608" customFormat="1" ht="15" customHeight="1">
      <c r="A12" s="954" t="s">
        <v>416</v>
      </c>
      <c r="B12" s="990">
        <f>+B14+B22+B24</f>
        <v>32181.999999999996</v>
      </c>
      <c r="C12" s="990">
        <f>+C14+C22+C24</f>
        <v>4877528.0000000019</v>
      </c>
      <c r="D12" s="990">
        <f>+D14+D22+D24</f>
        <v>9955317.0000000037</v>
      </c>
      <c r="E12" s="990">
        <f>+E14+E22+E24</f>
        <v>14832845.000000004</v>
      </c>
      <c r="F12" s="990">
        <f>+F14+F22+F24</f>
        <v>84987510.99999994</v>
      </c>
      <c r="G12" s="1610">
        <f>+F12/C12</f>
        <v>17.424299973265128</v>
      </c>
      <c r="H12" s="1611"/>
      <c r="I12" s="1611"/>
      <c r="J12" s="1611"/>
      <c r="K12" s="1611"/>
      <c r="L12" s="1611"/>
      <c r="M12" s="1611"/>
      <c r="N12" s="1612"/>
    </row>
    <row r="13" spans="1:14" s="1608" customFormat="1" ht="11.25" customHeight="1">
      <c r="A13" s="952"/>
      <c r="B13" s="883"/>
      <c r="C13" s="883"/>
      <c r="D13" s="883"/>
      <c r="E13" s="883"/>
      <c r="F13" s="883"/>
      <c r="G13" s="883"/>
      <c r="H13" s="1516"/>
      <c r="I13" s="1516"/>
      <c r="J13" s="1516"/>
      <c r="K13" s="1516"/>
      <c r="L13" s="1516"/>
      <c r="M13" s="1516"/>
      <c r="N13" s="1516"/>
    </row>
    <row r="14" spans="1:14" s="1608" customFormat="1" ht="15" customHeight="1">
      <c r="A14" s="954" t="s">
        <v>418</v>
      </c>
      <c r="B14" s="990">
        <f>SUM(B16:B20)</f>
        <v>30805.999999999996</v>
      </c>
      <c r="C14" s="990">
        <f>SUM(C16:C20)</f>
        <v>4790836.0000000019</v>
      </c>
      <c r="D14" s="990">
        <f>SUM(D16:D20)</f>
        <v>9655423.0000000037</v>
      </c>
      <c r="E14" s="990">
        <f>SUM(E16:E20)</f>
        <v>14446259.000000004</v>
      </c>
      <c r="F14" s="990">
        <f>SUM(F16:F20)</f>
        <v>84214589.99999994</v>
      </c>
      <c r="G14" s="1610">
        <f>+F14/C14</f>
        <v>17.578266089676188</v>
      </c>
      <c r="H14" s="1611"/>
      <c r="I14" s="1611"/>
      <c r="J14" s="1611"/>
      <c r="K14" s="1611"/>
      <c r="L14" s="1611"/>
      <c r="M14" s="1611"/>
      <c r="N14" s="1612"/>
    </row>
    <row r="15" spans="1:14" s="1608" customFormat="1" ht="11.25" customHeight="1">
      <c r="A15" s="952"/>
      <c r="B15" s="883"/>
      <c r="C15" s="883"/>
      <c r="D15" s="883"/>
      <c r="E15" s="883"/>
      <c r="F15" s="883"/>
      <c r="G15" s="883"/>
      <c r="H15" s="1607"/>
      <c r="I15" s="1516"/>
      <c r="J15" s="1516"/>
      <c r="K15" s="1516"/>
      <c r="L15" s="1516"/>
      <c r="M15" s="1516"/>
      <c r="N15" s="1516"/>
    </row>
    <row r="16" spans="1:14" s="1608" customFormat="1" ht="15" customHeight="1">
      <c r="A16" s="1497" t="s">
        <v>419</v>
      </c>
      <c r="B16" s="1613">
        <v>8051.0000000000073</v>
      </c>
      <c r="C16" s="1613">
        <v>1533139.9999999991</v>
      </c>
      <c r="D16" s="1114">
        <v>4966057.0000000037</v>
      </c>
      <c r="E16" s="1114">
        <v>6499196.9999999991</v>
      </c>
      <c r="F16" s="1114">
        <v>20438459.999999966</v>
      </c>
      <c r="G16" s="1614">
        <f>+F16/C16</f>
        <v>13.331111314035233</v>
      </c>
      <c r="H16" s="1611"/>
      <c r="I16" s="1615"/>
      <c r="J16" s="1615"/>
      <c r="K16" s="1616"/>
      <c r="L16" s="1616"/>
      <c r="M16" s="1616"/>
      <c r="N16" s="1617"/>
    </row>
    <row r="17" spans="1:14" s="1608" customFormat="1" ht="15" customHeight="1">
      <c r="A17" s="1497" t="s">
        <v>421</v>
      </c>
      <c r="B17" s="1613">
        <v>5558.0000000000018</v>
      </c>
      <c r="C17" s="1613">
        <v>551226.99999999988</v>
      </c>
      <c r="D17" s="1114">
        <v>1958729.0000000002</v>
      </c>
      <c r="E17" s="1114">
        <v>2509956.0000000005</v>
      </c>
      <c r="F17" s="1114">
        <v>3328847.0000000005</v>
      </c>
      <c r="G17" s="1614">
        <f>+F17/C17</f>
        <v>6.0389766829273626</v>
      </c>
      <c r="H17" s="1611"/>
      <c r="I17" s="1615"/>
      <c r="J17" s="1615"/>
      <c r="K17" s="1616"/>
      <c r="L17" s="1616"/>
      <c r="M17" s="1616"/>
      <c r="N17" s="1617"/>
    </row>
    <row r="18" spans="1:14" s="1608" customFormat="1" ht="15" customHeight="1">
      <c r="A18" s="1497" t="s">
        <v>1035</v>
      </c>
      <c r="B18" s="1613">
        <v>13869.999999999987</v>
      </c>
      <c r="C18" s="1613">
        <v>2410808.0000000023</v>
      </c>
      <c r="D18" s="1114">
        <v>1848824.9999999995</v>
      </c>
      <c r="E18" s="1114">
        <v>4259633.0000000028</v>
      </c>
      <c r="F18" s="1114">
        <v>56183360.999999978</v>
      </c>
      <c r="G18" s="1614">
        <f>+F18/C18</f>
        <v>23.304784536968487</v>
      </c>
      <c r="H18" s="1611"/>
      <c r="I18" s="1615"/>
      <c r="J18" s="1615"/>
      <c r="K18" s="1616"/>
      <c r="L18" s="1616"/>
      <c r="M18" s="1616"/>
      <c r="N18" s="1617"/>
    </row>
    <row r="19" spans="1:14" s="1608" customFormat="1" ht="15" customHeight="1">
      <c r="A19" s="1497" t="s">
        <v>424</v>
      </c>
      <c r="B19" s="1613">
        <v>1987.9999999999993</v>
      </c>
      <c r="C19" s="1613">
        <v>139873</v>
      </c>
      <c r="D19" s="1114">
        <v>575651</v>
      </c>
      <c r="E19" s="1114">
        <v>715524.00000000012</v>
      </c>
      <c r="F19" s="1114">
        <v>2599814.0000000014</v>
      </c>
      <c r="G19" s="1614">
        <f>+F19/C19</f>
        <v>18.586961028933398</v>
      </c>
      <c r="H19" s="1611"/>
      <c r="I19" s="1615"/>
      <c r="J19" s="1615"/>
      <c r="K19" s="1616"/>
      <c r="L19" s="1616"/>
      <c r="M19" s="1616"/>
      <c r="N19" s="1617"/>
    </row>
    <row r="20" spans="1:14" s="1608" customFormat="1" ht="15" customHeight="1">
      <c r="A20" s="1497" t="s">
        <v>425</v>
      </c>
      <c r="B20" s="1613">
        <v>1339.0000000000002</v>
      </c>
      <c r="C20" s="1613">
        <v>155788.00000000006</v>
      </c>
      <c r="D20" s="1613">
        <v>306160.99999999994</v>
      </c>
      <c r="E20" s="1613">
        <v>461948.99999999988</v>
      </c>
      <c r="F20" s="1613">
        <v>1664108.0000000012</v>
      </c>
      <c r="G20" s="1614">
        <f>+F20/C20</f>
        <v>10.681875369091333</v>
      </c>
      <c r="H20" s="1611"/>
      <c r="I20" s="1615"/>
      <c r="J20" s="1615"/>
      <c r="K20" s="1615"/>
      <c r="L20" s="1615"/>
      <c r="M20" s="1615"/>
      <c r="N20" s="1617"/>
    </row>
    <row r="21" spans="1:14" s="1608" customFormat="1" ht="11.25" customHeight="1">
      <c r="A21" s="1618"/>
      <c r="B21" s="883"/>
      <c r="C21" s="883"/>
      <c r="D21" s="883"/>
      <c r="E21" s="883"/>
      <c r="F21" s="883"/>
      <c r="G21" s="883"/>
      <c r="H21" s="1607"/>
      <c r="I21" s="1516"/>
      <c r="J21" s="1516"/>
      <c r="K21" s="1516"/>
      <c r="L21" s="1516"/>
      <c r="M21" s="1516"/>
      <c r="N21" s="1516"/>
    </row>
    <row r="22" spans="1:14" s="1608" customFormat="1" ht="15" customHeight="1">
      <c r="A22" s="954" t="s">
        <v>426</v>
      </c>
      <c r="B22" s="990">
        <v>418.99999999999983</v>
      </c>
      <c r="C22" s="990">
        <v>57163</v>
      </c>
      <c r="D22" s="990">
        <v>104074.99999999997</v>
      </c>
      <c r="E22" s="990">
        <v>161237.99999999997</v>
      </c>
      <c r="F22" s="990">
        <v>536992</v>
      </c>
      <c r="G22" s="1610">
        <f>+F22/C22</f>
        <v>9.3940485978692507</v>
      </c>
      <c r="H22" s="1611"/>
      <c r="I22" s="1611"/>
      <c r="J22" s="1611"/>
      <c r="K22" s="1611"/>
      <c r="L22" s="1611"/>
      <c r="M22" s="1611"/>
      <c r="N22" s="1612"/>
    </row>
    <row r="23" spans="1:14" s="1608" customFormat="1" ht="11.25" customHeight="1">
      <c r="A23" s="1618"/>
      <c r="B23" s="530"/>
      <c r="C23" s="530"/>
      <c r="D23" s="530"/>
      <c r="E23" s="530"/>
      <c r="F23" s="530"/>
      <c r="G23" s="883"/>
      <c r="H23" s="1607"/>
      <c r="N23" s="1516"/>
    </row>
    <row r="24" spans="1:14" s="1608" customFormat="1" ht="15" customHeight="1">
      <c r="A24" s="954" t="s">
        <v>427</v>
      </c>
      <c r="B24" s="922">
        <v>957.00000000000011</v>
      </c>
      <c r="C24" s="922">
        <v>29529.000000000004</v>
      </c>
      <c r="D24" s="922">
        <v>195819.00000000003</v>
      </c>
      <c r="E24" s="922">
        <v>225348</v>
      </c>
      <c r="F24" s="922">
        <v>235928.99999999997</v>
      </c>
      <c r="G24" s="1610">
        <f>+F24/C24</f>
        <v>7.9897389007416422</v>
      </c>
      <c r="H24" s="1611"/>
      <c r="I24" s="1619"/>
      <c r="J24" s="1619"/>
      <c r="K24" s="1619"/>
      <c r="L24" s="1619"/>
      <c r="M24" s="1619"/>
      <c r="N24" s="1612"/>
    </row>
    <row r="25" spans="1:14" s="1608" customFormat="1" ht="3.75" customHeight="1" thickBot="1">
      <c r="A25" s="963"/>
      <c r="B25" s="1474"/>
      <c r="C25" s="1474"/>
      <c r="D25" s="1474"/>
      <c r="E25" s="1474"/>
      <c r="F25" s="1474"/>
      <c r="G25" s="1474"/>
      <c r="H25" s="1607"/>
    </row>
    <row r="26" spans="1:14" s="1608" customFormat="1" ht="4.5" customHeight="1" thickTop="1">
      <c r="A26" s="976"/>
      <c r="B26" s="1183"/>
      <c r="C26" s="1183"/>
      <c r="D26" s="1183"/>
      <c r="E26" s="1183"/>
      <c r="F26" s="1183"/>
      <c r="G26" s="1183"/>
      <c r="H26" s="1607"/>
    </row>
    <row r="27" spans="1:14" s="1620" customFormat="1" ht="17.25" customHeight="1">
      <c r="A27" s="2116" t="s">
        <v>1297</v>
      </c>
      <c r="B27" s="2116"/>
      <c r="C27" s="2116"/>
      <c r="D27" s="2116"/>
      <c r="E27" s="2116"/>
      <c r="F27" s="1331"/>
      <c r="G27" s="1331"/>
      <c r="K27" s="1621"/>
    </row>
    <row r="28" spans="1:14" ht="12.75">
      <c r="A28" s="532"/>
      <c r="B28" s="532"/>
      <c r="C28" s="532"/>
      <c r="D28" s="532"/>
      <c r="E28" s="532"/>
      <c r="F28" s="122"/>
      <c r="G28" s="122"/>
    </row>
    <row r="29" spans="1:14" s="1625" customFormat="1" ht="9.75" customHeight="1">
      <c r="A29" s="1509" t="s">
        <v>691</v>
      </c>
      <c r="B29" s="1509"/>
      <c r="C29" s="1622"/>
      <c r="D29" s="1509"/>
      <c r="E29" s="1509"/>
      <c r="F29" s="1509"/>
      <c r="G29" s="1509"/>
      <c r="H29" s="1623"/>
      <c r="I29" s="1623"/>
      <c r="J29" s="1623"/>
      <c r="K29" s="1624"/>
      <c r="L29" s="1624"/>
    </row>
    <row r="30" spans="1:14" s="1627" customFormat="1" ht="12" customHeight="1">
      <c r="A30" s="1626" t="s">
        <v>1298</v>
      </c>
      <c r="B30" s="1509"/>
      <c r="C30" s="1622"/>
      <c r="D30" s="1509"/>
      <c r="E30" s="1509"/>
      <c r="F30" s="1509"/>
      <c r="G30" s="1509"/>
      <c r="H30" s="1623"/>
      <c r="I30" s="1623"/>
      <c r="J30" s="1623"/>
      <c r="K30" s="1624"/>
      <c r="L30" s="1624"/>
    </row>
    <row r="31" spans="1:14" s="1628" customFormat="1" ht="12" customHeight="1">
      <c r="A31" s="1626" t="s">
        <v>1299</v>
      </c>
      <c r="B31" s="532"/>
      <c r="C31" s="532"/>
      <c r="D31" s="532"/>
      <c r="E31" s="532"/>
      <c r="F31" s="122"/>
      <c r="G31" s="122"/>
    </row>
    <row r="32" spans="1:14" s="1628" customFormat="1" ht="12" customHeight="1">
      <c r="A32" s="1626" t="s">
        <v>1300</v>
      </c>
      <c r="B32" s="532"/>
      <c r="C32" s="532"/>
      <c r="D32" s="532"/>
      <c r="E32" s="532"/>
      <c r="F32" s="122"/>
      <c r="G32" s="122"/>
    </row>
    <row r="33" spans="1:7" s="1628" customFormat="1" ht="12" customHeight="1">
      <c r="A33" s="1626" t="s">
        <v>1301</v>
      </c>
      <c r="B33" s="532"/>
      <c r="C33" s="532"/>
      <c r="D33" s="532"/>
      <c r="E33" s="532"/>
      <c r="F33" s="122"/>
      <c r="G33" s="122"/>
    </row>
    <row r="34" spans="1:7" ht="12.75">
      <c r="A34" s="1629"/>
    </row>
  </sheetData>
  <mergeCells count="12">
    <mergeCell ref="F10:G10"/>
    <mergeCell ref="A27:E27"/>
    <mergeCell ref="A2:G2"/>
    <mergeCell ref="A3:G3"/>
    <mergeCell ref="A5:A10"/>
    <mergeCell ref="B5:B9"/>
    <mergeCell ref="C5:C9"/>
    <mergeCell ref="D5:D9"/>
    <mergeCell ref="E5:E9"/>
    <mergeCell ref="F5:F9"/>
    <mergeCell ref="G5:G9"/>
    <mergeCell ref="B10:E10"/>
  </mergeCells>
  <hyperlinks>
    <hyperlink ref="A30" r:id="rId1"/>
    <hyperlink ref="A31" r:id="rId2"/>
    <hyperlink ref="A32" r:id="rId3"/>
    <hyperlink ref="A33" r:id="rId4"/>
    <hyperlink ref="A1" location="Índice!A1" display="Voltar ao índice"/>
  </hyperlinks>
  <pageMargins left="0.78740157480314965" right="0.78740157480314965" top="1.1811023622047243" bottom="0.78740157480314965" header="0" footer="0"/>
  <pageSetup paperSize="9" orientation="portrait" horizontalDpi="2400" verticalDpi="2400" r:id="rId5"/>
  <headerFooter alignWithMargins="0"/>
</worksheet>
</file>

<file path=xl/worksheets/sheet109.xml><?xml version="1.0" encoding="utf-8"?>
<worksheet xmlns="http://schemas.openxmlformats.org/spreadsheetml/2006/main" xmlns:r="http://schemas.openxmlformats.org/officeDocument/2006/relationships">
  <dimension ref="A1:N34"/>
  <sheetViews>
    <sheetView showGridLines="0" workbookViewId="0"/>
  </sheetViews>
  <sheetFormatPr defaultRowHeight="9"/>
  <cols>
    <col min="1" max="1" width="21.42578125" style="1630" customWidth="1"/>
    <col min="2" max="2" width="8.5703125" style="1630" customWidth="1"/>
    <col min="3" max="3" width="10.28515625" style="1630" customWidth="1"/>
    <col min="4" max="4" width="9.7109375" style="1630" customWidth="1"/>
    <col min="5" max="5" width="13.140625" style="1630" customWidth="1"/>
    <col min="6" max="6" width="11.5703125" style="1467" customWidth="1"/>
    <col min="7" max="7" width="12" style="1467" customWidth="1"/>
    <col min="8" max="8" width="8.7109375" style="1467" customWidth="1"/>
    <col min="9" max="16384" width="9.140625" style="1467"/>
  </cols>
  <sheetData>
    <row r="1" spans="1:14" s="1608" customFormat="1" ht="18" customHeight="1">
      <c r="A1" s="1921" t="s">
        <v>1737</v>
      </c>
      <c r="B1" s="1606"/>
      <c r="C1" s="1606"/>
      <c r="D1" s="1606"/>
      <c r="E1" s="1606"/>
      <c r="F1" s="1607"/>
      <c r="G1" s="1607"/>
    </row>
    <row r="2" spans="1:14" s="1608" customFormat="1" ht="23.25" customHeight="1">
      <c r="A2" s="2091" t="s">
        <v>1302</v>
      </c>
      <c r="B2" s="2091"/>
      <c r="C2" s="2091"/>
      <c r="D2" s="2091"/>
      <c r="E2" s="2091"/>
      <c r="F2" s="2091"/>
      <c r="G2" s="2091"/>
    </row>
    <row r="3" spans="1:14" s="1608" customFormat="1" ht="30" customHeight="1">
      <c r="A3" s="2063" t="s">
        <v>1303</v>
      </c>
      <c r="B3" s="2063"/>
      <c r="C3" s="2063"/>
      <c r="D3" s="2063"/>
      <c r="E3" s="2063"/>
      <c r="F3" s="2063"/>
      <c r="G3" s="2063"/>
    </row>
    <row r="4" spans="1:14" s="1608" customFormat="1" ht="13.5" customHeight="1">
      <c r="A4" s="949">
        <v>2016</v>
      </c>
      <c r="B4" s="952"/>
      <c r="C4" s="952"/>
      <c r="D4" s="952"/>
      <c r="E4" s="950"/>
      <c r="F4" s="952"/>
      <c r="G4" s="952"/>
      <c r="H4" s="1607"/>
    </row>
    <row r="5" spans="1:14" s="1608" customFormat="1" ht="13.5" customHeight="1">
      <c r="A5" s="2076" t="s">
        <v>700</v>
      </c>
      <c r="B5" s="2321" t="s">
        <v>1304</v>
      </c>
      <c r="C5" s="2321" t="s">
        <v>1305</v>
      </c>
      <c r="D5" s="2321" t="s">
        <v>1306</v>
      </c>
      <c r="E5" s="2321" t="s">
        <v>1307</v>
      </c>
      <c r="F5" s="2321" t="s">
        <v>1308</v>
      </c>
      <c r="G5" s="2321" t="s">
        <v>1309</v>
      </c>
    </row>
    <row r="6" spans="1:14" s="1608" customFormat="1" ht="13.5" customHeight="1">
      <c r="A6" s="2077"/>
      <c r="B6" s="2322"/>
      <c r="C6" s="2322"/>
      <c r="D6" s="2322"/>
      <c r="E6" s="2322"/>
      <c r="F6" s="2322"/>
      <c r="G6" s="2322"/>
    </row>
    <row r="7" spans="1:14" s="1608" customFormat="1" ht="13.5" customHeight="1">
      <c r="A7" s="2077"/>
      <c r="B7" s="2322"/>
      <c r="C7" s="2322"/>
      <c r="D7" s="2322"/>
      <c r="E7" s="2322"/>
      <c r="F7" s="2322"/>
      <c r="G7" s="2322"/>
    </row>
    <row r="8" spans="1:14" s="1608" customFormat="1" ht="13.5" customHeight="1">
      <c r="A8" s="2077"/>
      <c r="B8" s="2322"/>
      <c r="C8" s="2322"/>
      <c r="D8" s="2324"/>
      <c r="E8" s="2324"/>
      <c r="F8" s="2322"/>
      <c r="G8" s="2322"/>
    </row>
    <row r="9" spans="1:14" s="1608" customFormat="1" ht="13.5" customHeight="1">
      <c r="A9" s="2077"/>
      <c r="B9" s="2323"/>
      <c r="C9" s="2323"/>
      <c r="D9" s="2325"/>
      <c r="E9" s="2325"/>
      <c r="F9" s="2323"/>
      <c r="G9" s="2323"/>
    </row>
    <row r="10" spans="1:14" s="1608" customFormat="1" ht="13.5" customHeight="1">
      <c r="A10" s="2078"/>
      <c r="B10" s="2319" t="s">
        <v>505</v>
      </c>
      <c r="C10" s="2320"/>
      <c r="D10" s="2320"/>
      <c r="E10" s="2320"/>
      <c r="F10" s="2319" t="s">
        <v>1251</v>
      </c>
      <c r="G10" s="2320"/>
    </row>
    <row r="11" spans="1:14" s="1608" customFormat="1" ht="15" customHeight="1">
      <c r="A11" s="952"/>
      <c r="B11" s="883"/>
      <c r="C11" s="883"/>
      <c r="D11" s="883"/>
      <c r="E11" s="883"/>
      <c r="F11" s="883"/>
      <c r="G11" s="883"/>
      <c r="H11" s="1607"/>
    </row>
    <row r="12" spans="1:14" s="1608" customFormat="1" ht="15" customHeight="1">
      <c r="A12" s="954" t="s">
        <v>416</v>
      </c>
      <c r="B12" s="990">
        <f>+B14+B22+B24</f>
        <v>12432.999999999996</v>
      </c>
      <c r="C12" s="990">
        <f>+C14+C22+C24</f>
        <v>1682156.0000000019</v>
      </c>
      <c r="D12" s="990">
        <f>+D14+D22+D24</f>
        <v>2466565.0000000033</v>
      </c>
      <c r="E12" s="990">
        <f>+E14+E22+E24</f>
        <v>4148720.9999999981</v>
      </c>
      <c r="F12" s="990">
        <f>+F14+F22+F24</f>
        <v>25662018.999999944</v>
      </c>
      <c r="G12" s="1610">
        <f>+F12/C12</f>
        <v>15.255433503194659</v>
      </c>
      <c r="H12" s="1611"/>
      <c r="I12" s="1611"/>
      <c r="J12" s="1611"/>
      <c r="K12" s="1611"/>
      <c r="L12" s="1611"/>
      <c r="M12" s="1611"/>
      <c r="N12" s="1612"/>
    </row>
    <row r="13" spans="1:14" s="1608" customFormat="1" ht="11.25" customHeight="1">
      <c r="A13" s="952"/>
      <c r="B13" s="883"/>
      <c r="C13" s="883"/>
      <c r="D13" s="883"/>
      <c r="E13" s="883"/>
      <c r="F13" s="883"/>
      <c r="G13" s="883"/>
      <c r="H13" s="1516"/>
      <c r="I13" s="1516"/>
      <c r="J13" s="1516"/>
      <c r="K13" s="1516"/>
      <c r="L13" s="1516"/>
      <c r="M13" s="1516"/>
      <c r="N13" s="1516"/>
    </row>
    <row r="14" spans="1:14" s="1608" customFormat="1" ht="15" customHeight="1">
      <c r="A14" s="954" t="s">
        <v>418</v>
      </c>
      <c r="B14" s="990">
        <f>SUM(B16:B20)</f>
        <v>12000.999999999996</v>
      </c>
      <c r="C14" s="990">
        <f>SUM(C16:C20)</f>
        <v>1663612.0000000019</v>
      </c>
      <c r="D14" s="990">
        <f>SUM(D16:D20)</f>
        <v>2399758.0000000033</v>
      </c>
      <c r="E14" s="990">
        <f>SUM(E16:E20)</f>
        <v>4063369.9999999981</v>
      </c>
      <c r="F14" s="990">
        <f>SUM(F16:F20)</f>
        <v>25526829.999999944</v>
      </c>
      <c r="G14" s="1610">
        <f>+F14/C14</f>
        <v>15.344220888043555</v>
      </c>
      <c r="H14" s="1611"/>
      <c r="I14" s="1611"/>
      <c r="J14" s="1611"/>
      <c r="K14" s="1611"/>
      <c r="L14" s="1611"/>
      <c r="M14" s="1611"/>
      <c r="N14" s="1612"/>
    </row>
    <row r="15" spans="1:14" s="1608" customFormat="1" ht="11.25" customHeight="1">
      <c r="A15" s="952"/>
      <c r="B15" s="883"/>
      <c r="C15" s="883"/>
      <c r="D15" s="883"/>
      <c r="E15" s="883"/>
      <c r="F15" s="883"/>
      <c r="G15" s="883"/>
      <c r="H15" s="1607"/>
      <c r="I15" s="1516"/>
      <c r="J15" s="1516"/>
      <c r="K15" s="1516"/>
      <c r="L15" s="1516"/>
      <c r="M15" s="1516"/>
      <c r="N15" s="1516"/>
    </row>
    <row r="16" spans="1:14" s="1608" customFormat="1" ht="15" customHeight="1">
      <c r="A16" s="1497" t="s">
        <v>419</v>
      </c>
      <c r="B16" s="883">
        <v>3523.0000000000023</v>
      </c>
      <c r="C16" s="883">
        <v>638258.0000000014</v>
      </c>
      <c r="D16" s="852">
        <v>1498337.000000003</v>
      </c>
      <c r="E16" s="852">
        <v>2136594.9999999995</v>
      </c>
      <c r="F16" s="852">
        <v>3517782.9999999739</v>
      </c>
      <c r="G16" s="1614">
        <f>+F16/C16</f>
        <v>5.51153765405207</v>
      </c>
      <c r="H16" s="1611"/>
      <c r="I16" s="1516"/>
      <c r="J16" s="1516"/>
      <c r="K16" s="1631"/>
      <c r="L16" s="1631"/>
      <c r="M16" s="1631"/>
      <c r="N16" s="1617"/>
    </row>
    <row r="17" spans="1:14" s="1608" customFormat="1" ht="15" customHeight="1">
      <c r="A17" s="1497" t="s">
        <v>421</v>
      </c>
      <c r="B17" s="883">
        <v>2160</v>
      </c>
      <c r="C17" s="883">
        <v>92389.999999999971</v>
      </c>
      <c r="D17" s="852">
        <v>371745.00000000006</v>
      </c>
      <c r="E17" s="852">
        <v>464134.99999999977</v>
      </c>
      <c r="F17" s="852">
        <v>1160864.9999999995</v>
      </c>
      <c r="G17" s="1614">
        <f>+F17/C17</f>
        <v>12.564833856477973</v>
      </c>
      <c r="H17" s="1611"/>
      <c r="I17" s="1516"/>
      <c r="J17" s="1516"/>
      <c r="K17" s="1631"/>
      <c r="L17" s="1631"/>
      <c r="M17" s="1631"/>
      <c r="N17" s="1617"/>
    </row>
    <row r="18" spans="1:14" s="1608" customFormat="1" ht="15" customHeight="1">
      <c r="A18" s="1497" t="s">
        <v>1035</v>
      </c>
      <c r="B18" s="883">
        <v>5319.9999999999945</v>
      </c>
      <c r="C18" s="883">
        <v>901574.00000000047</v>
      </c>
      <c r="D18" s="852">
        <v>364160.00000000029</v>
      </c>
      <c r="E18" s="852">
        <v>1265733.9999999993</v>
      </c>
      <c r="F18" s="852">
        <v>20613885.99999997</v>
      </c>
      <c r="G18" s="1614">
        <f>+F18/C18</f>
        <v>22.864330604032457</v>
      </c>
      <c r="H18" s="1611"/>
      <c r="I18" s="1516"/>
      <c r="J18" s="1516"/>
      <c r="K18" s="1631"/>
      <c r="L18" s="1631"/>
      <c r="M18" s="1631"/>
      <c r="N18" s="1617"/>
    </row>
    <row r="19" spans="1:14" s="1608" customFormat="1" ht="15" customHeight="1">
      <c r="A19" s="1497" t="s">
        <v>424</v>
      </c>
      <c r="B19" s="883">
        <v>581.00000000000023</v>
      </c>
      <c r="C19" s="883">
        <v>15807.999999999996</v>
      </c>
      <c r="D19" s="852">
        <v>114222</v>
      </c>
      <c r="E19" s="852">
        <v>130029.99999999997</v>
      </c>
      <c r="F19" s="852">
        <v>151691.99999999953</v>
      </c>
      <c r="G19" s="1614">
        <f>+F19/C19</f>
        <v>9.5959008097165714</v>
      </c>
      <c r="H19" s="1611"/>
      <c r="I19" s="1516"/>
      <c r="J19" s="1516"/>
      <c r="K19" s="1631"/>
      <c r="L19" s="1631"/>
      <c r="M19" s="1631"/>
      <c r="N19" s="1617"/>
    </row>
    <row r="20" spans="1:14" s="1608" customFormat="1" ht="15" customHeight="1">
      <c r="A20" s="1497" t="s">
        <v>425</v>
      </c>
      <c r="B20" s="883">
        <v>416.99999999999989</v>
      </c>
      <c r="C20" s="883">
        <v>15581.999999999993</v>
      </c>
      <c r="D20" s="852">
        <v>51294.000000000022</v>
      </c>
      <c r="E20" s="852">
        <v>66875.999999999985</v>
      </c>
      <c r="F20" s="852">
        <v>82604.000000000931</v>
      </c>
      <c r="G20" s="1614">
        <f>+F20/C20</f>
        <v>5.3012450263124737</v>
      </c>
      <c r="H20" s="1611"/>
      <c r="I20" s="1516"/>
      <c r="J20" s="1516"/>
      <c r="K20" s="1631"/>
      <c r="L20" s="1631"/>
      <c r="M20" s="1631"/>
      <c r="N20" s="1617"/>
    </row>
    <row r="21" spans="1:14" s="1608" customFormat="1" ht="11.25" customHeight="1">
      <c r="A21" s="1618"/>
      <c r="B21" s="530"/>
      <c r="C21" s="883"/>
      <c r="D21" s="883"/>
      <c r="E21" s="883"/>
      <c r="F21" s="883"/>
      <c r="G21" s="883"/>
      <c r="H21" s="1607"/>
      <c r="J21" s="1516"/>
      <c r="K21" s="1516"/>
      <c r="L21" s="1516"/>
      <c r="M21" s="1516"/>
      <c r="N21" s="1516"/>
    </row>
    <row r="22" spans="1:14" s="1608" customFormat="1" ht="15" customHeight="1">
      <c r="A22" s="954" t="s">
        <v>426</v>
      </c>
      <c r="B22" s="990">
        <v>78.999999999999957</v>
      </c>
      <c r="C22" s="990">
        <v>3267</v>
      </c>
      <c r="D22" s="855">
        <v>14004.000000000002</v>
      </c>
      <c r="E22" s="855">
        <v>17270.999999999996</v>
      </c>
      <c r="F22" s="855">
        <v>20923</v>
      </c>
      <c r="G22" s="1610">
        <f>+F22/C22</f>
        <v>6.4043464952555862</v>
      </c>
      <c r="H22" s="1611"/>
      <c r="I22" s="1611"/>
      <c r="J22" s="1611"/>
      <c r="K22" s="1632"/>
      <c r="L22" s="1632"/>
      <c r="M22" s="1632"/>
      <c r="N22" s="1612"/>
    </row>
    <row r="23" spans="1:14" s="1608" customFormat="1" ht="11.25" customHeight="1">
      <c r="A23" s="1618"/>
      <c r="B23" s="990"/>
      <c r="C23" s="990"/>
      <c r="D23" s="855"/>
      <c r="E23" s="855"/>
      <c r="F23" s="855"/>
      <c r="G23" s="883"/>
      <c r="H23" s="1607"/>
      <c r="I23" s="1611"/>
      <c r="J23" s="1611"/>
      <c r="K23" s="1632"/>
      <c r="L23" s="1632"/>
      <c r="M23" s="1632"/>
      <c r="N23" s="1516"/>
    </row>
    <row r="24" spans="1:14" s="1608" customFormat="1" ht="15" customHeight="1">
      <c r="A24" s="954" t="s">
        <v>427</v>
      </c>
      <c r="B24" s="990">
        <v>353.00000000000023</v>
      </c>
      <c r="C24" s="990">
        <v>15277.000000000005</v>
      </c>
      <c r="D24" s="855">
        <v>52803</v>
      </c>
      <c r="E24" s="855">
        <v>68079.999999999985</v>
      </c>
      <c r="F24" s="855">
        <v>114265.99999999996</v>
      </c>
      <c r="G24" s="1610">
        <f>+F24/C24</f>
        <v>7.479609871047975</v>
      </c>
      <c r="H24" s="1611"/>
      <c r="I24" s="1611"/>
      <c r="J24" s="1611"/>
      <c r="K24" s="1632"/>
      <c r="L24" s="1632"/>
      <c r="M24" s="1632"/>
      <c r="N24" s="1612"/>
    </row>
    <row r="25" spans="1:14" s="1608" customFormat="1" ht="3.75" customHeight="1" thickBot="1">
      <c r="A25" s="963"/>
      <c r="B25" s="1474"/>
      <c r="C25" s="1474"/>
      <c r="D25" s="1474"/>
      <c r="E25" s="1474"/>
      <c r="F25" s="1474"/>
      <c r="G25" s="1474"/>
      <c r="H25" s="1607"/>
    </row>
    <row r="26" spans="1:14" s="1608" customFormat="1" ht="4.5" customHeight="1" thickTop="1">
      <c r="A26" s="976"/>
      <c r="B26" s="1183"/>
      <c r="C26" s="1183"/>
      <c r="D26" s="1183"/>
      <c r="E26" s="1183"/>
      <c r="F26" s="1183"/>
      <c r="G26" s="1183"/>
      <c r="H26" s="1607"/>
    </row>
    <row r="27" spans="1:14" s="1620" customFormat="1" ht="17.25" customHeight="1">
      <c r="A27" s="2116" t="s">
        <v>1297</v>
      </c>
      <c r="B27" s="2116"/>
      <c r="C27" s="2116"/>
      <c r="D27" s="2116"/>
      <c r="E27" s="2116"/>
      <c r="F27" s="1331"/>
      <c r="G27" s="1331"/>
    </row>
    <row r="28" spans="1:14" ht="12.75">
      <c r="A28" s="532"/>
      <c r="B28" s="532"/>
      <c r="C28" s="532"/>
      <c r="D28" s="532"/>
      <c r="E28" s="532"/>
      <c r="F28" s="122"/>
      <c r="G28" s="122"/>
    </row>
    <row r="29" spans="1:14" ht="12.75">
      <c r="A29" s="1509" t="s">
        <v>691</v>
      </c>
      <c r="B29" s="1509"/>
      <c r="C29" s="532"/>
      <c r="D29" s="532"/>
      <c r="E29" s="532"/>
      <c r="F29" s="122"/>
      <c r="G29" s="122"/>
    </row>
    <row r="30" spans="1:14" s="1628" customFormat="1" ht="12" customHeight="1">
      <c r="A30" s="1626" t="s">
        <v>1310</v>
      </c>
      <c r="B30" s="1509"/>
      <c r="C30" s="532"/>
      <c r="D30" s="532"/>
      <c r="E30" s="532"/>
      <c r="F30" s="122"/>
      <c r="G30" s="122"/>
    </row>
    <row r="31" spans="1:14" s="1628" customFormat="1" ht="12" customHeight="1">
      <c r="A31" s="1626" t="s">
        <v>1311</v>
      </c>
      <c r="B31" s="532"/>
      <c r="C31" s="532"/>
      <c r="D31" s="532"/>
      <c r="E31" s="532"/>
      <c r="F31" s="122"/>
      <c r="G31" s="122"/>
    </row>
    <row r="32" spans="1:14" s="1628" customFormat="1" ht="12" customHeight="1">
      <c r="A32" s="1626" t="s">
        <v>1312</v>
      </c>
      <c r="B32" s="532"/>
      <c r="C32" s="532"/>
      <c r="D32" s="532"/>
      <c r="E32" s="532"/>
      <c r="F32" s="122"/>
      <c r="G32" s="122"/>
    </row>
    <row r="33" spans="1:7" s="1628" customFormat="1" ht="12" customHeight="1">
      <c r="A33" s="1626" t="s">
        <v>1313</v>
      </c>
      <c r="B33" s="532"/>
      <c r="C33" s="532"/>
      <c r="D33" s="532"/>
      <c r="E33" s="532"/>
      <c r="F33" s="122"/>
      <c r="G33" s="122"/>
    </row>
    <row r="34" spans="1:7" s="1628" customFormat="1" ht="12" customHeight="1">
      <c r="A34" s="1626" t="s">
        <v>1314</v>
      </c>
      <c r="B34" s="532"/>
      <c r="C34" s="532"/>
      <c r="D34" s="532"/>
      <c r="E34" s="532"/>
      <c r="F34" s="122"/>
      <c r="G34" s="122"/>
    </row>
  </sheetData>
  <mergeCells count="12">
    <mergeCell ref="F10:G10"/>
    <mergeCell ref="A27:E27"/>
    <mergeCell ref="A2:G2"/>
    <mergeCell ref="A3:G3"/>
    <mergeCell ref="A5:A10"/>
    <mergeCell ref="B5:B9"/>
    <mergeCell ref="C5:C9"/>
    <mergeCell ref="D5:D9"/>
    <mergeCell ref="E5:E9"/>
    <mergeCell ref="F5:F9"/>
    <mergeCell ref="G5:G9"/>
    <mergeCell ref="B10:E10"/>
  </mergeCells>
  <hyperlinks>
    <hyperlink ref="A30" r:id="rId1"/>
    <hyperlink ref="A31:A33" r:id="rId2" display="http://www.ine.pt/xurl/ind/0007575"/>
    <hyperlink ref="A31" r:id="rId3"/>
    <hyperlink ref="A32" r:id="rId4"/>
    <hyperlink ref="A33" r:id="rId5"/>
    <hyperlink ref="A34" r:id="rId6"/>
    <hyperlink ref="A1" location="Índice!A1" display="Voltar ao índice"/>
  </hyperlinks>
  <pageMargins left="0.78740157480314965" right="0.78740157480314965" top="1.1811023622047243" bottom="0.78740157480314965" header="0" footer="0"/>
  <pageSetup paperSize="9" orientation="portrait" horizontalDpi="2400" verticalDpi="2400" r:id="rId7"/>
  <headerFooter alignWithMargins="0"/>
</worksheet>
</file>

<file path=xl/worksheets/sheet11.xml><?xml version="1.0" encoding="utf-8"?>
<worksheet xmlns="http://schemas.openxmlformats.org/spreadsheetml/2006/main" xmlns:r="http://schemas.openxmlformats.org/officeDocument/2006/relationships">
  <dimension ref="A1:M29"/>
  <sheetViews>
    <sheetView showGridLines="0" workbookViewId="0"/>
  </sheetViews>
  <sheetFormatPr defaultColWidth="9.7109375" defaultRowHeight="11.25"/>
  <cols>
    <col min="1" max="2" width="4.85546875" style="574" customWidth="1"/>
    <col min="3" max="3" width="59.42578125" style="574" customWidth="1"/>
    <col min="4" max="9" width="9.28515625" style="574" customWidth="1"/>
    <col min="10" max="10" width="8.140625" style="574" customWidth="1"/>
    <col min="11" max="11" width="7.28515625" style="574" customWidth="1"/>
    <col min="12" max="16384" width="9.7109375" style="574"/>
  </cols>
  <sheetData>
    <row r="1" spans="1:13" ht="17.25" customHeight="1">
      <c r="A1" s="1921" t="s">
        <v>1737</v>
      </c>
    </row>
    <row r="2" spans="1:13" s="616" customFormat="1" ht="12" customHeight="1">
      <c r="A2" s="1991" t="s">
        <v>364</v>
      </c>
      <c r="B2" s="1991"/>
      <c r="C2" s="1991"/>
      <c r="D2" s="1991"/>
      <c r="E2" s="1991"/>
      <c r="F2" s="1991"/>
      <c r="G2" s="1991"/>
      <c r="H2" s="1991"/>
      <c r="I2" s="575"/>
      <c r="L2" s="574"/>
      <c r="M2" s="574"/>
    </row>
    <row r="3" spans="1:13" s="616" customFormat="1" ht="21.75" customHeight="1">
      <c r="A3" s="1992" t="s">
        <v>374</v>
      </c>
      <c r="B3" s="2005"/>
      <c r="C3" s="2005"/>
      <c r="D3" s="2005"/>
      <c r="E3" s="2005"/>
      <c r="F3" s="2005"/>
      <c r="G3" s="2005"/>
      <c r="H3" s="2005"/>
      <c r="I3" s="2005"/>
      <c r="J3" s="707"/>
      <c r="K3" s="707"/>
    </row>
    <row r="4" spans="1:13" ht="12" customHeight="1">
      <c r="A4" s="576" t="s">
        <v>324</v>
      </c>
      <c r="B4" s="576"/>
      <c r="C4" s="577"/>
      <c r="D4" s="577"/>
      <c r="E4" s="578"/>
      <c r="F4" s="578"/>
      <c r="G4" s="578"/>
      <c r="H4" s="579"/>
      <c r="I4" s="580"/>
    </row>
    <row r="5" spans="1:13" ht="11.25" customHeight="1">
      <c r="A5" s="1996" t="s">
        <v>366</v>
      </c>
      <c r="B5" s="1988"/>
      <c r="C5" s="1989"/>
      <c r="D5" s="2024" t="s">
        <v>375</v>
      </c>
      <c r="E5" s="2026"/>
      <c r="F5" s="2024" t="s">
        <v>376</v>
      </c>
      <c r="G5" s="2026"/>
      <c r="H5" s="2024" t="s">
        <v>377</v>
      </c>
      <c r="I5" s="2026"/>
    </row>
    <row r="6" spans="1:13" ht="14.25" customHeight="1">
      <c r="A6" s="1996"/>
      <c r="B6" s="1988"/>
      <c r="C6" s="1989"/>
      <c r="D6" s="2027"/>
      <c r="E6" s="2028"/>
      <c r="F6" s="2027"/>
      <c r="G6" s="2028"/>
      <c r="H6" s="2027"/>
      <c r="I6" s="2028"/>
    </row>
    <row r="7" spans="1:13" ht="18" customHeight="1">
      <c r="A7" s="1996"/>
      <c r="B7" s="1988"/>
      <c r="C7" s="1989"/>
      <c r="D7" s="34" t="s">
        <v>328</v>
      </c>
      <c r="E7" s="581" t="s">
        <v>121</v>
      </c>
      <c r="F7" s="34" t="s">
        <v>328</v>
      </c>
      <c r="G7" s="581" t="s">
        <v>121</v>
      </c>
      <c r="H7" s="34" t="s">
        <v>328</v>
      </c>
      <c r="I7" s="34" t="s">
        <v>121</v>
      </c>
    </row>
    <row r="8" spans="1:13" ht="9" customHeight="1">
      <c r="A8" s="582"/>
      <c r="B8" s="582"/>
      <c r="C8" s="577"/>
      <c r="D8" s="577"/>
      <c r="E8" s="582"/>
      <c r="F8" s="582"/>
      <c r="G8" s="582"/>
      <c r="H8" s="582"/>
      <c r="I8" s="580"/>
    </row>
    <row r="9" spans="1:13" ht="15" customHeight="1">
      <c r="A9" s="582"/>
      <c r="B9" s="580"/>
      <c r="C9" s="583" t="s">
        <v>329</v>
      </c>
      <c r="D9" s="708">
        <v>20546</v>
      </c>
      <c r="E9" s="585">
        <v>100</v>
      </c>
      <c r="F9" s="586">
        <v>23497</v>
      </c>
      <c r="G9" s="585">
        <v>100</v>
      </c>
      <c r="H9" s="586">
        <v>33308</v>
      </c>
      <c r="I9" s="585">
        <v>100</v>
      </c>
    </row>
    <row r="10" spans="1:13" ht="9" customHeight="1">
      <c r="A10" s="582"/>
      <c r="B10" s="582"/>
      <c r="C10" s="577"/>
      <c r="D10" s="709"/>
      <c r="E10" s="582"/>
      <c r="F10" s="582"/>
      <c r="G10" s="588"/>
      <c r="H10" s="582"/>
      <c r="I10" s="588"/>
    </row>
    <row r="11" spans="1:13" s="695" customFormat="1" ht="11.25" customHeight="1">
      <c r="A11" s="589">
        <v>9</v>
      </c>
      <c r="B11" s="590" t="s">
        <v>330</v>
      </c>
      <c r="C11" s="590"/>
      <c r="D11" s="710">
        <v>742</v>
      </c>
      <c r="E11" s="694">
        <v>3.6</v>
      </c>
      <c r="F11" s="593">
        <v>1085</v>
      </c>
      <c r="G11" s="694">
        <v>4.5999999999999996</v>
      </c>
      <c r="H11" s="593">
        <v>1916</v>
      </c>
      <c r="I11" s="694">
        <v>5.8</v>
      </c>
      <c r="J11" s="574"/>
      <c r="K11" s="574"/>
    </row>
    <row r="12" spans="1:13" ht="11.25" customHeight="1">
      <c r="A12" s="577"/>
      <c r="B12" s="577"/>
      <c r="C12" s="577"/>
      <c r="D12" s="577"/>
      <c r="E12" s="597"/>
      <c r="F12" s="596"/>
      <c r="G12" s="597"/>
      <c r="H12" s="596"/>
      <c r="I12" s="597"/>
    </row>
    <row r="13" spans="1:13" ht="27.75" customHeight="1">
      <c r="A13" s="598"/>
      <c r="B13" s="599" t="s">
        <v>331</v>
      </c>
      <c r="C13" s="599" t="s">
        <v>332</v>
      </c>
      <c r="D13" s="698">
        <v>86</v>
      </c>
      <c r="E13" s="703">
        <v>0.4</v>
      </c>
      <c r="F13" s="711">
        <v>124</v>
      </c>
      <c r="G13" s="703">
        <v>0.5</v>
      </c>
      <c r="H13" s="711">
        <v>199</v>
      </c>
      <c r="I13" s="703">
        <v>0.6</v>
      </c>
    </row>
    <row r="14" spans="1:13" ht="27.75" customHeight="1">
      <c r="A14" s="577"/>
      <c r="B14" s="599" t="s">
        <v>333</v>
      </c>
      <c r="C14" s="599" t="s">
        <v>334</v>
      </c>
      <c r="D14" s="698" t="s">
        <v>142</v>
      </c>
      <c r="E14" s="698" t="s">
        <v>142</v>
      </c>
      <c r="F14" s="700" t="s">
        <v>142</v>
      </c>
      <c r="G14" s="698" t="s">
        <v>142</v>
      </c>
      <c r="H14" s="700" t="s">
        <v>378</v>
      </c>
      <c r="I14" s="703" t="s">
        <v>336</v>
      </c>
    </row>
    <row r="15" spans="1:13" ht="27.75" customHeight="1">
      <c r="A15" s="608"/>
      <c r="B15" s="599" t="s">
        <v>338</v>
      </c>
      <c r="C15" s="599" t="s">
        <v>339</v>
      </c>
      <c r="D15" s="698">
        <v>192</v>
      </c>
      <c r="E15" s="703">
        <v>0.9</v>
      </c>
      <c r="F15" s="706">
        <v>253</v>
      </c>
      <c r="G15" s="703">
        <v>1.1000000000000001</v>
      </c>
      <c r="H15" s="706">
        <v>352</v>
      </c>
      <c r="I15" s="703">
        <v>1.1000000000000001</v>
      </c>
    </row>
    <row r="16" spans="1:13" ht="21.95" customHeight="1">
      <c r="A16" s="608"/>
      <c r="B16" s="599" t="s">
        <v>340</v>
      </c>
      <c r="C16" s="599" t="s">
        <v>341</v>
      </c>
      <c r="D16" s="698">
        <v>215</v>
      </c>
      <c r="E16" s="703">
        <v>1</v>
      </c>
      <c r="F16" s="706">
        <v>349</v>
      </c>
      <c r="G16" s="703">
        <v>1.5</v>
      </c>
      <c r="H16" s="706">
        <v>630</v>
      </c>
      <c r="I16" s="703">
        <v>1.9</v>
      </c>
    </row>
    <row r="17" spans="1:11" ht="21.75" customHeight="1">
      <c r="A17" s="608"/>
      <c r="B17" s="599" t="s">
        <v>342</v>
      </c>
      <c r="C17" s="599" t="s">
        <v>343</v>
      </c>
      <c r="D17" s="698">
        <v>195</v>
      </c>
      <c r="E17" s="703">
        <v>0.9</v>
      </c>
      <c r="F17" s="706">
        <v>254</v>
      </c>
      <c r="G17" s="703">
        <v>1.1000000000000001</v>
      </c>
      <c r="H17" s="706">
        <v>396</v>
      </c>
      <c r="I17" s="703">
        <v>1.2</v>
      </c>
    </row>
    <row r="18" spans="1:11" ht="18" customHeight="1">
      <c r="A18" s="608"/>
      <c r="B18" s="599" t="s">
        <v>344</v>
      </c>
      <c r="C18" s="599" t="s">
        <v>345</v>
      </c>
      <c r="D18" s="698">
        <v>51</v>
      </c>
      <c r="E18" s="703">
        <v>0.2</v>
      </c>
      <c r="F18" s="700">
        <v>100</v>
      </c>
      <c r="G18" s="703">
        <v>0.4</v>
      </c>
      <c r="H18" s="706">
        <v>325</v>
      </c>
      <c r="I18" s="703">
        <v>1</v>
      </c>
    </row>
    <row r="19" spans="1:11" ht="5.25" customHeight="1" thickBot="1">
      <c r="A19" s="614"/>
      <c r="B19" s="614"/>
      <c r="C19" s="614"/>
      <c r="D19" s="614"/>
      <c r="E19" s="614"/>
      <c r="F19" s="614"/>
      <c r="G19" s="614"/>
      <c r="H19" s="614"/>
      <c r="I19" s="614"/>
    </row>
    <row r="20" spans="1:11" ht="3.75" customHeight="1" thickTop="1">
      <c r="A20" s="577"/>
      <c r="B20" s="577"/>
      <c r="C20" s="577"/>
      <c r="D20" s="577"/>
      <c r="E20" s="577"/>
      <c r="F20" s="577"/>
      <c r="G20" s="577"/>
      <c r="H20" s="577"/>
      <c r="I20" s="580"/>
      <c r="J20" s="712"/>
      <c r="K20" s="712"/>
    </row>
    <row r="21" spans="1:11" ht="12.75">
      <c r="A21" s="580" t="s">
        <v>347</v>
      </c>
      <c r="B21" s="577"/>
      <c r="C21" s="580"/>
      <c r="D21" s="577"/>
      <c r="E21" s="577"/>
      <c r="F21" s="577"/>
      <c r="G21" s="577"/>
      <c r="H21" s="577"/>
      <c r="I21" s="580"/>
    </row>
    <row r="22" spans="1:11" ht="8.25" customHeight="1">
      <c r="A22" s="580"/>
      <c r="B22" s="580"/>
      <c r="C22" s="580"/>
      <c r="D22" s="580"/>
      <c r="E22" s="580"/>
      <c r="F22" s="580"/>
      <c r="G22" s="580"/>
      <c r="H22" s="580"/>
      <c r="I22" s="580"/>
    </row>
    <row r="23" spans="1:11" ht="12.75">
      <c r="A23" s="577" t="s">
        <v>348</v>
      </c>
      <c r="B23" s="580"/>
      <c r="C23" s="580"/>
      <c r="D23" s="580"/>
      <c r="E23" s="580"/>
      <c r="F23" s="580"/>
      <c r="G23" s="580"/>
      <c r="H23" s="580"/>
      <c r="I23" s="580"/>
    </row>
    <row r="24" spans="1:11" ht="27.75" customHeight="1"/>
    <row r="25" spans="1:11" ht="27.75" customHeight="1"/>
    <row r="26" spans="1:11" ht="21" customHeight="1"/>
    <row r="27" spans="1:11" ht="13.5" customHeight="1"/>
    <row r="28" spans="1:11" ht="12.75" customHeight="1"/>
    <row r="29" spans="1:11" ht="6" customHeight="1"/>
  </sheetData>
  <mergeCells count="6">
    <mergeCell ref="A2:H2"/>
    <mergeCell ref="A3:I3"/>
    <mergeCell ref="A5:C7"/>
    <mergeCell ref="D5:E6"/>
    <mergeCell ref="F5:G6"/>
    <mergeCell ref="H5:I6"/>
  </mergeCells>
  <hyperlinks>
    <hyperlink ref="A1" location="Índice!A1" display="Voltar ao índice"/>
  </hyperlinks>
  <printOptions gridLinesSet="0"/>
  <pageMargins left="0.39370078740157483" right="0.39370078740157483" top="0.88" bottom="0.39370078740157483" header="0" footer="0"/>
  <pageSetup paperSize="9" scale="78" orientation="portrait" horizontalDpi="4294967292" verticalDpi="300" r:id="rId1"/>
  <headerFooter alignWithMargins="0"/>
</worksheet>
</file>

<file path=xl/worksheets/sheet110.xml><?xml version="1.0" encoding="utf-8"?>
<worksheet xmlns="http://schemas.openxmlformats.org/spreadsheetml/2006/main" xmlns:r="http://schemas.openxmlformats.org/officeDocument/2006/relationships">
  <dimension ref="A1:N33"/>
  <sheetViews>
    <sheetView showGridLines="0" workbookViewId="0"/>
  </sheetViews>
  <sheetFormatPr defaultRowHeight="9"/>
  <cols>
    <col min="1" max="1" width="19.5703125" style="1630" customWidth="1"/>
    <col min="2" max="2" width="8.85546875" style="1630" customWidth="1"/>
    <col min="3" max="3" width="11.7109375" style="1630" customWidth="1"/>
    <col min="4" max="4" width="10.7109375" style="1630" customWidth="1"/>
    <col min="5" max="5" width="12.85546875" style="1630" customWidth="1"/>
    <col min="6" max="6" width="11.85546875" style="1467" customWidth="1"/>
    <col min="7" max="7" width="11.5703125" style="1467" customWidth="1"/>
    <col min="8" max="8" width="8.7109375" style="1467" customWidth="1"/>
    <col min="9" max="16384" width="9.140625" style="1467"/>
  </cols>
  <sheetData>
    <row r="1" spans="1:14" s="1608" customFormat="1" ht="18" customHeight="1">
      <c r="A1" s="1921" t="s">
        <v>1737</v>
      </c>
      <c r="B1" s="1606"/>
      <c r="C1" s="1606"/>
      <c r="D1" s="1606"/>
      <c r="E1" s="1606"/>
      <c r="F1" s="1607"/>
      <c r="G1" s="1607"/>
    </row>
    <row r="2" spans="1:14" s="1608" customFormat="1" ht="23.25" customHeight="1">
      <c r="A2" s="2091" t="s">
        <v>1315</v>
      </c>
      <c r="B2" s="2091"/>
      <c r="C2" s="2091"/>
      <c r="D2" s="2091"/>
      <c r="E2" s="2091"/>
      <c r="F2" s="2091"/>
      <c r="G2" s="2091"/>
    </row>
    <row r="3" spans="1:14" s="1608" customFormat="1" ht="30" customHeight="1">
      <c r="A3" s="2063" t="s">
        <v>1303</v>
      </c>
      <c r="B3" s="2063"/>
      <c r="C3" s="2063"/>
      <c r="D3" s="2063"/>
      <c r="E3" s="2063"/>
      <c r="F3" s="2063"/>
      <c r="G3" s="2063"/>
    </row>
    <row r="4" spans="1:14" s="1608" customFormat="1" ht="13.5" customHeight="1">
      <c r="A4" s="949">
        <v>2016</v>
      </c>
      <c r="B4" s="952"/>
      <c r="C4" s="952"/>
      <c r="D4" s="952"/>
      <c r="E4" s="950"/>
      <c r="F4" s="952"/>
      <c r="G4" s="952"/>
      <c r="H4" s="1607"/>
    </row>
    <row r="5" spans="1:14" s="1608" customFormat="1" ht="13.5" customHeight="1">
      <c r="A5" s="2076" t="s">
        <v>700</v>
      </c>
      <c r="B5" s="2321" t="s">
        <v>1316</v>
      </c>
      <c r="C5" s="2321" t="s">
        <v>1317</v>
      </c>
      <c r="D5" s="2321" t="s">
        <v>1318</v>
      </c>
      <c r="E5" s="2321" t="s">
        <v>1319</v>
      </c>
      <c r="F5" s="2321" t="s">
        <v>1320</v>
      </c>
      <c r="G5" s="2321" t="s">
        <v>1321</v>
      </c>
    </row>
    <row r="6" spans="1:14" s="1608" customFormat="1" ht="13.5" customHeight="1">
      <c r="A6" s="2077"/>
      <c r="B6" s="2322"/>
      <c r="C6" s="2322"/>
      <c r="D6" s="2322"/>
      <c r="E6" s="2322"/>
      <c r="F6" s="2322"/>
      <c r="G6" s="2322"/>
    </row>
    <row r="7" spans="1:14" s="1608" customFormat="1" ht="13.5" customHeight="1">
      <c r="A7" s="2077"/>
      <c r="B7" s="2322"/>
      <c r="C7" s="2322"/>
      <c r="D7" s="2322"/>
      <c r="E7" s="2322"/>
      <c r="F7" s="2322"/>
      <c r="G7" s="2322"/>
    </row>
    <row r="8" spans="1:14" s="1608" customFormat="1" ht="13.5" customHeight="1">
      <c r="A8" s="2077"/>
      <c r="B8" s="2322"/>
      <c r="C8" s="2322"/>
      <c r="D8" s="2324"/>
      <c r="E8" s="2324"/>
      <c r="F8" s="2324"/>
      <c r="G8" s="2324"/>
    </row>
    <row r="9" spans="1:14" s="1608" customFormat="1" ht="13.5" customHeight="1">
      <c r="A9" s="2077"/>
      <c r="B9" s="2323"/>
      <c r="C9" s="2323"/>
      <c r="D9" s="2325"/>
      <c r="E9" s="2325"/>
      <c r="F9" s="2325"/>
      <c r="G9" s="2325"/>
    </row>
    <row r="10" spans="1:14" s="1608" customFormat="1" ht="13.5" customHeight="1">
      <c r="A10" s="2078"/>
      <c r="B10" s="2319" t="s">
        <v>505</v>
      </c>
      <c r="C10" s="2320"/>
      <c r="D10" s="2320"/>
      <c r="E10" s="2320"/>
      <c r="F10" s="2319" t="s">
        <v>1251</v>
      </c>
      <c r="G10" s="2320"/>
    </row>
    <row r="11" spans="1:14" s="1608" customFormat="1" ht="15" customHeight="1">
      <c r="A11" s="952"/>
      <c r="B11" s="883"/>
      <c r="C11" s="883"/>
      <c r="D11" s="883"/>
      <c r="E11" s="883"/>
      <c r="F11" s="883"/>
      <c r="G11" s="883"/>
      <c r="H11" s="1607"/>
    </row>
    <row r="12" spans="1:14" s="1608" customFormat="1" ht="15" customHeight="1">
      <c r="A12" s="954" t="s">
        <v>416</v>
      </c>
      <c r="B12" s="990">
        <f>+B14+B22+B24</f>
        <v>19749.000000000011</v>
      </c>
      <c r="C12" s="990">
        <f>+C14+C22+C24</f>
        <v>3195371.9999999991</v>
      </c>
      <c r="D12" s="990">
        <f>+D14+D22+D24</f>
        <v>7488752.0000000037</v>
      </c>
      <c r="E12" s="990">
        <f>+E14+E22+E24</f>
        <v>10684123.999999998</v>
      </c>
      <c r="F12" s="990">
        <f>+F14+F22+F24</f>
        <v>59325492</v>
      </c>
      <c r="G12" s="1610">
        <f>+F12/C12</f>
        <v>18.566067425013433</v>
      </c>
      <c r="H12" s="1611"/>
      <c r="I12" s="1611"/>
      <c r="J12" s="1611"/>
      <c r="K12" s="1611"/>
      <c r="L12" s="1611"/>
      <c r="M12" s="1611"/>
      <c r="N12" s="1612"/>
    </row>
    <row r="13" spans="1:14" s="1608" customFormat="1" ht="11.25" customHeight="1">
      <c r="A13" s="952"/>
      <c r="B13" s="883"/>
      <c r="C13" s="883"/>
      <c r="D13" s="883"/>
      <c r="E13" s="883"/>
      <c r="F13" s="883"/>
      <c r="G13" s="883"/>
      <c r="H13" s="1516"/>
      <c r="I13" s="1516"/>
      <c r="J13" s="1516"/>
      <c r="K13" s="1516"/>
      <c r="L13" s="1516"/>
      <c r="M13" s="1516"/>
      <c r="N13" s="1516"/>
    </row>
    <row r="14" spans="1:14" s="1608" customFormat="1" ht="15" customHeight="1">
      <c r="A14" s="954" t="s">
        <v>418</v>
      </c>
      <c r="B14" s="990">
        <f>SUM(B16:B20)</f>
        <v>18805.000000000011</v>
      </c>
      <c r="C14" s="990">
        <f>SUM(C16:C20)</f>
        <v>3127223.9999999991</v>
      </c>
      <c r="D14" s="990">
        <f>SUM(D16:D20)</f>
        <v>7255665.0000000037</v>
      </c>
      <c r="E14" s="990">
        <f>SUM(E16:E20)</f>
        <v>10382888.999999998</v>
      </c>
      <c r="F14" s="990">
        <f>SUM(F16:F20)</f>
        <v>58687760</v>
      </c>
      <c r="G14" s="1610">
        <f>+F14/C14</f>
        <v>18.766727295518333</v>
      </c>
      <c r="H14" s="1611"/>
      <c r="I14" s="1611"/>
      <c r="J14" s="1611"/>
      <c r="K14" s="1611"/>
      <c r="L14" s="1611"/>
      <c r="M14" s="1611"/>
      <c r="N14" s="1612"/>
    </row>
    <row r="15" spans="1:14" s="1608" customFormat="1" ht="12" customHeight="1">
      <c r="A15" s="952"/>
      <c r="B15" s="883"/>
      <c r="C15" s="883"/>
      <c r="D15" s="883"/>
      <c r="E15" s="883"/>
      <c r="F15" s="883"/>
      <c r="G15" s="883"/>
      <c r="H15" s="1607"/>
      <c r="I15" s="1516"/>
      <c r="J15" s="1516"/>
      <c r="K15" s="1516"/>
      <c r="L15" s="1516"/>
      <c r="M15" s="1516"/>
      <c r="N15" s="1516"/>
    </row>
    <row r="16" spans="1:14" s="1608" customFormat="1" ht="15" customHeight="1">
      <c r="A16" s="1497" t="s">
        <v>419</v>
      </c>
      <c r="B16" s="883">
        <v>4527.9999999999991</v>
      </c>
      <c r="C16" s="883">
        <v>894882.00000000035</v>
      </c>
      <c r="D16" s="852">
        <v>3467720.0000000023</v>
      </c>
      <c r="E16" s="852">
        <v>4362601.9999999963</v>
      </c>
      <c r="F16" s="852">
        <v>16920676.999999993</v>
      </c>
      <c r="G16" s="1614">
        <f>+F16/C16</f>
        <v>18.908277292425129</v>
      </c>
      <c r="H16" s="1611"/>
      <c r="I16" s="1516"/>
      <c r="J16" s="1516"/>
      <c r="K16" s="1631"/>
      <c r="L16" s="1631"/>
      <c r="M16" s="1631"/>
      <c r="N16" s="1617"/>
    </row>
    <row r="17" spans="1:14" s="1608" customFormat="1" ht="15" customHeight="1">
      <c r="A17" s="1497" t="s">
        <v>421</v>
      </c>
      <c r="B17" s="883">
        <v>3397.9999999999995</v>
      </c>
      <c r="C17" s="883">
        <v>458837.00000000012</v>
      </c>
      <c r="D17" s="852">
        <v>1586984.0000000007</v>
      </c>
      <c r="E17" s="852">
        <v>2045820.9999999998</v>
      </c>
      <c r="F17" s="852">
        <v>2167982.0000000009</v>
      </c>
      <c r="G17" s="1614">
        <f>+F17/C17</f>
        <v>4.7249502546656013</v>
      </c>
      <c r="H17" s="1611"/>
      <c r="I17" s="1516"/>
      <c r="J17" s="1516"/>
      <c r="K17" s="1631"/>
      <c r="L17" s="1631"/>
      <c r="M17" s="1631"/>
      <c r="N17" s="1617"/>
    </row>
    <row r="18" spans="1:14" s="1608" customFormat="1" ht="15" customHeight="1">
      <c r="A18" s="1497" t="s">
        <v>1035</v>
      </c>
      <c r="B18" s="883">
        <v>8550.0000000000127</v>
      </c>
      <c r="C18" s="883">
        <v>1509233.9999999988</v>
      </c>
      <c r="D18" s="852">
        <v>1484665.0000000009</v>
      </c>
      <c r="E18" s="852">
        <v>2993899.0000000019</v>
      </c>
      <c r="F18" s="852">
        <v>35569475.000000007</v>
      </c>
      <c r="G18" s="1614">
        <f>+F18/C18</f>
        <v>23.567899344965749</v>
      </c>
      <c r="H18" s="1611"/>
      <c r="I18" s="1516"/>
      <c r="J18" s="1516"/>
      <c r="K18" s="1631"/>
      <c r="L18" s="1631"/>
      <c r="M18" s="1631"/>
      <c r="N18" s="1617"/>
    </row>
    <row r="19" spans="1:14" s="1608" customFormat="1" ht="15" customHeight="1">
      <c r="A19" s="1497" t="s">
        <v>424</v>
      </c>
      <c r="B19" s="883">
        <v>1406.9999999999998</v>
      </c>
      <c r="C19" s="883">
        <v>124065</v>
      </c>
      <c r="D19" s="852">
        <v>461429.00000000006</v>
      </c>
      <c r="E19" s="852">
        <v>585494</v>
      </c>
      <c r="F19" s="852">
        <v>2448122.0000000019</v>
      </c>
      <c r="G19" s="1614">
        <f>+F19/C19</f>
        <v>19.732575665981557</v>
      </c>
      <c r="H19" s="1611"/>
      <c r="I19" s="1516"/>
      <c r="J19" s="1516"/>
      <c r="K19" s="1631"/>
      <c r="L19" s="1631"/>
      <c r="M19" s="1631"/>
      <c r="N19" s="1617"/>
    </row>
    <row r="20" spans="1:14" s="1608" customFormat="1" ht="15" customHeight="1">
      <c r="A20" s="1497" t="s">
        <v>425</v>
      </c>
      <c r="B20" s="883">
        <v>922.00000000000045</v>
      </c>
      <c r="C20" s="883">
        <v>140205.99999999991</v>
      </c>
      <c r="D20" s="852">
        <v>254867.00000000006</v>
      </c>
      <c r="E20" s="852">
        <v>395072.99999999977</v>
      </c>
      <c r="F20" s="852">
        <v>1581504.0000000002</v>
      </c>
      <c r="G20" s="1614">
        <f>+F20/C20</f>
        <v>11.27985963510835</v>
      </c>
      <c r="H20" s="1611"/>
      <c r="I20" s="1516"/>
      <c r="J20" s="1516"/>
      <c r="K20" s="1631"/>
      <c r="L20" s="1631"/>
      <c r="M20" s="1631"/>
      <c r="N20" s="1617"/>
    </row>
    <row r="21" spans="1:14" s="1608" customFormat="1" ht="11.25" customHeight="1">
      <c r="A21" s="1618"/>
      <c r="B21" s="883"/>
      <c r="C21" s="883"/>
      <c r="D21" s="852"/>
      <c r="E21" s="852"/>
      <c r="F21" s="852"/>
      <c r="G21" s="883"/>
      <c r="H21" s="1607"/>
      <c r="I21" s="1516"/>
      <c r="J21" s="1516"/>
      <c r="K21" s="1631"/>
      <c r="L21" s="1631"/>
      <c r="M21" s="1631"/>
      <c r="N21" s="1516"/>
    </row>
    <row r="22" spans="1:14" s="1608" customFormat="1" ht="15" customHeight="1">
      <c r="A22" s="954" t="s">
        <v>426</v>
      </c>
      <c r="B22" s="990">
        <v>340</v>
      </c>
      <c r="C22" s="990">
        <v>53896.000000000015</v>
      </c>
      <c r="D22" s="855">
        <v>90071.000000000029</v>
      </c>
      <c r="E22" s="855">
        <v>143967</v>
      </c>
      <c r="F22" s="855">
        <v>516069</v>
      </c>
      <c r="G22" s="1610">
        <f>+F22/C22</f>
        <v>9.5752746029389915</v>
      </c>
      <c r="H22" s="1611"/>
      <c r="I22" s="1611"/>
      <c r="J22" s="1611"/>
      <c r="K22" s="1632"/>
      <c r="L22" s="1632"/>
      <c r="M22" s="1632"/>
      <c r="N22" s="1612"/>
    </row>
    <row r="23" spans="1:14" s="1608" customFormat="1" ht="11.25" customHeight="1">
      <c r="A23" s="1618"/>
      <c r="B23" s="990"/>
      <c r="C23" s="990"/>
      <c r="D23" s="855"/>
      <c r="E23" s="855"/>
      <c r="F23" s="855"/>
      <c r="G23" s="883"/>
      <c r="H23" s="1607"/>
      <c r="I23" s="1611"/>
      <c r="J23" s="1611"/>
      <c r="K23" s="1632"/>
      <c r="L23" s="1632"/>
      <c r="M23" s="1632"/>
      <c r="N23" s="1516"/>
    </row>
    <row r="24" spans="1:14" s="1608" customFormat="1" ht="15" customHeight="1">
      <c r="A24" s="954" t="s">
        <v>427</v>
      </c>
      <c r="B24" s="990">
        <v>603.99999999999966</v>
      </c>
      <c r="C24" s="990">
        <v>14251.999999999996</v>
      </c>
      <c r="D24" s="855">
        <v>143016.00000000003</v>
      </c>
      <c r="E24" s="855">
        <v>157268</v>
      </c>
      <c r="F24" s="855">
        <v>121663.00000000001</v>
      </c>
      <c r="G24" s="1610">
        <f>+F24/C24</f>
        <v>8.5365562728038196</v>
      </c>
      <c r="H24" s="1611"/>
      <c r="I24" s="1611"/>
      <c r="J24" s="1611"/>
      <c r="K24" s="1632"/>
      <c r="L24" s="1632"/>
      <c r="M24" s="1632"/>
      <c r="N24" s="1612"/>
    </row>
    <row r="25" spans="1:14" s="1608" customFormat="1" ht="3.75" customHeight="1" thickBot="1">
      <c r="A25" s="963"/>
      <c r="B25" s="1474"/>
      <c r="C25" s="1474"/>
      <c r="D25" s="1474"/>
      <c r="E25" s="1474"/>
      <c r="F25" s="1474"/>
      <c r="G25" s="1474"/>
      <c r="H25" s="1607"/>
    </row>
    <row r="26" spans="1:14" s="1620" customFormat="1" ht="17.25" customHeight="1" thickTop="1">
      <c r="A26" s="2116" t="s">
        <v>1297</v>
      </c>
      <c r="B26" s="2116"/>
      <c r="C26" s="2116"/>
      <c r="D26" s="2116"/>
      <c r="E26" s="2116"/>
      <c r="F26" s="1331"/>
      <c r="G26" s="1331"/>
    </row>
    <row r="27" spans="1:14" ht="12.75">
      <c r="A27" s="532"/>
      <c r="B27" s="532"/>
      <c r="C27" s="532"/>
      <c r="D27" s="532"/>
      <c r="E27" s="532"/>
      <c r="F27" s="122"/>
      <c r="G27" s="122"/>
    </row>
    <row r="28" spans="1:14" ht="12.75">
      <c r="A28" s="1509" t="s">
        <v>691</v>
      </c>
      <c r="B28" s="1509"/>
      <c r="C28" s="532"/>
      <c r="D28" s="532"/>
      <c r="E28" s="532"/>
      <c r="F28" s="122"/>
      <c r="G28" s="122"/>
    </row>
    <row r="29" spans="1:14" s="1628" customFormat="1" ht="12" customHeight="1">
      <c r="A29" s="1626" t="s">
        <v>1310</v>
      </c>
      <c r="B29" s="1509"/>
      <c r="C29" s="532"/>
      <c r="D29" s="532"/>
      <c r="E29" s="532"/>
      <c r="F29" s="122"/>
      <c r="G29" s="122"/>
    </row>
    <row r="30" spans="1:14" s="1628" customFormat="1" ht="12" customHeight="1">
      <c r="A30" s="1626" t="s">
        <v>1311</v>
      </c>
      <c r="B30" s="532"/>
      <c r="C30" s="532"/>
      <c r="D30" s="532"/>
      <c r="E30" s="532"/>
      <c r="F30" s="122"/>
      <c r="G30" s="122"/>
    </row>
    <row r="31" spans="1:14" s="1628" customFormat="1" ht="12" customHeight="1">
      <c r="A31" s="1626" t="s">
        <v>1312</v>
      </c>
      <c r="B31" s="532"/>
      <c r="C31" s="532"/>
      <c r="D31" s="532"/>
      <c r="E31" s="532"/>
      <c r="F31" s="122"/>
      <c r="G31" s="122"/>
    </row>
    <row r="32" spans="1:14" s="1628" customFormat="1" ht="12" customHeight="1">
      <c r="A32" s="1626" t="s">
        <v>1313</v>
      </c>
      <c r="B32" s="532"/>
      <c r="C32" s="532"/>
      <c r="D32" s="532"/>
      <c r="E32" s="532"/>
      <c r="F32" s="122"/>
      <c r="G32" s="122"/>
    </row>
    <row r="33" spans="1:7" s="1628" customFormat="1" ht="12" customHeight="1">
      <c r="A33" s="1626" t="s">
        <v>1314</v>
      </c>
      <c r="B33" s="532"/>
      <c r="C33" s="532"/>
      <c r="D33" s="532"/>
      <c r="E33" s="532"/>
      <c r="F33" s="122"/>
      <c r="G33" s="122"/>
    </row>
  </sheetData>
  <mergeCells count="12">
    <mergeCell ref="F10:G10"/>
    <mergeCell ref="A26:E26"/>
    <mergeCell ref="A2:G2"/>
    <mergeCell ref="A3:G3"/>
    <mergeCell ref="A5:A10"/>
    <mergeCell ref="B5:B9"/>
    <mergeCell ref="C5:C9"/>
    <mergeCell ref="D5:D9"/>
    <mergeCell ref="E5:E9"/>
    <mergeCell ref="F5:F9"/>
    <mergeCell ref="G5:G9"/>
    <mergeCell ref="B10:E10"/>
  </mergeCells>
  <hyperlinks>
    <hyperlink ref="A30:A32" r:id="rId1" display="http://www.ine.pt/xurl/ind/0007575"/>
    <hyperlink ref="A30" r:id="rId2"/>
    <hyperlink ref="A31" r:id="rId3"/>
    <hyperlink ref="A32" r:id="rId4"/>
    <hyperlink ref="A33" r:id="rId5"/>
    <hyperlink ref="A29" r:id="rId6"/>
    <hyperlink ref="A1" location="Índice!A1" display="Voltar ao índice"/>
  </hyperlinks>
  <pageMargins left="0.78740157480314965" right="0.78740157480314965" top="1.1811023622047243" bottom="0.78740157480314965" header="0" footer="0"/>
  <pageSetup paperSize="9" orientation="portrait" horizontalDpi="2400" verticalDpi="2400" r:id="rId7"/>
  <headerFooter alignWithMargins="0"/>
</worksheet>
</file>

<file path=xl/worksheets/sheet111.xml><?xml version="1.0" encoding="utf-8"?>
<worksheet xmlns="http://schemas.openxmlformats.org/spreadsheetml/2006/main" xmlns:r="http://schemas.openxmlformats.org/officeDocument/2006/relationships">
  <sheetPr>
    <pageSetUpPr fitToPage="1"/>
  </sheetPr>
  <dimension ref="A1:AG139"/>
  <sheetViews>
    <sheetView showGridLines="0" zoomScaleNormal="100" workbookViewId="0"/>
  </sheetViews>
  <sheetFormatPr defaultColWidth="7.85546875" defaultRowHeight="9"/>
  <cols>
    <col min="1" max="1" width="32.42578125" style="1467" customWidth="1"/>
    <col min="2" max="2" width="9.42578125" style="1467" customWidth="1"/>
    <col min="3" max="3" width="10.140625" style="1467" customWidth="1"/>
    <col min="4" max="4" width="12.28515625" style="1467" customWidth="1"/>
    <col min="5" max="5" width="13.85546875" style="1467" customWidth="1"/>
    <col min="6" max="6" width="13.7109375" style="1467" customWidth="1"/>
    <col min="7" max="7" width="9.7109375" style="1467" customWidth="1"/>
    <col min="8" max="8" width="7.42578125" style="1467" customWidth="1"/>
    <col min="9" max="10" width="7.85546875" style="1467" bestFit="1" customWidth="1"/>
    <col min="11" max="11" width="8.7109375" style="1467" bestFit="1" customWidth="1"/>
    <col min="12" max="12" width="9.5703125" style="1467" customWidth="1"/>
    <col min="13" max="13" width="11.140625" style="1467" customWidth="1"/>
    <col min="14" max="14" width="7.42578125" style="1467" customWidth="1"/>
    <col min="15" max="15" width="8.7109375" style="1467" customWidth="1"/>
    <col min="16" max="18" width="7.42578125" style="1467" customWidth="1"/>
    <col min="19" max="19" width="9" style="1467" bestFit="1" customWidth="1"/>
    <col min="20" max="16384" width="7.85546875" style="1467"/>
  </cols>
  <sheetData>
    <row r="1" spans="1:33" ht="18" customHeight="1">
      <c r="A1" s="1921" t="s">
        <v>1737</v>
      </c>
    </row>
    <row r="2" spans="1:33" s="1633" customFormat="1" ht="15.75" customHeight="1">
      <c r="A2" s="2328" t="s">
        <v>1322</v>
      </c>
      <c r="B2" s="2328"/>
      <c r="C2" s="2328"/>
      <c r="D2" s="2328"/>
      <c r="E2" s="2328"/>
      <c r="F2" s="2328"/>
      <c r="G2" s="2328"/>
    </row>
    <row r="3" spans="1:33" s="1634" customFormat="1" ht="21" customHeight="1">
      <c r="A3" s="2329" t="s">
        <v>1323</v>
      </c>
      <c r="B3" s="2329"/>
      <c r="C3" s="2329"/>
      <c r="D3" s="2329"/>
      <c r="E3" s="2329"/>
      <c r="F3" s="2329"/>
      <c r="G3" s="2329"/>
    </row>
    <row r="4" spans="1:33" ht="10.5" customHeight="1">
      <c r="A4" s="1635">
        <v>2016</v>
      </c>
      <c r="B4" s="1636"/>
      <c r="C4" s="1636"/>
      <c r="D4" s="1636"/>
      <c r="E4" s="1636"/>
      <c r="F4" s="1636"/>
      <c r="G4" s="1636"/>
      <c r="H4" s="1514"/>
      <c r="I4" s="1514"/>
      <c r="J4" s="1514"/>
      <c r="K4" s="1514"/>
      <c r="L4" s="1514"/>
      <c r="M4" s="1514"/>
      <c r="N4" s="1514"/>
      <c r="O4" s="1514"/>
      <c r="P4" s="1514"/>
      <c r="Q4" s="1514"/>
      <c r="R4" s="1514"/>
      <c r="S4" s="1514"/>
      <c r="T4" s="1514"/>
      <c r="U4" s="1514"/>
      <c r="V4" s="1514"/>
      <c r="W4" s="1514"/>
      <c r="X4" s="1514"/>
      <c r="Y4" s="1514"/>
      <c r="Z4" s="1514"/>
      <c r="AA4" s="1514"/>
      <c r="AB4" s="1514"/>
      <c r="AC4" s="1514"/>
      <c r="AD4" s="1514"/>
      <c r="AE4" s="1514"/>
      <c r="AF4" s="1514"/>
      <c r="AG4" s="1514"/>
    </row>
    <row r="5" spans="1:33" ht="10.5" customHeight="1">
      <c r="A5" s="1637"/>
      <c r="B5" s="2330" t="s">
        <v>1324</v>
      </c>
      <c r="C5" s="2330" t="s">
        <v>1325</v>
      </c>
      <c r="D5" s="2330" t="s">
        <v>1326</v>
      </c>
      <c r="E5" s="2330" t="s">
        <v>1231</v>
      </c>
      <c r="F5" s="2330" t="s">
        <v>1327</v>
      </c>
      <c r="G5" s="2330" t="s">
        <v>1328</v>
      </c>
      <c r="H5" s="1514"/>
      <c r="I5" s="1514"/>
      <c r="J5" s="1514"/>
      <c r="K5" s="1514"/>
      <c r="L5" s="1514"/>
      <c r="M5" s="1514"/>
      <c r="N5" s="1514"/>
      <c r="O5" s="1514"/>
      <c r="P5" s="1514"/>
      <c r="Q5" s="1514"/>
      <c r="R5" s="1514"/>
      <c r="S5" s="1514"/>
      <c r="T5" s="1514"/>
      <c r="U5" s="1514"/>
      <c r="V5" s="1514"/>
      <c r="W5" s="1514"/>
      <c r="X5" s="1514"/>
      <c r="Y5" s="1514"/>
      <c r="Z5" s="1514"/>
      <c r="AA5" s="1514"/>
      <c r="AB5" s="1514"/>
      <c r="AC5" s="1514"/>
      <c r="AD5" s="1514"/>
      <c r="AE5" s="1514"/>
      <c r="AF5" s="1514"/>
      <c r="AG5" s="1514"/>
    </row>
    <row r="6" spans="1:33" ht="10.5" customHeight="1">
      <c r="A6" s="1637" t="s">
        <v>411</v>
      </c>
      <c r="B6" s="2330"/>
      <c r="C6" s="2330"/>
      <c r="D6" s="2330"/>
      <c r="E6" s="2330"/>
      <c r="F6" s="2330"/>
      <c r="G6" s="2330"/>
      <c r="H6" s="1514"/>
      <c r="I6" s="1514"/>
      <c r="J6" s="1514"/>
      <c r="K6" s="1514"/>
      <c r="L6" s="1514"/>
      <c r="M6" s="1514"/>
      <c r="N6" s="1514"/>
      <c r="O6" s="1514"/>
      <c r="P6" s="1514"/>
      <c r="Q6" s="1514"/>
      <c r="R6" s="1514"/>
      <c r="S6" s="1514"/>
      <c r="T6" s="1514"/>
      <c r="U6" s="1514"/>
      <c r="V6" s="1514"/>
      <c r="W6" s="1514"/>
      <c r="X6" s="1514"/>
      <c r="Y6" s="1514"/>
      <c r="Z6" s="1514"/>
      <c r="AA6" s="1514"/>
      <c r="AB6" s="1514"/>
      <c r="AC6" s="1514"/>
      <c r="AD6" s="1514"/>
      <c r="AE6" s="1514"/>
      <c r="AF6" s="1514"/>
      <c r="AG6" s="1514"/>
    </row>
    <row r="7" spans="1:33" ht="10.5" customHeight="1">
      <c r="A7" s="1637"/>
      <c r="B7" s="2330"/>
      <c r="C7" s="2330"/>
      <c r="D7" s="2330"/>
      <c r="E7" s="2330"/>
      <c r="F7" s="2330"/>
      <c r="G7" s="2330"/>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c r="AG7" s="1514"/>
    </row>
    <row r="8" spans="1:33" ht="10.5" customHeight="1">
      <c r="A8" s="1637" t="s">
        <v>1329</v>
      </c>
      <c r="B8" s="2330"/>
      <c r="C8" s="2330"/>
      <c r="D8" s="2330"/>
      <c r="E8" s="2330"/>
      <c r="F8" s="2330"/>
      <c r="G8" s="2330"/>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row>
    <row r="9" spans="1:33" ht="5.25" customHeight="1">
      <c r="A9" s="1638"/>
      <c r="B9" s="1639"/>
      <c r="C9" s="1639"/>
      <c r="D9" s="1639"/>
      <c r="E9" s="1640"/>
      <c r="F9" s="2330"/>
      <c r="G9" s="2330"/>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row>
    <row r="10" spans="1:33" ht="10.5" customHeight="1">
      <c r="A10" s="1641"/>
      <c r="B10" s="2326" t="s">
        <v>505</v>
      </c>
      <c r="C10" s="2327"/>
      <c r="D10" s="2327"/>
      <c r="E10" s="2327"/>
      <c r="F10" s="2326" t="s">
        <v>1251</v>
      </c>
      <c r="G10" s="2327"/>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c r="AD10" s="1514"/>
      <c r="AE10" s="1514"/>
      <c r="AF10" s="1514"/>
      <c r="AG10" s="1514"/>
    </row>
    <row r="11" spans="1:33" ht="9" customHeight="1">
      <c r="A11" s="1202"/>
      <c r="B11" s="1642"/>
      <c r="C11" s="1643"/>
      <c r="D11" s="1643"/>
      <c r="E11" s="1643"/>
      <c r="F11" s="1643"/>
      <c r="G11" s="1643"/>
    </row>
    <row r="12" spans="1:33" s="1647" customFormat="1" ht="15" customHeight="1">
      <c r="A12" s="1644" t="s">
        <v>1330</v>
      </c>
      <c r="B12" s="1645">
        <f>+B14+B15+B16+B23+B24+B27+B28+B29+B30+B31</f>
        <v>32181.999999999978</v>
      </c>
      <c r="C12" s="1645">
        <f>+C14+C15+C16+C23+C24+C27+C28+C29+C30+C31</f>
        <v>4877528.0000000056</v>
      </c>
      <c r="D12" s="1645">
        <f>+D14+D15+D16+D23+D24+D27+D28+D29+D30+D31</f>
        <v>9955316.9999999981</v>
      </c>
      <c r="E12" s="1645">
        <f>+E14+E15+E16+E23+E24+E27+E28+E29+E30+E31</f>
        <v>14832845</v>
      </c>
      <c r="F12" s="1645">
        <f>+F14+F15+F16+F23+F24+F27+F28+F29+F30+F31</f>
        <v>84987511.00000003</v>
      </c>
      <c r="G12" s="1646">
        <f>+F12/C12</f>
        <v>17.424299973265132</v>
      </c>
      <c r="I12" s="1619"/>
      <c r="J12" s="1619"/>
      <c r="K12" s="1619"/>
      <c r="L12" s="1619"/>
      <c r="M12" s="1619"/>
      <c r="N12" s="1612"/>
      <c r="O12" s="1619"/>
      <c r="P12" s="1619"/>
      <c r="Q12" s="1648"/>
      <c r="R12" s="1619"/>
      <c r="S12" s="1619"/>
      <c r="T12" s="1649"/>
    </row>
    <row r="13" spans="1:33" ht="9.75" customHeight="1">
      <c r="A13" s="1202"/>
      <c r="B13" s="1650"/>
      <c r="C13" s="1650"/>
      <c r="D13" s="1650"/>
      <c r="E13" s="1650"/>
      <c r="F13" s="1650"/>
      <c r="G13" s="1650"/>
      <c r="I13" s="1651"/>
      <c r="J13" s="1651"/>
      <c r="K13" s="1651"/>
      <c r="L13" s="1651"/>
      <c r="M13" s="1651"/>
      <c r="N13" s="1651"/>
    </row>
    <row r="14" spans="1:33" s="1470" customFormat="1" ht="15" customHeight="1">
      <c r="A14" s="1644" t="s">
        <v>1331</v>
      </c>
      <c r="B14" s="1645">
        <v>12787.999999999993</v>
      </c>
      <c r="C14" s="1645">
        <v>1377324.0000000009</v>
      </c>
      <c r="D14" s="1652">
        <v>1119724.9999999995</v>
      </c>
      <c r="E14" s="1652">
        <v>2497049.0000000009</v>
      </c>
      <c r="F14" s="1652">
        <v>11512659.999999976</v>
      </c>
      <c r="G14" s="1646">
        <f t="shared" ref="G14:G31" si="0">+F14/C14</f>
        <v>8.3587158867484828</v>
      </c>
      <c r="H14" s="1619"/>
      <c r="I14" s="1619"/>
      <c r="J14" s="1619"/>
      <c r="K14" s="1653"/>
      <c r="L14" s="1653"/>
      <c r="M14" s="1653"/>
      <c r="N14" s="1612"/>
      <c r="O14" s="1619"/>
      <c r="P14" s="1619"/>
      <c r="Q14" s="1648"/>
      <c r="R14" s="1619"/>
      <c r="S14" s="1619"/>
      <c r="T14" s="1649"/>
    </row>
    <row r="15" spans="1:33" s="1470" customFormat="1" ht="15" customHeight="1">
      <c r="A15" s="1654" t="s">
        <v>1332</v>
      </c>
      <c r="B15" s="1645">
        <v>131.00000000000003</v>
      </c>
      <c r="C15" s="1645">
        <v>43256.999999999993</v>
      </c>
      <c r="D15" s="1652">
        <v>17041</v>
      </c>
      <c r="E15" s="1652">
        <v>60298</v>
      </c>
      <c r="F15" s="1652">
        <v>1056927</v>
      </c>
      <c r="G15" s="1646">
        <f t="shared" si="0"/>
        <v>24.433663915666834</v>
      </c>
      <c r="H15" s="1655"/>
      <c r="I15" s="1619"/>
      <c r="J15" s="1619"/>
      <c r="K15" s="1653"/>
      <c r="L15" s="1653"/>
      <c r="M15" s="1653"/>
      <c r="N15" s="1612"/>
      <c r="O15" s="1619"/>
      <c r="P15" s="1619"/>
      <c r="Q15" s="1648"/>
      <c r="R15" s="1619"/>
      <c r="S15" s="1619"/>
      <c r="T15" s="1649"/>
    </row>
    <row r="16" spans="1:33" s="1470" customFormat="1" ht="15" customHeight="1">
      <c r="A16" s="1654" t="s">
        <v>1333</v>
      </c>
      <c r="B16" s="1645">
        <v>11437.999999999984</v>
      </c>
      <c r="C16" s="1645">
        <v>2730463.0000000051</v>
      </c>
      <c r="D16" s="1652">
        <v>4594761.9999999991</v>
      </c>
      <c r="E16" s="1652">
        <v>7325225</v>
      </c>
      <c r="F16" s="1652">
        <v>63149927.00000006</v>
      </c>
      <c r="G16" s="1646">
        <f t="shared" si="0"/>
        <v>23.127918964659084</v>
      </c>
      <c r="H16" s="1655"/>
      <c r="I16" s="1619"/>
      <c r="J16" s="1619"/>
      <c r="K16" s="1653"/>
      <c r="L16" s="1653"/>
      <c r="M16" s="1653"/>
      <c r="N16" s="1612"/>
      <c r="O16" s="1619"/>
      <c r="P16" s="1619"/>
      <c r="Q16" s="1648"/>
      <c r="R16" s="1619"/>
      <c r="S16" s="1619"/>
      <c r="T16" s="1649"/>
    </row>
    <row r="17" spans="1:20" ht="15" customHeight="1">
      <c r="A17" s="1656" t="s">
        <v>1334</v>
      </c>
      <c r="B17" s="1657">
        <v>2780.0000000000005</v>
      </c>
      <c r="C17" s="1657">
        <v>267736.00000000006</v>
      </c>
      <c r="D17" s="1658">
        <v>398598.00000000017</v>
      </c>
      <c r="E17" s="1658">
        <v>666333.99999999988</v>
      </c>
      <c r="F17" s="1658">
        <v>3285259.0000000009</v>
      </c>
      <c r="G17" s="1659">
        <f t="shared" si="0"/>
        <v>12.270516478919534</v>
      </c>
      <c r="H17" s="1660"/>
      <c r="I17" s="1660"/>
      <c r="J17" s="1660"/>
      <c r="K17" s="1661"/>
      <c r="L17" s="1661"/>
      <c r="M17" s="1661"/>
      <c r="N17" s="1617"/>
      <c r="O17" s="1619"/>
      <c r="P17" s="1619"/>
      <c r="Q17" s="1648"/>
      <c r="R17" s="1619"/>
      <c r="S17" s="1619"/>
      <c r="T17" s="1649"/>
    </row>
    <row r="18" spans="1:20" ht="15" customHeight="1">
      <c r="A18" s="1656" t="s">
        <v>1335</v>
      </c>
      <c r="B18" s="1657">
        <v>1958.0000000000005</v>
      </c>
      <c r="C18" s="1657">
        <v>218264.99999999988</v>
      </c>
      <c r="D18" s="1658">
        <v>1174756</v>
      </c>
      <c r="E18" s="1658">
        <v>1393021</v>
      </c>
      <c r="F18" s="1658">
        <v>3063928.0000000005</v>
      </c>
      <c r="G18" s="1659">
        <f t="shared" si="0"/>
        <v>14.037651478707087</v>
      </c>
      <c r="H18" s="1660"/>
      <c r="I18" s="1660"/>
      <c r="J18" s="1660"/>
      <c r="K18" s="1661"/>
      <c r="L18" s="1661"/>
      <c r="M18" s="1661"/>
      <c r="N18" s="1617"/>
      <c r="O18" s="1619"/>
      <c r="P18" s="1619"/>
      <c r="Q18" s="1648"/>
      <c r="R18" s="1619"/>
      <c r="S18" s="1619"/>
      <c r="T18" s="1649"/>
    </row>
    <row r="19" spans="1:20" ht="15" customHeight="1">
      <c r="A19" s="1656" t="s">
        <v>1336</v>
      </c>
      <c r="B19" s="1657">
        <v>1262.9999999999995</v>
      </c>
      <c r="C19" s="1657">
        <v>125716</v>
      </c>
      <c r="D19" s="1658">
        <v>156416.00000000006</v>
      </c>
      <c r="E19" s="1658">
        <v>282131.99999999994</v>
      </c>
      <c r="F19" s="1658">
        <v>1656770.0000000009</v>
      </c>
      <c r="G19" s="1659">
        <f t="shared" si="0"/>
        <v>13.178672563555958</v>
      </c>
      <c r="H19" s="1660"/>
      <c r="I19" s="1660"/>
      <c r="J19" s="1660"/>
      <c r="K19" s="1661"/>
      <c r="L19" s="1661"/>
      <c r="M19" s="1661"/>
      <c r="N19" s="1617"/>
      <c r="O19" s="1619"/>
      <c r="P19" s="1619"/>
      <c r="Q19" s="1648"/>
      <c r="R19" s="1619"/>
      <c r="S19" s="1619"/>
      <c r="T19" s="1649"/>
    </row>
    <row r="20" spans="1:20" ht="15" customHeight="1">
      <c r="A20" s="1656" t="s">
        <v>1337</v>
      </c>
      <c r="B20" s="1657">
        <v>773</v>
      </c>
      <c r="C20" s="1657">
        <v>73343.999999999985</v>
      </c>
      <c r="D20" s="1658">
        <v>75116.999999999956</v>
      </c>
      <c r="E20" s="1658">
        <v>148460.99999999991</v>
      </c>
      <c r="F20" s="1658">
        <v>1135658.9999999998</v>
      </c>
      <c r="G20" s="1659">
        <f t="shared" si="0"/>
        <v>15.484006871727749</v>
      </c>
      <c r="H20" s="1660"/>
      <c r="I20" s="1660"/>
      <c r="J20" s="1660"/>
      <c r="K20" s="1661"/>
      <c r="L20" s="1661"/>
      <c r="M20" s="1661"/>
      <c r="N20" s="1617"/>
      <c r="O20" s="1619"/>
      <c r="P20" s="1619"/>
      <c r="Q20" s="1648"/>
      <c r="R20" s="1619"/>
      <c r="S20" s="1619"/>
      <c r="T20" s="1649"/>
    </row>
    <row r="21" spans="1:20" ht="15" customHeight="1">
      <c r="A21" s="1656" t="s">
        <v>1338</v>
      </c>
      <c r="B21" s="1657">
        <v>2002.9999999999995</v>
      </c>
      <c r="C21" s="1657">
        <v>1463444</v>
      </c>
      <c r="D21" s="1658">
        <v>1575149.0000000002</v>
      </c>
      <c r="E21" s="1658">
        <v>3038592.9999999995</v>
      </c>
      <c r="F21" s="1658">
        <v>45482248.99999997</v>
      </c>
      <c r="G21" s="1659">
        <f t="shared" si="0"/>
        <v>31.078913166475772</v>
      </c>
      <c r="H21" s="1660"/>
      <c r="I21" s="1660"/>
      <c r="J21" s="1660"/>
      <c r="K21" s="1661"/>
      <c r="L21" s="1661"/>
      <c r="M21" s="1661"/>
      <c r="N21" s="1617"/>
      <c r="O21" s="1619"/>
      <c r="P21" s="1619"/>
      <c r="Q21" s="1648"/>
      <c r="R21" s="1619"/>
      <c r="S21" s="1619"/>
      <c r="T21" s="1649"/>
    </row>
    <row r="22" spans="1:20" ht="15" customHeight="1">
      <c r="A22" s="1656" t="s">
        <v>1339</v>
      </c>
      <c r="B22" s="1657">
        <v>2661</v>
      </c>
      <c r="C22" s="1657">
        <v>581958.00000000023</v>
      </c>
      <c r="D22" s="1658">
        <v>1214725.9999999995</v>
      </c>
      <c r="E22" s="1658">
        <v>1796683.9999999998</v>
      </c>
      <c r="F22" s="1658">
        <v>8526062</v>
      </c>
      <c r="G22" s="1659">
        <f t="shared" si="0"/>
        <v>14.650648328573533</v>
      </c>
      <c r="H22" s="1660"/>
      <c r="I22" s="1660"/>
      <c r="J22" s="1660"/>
      <c r="K22" s="1661"/>
      <c r="L22" s="1661"/>
      <c r="M22" s="1661"/>
      <c r="N22" s="1617"/>
      <c r="O22" s="1619"/>
      <c r="P22" s="1619"/>
      <c r="Q22" s="1648"/>
      <c r="R22" s="1619"/>
      <c r="S22" s="1619"/>
      <c r="T22" s="1649"/>
    </row>
    <row r="23" spans="1:20" s="1470" customFormat="1" ht="15" customHeight="1">
      <c r="A23" s="1662" t="s">
        <v>1340</v>
      </c>
      <c r="B23" s="1645">
        <v>557.99999999999977</v>
      </c>
      <c r="C23" s="1645">
        <v>6984.0000000000027</v>
      </c>
      <c r="D23" s="1652">
        <v>112220.00000000004</v>
      </c>
      <c r="E23" s="1652">
        <v>119204.00000000003</v>
      </c>
      <c r="F23" s="1652">
        <v>47684.999999999985</v>
      </c>
      <c r="G23" s="1646">
        <f t="shared" si="0"/>
        <v>6.8277491408934656</v>
      </c>
      <c r="H23" s="1619"/>
      <c r="I23" s="1619"/>
      <c r="J23" s="1619"/>
      <c r="K23" s="1653"/>
      <c r="L23" s="1653"/>
      <c r="M23" s="1653"/>
      <c r="N23" s="1612"/>
      <c r="O23" s="1619"/>
      <c r="P23" s="1619"/>
      <c r="Q23" s="1648"/>
      <c r="R23" s="1619"/>
      <c r="S23" s="1619"/>
      <c r="T23" s="1649"/>
    </row>
    <row r="24" spans="1:20" s="1470" customFormat="1" ht="15" customHeight="1">
      <c r="A24" s="1662" t="s">
        <v>1341</v>
      </c>
      <c r="B24" s="1645">
        <v>1507.9999999999991</v>
      </c>
      <c r="C24" s="1645">
        <v>173486</v>
      </c>
      <c r="D24" s="1652">
        <v>164988.99999999991</v>
      </c>
      <c r="E24" s="1652">
        <v>338475.00000000017</v>
      </c>
      <c r="F24" s="1652">
        <v>2056715.9999999986</v>
      </c>
      <c r="G24" s="1646">
        <f t="shared" si="0"/>
        <v>11.855227511153629</v>
      </c>
      <c r="H24" s="1619"/>
      <c r="I24" s="1619"/>
      <c r="J24" s="1619"/>
      <c r="K24" s="1653"/>
      <c r="L24" s="1653"/>
      <c r="M24" s="1653"/>
      <c r="N24" s="1612"/>
      <c r="O24" s="1619"/>
      <c r="P24" s="1619"/>
      <c r="Q24" s="1648"/>
      <c r="R24" s="1619"/>
      <c r="S24" s="1619"/>
      <c r="T24" s="1649"/>
    </row>
    <row r="25" spans="1:20" ht="15" customHeight="1">
      <c r="A25" s="1656" t="s">
        <v>1342</v>
      </c>
      <c r="B25" s="1657">
        <v>504.99999999999994</v>
      </c>
      <c r="C25" s="1657">
        <v>72791</v>
      </c>
      <c r="D25" s="1658">
        <v>54505.000000000029</v>
      </c>
      <c r="E25" s="1658">
        <v>127296</v>
      </c>
      <c r="F25" s="1658">
        <v>1239266.9999999991</v>
      </c>
      <c r="G25" s="1659">
        <f t="shared" si="0"/>
        <v>17.025003091041462</v>
      </c>
      <c r="H25" s="1660"/>
      <c r="I25" s="1660"/>
      <c r="J25" s="1660"/>
      <c r="K25" s="1661"/>
      <c r="L25" s="1661"/>
      <c r="M25" s="1661"/>
      <c r="N25" s="1617"/>
      <c r="O25" s="1619"/>
      <c r="P25" s="1619"/>
      <c r="Q25" s="1648"/>
      <c r="R25" s="1619"/>
      <c r="S25" s="1619"/>
      <c r="T25" s="1649"/>
    </row>
    <row r="26" spans="1:20" ht="15" customHeight="1">
      <c r="A26" s="1656" t="s">
        <v>1343</v>
      </c>
      <c r="B26" s="1657">
        <v>1002.9999999999993</v>
      </c>
      <c r="C26" s="1657">
        <v>100695.00000000001</v>
      </c>
      <c r="D26" s="1658">
        <v>110484.00000000004</v>
      </c>
      <c r="E26" s="1658">
        <v>211179.00000000012</v>
      </c>
      <c r="F26" s="1658">
        <v>817448.99999999965</v>
      </c>
      <c r="G26" s="1659">
        <f t="shared" si="0"/>
        <v>8.1180694175480372</v>
      </c>
      <c r="H26" s="1660"/>
      <c r="I26" s="1660"/>
      <c r="J26" s="1660"/>
      <c r="K26" s="1661"/>
      <c r="L26" s="1661"/>
      <c r="M26" s="1661"/>
      <c r="N26" s="1617"/>
      <c r="O26" s="1619"/>
      <c r="P26" s="1619"/>
      <c r="Q26" s="1648"/>
      <c r="R26" s="1619"/>
      <c r="S26" s="1619"/>
      <c r="T26" s="1649"/>
    </row>
    <row r="27" spans="1:20" s="1665" customFormat="1" ht="15" customHeight="1">
      <c r="A27" s="1662" t="s">
        <v>1344</v>
      </c>
      <c r="B27" s="1663">
        <v>817.00000000000023</v>
      </c>
      <c r="C27" s="1663">
        <v>11103.999999999998</v>
      </c>
      <c r="D27" s="1663">
        <v>443436.99999999994</v>
      </c>
      <c r="E27" s="1663">
        <v>454540.99999999994</v>
      </c>
      <c r="F27" s="1663">
        <v>28563.000000000007</v>
      </c>
      <c r="G27" s="1646">
        <f t="shared" si="0"/>
        <v>2.5723162824207502</v>
      </c>
      <c r="H27" s="1664"/>
      <c r="I27" s="1664"/>
      <c r="J27" s="1664"/>
      <c r="K27" s="1664"/>
      <c r="L27" s="1664"/>
      <c r="M27" s="1664"/>
      <c r="N27" s="1612"/>
      <c r="O27" s="1619"/>
      <c r="P27" s="1619"/>
      <c r="Q27" s="1648"/>
      <c r="R27" s="1619"/>
      <c r="S27" s="1619"/>
      <c r="T27" s="1649"/>
    </row>
    <row r="28" spans="1:20" s="1665" customFormat="1" ht="15" customHeight="1">
      <c r="A28" s="1662" t="s">
        <v>1345</v>
      </c>
      <c r="B28" s="1663">
        <v>186</v>
      </c>
      <c r="C28" s="1663">
        <v>106463</v>
      </c>
      <c r="D28" s="1663">
        <v>47889.999999999978</v>
      </c>
      <c r="E28" s="1663">
        <v>154352.99999999994</v>
      </c>
      <c r="F28" s="1663">
        <v>582152</v>
      </c>
      <c r="G28" s="1646">
        <f t="shared" si="0"/>
        <v>5.4681156833829592</v>
      </c>
      <c r="H28" s="1664"/>
      <c r="I28" s="1664"/>
      <c r="J28" s="1664"/>
      <c r="K28" s="1664"/>
      <c r="L28" s="1664"/>
      <c r="M28" s="1664"/>
      <c r="N28" s="1612"/>
      <c r="O28" s="1619"/>
      <c r="P28" s="1619"/>
      <c r="Q28" s="1648"/>
      <c r="R28" s="1619"/>
      <c r="S28" s="1619"/>
      <c r="T28" s="1649"/>
    </row>
    <row r="29" spans="1:20" s="1665" customFormat="1" ht="15" customHeight="1">
      <c r="A29" s="1662" t="s">
        <v>1346</v>
      </c>
      <c r="B29" s="1663">
        <v>899.99999999999977</v>
      </c>
      <c r="C29" s="1663">
        <v>163643.00000000006</v>
      </c>
      <c r="D29" s="1663">
        <v>936426.99999999988</v>
      </c>
      <c r="E29" s="1663">
        <v>1100070</v>
      </c>
      <c r="F29" s="1663">
        <v>2854703.9999999995</v>
      </c>
      <c r="G29" s="1646">
        <f t="shared" si="0"/>
        <v>17.444705853595927</v>
      </c>
      <c r="H29" s="1664"/>
      <c r="I29" s="1664"/>
      <c r="J29" s="1664"/>
      <c r="K29" s="1664"/>
      <c r="L29" s="1664"/>
      <c r="M29" s="1664"/>
      <c r="N29" s="1612"/>
      <c r="O29" s="1619"/>
      <c r="P29" s="1619"/>
      <c r="Q29" s="1648"/>
      <c r="R29" s="1619"/>
      <c r="S29" s="1619"/>
      <c r="T29" s="1649"/>
    </row>
    <row r="30" spans="1:20" s="1665" customFormat="1" ht="15" customHeight="1">
      <c r="A30" s="1662" t="s">
        <v>1347</v>
      </c>
      <c r="B30" s="1663">
        <v>2699.9999999999991</v>
      </c>
      <c r="C30" s="1663">
        <v>233996.99999999991</v>
      </c>
      <c r="D30" s="1663">
        <v>870928.00000000023</v>
      </c>
      <c r="E30" s="1663">
        <v>1104924.9999999998</v>
      </c>
      <c r="F30" s="1663">
        <v>3253815.9999999986</v>
      </c>
      <c r="G30" s="1646">
        <f t="shared" si="0"/>
        <v>13.905374855233186</v>
      </c>
      <c r="H30" s="1664"/>
      <c r="I30" s="1664"/>
      <c r="J30" s="1664"/>
      <c r="K30" s="1664"/>
      <c r="L30" s="1664"/>
      <c r="M30" s="1664"/>
      <c r="N30" s="1612"/>
      <c r="O30" s="1619"/>
      <c r="P30" s="1619"/>
      <c r="Q30" s="1648"/>
      <c r="R30" s="1619"/>
      <c r="S30" s="1619"/>
      <c r="T30" s="1649"/>
    </row>
    <row r="31" spans="1:20" s="1665" customFormat="1" ht="15" customHeight="1">
      <c r="A31" s="1662" t="s">
        <v>1348</v>
      </c>
      <c r="B31" s="1663">
        <v>1156.0000000000005</v>
      </c>
      <c r="C31" s="1663">
        <v>30807.000000000015</v>
      </c>
      <c r="D31" s="1663">
        <v>1647898.0000000007</v>
      </c>
      <c r="E31" s="1663">
        <v>1678704.9999999995</v>
      </c>
      <c r="F31" s="1663">
        <v>444361</v>
      </c>
      <c r="G31" s="1646">
        <f t="shared" si="0"/>
        <v>14.424027006849085</v>
      </c>
      <c r="H31" s="1664"/>
      <c r="I31" s="1664"/>
      <c r="J31" s="1664"/>
      <c r="K31" s="1664"/>
      <c r="L31" s="1664"/>
      <c r="M31" s="1664"/>
      <c r="N31" s="1612"/>
      <c r="O31" s="1619"/>
      <c r="P31" s="1619"/>
      <c r="Q31" s="1648"/>
      <c r="R31" s="1619"/>
      <c r="S31" s="1619"/>
      <c r="T31" s="1649"/>
    </row>
    <row r="32" spans="1:20" ht="9.75" customHeight="1">
      <c r="A32" s="1202"/>
      <c r="B32" s="1657"/>
      <c r="C32" s="1657"/>
      <c r="D32" s="1658"/>
      <c r="E32" s="1658"/>
      <c r="F32" s="1658"/>
      <c r="G32" s="1658"/>
      <c r="I32" s="1660"/>
      <c r="J32" s="1660"/>
      <c r="K32" s="1661"/>
      <c r="L32" s="1661"/>
      <c r="M32" s="1661"/>
      <c r="N32" s="1661"/>
    </row>
    <row r="33" spans="1:14" s="1647" customFormat="1" ht="18" customHeight="1">
      <c r="A33" s="1644" t="s">
        <v>1349</v>
      </c>
      <c r="B33" s="1645">
        <f t="shared" ref="B33:F33" si="1">+B35+B36+B37+B44+B45+B48+B49+B50+B51+B52</f>
        <v>30805.999999999978</v>
      </c>
      <c r="C33" s="1645">
        <f t="shared" si="1"/>
        <v>4790836.0000000037</v>
      </c>
      <c r="D33" s="1645">
        <f t="shared" si="1"/>
        <v>9655423</v>
      </c>
      <c r="E33" s="1645">
        <f t="shared" si="1"/>
        <v>14446259</v>
      </c>
      <c r="F33" s="1645">
        <f t="shared" si="1"/>
        <v>84214589.999999985</v>
      </c>
      <c r="G33" s="1646">
        <f>+F33/C33</f>
        <v>17.578266089676191</v>
      </c>
      <c r="H33" s="1666"/>
      <c r="I33" s="1666"/>
      <c r="J33" s="1666"/>
      <c r="K33" s="1666"/>
      <c r="L33" s="1666"/>
      <c r="M33" s="1666"/>
      <c r="N33" s="1666"/>
    </row>
    <row r="34" spans="1:14" ht="9.75" customHeight="1">
      <c r="A34" s="1202"/>
      <c r="B34" s="1645"/>
      <c r="C34" s="1645"/>
      <c r="D34" s="1645"/>
      <c r="E34" s="1645"/>
      <c r="F34" s="1645"/>
      <c r="G34" s="1645"/>
      <c r="I34" s="1651"/>
      <c r="J34" s="1651"/>
      <c r="K34" s="1651"/>
      <c r="L34" s="1651"/>
      <c r="M34" s="1651"/>
      <c r="N34" s="1651"/>
    </row>
    <row r="35" spans="1:14" s="1470" customFormat="1" ht="15" customHeight="1">
      <c r="A35" s="1644" t="s">
        <v>1331</v>
      </c>
      <c r="B35" s="1645">
        <v>12509.999999999993</v>
      </c>
      <c r="C35" s="1645">
        <v>1351328.0000000005</v>
      </c>
      <c r="D35" s="1652">
        <v>1102470.9999999995</v>
      </c>
      <c r="E35" s="1652">
        <v>2453799.0000000009</v>
      </c>
      <c r="F35" s="1652">
        <v>11363204.999999976</v>
      </c>
      <c r="G35" s="1646">
        <f t="shared" ref="G35:G52" si="2">+F35/C35</f>
        <v>8.4089170060858436</v>
      </c>
      <c r="H35" s="1619"/>
      <c r="I35" s="1619"/>
      <c r="J35" s="1619"/>
      <c r="K35" s="1653"/>
      <c r="L35" s="1653"/>
      <c r="M35" s="1653"/>
      <c r="N35" s="1612"/>
    </row>
    <row r="36" spans="1:14" s="1470" customFormat="1" ht="12" customHeight="1">
      <c r="A36" s="1654" t="s">
        <v>1332</v>
      </c>
      <c r="B36" s="1645">
        <v>130.00000000000003</v>
      </c>
      <c r="C36" s="1645">
        <v>43256.999999999993</v>
      </c>
      <c r="D36" s="1652">
        <v>16991</v>
      </c>
      <c r="E36" s="1652">
        <v>60248</v>
      </c>
      <c r="F36" s="1652">
        <v>1056927</v>
      </c>
      <c r="G36" s="1646">
        <f t="shared" si="2"/>
        <v>24.433663915666834</v>
      </c>
      <c r="H36" s="1655"/>
      <c r="I36" s="1619"/>
      <c r="J36" s="1619"/>
      <c r="K36" s="1653"/>
      <c r="L36" s="1653"/>
      <c r="M36" s="1653"/>
      <c r="N36" s="1612"/>
    </row>
    <row r="37" spans="1:14" s="1470" customFormat="1" ht="12" customHeight="1">
      <c r="A37" s="1654" t="s">
        <v>1333</v>
      </c>
      <c r="B37" s="1645">
        <v>10645.999999999985</v>
      </c>
      <c r="C37" s="1645">
        <v>2687371.0000000028</v>
      </c>
      <c r="D37" s="1652">
        <v>4409104</v>
      </c>
      <c r="E37" s="1652">
        <v>7096475</v>
      </c>
      <c r="F37" s="1652">
        <v>62744756.000000015</v>
      </c>
      <c r="G37" s="1646">
        <f t="shared" si="2"/>
        <v>23.348006657807929</v>
      </c>
      <c r="H37" s="1655"/>
      <c r="I37" s="1619"/>
      <c r="J37" s="1619"/>
      <c r="K37" s="1653"/>
      <c r="L37" s="1653"/>
      <c r="M37" s="1653"/>
      <c r="N37" s="1612"/>
    </row>
    <row r="38" spans="1:14" ht="12" customHeight="1">
      <c r="A38" s="1656" t="s">
        <v>1334</v>
      </c>
      <c r="B38" s="1657">
        <v>2443.9999999999995</v>
      </c>
      <c r="C38" s="1657">
        <v>256291.00000000009</v>
      </c>
      <c r="D38" s="1658">
        <v>375070.00000000012</v>
      </c>
      <c r="E38" s="1658">
        <v>631361</v>
      </c>
      <c r="F38" s="1658">
        <v>3158347</v>
      </c>
      <c r="G38" s="1659">
        <f t="shared" si="2"/>
        <v>12.323284859788282</v>
      </c>
      <c r="H38" s="1660"/>
      <c r="I38" s="1660"/>
      <c r="J38" s="1660"/>
      <c r="K38" s="1661"/>
      <c r="L38" s="1661"/>
      <c r="M38" s="1661"/>
      <c r="N38" s="1617"/>
    </row>
    <row r="39" spans="1:14" ht="12" customHeight="1">
      <c r="A39" s="1656" t="s">
        <v>1335</v>
      </c>
      <c r="B39" s="1657">
        <v>1851.0000000000002</v>
      </c>
      <c r="C39" s="1657">
        <v>216914.99999999994</v>
      </c>
      <c r="D39" s="1658">
        <v>1137439.0000000002</v>
      </c>
      <c r="E39" s="1658">
        <v>1354353.9999999995</v>
      </c>
      <c r="F39" s="1658">
        <v>3056333</v>
      </c>
      <c r="G39" s="1659">
        <f t="shared" si="2"/>
        <v>14.090002996565479</v>
      </c>
      <c r="H39" s="1660"/>
      <c r="I39" s="1660"/>
      <c r="J39" s="1660"/>
      <c r="K39" s="1661"/>
      <c r="L39" s="1661"/>
      <c r="M39" s="1661"/>
      <c r="N39" s="1617"/>
    </row>
    <row r="40" spans="1:14" ht="12" customHeight="1">
      <c r="A40" s="1656" t="s">
        <v>1336</v>
      </c>
      <c r="B40" s="1657">
        <v>1077.9999999999998</v>
      </c>
      <c r="C40" s="1657">
        <v>123349</v>
      </c>
      <c r="D40" s="1658">
        <v>154429.00000000006</v>
      </c>
      <c r="E40" s="1658">
        <v>277777.99999999994</v>
      </c>
      <c r="F40" s="1658">
        <v>1624350.0000000005</v>
      </c>
      <c r="G40" s="1659">
        <f t="shared" si="2"/>
        <v>13.168732620450919</v>
      </c>
      <c r="H40" s="1660"/>
      <c r="I40" s="1660"/>
      <c r="J40" s="1660"/>
      <c r="K40" s="1661"/>
      <c r="L40" s="1661"/>
      <c r="M40" s="1661"/>
      <c r="N40" s="1617"/>
    </row>
    <row r="41" spans="1:14" ht="12" customHeight="1">
      <c r="A41" s="1656" t="s">
        <v>1337</v>
      </c>
      <c r="B41" s="1657">
        <v>749</v>
      </c>
      <c r="C41" s="1657">
        <v>71787.999999999985</v>
      </c>
      <c r="D41" s="1658">
        <v>73595.999999999956</v>
      </c>
      <c r="E41" s="1658">
        <v>145383.99999999994</v>
      </c>
      <c r="F41" s="1658">
        <v>1113307.9999999998</v>
      </c>
      <c r="G41" s="1659">
        <f t="shared" si="2"/>
        <v>15.508274363403354</v>
      </c>
      <c r="H41" s="1660"/>
      <c r="I41" s="1660"/>
      <c r="J41" s="1660"/>
      <c r="K41" s="1661"/>
      <c r="L41" s="1661"/>
      <c r="M41" s="1661"/>
      <c r="N41" s="1617"/>
    </row>
    <row r="42" spans="1:14" ht="12" customHeight="1">
      <c r="A42" s="1656" t="s">
        <v>1338</v>
      </c>
      <c r="B42" s="1657">
        <v>1919</v>
      </c>
      <c r="C42" s="1657">
        <v>1445219.0000000002</v>
      </c>
      <c r="D42" s="1658">
        <v>1468080</v>
      </c>
      <c r="E42" s="1658">
        <v>2913298.9999999995</v>
      </c>
      <c r="F42" s="1658">
        <v>45338859.99999997</v>
      </c>
      <c r="G42" s="1659">
        <f t="shared" si="2"/>
        <v>31.371619111013601</v>
      </c>
      <c r="H42" s="1660"/>
      <c r="I42" s="1660"/>
      <c r="J42" s="1660"/>
      <c r="K42" s="1661"/>
      <c r="L42" s="1661"/>
      <c r="M42" s="1661"/>
      <c r="N42" s="1617"/>
    </row>
    <row r="43" spans="1:14" ht="12" customHeight="1">
      <c r="A43" s="1656" t="s">
        <v>1339</v>
      </c>
      <c r="B43" s="1657">
        <v>2604.9999999999995</v>
      </c>
      <c r="C43" s="1657">
        <v>573809.00000000023</v>
      </c>
      <c r="D43" s="1658">
        <v>1200489.9999999995</v>
      </c>
      <c r="E43" s="1658">
        <v>1774298.9999999995</v>
      </c>
      <c r="F43" s="1658">
        <v>8453558.0000000019</v>
      </c>
      <c r="G43" s="1659">
        <f t="shared" si="2"/>
        <v>14.732355191361583</v>
      </c>
      <c r="H43" s="1660"/>
      <c r="I43" s="1660"/>
      <c r="J43" s="1660"/>
      <c r="K43" s="1661"/>
      <c r="L43" s="1661"/>
      <c r="M43" s="1661"/>
      <c r="N43" s="1617"/>
    </row>
    <row r="44" spans="1:14" s="1470" customFormat="1" ht="12" customHeight="1">
      <c r="A44" s="1662" t="s">
        <v>1340</v>
      </c>
      <c r="B44" s="1645">
        <v>491.99999999999989</v>
      </c>
      <c r="C44" s="1645">
        <v>6164.0000000000027</v>
      </c>
      <c r="D44" s="1652">
        <v>101247.00000000001</v>
      </c>
      <c r="E44" s="1652">
        <v>107411.00000000003</v>
      </c>
      <c r="F44" s="1652">
        <v>39509.999999999985</v>
      </c>
      <c r="G44" s="1646">
        <f t="shared" si="2"/>
        <v>6.4097988319273149</v>
      </c>
      <c r="H44" s="1619"/>
      <c r="I44" s="1619"/>
      <c r="J44" s="1619"/>
      <c r="K44" s="1653"/>
      <c r="L44" s="1653"/>
      <c r="M44" s="1653"/>
      <c r="N44" s="1612"/>
    </row>
    <row r="45" spans="1:14" s="1470" customFormat="1" ht="12" customHeight="1">
      <c r="A45" s="1662" t="s">
        <v>1341</v>
      </c>
      <c r="B45" s="1645">
        <v>1472.9999999999993</v>
      </c>
      <c r="C45" s="1645">
        <v>168011</v>
      </c>
      <c r="D45" s="1652">
        <v>160446.99999999994</v>
      </c>
      <c r="E45" s="1652">
        <v>328458.00000000017</v>
      </c>
      <c r="F45" s="1652">
        <v>2018410.9999999993</v>
      </c>
      <c r="G45" s="1646">
        <f t="shared" si="2"/>
        <v>12.013564588032922</v>
      </c>
      <c r="H45" s="1619"/>
      <c r="I45" s="1619"/>
      <c r="J45" s="1619"/>
      <c r="K45" s="1653"/>
      <c r="L45" s="1653"/>
      <c r="M45" s="1653"/>
      <c r="N45" s="1612"/>
    </row>
    <row r="46" spans="1:14" ht="12" customHeight="1">
      <c r="A46" s="1656" t="s">
        <v>1342</v>
      </c>
      <c r="B46" s="1657">
        <v>491.99999999999994</v>
      </c>
      <c r="C46" s="1657">
        <v>71537</v>
      </c>
      <c r="D46" s="1658">
        <v>53920.000000000029</v>
      </c>
      <c r="E46" s="1658">
        <v>125456.99999999999</v>
      </c>
      <c r="F46" s="1658">
        <v>1225850.9999999991</v>
      </c>
      <c r="G46" s="1659">
        <f t="shared" si="2"/>
        <v>17.135901701217538</v>
      </c>
      <c r="H46" s="1660"/>
      <c r="I46" s="1660"/>
      <c r="J46" s="1660"/>
      <c r="K46" s="1661"/>
      <c r="L46" s="1661"/>
      <c r="M46" s="1661"/>
      <c r="N46" s="1617"/>
    </row>
    <row r="47" spans="1:14" ht="12" customHeight="1">
      <c r="A47" s="1656" t="s">
        <v>1343</v>
      </c>
      <c r="B47" s="1657">
        <v>980.99999999999943</v>
      </c>
      <c r="C47" s="1657">
        <v>96474</v>
      </c>
      <c r="D47" s="1658">
        <v>106527.00000000004</v>
      </c>
      <c r="E47" s="1658">
        <v>203001.00000000009</v>
      </c>
      <c r="F47" s="1658">
        <v>792559.99999999977</v>
      </c>
      <c r="G47" s="1659">
        <f t="shared" si="2"/>
        <v>8.2152704355577644</v>
      </c>
      <c r="H47" s="1660"/>
      <c r="I47" s="1660"/>
      <c r="J47" s="1660"/>
      <c r="K47" s="1661"/>
      <c r="L47" s="1661"/>
      <c r="M47" s="1661"/>
      <c r="N47" s="1617"/>
    </row>
    <row r="48" spans="1:14" s="1665" customFormat="1" ht="12" customHeight="1">
      <c r="A48" s="1662" t="s">
        <v>1344</v>
      </c>
      <c r="B48" s="1663">
        <v>769.00000000000011</v>
      </c>
      <c r="C48" s="1663">
        <v>11056</v>
      </c>
      <c r="D48" s="1663">
        <v>427721</v>
      </c>
      <c r="E48" s="1663">
        <v>438777</v>
      </c>
      <c r="F48" s="1663">
        <v>28467.000000000007</v>
      </c>
      <c r="G48" s="1646">
        <f t="shared" si="2"/>
        <v>2.5748010130246026</v>
      </c>
      <c r="H48" s="1664"/>
      <c r="I48" s="1664"/>
      <c r="J48" s="1664"/>
      <c r="K48" s="1664"/>
      <c r="L48" s="1664"/>
      <c r="M48" s="1664"/>
      <c r="N48" s="1612"/>
    </row>
    <row r="49" spans="1:14" s="1665" customFormat="1" ht="12" customHeight="1">
      <c r="A49" s="1662" t="s">
        <v>1345</v>
      </c>
      <c r="B49" s="1663">
        <v>186</v>
      </c>
      <c r="C49" s="1663">
        <v>106463</v>
      </c>
      <c r="D49" s="1663">
        <v>47889.999999999978</v>
      </c>
      <c r="E49" s="1663">
        <v>154352.99999999994</v>
      </c>
      <c r="F49" s="1663">
        <v>582152</v>
      </c>
      <c r="G49" s="1646">
        <f t="shared" si="2"/>
        <v>5.4681156833829592</v>
      </c>
      <c r="H49" s="1664"/>
      <c r="I49" s="1664"/>
      <c r="J49" s="1664"/>
      <c r="K49" s="1664"/>
      <c r="L49" s="1664"/>
      <c r="M49" s="1664"/>
      <c r="N49" s="1612"/>
    </row>
    <row r="50" spans="1:14" s="1665" customFormat="1" ht="12" customHeight="1">
      <c r="A50" s="1662" t="s">
        <v>1346</v>
      </c>
      <c r="B50" s="1663">
        <v>802</v>
      </c>
      <c r="C50" s="1663">
        <v>158016.00000000003</v>
      </c>
      <c r="D50" s="1663">
        <v>882965</v>
      </c>
      <c r="E50" s="1663">
        <v>1040981.0000000003</v>
      </c>
      <c r="F50" s="1663">
        <v>2732453.9999999995</v>
      </c>
      <c r="G50" s="1646">
        <f t="shared" si="2"/>
        <v>17.292261543134867</v>
      </c>
      <c r="H50" s="1664"/>
      <c r="I50" s="1664"/>
      <c r="J50" s="1664"/>
      <c r="K50" s="1664"/>
      <c r="L50" s="1664"/>
      <c r="M50" s="1664"/>
      <c r="N50" s="1612"/>
    </row>
    <row r="51" spans="1:14" s="1665" customFormat="1" ht="12" customHeight="1">
      <c r="A51" s="1662" t="s">
        <v>1347</v>
      </c>
      <c r="B51" s="1663">
        <v>2666.9999999999991</v>
      </c>
      <c r="C51" s="1663">
        <v>231226.99999999988</v>
      </c>
      <c r="D51" s="1663">
        <v>866362.00000000023</v>
      </c>
      <c r="E51" s="1663">
        <v>1097588.9999999998</v>
      </c>
      <c r="F51" s="1663">
        <v>3226115.9999999986</v>
      </c>
      <c r="G51" s="1646">
        <f t="shared" si="2"/>
        <v>13.952159566140633</v>
      </c>
      <c r="H51" s="1664"/>
      <c r="I51" s="1664"/>
      <c r="J51" s="1664"/>
      <c r="K51" s="1664"/>
      <c r="L51" s="1664"/>
      <c r="M51" s="1664"/>
      <c r="N51" s="1612"/>
    </row>
    <row r="52" spans="1:14" s="1665" customFormat="1" ht="12" customHeight="1">
      <c r="A52" s="1662" t="s">
        <v>1348</v>
      </c>
      <c r="B52" s="1663">
        <v>1131.0000000000005</v>
      </c>
      <c r="C52" s="1663">
        <v>27943.000000000011</v>
      </c>
      <c r="D52" s="1663">
        <v>1640225.0000000007</v>
      </c>
      <c r="E52" s="1663">
        <v>1668167.9999999998</v>
      </c>
      <c r="F52" s="1663">
        <v>422592.00000000012</v>
      </c>
      <c r="G52" s="1646">
        <f t="shared" si="2"/>
        <v>15.123358265039544</v>
      </c>
      <c r="H52" s="1664"/>
      <c r="I52" s="1664"/>
      <c r="J52" s="1664"/>
      <c r="K52" s="1664"/>
      <c r="L52" s="1664"/>
      <c r="M52" s="1664"/>
      <c r="N52" s="1612"/>
    </row>
    <row r="53" spans="1:14" s="1665" customFormat="1" ht="9" customHeight="1">
      <c r="A53" s="1662"/>
      <c r="B53" s="1663"/>
      <c r="C53" s="1663"/>
      <c r="D53" s="1663"/>
      <c r="E53" s="1663"/>
      <c r="F53" s="1663"/>
      <c r="G53" s="1646"/>
      <c r="H53" s="1664"/>
      <c r="I53" s="1664"/>
      <c r="J53" s="1664"/>
      <c r="K53" s="1664"/>
      <c r="L53" s="1664"/>
      <c r="M53" s="1664"/>
      <c r="N53" s="1612"/>
    </row>
    <row r="54" spans="1:14" s="1647" customFormat="1" ht="13.5" customHeight="1">
      <c r="A54" s="1644" t="s">
        <v>1350</v>
      </c>
      <c r="B54" s="1645">
        <v>8051.0000000000073</v>
      </c>
      <c r="C54" s="1645">
        <v>1533139.9999999991</v>
      </c>
      <c r="D54" s="1645">
        <v>4966057.0000000037</v>
      </c>
      <c r="E54" s="1645">
        <v>6499196.9999999991</v>
      </c>
      <c r="F54" s="1645">
        <v>20438459.999999966</v>
      </c>
      <c r="G54" s="1646">
        <f>+F54/C54</f>
        <v>13.331111314035233</v>
      </c>
      <c r="I54" s="1619"/>
      <c r="J54" s="1619"/>
      <c r="K54" s="1619"/>
      <c r="L54" s="1619"/>
      <c r="M54" s="1619"/>
      <c r="N54" s="1612"/>
    </row>
    <row r="55" spans="1:14" ht="9" customHeight="1">
      <c r="A55" s="1202"/>
      <c r="B55" s="1667"/>
      <c r="C55" s="1667"/>
      <c r="D55" s="1667"/>
      <c r="E55" s="1667"/>
      <c r="F55" s="1667"/>
      <c r="G55" s="1650"/>
      <c r="N55" s="1651"/>
    </row>
    <row r="56" spans="1:14" s="1470" customFormat="1" ht="12" customHeight="1">
      <c r="A56" s="1644" t="s">
        <v>1331</v>
      </c>
      <c r="B56" s="1666">
        <v>2253.9999999999995</v>
      </c>
      <c r="C56" s="1666">
        <v>561466</v>
      </c>
      <c r="D56" s="1666">
        <v>583699</v>
      </c>
      <c r="E56" s="1666">
        <v>1145165.0000000005</v>
      </c>
      <c r="F56" s="1666">
        <v>3210069.9999999991</v>
      </c>
      <c r="G56" s="1646">
        <f t="shared" ref="G56:G65" si="3">+F56/C56</f>
        <v>5.7173007804568741</v>
      </c>
      <c r="H56" s="1619"/>
      <c r="I56" s="1668"/>
      <c r="J56" s="1668"/>
      <c r="K56" s="1668"/>
      <c r="L56" s="1668"/>
      <c r="M56" s="1668"/>
      <c r="N56" s="1612"/>
    </row>
    <row r="57" spans="1:14" s="1470" customFormat="1" ht="12" customHeight="1">
      <c r="A57" s="1654" t="s">
        <v>1332</v>
      </c>
      <c r="B57" s="1645">
        <v>31.999999999999989</v>
      </c>
      <c r="C57" s="1645">
        <v>5765</v>
      </c>
      <c r="D57" s="1652">
        <v>2250</v>
      </c>
      <c r="E57" s="1652">
        <v>8015</v>
      </c>
      <c r="F57" s="1652">
        <v>105357.00000000003</v>
      </c>
      <c r="G57" s="1646">
        <f t="shared" si="3"/>
        <v>18.275281873373814</v>
      </c>
      <c r="H57" s="1655"/>
      <c r="I57" s="1619"/>
      <c r="J57" s="1619"/>
      <c r="K57" s="1653"/>
      <c r="L57" s="1653"/>
      <c r="M57" s="1653"/>
      <c r="N57" s="1612"/>
    </row>
    <row r="58" spans="1:14" s="1470" customFormat="1" ht="12" customHeight="1">
      <c r="A58" s="1654" t="s">
        <v>1333</v>
      </c>
      <c r="B58" s="1645">
        <v>2775.0000000000036</v>
      </c>
      <c r="C58" s="1645">
        <v>671036.00000000035</v>
      </c>
      <c r="D58" s="1652">
        <v>1668456.0000000002</v>
      </c>
      <c r="E58" s="1652">
        <v>2339492.0000000014</v>
      </c>
      <c r="F58" s="1652">
        <v>13771916</v>
      </c>
      <c r="G58" s="1646">
        <f t="shared" si="3"/>
        <v>20.5233638731752</v>
      </c>
      <c r="H58" s="1655"/>
      <c r="I58" s="1619"/>
      <c r="J58" s="1619"/>
      <c r="K58" s="1653"/>
      <c r="L58" s="1653"/>
      <c r="M58" s="1653"/>
      <c r="N58" s="1612"/>
    </row>
    <row r="59" spans="1:14" ht="12" customHeight="1">
      <c r="A59" s="1656" t="s">
        <v>1334</v>
      </c>
      <c r="B59" s="1657">
        <v>615</v>
      </c>
      <c r="C59" s="1657">
        <v>81480</v>
      </c>
      <c r="D59" s="1658">
        <v>153117</v>
      </c>
      <c r="E59" s="1658">
        <v>234597.00000000006</v>
      </c>
      <c r="F59" s="1658">
        <v>909330.00000000012</v>
      </c>
      <c r="G59" s="1659">
        <f t="shared" si="3"/>
        <v>11.16016200294551</v>
      </c>
      <c r="H59" s="1660"/>
      <c r="I59" s="1660"/>
      <c r="J59" s="1660"/>
      <c r="K59" s="1661"/>
      <c r="L59" s="1661"/>
      <c r="M59" s="1661"/>
      <c r="N59" s="1617"/>
    </row>
    <row r="60" spans="1:14" ht="12" customHeight="1">
      <c r="A60" s="1656" t="s">
        <v>1335</v>
      </c>
      <c r="B60" s="1657">
        <v>542</v>
      </c>
      <c r="C60" s="1657">
        <v>50179.000000000015</v>
      </c>
      <c r="D60" s="1658">
        <v>554098</v>
      </c>
      <c r="E60" s="1658">
        <v>604277.00000000012</v>
      </c>
      <c r="F60" s="1658">
        <v>925825.00000000023</v>
      </c>
      <c r="G60" s="1659">
        <f t="shared" si="3"/>
        <v>18.450447398314036</v>
      </c>
      <c r="H60" s="1660"/>
      <c r="I60" s="1660"/>
      <c r="J60" s="1660"/>
      <c r="K60" s="1661"/>
      <c r="L60" s="1661"/>
      <c r="M60" s="1661"/>
      <c r="N60" s="1617"/>
    </row>
    <row r="61" spans="1:14" ht="12" customHeight="1">
      <c r="A61" s="1656" t="s">
        <v>1336</v>
      </c>
      <c r="B61" s="1657">
        <v>391.00000000000011</v>
      </c>
      <c r="C61" s="1657">
        <v>39840.999999999993</v>
      </c>
      <c r="D61" s="1658">
        <v>31340.999999999996</v>
      </c>
      <c r="E61" s="1658">
        <v>71182</v>
      </c>
      <c r="F61" s="1658">
        <v>697907</v>
      </c>
      <c r="G61" s="1659">
        <f t="shared" si="3"/>
        <v>17.517306292512743</v>
      </c>
      <c r="H61" s="1660"/>
      <c r="I61" s="1660"/>
      <c r="J61" s="1660"/>
      <c r="K61" s="1661"/>
      <c r="L61" s="1661"/>
      <c r="M61" s="1661"/>
      <c r="N61" s="1617"/>
    </row>
    <row r="62" spans="1:14" ht="12" customHeight="1">
      <c r="A62" s="1656" t="s">
        <v>1337</v>
      </c>
      <c r="B62" s="1657">
        <v>145.00000000000003</v>
      </c>
      <c r="C62" s="1657">
        <v>18860</v>
      </c>
      <c r="D62" s="1658">
        <v>34207.000000000007</v>
      </c>
      <c r="E62" s="1658">
        <v>53066.999999999993</v>
      </c>
      <c r="F62" s="1658">
        <v>358638.99999999994</v>
      </c>
      <c r="G62" s="1659">
        <f t="shared" si="3"/>
        <v>19.015853658536582</v>
      </c>
      <c r="H62" s="1660"/>
      <c r="I62" s="1660"/>
      <c r="J62" s="1660"/>
      <c r="K62" s="1661"/>
      <c r="L62" s="1661"/>
      <c r="M62" s="1661"/>
      <c r="N62" s="1617"/>
    </row>
    <row r="63" spans="1:14" ht="12" customHeight="1">
      <c r="A63" s="1656" t="s">
        <v>1338</v>
      </c>
      <c r="B63" s="1657">
        <v>581.00000000000023</v>
      </c>
      <c r="C63" s="1657">
        <v>361723</v>
      </c>
      <c r="D63" s="1658">
        <v>704659.99999999988</v>
      </c>
      <c r="E63" s="1658">
        <v>1066383</v>
      </c>
      <c r="F63" s="1658">
        <v>8097935</v>
      </c>
      <c r="G63" s="1659">
        <f t="shared" si="3"/>
        <v>22.387116661091497</v>
      </c>
      <c r="H63" s="1660"/>
      <c r="I63" s="1660"/>
      <c r="J63" s="1660"/>
      <c r="K63" s="1661"/>
      <c r="L63" s="1661"/>
      <c r="M63" s="1661"/>
      <c r="N63" s="1617"/>
    </row>
    <row r="64" spans="1:14" ht="12" customHeight="1">
      <c r="A64" s="1656" t="s">
        <v>1339</v>
      </c>
      <c r="B64" s="1657">
        <v>500.99999999999983</v>
      </c>
      <c r="C64" s="1657">
        <v>118953</v>
      </c>
      <c r="D64" s="1658">
        <v>191033</v>
      </c>
      <c r="E64" s="1658">
        <v>309986</v>
      </c>
      <c r="F64" s="1658">
        <v>2782279.9999999995</v>
      </c>
      <c r="G64" s="1659">
        <f t="shared" si="3"/>
        <v>23.389742167074388</v>
      </c>
      <c r="H64" s="1660"/>
      <c r="I64" s="1660"/>
      <c r="J64" s="1660"/>
      <c r="K64" s="1661"/>
      <c r="L64" s="1661"/>
      <c r="M64" s="1661"/>
      <c r="N64" s="1617"/>
    </row>
    <row r="65" spans="1:14" s="1470" customFormat="1" ht="12" customHeight="1">
      <c r="A65" s="1662" t="s">
        <v>1340</v>
      </c>
      <c r="B65" s="1645">
        <v>93.999999999999986</v>
      </c>
      <c r="C65" s="1645">
        <v>2601</v>
      </c>
      <c r="D65" s="1652">
        <v>22235.000000000004</v>
      </c>
      <c r="E65" s="1652">
        <v>24836.000000000007</v>
      </c>
      <c r="F65" s="1652">
        <v>18425.999999999993</v>
      </c>
      <c r="G65" s="1646">
        <f t="shared" si="3"/>
        <v>7.0841983852364443</v>
      </c>
      <c r="H65" s="1619"/>
      <c r="I65" s="1619"/>
      <c r="J65" s="1619"/>
      <c r="K65" s="1653"/>
      <c r="L65" s="1653"/>
      <c r="M65" s="1653"/>
      <c r="N65" s="1612"/>
    </row>
    <row r="66" spans="1:14" ht="3.75" customHeight="1" thickBot="1">
      <c r="A66" s="1669"/>
      <c r="B66" s="1670"/>
      <c r="C66" s="1670"/>
      <c r="D66" s="1670"/>
      <c r="E66" s="1670"/>
      <c r="F66" s="1670"/>
      <c r="G66" s="1670"/>
      <c r="H66" s="1671"/>
      <c r="I66" s="1671"/>
      <c r="J66" s="1671"/>
      <c r="K66" s="1671"/>
    </row>
    <row r="67" spans="1:14" ht="3.75" customHeight="1" thickTop="1">
      <c r="A67" s="1514"/>
      <c r="B67" s="1515"/>
      <c r="C67" s="1515"/>
      <c r="D67" s="1515"/>
      <c r="E67" s="1515"/>
      <c r="F67" s="1515"/>
      <c r="G67" s="1515"/>
      <c r="H67" s="1671"/>
      <c r="I67" s="1671"/>
      <c r="J67" s="1671"/>
      <c r="K67" s="1671"/>
    </row>
    <row r="68" spans="1:14" ht="9.9499999999999993" customHeight="1">
      <c r="A68" s="1672"/>
      <c r="B68" s="1660"/>
      <c r="C68" s="1660"/>
      <c r="D68" s="1660"/>
      <c r="E68" s="1660"/>
      <c r="F68" s="1660"/>
      <c r="G68" s="1660"/>
      <c r="H68" s="1671"/>
      <c r="I68" s="1671"/>
      <c r="J68" s="1671"/>
      <c r="K68" s="1671"/>
    </row>
    <row r="69" spans="1:14" s="1124" customFormat="1" ht="12.75">
      <c r="B69" s="1673"/>
      <c r="C69" s="1673"/>
      <c r="D69" s="1673"/>
      <c r="E69" s="1673"/>
      <c r="F69" s="1673"/>
      <c r="G69" s="1673"/>
      <c r="H69" s="1671"/>
      <c r="I69" s="1671"/>
      <c r="J69" s="1671"/>
      <c r="K69" s="1671"/>
      <c r="M69" s="1467"/>
    </row>
    <row r="70" spans="1:14" ht="12.75">
      <c r="A70" s="1514"/>
      <c r="B70" s="1515"/>
      <c r="C70" s="1515"/>
      <c r="D70" s="1515"/>
      <c r="E70" s="1515"/>
      <c r="F70" s="1515"/>
      <c r="G70" s="1515"/>
      <c r="H70" s="1671"/>
      <c r="I70" s="1671"/>
      <c r="J70" s="1671"/>
      <c r="K70" s="1671"/>
    </row>
    <row r="71" spans="1:14">
      <c r="A71" s="1514"/>
      <c r="B71" s="1515"/>
      <c r="C71" s="1515"/>
      <c r="D71" s="1515"/>
      <c r="E71" s="1515"/>
      <c r="F71" s="1515"/>
      <c r="G71" s="1515"/>
      <c r="H71" s="1674"/>
      <c r="I71" s="1674"/>
      <c r="J71" s="1674"/>
      <c r="K71" s="1674"/>
      <c r="L71" s="1674"/>
    </row>
    <row r="72" spans="1:14">
      <c r="A72" s="1514"/>
      <c r="B72" s="1515"/>
      <c r="C72" s="1515"/>
      <c r="D72" s="1515"/>
      <c r="E72" s="1515"/>
      <c r="F72" s="1515"/>
      <c r="G72" s="1515"/>
    </row>
    <row r="73" spans="1:14">
      <c r="A73" s="1514"/>
      <c r="B73" s="1515"/>
      <c r="C73" s="1515"/>
      <c r="D73" s="1515"/>
      <c r="E73" s="1515"/>
      <c r="F73" s="1515"/>
      <c r="G73" s="1515"/>
    </row>
    <row r="74" spans="1:14">
      <c r="A74" s="1514"/>
      <c r="B74" s="1515"/>
      <c r="C74" s="1515"/>
      <c r="D74" s="1515"/>
      <c r="E74" s="1515"/>
      <c r="F74" s="1515"/>
      <c r="G74" s="1515"/>
    </row>
    <row r="75" spans="1:14">
      <c r="A75" s="1514"/>
      <c r="B75" s="1515"/>
      <c r="C75" s="1515"/>
      <c r="D75" s="1515"/>
      <c r="E75" s="1515"/>
      <c r="F75" s="1515"/>
      <c r="G75" s="1515"/>
    </row>
    <row r="76" spans="1:14">
      <c r="A76" s="1514"/>
      <c r="B76" s="1515"/>
      <c r="C76" s="1515"/>
      <c r="D76" s="1515"/>
      <c r="E76" s="1515"/>
      <c r="F76" s="1515"/>
      <c r="G76" s="1515"/>
    </row>
    <row r="77" spans="1:14">
      <c r="A77" s="1514"/>
      <c r="B77" s="1515"/>
      <c r="C77" s="1515"/>
      <c r="D77" s="1515"/>
      <c r="E77" s="1515"/>
      <c r="F77" s="1515"/>
      <c r="G77" s="1515"/>
    </row>
    <row r="78" spans="1:14">
      <c r="A78" s="1514"/>
      <c r="B78" s="1515"/>
      <c r="C78" s="1515"/>
      <c r="D78" s="1515"/>
      <c r="E78" s="1515"/>
      <c r="F78" s="1515"/>
      <c r="G78" s="1515"/>
    </row>
    <row r="79" spans="1:14">
      <c r="A79" s="1514"/>
      <c r="B79" s="1515"/>
      <c r="C79" s="1515"/>
      <c r="D79" s="1515"/>
      <c r="E79" s="1515"/>
      <c r="F79" s="1515"/>
      <c r="G79" s="1515"/>
    </row>
    <row r="80" spans="1:14">
      <c r="A80" s="1514"/>
      <c r="B80" s="1515"/>
      <c r="C80" s="1515"/>
      <c r="D80" s="1515"/>
      <c r="E80" s="1515"/>
      <c r="F80" s="1515"/>
      <c r="G80" s="1515"/>
    </row>
    <row r="81" spans="2:7">
      <c r="B81" s="1674"/>
      <c r="C81" s="1674"/>
      <c r="D81" s="1674"/>
      <c r="E81" s="1674"/>
      <c r="F81" s="1674"/>
      <c r="G81" s="1674"/>
    </row>
    <row r="82" spans="2:7">
      <c r="B82" s="1674"/>
      <c r="C82" s="1674"/>
      <c r="D82" s="1674"/>
      <c r="E82" s="1674"/>
      <c r="F82" s="1674"/>
      <c r="G82" s="1674"/>
    </row>
    <row r="83" spans="2:7">
      <c r="B83" s="1674"/>
      <c r="C83" s="1674"/>
      <c r="D83" s="1674"/>
      <c r="E83" s="1674"/>
      <c r="F83" s="1674"/>
      <c r="G83" s="1674"/>
    </row>
    <row r="84" spans="2:7">
      <c r="B84" s="1674"/>
      <c r="C84" s="1674"/>
      <c r="D84" s="1674"/>
      <c r="E84" s="1674"/>
      <c r="F84" s="1674"/>
      <c r="G84" s="1674"/>
    </row>
    <row r="85" spans="2:7">
      <c r="B85" s="1674"/>
      <c r="C85" s="1674"/>
      <c r="D85" s="1674"/>
      <c r="E85" s="1674"/>
      <c r="F85" s="1674"/>
      <c r="G85" s="1674"/>
    </row>
    <row r="86" spans="2:7">
      <c r="B86" s="1674"/>
      <c r="C86" s="1674"/>
      <c r="D86" s="1674"/>
      <c r="E86" s="1674"/>
      <c r="F86" s="1674"/>
      <c r="G86" s="1674"/>
    </row>
    <row r="87" spans="2:7">
      <c r="B87" s="1674"/>
      <c r="C87" s="1674"/>
      <c r="D87" s="1674"/>
      <c r="E87" s="1674"/>
      <c r="F87" s="1674"/>
      <c r="G87" s="1674"/>
    </row>
    <row r="88" spans="2:7">
      <c r="B88" s="1674"/>
      <c r="C88" s="1674"/>
      <c r="D88" s="1674"/>
      <c r="E88" s="1674"/>
      <c r="F88" s="1674"/>
      <c r="G88" s="1674"/>
    </row>
    <row r="89" spans="2:7">
      <c r="B89" s="1674"/>
      <c r="C89" s="1674"/>
      <c r="D89" s="1674"/>
      <c r="E89" s="1674"/>
      <c r="F89" s="1674"/>
      <c r="G89" s="1674"/>
    </row>
    <row r="90" spans="2:7">
      <c r="B90" s="1674"/>
      <c r="C90" s="1674"/>
      <c r="D90" s="1674"/>
      <c r="E90" s="1674"/>
      <c r="F90" s="1674"/>
      <c r="G90" s="1674"/>
    </row>
    <row r="91" spans="2:7">
      <c r="B91" s="1674"/>
      <c r="C91" s="1674"/>
      <c r="D91" s="1674"/>
      <c r="E91" s="1674"/>
      <c r="F91" s="1674"/>
      <c r="G91" s="1674"/>
    </row>
    <row r="92" spans="2:7">
      <c r="B92" s="1674"/>
      <c r="C92" s="1674"/>
      <c r="D92" s="1674"/>
      <c r="E92" s="1674"/>
      <c r="F92" s="1674"/>
      <c r="G92" s="1674"/>
    </row>
    <row r="93" spans="2:7">
      <c r="B93" s="1674"/>
      <c r="C93" s="1674"/>
      <c r="D93" s="1674"/>
      <c r="E93" s="1674"/>
      <c r="F93" s="1674"/>
      <c r="G93" s="1674"/>
    </row>
    <row r="94" spans="2:7">
      <c r="B94" s="1674"/>
      <c r="C94" s="1674"/>
      <c r="D94" s="1674"/>
      <c r="E94" s="1674"/>
      <c r="F94" s="1674"/>
      <c r="G94" s="1674"/>
    </row>
    <row r="95" spans="2:7">
      <c r="B95" s="1674"/>
      <c r="C95" s="1674"/>
      <c r="D95" s="1674"/>
      <c r="E95" s="1674"/>
      <c r="F95" s="1674"/>
      <c r="G95" s="1674"/>
    </row>
    <row r="96" spans="2:7">
      <c r="B96" s="1674"/>
      <c r="C96" s="1674"/>
      <c r="D96" s="1674"/>
      <c r="E96" s="1674"/>
      <c r="F96" s="1674"/>
      <c r="G96" s="1674"/>
    </row>
    <row r="97" spans="2:7">
      <c r="B97" s="1674"/>
      <c r="C97" s="1674"/>
      <c r="D97" s="1674"/>
      <c r="E97" s="1674"/>
      <c r="F97" s="1674"/>
      <c r="G97" s="1674"/>
    </row>
    <row r="98" spans="2:7">
      <c r="B98" s="1674"/>
      <c r="C98" s="1674"/>
      <c r="D98" s="1674"/>
      <c r="E98" s="1674"/>
      <c r="F98" s="1674"/>
      <c r="G98" s="1674"/>
    </row>
    <row r="99" spans="2:7">
      <c r="B99" s="1674"/>
      <c r="C99" s="1674"/>
      <c r="D99" s="1674"/>
      <c r="E99" s="1674"/>
      <c r="F99" s="1674"/>
      <c r="G99" s="1674"/>
    </row>
    <row r="100" spans="2:7">
      <c r="B100" s="1674"/>
      <c r="C100" s="1674"/>
      <c r="D100" s="1674"/>
      <c r="E100" s="1674"/>
      <c r="F100" s="1674"/>
      <c r="G100" s="1674"/>
    </row>
    <row r="101" spans="2:7">
      <c r="B101" s="1674"/>
      <c r="C101" s="1674"/>
      <c r="D101" s="1674"/>
      <c r="E101" s="1674"/>
      <c r="F101" s="1674"/>
      <c r="G101" s="1674"/>
    </row>
    <row r="102" spans="2:7">
      <c r="B102" s="1674"/>
      <c r="C102" s="1674"/>
      <c r="D102" s="1674"/>
      <c r="E102" s="1674"/>
      <c r="F102" s="1674"/>
      <c r="G102" s="1674"/>
    </row>
    <row r="103" spans="2:7">
      <c r="B103" s="1674"/>
      <c r="C103" s="1674"/>
      <c r="D103" s="1674"/>
      <c r="E103" s="1674"/>
      <c r="F103" s="1674"/>
      <c r="G103" s="1674"/>
    </row>
    <row r="104" spans="2:7">
      <c r="B104" s="1674"/>
      <c r="C104" s="1674"/>
      <c r="D104" s="1674"/>
      <c r="E104" s="1674"/>
      <c r="F104" s="1674"/>
      <c r="G104" s="1674"/>
    </row>
    <row r="105" spans="2:7">
      <c r="B105" s="1674"/>
      <c r="C105" s="1674"/>
      <c r="D105" s="1674"/>
      <c r="E105" s="1674"/>
      <c r="F105" s="1674"/>
      <c r="G105" s="1674"/>
    </row>
    <row r="106" spans="2:7">
      <c r="B106" s="1674"/>
      <c r="C106" s="1674"/>
      <c r="D106" s="1674"/>
      <c r="E106" s="1674"/>
      <c r="F106" s="1674"/>
      <c r="G106" s="1674"/>
    </row>
    <row r="107" spans="2:7">
      <c r="B107" s="1674"/>
      <c r="C107" s="1674"/>
      <c r="D107" s="1674"/>
      <c r="E107" s="1674"/>
      <c r="F107" s="1674"/>
      <c r="G107" s="1674"/>
    </row>
    <row r="108" spans="2:7">
      <c r="B108" s="1674"/>
      <c r="C108" s="1674"/>
      <c r="D108" s="1674"/>
      <c r="E108" s="1674"/>
      <c r="F108" s="1674"/>
      <c r="G108" s="1674"/>
    </row>
    <row r="109" spans="2:7">
      <c r="B109" s="1674"/>
      <c r="C109" s="1674"/>
      <c r="D109" s="1674"/>
      <c r="E109" s="1674"/>
      <c r="F109" s="1674"/>
      <c r="G109" s="1674"/>
    </row>
    <row r="110" spans="2:7">
      <c r="B110" s="1674"/>
      <c r="C110" s="1674"/>
      <c r="D110" s="1674"/>
      <c r="E110" s="1674"/>
      <c r="F110" s="1674"/>
      <c r="G110" s="1674"/>
    </row>
    <row r="111" spans="2:7">
      <c r="B111" s="1674"/>
      <c r="C111" s="1674"/>
      <c r="D111" s="1674"/>
      <c r="E111" s="1674"/>
      <c r="F111" s="1674"/>
      <c r="G111" s="1674"/>
    </row>
    <row r="112" spans="2:7">
      <c r="B112" s="1674"/>
      <c r="C112" s="1674"/>
      <c r="D112" s="1674"/>
      <c r="E112" s="1674"/>
      <c r="F112" s="1674"/>
      <c r="G112" s="1674"/>
    </row>
    <row r="113" spans="2:7">
      <c r="B113" s="1674"/>
      <c r="C113" s="1674"/>
      <c r="D113" s="1674"/>
      <c r="E113" s="1674"/>
      <c r="F113" s="1674"/>
      <c r="G113" s="1674"/>
    </row>
    <row r="114" spans="2:7">
      <c r="B114" s="1674"/>
      <c r="C114" s="1674"/>
      <c r="D114" s="1674"/>
      <c r="E114" s="1674"/>
      <c r="F114" s="1674"/>
      <c r="G114" s="1674"/>
    </row>
    <row r="115" spans="2:7">
      <c r="B115" s="1674"/>
      <c r="C115" s="1674"/>
      <c r="D115" s="1674"/>
      <c r="E115" s="1674"/>
      <c r="F115" s="1674"/>
      <c r="G115" s="1674"/>
    </row>
    <row r="116" spans="2:7">
      <c r="B116" s="1674"/>
      <c r="C116" s="1674"/>
      <c r="D116" s="1674"/>
      <c r="E116" s="1674"/>
      <c r="F116" s="1674"/>
      <c r="G116" s="1674"/>
    </row>
    <row r="117" spans="2:7">
      <c r="B117" s="1674"/>
      <c r="C117" s="1674"/>
      <c r="D117" s="1674"/>
      <c r="E117" s="1674"/>
      <c r="F117" s="1674"/>
      <c r="G117" s="1674"/>
    </row>
    <row r="118" spans="2:7">
      <c r="B118" s="1674"/>
      <c r="C118" s="1674"/>
      <c r="D118" s="1674"/>
      <c r="E118" s="1674"/>
      <c r="F118" s="1674"/>
      <c r="G118" s="1674"/>
    </row>
    <row r="119" spans="2:7">
      <c r="B119" s="1674"/>
      <c r="C119" s="1674"/>
      <c r="D119" s="1674"/>
      <c r="E119" s="1674"/>
      <c r="F119" s="1674"/>
      <c r="G119" s="1674"/>
    </row>
    <row r="120" spans="2:7">
      <c r="B120" s="1674"/>
      <c r="C120" s="1674"/>
      <c r="D120" s="1674"/>
      <c r="E120" s="1674"/>
      <c r="F120" s="1674"/>
      <c r="G120" s="1674"/>
    </row>
    <row r="121" spans="2:7">
      <c r="B121" s="1674"/>
      <c r="C121" s="1674"/>
      <c r="D121" s="1674"/>
      <c r="E121" s="1674"/>
      <c r="F121" s="1674"/>
      <c r="G121" s="1674"/>
    </row>
    <row r="122" spans="2:7">
      <c r="B122" s="1674"/>
      <c r="C122" s="1674"/>
      <c r="D122" s="1674"/>
      <c r="E122" s="1674"/>
      <c r="F122" s="1674"/>
      <c r="G122" s="1674"/>
    </row>
    <row r="123" spans="2:7">
      <c r="B123" s="1674"/>
      <c r="C123" s="1674"/>
      <c r="D123" s="1674"/>
      <c r="E123" s="1674"/>
      <c r="F123" s="1674"/>
      <c r="G123" s="1674"/>
    </row>
    <row r="124" spans="2:7">
      <c r="B124" s="1674"/>
      <c r="C124" s="1674"/>
      <c r="D124" s="1674"/>
      <c r="E124" s="1674"/>
      <c r="F124" s="1674"/>
      <c r="G124" s="1674"/>
    </row>
    <row r="125" spans="2:7">
      <c r="B125" s="1674"/>
      <c r="C125" s="1674"/>
      <c r="D125" s="1674"/>
      <c r="E125" s="1674"/>
      <c r="F125" s="1674"/>
      <c r="G125" s="1674"/>
    </row>
    <row r="126" spans="2:7">
      <c r="B126" s="1674"/>
      <c r="C126" s="1674"/>
      <c r="D126" s="1674"/>
      <c r="E126" s="1674"/>
      <c r="F126" s="1674"/>
      <c r="G126" s="1674"/>
    </row>
    <row r="127" spans="2:7">
      <c r="B127" s="1674"/>
      <c r="C127" s="1674"/>
      <c r="D127" s="1674"/>
      <c r="E127" s="1674"/>
      <c r="F127" s="1674"/>
      <c r="G127" s="1674"/>
    </row>
    <row r="128" spans="2:7">
      <c r="B128" s="1674"/>
      <c r="C128" s="1674"/>
      <c r="D128" s="1674"/>
      <c r="E128" s="1674"/>
      <c r="F128" s="1674"/>
      <c r="G128" s="1674"/>
    </row>
    <row r="129" spans="2:7">
      <c r="B129" s="1674"/>
      <c r="C129" s="1674"/>
      <c r="D129" s="1674"/>
      <c r="E129" s="1674"/>
      <c r="F129" s="1674"/>
      <c r="G129" s="1674"/>
    </row>
    <row r="130" spans="2:7">
      <c r="B130" s="1674"/>
      <c r="C130" s="1674"/>
      <c r="D130" s="1674"/>
      <c r="E130" s="1674"/>
      <c r="F130" s="1674"/>
      <c r="G130" s="1674"/>
    </row>
    <row r="131" spans="2:7">
      <c r="B131" s="1674"/>
      <c r="C131" s="1674"/>
      <c r="D131" s="1674"/>
      <c r="E131" s="1674"/>
      <c r="F131" s="1674"/>
      <c r="G131" s="1674"/>
    </row>
    <row r="132" spans="2:7">
      <c r="B132" s="1674"/>
      <c r="C132" s="1674"/>
      <c r="D132" s="1674"/>
      <c r="E132" s="1674"/>
      <c r="F132" s="1674"/>
      <c r="G132" s="1674"/>
    </row>
    <row r="133" spans="2:7">
      <c r="B133" s="1674"/>
      <c r="C133" s="1674"/>
      <c r="D133" s="1674"/>
      <c r="E133" s="1674"/>
      <c r="F133" s="1674"/>
      <c r="G133" s="1674"/>
    </row>
    <row r="134" spans="2:7">
      <c r="B134" s="1674"/>
      <c r="C134" s="1674"/>
      <c r="D134" s="1674"/>
      <c r="E134" s="1674"/>
      <c r="F134" s="1674"/>
      <c r="G134" s="1674"/>
    </row>
    <row r="135" spans="2:7">
      <c r="B135" s="1674"/>
      <c r="C135" s="1674"/>
      <c r="D135" s="1674"/>
      <c r="E135" s="1674"/>
      <c r="F135" s="1674"/>
      <c r="G135" s="1674"/>
    </row>
    <row r="136" spans="2:7">
      <c r="B136" s="1674"/>
      <c r="C136" s="1674"/>
      <c r="D136" s="1674"/>
      <c r="E136" s="1674"/>
      <c r="F136" s="1674"/>
      <c r="G136" s="1674"/>
    </row>
    <row r="137" spans="2:7">
      <c r="B137" s="1674"/>
      <c r="C137" s="1674"/>
      <c r="D137" s="1674"/>
      <c r="E137" s="1674"/>
      <c r="F137" s="1674"/>
      <c r="G137" s="1674"/>
    </row>
    <row r="138" spans="2:7">
      <c r="B138" s="1674"/>
      <c r="C138" s="1674"/>
      <c r="D138" s="1674"/>
      <c r="E138" s="1674"/>
      <c r="F138" s="1674"/>
      <c r="G138" s="1674"/>
    </row>
    <row r="139" spans="2:7">
      <c r="B139" s="1674"/>
      <c r="C139" s="1674"/>
      <c r="D139" s="1674"/>
      <c r="E139" s="1674"/>
      <c r="F139" s="1674"/>
      <c r="G139" s="1674"/>
    </row>
  </sheetData>
  <mergeCells count="10">
    <mergeCell ref="B10:E10"/>
    <mergeCell ref="F10:G10"/>
    <mergeCell ref="A2:G2"/>
    <mergeCell ref="A3:G3"/>
    <mergeCell ref="B5:B8"/>
    <mergeCell ref="C5:C8"/>
    <mergeCell ref="D5:D8"/>
    <mergeCell ref="E5:E8"/>
    <mergeCell ref="F5:F9"/>
    <mergeCell ref="G5:G9"/>
  </mergeCells>
  <hyperlinks>
    <hyperlink ref="A1" location="Índice!A1" display="Voltar ao índice"/>
  </hyperlinks>
  <printOptions gridLinesSet="0"/>
  <pageMargins left="0.78740157480314965" right="0.78740157480314965" top="1.1811023622047243" bottom="0.78740157480314965" header="0" footer="0"/>
  <pageSetup paperSize="9" scale="85" orientation="portrait" horizontalDpi="300" verticalDpi="300" r:id="rId1"/>
  <headerFooter alignWithMargins="0"/>
</worksheet>
</file>

<file path=xl/worksheets/sheet112.xml><?xml version="1.0" encoding="utf-8"?>
<worksheet xmlns="http://schemas.openxmlformats.org/spreadsheetml/2006/main" xmlns:r="http://schemas.openxmlformats.org/officeDocument/2006/relationships">
  <sheetPr>
    <pageSetUpPr fitToPage="1"/>
  </sheetPr>
  <dimension ref="A1:P137"/>
  <sheetViews>
    <sheetView showGridLines="0" zoomScaleNormal="100" workbookViewId="0"/>
  </sheetViews>
  <sheetFormatPr defaultColWidth="7.85546875" defaultRowHeight="9"/>
  <cols>
    <col min="1" max="1" width="33.85546875" style="1467" customWidth="1"/>
    <col min="2" max="2" width="9.7109375" style="1467" customWidth="1"/>
    <col min="3" max="3" width="10.7109375" style="1467" customWidth="1"/>
    <col min="4" max="4" width="12.28515625" style="1467" customWidth="1"/>
    <col min="5" max="5" width="14.42578125" style="1467" customWidth="1"/>
    <col min="6" max="6" width="13.7109375" style="1467" customWidth="1"/>
    <col min="7" max="7" width="11" style="1467" customWidth="1"/>
    <col min="8" max="8" width="7.42578125" style="1467" customWidth="1"/>
    <col min="9" max="16384" width="7.85546875" style="1467"/>
  </cols>
  <sheetData>
    <row r="1" spans="1:16" s="1633" customFormat="1" ht="18" customHeight="1">
      <c r="A1" s="1921" t="s">
        <v>1737</v>
      </c>
      <c r="B1" s="1932"/>
      <c r="C1" s="1932"/>
      <c r="D1" s="1932"/>
      <c r="E1" s="1932"/>
      <c r="F1" s="1932"/>
      <c r="G1" s="1932"/>
    </row>
    <row r="2" spans="1:16" s="1633" customFormat="1" ht="17.25" customHeight="1">
      <c r="A2" s="2328" t="s">
        <v>1322</v>
      </c>
      <c r="B2" s="2328"/>
      <c r="C2" s="2328"/>
      <c r="D2" s="2328"/>
      <c r="E2" s="2328"/>
      <c r="F2" s="2328"/>
      <c r="G2" s="2328"/>
    </row>
    <row r="3" spans="1:16" s="1634" customFormat="1" ht="32.25" customHeight="1">
      <c r="A3" s="2329" t="s">
        <v>1351</v>
      </c>
      <c r="B3" s="2329"/>
      <c r="C3" s="2329"/>
      <c r="D3" s="2329"/>
      <c r="E3" s="2329"/>
      <c r="F3" s="2329"/>
      <c r="G3" s="2329"/>
    </row>
    <row r="4" spans="1:16" ht="10.5" customHeight="1">
      <c r="A4" s="1635">
        <v>2016</v>
      </c>
      <c r="B4" s="1636"/>
      <c r="C4" s="1636"/>
      <c r="D4" s="1636"/>
      <c r="E4" s="1636"/>
      <c r="F4" s="1636"/>
      <c r="G4" s="1636"/>
      <c r="H4" s="1514"/>
      <c r="I4" s="1514"/>
      <c r="J4" s="1514"/>
      <c r="K4" s="1514"/>
      <c r="L4" s="1514"/>
      <c r="M4" s="1514"/>
      <c r="N4" s="1514"/>
      <c r="O4" s="1514"/>
      <c r="P4" s="1514"/>
    </row>
    <row r="5" spans="1:16" ht="10.5" customHeight="1">
      <c r="A5" s="1637"/>
      <c r="B5" s="2331" t="s">
        <v>1324</v>
      </c>
      <c r="C5" s="2333" t="s">
        <v>1325</v>
      </c>
      <c r="D5" s="2333" t="s">
        <v>1326</v>
      </c>
      <c r="E5" s="2333" t="s">
        <v>1231</v>
      </c>
      <c r="F5" s="2333" t="s">
        <v>1327</v>
      </c>
      <c r="G5" s="2333" t="s">
        <v>1328</v>
      </c>
      <c r="H5" s="1514"/>
      <c r="I5" s="1514"/>
      <c r="J5" s="1514"/>
      <c r="K5" s="1514"/>
      <c r="L5" s="1514"/>
      <c r="M5" s="1514"/>
      <c r="N5" s="1514"/>
      <c r="O5" s="1514"/>
      <c r="P5" s="1514"/>
    </row>
    <row r="6" spans="1:16" ht="10.5" customHeight="1">
      <c r="A6" s="1637" t="s">
        <v>411</v>
      </c>
      <c r="B6" s="2331"/>
      <c r="C6" s="2334"/>
      <c r="D6" s="2334"/>
      <c r="E6" s="2338"/>
      <c r="F6" s="2334"/>
      <c r="G6" s="2334"/>
      <c r="H6" s="1514"/>
      <c r="I6" s="1514"/>
      <c r="J6" s="1514"/>
      <c r="K6" s="1514"/>
      <c r="L6" s="1514"/>
      <c r="M6" s="1514"/>
      <c r="N6" s="1514"/>
      <c r="O6" s="1514"/>
      <c r="P6" s="1514"/>
    </row>
    <row r="7" spans="1:16" ht="10.5" customHeight="1">
      <c r="A7" s="1637"/>
      <c r="B7" s="2331"/>
      <c r="C7" s="2334"/>
      <c r="D7" s="2334"/>
      <c r="E7" s="2338"/>
      <c r="F7" s="2334"/>
      <c r="G7" s="2334"/>
      <c r="H7" s="1514"/>
      <c r="I7" s="1514"/>
      <c r="J7" s="1514"/>
      <c r="K7" s="1514"/>
      <c r="L7" s="1514"/>
      <c r="M7" s="1514"/>
      <c r="N7" s="1514"/>
      <c r="O7" s="1514"/>
      <c r="P7" s="1514"/>
    </row>
    <row r="8" spans="1:16" ht="10.5" customHeight="1">
      <c r="A8" s="1637" t="s">
        <v>1329</v>
      </c>
      <c r="B8" s="2331"/>
      <c r="C8" s="2334"/>
      <c r="D8" s="2336"/>
      <c r="E8" s="2338"/>
      <c r="F8" s="2336"/>
      <c r="G8" s="2336"/>
      <c r="H8" s="1514"/>
      <c r="I8" s="1514"/>
      <c r="J8" s="1514"/>
      <c r="K8" s="1514"/>
      <c r="L8" s="1514"/>
      <c r="M8" s="1514"/>
      <c r="N8" s="1514"/>
      <c r="O8" s="1514"/>
      <c r="P8" s="1514"/>
    </row>
    <row r="9" spans="1:16" ht="3.75" customHeight="1">
      <c r="A9" s="1638"/>
      <c r="B9" s="2332"/>
      <c r="C9" s="2335"/>
      <c r="D9" s="2337"/>
      <c r="E9" s="1640"/>
      <c r="F9" s="2337"/>
      <c r="G9" s="2337"/>
      <c r="H9" s="1514"/>
      <c r="I9" s="1514"/>
      <c r="J9" s="1514"/>
      <c r="K9" s="1514"/>
      <c r="L9" s="1514"/>
      <c r="M9" s="1514"/>
      <c r="N9" s="1514"/>
      <c r="O9" s="1514"/>
      <c r="P9" s="1514"/>
    </row>
    <row r="10" spans="1:16" ht="10.5" customHeight="1">
      <c r="A10" s="1641"/>
      <c r="B10" s="2326" t="s">
        <v>505</v>
      </c>
      <c r="C10" s="2327"/>
      <c r="D10" s="2327"/>
      <c r="E10" s="2327"/>
      <c r="F10" s="2326" t="s">
        <v>1251</v>
      </c>
      <c r="G10" s="2327"/>
      <c r="H10" s="1514"/>
      <c r="I10" s="1514"/>
      <c r="J10" s="1514"/>
      <c r="K10" s="1514"/>
      <c r="L10" s="1514"/>
      <c r="M10" s="1514"/>
      <c r="N10" s="1514"/>
      <c r="O10" s="1514"/>
      <c r="P10" s="1514"/>
    </row>
    <row r="11" spans="1:16" ht="3.75" customHeight="1">
      <c r="A11" s="1202"/>
      <c r="B11" s="1642"/>
      <c r="C11" s="1643"/>
      <c r="D11" s="1643"/>
      <c r="E11" s="1643"/>
      <c r="F11" s="1643"/>
      <c r="G11" s="1643"/>
    </row>
    <row r="12" spans="1:16" ht="17.25" customHeight="1">
      <c r="A12" s="1644" t="s">
        <v>1352</v>
      </c>
      <c r="B12" s="1642"/>
      <c r="C12" s="1643"/>
      <c r="D12" s="1643"/>
      <c r="E12" s="1643"/>
      <c r="F12" s="1643"/>
      <c r="G12" s="1643"/>
    </row>
    <row r="13" spans="1:16" ht="9.75" customHeight="1">
      <c r="A13" s="1644"/>
      <c r="B13" s="1642"/>
      <c r="C13" s="1643"/>
      <c r="D13" s="1643"/>
      <c r="E13" s="1643"/>
      <c r="F13" s="1643"/>
      <c r="G13" s="1643"/>
    </row>
    <row r="14" spans="1:16" s="1470" customFormat="1" ht="15" customHeight="1">
      <c r="A14" s="1662" t="s">
        <v>1341</v>
      </c>
      <c r="B14" s="1645">
        <v>418.99999999999989</v>
      </c>
      <c r="C14" s="1645">
        <v>40410.999999999985</v>
      </c>
      <c r="D14" s="1652">
        <v>78289.000000000029</v>
      </c>
      <c r="E14" s="1652">
        <v>118699.99999999991</v>
      </c>
      <c r="F14" s="1652">
        <v>509538.99999999971</v>
      </c>
      <c r="G14" s="1646">
        <f t="shared" ref="G14:G21" si="0">+F14/C14</f>
        <v>12.608918363811831</v>
      </c>
      <c r="H14" s="1619"/>
    </row>
    <row r="15" spans="1:16" ht="15" customHeight="1">
      <c r="A15" s="1656" t="s">
        <v>1342</v>
      </c>
      <c r="B15" s="1658">
        <v>86.999999999999986</v>
      </c>
      <c r="C15" s="1658">
        <v>14882.999999999996</v>
      </c>
      <c r="D15" s="1658">
        <v>23918.999999999996</v>
      </c>
      <c r="E15" s="1658">
        <v>38802.000000000007</v>
      </c>
      <c r="F15" s="1658">
        <v>292647</v>
      </c>
      <c r="G15" s="1659">
        <f t="shared" si="0"/>
        <v>19.663172747429957</v>
      </c>
      <c r="H15" s="1660"/>
    </row>
    <row r="16" spans="1:16" ht="15" customHeight="1">
      <c r="A16" s="1656" t="s">
        <v>1343</v>
      </c>
      <c r="B16" s="1658">
        <v>332</v>
      </c>
      <c r="C16" s="1658">
        <v>25528</v>
      </c>
      <c r="D16" s="1658">
        <v>54369.999999999993</v>
      </c>
      <c r="E16" s="1658">
        <v>79897.999999999985</v>
      </c>
      <c r="F16" s="1658">
        <v>216892</v>
      </c>
      <c r="G16" s="1659">
        <f t="shared" si="0"/>
        <v>8.4962394233782508</v>
      </c>
      <c r="H16" s="1660"/>
    </row>
    <row r="17" spans="1:8" s="1665" customFormat="1" ht="15" customHeight="1">
      <c r="A17" s="1662" t="s">
        <v>1344</v>
      </c>
      <c r="B17" s="1663">
        <v>239.00000000000003</v>
      </c>
      <c r="C17" s="1663">
        <v>1243</v>
      </c>
      <c r="D17" s="1663">
        <v>252711.99999999994</v>
      </c>
      <c r="E17" s="1663">
        <v>253955.00000000009</v>
      </c>
      <c r="F17" s="1663">
        <v>3825</v>
      </c>
      <c r="G17" s="1646">
        <f t="shared" si="0"/>
        <v>3.0772325020112632</v>
      </c>
      <c r="H17" s="1664"/>
    </row>
    <row r="18" spans="1:8" s="1665" customFormat="1" ht="15" customHeight="1">
      <c r="A18" s="1662" t="s">
        <v>1345</v>
      </c>
      <c r="B18" s="1652">
        <v>105</v>
      </c>
      <c r="C18" s="1652">
        <v>70020.000000000015</v>
      </c>
      <c r="D18" s="1652">
        <v>35906</v>
      </c>
      <c r="E18" s="1652">
        <v>105926</v>
      </c>
      <c r="F18" s="1652">
        <v>289566</v>
      </c>
      <c r="G18" s="1646">
        <f t="shared" si="0"/>
        <v>4.1354755784061688</v>
      </c>
      <c r="H18" s="1664"/>
    </row>
    <row r="19" spans="1:8" s="1665" customFormat="1" ht="15" customHeight="1">
      <c r="A19" s="1662" t="s">
        <v>1346</v>
      </c>
      <c r="B19" s="1663">
        <v>272.00000000000006</v>
      </c>
      <c r="C19" s="1663">
        <v>48839.000000000007</v>
      </c>
      <c r="D19" s="1663">
        <v>358462</v>
      </c>
      <c r="E19" s="1663">
        <v>407301</v>
      </c>
      <c r="F19" s="1663">
        <v>1342132</v>
      </c>
      <c r="G19" s="1646">
        <f t="shared" si="0"/>
        <v>27.480742848952676</v>
      </c>
      <c r="H19" s="1664"/>
    </row>
    <row r="20" spans="1:8" s="1665" customFormat="1" ht="15" customHeight="1">
      <c r="A20" s="1662" t="s">
        <v>1347</v>
      </c>
      <c r="B20" s="1663">
        <v>1401</v>
      </c>
      <c r="C20" s="1663">
        <v>117491.99999999996</v>
      </c>
      <c r="D20" s="1663">
        <v>508650.99999999988</v>
      </c>
      <c r="E20" s="1663">
        <v>626142.99999999988</v>
      </c>
      <c r="F20" s="1663">
        <v>907303.99999999988</v>
      </c>
      <c r="G20" s="1646">
        <f t="shared" si="0"/>
        <v>7.7222619412385543</v>
      </c>
      <c r="H20" s="1664"/>
    </row>
    <row r="21" spans="1:8" s="1665" customFormat="1" ht="15" customHeight="1">
      <c r="A21" s="1662" t="s">
        <v>1348</v>
      </c>
      <c r="B21" s="1663">
        <v>459.99999999999994</v>
      </c>
      <c r="C21" s="1663">
        <v>14267.000000000004</v>
      </c>
      <c r="D21" s="1663">
        <v>1455397.0000000002</v>
      </c>
      <c r="E21" s="1663">
        <v>1469664</v>
      </c>
      <c r="F21" s="1663">
        <v>280325</v>
      </c>
      <c r="G21" s="1646">
        <f t="shared" si="0"/>
        <v>19.648489521272861</v>
      </c>
      <c r="H21" s="1664"/>
    </row>
    <row r="22" spans="1:8" s="1507" customFormat="1" ht="9.75" customHeight="1">
      <c r="A22" s="1675"/>
      <c r="B22" s="1676"/>
      <c r="C22" s="1676"/>
      <c r="D22" s="1676"/>
      <c r="E22" s="1676"/>
      <c r="F22" s="1676"/>
      <c r="G22" s="1676"/>
      <c r="H22" s="1677"/>
    </row>
    <row r="23" spans="1:8" s="1470" customFormat="1" ht="15" customHeight="1">
      <c r="A23" s="1644" t="s">
        <v>1353</v>
      </c>
      <c r="B23" s="1645">
        <f>+B25+B26+B27+B34+B35+B38+B39+B40+B41+B42</f>
        <v>5558</v>
      </c>
      <c r="C23" s="1645">
        <f t="shared" ref="C23:F23" si="1">+C25+C26+C27+C34+C35+C38+C39+C40+C41+C42</f>
        <v>551227</v>
      </c>
      <c r="D23" s="1645">
        <f t="shared" si="1"/>
        <v>1958728.9999999998</v>
      </c>
      <c r="E23" s="1645">
        <f t="shared" si="1"/>
        <v>2509955.9999999995</v>
      </c>
      <c r="F23" s="1645">
        <f t="shared" si="1"/>
        <v>3328846.9999999991</v>
      </c>
      <c r="G23" s="1646">
        <f>+F23/C23</f>
        <v>6.0389766829273581</v>
      </c>
    </row>
    <row r="24" spans="1:8" ht="6" customHeight="1">
      <c r="A24" s="1202"/>
      <c r="B24" s="1650"/>
      <c r="C24" s="1650"/>
      <c r="D24" s="1650"/>
      <c r="E24" s="1650"/>
      <c r="F24" s="1650"/>
      <c r="G24" s="1666"/>
    </row>
    <row r="25" spans="1:8" s="1470" customFormat="1" ht="15" customHeight="1">
      <c r="A25" s="1644" t="s">
        <v>1331</v>
      </c>
      <c r="B25" s="1645">
        <v>2006.0000000000005</v>
      </c>
      <c r="C25" s="1645">
        <v>79186.000000000044</v>
      </c>
      <c r="D25" s="1645">
        <v>220389.00000000003</v>
      </c>
      <c r="E25" s="1645">
        <v>299575</v>
      </c>
      <c r="F25" s="1645">
        <v>484304.99999999977</v>
      </c>
      <c r="G25" s="1646">
        <f t="shared" ref="G25:G63" si="2">+F25/C25</f>
        <v>6.1160432399666549</v>
      </c>
    </row>
    <row r="26" spans="1:8" s="1470" customFormat="1" ht="15" customHeight="1">
      <c r="A26" s="1654" t="s">
        <v>1332</v>
      </c>
      <c r="B26" s="1645">
        <v>12</v>
      </c>
      <c r="C26" s="1645">
        <v>1340</v>
      </c>
      <c r="D26" s="1652">
        <v>1639</v>
      </c>
      <c r="E26" s="1652">
        <v>2979</v>
      </c>
      <c r="F26" s="1652">
        <v>7600</v>
      </c>
      <c r="G26" s="1646">
        <f t="shared" si="2"/>
        <v>5.6716417910447765</v>
      </c>
    </row>
    <row r="27" spans="1:8" s="1665" customFormat="1" ht="15" customHeight="1">
      <c r="A27" s="1654" t="s">
        <v>1333</v>
      </c>
      <c r="B27" s="1645">
        <v>2104.9999999999995</v>
      </c>
      <c r="C27" s="1645">
        <v>415907</v>
      </c>
      <c r="D27" s="1645">
        <v>972740.99999999977</v>
      </c>
      <c r="E27" s="1645">
        <v>1388647.9999999995</v>
      </c>
      <c r="F27" s="1645">
        <v>2431458.9999999995</v>
      </c>
      <c r="G27" s="1646">
        <f t="shared" si="2"/>
        <v>5.8461603194945013</v>
      </c>
    </row>
    <row r="28" spans="1:8" ht="15" customHeight="1">
      <c r="A28" s="1656" t="s">
        <v>1334</v>
      </c>
      <c r="B28" s="1657">
        <v>403.99999999999989</v>
      </c>
      <c r="C28" s="1657">
        <v>13246.999999999996</v>
      </c>
      <c r="D28" s="1658">
        <v>54908.999999999985</v>
      </c>
      <c r="E28" s="1657">
        <v>68156</v>
      </c>
      <c r="F28" s="1658">
        <v>95916</v>
      </c>
      <c r="G28" s="1659">
        <f t="shared" si="2"/>
        <v>7.2405827734581436</v>
      </c>
    </row>
    <row r="29" spans="1:8" ht="15" customHeight="1">
      <c r="A29" s="1656" t="s">
        <v>1335</v>
      </c>
      <c r="B29" s="1657">
        <v>631</v>
      </c>
      <c r="C29" s="1657">
        <v>68590</v>
      </c>
      <c r="D29" s="1658">
        <v>177270.00000000003</v>
      </c>
      <c r="E29" s="1658">
        <v>245860</v>
      </c>
      <c r="F29" s="1658">
        <v>233684.99999999997</v>
      </c>
      <c r="G29" s="1659">
        <f t="shared" si="2"/>
        <v>3.4069835252952321</v>
      </c>
    </row>
    <row r="30" spans="1:8" ht="15" customHeight="1">
      <c r="A30" s="1656" t="s">
        <v>1336</v>
      </c>
      <c r="B30" s="1658">
        <v>103.00000000000001</v>
      </c>
      <c r="C30" s="1658">
        <v>31122.000000000004</v>
      </c>
      <c r="D30" s="1658">
        <v>60629</v>
      </c>
      <c r="E30" s="1658">
        <v>91751</v>
      </c>
      <c r="F30" s="1658">
        <v>152693.99999999997</v>
      </c>
      <c r="G30" s="1659">
        <f t="shared" si="2"/>
        <v>4.9063042220936941</v>
      </c>
    </row>
    <row r="31" spans="1:8" ht="15" customHeight="1">
      <c r="A31" s="1656" t="s">
        <v>1337</v>
      </c>
      <c r="B31" s="1657">
        <v>172</v>
      </c>
      <c r="C31" s="1657">
        <v>5095.9999999999991</v>
      </c>
      <c r="D31" s="1658">
        <v>12441.000000000002</v>
      </c>
      <c r="E31" s="1658">
        <v>17537</v>
      </c>
      <c r="F31" s="1658">
        <v>45060.000000000007</v>
      </c>
      <c r="G31" s="1659">
        <f t="shared" si="2"/>
        <v>8.8422291993720599</v>
      </c>
    </row>
    <row r="32" spans="1:8" ht="15" customHeight="1">
      <c r="A32" s="1656" t="s">
        <v>1338</v>
      </c>
      <c r="B32" s="1657">
        <v>377.00000000000006</v>
      </c>
      <c r="C32" s="1657">
        <v>150940.99999999997</v>
      </c>
      <c r="D32" s="1658">
        <v>262833.00000000012</v>
      </c>
      <c r="E32" s="1658">
        <v>413773.99999999994</v>
      </c>
      <c r="F32" s="1658">
        <v>639617</v>
      </c>
      <c r="G32" s="1659">
        <f t="shared" si="2"/>
        <v>4.2375298957870964</v>
      </c>
    </row>
    <row r="33" spans="1:8" ht="15" customHeight="1">
      <c r="A33" s="1656" t="s">
        <v>1339</v>
      </c>
      <c r="B33" s="1657">
        <v>418.00000000000006</v>
      </c>
      <c r="C33" s="1657">
        <v>146911</v>
      </c>
      <c r="D33" s="1657">
        <v>404659</v>
      </c>
      <c r="E33" s="1657">
        <v>551570.00000000012</v>
      </c>
      <c r="F33" s="1657">
        <v>1264487</v>
      </c>
      <c r="G33" s="1659">
        <f t="shared" si="2"/>
        <v>8.6071635207710795</v>
      </c>
    </row>
    <row r="34" spans="1:8" s="1470" customFormat="1" ht="15" customHeight="1">
      <c r="A34" s="1662" t="s">
        <v>1340</v>
      </c>
      <c r="B34" s="1663">
        <v>195.99999999999997</v>
      </c>
      <c r="C34" s="1663">
        <v>1399</v>
      </c>
      <c r="D34" s="1663">
        <v>47717</v>
      </c>
      <c r="E34" s="1663">
        <v>49116.000000000007</v>
      </c>
      <c r="F34" s="1663">
        <v>9135</v>
      </c>
      <c r="G34" s="1678">
        <f t="shared" si="2"/>
        <v>6.5296640457469621</v>
      </c>
    </row>
    <row r="35" spans="1:8" s="1470" customFormat="1" ht="15" customHeight="1">
      <c r="A35" s="1662" t="s">
        <v>1341</v>
      </c>
      <c r="B35" s="1645">
        <v>268.00000000000006</v>
      </c>
      <c r="C35" s="1645">
        <v>28103.999999999996</v>
      </c>
      <c r="D35" s="1652">
        <v>20729.000000000004</v>
      </c>
      <c r="E35" s="1652">
        <v>48833.000000000015</v>
      </c>
      <c r="F35" s="1652">
        <v>259183.99999999997</v>
      </c>
      <c r="G35" s="1646">
        <f t="shared" si="2"/>
        <v>9.222317107884999</v>
      </c>
    </row>
    <row r="36" spans="1:8" ht="15" customHeight="1">
      <c r="A36" s="1656" t="s">
        <v>1342</v>
      </c>
      <c r="B36" s="1658">
        <v>69</v>
      </c>
      <c r="C36" s="1658">
        <v>9657</v>
      </c>
      <c r="D36" s="1658">
        <v>5962.9999999999991</v>
      </c>
      <c r="E36" s="1658">
        <v>15619.999999999995</v>
      </c>
      <c r="F36" s="1658">
        <v>132836.00000000003</v>
      </c>
      <c r="G36" s="1659">
        <f t="shared" si="2"/>
        <v>13.755410582996793</v>
      </c>
    </row>
    <row r="37" spans="1:8" ht="15" customHeight="1">
      <c r="A37" s="1656" t="s">
        <v>1343</v>
      </c>
      <c r="B37" s="1658">
        <v>199</v>
      </c>
      <c r="C37" s="1658">
        <v>18446.999999999996</v>
      </c>
      <c r="D37" s="1658">
        <v>14765.999999999998</v>
      </c>
      <c r="E37" s="1658">
        <v>33213</v>
      </c>
      <c r="F37" s="1658">
        <v>126348</v>
      </c>
      <c r="G37" s="1659">
        <f t="shared" si="2"/>
        <v>6.849243779476339</v>
      </c>
    </row>
    <row r="38" spans="1:8" s="1470" customFormat="1" ht="15" customHeight="1">
      <c r="A38" s="1662" t="s">
        <v>1344</v>
      </c>
      <c r="B38" s="1645">
        <v>304.00000000000006</v>
      </c>
      <c r="C38" s="1645">
        <v>8394.9999999999964</v>
      </c>
      <c r="D38" s="1652">
        <v>92112.999999999985</v>
      </c>
      <c r="E38" s="1652">
        <v>100507.99999999999</v>
      </c>
      <c r="F38" s="1652">
        <v>14485.999999999998</v>
      </c>
      <c r="G38" s="1646">
        <f t="shared" si="2"/>
        <v>1.7255509231685533</v>
      </c>
    </row>
    <row r="39" spans="1:8" s="1470" customFormat="1" ht="15" customHeight="1">
      <c r="A39" s="1662" t="s">
        <v>1345</v>
      </c>
      <c r="B39" s="1663">
        <v>13</v>
      </c>
      <c r="C39" s="1663">
        <v>378</v>
      </c>
      <c r="D39" s="1663">
        <v>3350</v>
      </c>
      <c r="E39" s="1663">
        <v>3728</v>
      </c>
      <c r="F39" s="1663">
        <v>1372</v>
      </c>
      <c r="G39" s="1678">
        <f t="shared" si="2"/>
        <v>3.6296296296296298</v>
      </c>
    </row>
    <row r="40" spans="1:8" s="1470" customFormat="1" ht="15" customHeight="1">
      <c r="A40" s="1662" t="s">
        <v>1346</v>
      </c>
      <c r="B40" s="1652">
        <v>284</v>
      </c>
      <c r="C40" s="1652">
        <v>2986.9999999999991</v>
      </c>
      <c r="D40" s="1652">
        <v>390356</v>
      </c>
      <c r="E40" s="1652">
        <v>393343</v>
      </c>
      <c r="F40" s="1652">
        <v>32513.999999999989</v>
      </c>
      <c r="G40" s="1646">
        <f t="shared" si="2"/>
        <v>10.885169065952461</v>
      </c>
    </row>
    <row r="41" spans="1:8" s="1470" customFormat="1" ht="15" customHeight="1">
      <c r="A41" s="1662" t="s">
        <v>1347</v>
      </c>
      <c r="B41" s="1652">
        <v>224</v>
      </c>
      <c r="C41" s="1652">
        <v>11159</v>
      </c>
      <c r="D41" s="1652">
        <v>125162</v>
      </c>
      <c r="E41" s="1652">
        <v>136321</v>
      </c>
      <c r="F41" s="1652">
        <v>64991.000000000022</v>
      </c>
      <c r="G41" s="1646">
        <f t="shared" si="2"/>
        <v>5.8240881799444413</v>
      </c>
      <c r="H41" s="1679"/>
    </row>
    <row r="42" spans="1:8" s="1470" customFormat="1" ht="15" customHeight="1">
      <c r="A42" s="1662" t="s">
        <v>1348</v>
      </c>
      <c r="B42" s="1652">
        <v>145.99999999999997</v>
      </c>
      <c r="C42" s="1652">
        <v>2372.0000000000005</v>
      </c>
      <c r="D42" s="1652">
        <v>84533</v>
      </c>
      <c r="E42" s="1652">
        <v>86905</v>
      </c>
      <c r="F42" s="1652">
        <v>23801</v>
      </c>
      <c r="G42" s="1646">
        <f t="shared" si="2"/>
        <v>10.03414839797639</v>
      </c>
      <c r="H42" s="1679"/>
    </row>
    <row r="43" spans="1:8" s="1470" customFormat="1" ht="7.5" customHeight="1">
      <c r="A43" s="1680"/>
      <c r="B43" s="1652"/>
      <c r="C43" s="1652"/>
      <c r="D43" s="1652"/>
      <c r="E43" s="1652"/>
      <c r="F43" s="1652"/>
      <c r="G43" s="1652"/>
      <c r="H43" s="1679"/>
    </row>
    <row r="44" spans="1:8" s="1470" customFormat="1" ht="15" customHeight="1">
      <c r="A44" s="1644" t="s">
        <v>1354</v>
      </c>
      <c r="B44" s="1645">
        <v>13869.999999999987</v>
      </c>
      <c r="C44" s="1645">
        <v>2410808.0000000023</v>
      </c>
      <c r="D44" s="1645">
        <v>1848824.9999999995</v>
      </c>
      <c r="E44" s="1645">
        <v>4259633.0000000028</v>
      </c>
      <c r="F44" s="1645">
        <v>56183360.999999978</v>
      </c>
      <c r="G44" s="1646">
        <f t="shared" si="2"/>
        <v>23.304784536968487</v>
      </c>
    </row>
    <row r="45" spans="1:8" ht="9" customHeight="1">
      <c r="A45" s="1202"/>
      <c r="B45" s="1650"/>
      <c r="C45" s="1650"/>
      <c r="D45" s="1650"/>
      <c r="E45" s="1650"/>
      <c r="F45" s="1650"/>
      <c r="G45" s="1650"/>
    </row>
    <row r="46" spans="1:8" s="1470" customFormat="1" ht="9.75" customHeight="1">
      <c r="A46" s="1644" t="s">
        <v>1331</v>
      </c>
      <c r="B46" s="1645">
        <v>7443.0000000000009</v>
      </c>
      <c r="C46" s="1645">
        <v>662147.00000000035</v>
      </c>
      <c r="D46" s="1645">
        <v>213187</v>
      </c>
      <c r="E46" s="1645">
        <v>875334.00000000035</v>
      </c>
      <c r="F46" s="1645">
        <v>7290306.9999999991</v>
      </c>
      <c r="G46" s="1646">
        <f t="shared" si="2"/>
        <v>11.010103496655569</v>
      </c>
    </row>
    <row r="47" spans="1:8" s="1470" customFormat="1" ht="15" customHeight="1">
      <c r="A47" s="1654" t="s">
        <v>1332</v>
      </c>
      <c r="B47" s="1645">
        <v>72.000000000000014</v>
      </c>
      <c r="C47" s="1645">
        <v>35641.000000000007</v>
      </c>
      <c r="D47" s="1652">
        <v>9539</v>
      </c>
      <c r="E47" s="1652">
        <v>45180</v>
      </c>
      <c r="F47" s="1652">
        <v>940072.00000000012</v>
      </c>
      <c r="G47" s="1646">
        <f t="shared" si="2"/>
        <v>26.376139838949523</v>
      </c>
    </row>
    <row r="48" spans="1:8" s="1665" customFormat="1" ht="15" customHeight="1">
      <c r="A48" s="1654" t="s">
        <v>1333</v>
      </c>
      <c r="B48" s="1645">
        <v>4126.9999999999973</v>
      </c>
      <c r="C48" s="1645">
        <v>1414699.9999999984</v>
      </c>
      <c r="D48" s="1645">
        <v>1295788.9999999991</v>
      </c>
      <c r="E48" s="1645">
        <v>2710488.9999999972</v>
      </c>
      <c r="F48" s="1645">
        <v>43232861.000000037</v>
      </c>
      <c r="G48" s="1646">
        <f t="shared" si="2"/>
        <v>30.559737753587395</v>
      </c>
    </row>
    <row r="49" spans="1:8" ht="15" customHeight="1">
      <c r="A49" s="1656" t="s">
        <v>1334</v>
      </c>
      <c r="B49" s="1657">
        <v>1013</v>
      </c>
      <c r="C49" s="1657">
        <v>145458.99999999997</v>
      </c>
      <c r="D49" s="1658">
        <v>127309.99999999997</v>
      </c>
      <c r="E49" s="1657">
        <v>272769.00000000006</v>
      </c>
      <c r="F49" s="1658">
        <v>2075148.9999999995</v>
      </c>
      <c r="G49" s="1659">
        <f t="shared" si="2"/>
        <v>14.266212472243037</v>
      </c>
    </row>
    <row r="50" spans="1:8" ht="15" customHeight="1">
      <c r="A50" s="1656" t="s">
        <v>1335</v>
      </c>
      <c r="B50" s="1657">
        <v>261</v>
      </c>
      <c r="C50" s="1657">
        <v>84691</v>
      </c>
      <c r="D50" s="1658">
        <v>281627</v>
      </c>
      <c r="E50" s="1658">
        <v>366318.00000000006</v>
      </c>
      <c r="F50" s="1658">
        <v>1748226.9999999995</v>
      </c>
      <c r="G50" s="1659">
        <f t="shared" si="2"/>
        <v>20.642417730337339</v>
      </c>
    </row>
    <row r="51" spans="1:8" ht="15" customHeight="1">
      <c r="A51" s="1656" t="s">
        <v>1336</v>
      </c>
      <c r="B51" s="1658">
        <v>481.99999999999994</v>
      </c>
      <c r="C51" s="1658">
        <v>44711.000000000015</v>
      </c>
      <c r="D51" s="1658">
        <v>24474</v>
      </c>
      <c r="E51" s="1658">
        <v>69184.999999999971</v>
      </c>
      <c r="F51" s="1658">
        <v>686426.99999999977</v>
      </c>
      <c r="G51" s="1659">
        <f t="shared" si="2"/>
        <v>15.35253069714387</v>
      </c>
    </row>
    <row r="52" spans="1:8" ht="15" customHeight="1">
      <c r="A52" s="1656" t="s">
        <v>1337</v>
      </c>
      <c r="B52" s="1657">
        <v>367.00000000000006</v>
      </c>
      <c r="C52" s="1657">
        <v>41485.999999999993</v>
      </c>
      <c r="D52" s="1658">
        <v>19912</v>
      </c>
      <c r="E52" s="1658">
        <v>61397.999999999978</v>
      </c>
      <c r="F52" s="1658">
        <v>662396.99999999988</v>
      </c>
      <c r="G52" s="1659">
        <f t="shared" si="2"/>
        <v>15.966759870799788</v>
      </c>
    </row>
    <row r="53" spans="1:8" ht="15" customHeight="1">
      <c r="A53" s="1656" t="s">
        <v>1338</v>
      </c>
      <c r="B53" s="1657">
        <v>599</v>
      </c>
      <c r="C53" s="1657">
        <v>810316</v>
      </c>
      <c r="D53" s="1658">
        <v>334377</v>
      </c>
      <c r="E53" s="1658">
        <v>1144693</v>
      </c>
      <c r="F53" s="1658">
        <v>33828694.999999993</v>
      </c>
      <c r="G53" s="1659">
        <f t="shared" si="2"/>
        <v>41.747534295262582</v>
      </c>
    </row>
    <row r="54" spans="1:8" ht="15" customHeight="1">
      <c r="A54" s="1656" t="s">
        <v>1339</v>
      </c>
      <c r="B54" s="1657">
        <v>1405</v>
      </c>
      <c r="C54" s="1657">
        <v>288036.99999999994</v>
      </c>
      <c r="D54" s="1657">
        <v>508089</v>
      </c>
      <c r="E54" s="1657">
        <v>796126</v>
      </c>
      <c r="F54" s="1657">
        <v>4231966</v>
      </c>
      <c r="G54" s="1659">
        <f t="shared" si="2"/>
        <v>14.692438818624</v>
      </c>
    </row>
    <row r="55" spans="1:8" s="1470" customFormat="1" ht="15" customHeight="1">
      <c r="A55" s="1662" t="s">
        <v>1340</v>
      </c>
      <c r="B55" s="1645">
        <v>141</v>
      </c>
      <c r="C55" s="1645">
        <v>933.00000000000011</v>
      </c>
      <c r="D55" s="1652">
        <v>20284</v>
      </c>
      <c r="E55" s="1652">
        <v>21217</v>
      </c>
      <c r="F55" s="1652">
        <v>3250</v>
      </c>
      <c r="G55" s="1646">
        <f t="shared" si="2"/>
        <v>3.483386923901393</v>
      </c>
    </row>
    <row r="56" spans="1:8" s="1470" customFormat="1" ht="15" customHeight="1">
      <c r="A56" s="1662" t="s">
        <v>1341</v>
      </c>
      <c r="B56" s="1645">
        <v>602.00000000000023</v>
      </c>
      <c r="C56" s="1645">
        <v>76723.000000000015</v>
      </c>
      <c r="D56" s="1652">
        <v>41238.000000000007</v>
      </c>
      <c r="E56" s="1652">
        <v>117961.00000000001</v>
      </c>
      <c r="F56" s="1652">
        <v>938077.00000000023</v>
      </c>
      <c r="G56" s="1646">
        <f t="shared" si="2"/>
        <v>12.226802914380304</v>
      </c>
    </row>
    <row r="57" spans="1:8" ht="15" customHeight="1">
      <c r="A57" s="1656" t="s">
        <v>1342</v>
      </c>
      <c r="B57" s="1658">
        <v>282</v>
      </c>
      <c r="C57" s="1658">
        <v>35398</v>
      </c>
      <c r="D57" s="1658">
        <v>15857.000000000004</v>
      </c>
      <c r="E57" s="1658">
        <v>51255</v>
      </c>
      <c r="F57" s="1658">
        <v>598882.99999999988</v>
      </c>
      <c r="G57" s="1659">
        <f t="shared" si="2"/>
        <v>16.91855472060568</v>
      </c>
    </row>
    <row r="58" spans="1:8" ht="15" customHeight="1">
      <c r="A58" s="1656" t="s">
        <v>1343</v>
      </c>
      <c r="B58" s="1658">
        <v>320.00000000000006</v>
      </c>
      <c r="C58" s="1658">
        <v>41325</v>
      </c>
      <c r="D58" s="1658">
        <v>25381</v>
      </c>
      <c r="E58" s="1658">
        <v>66706</v>
      </c>
      <c r="F58" s="1658">
        <v>339194</v>
      </c>
      <c r="G58" s="1659">
        <f t="shared" si="2"/>
        <v>8.2079612825166368</v>
      </c>
    </row>
    <row r="59" spans="1:8" s="1470" customFormat="1" ht="15" customHeight="1">
      <c r="A59" s="1662" t="s">
        <v>1344</v>
      </c>
      <c r="B59" s="1645">
        <v>83</v>
      </c>
      <c r="C59" s="1645">
        <v>260</v>
      </c>
      <c r="D59" s="1652">
        <v>27921</v>
      </c>
      <c r="E59" s="1652">
        <v>28181</v>
      </c>
      <c r="F59" s="1652">
        <v>1814</v>
      </c>
      <c r="G59" s="1646">
        <f t="shared" si="2"/>
        <v>6.976923076923077</v>
      </c>
    </row>
    <row r="60" spans="1:8" s="1470" customFormat="1" ht="15" customHeight="1">
      <c r="A60" s="1662" t="s">
        <v>1345</v>
      </c>
      <c r="B60" s="1645">
        <v>62</v>
      </c>
      <c r="C60" s="1645">
        <v>35408</v>
      </c>
      <c r="D60" s="1645">
        <v>7752.9999999999991</v>
      </c>
      <c r="E60" s="1645">
        <v>43161</v>
      </c>
      <c r="F60" s="1645">
        <v>286724</v>
      </c>
      <c r="G60" s="1646">
        <f t="shared" si="2"/>
        <v>8.0977180298237688</v>
      </c>
    </row>
    <row r="61" spans="1:8" s="1470" customFormat="1" ht="15" customHeight="1">
      <c r="A61" s="1662" t="s">
        <v>1346</v>
      </c>
      <c r="B61" s="1652">
        <v>101</v>
      </c>
      <c r="C61" s="1652">
        <v>79181.999999999985</v>
      </c>
      <c r="D61" s="1652">
        <v>78253</v>
      </c>
      <c r="E61" s="1652">
        <v>157435</v>
      </c>
      <c r="F61" s="1652">
        <v>1195125.9999999998</v>
      </c>
      <c r="G61" s="1646">
        <f t="shared" si="2"/>
        <v>15.093405066808113</v>
      </c>
    </row>
    <row r="62" spans="1:8" s="1470" customFormat="1" ht="15" customHeight="1">
      <c r="A62" s="1662" t="s">
        <v>1347</v>
      </c>
      <c r="B62" s="1652">
        <v>841.00000000000011</v>
      </c>
      <c r="C62" s="1652">
        <v>97118.999999999985</v>
      </c>
      <c r="D62" s="1652">
        <v>107415.99999999999</v>
      </c>
      <c r="E62" s="1652">
        <v>204535</v>
      </c>
      <c r="F62" s="1652">
        <v>2198798</v>
      </c>
      <c r="G62" s="1646">
        <f t="shared" si="2"/>
        <v>22.640245472049756</v>
      </c>
      <c r="H62" s="1679"/>
    </row>
    <row r="63" spans="1:8" s="1470" customFormat="1" ht="15" customHeight="1">
      <c r="A63" s="1662" t="s">
        <v>1348</v>
      </c>
      <c r="B63" s="1652">
        <v>398</v>
      </c>
      <c r="C63" s="1652">
        <v>8695</v>
      </c>
      <c r="D63" s="1652">
        <v>47445.000000000007</v>
      </c>
      <c r="E63" s="1652">
        <v>56139.999999999993</v>
      </c>
      <c r="F63" s="1652">
        <v>96331.999999999971</v>
      </c>
      <c r="G63" s="1646">
        <f t="shared" si="2"/>
        <v>11.079010925819434</v>
      </c>
      <c r="H63" s="1679"/>
    </row>
    <row r="64" spans="1:8" ht="3.75" customHeight="1" thickBot="1">
      <c r="A64" s="1669"/>
      <c r="B64" s="1670"/>
      <c r="C64" s="1670"/>
      <c r="D64" s="1670"/>
      <c r="E64" s="1670"/>
      <c r="F64" s="1670"/>
      <c r="G64" s="1670"/>
      <c r="H64" s="1671"/>
    </row>
    <row r="65" spans="1:8" ht="3.75" customHeight="1" thickTop="1">
      <c r="A65" s="1514"/>
      <c r="B65" s="1515"/>
      <c r="C65" s="1515"/>
      <c r="D65" s="1515"/>
      <c r="E65" s="1515"/>
      <c r="F65" s="1515"/>
      <c r="G65" s="1515"/>
      <c r="H65" s="1671"/>
    </row>
    <row r="66" spans="1:8" ht="9.9499999999999993" customHeight="1">
      <c r="A66" s="1672"/>
      <c r="B66" s="1660"/>
      <c r="C66" s="1660"/>
      <c r="D66" s="1660"/>
      <c r="E66" s="1660"/>
      <c r="F66" s="1660"/>
      <c r="G66" s="1660"/>
      <c r="H66" s="1671"/>
    </row>
    <row r="67" spans="1:8" s="1124" customFormat="1" ht="12.75">
      <c r="B67" s="1673"/>
      <c r="C67" s="1673"/>
      <c r="D67" s="1673"/>
      <c r="E67" s="1673"/>
      <c r="F67" s="1673"/>
      <c r="G67" s="1673"/>
      <c r="H67" s="1671"/>
    </row>
    <row r="68" spans="1:8" ht="12.75">
      <c r="A68" s="1514"/>
      <c r="B68" s="1515"/>
      <c r="C68" s="1515"/>
      <c r="D68" s="1515"/>
      <c r="E68" s="1515"/>
      <c r="F68" s="1515"/>
      <c r="G68" s="1515"/>
      <c r="H68" s="1671"/>
    </row>
    <row r="69" spans="1:8">
      <c r="A69" s="1514"/>
      <c r="B69" s="1515"/>
      <c r="C69" s="1515"/>
      <c r="D69" s="1515"/>
      <c r="E69" s="1515"/>
      <c r="F69" s="1515"/>
      <c r="G69" s="1515"/>
      <c r="H69" s="1674"/>
    </row>
    <row r="70" spans="1:8">
      <c r="A70" s="1514"/>
      <c r="B70" s="1515"/>
      <c r="C70" s="1515"/>
      <c r="D70" s="1515"/>
      <c r="E70" s="1515"/>
      <c r="F70" s="1515"/>
      <c r="G70" s="1515"/>
    </row>
    <row r="71" spans="1:8">
      <c r="A71" s="1514"/>
      <c r="B71" s="1515"/>
      <c r="C71" s="1515"/>
      <c r="D71" s="1515"/>
      <c r="E71" s="1515"/>
      <c r="F71" s="1515"/>
      <c r="G71" s="1515"/>
    </row>
    <row r="72" spans="1:8">
      <c r="A72" s="1514"/>
      <c r="B72" s="1515"/>
      <c r="C72" s="1515"/>
      <c r="D72" s="1515"/>
      <c r="E72" s="1515"/>
      <c r="F72" s="1515"/>
      <c r="G72" s="1515"/>
    </row>
    <row r="73" spans="1:8">
      <c r="A73" s="1514"/>
      <c r="B73" s="1515"/>
      <c r="C73" s="1515"/>
      <c r="D73" s="1515"/>
      <c r="E73" s="1515"/>
      <c r="F73" s="1515"/>
      <c r="G73" s="1515"/>
    </row>
    <row r="74" spans="1:8">
      <c r="A74" s="1514"/>
      <c r="B74" s="1515"/>
      <c r="C74" s="1515"/>
      <c r="D74" s="1515"/>
      <c r="E74" s="1515"/>
      <c r="F74" s="1515"/>
      <c r="G74" s="1515"/>
    </row>
    <row r="75" spans="1:8">
      <c r="A75" s="1514"/>
      <c r="B75" s="1515"/>
      <c r="C75" s="1515"/>
      <c r="D75" s="1515"/>
      <c r="E75" s="1515"/>
      <c r="F75" s="1515"/>
      <c r="G75" s="1515"/>
    </row>
    <row r="76" spans="1:8">
      <c r="A76" s="1514"/>
      <c r="B76" s="1515"/>
      <c r="C76" s="1515"/>
      <c r="D76" s="1515"/>
      <c r="E76" s="1515"/>
      <c r="F76" s="1515"/>
      <c r="G76" s="1515"/>
    </row>
    <row r="77" spans="1:8">
      <c r="A77" s="1514"/>
      <c r="B77" s="1515"/>
      <c r="C77" s="1515"/>
      <c r="D77" s="1515"/>
      <c r="E77" s="1515"/>
      <c r="F77" s="1515"/>
      <c r="G77" s="1515"/>
    </row>
    <row r="78" spans="1:8">
      <c r="A78" s="1514"/>
      <c r="B78" s="1515"/>
      <c r="C78" s="1515"/>
      <c r="D78" s="1515"/>
      <c r="E78" s="1515"/>
      <c r="F78" s="1515"/>
      <c r="G78" s="1515"/>
    </row>
    <row r="79" spans="1:8">
      <c r="B79" s="1674"/>
      <c r="C79" s="1674"/>
      <c r="D79" s="1674"/>
      <c r="E79" s="1674"/>
      <c r="F79" s="1674"/>
      <c r="G79" s="1674"/>
    </row>
    <row r="80" spans="1:8">
      <c r="B80" s="1674"/>
      <c r="C80" s="1674"/>
      <c r="D80" s="1674"/>
      <c r="E80" s="1674"/>
      <c r="F80" s="1674"/>
      <c r="G80" s="1674"/>
    </row>
    <row r="81" spans="2:7">
      <c r="B81" s="1674"/>
      <c r="C81" s="1674"/>
      <c r="D81" s="1674"/>
      <c r="E81" s="1674"/>
      <c r="F81" s="1674"/>
      <c r="G81" s="1674"/>
    </row>
    <row r="82" spans="2:7">
      <c r="B82" s="1674"/>
      <c r="C82" s="1674"/>
      <c r="D82" s="1674"/>
      <c r="E82" s="1674"/>
      <c r="F82" s="1674"/>
      <c r="G82" s="1674"/>
    </row>
    <row r="83" spans="2:7">
      <c r="B83" s="1674"/>
      <c r="C83" s="1674"/>
      <c r="D83" s="1674"/>
      <c r="E83" s="1674"/>
      <c r="F83" s="1674"/>
      <c r="G83" s="1674"/>
    </row>
    <row r="84" spans="2:7">
      <c r="B84" s="1674"/>
      <c r="C84" s="1674"/>
      <c r="D84" s="1674"/>
      <c r="E84" s="1674"/>
      <c r="F84" s="1674"/>
      <c r="G84" s="1674"/>
    </row>
    <row r="85" spans="2:7">
      <c r="B85" s="1674"/>
      <c r="C85" s="1674"/>
      <c r="D85" s="1674"/>
      <c r="E85" s="1674"/>
      <c r="F85" s="1674"/>
      <c r="G85" s="1674"/>
    </row>
    <row r="86" spans="2:7">
      <c r="B86" s="1674"/>
      <c r="C86" s="1674"/>
      <c r="D86" s="1674"/>
      <c r="E86" s="1674"/>
      <c r="F86" s="1674"/>
      <c r="G86" s="1674"/>
    </row>
    <row r="87" spans="2:7">
      <c r="B87" s="1674"/>
      <c r="C87" s="1674"/>
      <c r="D87" s="1674"/>
      <c r="E87" s="1674"/>
      <c r="F87" s="1674"/>
      <c r="G87" s="1674"/>
    </row>
    <row r="88" spans="2:7">
      <c r="B88" s="1674"/>
      <c r="C88" s="1674"/>
      <c r="D88" s="1674"/>
      <c r="E88" s="1674"/>
      <c r="F88" s="1674"/>
      <c r="G88" s="1674"/>
    </row>
    <row r="89" spans="2:7">
      <c r="B89" s="1674"/>
      <c r="C89" s="1674"/>
      <c r="D89" s="1674"/>
      <c r="E89" s="1674"/>
      <c r="F89" s="1674"/>
      <c r="G89" s="1674"/>
    </row>
    <row r="90" spans="2:7">
      <c r="B90" s="1674"/>
      <c r="C90" s="1674"/>
      <c r="D90" s="1674"/>
      <c r="E90" s="1674"/>
      <c r="F90" s="1674"/>
      <c r="G90" s="1674"/>
    </row>
    <row r="91" spans="2:7">
      <c r="B91" s="1674"/>
      <c r="C91" s="1674"/>
      <c r="D91" s="1674"/>
      <c r="E91" s="1674"/>
      <c r="F91" s="1674"/>
      <c r="G91" s="1674"/>
    </row>
    <row r="92" spans="2:7">
      <c r="B92" s="1674"/>
      <c r="C92" s="1674"/>
      <c r="D92" s="1674"/>
      <c r="E92" s="1674"/>
      <c r="F92" s="1674"/>
      <c r="G92" s="1674"/>
    </row>
    <row r="93" spans="2:7">
      <c r="B93" s="1674"/>
      <c r="C93" s="1674"/>
      <c r="D93" s="1674"/>
      <c r="E93" s="1674"/>
      <c r="F93" s="1674"/>
      <c r="G93" s="1674"/>
    </row>
    <row r="94" spans="2:7">
      <c r="B94" s="1674"/>
      <c r="C94" s="1674"/>
      <c r="D94" s="1674"/>
      <c r="E94" s="1674"/>
      <c r="F94" s="1674"/>
      <c r="G94" s="1674"/>
    </row>
    <row r="95" spans="2:7">
      <c r="B95" s="1674"/>
      <c r="C95" s="1674"/>
      <c r="D95" s="1674"/>
      <c r="E95" s="1674"/>
      <c r="F95" s="1674"/>
      <c r="G95" s="1674"/>
    </row>
    <row r="96" spans="2:7">
      <c r="B96" s="1674"/>
      <c r="C96" s="1674"/>
      <c r="D96" s="1674"/>
      <c r="E96" s="1674"/>
      <c r="F96" s="1674"/>
      <c r="G96" s="1674"/>
    </row>
    <row r="97" spans="2:7">
      <c r="B97" s="1674"/>
      <c r="C97" s="1674"/>
      <c r="D97" s="1674"/>
      <c r="E97" s="1674"/>
      <c r="F97" s="1674"/>
      <c r="G97" s="1674"/>
    </row>
    <row r="98" spans="2:7">
      <c r="B98" s="1674"/>
      <c r="C98" s="1674"/>
      <c r="D98" s="1674"/>
      <c r="E98" s="1674"/>
      <c r="F98" s="1674"/>
      <c r="G98" s="1674"/>
    </row>
    <row r="99" spans="2:7">
      <c r="B99" s="1674"/>
      <c r="C99" s="1674"/>
      <c r="D99" s="1674"/>
      <c r="E99" s="1674"/>
      <c r="F99" s="1674"/>
      <c r="G99" s="1674"/>
    </row>
    <row r="100" spans="2:7">
      <c r="B100" s="1674"/>
      <c r="C100" s="1674"/>
      <c r="D100" s="1674"/>
      <c r="E100" s="1674"/>
      <c r="F100" s="1674"/>
      <c r="G100" s="1674"/>
    </row>
    <row r="101" spans="2:7">
      <c r="B101" s="1674"/>
      <c r="C101" s="1674"/>
      <c r="D101" s="1674"/>
      <c r="E101" s="1674"/>
      <c r="F101" s="1674"/>
      <c r="G101" s="1674"/>
    </row>
    <row r="102" spans="2:7">
      <c r="B102" s="1674"/>
      <c r="C102" s="1674"/>
      <c r="D102" s="1674"/>
      <c r="E102" s="1674"/>
      <c r="F102" s="1674"/>
      <c r="G102" s="1674"/>
    </row>
    <row r="103" spans="2:7">
      <c r="B103" s="1674"/>
      <c r="C103" s="1674"/>
      <c r="D103" s="1674"/>
      <c r="E103" s="1674"/>
      <c r="F103" s="1674"/>
      <c r="G103" s="1674"/>
    </row>
    <row r="104" spans="2:7">
      <c r="B104" s="1674"/>
      <c r="C104" s="1674"/>
      <c r="D104" s="1674"/>
      <c r="E104" s="1674"/>
      <c r="F104" s="1674"/>
      <c r="G104" s="1674"/>
    </row>
    <row r="105" spans="2:7">
      <c r="B105" s="1674"/>
      <c r="C105" s="1674"/>
      <c r="D105" s="1674"/>
      <c r="E105" s="1674"/>
      <c r="F105" s="1674"/>
      <c r="G105" s="1674"/>
    </row>
    <row r="106" spans="2:7">
      <c r="B106" s="1674"/>
      <c r="C106" s="1674"/>
      <c r="D106" s="1674"/>
      <c r="E106" s="1674"/>
      <c r="F106" s="1674"/>
      <c r="G106" s="1674"/>
    </row>
    <row r="107" spans="2:7">
      <c r="B107" s="1674"/>
      <c r="C107" s="1674"/>
      <c r="D107" s="1674"/>
      <c r="E107" s="1674"/>
      <c r="F107" s="1674"/>
      <c r="G107" s="1674"/>
    </row>
    <row r="108" spans="2:7">
      <c r="B108" s="1674"/>
      <c r="C108" s="1674"/>
      <c r="D108" s="1674"/>
      <c r="E108" s="1674"/>
      <c r="F108" s="1674"/>
      <c r="G108" s="1674"/>
    </row>
    <row r="109" spans="2:7">
      <c r="B109" s="1674"/>
      <c r="C109" s="1674"/>
      <c r="D109" s="1674"/>
      <c r="E109" s="1674"/>
      <c r="F109" s="1674"/>
      <c r="G109" s="1674"/>
    </row>
    <row r="110" spans="2:7">
      <c r="B110" s="1674"/>
      <c r="C110" s="1674"/>
      <c r="D110" s="1674"/>
      <c r="E110" s="1674"/>
      <c r="F110" s="1674"/>
      <c r="G110" s="1674"/>
    </row>
    <row r="111" spans="2:7">
      <c r="B111" s="1674"/>
      <c r="C111" s="1674"/>
      <c r="D111" s="1674"/>
      <c r="E111" s="1674"/>
      <c r="F111" s="1674"/>
      <c r="G111" s="1674"/>
    </row>
    <row r="112" spans="2:7">
      <c r="B112" s="1674"/>
      <c r="C112" s="1674"/>
      <c r="D112" s="1674"/>
      <c r="E112" s="1674"/>
      <c r="F112" s="1674"/>
      <c r="G112" s="1674"/>
    </row>
    <row r="113" spans="2:7">
      <c r="B113" s="1674"/>
      <c r="C113" s="1674"/>
      <c r="D113" s="1674"/>
      <c r="E113" s="1674"/>
      <c r="F113" s="1674"/>
      <c r="G113" s="1674"/>
    </row>
    <row r="114" spans="2:7">
      <c r="B114" s="1674"/>
      <c r="C114" s="1674"/>
      <c r="D114" s="1674"/>
      <c r="E114" s="1674"/>
      <c r="F114" s="1674"/>
      <c r="G114" s="1674"/>
    </row>
    <row r="115" spans="2:7">
      <c r="B115" s="1674"/>
      <c r="C115" s="1674"/>
      <c r="D115" s="1674"/>
      <c r="E115" s="1674"/>
      <c r="F115" s="1674"/>
      <c r="G115" s="1674"/>
    </row>
    <row r="116" spans="2:7">
      <c r="B116" s="1674"/>
      <c r="C116" s="1674"/>
      <c r="D116" s="1674"/>
      <c r="E116" s="1674"/>
      <c r="F116" s="1674"/>
      <c r="G116" s="1674"/>
    </row>
    <row r="117" spans="2:7">
      <c r="B117" s="1674"/>
      <c r="C117" s="1674"/>
      <c r="D117" s="1674"/>
      <c r="E117" s="1674"/>
      <c r="F117" s="1674"/>
      <c r="G117" s="1674"/>
    </row>
    <row r="118" spans="2:7">
      <c r="B118" s="1674"/>
      <c r="C118" s="1674"/>
      <c r="D118" s="1674"/>
      <c r="E118" s="1674"/>
      <c r="F118" s="1674"/>
      <c r="G118" s="1674"/>
    </row>
    <row r="119" spans="2:7">
      <c r="B119" s="1674"/>
      <c r="C119" s="1674"/>
      <c r="D119" s="1674"/>
      <c r="E119" s="1674"/>
      <c r="F119" s="1674"/>
      <c r="G119" s="1674"/>
    </row>
    <row r="120" spans="2:7">
      <c r="B120" s="1674"/>
      <c r="C120" s="1674"/>
      <c r="D120" s="1674"/>
      <c r="E120" s="1674"/>
      <c r="F120" s="1674"/>
      <c r="G120" s="1674"/>
    </row>
    <row r="121" spans="2:7">
      <c r="B121" s="1674"/>
      <c r="C121" s="1674"/>
      <c r="D121" s="1674"/>
      <c r="E121" s="1674"/>
      <c r="F121" s="1674"/>
      <c r="G121" s="1674"/>
    </row>
    <row r="122" spans="2:7">
      <c r="B122" s="1674"/>
      <c r="C122" s="1674"/>
      <c r="D122" s="1674"/>
      <c r="E122" s="1674"/>
      <c r="F122" s="1674"/>
      <c r="G122" s="1674"/>
    </row>
    <row r="123" spans="2:7">
      <c r="B123" s="1674"/>
      <c r="C123" s="1674"/>
      <c r="D123" s="1674"/>
      <c r="E123" s="1674"/>
      <c r="F123" s="1674"/>
      <c r="G123" s="1674"/>
    </row>
    <row r="124" spans="2:7">
      <c r="B124" s="1674"/>
      <c r="C124" s="1674"/>
      <c r="D124" s="1674"/>
      <c r="E124" s="1674"/>
      <c r="F124" s="1674"/>
      <c r="G124" s="1674"/>
    </row>
    <row r="125" spans="2:7">
      <c r="B125" s="1674"/>
      <c r="C125" s="1674"/>
      <c r="D125" s="1674"/>
      <c r="E125" s="1674"/>
      <c r="F125" s="1674"/>
      <c r="G125" s="1674"/>
    </row>
    <row r="126" spans="2:7">
      <c r="B126" s="1674"/>
      <c r="C126" s="1674"/>
      <c r="D126" s="1674"/>
      <c r="E126" s="1674"/>
      <c r="F126" s="1674"/>
      <c r="G126" s="1674"/>
    </row>
    <row r="127" spans="2:7">
      <c r="B127" s="1674"/>
      <c r="C127" s="1674"/>
      <c r="D127" s="1674"/>
      <c r="E127" s="1674"/>
      <c r="F127" s="1674"/>
      <c r="G127" s="1674"/>
    </row>
    <row r="128" spans="2:7">
      <c r="B128" s="1674"/>
      <c r="C128" s="1674"/>
      <c r="D128" s="1674"/>
      <c r="E128" s="1674"/>
      <c r="F128" s="1674"/>
      <c r="G128" s="1674"/>
    </row>
    <row r="129" spans="2:7">
      <c r="B129" s="1674"/>
      <c r="C129" s="1674"/>
      <c r="D129" s="1674"/>
      <c r="E129" s="1674"/>
      <c r="F129" s="1674"/>
      <c r="G129" s="1674"/>
    </row>
    <row r="130" spans="2:7">
      <c r="B130" s="1674"/>
      <c r="C130" s="1674"/>
      <c r="D130" s="1674"/>
      <c r="E130" s="1674"/>
      <c r="F130" s="1674"/>
      <c r="G130" s="1674"/>
    </row>
    <row r="131" spans="2:7">
      <c r="B131" s="1674"/>
      <c r="C131" s="1674"/>
      <c r="D131" s="1674"/>
      <c r="E131" s="1674"/>
      <c r="F131" s="1674"/>
      <c r="G131" s="1674"/>
    </row>
    <row r="132" spans="2:7">
      <c r="B132" s="1674"/>
      <c r="C132" s="1674"/>
      <c r="D132" s="1674"/>
      <c r="E132" s="1674"/>
      <c r="F132" s="1674"/>
      <c r="G132" s="1674"/>
    </row>
    <row r="133" spans="2:7">
      <c r="B133" s="1674"/>
      <c r="C133" s="1674"/>
      <c r="D133" s="1674"/>
      <c r="E133" s="1674"/>
      <c r="F133" s="1674"/>
      <c r="G133" s="1674"/>
    </row>
    <row r="134" spans="2:7">
      <c r="B134" s="1674"/>
      <c r="C134" s="1674"/>
      <c r="D134" s="1674"/>
      <c r="E134" s="1674"/>
      <c r="F134" s="1674"/>
      <c r="G134" s="1674"/>
    </row>
    <row r="135" spans="2:7">
      <c r="B135" s="1674"/>
      <c r="C135" s="1674"/>
      <c r="D135" s="1674"/>
      <c r="E135" s="1674"/>
      <c r="F135" s="1674"/>
      <c r="G135" s="1674"/>
    </row>
    <row r="136" spans="2:7">
      <c r="B136" s="1674"/>
      <c r="C136" s="1674"/>
      <c r="D136" s="1674"/>
      <c r="E136" s="1674"/>
      <c r="F136" s="1674"/>
      <c r="G136" s="1674"/>
    </row>
    <row r="137" spans="2:7">
      <c r="B137" s="1674"/>
      <c r="C137" s="1674"/>
      <c r="D137" s="1674"/>
      <c r="E137" s="1674"/>
      <c r="F137" s="1674"/>
      <c r="G137" s="1674"/>
    </row>
  </sheetData>
  <mergeCells count="10">
    <mergeCell ref="B10:E10"/>
    <mergeCell ref="F10:G10"/>
    <mergeCell ref="A2:G2"/>
    <mergeCell ref="A3:G3"/>
    <mergeCell ref="B5:B9"/>
    <mergeCell ref="C5:C9"/>
    <mergeCell ref="D5:D9"/>
    <mergeCell ref="E5:E8"/>
    <mergeCell ref="F5:F9"/>
    <mergeCell ref="G5:G9"/>
  </mergeCells>
  <hyperlinks>
    <hyperlink ref="A1" location="Índice!A1" display="Voltar ao índice"/>
  </hyperlinks>
  <printOptions gridLinesSet="0"/>
  <pageMargins left="0.78740157480314965" right="0.78740157480314965" top="1.1811023622047243" bottom="0.78740157480314965" header="0" footer="0"/>
  <pageSetup paperSize="9" scale="82" orientation="portrait" horizontalDpi="300" verticalDpi="300" r:id="rId1"/>
  <headerFooter alignWithMargins="0"/>
  <drawing r:id="rId2"/>
</worksheet>
</file>

<file path=xl/worksheets/sheet113.xml><?xml version="1.0" encoding="utf-8"?>
<worksheet xmlns="http://schemas.openxmlformats.org/spreadsheetml/2006/main" xmlns:r="http://schemas.openxmlformats.org/officeDocument/2006/relationships">
  <dimension ref="A1:AG126"/>
  <sheetViews>
    <sheetView showGridLines="0" zoomScaleNormal="100" workbookViewId="0"/>
  </sheetViews>
  <sheetFormatPr defaultColWidth="7.85546875" defaultRowHeight="9"/>
  <cols>
    <col min="1" max="1" width="27.85546875" style="1467" customWidth="1"/>
    <col min="2" max="2" width="8.28515625" style="1467" customWidth="1"/>
    <col min="3" max="3" width="8.5703125" style="1467" customWidth="1"/>
    <col min="4" max="4" width="9.7109375" style="1467" customWidth="1"/>
    <col min="5" max="5" width="13.140625" style="1467" customWidth="1"/>
    <col min="6" max="6" width="11.5703125" style="1467" customWidth="1"/>
    <col min="7" max="7" width="11.28515625" style="1467" customWidth="1"/>
    <col min="8" max="12" width="7.42578125" style="1467" customWidth="1"/>
    <col min="13" max="13" width="8.140625" style="1467" bestFit="1" customWidth="1"/>
    <col min="14" max="18" width="7.42578125" style="1467" customWidth="1"/>
    <col min="19" max="16384" width="7.85546875" style="1467"/>
  </cols>
  <sheetData>
    <row r="1" spans="1:33" s="1633" customFormat="1" ht="18" customHeight="1">
      <c r="A1" s="1921" t="s">
        <v>1737</v>
      </c>
      <c r="B1" s="1932"/>
      <c r="C1" s="1932"/>
      <c r="D1" s="1932"/>
      <c r="E1" s="1932"/>
      <c r="F1" s="1932"/>
      <c r="G1" s="1932"/>
    </row>
    <row r="2" spans="1:33" s="1633" customFormat="1" ht="17.25" customHeight="1">
      <c r="A2" s="2328" t="s">
        <v>1322</v>
      </c>
      <c r="B2" s="2328"/>
      <c r="C2" s="2328"/>
      <c r="D2" s="2328"/>
      <c r="E2" s="2328"/>
      <c r="F2" s="2328"/>
      <c r="G2" s="2328"/>
    </row>
    <row r="3" spans="1:33" s="1634" customFormat="1" ht="32.25" customHeight="1">
      <c r="A3" s="2329" t="s">
        <v>1355</v>
      </c>
      <c r="B3" s="2329"/>
      <c r="C3" s="2329"/>
      <c r="D3" s="2329"/>
      <c r="E3" s="2329"/>
      <c r="F3" s="2329"/>
      <c r="G3" s="2329"/>
    </row>
    <row r="4" spans="1:33" ht="10.5" customHeight="1">
      <c r="A4" s="1635">
        <v>2016</v>
      </c>
      <c r="B4" s="1636"/>
      <c r="C4" s="1636"/>
      <c r="D4" s="1636"/>
      <c r="E4" s="1636"/>
      <c r="F4" s="1636"/>
      <c r="G4" s="1636"/>
      <c r="H4" s="1514"/>
      <c r="I4" s="1514"/>
      <c r="J4" s="1514"/>
      <c r="K4" s="1514"/>
      <c r="L4" s="1514"/>
      <c r="M4" s="1514"/>
      <c r="N4" s="1514"/>
      <c r="O4" s="1514"/>
      <c r="P4" s="1514"/>
      <c r="Q4" s="1514"/>
      <c r="R4" s="1514"/>
      <c r="S4" s="1514"/>
      <c r="T4" s="1514"/>
      <c r="U4" s="1514"/>
      <c r="V4" s="1514"/>
      <c r="W4" s="1514"/>
      <c r="X4" s="1514"/>
      <c r="Y4" s="1514"/>
      <c r="Z4" s="1514"/>
      <c r="AA4" s="1514"/>
      <c r="AB4" s="1514"/>
      <c r="AC4" s="1514"/>
      <c r="AD4" s="1514"/>
      <c r="AE4" s="1514"/>
      <c r="AF4" s="1514"/>
      <c r="AG4" s="1514"/>
    </row>
    <row r="5" spans="1:33" ht="10.5" customHeight="1">
      <c r="A5" s="1637"/>
      <c r="B5" s="2331" t="s">
        <v>1324</v>
      </c>
      <c r="C5" s="2330" t="s">
        <v>1325</v>
      </c>
      <c r="D5" s="2330" t="s">
        <v>1326</v>
      </c>
      <c r="E5" s="2330" t="s">
        <v>1231</v>
      </c>
      <c r="F5" s="2330" t="s">
        <v>1327</v>
      </c>
      <c r="G5" s="2330" t="s">
        <v>1328</v>
      </c>
      <c r="H5" s="1514"/>
      <c r="I5" s="1514"/>
      <c r="J5" s="1514"/>
      <c r="K5" s="1514"/>
      <c r="L5" s="1514"/>
      <c r="M5" s="1514"/>
      <c r="N5" s="1514"/>
      <c r="O5" s="1514"/>
      <c r="P5" s="1514"/>
      <c r="Q5" s="1514"/>
      <c r="R5" s="1514"/>
      <c r="S5" s="1514"/>
      <c r="T5" s="1514"/>
      <c r="U5" s="1514"/>
      <c r="V5" s="1514"/>
      <c r="W5" s="1514"/>
      <c r="X5" s="1514"/>
      <c r="Y5" s="1514"/>
      <c r="Z5" s="1514"/>
      <c r="AA5" s="1514"/>
      <c r="AB5" s="1514"/>
      <c r="AC5" s="1514"/>
      <c r="AD5" s="1514"/>
      <c r="AE5" s="1514"/>
      <c r="AF5" s="1514"/>
      <c r="AG5" s="1514"/>
    </row>
    <row r="6" spans="1:33" ht="10.5" customHeight="1">
      <c r="A6" s="1637" t="s">
        <v>411</v>
      </c>
      <c r="B6" s="2331"/>
      <c r="C6" s="2330"/>
      <c r="D6" s="2330"/>
      <c r="E6" s="2330"/>
      <c r="F6" s="2330"/>
      <c r="G6" s="2330"/>
      <c r="H6" s="1514"/>
      <c r="I6" s="1514"/>
      <c r="J6" s="1514"/>
      <c r="K6" s="1514"/>
      <c r="L6" s="1514"/>
      <c r="M6" s="1514"/>
      <c r="N6" s="1514"/>
      <c r="O6" s="1514"/>
      <c r="P6" s="1514"/>
      <c r="Q6" s="1514"/>
      <c r="R6" s="1514"/>
      <c r="S6" s="1514"/>
      <c r="T6" s="1514"/>
      <c r="U6" s="1514"/>
      <c r="V6" s="1514"/>
      <c r="W6" s="1514"/>
      <c r="X6" s="1514"/>
      <c r="Y6" s="1514"/>
      <c r="Z6" s="1514"/>
      <c r="AA6" s="1514"/>
      <c r="AB6" s="1514"/>
      <c r="AC6" s="1514"/>
      <c r="AD6" s="1514"/>
      <c r="AE6" s="1514"/>
      <c r="AF6" s="1514"/>
      <c r="AG6" s="1514"/>
    </row>
    <row r="7" spans="1:33" ht="10.5" customHeight="1">
      <c r="A7" s="1637"/>
      <c r="B7" s="2331"/>
      <c r="C7" s="2330"/>
      <c r="D7" s="2330"/>
      <c r="E7" s="2330"/>
      <c r="F7" s="2330"/>
      <c r="G7" s="2330"/>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c r="AG7" s="1514"/>
    </row>
    <row r="8" spans="1:33" ht="10.5" customHeight="1">
      <c r="A8" s="1637" t="s">
        <v>1329</v>
      </c>
      <c r="B8" s="2331"/>
      <c r="C8" s="2330"/>
      <c r="D8" s="2330"/>
      <c r="E8" s="2330"/>
      <c r="F8" s="2330"/>
      <c r="G8" s="2330"/>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row>
    <row r="9" spans="1:33" ht="10.5" customHeight="1">
      <c r="A9" s="1638"/>
      <c r="B9" s="2332"/>
      <c r="C9" s="2330"/>
      <c r="D9" s="2330"/>
      <c r="E9" s="1640"/>
      <c r="F9" s="2330"/>
      <c r="G9" s="2330"/>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row>
    <row r="10" spans="1:33" ht="10.5" customHeight="1">
      <c r="A10" s="1641"/>
      <c r="B10" s="2326" t="s">
        <v>505</v>
      </c>
      <c r="C10" s="2327"/>
      <c r="D10" s="2327"/>
      <c r="E10" s="2327"/>
      <c r="F10" s="2326" t="s">
        <v>1251</v>
      </c>
      <c r="G10" s="2327"/>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c r="AD10" s="1514"/>
      <c r="AE10" s="1514"/>
      <c r="AF10" s="1514"/>
      <c r="AG10" s="1514"/>
    </row>
    <row r="11" spans="1:33" ht="3.75" customHeight="1">
      <c r="A11" s="1202"/>
      <c r="B11" s="1642"/>
      <c r="C11" s="1643"/>
      <c r="D11" s="1643"/>
      <c r="E11" s="1643"/>
      <c r="F11" s="1643"/>
      <c r="G11" s="1643"/>
    </row>
    <row r="12" spans="1:33" s="1647" customFormat="1" ht="15" customHeight="1">
      <c r="A12" s="1644" t="s">
        <v>1356</v>
      </c>
      <c r="B12" s="1645">
        <v>1987.9999999999993</v>
      </c>
      <c r="C12" s="1645">
        <v>139873</v>
      </c>
      <c r="D12" s="1645">
        <v>575651</v>
      </c>
      <c r="E12" s="1645">
        <v>715524.00000000012</v>
      </c>
      <c r="F12" s="1645">
        <v>2599814.0000000014</v>
      </c>
      <c r="G12" s="1646">
        <f t="shared" ref="G12:G52" si="0">+F12/C12</f>
        <v>18.586961028933398</v>
      </c>
      <c r="I12" s="1619"/>
      <c r="J12" s="1619"/>
      <c r="K12" s="1619"/>
      <c r="L12" s="1619"/>
      <c r="M12" s="1619"/>
    </row>
    <row r="13" spans="1:33" ht="6" customHeight="1">
      <c r="A13" s="1202"/>
      <c r="B13" s="1650"/>
      <c r="C13" s="1650"/>
      <c r="D13" s="1650"/>
      <c r="E13" s="1650"/>
      <c r="F13" s="1650"/>
      <c r="G13" s="1650"/>
      <c r="I13" s="1651"/>
      <c r="J13" s="1651"/>
      <c r="K13" s="1651"/>
      <c r="L13" s="1651"/>
      <c r="M13" s="1651"/>
    </row>
    <row r="14" spans="1:33" s="1470" customFormat="1" ht="15" customHeight="1">
      <c r="A14" s="1644" t="s">
        <v>1331</v>
      </c>
      <c r="B14" s="1645">
        <v>459</v>
      </c>
      <c r="C14" s="1645">
        <v>15888.999999999996</v>
      </c>
      <c r="D14" s="1652">
        <v>50213.000000000007</v>
      </c>
      <c r="E14" s="1652">
        <v>66102</v>
      </c>
      <c r="F14" s="1652">
        <v>93809</v>
      </c>
      <c r="G14" s="1646">
        <f t="shared" si="0"/>
        <v>5.9040216501982519</v>
      </c>
      <c r="H14" s="1619"/>
    </row>
    <row r="15" spans="1:33" s="1470" customFormat="1" ht="15" customHeight="1">
      <c r="A15" s="1654" t="s">
        <v>1332</v>
      </c>
      <c r="B15" s="1652">
        <v>10</v>
      </c>
      <c r="C15" s="1652">
        <v>0</v>
      </c>
      <c r="D15" s="1652">
        <v>2666</v>
      </c>
      <c r="E15" s="1652">
        <v>2666</v>
      </c>
      <c r="F15" s="1652">
        <v>0</v>
      </c>
      <c r="G15" s="1652" t="s">
        <v>153</v>
      </c>
      <c r="H15" s="1655"/>
      <c r="I15" s="1655"/>
    </row>
    <row r="16" spans="1:33" s="1470" customFormat="1" ht="15" customHeight="1">
      <c r="A16" s="1654" t="s">
        <v>1333</v>
      </c>
      <c r="B16" s="1645">
        <v>960.00000000000023</v>
      </c>
      <c r="C16" s="1645">
        <v>93310.999999999985</v>
      </c>
      <c r="D16" s="1652">
        <v>326332.00000000006</v>
      </c>
      <c r="E16" s="1652">
        <v>419643</v>
      </c>
      <c r="F16" s="1652">
        <v>2276727.9999999986</v>
      </c>
      <c r="G16" s="1646">
        <f t="shared" si="0"/>
        <v>24.399352702253744</v>
      </c>
      <c r="H16" s="1655"/>
      <c r="I16" s="1619"/>
      <c r="J16" s="1619"/>
      <c r="K16" s="1619"/>
      <c r="L16" s="1619"/>
      <c r="M16" s="1619"/>
    </row>
    <row r="17" spans="1:13" ht="15" customHeight="1">
      <c r="A17" s="1656" t="s">
        <v>1334</v>
      </c>
      <c r="B17" s="1657">
        <v>197.00000000000006</v>
      </c>
      <c r="C17" s="1657">
        <v>2819</v>
      </c>
      <c r="D17" s="1658">
        <v>18531</v>
      </c>
      <c r="E17" s="1658">
        <v>21349.999999999996</v>
      </c>
      <c r="F17" s="1658">
        <v>9030.9999999999982</v>
      </c>
      <c r="G17" s="1659">
        <f t="shared" si="0"/>
        <v>3.2036183043632489</v>
      </c>
      <c r="H17" s="1660"/>
      <c r="I17" s="1651"/>
      <c r="J17" s="1651"/>
      <c r="K17" s="1651"/>
      <c r="L17" s="1651"/>
      <c r="M17" s="1651"/>
    </row>
    <row r="18" spans="1:13" ht="15" customHeight="1">
      <c r="A18" s="1656" t="s">
        <v>1335</v>
      </c>
      <c r="B18" s="1657">
        <v>282.99999999999989</v>
      </c>
      <c r="C18" s="1657">
        <v>6296.0000000000009</v>
      </c>
      <c r="D18" s="1658">
        <v>94759</v>
      </c>
      <c r="E18" s="1658">
        <v>101054.99999999999</v>
      </c>
      <c r="F18" s="1658">
        <v>87619</v>
      </c>
      <c r="G18" s="1659">
        <f t="shared" si="0"/>
        <v>13.916613722998727</v>
      </c>
      <c r="H18" s="1660"/>
      <c r="I18" s="1660"/>
    </row>
    <row r="19" spans="1:13" ht="15" customHeight="1">
      <c r="A19" s="1656" t="s">
        <v>1336</v>
      </c>
      <c r="B19" s="1658">
        <v>64.999999999999986</v>
      </c>
      <c r="C19" s="1658">
        <v>2747.0000000000005</v>
      </c>
      <c r="D19" s="1658">
        <v>31543.000000000004</v>
      </c>
      <c r="E19" s="1658">
        <v>34290</v>
      </c>
      <c r="F19" s="1658">
        <v>26175</v>
      </c>
      <c r="G19" s="1659">
        <f t="shared" si="0"/>
        <v>9.528576629049871</v>
      </c>
      <c r="H19" s="1660"/>
      <c r="I19" s="1660"/>
    </row>
    <row r="20" spans="1:13" ht="15" customHeight="1">
      <c r="A20" s="1656" t="s">
        <v>1337</v>
      </c>
      <c r="B20" s="1658">
        <v>34</v>
      </c>
      <c r="C20" s="1658">
        <v>1049</v>
      </c>
      <c r="D20" s="1658">
        <v>5523</v>
      </c>
      <c r="E20" s="1658">
        <v>6572</v>
      </c>
      <c r="F20" s="1658">
        <v>5765.9999999999991</v>
      </c>
      <c r="G20" s="1659">
        <f t="shared" si="0"/>
        <v>5.4966634890371777</v>
      </c>
      <c r="H20" s="1660"/>
      <c r="I20" s="1660"/>
    </row>
    <row r="21" spans="1:13" ht="15" customHeight="1">
      <c r="A21" s="1656" t="s">
        <v>1338</v>
      </c>
      <c r="B21" s="1657">
        <v>266</v>
      </c>
      <c r="C21" s="1657">
        <v>73133</v>
      </c>
      <c r="D21" s="1658">
        <v>152541.00000000003</v>
      </c>
      <c r="E21" s="1658">
        <v>225674.00000000003</v>
      </c>
      <c r="F21" s="1658">
        <v>2122275.9999999991</v>
      </c>
      <c r="G21" s="1659">
        <f t="shared" si="0"/>
        <v>29.019403005483149</v>
      </c>
      <c r="H21" s="1660"/>
      <c r="I21" s="1660"/>
    </row>
    <row r="22" spans="1:13" ht="15" customHeight="1">
      <c r="A22" s="1656" t="s">
        <v>1339</v>
      </c>
      <c r="B22" s="1657">
        <v>115.00000000000001</v>
      </c>
      <c r="C22" s="1657">
        <v>7267</v>
      </c>
      <c r="D22" s="1658">
        <v>23434.999999999996</v>
      </c>
      <c r="E22" s="1658">
        <v>30702.000000000004</v>
      </c>
      <c r="F22" s="1658">
        <v>25861.000000000004</v>
      </c>
      <c r="G22" s="1659">
        <f t="shared" si="0"/>
        <v>3.5586899683500763</v>
      </c>
      <c r="H22" s="1660"/>
      <c r="I22" s="1660"/>
    </row>
    <row r="23" spans="1:13" s="1470" customFormat="1" ht="15" customHeight="1">
      <c r="A23" s="1662" t="s">
        <v>1340</v>
      </c>
      <c r="B23" s="1645">
        <v>47.000000000000014</v>
      </c>
      <c r="C23" s="1645">
        <v>946.99999999999989</v>
      </c>
      <c r="D23" s="1652">
        <v>9208</v>
      </c>
      <c r="E23" s="1652">
        <v>10155</v>
      </c>
      <c r="F23" s="1652">
        <v>2587</v>
      </c>
      <c r="G23" s="1646">
        <f t="shared" si="0"/>
        <v>2.7317845828933476</v>
      </c>
      <c r="H23" s="1619"/>
      <c r="I23" s="1619"/>
    </row>
    <row r="24" spans="1:13" s="1470" customFormat="1" ht="15" customHeight="1">
      <c r="A24" s="1662" t="s">
        <v>1341</v>
      </c>
      <c r="B24" s="1645">
        <v>102.00000000000001</v>
      </c>
      <c r="C24" s="1645">
        <v>4026</v>
      </c>
      <c r="D24" s="1652">
        <v>16430.000000000004</v>
      </c>
      <c r="E24" s="1652">
        <v>20456.000000000004</v>
      </c>
      <c r="F24" s="1652">
        <v>72445.000000000015</v>
      </c>
      <c r="G24" s="1646">
        <f t="shared" si="0"/>
        <v>17.994287133631399</v>
      </c>
      <c r="H24" s="1619"/>
      <c r="I24" s="1619"/>
      <c r="J24" s="1619"/>
      <c r="K24" s="1619"/>
      <c r="L24" s="1619"/>
      <c r="M24" s="1619"/>
    </row>
    <row r="25" spans="1:13" ht="15" customHeight="1">
      <c r="A25" s="1656" t="s">
        <v>1342</v>
      </c>
      <c r="B25" s="1658">
        <v>25.000000000000004</v>
      </c>
      <c r="C25" s="1658">
        <v>3095</v>
      </c>
      <c r="D25" s="1658">
        <v>7173.9999999999991</v>
      </c>
      <c r="E25" s="1658">
        <v>10269</v>
      </c>
      <c r="F25" s="1658">
        <v>64702</v>
      </c>
      <c r="G25" s="1659">
        <f t="shared" si="0"/>
        <v>20.905331179321486</v>
      </c>
      <c r="H25" s="1660"/>
      <c r="I25" s="1651"/>
      <c r="J25" s="1651"/>
      <c r="K25" s="1651"/>
      <c r="L25" s="1651"/>
      <c r="M25" s="1651"/>
    </row>
    <row r="26" spans="1:13" ht="15" customHeight="1">
      <c r="A26" s="1656" t="s">
        <v>1343</v>
      </c>
      <c r="B26" s="1658">
        <v>77</v>
      </c>
      <c r="C26" s="1658">
        <v>931</v>
      </c>
      <c r="D26" s="1658">
        <v>9256</v>
      </c>
      <c r="E26" s="1658">
        <v>10187</v>
      </c>
      <c r="F26" s="1658">
        <v>7742.9999999999991</v>
      </c>
      <c r="G26" s="1659">
        <f t="shared" si="0"/>
        <v>8.3168635875402774</v>
      </c>
      <c r="H26" s="1660"/>
      <c r="I26" s="1660"/>
    </row>
    <row r="27" spans="1:13" s="1665" customFormat="1" ht="15" customHeight="1">
      <c r="A27" s="1662" t="s">
        <v>1344</v>
      </c>
      <c r="B27" s="1663">
        <v>105</v>
      </c>
      <c r="C27" s="1663">
        <v>253</v>
      </c>
      <c r="D27" s="1663">
        <v>40175</v>
      </c>
      <c r="E27" s="1663">
        <v>40428.000000000007</v>
      </c>
      <c r="F27" s="1663">
        <v>646</v>
      </c>
      <c r="G27" s="1646">
        <f t="shared" si="0"/>
        <v>2.5533596837944663</v>
      </c>
      <c r="H27" s="1664"/>
      <c r="I27" s="1664"/>
    </row>
    <row r="28" spans="1:13" s="1665" customFormat="1" ht="15" customHeight="1">
      <c r="A28" s="1662" t="s">
        <v>1345</v>
      </c>
      <c r="B28" s="1652">
        <v>5</v>
      </c>
      <c r="C28" s="1652">
        <v>298</v>
      </c>
      <c r="D28" s="1652">
        <v>808.99999999999989</v>
      </c>
      <c r="E28" s="1652">
        <v>1107</v>
      </c>
      <c r="F28" s="1652">
        <v>2695</v>
      </c>
      <c r="G28" s="1646">
        <f t="shared" si="0"/>
        <v>9.0436241610738257</v>
      </c>
      <c r="H28" s="1664"/>
      <c r="I28" s="1664"/>
    </row>
    <row r="29" spans="1:13" s="1665" customFormat="1" ht="15" customHeight="1">
      <c r="A29" s="1662" t="s">
        <v>1346</v>
      </c>
      <c r="B29" s="1663">
        <v>93</v>
      </c>
      <c r="C29" s="1663">
        <v>22853.999999999993</v>
      </c>
      <c r="D29" s="1663">
        <v>45341.000000000007</v>
      </c>
      <c r="E29" s="1663">
        <v>68195</v>
      </c>
      <c r="F29" s="1663">
        <v>139759</v>
      </c>
      <c r="G29" s="1646">
        <f t="shared" si="0"/>
        <v>6.1152971033517129</v>
      </c>
      <c r="H29" s="1664"/>
      <c r="I29" s="1664"/>
    </row>
    <row r="30" spans="1:13" s="1665" customFormat="1" ht="15" customHeight="1">
      <c r="A30" s="1662" t="s">
        <v>1347</v>
      </c>
      <c r="B30" s="1663">
        <v>143.99999999999997</v>
      </c>
      <c r="C30" s="1663">
        <v>1303.9999999999998</v>
      </c>
      <c r="D30" s="1663">
        <v>58319.000000000007</v>
      </c>
      <c r="E30" s="1663">
        <v>59623</v>
      </c>
      <c r="F30" s="1663">
        <v>4313</v>
      </c>
      <c r="G30" s="1646">
        <f t="shared" si="0"/>
        <v>3.3075153374233133</v>
      </c>
      <c r="H30" s="1664"/>
      <c r="I30" s="1664"/>
    </row>
    <row r="31" spans="1:13" s="1665" customFormat="1" ht="15" customHeight="1">
      <c r="A31" s="1662" t="s">
        <v>1348</v>
      </c>
      <c r="B31" s="1663">
        <v>63</v>
      </c>
      <c r="C31" s="1663">
        <v>990.99999999999989</v>
      </c>
      <c r="D31" s="1663">
        <v>26158</v>
      </c>
      <c r="E31" s="1663">
        <v>27148.999999999996</v>
      </c>
      <c r="F31" s="1663">
        <v>6832</v>
      </c>
      <c r="G31" s="1646">
        <f t="shared" si="0"/>
        <v>6.8940464177598395</v>
      </c>
      <c r="H31" s="1664"/>
      <c r="I31" s="1664"/>
    </row>
    <row r="32" spans="1:13" s="1507" customFormat="1" ht="9.75" customHeight="1">
      <c r="A32" s="1675"/>
      <c r="B32" s="1676"/>
      <c r="C32" s="1676"/>
      <c r="D32" s="1676"/>
      <c r="E32" s="1676"/>
      <c r="F32" s="1676"/>
      <c r="G32" s="1646"/>
      <c r="H32" s="1677"/>
      <c r="I32" s="1677"/>
      <c r="M32" s="1467"/>
    </row>
    <row r="33" spans="1:14" s="1470" customFormat="1" ht="15" customHeight="1">
      <c r="A33" s="1644" t="s">
        <v>1357</v>
      </c>
      <c r="B33" s="1645">
        <v>1339.0000000000002</v>
      </c>
      <c r="C33" s="1645">
        <v>155788.00000000006</v>
      </c>
      <c r="D33" s="1645">
        <v>306160.99999999994</v>
      </c>
      <c r="E33" s="1645">
        <v>461948.99999999988</v>
      </c>
      <c r="F33" s="1645">
        <v>1664108.0000000012</v>
      </c>
      <c r="G33" s="1646">
        <f t="shared" si="0"/>
        <v>10.681875369091333</v>
      </c>
      <c r="I33" s="1619"/>
      <c r="J33" s="1619"/>
      <c r="K33" s="1619"/>
      <c r="L33" s="1619"/>
      <c r="M33" s="1619"/>
      <c r="N33" s="1668"/>
    </row>
    <row r="34" spans="1:14" s="1470" customFormat="1" ht="8.25" customHeight="1">
      <c r="A34" s="1644"/>
      <c r="B34" s="1645"/>
      <c r="C34" s="1645"/>
      <c r="D34" s="1645"/>
      <c r="E34" s="1645"/>
      <c r="F34" s="1645"/>
      <c r="G34" s="1646"/>
      <c r="I34" s="1619"/>
      <c r="J34" s="1619"/>
      <c r="K34" s="1619"/>
      <c r="L34" s="1619"/>
      <c r="M34" s="1651"/>
    </row>
    <row r="35" spans="1:14" s="1470" customFormat="1" ht="15" customHeight="1">
      <c r="A35" s="1644" t="s">
        <v>1331</v>
      </c>
      <c r="B35" s="1645">
        <v>347.99999999999994</v>
      </c>
      <c r="C35" s="1645">
        <v>32640.000000000004</v>
      </c>
      <c r="D35" s="1645">
        <v>34982.999999999993</v>
      </c>
      <c r="E35" s="1645">
        <v>67623.000000000015</v>
      </c>
      <c r="F35" s="1645">
        <v>284714</v>
      </c>
      <c r="G35" s="1646">
        <f t="shared" si="0"/>
        <v>8.7228553921568626</v>
      </c>
    </row>
    <row r="36" spans="1:14" s="1470" customFormat="1" ht="15" customHeight="1">
      <c r="A36" s="1654" t="s">
        <v>1332</v>
      </c>
      <c r="B36" s="1652">
        <v>4</v>
      </c>
      <c r="C36" s="1652">
        <v>510.99999999999994</v>
      </c>
      <c r="D36" s="1652">
        <v>897</v>
      </c>
      <c r="E36" s="1652">
        <v>1408</v>
      </c>
      <c r="F36" s="1652">
        <v>3898.0000000000005</v>
      </c>
      <c r="G36" s="1646">
        <f t="shared" si="0"/>
        <v>7.6281800391389449</v>
      </c>
      <c r="I36" s="1655"/>
    </row>
    <row r="37" spans="1:14" s="1665" customFormat="1" ht="15" customHeight="1">
      <c r="A37" s="1654" t="s">
        <v>1333</v>
      </c>
      <c r="B37" s="1645">
        <v>678.99999999999989</v>
      </c>
      <c r="C37" s="1645">
        <v>92416.999999999971</v>
      </c>
      <c r="D37" s="1645">
        <v>145786</v>
      </c>
      <c r="E37" s="1645">
        <v>238202.99999999997</v>
      </c>
      <c r="F37" s="1645">
        <v>1031791.9999999995</v>
      </c>
      <c r="G37" s="1646">
        <f t="shared" si="0"/>
        <v>11.164526007119902</v>
      </c>
      <c r="I37" s="1619"/>
      <c r="J37" s="1619"/>
      <c r="K37" s="1619"/>
      <c r="L37" s="1619"/>
      <c r="M37" s="1619"/>
    </row>
    <row r="38" spans="1:14" ht="15" customHeight="1">
      <c r="A38" s="1656" t="s">
        <v>1334</v>
      </c>
      <c r="B38" s="1657">
        <v>214.99999999999997</v>
      </c>
      <c r="C38" s="1657">
        <v>13286.000000000002</v>
      </c>
      <c r="D38" s="1658">
        <v>21203</v>
      </c>
      <c r="E38" s="1657">
        <v>34489</v>
      </c>
      <c r="F38" s="1658">
        <v>68921</v>
      </c>
      <c r="G38" s="1659">
        <f t="shared" si="0"/>
        <v>5.1874905916001799</v>
      </c>
      <c r="I38" s="1651"/>
      <c r="J38" s="1651"/>
      <c r="K38" s="1651"/>
      <c r="L38" s="1651"/>
      <c r="M38" s="1651"/>
    </row>
    <row r="39" spans="1:14" ht="15" customHeight="1">
      <c r="A39" s="1656" t="s">
        <v>1335</v>
      </c>
      <c r="B39" s="1658">
        <v>134</v>
      </c>
      <c r="C39" s="1657">
        <v>7158.9999999999991</v>
      </c>
      <c r="D39" s="1658">
        <v>29685</v>
      </c>
      <c r="E39" s="1658">
        <v>36843.999999999993</v>
      </c>
      <c r="F39" s="1658">
        <v>60977.000000000007</v>
      </c>
      <c r="G39" s="1659">
        <f t="shared" si="0"/>
        <v>8.5175303813381777</v>
      </c>
      <c r="I39" s="1660"/>
    </row>
    <row r="40" spans="1:14" ht="15" customHeight="1">
      <c r="A40" s="1656" t="s">
        <v>1336</v>
      </c>
      <c r="B40" s="1658">
        <v>37</v>
      </c>
      <c r="C40" s="1658">
        <v>4928</v>
      </c>
      <c r="D40" s="1658">
        <v>6442</v>
      </c>
      <c r="E40" s="1658">
        <v>11370</v>
      </c>
      <c r="F40" s="1658">
        <v>61147.000000000015</v>
      </c>
      <c r="G40" s="1659">
        <f t="shared" si="0"/>
        <v>12.408076298701301</v>
      </c>
      <c r="I40" s="1660"/>
    </row>
    <row r="41" spans="1:14" ht="15" customHeight="1">
      <c r="A41" s="1656" t="s">
        <v>1337</v>
      </c>
      <c r="B41" s="1657">
        <v>31.000000000000004</v>
      </c>
      <c r="C41" s="1657">
        <v>5297</v>
      </c>
      <c r="D41" s="1658">
        <v>1513</v>
      </c>
      <c r="E41" s="1658">
        <v>6810</v>
      </c>
      <c r="F41" s="1658">
        <v>41446</v>
      </c>
      <c r="G41" s="1659">
        <f t="shared" si="0"/>
        <v>7.8244289220313386</v>
      </c>
      <c r="I41" s="1660"/>
    </row>
    <row r="42" spans="1:14" ht="15" customHeight="1">
      <c r="A42" s="1656" t="s">
        <v>1338</v>
      </c>
      <c r="B42" s="1657">
        <v>96</v>
      </c>
      <c r="C42" s="1657">
        <v>49106</v>
      </c>
      <c r="D42" s="1658">
        <v>13668.999999999998</v>
      </c>
      <c r="E42" s="1658">
        <v>62774.999999999985</v>
      </c>
      <c r="F42" s="1658">
        <v>650337.00000000012</v>
      </c>
      <c r="G42" s="1659">
        <f t="shared" si="0"/>
        <v>13.243534394982285</v>
      </c>
      <c r="I42" s="1660"/>
    </row>
    <row r="43" spans="1:14" ht="15" customHeight="1">
      <c r="A43" s="1656" t="s">
        <v>1339</v>
      </c>
      <c r="B43" s="1657">
        <v>166</v>
      </c>
      <c r="C43" s="1657">
        <v>12640.999999999998</v>
      </c>
      <c r="D43" s="1657">
        <v>73274</v>
      </c>
      <c r="E43" s="1657">
        <v>85915</v>
      </c>
      <c r="F43" s="1657">
        <v>148964</v>
      </c>
      <c r="G43" s="1659">
        <f t="shared" si="0"/>
        <v>11.78419428842655</v>
      </c>
      <c r="I43" s="1660"/>
    </row>
    <row r="44" spans="1:14" s="1470" customFormat="1" ht="15" customHeight="1">
      <c r="A44" s="1662" t="s">
        <v>1340</v>
      </c>
      <c r="B44" s="1652">
        <v>14</v>
      </c>
      <c r="C44" s="1652">
        <v>284</v>
      </c>
      <c r="D44" s="1652">
        <v>1803</v>
      </c>
      <c r="E44" s="1652">
        <v>2087</v>
      </c>
      <c r="F44" s="1652">
        <v>6112</v>
      </c>
      <c r="G44" s="1681">
        <f t="shared" si="0"/>
        <v>21.52112676056338</v>
      </c>
      <c r="I44" s="1619"/>
    </row>
    <row r="45" spans="1:14" s="1470" customFormat="1" ht="15" customHeight="1">
      <c r="A45" s="1662" t="s">
        <v>1341</v>
      </c>
      <c r="B45" s="1645">
        <v>82.000000000000014</v>
      </c>
      <c r="C45" s="1645">
        <v>18746.999999999996</v>
      </c>
      <c r="D45" s="1652">
        <v>3761</v>
      </c>
      <c r="E45" s="1652">
        <v>22508.000000000004</v>
      </c>
      <c r="F45" s="1652">
        <v>239166.00000000003</v>
      </c>
      <c r="G45" s="1646">
        <f t="shared" si="0"/>
        <v>12.757561209793572</v>
      </c>
      <c r="I45" s="1619"/>
      <c r="J45" s="1619"/>
      <c r="K45" s="1619"/>
      <c r="L45" s="1619"/>
      <c r="M45" s="1619"/>
    </row>
    <row r="46" spans="1:14" ht="15" customHeight="1">
      <c r="A46" s="1656" t="s">
        <v>1342</v>
      </c>
      <c r="B46" s="1658">
        <v>28.999999999999996</v>
      </c>
      <c r="C46" s="1658">
        <v>8504</v>
      </c>
      <c r="D46" s="1658">
        <v>1007</v>
      </c>
      <c r="E46" s="1658">
        <v>9511</v>
      </c>
      <c r="F46" s="1658">
        <v>136782.99999999997</v>
      </c>
      <c r="G46" s="1659">
        <f t="shared" si="0"/>
        <v>16.084548447789274</v>
      </c>
      <c r="I46" s="1651"/>
      <c r="J46" s="1651"/>
      <c r="K46" s="1651"/>
      <c r="L46" s="1651"/>
      <c r="M46" s="1651"/>
    </row>
    <row r="47" spans="1:14" ht="15" customHeight="1">
      <c r="A47" s="1656" t="s">
        <v>1343</v>
      </c>
      <c r="B47" s="1658">
        <v>53</v>
      </c>
      <c r="C47" s="1658">
        <v>10242.999999999996</v>
      </c>
      <c r="D47" s="1658">
        <v>2754</v>
      </c>
      <c r="E47" s="1658">
        <v>12997.000000000004</v>
      </c>
      <c r="F47" s="1658">
        <v>102383</v>
      </c>
      <c r="G47" s="1659">
        <f t="shared" si="0"/>
        <v>9.9954115005369548</v>
      </c>
      <c r="I47" s="1660"/>
    </row>
    <row r="48" spans="1:14" s="1470" customFormat="1" ht="15" customHeight="1">
      <c r="A48" s="1662" t="s">
        <v>1344</v>
      </c>
      <c r="B48" s="1645">
        <v>38</v>
      </c>
      <c r="C48" s="1645">
        <v>905.00000000000011</v>
      </c>
      <c r="D48" s="1652">
        <v>14800</v>
      </c>
      <c r="E48" s="1652">
        <v>15705</v>
      </c>
      <c r="F48" s="1652">
        <v>7696.0000000000009</v>
      </c>
      <c r="G48" s="1646">
        <f t="shared" si="0"/>
        <v>8.5038674033149171</v>
      </c>
      <c r="I48" s="1664"/>
      <c r="J48" s="1665"/>
      <c r="K48" s="1665"/>
      <c r="L48" s="1665"/>
      <c r="M48" s="1665"/>
    </row>
    <row r="49" spans="1:13" s="1470" customFormat="1" ht="15" customHeight="1">
      <c r="A49" s="1662" t="s">
        <v>1345</v>
      </c>
      <c r="B49" s="1652">
        <v>1</v>
      </c>
      <c r="C49" s="1652">
        <v>359</v>
      </c>
      <c r="D49" s="1652">
        <v>72</v>
      </c>
      <c r="E49" s="1652">
        <v>431</v>
      </c>
      <c r="F49" s="1652">
        <v>1795</v>
      </c>
      <c r="G49" s="1646">
        <f t="shared" si="0"/>
        <v>5</v>
      </c>
      <c r="I49" s="1664"/>
      <c r="J49" s="1665"/>
      <c r="K49" s="1665"/>
      <c r="L49" s="1665"/>
      <c r="M49" s="1665"/>
    </row>
    <row r="50" spans="1:13" s="1470" customFormat="1" ht="15" customHeight="1">
      <c r="A50" s="1662" t="s">
        <v>1346</v>
      </c>
      <c r="B50" s="1652">
        <v>52</v>
      </c>
      <c r="C50" s="1652">
        <v>4153.9999999999991</v>
      </c>
      <c r="D50" s="1652">
        <v>10553</v>
      </c>
      <c r="E50" s="1652">
        <v>14707</v>
      </c>
      <c r="F50" s="1652">
        <v>22923</v>
      </c>
      <c r="G50" s="1646">
        <f t="shared" si="0"/>
        <v>5.5182956186807912</v>
      </c>
    </row>
    <row r="51" spans="1:13" s="1470" customFormat="1" ht="15" customHeight="1">
      <c r="A51" s="1662" t="s">
        <v>1347</v>
      </c>
      <c r="B51" s="1652">
        <v>57</v>
      </c>
      <c r="C51" s="1652">
        <v>4153</v>
      </c>
      <c r="D51" s="1652">
        <v>66814</v>
      </c>
      <c r="E51" s="1652">
        <v>70967.000000000015</v>
      </c>
      <c r="F51" s="1652">
        <v>50710</v>
      </c>
      <c r="G51" s="1646">
        <f t="shared" si="0"/>
        <v>12.21045027690826</v>
      </c>
      <c r="H51" s="1679"/>
      <c r="I51" s="1679"/>
      <c r="J51" s="1679"/>
      <c r="K51" s="1679"/>
      <c r="L51" s="1679"/>
      <c r="M51" s="1682"/>
    </row>
    <row r="52" spans="1:13" s="1470" customFormat="1" ht="15" customHeight="1">
      <c r="A52" s="1662" t="s">
        <v>1348</v>
      </c>
      <c r="B52" s="1652">
        <v>64</v>
      </c>
      <c r="C52" s="1652">
        <v>1618.0000000000002</v>
      </c>
      <c r="D52" s="1652">
        <v>26691.999999999993</v>
      </c>
      <c r="E52" s="1652">
        <v>28310</v>
      </c>
      <c r="F52" s="1652">
        <v>15302.000000000004</v>
      </c>
      <c r="G52" s="1646">
        <f t="shared" si="0"/>
        <v>9.4573547589616815</v>
      </c>
      <c r="H52" s="1679"/>
      <c r="I52" s="1679"/>
      <c r="J52" s="1679"/>
      <c r="K52" s="1679"/>
      <c r="L52" s="1679"/>
      <c r="M52" s="1682"/>
    </row>
    <row r="53" spans="1:13" ht="3.75" customHeight="1" thickBot="1">
      <c r="A53" s="1669"/>
      <c r="B53" s="1670">
        <v>52</v>
      </c>
      <c r="C53" s="1670">
        <v>4153.9999999999991</v>
      </c>
      <c r="D53" s="1670">
        <v>10553</v>
      </c>
      <c r="E53" s="1670">
        <v>14707</v>
      </c>
      <c r="F53" s="1670">
        <v>22923</v>
      </c>
      <c r="G53" s="1670"/>
      <c r="H53" s="1671"/>
      <c r="I53" s="1671"/>
      <c r="J53" s="1671"/>
      <c r="K53" s="1671"/>
    </row>
    <row r="54" spans="1:13" ht="3.75" customHeight="1" thickTop="1">
      <c r="A54" s="1514"/>
      <c r="B54" s="1515">
        <v>57</v>
      </c>
      <c r="C54" s="1515">
        <v>4153</v>
      </c>
      <c r="D54" s="1515">
        <v>66814</v>
      </c>
      <c r="E54" s="1515">
        <v>70967.000000000015</v>
      </c>
      <c r="F54" s="1515">
        <v>50710</v>
      </c>
      <c r="G54" s="1515"/>
      <c r="H54" s="1671"/>
      <c r="I54" s="1671"/>
      <c r="J54" s="1671"/>
      <c r="K54" s="1671"/>
    </row>
    <row r="55" spans="1:13" ht="9.9499999999999993" customHeight="1">
      <c r="A55" s="1672"/>
      <c r="B55" s="1660"/>
      <c r="C55" s="1660"/>
      <c r="D55" s="1660"/>
      <c r="E55" s="1660"/>
      <c r="F55" s="1660"/>
      <c r="G55" s="1660"/>
      <c r="H55" s="1671"/>
      <c r="I55" s="1671"/>
      <c r="J55" s="1671"/>
      <c r="K55" s="1671"/>
    </row>
    <row r="56" spans="1:13" s="1124" customFormat="1" ht="12.75">
      <c r="B56" s="1651"/>
      <c r="C56" s="1651"/>
      <c r="D56" s="1651"/>
      <c r="E56" s="1651"/>
      <c r="F56" s="1651"/>
      <c r="G56" s="1651"/>
      <c r="H56" s="1671"/>
      <c r="I56" s="1671"/>
      <c r="J56" s="1671"/>
      <c r="K56" s="1671"/>
    </row>
    <row r="57" spans="1:13" ht="12.75">
      <c r="A57" s="1514"/>
      <c r="B57" s="1515"/>
      <c r="C57" s="1515"/>
      <c r="D57" s="1515"/>
      <c r="E57" s="1515"/>
      <c r="F57" s="1515"/>
      <c r="G57" s="1515"/>
      <c r="H57" s="1671"/>
      <c r="I57" s="1671"/>
      <c r="J57" s="1671"/>
      <c r="K57" s="1671"/>
    </row>
    <row r="58" spans="1:13">
      <c r="A58" s="1514"/>
      <c r="B58" s="1515"/>
      <c r="C58" s="1515"/>
      <c r="D58" s="1515"/>
      <c r="E58" s="1515"/>
      <c r="F58" s="1515"/>
      <c r="G58" s="1515"/>
      <c r="H58" s="1674"/>
      <c r="I58" s="1674"/>
      <c r="J58" s="1674"/>
      <c r="K58" s="1674"/>
      <c r="L58" s="1674"/>
    </row>
    <row r="59" spans="1:13">
      <c r="A59" s="1514"/>
      <c r="B59" s="1515"/>
      <c r="C59" s="1515"/>
      <c r="D59" s="1515"/>
      <c r="E59" s="1515"/>
      <c r="F59" s="1515"/>
      <c r="G59" s="1515"/>
    </row>
    <row r="60" spans="1:13">
      <c r="A60" s="1514"/>
      <c r="B60" s="1515"/>
      <c r="C60" s="1515"/>
      <c r="D60" s="1515"/>
      <c r="E60" s="1515"/>
      <c r="F60" s="1515"/>
      <c r="G60" s="1515"/>
    </row>
    <row r="61" spans="1:13">
      <c r="A61" s="1514"/>
      <c r="B61" s="1515"/>
      <c r="C61" s="1515"/>
      <c r="D61" s="1515"/>
      <c r="E61" s="1515"/>
      <c r="F61" s="1515"/>
      <c r="G61" s="1515"/>
    </row>
    <row r="62" spans="1:13">
      <c r="A62" s="1514"/>
      <c r="B62" s="1515"/>
      <c r="C62" s="1515"/>
      <c r="D62" s="1515"/>
      <c r="E62" s="1515"/>
      <c r="F62" s="1515"/>
      <c r="G62" s="1515"/>
    </row>
    <row r="63" spans="1:13">
      <c r="A63" s="1514"/>
      <c r="B63" s="1515"/>
      <c r="C63" s="1515"/>
      <c r="D63" s="1515"/>
      <c r="E63" s="1515"/>
      <c r="F63" s="1515"/>
      <c r="G63" s="1515"/>
    </row>
    <row r="64" spans="1:13">
      <c r="A64" s="1514"/>
      <c r="B64" s="1515"/>
      <c r="C64" s="1515"/>
      <c r="D64" s="1515"/>
      <c r="E64" s="1515"/>
      <c r="F64" s="1515"/>
      <c r="G64" s="1515"/>
    </row>
    <row r="65" spans="1:7">
      <c r="A65" s="1514"/>
      <c r="B65" s="1515"/>
      <c r="C65" s="1515"/>
      <c r="D65" s="1515"/>
      <c r="E65" s="1515"/>
      <c r="F65" s="1515"/>
      <c r="G65" s="1515"/>
    </row>
    <row r="66" spans="1:7">
      <c r="A66" s="1514"/>
      <c r="B66" s="1515"/>
      <c r="C66" s="1515"/>
      <c r="D66" s="1515"/>
      <c r="E66" s="1515"/>
      <c r="F66" s="1515"/>
      <c r="G66" s="1515"/>
    </row>
    <row r="67" spans="1:7">
      <c r="A67" s="1514"/>
      <c r="B67" s="1515"/>
      <c r="C67" s="1515"/>
      <c r="D67" s="1515"/>
      <c r="E67" s="1515"/>
      <c r="F67" s="1515"/>
      <c r="G67" s="1515"/>
    </row>
    <row r="68" spans="1:7">
      <c r="B68" s="1674"/>
      <c r="C68" s="1674"/>
      <c r="D68" s="1674"/>
      <c r="E68" s="1674"/>
      <c r="F68" s="1674"/>
      <c r="G68" s="1674"/>
    </row>
    <row r="69" spans="1:7">
      <c r="B69" s="1674"/>
      <c r="C69" s="1674"/>
      <c r="D69" s="1674"/>
      <c r="E69" s="1674"/>
      <c r="F69" s="1674"/>
      <c r="G69" s="1674"/>
    </row>
    <row r="70" spans="1:7">
      <c r="B70" s="1674"/>
      <c r="C70" s="1674"/>
      <c r="D70" s="1674"/>
      <c r="E70" s="1674"/>
      <c r="F70" s="1674"/>
      <c r="G70" s="1674"/>
    </row>
    <row r="71" spans="1:7">
      <c r="B71" s="1674"/>
      <c r="C71" s="1674"/>
      <c r="D71" s="1674"/>
      <c r="E71" s="1674"/>
      <c r="F71" s="1674"/>
      <c r="G71" s="1674"/>
    </row>
    <row r="72" spans="1:7">
      <c r="B72" s="1674"/>
      <c r="C72" s="1674"/>
      <c r="D72" s="1674"/>
      <c r="E72" s="1674"/>
      <c r="F72" s="1674"/>
      <c r="G72" s="1674"/>
    </row>
    <row r="73" spans="1:7">
      <c r="B73" s="1674"/>
      <c r="C73" s="1674"/>
      <c r="D73" s="1674"/>
      <c r="E73" s="1674"/>
      <c r="F73" s="1674"/>
      <c r="G73" s="1674"/>
    </row>
    <row r="74" spans="1:7">
      <c r="B74" s="1674"/>
      <c r="C74" s="1674"/>
      <c r="D74" s="1674"/>
      <c r="E74" s="1674"/>
      <c r="F74" s="1674"/>
      <c r="G74" s="1674"/>
    </row>
    <row r="75" spans="1:7">
      <c r="B75" s="1674"/>
      <c r="C75" s="1674"/>
      <c r="D75" s="1674"/>
      <c r="E75" s="1674"/>
      <c r="F75" s="1674"/>
      <c r="G75" s="1674"/>
    </row>
    <row r="76" spans="1:7">
      <c r="B76" s="1674"/>
      <c r="C76" s="1674"/>
      <c r="D76" s="1674"/>
      <c r="E76" s="1674"/>
      <c r="F76" s="1674"/>
      <c r="G76" s="1674"/>
    </row>
    <row r="77" spans="1:7">
      <c r="B77" s="1674"/>
      <c r="C77" s="1674"/>
      <c r="D77" s="1674"/>
      <c r="E77" s="1674"/>
      <c r="F77" s="1674"/>
      <c r="G77" s="1674"/>
    </row>
    <row r="78" spans="1:7">
      <c r="B78" s="1674"/>
      <c r="C78" s="1674"/>
      <c r="D78" s="1674"/>
      <c r="E78" s="1674"/>
      <c r="F78" s="1674"/>
      <c r="G78" s="1674"/>
    </row>
    <row r="79" spans="1:7">
      <c r="B79" s="1674"/>
      <c r="C79" s="1674"/>
      <c r="D79" s="1674"/>
      <c r="E79" s="1674"/>
      <c r="F79" s="1674"/>
      <c r="G79" s="1674"/>
    </row>
    <row r="80" spans="1:7">
      <c r="B80" s="1674"/>
      <c r="C80" s="1674"/>
      <c r="D80" s="1674"/>
      <c r="E80" s="1674"/>
      <c r="F80" s="1674"/>
      <c r="G80" s="1674"/>
    </row>
    <row r="81" spans="2:7">
      <c r="B81" s="1674"/>
      <c r="C81" s="1674"/>
      <c r="D81" s="1674"/>
      <c r="E81" s="1674"/>
      <c r="F81" s="1674"/>
      <c r="G81" s="1674"/>
    </row>
    <row r="82" spans="2:7">
      <c r="B82" s="1674"/>
      <c r="C82" s="1674"/>
      <c r="D82" s="1674"/>
      <c r="E82" s="1674"/>
      <c r="F82" s="1674"/>
      <c r="G82" s="1674"/>
    </row>
    <row r="83" spans="2:7">
      <c r="B83" s="1674"/>
      <c r="C83" s="1674"/>
      <c r="D83" s="1674"/>
      <c r="E83" s="1674"/>
      <c r="F83" s="1674"/>
      <c r="G83" s="1674"/>
    </row>
    <row r="84" spans="2:7">
      <c r="B84" s="1674"/>
      <c r="C84" s="1674"/>
      <c r="D84" s="1674"/>
      <c r="E84" s="1674"/>
      <c r="F84" s="1674"/>
      <c r="G84" s="1674"/>
    </row>
    <row r="85" spans="2:7">
      <c r="B85" s="1674"/>
      <c r="C85" s="1674"/>
      <c r="D85" s="1674"/>
      <c r="E85" s="1674"/>
      <c r="F85" s="1674"/>
      <c r="G85" s="1674"/>
    </row>
    <row r="86" spans="2:7">
      <c r="B86" s="1674"/>
      <c r="C86" s="1674"/>
      <c r="D86" s="1674"/>
      <c r="E86" s="1674"/>
      <c r="F86" s="1674"/>
      <c r="G86" s="1674"/>
    </row>
    <row r="87" spans="2:7">
      <c r="B87" s="1674"/>
      <c r="C87" s="1674"/>
      <c r="D87" s="1674"/>
      <c r="E87" s="1674"/>
      <c r="F87" s="1674"/>
      <c r="G87" s="1674"/>
    </row>
    <row r="88" spans="2:7">
      <c r="B88" s="1674"/>
      <c r="C88" s="1674"/>
      <c r="D88" s="1674"/>
      <c r="E88" s="1674"/>
      <c r="F88" s="1674"/>
      <c r="G88" s="1674"/>
    </row>
    <row r="89" spans="2:7">
      <c r="B89" s="1674"/>
      <c r="C89" s="1674"/>
      <c r="D89" s="1674"/>
      <c r="E89" s="1674"/>
      <c r="F89" s="1674"/>
      <c r="G89" s="1674"/>
    </row>
    <row r="90" spans="2:7">
      <c r="B90" s="1674"/>
      <c r="C90" s="1674"/>
      <c r="D90" s="1674"/>
      <c r="E90" s="1674"/>
      <c r="F90" s="1674"/>
      <c r="G90" s="1674"/>
    </row>
    <row r="91" spans="2:7">
      <c r="B91" s="1674"/>
      <c r="C91" s="1674"/>
      <c r="D91" s="1674"/>
      <c r="E91" s="1674"/>
      <c r="F91" s="1674"/>
      <c r="G91" s="1674"/>
    </row>
    <row r="92" spans="2:7">
      <c r="B92" s="1674"/>
      <c r="C92" s="1674"/>
      <c r="D92" s="1674"/>
      <c r="E92" s="1674"/>
      <c r="F92" s="1674"/>
      <c r="G92" s="1674"/>
    </row>
    <row r="93" spans="2:7">
      <c r="B93" s="1674"/>
      <c r="C93" s="1674"/>
      <c r="D93" s="1674"/>
      <c r="E93" s="1674"/>
      <c r="F93" s="1674"/>
      <c r="G93" s="1674"/>
    </row>
    <row r="94" spans="2:7">
      <c r="B94" s="1674"/>
      <c r="C94" s="1674"/>
      <c r="D94" s="1674"/>
      <c r="E94" s="1674"/>
      <c r="F94" s="1674"/>
      <c r="G94" s="1674"/>
    </row>
    <row r="95" spans="2:7">
      <c r="B95" s="1674"/>
      <c r="C95" s="1674"/>
      <c r="D95" s="1674"/>
      <c r="E95" s="1674"/>
      <c r="F95" s="1674"/>
      <c r="G95" s="1674"/>
    </row>
    <row r="96" spans="2:7">
      <c r="B96" s="1674"/>
      <c r="C96" s="1674"/>
      <c r="D96" s="1674"/>
      <c r="E96" s="1674"/>
      <c r="F96" s="1674"/>
      <c r="G96" s="1674"/>
    </row>
    <row r="97" spans="2:7">
      <c r="B97" s="1674"/>
      <c r="C97" s="1674"/>
      <c r="D97" s="1674"/>
      <c r="E97" s="1674"/>
      <c r="F97" s="1674"/>
      <c r="G97" s="1674"/>
    </row>
    <row r="98" spans="2:7">
      <c r="B98" s="1674"/>
      <c r="C98" s="1674"/>
      <c r="D98" s="1674"/>
      <c r="E98" s="1674"/>
      <c r="F98" s="1674"/>
      <c r="G98" s="1674"/>
    </row>
    <row r="99" spans="2:7">
      <c r="B99" s="1674"/>
      <c r="C99" s="1674"/>
      <c r="D99" s="1674"/>
      <c r="E99" s="1674"/>
      <c r="F99" s="1674"/>
      <c r="G99" s="1674"/>
    </row>
    <row r="100" spans="2:7">
      <c r="B100" s="1674"/>
      <c r="C100" s="1674"/>
      <c r="D100" s="1674"/>
      <c r="E100" s="1674"/>
      <c r="F100" s="1674"/>
      <c r="G100" s="1674"/>
    </row>
    <row r="101" spans="2:7">
      <c r="B101" s="1674"/>
      <c r="C101" s="1674"/>
      <c r="D101" s="1674"/>
      <c r="E101" s="1674"/>
      <c r="F101" s="1674"/>
      <c r="G101" s="1674"/>
    </row>
    <row r="102" spans="2:7">
      <c r="B102" s="1674"/>
      <c r="C102" s="1674"/>
      <c r="D102" s="1674"/>
      <c r="E102" s="1674"/>
      <c r="F102" s="1674"/>
      <c r="G102" s="1674"/>
    </row>
    <row r="103" spans="2:7">
      <c r="B103" s="1674"/>
      <c r="C103" s="1674"/>
      <c r="D103" s="1674"/>
      <c r="E103" s="1674"/>
      <c r="F103" s="1674"/>
      <c r="G103" s="1674"/>
    </row>
    <row r="104" spans="2:7">
      <c r="B104" s="1674"/>
      <c r="C104" s="1674"/>
      <c r="D104" s="1674"/>
      <c r="E104" s="1674"/>
      <c r="F104" s="1674"/>
      <c r="G104" s="1674"/>
    </row>
    <row r="105" spans="2:7">
      <c r="B105" s="1674"/>
      <c r="C105" s="1674"/>
      <c r="D105" s="1674"/>
      <c r="E105" s="1674"/>
      <c r="F105" s="1674"/>
      <c r="G105" s="1674"/>
    </row>
    <row r="106" spans="2:7">
      <c r="B106" s="1674"/>
      <c r="C106" s="1674"/>
      <c r="D106" s="1674"/>
      <c r="E106" s="1674"/>
      <c r="F106" s="1674"/>
      <c r="G106" s="1674"/>
    </row>
    <row r="107" spans="2:7">
      <c r="B107" s="1674"/>
      <c r="C107" s="1674"/>
      <c r="D107" s="1674"/>
      <c r="E107" s="1674"/>
      <c r="F107" s="1674"/>
      <c r="G107" s="1674"/>
    </row>
    <row r="108" spans="2:7">
      <c r="B108" s="1674"/>
      <c r="C108" s="1674"/>
      <c r="D108" s="1674"/>
      <c r="E108" s="1674"/>
      <c r="F108" s="1674"/>
      <c r="G108" s="1674"/>
    </row>
    <row r="109" spans="2:7">
      <c r="B109" s="1674"/>
      <c r="C109" s="1674"/>
      <c r="D109" s="1674"/>
      <c r="E109" s="1674"/>
      <c r="F109" s="1674"/>
      <c r="G109" s="1674"/>
    </row>
    <row r="110" spans="2:7">
      <c r="B110" s="1674"/>
      <c r="C110" s="1674"/>
      <c r="D110" s="1674"/>
      <c r="E110" s="1674"/>
      <c r="F110" s="1674"/>
      <c r="G110" s="1674"/>
    </row>
    <row r="111" spans="2:7">
      <c r="B111" s="1674"/>
      <c r="C111" s="1674"/>
      <c r="D111" s="1674"/>
      <c r="E111" s="1674"/>
      <c r="F111" s="1674"/>
      <c r="G111" s="1674"/>
    </row>
    <row r="112" spans="2:7">
      <c r="B112" s="1674"/>
      <c r="C112" s="1674"/>
      <c r="D112" s="1674"/>
      <c r="E112" s="1674"/>
      <c r="F112" s="1674"/>
      <c r="G112" s="1674"/>
    </row>
    <row r="113" spans="2:7">
      <c r="B113" s="1674"/>
      <c r="C113" s="1674"/>
      <c r="D113" s="1674"/>
      <c r="E113" s="1674"/>
      <c r="F113" s="1674"/>
      <c r="G113" s="1674"/>
    </row>
    <row r="114" spans="2:7">
      <c r="B114" s="1674"/>
      <c r="C114" s="1674"/>
      <c r="D114" s="1674"/>
      <c r="E114" s="1674"/>
      <c r="F114" s="1674"/>
      <c r="G114" s="1674"/>
    </row>
    <row r="115" spans="2:7">
      <c r="B115" s="1674"/>
      <c r="C115" s="1674"/>
      <c r="D115" s="1674"/>
      <c r="E115" s="1674"/>
      <c r="F115" s="1674"/>
      <c r="G115" s="1674"/>
    </row>
    <row r="116" spans="2:7">
      <c r="B116" s="1674"/>
      <c r="C116" s="1674"/>
      <c r="D116" s="1674"/>
      <c r="E116" s="1674"/>
      <c r="F116" s="1674"/>
      <c r="G116" s="1674"/>
    </row>
    <row r="117" spans="2:7">
      <c r="B117" s="1674"/>
      <c r="C117" s="1674"/>
      <c r="D117" s="1674"/>
      <c r="E117" s="1674"/>
      <c r="F117" s="1674"/>
      <c r="G117" s="1674"/>
    </row>
    <row r="118" spans="2:7">
      <c r="B118" s="1674"/>
      <c r="C118" s="1674"/>
      <c r="D118" s="1674"/>
      <c r="E118" s="1674"/>
      <c r="F118" s="1674"/>
      <c r="G118" s="1674"/>
    </row>
    <row r="119" spans="2:7">
      <c r="B119" s="1674"/>
      <c r="C119" s="1674"/>
      <c r="D119" s="1674"/>
      <c r="E119" s="1674"/>
      <c r="F119" s="1674"/>
      <c r="G119" s="1674"/>
    </row>
    <row r="120" spans="2:7">
      <c r="B120" s="1674"/>
      <c r="C120" s="1674"/>
      <c r="D120" s="1674"/>
      <c r="E120" s="1674"/>
      <c r="F120" s="1674"/>
      <c r="G120" s="1674"/>
    </row>
    <row r="121" spans="2:7">
      <c r="B121" s="1674"/>
      <c r="C121" s="1674"/>
      <c r="D121" s="1674"/>
      <c r="E121" s="1674"/>
      <c r="F121" s="1674"/>
      <c r="G121" s="1674"/>
    </row>
    <row r="122" spans="2:7">
      <c r="B122" s="1674"/>
      <c r="C122" s="1674"/>
      <c r="D122" s="1674"/>
      <c r="E122" s="1674"/>
      <c r="F122" s="1674"/>
      <c r="G122" s="1674"/>
    </row>
    <row r="123" spans="2:7">
      <c r="B123" s="1674"/>
      <c r="C123" s="1674"/>
      <c r="D123" s="1674"/>
      <c r="E123" s="1674"/>
      <c r="F123" s="1674"/>
      <c r="G123" s="1674"/>
    </row>
    <row r="124" spans="2:7">
      <c r="B124" s="1674"/>
      <c r="C124" s="1674"/>
      <c r="D124" s="1674"/>
      <c r="E124" s="1674"/>
      <c r="F124" s="1674"/>
      <c r="G124" s="1674"/>
    </row>
    <row r="125" spans="2:7">
      <c r="B125" s="1674"/>
      <c r="C125" s="1674"/>
      <c r="D125" s="1674"/>
      <c r="E125" s="1674"/>
      <c r="F125" s="1674"/>
      <c r="G125" s="1674"/>
    </row>
    <row r="126" spans="2:7">
      <c r="B126" s="1674"/>
      <c r="C126" s="1674"/>
      <c r="D126" s="1674"/>
      <c r="E126" s="1674"/>
      <c r="F126" s="1674"/>
      <c r="G126" s="1674"/>
    </row>
  </sheetData>
  <mergeCells count="10">
    <mergeCell ref="B10:E10"/>
    <mergeCell ref="F10:G10"/>
    <mergeCell ref="A2:G2"/>
    <mergeCell ref="A3:G3"/>
    <mergeCell ref="B5:B9"/>
    <mergeCell ref="C5:C9"/>
    <mergeCell ref="D5:D9"/>
    <mergeCell ref="E5:E8"/>
    <mergeCell ref="F5:F9"/>
    <mergeCell ref="G5:G9"/>
  </mergeCells>
  <hyperlinks>
    <hyperlink ref="A1" location="Índice!A1" display="Voltar ao índice"/>
  </hyperlinks>
  <printOptions gridLinesSet="0"/>
  <pageMargins left="0.78740157480314965" right="0.78740157480314965" top="1.1811023622047243" bottom="0.78740157480314965" header="0" footer="0"/>
  <pageSetup paperSize="9" scale="96" orientation="portrait" horizontalDpi="300" verticalDpi="300" r:id="rId1"/>
  <headerFooter alignWithMargins="0"/>
  <drawing r:id="rId2"/>
</worksheet>
</file>

<file path=xl/worksheets/sheet114.xml><?xml version="1.0" encoding="utf-8"?>
<worksheet xmlns="http://schemas.openxmlformats.org/spreadsheetml/2006/main" xmlns:r="http://schemas.openxmlformats.org/officeDocument/2006/relationships">
  <dimension ref="A1:S127"/>
  <sheetViews>
    <sheetView showGridLines="0" zoomScaleNormal="100" zoomScaleSheetLayoutView="80" workbookViewId="0"/>
  </sheetViews>
  <sheetFormatPr defaultColWidth="7.85546875" defaultRowHeight="9"/>
  <cols>
    <col min="1" max="1" width="42.5703125" style="1467" customWidth="1"/>
    <col min="2" max="2" width="12" style="1467" customWidth="1"/>
    <col min="3" max="3" width="11.5703125" style="1467" customWidth="1"/>
    <col min="4" max="4" width="12.42578125" style="1467" customWidth="1"/>
    <col min="5" max="5" width="14.28515625" style="1467" customWidth="1"/>
    <col min="6" max="6" width="12.28515625" style="1467" customWidth="1"/>
    <col min="7" max="7" width="12.42578125" style="1467" customWidth="1"/>
    <col min="8" max="16384" width="7.85546875" style="1467"/>
  </cols>
  <sheetData>
    <row r="1" spans="1:19" ht="18" customHeight="1">
      <c r="A1" s="1921" t="s">
        <v>1737</v>
      </c>
    </row>
    <row r="2" spans="1:19" s="1633" customFormat="1" ht="17.25" customHeight="1">
      <c r="A2" s="2328" t="s">
        <v>1322</v>
      </c>
      <c r="B2" s="2328"/>
      <c r="C2" s="2328"/>
      <c r="D2" s="2328"/>
      <c r="E2" s="2328"/>
      <c r="F2" s="2328"/>
      <c r="G2" s="2328"/>
    </row>
    <row r="3" spans="1:19" s="1634" customFormat="1" ht="27.75" customHeight="1">
      <c r="A3" s="2329" t="s">
        <v>1355</v>
      </c>
      <c r="B3" s="2329"/>
      <c r="C3" s="2329"/>
      <c r="D3" s="2329"/>
      <c r="E3" s="2329"/>
      <c r="F3" s="2329"/>
      <c r="G3" s="2329"/>
    </row>
    <row r="4" spans="1:19" ht="10.5" customHeight="1">
      <c r="A4" s="1635">
        <v>2016</v>
      </c>
      <c r="B4" s="1636"/>
      <c r="C4" s="1636"/>
      <c r="D4" s="1636"/>
      <c r="E4" s="1636"/>
      <c r="F4" s="1636"/>
      <c r="G4" s="1636"/>
      <c r="H4" s="1514"/>
      <c r="I4" s="1514"/>
      <c r="J4" s="1514"/>
      <c r="K4" s="1514"/>
      <c r="L4" s="1514"/>
      <c r="M4" s="1514"/>
      <c r="N4" s="1514"/>
      <c r="O4" s="1514"/>
      <c r="P4" s="1514"/>
      <c r="Q4" s="1514"/>
      <c r="R4" s="1514"/>
      <c r="S4" s="1514"/>
    </row>
    <row r="5" spans="1:19" ht="10.5" customHeight="1">
      <c r="A5" s="1637"/>
      <c r="B5" s="2331" t="s">
        <v>1324</v>
      </c>
      <c r="C5" s="2330" t="s">
        <v>1325</v>
      </c>
      <c r="D5" s="2330" t="s">
        <v>1326</v>
      </c>
      <c r="E5" s="2330" t="s">
        <v>1231</v>
      </c>
      <c r="F5" s="2330" t="s">
        <v>1327</v>
      </c>
      <c r="G5" s="2330" t="s">
        <v>1328</v>
      </c>
      <c r="H5" s="1514"/>
      <c r="I5" s="1514"/>
      <c r="J5" s="1514"/>
      <c r="K5" s="1514"/>
      <c r="L5" s="1514"/>
      <c r="M5" s="1514"/>
      <c r="N5" s="1514"/>
      <c r="O5" s="1514"/>
      <c r="P5" s="1514"/>
      <c r="Q5" s="1514"/>
      <c r="R5" s="1514"/>
      <c r="S5" s="1514"/>
    </row>
    <row r="6" spans="1:19" ht="10.5" customHeight="1">
      <c r="A6" s="1637" t="s">
        <v>411</v>
      </c>
      <c r="B6" s="2331"/>
      <c r="C6" s="2330"/>
      <c r="D6" s="2330"/>
      <c r="E6" s="2330"/>
      <c r="F6" s="2330"/>
      <c r="G6" s="2330"/>
      <c r="H6" s="1514"/>
      <c r="I6" s="1514"/>
      <c r="J6" s="1514"/>
      <c r="K6" s="1514"/>
      <c r="L6" s="1514"/>
      <c r="M6" s="1514"/>
      <c r="N6" s="1514"/>
      <c r="O6" s="1514"/>
      <c r="P6" s="1514"/>
      <c r="Q6" s="1514"/>
      <c r="R6" s="1514"/>
      <c r="S6" s="1514"/>
    </row>
    <row r="7" spans="1:19" ht="10.5" customHeight="1">
      <c r="A7" s="1637"/>
      <c r="B7" s="2331"/>
      <c r="C7" s="2330"/>
      <c r="D7" s="2330"/>
      <c r="E7" s="2330"/>
      <c r="F7" s="2330"/>
      <c r="G7" s="2330"/>
      <c r="H7" s="1514"/>
      <c r="I7" s="1514"/>
      <c r="J7" s="1514"/>
      <c r="K7" s="1514"/>
      <c r="L7" s="1514"/>
      <c r="M7" s="1514"/>
      <c r="N7" s="1514"/>
      <c r="O7" s="1514"/>
      <c r="P7" s="1514"/>
      <c r="Q7" s="1514"/>
      <c r="R7" s="1514"/>
      <c r="S7" s="1514"/>
    </row>
    <row r="8" spans="1:19" ht="10.5" customHeight="1">
      <c r="A8" s="1637" t="s">
        <v>1329</v>
      </c>
      <c r="B8" s="2331"/>
      <c r="C8" s="2330"/>
      <c r="D8" s="2330"/>
      <c r="E8" s="2330"/>
      <c r="F8" s="2330"/>
      <c r="G8" s="2330"/>
      <c r="H8" s="1514"/>
      <c r="I8" s="1514"/>
      <c r="J8" s="1514"/>
      <c r="K8" s="1514"/>
      <c r="L8" s="1514"/>
      <c r="M8" s="1514"/>
      <c r="N8" s="1514"/>
      <c r="O8" s="1514"/>
      <c r="P8" s="1514"/>
      <c r="Q8" s="1514"/>
      <c r="R8" s="1514"/>
      <c r="S8" s="1514"/>
    </row>
    <row r="9" spans="1:19" ht="10.5" customHeight="1">
      <c r="A9" s="1638"/>
      <c r="B9" s="2332"/>
      <c r="C9" s="2330"/>
      <c r="D9" s="2330"/>
      <c r="E9" s="1640"/>
      <c r="F9" s="2330"/>
      <c r="G9" s="2330"/>
      <c r="H9" s="1514"/>
      <c r="I9" s="1514"/>
      <c r="J9" s="1514"/>
      <c r="K9" s="1514"/>
      <c r="L9" s="1514"/>
      <c r="M9" s="1514"/>
      <c r="N9" s="1514"/>
      <c r="O9" s="1514"/>
      <c r="P9" s="1514"/>
      <c r="Q9" s="1514"/>
      <c r="R9" s="1514"/>
      <c r="S9" s="1514"/>
    </row>
    <row r="10" spans="1:19" ht="10.5" customHeight="1">
      <c r="A10" s="1641"/>
      <c r="B10" s="2326" t="s">
        <v>505</v>
      </c>
      <c r="C10" s="2327"/>
      <c r="D10" s="2327"/>
      <c r="E10" s="2327"/>
      <c r="F10" s="2326" t="s">
        <v>1251</v>
      </c>
      <c r="G10" s="2339"/>
      <c r="H10" s="1514"/>
      <c r="I10" s="1514"/>
      <c r="J10" s="1514"/>
      <c r="K10" s="1514"/>
      <c r="L10" s="1619"/>
      <c r="M10" s="1514"/>
      <c r="N10" s="1514"/>
      <c r="O10" s="1514"/>
      <c r="P10" s="1514"/>
      <c r="Q10" s="1514"/>
      <c r="R10" s="1514"/>
      <c r="S10" s="1514"/>
    </row>
    <row r="11" spans="1:19" ht="10.5" customHeight="1">
      <c r="A11" s="1202"/>
      <c r="B11" s="1642"/>
      <c r="C11" s="1643"/>
      <c r="D11" s="1643"/>
      <c r="E11" s="1643"/>
      <c r="F11" s="1643"/>
      <c r="G11" s="1643"/>
      <c r="L11" s="1651"/>
    </row>
    <row r="12" spans="1:19" s="1647" customFormat="1" ht="15" customHeight="1">
      <c r="A12" s="1644" t="s">
        <v>1358</v>
      </c>
      <c r="B12" s="1645">
        <v>418.99999999999983</v>
      </c>
      <c r="C12" s="1645">
        <v>57163</v>
      </c>
      <c r="D12" s="1645">
        <v>104074.99999999997</v>
      </c>
      <c r="E12" s="1645">
        <v>161237.99999999997</v>
      </c>
      <c r="F12" s="1645">
        <v>536992</v>
      </c>
      <c r="G12" s="1646">
        <f>+F12/C12</f>
        <v>9.3940485978692507</v>
      </c>
      <c r="L12" s="1470"/>
    </row>
    <row r="13" spans="1:19" s="1647" customFormat="1" ht="12" customHeight="1">
      <c r="A13" s="1644"/>
      <c r="B13" s="1645"/>
      <c r="C13" s="1645"/>
      <c r="D13" s="1645"/>
      <c r="E13" s="1645"/>
      <c r="F13" s="1645"/>
      <c r="G13" s="1646"/>
      <c r="L13" s="1470"/>
    </row>
    <row r="14" spans="1:19" s="1470" customFormat="1" ht="14.1" customHeight="1">
      <c r="A14" s="1644" t="s">
        <v>1331</v>
      </c>
      <c r="B14" s="1645">
        <v>92</v>
      </c>
      <c r="C14" s="1645">
        <v>14519</v>
      </c>
      <c r="D14" s="1652">
        <v>4937</v>
      </c>
      <c r="E14" s="1652">
        <v>19455.999999999996</v>
      </c>
      <c r="F14" s="1652">
        <v>102377</v>
      </c>
      <c r="G14" s="1646">
        <f t="shared" ref="G14:G31" si="0">+F14/C14</f>
        <v>7.051243198567394</v>
      </c>
    </row>
    <row r="15" spans="1:19" s="1470" customFormat="1" ht="14.1" customHeight="1">
      <c r="A15" s="1654" t="s">
        <v>1332</v>
      </c>
      <c r="B15" s="1652" t="s">
        <v>529</v>
      </c>
      <c r="C15" s="1652" t="s">
        <v>529</v>
      </c>
      <c r="D15" s="1652" t="s">
        <v>529</v>
      </c>
      <c r="E15" s="1652" t="s">
        <v>529</v>
      </c>
      <c r="F15" s="1652" t="s">
        <v>529</v>
      </c>
      <c r="G15" s="1652" t="s">
        <v>529</v>
      </c>
    </row>
    <row r="16" spans="1:19" s="1470" customFormat="1" ht="14.1" customHeight="1">
      <c r="A16" s="1654" t="s">
        <v>1333</v>
      </c>
      <c r="B16" s="1663">
        <v>209.00000000000003</v>
      </c>
      <c r="C16" s="1663">
        <v>26728</v>
      </c>
      <c r="D16" s="1663">
        <v>75147.000000000015</v>
      </c>
      <c r="E16" s="1663">
        <v>101875</v>
      </c>
      <c r="F16" s="1663">
        <v>235112.99999999994</v>
      </c>
      <c r="G16" s="1646">
        <f t="shared" si="0"/>
        <v>8.7965055372642897</v>
      </c>
      <c r="L16" s="1619"/>
    </row>
    <row r="17" spans="1:12" ht="14.1" customHeight="1">
      <c r="A17" s="1656" t="s">
        <v>1334</v>
      </c>
      <c r="B17" s="1676">
        <v>39.999999999999993</v>
      </c>
      <c r="C17" s="1676">
        <v>2505.9999999999995</v>
      </c>
      <c r="D17" s="1676">
        <v>5962.0000000000009</v>
      </c>
      <c r="E17" s="1676">
        <v>8468</v>
      </c>
      <c r="F17" s="1676">
        <v>22446.999999999996</v>
      </c>
      <c r="G17" s="1646">
        <f t="shared" si="0"/>
        <v>8.9573024740622511</v>
      </c>
      <c r="L17" s="1651"/>
    </row>
    <row r="18" spans="1:12" ht="14.1" customHeight="1">
      <c r="A18" s="1656" t="s">
        <v>1335</v>
      </c>
      <c r="B18" s="1676">
        <v>79</v>
      </c>
      <c r="C18" s="1676">
        <v>1150</v>
      </c>
      <c r="D18" s="1676">
        <v>8967</v>
      </c>
      <c r="E18" s="1676">
        <v>10117.000000000002</v>
      </c>
      <c r="F18" s="1676">
        <v>6595.0000000000009</v>
      </c>
      <c r="G18" s="1646">
        <f t="shared" si="0"/>
        <v>5.734782608695653</v>
      </c>
    </row>
    <row r="19" spans="1:12" ht="14.1" customHeight="1">
      <c r="A19" s="1656" t="s">
        <v>1336</v>
      </c>
      <c r="B19" s="1676">
        <v>8</v>
      </c>
      <c r="C19" s="1676">
        <v>1192</v>
      </c>
      <c r="D19" s="1676">
        <v>510</v>
      </c>
      <c r="E19" s="1676">
        <v>1702</v>
      </c>
      <c r="F19" s="1676">
        <v>16153.999999999998</v>
      </c>
      <c r="G19" s="1646">
        <f t="shared" si="0"/>
        <v>13.55201342281879</v>
      </c>
    </row>
    <row r="20" spans="1:12" ht="14.1" customHeight="1">
      <c r="A20" s="1656" t="s">
        <v>1337</v>
      </c>
      <c r="B20" s="1658">
        <v>10</v>
      </c>
      <c r="C20" s="1658">
        <v>1556</v>
      </c>
      <c r="D20" s="1658">
        <v>811</v>
      </c>
      <c r="E20" s="1658">
        <v>2367</v>
      </c>
      <c r="F20" s="1658">
        <v>22351</v>
      </c>
      <c r="G20" s="1646">
        <f t="shared" si="0"/>
        <v>14.36439588688946</v>
      </c>
    </row>
    <row r="21" spans="1:12" ht="14.1" customHeight="1">
      <c r="A21" s="1656" t="s">
        <v>1338</v>
      </c>
      <c r="B21" s="1676">
        <v>48</v>
      </c>
      <c r="C21" s="1676">
        <v>18225</v>
      </c>
      <c r="D21" s="1676">
        <v>51069</v>
      </c>
      <c r="E21" s="1676">
        <v>69294</v>
      </c>
      <c r="F21" s="1676">
        <v>143389</v>
      </c>
      <c r="G21" s="1646">
        <f t="shared" si="0"/>
        <v>7.8677091906721532</v>
      </c>
      <c r="L21" s="1470"/>
    </row>
    <row r="22" spans="1:12" ht="14.1" customHeight="1">
      <c r="A22" s="1656" t="s">
        <v>1339</v>
      </c>
      <c r="B22" s="1676">
        <v>24</v>
      </c>
      <c r="C22" s="1676">
        <v>2099</v>
      </c>
      <c r="D22" s="1676">
        <v>7828</v>
      </c>
      <c r="E22" s="1676">
        <v>9927</v>
      </c>
      <c r="F22" s="1676">
        <v>24177</v>
      </c>
      <c r="G22" s="1646">
        <f t="shared" si="0"/>
        <v>11.518342067651263</v>
      </c>
      <c r="L22" s="1619"/>
    </row>
    <row r="23" spans="1:12" s="1470" customFormat="1" ht="14.1" customHeight="1">
      <c r="A23" s="1662" t="s">
        <v>1340</v>
      </c>
      <c r="B23" s="1663">
        <v>14</v>
      </c>
      <c r="C23" s="1663">
        <v>820</v>
      </c>
      <c r="D23" s="1663">
        <v>3295.0000000000005</v>
      </c>
      <c r="E23" s="1663">
        <v>4115</v>
      </c>
      <c r="F23" s="1663">
        <v>8174.9999999999991</v>
      </c>
      <c r="G23" s="1646">
        <f t="shared" si="0"/>
        <v>9.9695121951219505</v>
      </c>
      <c r="L23" s="1651"/>
    </row>
    <row r="24" spans="1:12" s="1470" customFormat="1" ht="14.1" customHeight="1">
      <c r="A24" s="1662" t="s">
        <v>1341</v>
      </c>
      <c r="B24" s="1663">
        <v>20</v>
      </c>
      <c r="C24" s="1663">
        <v>4620</v>
      </c>
      <c r="D24" s="1663">
        <v>3233</v>
      </c>
      <c r="E24" s="1663">
        <v>7853</v>
      </c>
      <c r="F24" s="1663">
        <v>25630</v>
      </c>
      <c r="G24" s="1646">
        <f t="shared" si="0"/>
        <v>5.5476190476190474</v>
      </c>
      <c r="L24" s="1467"/>
    </row>
    <row r="25" spans="1:12" ht="14.1" customHeight="1">
      <c r="A25" s="1656" t="s">
        <v>1342</v>
      </c>
      <c r="B25" s="1652">
        <v>5</v>
      </c>
      <c r="C25" s="1652">
        <v>834</v>
      </c>
      <c r="D25" s="1652">
        <v>150</v>
      </c>
      <c r="E25" s="1652">
        <v>984</v>
      </c>
      <c r="F25" s="1652">
        <v>2916</v>
      </c>
      <c r="G25" s="1646">
        <f t="shared" si="0"/>
        <v>3.4964028776978417</v>
      </c>
      <c r="L25" s="1665"/>
    </row>
    <row r="26" spans="1:12" ht="14.1" customHeight="1">
      <c r="A26" s="1656" t="s">
        <v>1343</v>
      </c>
      <c r="B26" s="1652">
        <v>15</v>
      </c>
      <c r="C26" s="1652">
        <v>3786</v>
      </c>
      <c r="D26" s="1652">
        <v>3083</v>
      </c>
      <c r="E26" s="1652">
        <v>6869</v>
      </c>
      <c r="F26" s="1652">
        <v>22714</v>
      </c>
      <c r="G26" s="1646">
        <f t="shared" si="0"/>
        <v>5.9994717379820388</v>
      </c>
      <c r="L26" s="1665"/>
    </row>
    <row r="27" spans="1:12" s="1665" customFormat="1" ht="14.1" customHeight="1">
      <c r="A27" s="1662" t="s">
        <v>1344</v>
      </c>
      <c r="B27" s="1652">
        <v>36</v>
      </c>
      <c r="C27" s="1652">
        <v>48</v>
      </c>
      <c r="D27" s="1652">
        <v>8216</v>
      </c>
      <c r="E27" s="1652">
        <v>8264</v>
      </c>
      <c r="F27" s="1652">
        <v>96</v>
      </c>
      <c r="G27" s="1646">
        <f t="shared" si="0"/>
        <v>2</v>
      </c>
    </row>
    <row r="28" spans="1:12" s="1665" customFormat="1" ht="14.1" customHeight="1">
      <c r="A28" s="1662" t="s">
        <v>1345</v>
      </c>
      <c r="B28" s="1652">
        <v>0</v>
      </c>
      <c r="C28" s="1652">
        <v>0</v>
      </c>
      <c r="D28" s="1652">
        <v>0</v>
      </c>
      <c r="E28" s="1652">
        <v>0</v>
      </c>
      <c r="F28" s="1652">
        <v>0</v>
      </c>
      <c r="G28" s="1659" t="s">
        <v>153</v>
      </c>
    </row>
    <row r="29" spans="1:12" s="1665" customFormat="1" ht="14.1" customHeight="1">
      <c r="A29" s="1662" t="s">
        <v>1346</v>
      </c>
      <c r="B29" s="1652">
        <v>23</v>
      </c>
      <c r="C29" s="1652">
        <v>5204</v>
      </c>
      <c r="D29" s="1652">
        <v>4372</v>
      </c>
      <c r="E29" s="1652">
        <v>9576</v>
      </c>
      <c r="F29" s="1652">
        <v>118020</v>
      </c>
      <c r="G29" s="1646">
        <f t="shared" si="0"/>
        <v>22.678708685626439</v>
      </c>
    </row>
    <row r="30" spans="1:12" s="1665" customFormat="1" ht="14.1" customHeight="1">
      <c r="A30" s="1662" t="s">
        <v>1347</v>
      </c>
      <c r="B30" s="1652">
        <v>15</v>
      </c>
      <c r="C30" s="1652">
        <v>2770</v>
      </c>
      <c r="D30" s="1652">
        <v>1972</v>
      </c>
      <c r="E30" s="1652">
        <v>4742</v>
      </c>
      <c r="F30" s="1652">
        <v>27700</v>
      </c>
      <c r="G30" s="1646">
        <f t="shared" si="0"/>
        <v>10</v>
      </c>
      <c r="L30" s="1467"/>
    </row>
    <row r="31" spans="1:12" s="1665" customFormat="1" ht="14.1" customHeight="1">
      <c r="A31" s="1662" t="s">
        <v>1348</v>
      </c>
      <c r="B31" s="1652">
        <v>9</v>
      </c>
      <c r="C31" s="1652">
        <v>2454</v>
      </c>
      <c r="D31" s="1652">
        <v>2853</v>
      </c>
      <c r="E31" s="1652">
        <v>5307</v>
      </c>
      <c r="F31" s="1652">
        <v>19881</v>
      </c>
      <c r="G31" s="1646">
        <f t="shared" si="0"/>
        <v>8.1014669926650367</v>
      </c>
      <c r="L31" s="1619"/>
    </row>
    <row r="32" spans="1:12" s="1507" customFormat="1" ht="12" customHeight="1">
      <c r="A32" s="1675"/>
      <c r="B32" s="1676"/>
      <c r="C32" s="1676"/>
      <c r="D32" s="1676"/>
      <c r="E32" s="1676"/>
      <c r="F32" s="1676"/>
      <c r="G32" s="1676"/>
      <c r="L32" s="1651"/>
    </row>
    <row r="33" spans="1:14" s="1470" customFormat="1" ht="15" customHeight="1">
      <c r="A33" s="1644" t="s">
        <v>1359</v>
      </c>
      <c r="B33" s="1645">
        <v>957.00000000000011</v>
      </c>
      <c r="C33" s="1645">
        <v>29529.000000000004</v>
      </c>
      <c r="D33" s="1645">
        <v>195819.00000000003</v>
      </c>
      <c r="E33" s="1645">
        <v>225348</v>
      </c>
      <c r="F33" s="1645">
        <v>235928.99999999997</v>
      </c>
      <c r="G33" s="1646">
        <f>+F33/C33</f>
        <v>7.9897389007416422</v>
      </c>
      <c r="I33" s="1619"/>
      <c r="J33" s="1619"/>
      <c r="K33" s="1619"/>
      <c r="L33" s="1619"/>
      <c r="M33" s="1619"/>
      <c r="N33" s="1612"/>
    </row>
    <row r="34" spans="1:14" s="1470" customFormat="1" ht="8.25" customHeight="1">
      <c r="A34" s="1644"/>
      <c r="B34" s="1645"/>
      <c r="C34" s="1645"/>
      <c r="D34" s="1645"/>
      <c r="E34" s="1645"/>
      <c r="F34" s="1645"/>
      <c r="G34" s="1646"/>
      <c r="I34" s="1619"/>
      <c r="J34" s="1619"/>
      <c r="K34" s="1619"/>
      <c r="L34" s="1619"/>
      <c r="M34" s="1619"/>
      <c r="N34" s="1612"/>
    </row>
    <row r="35" spans="1:14" s="1470" customFormat="1" ht="14.1" customHeight="1">
      <c r="A35" s="1644" t="s">
        <v>1331</v>
      </c>
      <c r="B35" s="1645">
        <v>185.99999999999997</v>
      </c>
      <c r="C35" s="1645">
        <v>11477.000000000002</v>
      </c>
      <c r="D35" s="1645">
        <v>12317.000000000002</v>
      </c>
      <c r="E35" s="1645">
        <v>23794</v>
      </c>
      <c r="F35" s="1645">
        <v>47078.000000000007</v>
      </c>
      <c r="G35" s="1646">
        <f>+F35/C35</f>
        <v>4.1019430164677182</v>
      </c>
      <c r="I35" s="1619"/>
      <c r="J35" s="1619"/>
      <c r="K35" s="1619"/>
      <c r="L35" s="1619"/>
      <c r="M35" s="1619"/>
      <c r="N35" s="1612"/>
    </row>
    <row r="36" spans="1:14" s="1470" customFormat="1" ht="14.1" customHeight="1">
      <c r="A36" s="1654" t="s">
        <v>1332</v>
      </c>
      <c r="B36" s="1652">
        <v>0</v>
      </c>
      <c r="C36" s="1652">
        <v>0</v>
      </c>
      <c r="D36" s="1652">
        <v>0</v>
      </c>
      <c r="E36" s="1652">
        <v>0</v>
      </c>
      <c r="F36" s="1652">
        <v>0</v>
      </c>
      <c r="G36" s="1646">
        <v>0</v>
      </c>
      <c r="I36" s="1653"/>
      <c r="J36" s="1653"/>
      <c r="K36" s="1653"/>
      <c r="L36" s="1653"/>
      <c r="M36" s="1653"/>
      <c r="N36" s="1653"/>
    </row>
    <row r="37" spans="1:14" s="1665" customFormat="1" ht="14.1" customHeight="1">
      <c r="A37" s="1654" t="s">
        <v>1333</v>
      </c>
      <c r="B37" s="1645">
        <v>583</v>
      </c>
      <c r="C37" s="1645">
        <v>16364</v>
      </c>
      <c r="D37" s="1645">
        <v>110511.00000000001</v>
      </c>
      <c r="E37" s="1645">
        <v>126874.99999999999</v>
      </c>
      <c r="F37" s="1645">
        <v>170057.99999999994</v>
      </c>
      <c r="G37" s="1646">
        <f t="shared" ref="G37:G47" si="1">+F37/C37</f>
        <v>10.392202395502318</v>
      </c>
      <c r="I37" s="1619"/>
      <c r="J37" s="1619"/>
      <c r="K37" s="1619"/>
      <c r="L37" s="1619"/>
      <c r="M37" s="1619"/>
      <c r="N37" s="1612"/>
    </row>
    <row r="38" spans="1:14" ht="14.1" customHeight="1">
      <c r="A38" s="1656" t="s">
        <v>1334</v>
      </c>
      <c r="B38" s="1657">
        <v>296</v>
      </c>
      <c r="C38" s="1657">
        <v>8938.9999999999982</v>
      </c>
      <c r="D38" s="1658">
        <v>17566</v>
      </c>
      <c r="E38" s="1657">
        <v>26505.000000000004</v>
      </c>
      <c r="F38" s="1658">
        <v>104465</v>
      </c>
      <c r="G38" s="1659">
        <f t="shared" si="1"/>
        <v>11.686430249468623</v>
      </c>
      <c r="I38" s="1660"/>
      <c r="J38" s="1660"/>
      <c r="K38" s="1661"/>
      <c r="L38" s="1660"/>
      <c r="M38" s="1661"/>
      <c r="N38" s="1617"/>
    </row>
    <row r="39" spans="1:14" ht="14.1" customHeight="1">
      <c r="A39" s="1656" t="s">
        <v>1335</v>
      </c>
      <c r="B39" s="1657">
        <v>28</v>
      </c>
      <c r="C39" s="1657">
        <v>199.99999999999997</v>
      </c>
      <c r="D39" s="1658">
        <v>28350</v>
      </c>
      <c r="E39" s="1658">
        <v>28550</v>
      </c>
      <c r="F39" s="1658">
        <v>1000.0000000000001</v>
      </c>
      <c r="G39" s="1659">
        <f t="shared" si="1"/>
        <v>5.0000000000000009</v>
      </c>
      <c r="I39" s="1660"/>
      <c r="J39" s="1660"/>
      <c r="K39" s="1661"/>
      <c r="L39" s="1661"/>
      <c r="M39" s="1661"/>
      <c r="N39" s="1617"/>
    </row>
    <row r="40" spans="1:14" ht="14.1" customHeight="1">
      <c r="A40" s="1656" t="s">
        <v>1336</v>
      </c>
      <c r="B40" s="1658">
        <v>177</v>
      </c>
      <c r="C40" s="1658">
        <v>1175</v>
      </c>
      <c r="D40" s="1658">
        <v>1477</v>
      </c>
      <c r="E40" s="1658">
        <v>2652</v>
      </c>
      <c r="F40" s="1658">
        <v>16266</v>
      </c>
      <c r="G40" s="1659">
        <f t="shared" si="1"/>
        <v>13.843404255319149</v>
      </c>
      <c r="I40" s="1653"/>
      <c r="J40" s="1653"/>
      <c r="K40" s="1653"/>
      <c r="L40" s="1653"/>
      <c r="M40" s="1653"/>
      <c r="N40" s="1653"/>
    </row>
    <row r="41" spans="1:14" ht="14.1" customHeight="1">
      <c r="A41" s="1656" t="s">
        <v>1337</v>
      </c>
      <c r="B41" s="1658">
        <v>14</v>
      </c>
      <c r="C41" s="1658">
        <v>0</v>
      </c>
      <c r="D41" s="1658">
        <v>710</v>
      </c>
      <c r="E41" s="1658">
        <v>710</v>
      </c>
      <c r="F41" s="1658">
        <v>0</v>
      </c>
      <c r="G41" s="1659" t="s">
        <v>153</v>
      </c>
      <c r="I41" s="1661"/>
      <c r="J41" s="1661"/>
      <c r="K41" s="1661"/>
      <c r="L41" s="1661"/>
      <c r="M41" s="1661"/>
      <c r="N41" s="1617"/>
    </row>
    <row r="42" spans="1:14" ht="14.1" customHeight="1">
      <c r="A42" s="1656" t="s">
        <v>1338</v>
      </c>
      <c r="B42" s="1657">
        <v>36</v>
      </c>
      <c r="C42" s="1657">
        <v>0</v>
      </c>
      <c r="D42" s="1658">
        <v>56000</v>
      </c>
      <c r="E42" s="1658">
        <v>56000</v>
      </c>
      <c r="F42" s="1658">
        <v>0</v>
      </c>
      <c r="G42" s="1659" t="s">
        <v>153</v>
      </c>
      <c r="I42" s="1660"/>
      <c r="J42" s="1660"/>
      <c r="K42" s="1661"/>
      <c r="L42" s="1661"/>
      <c r="M42" s="1661"/>
      <c r="N42" s="1617"/>
    </row>
    <row r="43" spans="1:14" ht="14.1" customHeight="1">
      <c r="A43" s="1656" t="s">
        <v>1339</v>
      </c>
      <c r="B43" s="1657">
        <v>32</v>
      </c>
      <c r="C43" s="1657">
        <v>6050</v>
      </c>
      <c r="D43" s="1657">
        <v>6408</v>
      </c>
      <c r="E43" s="1657">
        <v>12458</v>
      </c>
      <c r="F43" s="1657">
        <v>48327</v>
      </c>
      <c r="G43" s="1659">
        <f t="shared" si="1"/>
        <v>7.9879338842975205</v>
      </c>
      <c r="I43" s="1660"/>
      <c r="J43" s="1660"/>
      <c r="K43" s="1660"/>
      <c r="L43" s="1660"/>
      <c r="M43" s="1660"/>
      <c r="N43" s="1617"/>
    </row>
    <row r="44" spans="1:14" s="1470" customFormat="1" ht="14.1" customHeight="1">
      <c r="A44" s="1662" t="s">
        <v>1340</v>
      </c>
      <c r="B44" s="1645">
        <v>52</v>
      </c>
      <c r="C44" s="1645">
        <v>0</v>
      </c>
      <c r="D44" s="1652">
        <v>7678</v>
      </c>
      <c r="E44" s="1652">
        <v>7678</v>
      </c>
      <c r="F44" s="1652">
        <v>0</v>
      </c>
      <c r="G44" s="1646" t="s">
        <v>153</v>
      </c>
      <c r="I44" s="1619"/>
      <c r="J44" s="1619"/>
      <c r="K44" s="1653"/>
      <c r="L44" s="1653"/>
      <c r="M44" s="1653"/>
      <c r="N44" s="1612"/>
    </row>
    <row r="45" spans="1:14" s="1470" customFormat="1" ht="14.1" customHeight="1">
      <c r="A45" s="1662" t="s">
        <v>1341</v>
      </c>
      <c r="B45" s="1645">
        <v>15</v>
      </c>
      <c r="C45" s="1645">
        <v>855</v>
      </c>
      <c r="D45" s="1652">
        <v>1309</v>
      </c>
      <c r="E45" s="1652">
        <v>2164</v>
      </c>
      <c r="F45" s="1652">
        <v>12675</v>
      </c>
      <c r="G45" s="1646">
        <f t="shared" si="1"/>
        <v>14.824561403508772</v>
      </c>
      <c r="I45" s="1619"/>
      <c r="J45" s="1619"/>
      <c r="K45" s="1653"/>
      <c r="L45" s="1653"/>
      <c r="M45" s="1653"/>
      <c r="N45" s="1612"/>
    </row>
    <row r="46" spans="1:14" ht="14.1" customHeight="1">
      <c r="A46" s="1656" t="s">
        <v>1342</v>
      </c>
      <c r="B46" s="1658">
        <v>8</v>
      </c>
      <c r="C46" s="1658">
        <v>420</v>
      </c>
      <c r="D46" s="1658">
        <v>435</v>
      </c>
      <c r="E46" s="1658">
        <v>855</v>
      </c>
      <c r="F46" s="1658">
        <v>10500</v>
      </c>
      <c r="G46" s="1659">
        <f t="shared" si="1"/>
        <v>25</v>
      </c>
      <c r="I46" s="1661"/>
      <c r="J46" s="1661"/>
      <c r="K46" s="1661"/>
      <c r="L46" s="1661"/>
      <c r="M46" s="1661"/>
      <c r="N46" s="1653"/>
    </row>
    <row r="47" spans="1:14" ht="14.1" customHeight="1">
      <c r="A47" s="1656" t="s">
        <v>1343</v>
      </c>
      <c r="B47" s="1658">
        <v>7</v>
      </c>
      <c r="C47" s="1658">
        <v>435</v>
      </c>
      <c r="D47" s="1658">
        <v>874.00000000000011</v>
      </c>
      <c r="E47" s="1658">
        <v>1309</v>
      </c>
      <c r="F47" s="1658">
        <v>2175</v>
      </c>
      <c r="G47" s="1659">
        <f t="shared" si="1"/>
        <v>5</v>
      </c>
      <c r="I47" s="1653"/>
      <c r="J47" s="1653"/>
      <c r="K47" s="1653"/>
      <c r="L47" s="1653"/>
      <c r="M47" s="1653"/>
      <c r="N47" s="1612"/>
    </row>
    <row r="48" spans="1:14" s="1470" customFormat="1" ht="14.1" customHeight="1">
      <c r="A48" s="1662" t="s">
        <v>1344</v>
      </c>
      <c r="B48" s="1645">
        <v>12</v>
      </c>
      <c r="C48" s="1645">
        <v>0</v>
      </c>
      <c r="D48" s="1652">
        <v>7500</v>
      </c>
      <c r="E48" s="1652">
        <v>7500</v>
      </c>
      <c r="F48" s="1652">
        <v>0</v>
      </c>
      <c r="G48" s="1646" t="s">
        <v>153</v>
      </c>
      <c r="I48" s="1619"/>
      <c r="J48" s="1619"/>
      <c r="K48" s="1653"/>
      <c r="L48" s="1653"/>
      <c r="M48" s="1653"/>
      <c r="N48" s="1612"/>
    </row>
    <row r="49" spans="1:14" s="1470" customFormat="1" ht="14.1" customHeight="1">
      <c r="A49" s="1662" t="s">
        <v>1345</v>
      </c>
      <c r="B49" s="1652">
        <v>0</v>
      </c>
      <c r="C49" s="1652">
        <v>0</v>
      </c>
      <c r="D49" s="1652">
        <v>0</v>
      </c>
      <c r="E49" s="1652">
        <v>0</v>
      </c>
      <c r="F49" s="1652">
        <v>0</v>
      </c>
      <c r="G49" s="1646">
        <v>0</v>
      </c>
      <c r="I49" s="1619"/>
      <c r="J49" s="1619"/>
      <c r="K49" s="1619"/>
      <c r="L49" s="1619"/>
      <c r="M49" s="1619"/>
      <c r="N49" s="1612"/>
    </row>
    <row r="50" spans="1:14" s="1470" customFormat="1" ht="14.1" customHeight="1">
      <c r="A50" s="1662" t="s">
        <v>1346</v>
      </c>
      <c r="B50" s="1652">
        <v>75</v>
      </c>
      <c r="C50" s="1652">
        <v>423</v>
      </c>
      <c r="D50" s="1652">
        <v>49090</v>
      </c>
      <c r="E50" s="1652">
        <v>49513</v>
      </c>
      <c r="F50" s="1652">
        <v>4230</v>
      </c>
      <c r="G50" s="1646">
        <f t="shared" ref="G50:G52" si="2">+F50/C50</f>
        <v>10</v>
      </c>
      <c r="I50" s="1653"/>
      <c r="J50" s="1653"/>
      <c r="K50" s="1653"/>
      <c r="L50" s="1653"/>
      <c r="M50" s="1653"/>
      <c r="N50" s="1612"/>
    </row>
    <row r="51" spans="1:14" s="1470" customFormat="1" ht="14.1" customHeight="1">
      <c r="A51" s="1662" t="s">
        <v>1347</v>
      </c>
      <c r="B51" s="1652">
        <v>18</v>
      </c>
      <c r="C51" s="1652">
        <v>0</v>
      </c>
      <c r="D51" s="1652">
        <v>2594</v>
      </c>
      <c r="E51" s="1652">
        <v>2594</v>
      </c>
      <c r="F51" s="1652">
        <v>0</v>
      </c>
      <c r="G51" s="1659" t="s">
        <v>153</v>
      </c>
      <c r="I51" s="1653"/>
      <c r="J51" s="1653"/>
      <c r="K51" s="1653"/>
      <c r="L51" s="1653"/>
      <c r="M51" s="1653"/>
      <c r="N51" s="1653"/>
    </row>
    <row r="52" spans="1:14" s="1470" customFormat="1" ht="14.1" customHeight="1">
      <c r="A52" s="1662" t="s">
        <v>1348</v>
      </c>
      <c r="B52" s="1652">
        <v>16</v>
      </c>
      <c r="C52" s="1652">
        <v>410</v>
      </c>
      <c r="D52" s="1652">
        <v>4820</v>
      </c>
      <c r="E52" s="1652">
        <v>5230</v>
      </c>
      <c r="F52" s="1652">
        <v>1888</v>
      </c>
      <c r="G52" s="1646">
        <f t="shared" si="2"/>
        <v>4.6048780487804875</v>
      </c>
      <c r="I52" s="1653"/>
      <c r="J52" s="1653"/>
      <c r="K52" s="1653"/>
      <c r="L52" s="1653"/>
      <c r="M52" s="1653"/>
      <c r="N52" s="1653"/>
    </row>
    <row r="53" spans="1:14" ht="3.75" customHeight="1" thickBot="1">
      <c r="A53" s="1669"/>
      <c r="B53" s="1683" t="s">
        <v>73</v>
      </c>
      <c r="C53" s="1683" t="s">
        <v>73</v>
      </c>
      <c r="D53" s="1683" t="s">
        <v>73</v>
      </c>
      <c r="E53" s="1683" t="s">
        <v>73</v>
      </c>
      <c r="F53" s="1683" t="s">
        <v>73</v>
      </c>
      <c r="G53" s="1683" t="s">
        <v>73</v>
      </c>
    </row>
    <row r="54" spans="1:14" s="1620" customFormat="1" ht="12" customHeight="1" thickTop="1">
      <c r="A54" s="2340" t="s">
        <v>1360</v>
      </c>
      <c r="B54" s="2340"/>
      <c r="C54" s="2340"/>
      <c r="D54" s="2340"/>
      <c r="E54" s="2340"/>
      <c r="F54" s="1684"/>
      <c r="G54" s="1684"/>
    </row>
    <row r="55" spans="1:14" s="1124" customFormat="1" ht="7.5" customHeight="1">
      <c r="A55" s="1667"/>
      <c r="B55" s="1650"/>
      <c r="C55" s="1650"/>
      <c r="D55" s="1650"/>
      <c r="E55" s="1650"/>
      <c r="F55" s="1650"/>
      <c r="G55" s="1650"/>
    </row>
    <row r="56" spans="1:14" ht="12.75">
      <c r="A56" s="1509" t="s">
        <v>691</v>
      </c>
      <c r="B56" s="1509"/>
      <c r="C56" s="1685"/>
      <c r="D56" s="1685"/>
      <c r="E56" s="1685"/>
      <c r="F56" s="1667"/>
      <c r="G56" s="1667"/>
    </row>
    <row r="57" spans="1:14" s="1628" customFormat="1" ht="12" customHeight="1">
      <c r="A57" s="1626" t="s">
        <v>1310</v>
      </c>
      <c r="B57" s="1509"/>
      <c r="C57" s="532"/>
      <c r="D57" s="532"/>
      <c r="E57" s="532"/>
      <c r="F57" s="122"/>
      <c r="G57" s="122"/>
    </row>
    <row r="58" spans="1:14" s="1628" customFormat="1" ht="12" customHeight="1">
      <c r="A58" s="1626" t="s">
        <v>1311</v>
      </c>
      <c r="B58" s="532"/>
      <c r="C58" s="532"/>
      <c r="D58" s="532"/>
      <c r="E58" s="532"/>
      <c r="F58" s="122"/>
      <c r="G58" s="122"/>
    </row>
    <row r="59" spans="1:14" s="1628" customFormat="1" ht="12" customHeight="1">
      <c r="A59" s="1626" t="s">
        <v>1312</v>
      </c>
      <c r="B59" s="532"/>
      <c r="C59" s="532"/>
      <c r="D59" s="532"/>
      <c r="E59" s="532"/>
      <c r="F59" s="122"/>
      <c r="G59" s="122"/>
    </row>
    <row r="60" spans="1:14" s="1628" customFormat="1" ht="12" customHeight="1">
      <c r="A60" s="1626" t="s">
        <v>1313</v>
      </c>
      <c r="B60" s="532"/>
      <c r="C60" s="532"/>
      <c r="D60" s="532"/>
      <c r="E60" s="532"/>
      <c r="F60" s="122"/>
      <c r="G60" s="122"/>
    </row>
    <row r="61" spans="1:14" s="1628" customFormat="1" ht="12" customHeight="1">
      <c r="A61" s="1626" t="s">
        <v>1314</v>
      </c>
      <c r="B61" s="532"/>
      <c r="C61" s="532"/>
      <c r="D61" s="532"/>
      <c r="E61" s="532"/>
      <c r="F61" s="122"/>
      <c r="G61" s="122"/>
    </row>
    <row r="62" spans="1:14" s="1628" customFormat="1" ht="9" customHeight="1">
      <c r="A62" s="952"/>
      <c r="B62" s="1183"/>
      <c r="C62" s="1183"/>
      <c r="D62" s="1183"/>
      <c r="E62" s="1183"/>
      <c r="F62" s="1183"/>
      <c r="G62" s="1183"/>
    </row>
    <row r="63" spans="1:14" s="1628" customFormat="1" ht="12" customHeight="1">
      <c r="A63" s="1626" t="s">
        <v>1361</v>
      </c>
      <c r="B63" s="1183"/>
      <c r="C63" s="1183"/>
      <c r="D63" s="1183"/>
      <c r="E63" s="1183"/>
      <c r="F63" s="1183"/>
      <c r="G63" s="1183"/>
    </row>
    <row r="64" spans="1:14" s="1628" customFormat="1" ht="12" customHeight="1">
      <c r="A64" s="1626" t="s">
        <v>1362</v>
      </c>
      <c r="B64" s="1183"/>
      <c r="C64" s="1183"/>
      <c r="D64" s="1183"/>
      <c r="E64" s="1183"/>
      <c r="F64" s="1183"/>
      <c r="G64" s="1183"/>
    </row>
    <row r="65" spans="1:7" s="1628" customFormat="1" ht="12" customHeight="1">
      <c r="A65" s="1626" t="s">
        <v>1363</v>
      </c>
      <c r="B65" s="1183"/>
      <c r="C65" s="1183"/>
      <c r="D65" s="1183"/>
      <c r="E65" s="1183"/>
      <c r="F65" s="1183"/>
      <c r="G65" s="1183"/>
    </row>
    <row r="66" spans="1:7" s="1628" customFormat="1" ht="12" customHeight="1">
      <c r="A66" s="1626" t="s">
        <v>1364</v>
      </c>
      <c r="B66" s="1183"/>
      <c r="C66" s="1183"/>
      <c r="D66" s="1183"/>
      <c r="E66" s="1183"/>
      <c r="F66" s="1183"/>
      <c r="G66" s="1183"/>
    </row>
    <row r="67" spans="1:7" s="1628" customFormat="1" ht="9" customHeight="1">
      <c r="A67" s="952"/>
      <c r="B67" s="1183"/>
      <c r="C67" s="1183"/>
      <c r="D67" s="1183"/>
      <c r="E67" s="1183"/>
      <c r="F67" s="1183"/>
      <c r="G67" s="1183"/>
    </row>
    <row r="68" spans="1:7" s="1628" customFormat="1" ht="12" customHeight="1">
      <c r="A68" s="1626" t="s">
        <v>1365</v>
      </c>
      <c r="B68" s="1183"/>
      <c r="C68" s="1183"/>
      <c r="D68" s="1183"/>
      <c r="E68" s="1183"/>
      <c r="F68" s="1183"/>
      <c r="G68" s="1183"/>
    </row>
    <row r="69" spans="1:7" s="1628" customFormat="1" ht="12" customHeight="1">
      <c r="A69" s="1626" t="s">
        <v>1366</v>
      </c>
      <c r="B69" s="1183"/>
      <c r="C69" s="1183"/>
      <c r="D69" s="1183"/>
      <c r="E69" s="1183"/>
      <c r="F69" s="1183"/>
      <c r="G69" s="1183"/>
    </row>
    <row r="70" spans="1:7" s="1628" customFormat="1" ht="12" customHeight="1">
      <c r="A70" s="1626" t="s">
        <v>1367</v>
      </c>
      <c r="B70" s="1183"/>
      <c r="C70" s="1183"/>
      <c r="D70" s="1183"/>
      <c r="E70" s="1183"/>
      <c r="F70" s="1183"/>
      <c r="G70" s="1183"/>
    </row>
    <row r="71" spans="1:7" s="1628" customFormat="1" ht="12" customHeight="1">
      <c r="A71" s="1626" t="s">
        <v>1368</v>
      </c>
      <c r="B71" s="1183"/>
      <c r="C71" s="1183"/>
      <c r="D71" s="1183"/>
      <c r="E71" s="1183"/>
      <c r="F71" s="1183"/>
      <c r="G71" s="1183"/>
    </row>
    <row r="72" spans="1:7" s="1628" customFormat="1" ht="9" customHeight="1">
      <c r="A72" s="122"/>
      <c r="B72" s="531"/>
      <c r="C72" s="531"/>
      <c r="D72" s="531"/>
      <c r="E72" s="531"/>
      <c r="F72" s="531"/>
      <c r="G72" s="531"/>
    </row>
    <row r="73" spans="1:7" s="1628" customFormat="1" ht="12" customHeight="1">
      <c r="A73" s="1626" t="s">
        <v>1369</v>
      </c>
      <c r="B73" s="1183"/>
      <c r="C73" s="1183"/>
      <c r="D73" s="1183"/>
      <c r="E73" s="1183"/>
      <c r="F73" s="1183"/>
      <c r="G73" s="1183"/>
    </row>
    <row r="74" spans="1:7" s="1628" customFormat="1" ht="12" customHeight="1">
      <c r="A74" s="1626" t="s">
        <v>1370</v>
      </c>
      <c r="B74" s="1183"/>
      <c r="C74" s="1183"/>
      <c r="D74" s="1183"/>
      <c r="E74" s="1183"/>
      <c r="F74" s="1183"/>
      <c r="G74" s="1183"/>
    </row>
    <row r="75" spans="1:7" s="1628" customFormat="1" ht="12" customHeight="1">
      <c r="A75" s="1626" t="s">
        <v>1371</v>
      </c>
      <c r="B75" s="1183"/>
      <c r="C75" s="1183"/>
      <c r="D75" s="1183"/>
      <c r="E75" s="1183"/>
      <c r="F75" s="1183"/>
      <c r="G75" s="1183"/>
    </row>
    <row r="76" spans="1:7" s="1628" customFormat="1" ht="12" customHeight="1">
      <c r="A76" s="1626" t="s">
        <v>1372</v>
      </c>
      <c r="B76" s="531"/>
      <c r="C76" s="531"/>
      <c r="D76" s="531"/>
      <c r="E76" s="531"/>
      <c r="F76" s="531"/>
      <c r="G76" s="531"/>
    </row>
    <row r="77" spans="1:7">
      <c r="B77" s="1674"/>
      <c r="C77" s="1674"/>
      <c r="D77" s="1674"/>
      <c r="E77" s="1674"/>
      <c r="F77" s="1674"/>
      <c r="G77" s="1674"/>
    </row>
    <row r="78" spans="1:7">
      <c r="B78" s="1674"/>
      <c r="C78" s="1674"/>
      <c r="D78" s="1674"/>
      <c r="E78" s="1674"/>
      <c r="F78" s="1674"/>
      <c r="G78" s="1674"/>
    </row>
    <row r="79" spans="1:7">
      <c r="B79" s="1674"/>
      <c r="C79" s="1674"/>
      <c r="D79" s="1674"/>
      <c r="E79" s="1674"/>
      <c r="F79" s="1674"/>
      <c r="G79" s="1674"/>
    </row>
    <row r="80" spans="1:7">
      <c r="B80" s="1674"/>
      <c r="C80" s="1674"/>
      <c r="D80" s="1674"/>
      <c r="E80" s="1674"/>
      <c r="F80" s="1674"/>
      <c r="G80" s="1674"/>
    </row>
    <row r="81" spans="2:7">
      <c r="B81" s="1674"/>
      <c r="C81" s="1674"/>
      <c r="D81" s="1674"/>
      <c r="E81" s="1674"/>
      <c r="F81" s="1674"/>
      <c r="G81" s="1674"/>
    </row>
    <row r="82" spans="2:7">
      <c r="B82" s="1674"/>
      <c r="C82" s="1674"/>
      <c r="D82" s="1674"/>
      <c r="E82" s="1674"/>
      <c r="F82" s="1674"/>
      <c r="G82" s="1674"/>
    </row>
    <row r="83" spans="2:7">
      <c r="B83" s="1674"/>
      <c r="C83" s="1674"/>
      <c r="D83" s="1674"/>
      <c r="E83" s="1674"/>
      <c r="F83" s="1674"/>
      <c r="G83" s="1674"/>
    </row>
    <row r="84" spans="2:7">
      <c r="B84" s="1674"/>
      <c r="C84" s="1674"/>
      <c r="D84" s="1674"/>
      <c r="E84" s="1674"/>
      <c r="F84" s="1674"/>
      <c r="G84" s="1674"/>
    </row>
    <row r="85" spans="2:7">
      <c r="B85" s="1674"/>
      <c r="C85" s="1674"/>
      <c r="D85" s="1674"/>
      <c r="E85" s="1674"/>
      <c r="F85" s="1674"/>
      <c r="G85" s="1674"/>
    </row>
    <row r="86" spans="2:7">
      <c r="B86" s="1674"/>
      <c r="C86" s="1674"/>
      <c r="D86" s="1674"/>
      <c r="E86" s="1674"/>
      <c r="F86" s="1674"/>
      <c r="G86" s="1674"/>
    </row>
    <row r="87" spans="2:7">
      <c r="B87" s="1674"/>
      <c r="C87" s="1674"/>
      <c r="D87" s="1674"/>
      <c r="E87" s="1674"/>
      <c r="F87" s="1674"/>
      <c r="G87" s="1674"/>
    </row>
    <row r="88" spans="2:7">
      <c r="B88" s="1674"/>
      <c r="C88" s="1674"/>
      <c r="D88" s="1674"/>
      <c r="E88" s="1674"/>
      <c r="F88" s="1674"/>
      <c r="G88" s="1674"/>
    </row>
    <row r="89" spans="2:7">
      <c r="B89" s="1674"/>
      <c r="C89" s="1674"/>
      <c r="D89" s="1674"/>
      <c r="E89" s="1674"/>
      <c r="F89" s="1674"/>
      <c r="G89" s="1674"/>
    </row>
    <row r="90" spans="2:7">
      <c r="B90" s="1674"/>
      <c r="C90" s="1674"/>
      <c r="D90" s="1674"/>
      <c r="E90" s="1674"/>
      <c r="F90" s="1674"/>
      <c r="G90" s="1674"/>
    </row>
    <row r="91" spans="2:7">
      <c r="B91" s="1674"/>
      <c r="C91" s="1674"/>
      <c r="D91" s="1674"/>
      <c r="E91" s="1674"/>
      <c r="F91" s="1674"/>
      <c r="G91" s="1674"/>
    </row>
    <row r="92" spans="2:7">
      <c r="B92" s="1674"/>
      <c r="C92" s="1674"/>
      <c r="D92" s="1674"/>
      <c r="E92" s="1674"/>
      <c r="F92" s="1674"/>
      <c r="G92" s="1674"/>
    </row>
    <row r="93" spans="2:7">
      <c r="B93" s="1674"/>
      <c r="C93" s="1674"/>
      <c r="D93" s="1674"/>
      <c r="E93" s="1674"/>
      <c r="F93" s="1674"/>
      <c r="G93" s="1674"/>
    </row>
    <row r="94" spans="2:7">
      <c r="B94" s="1674"/>
      <c r="C94" s="1674"/>
      <c r="D94" s="1674"/>
      <c r="E94" s="1674"/>
      <c r="F94" s="1674"/>
      <c r="G94" s="1674"/>
    </row>
    <row r="95" spans="2:7">
      <c r="B95" s="1674"/>
      <c r="C95" s="1674"/>
      <c r="D95" s="1674"/>
      <c r="E95" s="1674"/>
      <c r="F95" s="1674"/>
      <c r="G95" s="1674"/>
    </row>
    <row r="96" spans="2:7">
      <c r="B96" s="1674"/>
      <c r="C96" s="1674"/>
      <c r="D96" s="1674"/>
      <c r="E96" s="1674"/>
      <c r="F96" s="1674"/>
      <c r="G96" s="1674"/>
    </row>
    <row r="97" spans="2:7">
      <c r="B97" s="1674"/>
      <c r="C97" s="1674"/>
      <c r="D97" s="1674"/>
      <c r="E97" s="1674"/>
      <c r="F97" s="1674"/>
      <c r="G97" s="1674"/>
    </row>
    <row r="98" spans="2:7">
      <c r="B98" s="1674"/>
      <c r="C98" s="1674"/>
      <c r="D98" s="1674"/>
      <c r="E98" s="1674"/>
      <c r="F98" s="1674"/>
      <c r="G98" s="1674"/>
    </row>
    <row r="99" spans="2:7">
      <c r="B99" s="1674"/>
      <c r="C99" s="1674"/>
      <c r="D99" s="1674"/>
      <c r="E99" s="1674"/>
      <c r="F99" s="1674"/>
      <c r="G99" s="1674"/>
    </row>
    <row r="100" spans="2:7">
      <c r="B100" s="1674"/>
      <c r="C100" s="1674"/>
      <c r="D100" s="1674"/>
      <c r="E100" s="1674"/>
      <c r="F100" s="1674"/>
      <c r="G100" s="1674"/>
    </row>
    <row r="101" spans="2:7">
      <c r="B101" s="1674"/>
      <c r="C101" s="1674"/>
      <c r="D101" s="1674"/>
      <c r="E101" s="1674"/>
      <c r="F101" s="1674"/>
      <c r="G101" s="1674"/>
    </row>
    <row r="102" spans="2:7">
      <c r="B102" s="1674"/>
      <c r="C102" s="1674"/>
      <c r="D102" s="1674"/>
      <c r="E102" s="1674"/>
      <c r="F102" s="1674"/>
      <c r="G102" s="1674"/>
    </row>
    <row r="103" spans="2:7">
      <c r="B103" s="1674"/>
      <c r="C103" s="1674"/>
      <c r="D103" s="1674"/>
      <c r="E103" s="1674"/>
      <c r="F103" s="1674"/>
      <c r="G103" s="1674"/>
    </row>
    <row r="104" spans="2:7">
      <c r="B104" s="1674"/>
      <c r="C104" s="1674"/>
      <c r="D104" s="1674"/>
      <c r="E104" s="1674"/>
      <c r="F104" s="1674"/>
      <c r="G104" s="1674"/>
    </row>
    <row r="105" spans="2:7">
      <c r="B105" s="1674"/>
      <c r="C105" s="1674"/>
      <c r="D105" s="1674"/>
      <c r="E105" s="1674"/>
      <c r="F105" s="1674"/>
      <c r="G105" s="1674"/>
    </row>
    <row r="106" spans="2:7">
      <c r="B106" s="1674"/>
      <c r="C106" s="1674"/>
      <c r="D106" s="1674"/>
      <c r="E106" s="1674"/>
      <c r="F106" s="1674"/>
      <c r="G106" s="1674"/>
    </row>
    <row r="107" spans="2:7">
      <c r="B107" s="1674"/>
      <c r="C107" s="1674"/>
      <c r="D107" s="1674"/>
      <c r="E107" s="1674"/>
      <c r="F107" s="1674"/>
      <c r="G107" s="1674"/>
    </row>
    <row r="108" spans="2:7">
      <c r="B108" s="1674"/>
      <c r="C108" s="1674"/>
      <c r="D108" s="1674"/>
      <c r="E108" s="1674"/>
      <c r="F108" s="1674"/>
      <c r="G108" s="1674"/>
    </row>
    <row r="109" spans="2:7">
      <c r="B109" s="1674"/>
      <c r="C109" s="1674"/>
      <c r="D109" s="1674"/>
      <c r="E109" s="1674"/>
      <c r="F109" s="1674"/>
      <c r="G109" s="1674"/>
    </row>
    <row r="110" spans="2:7">
      <c r="B110" s="1674"/>
      <c r="C110" s="1674"/>
      <c r="D110" s="1674"/>
      <c r="E110" s="1674"/>
      <c r="F110" s="1674"/>
      <c r="G110" s="1674"/>
    </row>
    <row r="111" spans="2:7">
      <c r="B111" s="1674"/>
      <c r="C111" s="1674"/>
      <c r="D111" s="1674"/>
      <c r="E111" s="1674"/>
      <c r="F111" s="1674"/>
      <c r="G111" s="1674"/>
    </row>
    <row r="112" spans="2:7">
      <c r="B112" s="1674"/>
      <c r="C112" s="1674"/>
      <c r="D112" s="1674"/>
      <c r="E112" s="1674"/>
      <c r="F112" s="1674"/>
      <c r="G112" s="1674"/>
    </row>
    <row r="113" spans="2:7">
      <c r="B113" s="1674"/>
      <c r="C113" s="1674"/>
      <c r="D113" s="1674"/>
      <c r="E113" s="1674"/>
      <c r="F113" s="1674"/>
      <c r="G113" s="1674"/>
    </row>
    <row r="114" spans="2:7">
      <c r="B114" s="1674"/>
      <c r="C114" s="1674"/>
      <c r="D114" s="1674"/>
      <c r="E114" s="1674"/>
      <c r="F114" s="1674"/>
      <c r="G114" s="1674"/>
    </row>
    <row r="115" spans="2:7">
      <c r="B115" s="1674"/>
      <c r="C115" s="1674"/>
      <c r="D115" s="1674"/>
      <c r="E115" s="1674"/>
      <c r="F115" s="1674"/>
      <c r="G115" s="1674"/>
    </row>
    <row r="116" spans="2:7">
      <c r="B116" s="1674"/>
      <c r="C116" s="1674"/>
      <c r="D116" s="1674"/>
      <c r="E116" s="1674"/>
      <c r="F116" s="1674"/>
      <c r="G116" s="1674"/>
    </row>
    <row r="117" spans="2:7">
      <c r="B117" s="1674"/>
      <c r="C117" s="1674"/>
      <c r="D117" s="1674"/>
      <c r="E117" s="1674"/>
      <c r="F117" s="1674"/>
      <c r="G117" s="1674"/>
    </row>
    <row r="118" spans="2:7">
      <c r="B118" s="1674"/>
      <c r="C118" s="1674"/>
      <c r="D118" s="1674"/>
      <c r="E118" s="1674"/>
      <c r="F118" s="1674"/>
      <c r="G118" s="1674"/>
    </row>
    <row r="119" spans="2:7">
      <c r="B119" s="1674"/>
      <c r="C119" s="1674"/>
      <c r="D119" s="1674"/>
      <c r="E119" s="1674"/>
      <c r="F119" s="1674"/>
      <c r="G119" s="1674"/>
    </row>
    <row r="120" spans="2:7">
      <c r="B120" s="1674"/>
      <c r="C120" s="1674"/>
      <c r="D120" s="1674"/>
      <c r="E120" s="1674"/>
      <c r="F120" s="1674"/>
      <c r="G120" s="1674"/>
    </row>
    <row r="121" spans="2:7">
      <c r="B121" s="1674"/>
      <c r="C121" s="1674"/>
      <c r="D121" s="1674"/>
      <c r="E121" s="1674"/>
      <c r="F121" s="1674"/>
      <c r="G121" s="1674"/>
    </row>
    <row r="122" spans="2:7">
      <c r="B122" s="1674"/>
      <c r="C122" s="1674"/>
      <c r="D122" s="1674"/>
      <c r="E122" s="1674"/>
      <c r="F122" s="1674"/>
      <c r="G122" s="1674"/>
    </row>
    <row r="123" spans="2:7">
      <c r="B123" s="1674"/>
      <c r="C123" s="1674"/>
      <c r="D123" s="1674"/>
      <c r="E123" s="1674"/>
      <c r="F123" s="1674"/>
      <c r="G123" s="1674"/>
    </row>
    <row r="124" spans="2:7">
      <c r="B124" s="1674"/>
      <c r="C124" s="1674"/>
      <c r="D124" s="1674"/>
      <c r="E124" s="1674"/>
      <c r="F124" s="1674"/>
      <c r="G124" s="1674"/>
    </row>
    <row r="125" spans="2:7">
      <c r="B125" s="1674"/>
      <c r="C125" s="1674"/>
      <c r="D125" s="1674"/>
      <c r="E125" s="1674"/>
      <c r="F125" s="1674"/>
      <c r="G125" s="1674"/>
    </row>
    <row r="126" spans="2:7">
      <c r="B126" s="1674"/>
      <c r="C126" s="1674"/>
      <c r="D126" s="1674"/>
      <c r="E126" s="1674"/>
      <c r="F126" s="1674"/>
      <c r="G126" s="1674"/>
    </row>
    <row r="127" spans="2:7">
      <c r="B127" s="1674"/>
      <c r="C127" s="1674"/>
      <c r="D127" s="1674"/>
      <c r="E127" s="1674"/>
      <c r="F127" s="1674"/>
      <c r="G127" s="1674"/>
    </row>
  </sheetData>
  <mergeCells count="11">
    <mergeCell ref="B10:E10"/>
    <mergeCell ref="F10:G10"/>
    <mergeCell ref="A54:E54"/>
    <mergeCell ref="A2:G2"/>
    <mergeCell ref="A3:G3"/>
    <mergeCell ref="B5:B9"/>
    <mergeCell ref="C5:C9"/>
    <mergeCell ref="D5:D9"/>
    <mergeCell ref="E5:E8"/>
    <mergeCell ref="F5:F9"/>
    <mergeCell ref="G5:G9"/>
  </mergeCells>
  <hyperlinks>
    <hyperlink ref="A57" r:id="rId1"/>
    <hyperlink ref="A58:A60" r:id="rId2" display="http://www.ine.pt/xurl/ind/0007575"/>
    <hyperlink ref="A58" r:id="rId3" display=" Bilhetes vendidos de espectáculos ao vivo (N.º) por Modalidade de espectáculo (2011) e Tipo de sessão; Anual"/>
    <hyperlink ref="A59" r:id="rId4"/>
    <hyperlink ref="A60" r:id="rId5"/>
    <hyperlink ref="A61" r:id="rId6"/>
    <hyperlink ref="A63" r:id="rId7"/>
    <hyperlink ref="A64" r:id="rId8"/>
    <hyperlink ref="A65" r:id="rId9"/>
    <hyperlink ref="A69" r:id="rId10"/>
    <hyperlink ref="A70" r:id="rId11"/>
    <hyperlink ref="A71" r:id="rId12"/>
    <hyperlink ref="A73" r:id="rId13"/>
    <hyperlink ref="A68" r:id="rId14"/>
    <hyperlink ref="A74" r:id="rId15"/>
    <hyperlink ref="A75" r:id="rId16"/>
    <hyperlink ref="A76" r:id="rId17"/>
    <hyperlink ref="A66" r:id="rId18"/>
    <hyperlink ref="A1" location="Índice!A1" display="Voltar ao índice"/>
  </hyperlinks>
  <printOptions gridLinesSet="0"/>
  <pageMargins left="0.78740157480314965" right="0.78740157480314965" top="1.1811023622047243" bottom="0.78740157480314965" header="0.18" footer="0"/>
  <pageSetup paperSize="9" scale="74" orientation="portrait" horizontalDpi="300" verticalDpi="300" r:id="rId19"/>
  <headerFooter alignWithMargins="0"/>
</worksheet>
</file>

<file path=xl/worksheets/sheet115.xml><?xml version="1.0" encoding="utf-8"?>
<worksheet xmlns="http://schemas.openxmlformats.org/spreadsheetml/2006/main" xmlns:r="http://schemas.openxmlformats.org/officeDocument/2006/relationships">
  <dimension ref="A1:AG123"/>
  <sheetViews>
    <sheetView showGridLines="0" zoomScaleNormal="100" zoomScaleSheetLayoutView="80" workbookViewId="0"/>
  </sheetViews>
  <sheetFormatPr defaultColWidth="7.85546875" defaultRowHeight="9"/>
  <cols>
    <col min="1" max="1" width="44.7109375" style="1467" customWidth="1"/>
    <col min="2" max="2" width="8.5703125" style="1467" customWidth="1"/>
    <col min="3" max="3" width="11.5703125" style="1467" customWidth="1"/>
    <col min="4" max="4" width="12.140625" style="1467" customWidth="1"/>
    <col min="5" max="5" width="13.28515625" style="1467" customWidth="1"/>
    <col min="6" max="6" width="11.85546875" style="1467" customWidth="1"/>
    <col min="7" max="7" width="12.42578125" style="1467" customWidth="1"/>
    <col min="8" max="18" width="7.42578125" style="1467" customWidth="1"/>
    <col min="19" max="16384" width="7.85546875" style="1467"/>
  </cols>
  <sheetData>
    <row r="1" spans="1:33" s="1633" customFormat="1" ht="18" customHeight="1">
      <c r="A1" s="1921" t="s">
        <v>1737</v>
      </c>
      <c r="B1" s="1932"/>
      <c r="C1" s="1932"/>
      <c r="D1" s="1932"/>
      <c r="E1" s="1932"/>
      <c r="F1" s="1932"/>
      <c r="G1" s="1932"/>
    </row>
    <row r="2" spans="1:33" s="1633" customFormat="1" ht="12.75" customHeight="1">
      <c r="A2" s="2300" t="s">
        <v>1373</v>
      </c>
      <c r="B2" s="2300"/>
      <c r="C2" s="2300"/>
      <c r="D2" s="2300"/>
      <c r="E2" s="2300"/>
      <c r="F2" s="2300"/>
      <c r="G2" s="2300"/>
    </row>
    <row r="3" spans="1:33" s="1634" customFormat="1" ht="26.25" customHeight="1">
      <c r="A3" s="2342" t="s">
        <v>1374</v>
      </c>
      <c r="B3" s="2342"/>
      <c r="C3" s="2342"/>
      <c r="D3" s="2342"/>
      <c r="E3" s="2342"/>
      <c r="F3" s="2342"/>
      <c r="G3" s="2342"/>
    </row>
    <row r="4" spans="1:33" ht="15" customHeight="1">
      <c r="A4" s="1686">
        <v>2016</v>
      </c>
      <c r="B4" s="1477"/>
      <c r="C4" s="1477"/>
      <c r="D4" s="1477"/>
      <c r="E4" s="1477"/>
      <c r="F4" s="1477"/>
      <c r="G4" s="1477"/>
      <c r="H4" s="1514"/>
      <c r="I4" s="1514"/>
      <c r="J4" s="1514"/>
      <c r="K4" s="1514"/>
      <c r="L4" s="1514"/>
      <c r="M4" s="1514"/>
      <c r="N4" s="1514"/>
      <c r="O4" s="1514"/>
      <c r="P4" s="1514"/>
      <c r="Q4" s="1514"/>
      <c r="R4" s="1514"/>
      <c r="S4" s="1514"/>
      <c r="T4" s="1514"/>
      <c r="U4" s="1514"/>
      <c r="V4" s="1514"/>
      <c r="W4" s="1514"/>
      <c r="X4" s="1514"/>
      <c r="Y4" s="1514"/>
      <c r="Z4" s="1514"/>
      <c r="AA4" s="1514"/>
      <c r="AB4" s="1514"/>
      <c r="AC4" s="1514"/>
      <c r="AD4" s="1514"/>
      <c r="AE4" s="1514"/>
      <c r="AF4" s="1514"/>
      <c r="AG4" s="1514"/>
    </row>
    <row r="5" spans="1:33" ht="10.5" customHeight="1">
      <c r="A5" s="1687"/>
      <c r="B5" s="2331" t="s">
        <v>1304</v>
      </c>
      <c r="C5" s="2331" t="s">
        <v>1305</v>
      </c>
      <c r="D5" s="2331" t="s">
        <v>1306</v>
      </c>
      <c r="E5" s="2331" t="s">
        <v>1307</v>
      </c>
      <c r="F5" s="2330" t="s">
        <v>1308</v>
      </c>
      <c r="G5" s="2330" t="s">
        <v>1309</v>
      </c>
      <c r="H5" s="1514"/>
      <c r="I5" s="1514"/>
      <c r="J5" s="1514"/>
      <c r="K5" s="1514"/>
      <c r="L5" s="1514"/>
      <c r="M5" s="1514"/>
      <c r="N5" s="1514"/>
      <c r="O5" s="1514"/>
      <c r="P5" s="1514"/>
      <c r="Q5" s="1514"/>
      <c r="R5" s="1514"/>
      <c r="S5" s="1514"/>
      <c r="T5" s="1514"/>
      <c r="U5" s="1514"/>
      <c r="V5" s="1514"/>
      <c r="W5" s="1514"/>
      <c r="X5" s="1514"/>
      <c r="Y5" s="1514"/>
      <c r="Z5" s="1514"/>
      <c r="AA5" s="1514"/>
      <c r="AB5" s="1514"/>
      <c r="AC5" s="1514"/>
      <c r="AD5" s="1514"/>
      <c r="AE5" s="1514"/>
      <c r="AF5" s="1514"/>
      <c r="AG5" s="1514"/>
    </row>
    <row r="6" spans="1:33" ht="10.5" customHeight="1">
      <c r="A6" s="1637" t="s">
        <v>411</v>
      </c>
      <c r="B6" s="2331"/>
      <c r="C6" s="2331"/>
      <c r="D6" s="2331"/>
      <c r="E6" s="2331"/>
      <c r="F6" s="2330"/>
      <c r="G6" s="2330"/>
      <c r="H6" s="1514"/>
      <c r="I6" s="1514"/>
      <c r="J6" s="1514"/>
      <c r="K6" s="1514"/>
      <c r="L6" s="1514"/>
      <c r="M6" s="1514"/>
      <c r="N6" s="1514"/>
      <c r="O6" s="1514"/>
      <c r="P6" s="1514"/>
      <c r="Q6" s="1514"/>
      <c r="R6" s="1514"/>
      <c r="S6" s="1514"/>
      <c r="T6" s="1514"/>
      <c r="U6" s="1514"/>
      <c r="V6" s="1514"/>
      <c r="W6" s="1514"/>
      <c r="X6" s="1514"/>
      <c r="Y6" s="1514"/>
      <c r="Z6" s="1514"/>
      <c r="AA6" s="1514"/>
      <c r="AB6" s="1514"/>
      <c r="AC6" s="1514"/>
      <c r="AD6" s="1514"/>
      <c r="AE6" s="1514"/>
      <c r="AF6" s="1514"/>
      <c r="AG6" s="1514"/>
    </row>
    <row r="7" spans="1:33" ht="10.5" customHeight="1">
      <c r="A7" s="1637"/>
      <c r="B7" s="2331"/>
      <c r="C7" s="2331"/>
      <c r="D7" s="2331"/>
      <c r="E7" s="2331"/>
      <c r="F7" s="2330"/>
      <c r="G7" s="2330"/>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c r="AG7" s="1514"/>
    </row>
    <row r="8" spans="1:33" ht="10.5" customHeight="1">
      <c r="A8" s="1637" t="s">
        <v>1329</v>
      </c>
      <c r="B8" s="2331"/>
      <c r="C8" s="2331"/>
      <c r="D8" s="2331"/>
      <c r="E8" s="2331"/>
      <c r="F8" s="2330"/>
      <c r="G8" s="2330"/>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row>
    <row r="9" spans="1:33" ht="15.75" customHeight="1">
      <c r="A9" s="1688"/>
      <c r="B9" s="2332"/>
      <c r="C9" s="2332"/>
      <c r="D9" s="2332"/>
      <c r="E9" s="2332"/>
      <c r="F9" s="2330"/>
      <c r="G9" s="2330"/>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row>
    <row r="10" spans="1:33" ht="10.5" customHeight="1">
      <c r="A10" s="1689"/>
      <c r="B10" s="2326" t="s">
        <v>505</v>
      </c>
      <c r="C10" s="2327"/>
      <c r="D10" s="2327"/>
      <c r="E10" s="2327"/>
      <c r="F10" s="2326" t="s">
        <v>1251</v>
      </c>
      <c r="G10" s="2327"/>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c r="AD10" s="1514"/>
      <c r="AE10" s="1514"/>
      <c r="AF10" s="1514"/>
      <c r="AG10" s="1514"/>
    </row>
    <row r="11" spans="1:33" ht="6" customHeight="1">
      <c r="A11" s="1514"/>
      <c r="B11" s="1607"/>
      <c r="C11" s="1690"/>
      <c r="D11" s="1690"/>
      <c r="E11" s="1690"/>
      <c r="F11" s="1690"/>
      <c r="G11" s="1690"/>
    </row>
    <row r="12" spans="1:33" s="1470" customFormat="1" ht="15" customHeight="1">
      <c r="A12" s="1691" t="s">
        <v>416</v>
      </c>
      <c r="B12" s="1692">
        <v>12432.999999999995</v>
      </c>
      <c r="C12" s="1693">
        <v>1682155.9999999967</v>
      </c>
      <c r="D12" s="1693">
        <v>2466564.9999999981</v>
      </c>
      <c r="E12" s="1693">
        <v>4148720.9999999921</v>
      </c>
      <c r="F12" s="1693">
        <v>25662019.000000019</v>
      </c>
      <c r="G12" s="1694">
        <f>+F12/C12</f>
        <v>15.25543350319475</v>
      </c>
    </row>
    <row r="13" spans="1:33" ht="7.5" customHeight="1">
      <c r="A13" s="1695"/>
      <c r="B13" s="1696"/>
      <c r="C13" s="1697"/>
      <c r="D13" s="1697"/>
      <c r="E13" s="1697"/>
      <c r="F13" s="1697"/>
      <c r="G13" s="1697"/>
    </row>
    <row r="14" spans="1:33" s="1470" customFormat="1" ht="14.1" customHeight="1">
      <c r="A14" s="1691" t="s">
        <v>1331</v>
      </c>
      <c r="B14" s="1692">
        <v>5605.9999999999991</v>
      </c>
      <c r="C14" s="1693">
        <v>789568.00000000012</v>
      </c>
      <c r="D14" s="1692">
        <v>415567.00000000012</v>
      </c>
      <c r="E14" s="1692">
        <v>1205135.0000000009</v>
      </c>
      <c r="F14" s="1692">
        <v>5020424.9999999972</v>
      </c>
      <c r="G14" s="1694">
        <f t="shared" ref="G14:G50" si="0">+F14/C14</f>
        <v>6.3584453777255368</v>
      </c>
      <c r="H14" s="1619"/>
      <c r="I14" s="1619"/>
    </row>
    <row r="15" spans="1:33" s="1470" customFormat="1" ht="14.1" customHeight="1">
      <c r="A15" s="1698" t="s">
        <v>1332</v>
      </c>
      <c r="B15" s="1692">
        <v>30.999999999999996</v>
      </c>
      <c r="C15" s="1693">
        <v>7332.9999999999991</v>
      </c>
      <c r="D15" s="1692">
        <v>2901.0000000000009</v>
      </c>
      <c r="E15" s="1692">
        <v>10234.000000000002</v>
      </c>
      <c r="F15" s="1692">
        <v>177082.00000000003</v>
      </c>
      <c r="G15" s="1694">
        <f t="shared" si="0"/>
        <v>24.148643120141831</v>
      </c>
      <c r="H15" s="1655"/>
      <c r="I15" s="1655"/>
    </row>
    <row r="16" spans="1:33" s="1470" customFormat="1" ht="14.1" customHeight="1">
      <c r="A16" s="1698" t="s">
        <v>1333</v>
      </c>
      <c r="B16" s="1692">
        <v>2506.0000000000009</v>
      </c>
      <c r="C16" s="1693">
        <v>539708.00000000023</v>
      </c>
      <c r="D16" s="1692">
        <v>558974.99999999988</v>
      </c>
      <c r="E16" s="1692">
        <v>1098683.0000000007</v>
      </c>
      <c r="F16" s="1692">
        <v>16838205.000000015</v>
      </c>
      <c r="G16" s="1694">
        <f t="shared" si="0"/>
        <v>31.198731536312241</v>
      </c>
      <c r="H16" s="1655"/>
      <c r="I16" s="1655"/>
    </row>
    <row r="17" spans="1:9" ht="14.1" customHeight="1">
      <c r="A17" s="1699" t="s">
        <v>1334</v>
      </c>
      <c r="B17" s="1700">
        <v>1175.0000000000007</v>
      </c>
      <c r="C17" s="1701">
        <v>89123.999999999956</v>
      </c>
      <c r="D17" s="1700">
        <v>157427.99999999997</v>
      </c>
      <c r="E17" s="1700">
        <v>246551.99999999991</v>
      </c>
      <c r="F17" s="1700">
        <v>677356.00000000035</v>
      </c>
      <c r="G17" s="1702">
        <f t="shared" si="0"/>
        <v>7.6001525963825758</v>
      </c>
      <c r="H17" s="1660"/>
      <c r="I17" s="1660"/>
    </row>
    <row r="18" spans="1:9" ht="14.1" customHeight="1">
      <c r="A18" s="1699" t="s">
        <v>1335</v>
      </c>
      <c r="B18" s="1700">
        <v>696</v>
      </c>
      <c r="C18" s="1701">
        <v>56598.000000000022</v>
      </c>
      <c r="D18" s="1700">
        <v>237111.00000000009</v>
      </c>
      <c r="E18" s="1700">
        <v>293708.99999999994</v>
      </c>
      <c r="F18" s="1700">
        <v>1065232.0000000002</v>
      </c>
      <c r="G18" s="1702">
        <f t="shared" si="0"/>
        <v>18.821018410544539</v>
      </c>
      <c r="H18" s="1660"/>
      <c r="I18" s="1660"/>
    </row>
    <row r="19" spans="1:9" ht="14.1" customHeight="1">
      <c r="A19" s="1699" t="s">
        <v>1336</v>
      </c>
      <c r="B19" s="1700">
        <v>38.999999999999993</v>
      </c>
      <c r="C19" s="1701">
        <v>1332</v>
      </c>
      <c r="D19" s="1700">
        <v>3647.0000000000009</v>
      </c>
      <c r="E19" s="1700">
        <v>4979</v>
      </c>
      <c r="F19" s="1700">
        <v>6471.0000000000009</v>
      </c>
      <c r="G19" s="1702">
        <f t="shared" si="0"/>
        <v>4.8581081081081088</v>
      </c>
      <c r="H19" s="1660"/>
      <c r="I19" s="1660"/>
    </row>
    <row r="20" spans="1:9" ht="14.1" customHeight="1">
      <c r="A20" s="1699" t="s">
        <v>1337</v>
      </c>
      <c r="B20" s="1700">
        <v>90</v>
      </c>
      <c r="C20" s="1701">
        <v>1294.0000000000002</v>
      </c>
      <c r="D20" s="1700">
        <v>15088.999999999998</v>
      </c>
      <c r="E20" s="1700">
        <v>16383</v>
      </c>
      <c r="F20" s="1700">
        <v>5823.9999999999991</v>
      </c>
      <c r="G20" s="1702">
        <f t="shared" si="0"/>
        <v>4.5007727975270466</v>
      </c>
      <c r="H20" s="1660"/>
      <c r="I20" s="1660"/>
    </row>
    <row r="21" spans="1:9" ht="14.1" customHeight="1">
      <c r="A21" s="1699" t="s">
        <v>1338</v>
      </c>
      <c r="B21" s="1700">
        <v>120.00000000000003</v>
      </c>
      <c r="C21" s="1701">
        <v>339557.00000000006</v>
      </c>
      <c r="D21" s="1700">
        <v>72611.000000000015</v>
      </c>
      <c r="E21" s="1700">
        <v>412168.00000000006</v>
      </c>
      <c r="F21" s="1700">
        <v>14105624.999999998</v>
      </c>
      <c r="G21" s="1702">
        <f t="shared" si="0"/>
        <v>41.541258168731602</v>
      </c>
      <c r="H21" s="1660"/>
      <c r="I21" s="1660"/>
    </row>
    <row r="22" spans="1:9" ht="14.1" customHeight="1">
      <c r="A22" s="1699" t="s">
        <v>1339</v>
      </c>
      <c r="B22" s="1700">
        <v>386.00000000000011</v>
      </c>
      <c r="C22" s="1701">
        <v>51803.000000000015</v>
      </c>
      <c r="D22" s="1700">
        <v>73088.999999999985</v>
      </c>
      <c r="E22" s="1700">
        <v>124891.99999999997</v>
      </c>
      <c r="F22" s="1700">
        <v>977696.99999999988</v>
      </c>
      <c r="G22" s="1702">
        <f t="shared" si="0"/>
        <v>18.873366407350918</v>
      </c>
      <c r="H22" s="1660"/>
      <c r="I22" s="1660"/>
    </row>
    <row r="23" spans="1:9" s="1470" customFormat="1" ht="14.1" customHeight="1">
      <c r="A23" s="1703" t="s">
        <v>1340</v>
      </c>
      <c r="B23" s="1692">
        <v>273.00000000000006</v>
      </c>
      <c r="C23" s="1693">
        <v>2204</v>
      </c>
      <c r="D23" s="1692">
        <v>36341.000000000007</v>
      </c>
      <c r="E23" s="1692">
        <v>38545.000000000007</v>
      </c>
      <c r="F23" s="1692">
        <v>11093</v>
      </c>
      <c r="G23" s="1694">
        <f t="shared" si="0"/>
        <v>5.0331215970961889</v>
      </c>
      <c r="H23" s="1619"/>
      <c r="I23" s="1619"/>
    </row>
    <row r="24" spans="1:9" s="1470" customFormat="1" ht="14.1" customHeight="1">
      <c r="A24" s="1703" t="s">
        <v>1341</v>
      </c>
      <c r="B24" s="1692">
        <v>613.00000000000011</v>
      </c>
      <c r="C24" s="1693">
        <v>38994.999999999978</v>
      </c>
      <c r="D24" s="1692">
        <v>66683.999999999985</v>
      </c>
      <c r="E24" s="1692">
        <v>105678.99999999994</v>
      </c>
      <c r="F24" s="1692">
        <v>398972.00000000012</v>
      </c>
      <c r="G24" s="1694">
        <f t="shared" si="0"/>
        <v>10.231362995255811</v>
      </c>
      <c r="H24" s="1619"/>
      <c r="I24" s="1619"/>
    </row>
    <row r="25" spans="1:9" ht="14.1" customHeight="1">
      <c r="A25" s="1699" t="s">
        <v>1342</v>
      </c>
      <c r="B25" s="1700">
        <v>263</v>
      </c>
      <c r="C25" s="1701">
        <v>20138.999999999996</v>
      </c>
      <c r="D25" s="1700">
        <v>28248</v>
      </c>
      <c r="E25" s="1700">
        <v>48387</v>
      </c>
      <c r="F25" s="1700">
        <v>277515.99999999994</v>
      </c>
      <c r="G25" s="1702">
        <f t="shared" si="0"/>
        <v>13.780028799841103</v>
      </c>
      <c r="H25" s="1660"/>
      <c r="I25" s="1660"/>
    </row>
    <row r="26" spans="1:9" ht="14.1" customHeight="1">
      <c r="A26" s="1699" t="s">
        <v>1343</v>
      </c>
      <c r="B26" s="1700">
        <v>349.99999999999989</v>
      </c>
      <c r="C26" s="1701">
        <v>18856.000000000011</v>
      </c>
      <c r="D26" s="1700">
        <v>38436</v>
      </c>
      <c r="E26" s="1700">
        <v>57291.999999999993</v>
      </c>
      <c r="F26" s="1700">
        <v>121455.99999999999</v>
      </c>
      <c r="G26" s="1702">
        <f t="shared" si="0"/>
        <v>6.441238862961387</v>
      </c>
      <c r="H26" s="1660"/>
      <c r="I26" s="1660"/>
    </row>
    <row r="27" spans="1:9" s="1665" customFormat="1" ht="14.1" customHeight="1">
      <c r="A27" s="1703" t="s">
        <v>1344</v>
      </c>
      <c r="B27" s="1692">
        <v>2</v>
      </c>
      <c r="C27" s="1704">
        <v>126</v>
      </c>
      <c r="D27" s="1704">
        <v>199652.99999999994</v>
      </c>
      <c r="E27" s="1704">
        <v>199779.00000000006</v>
      </c>
      <c r="F27" s="1704">
        <v>171</v>
      </c>
      <c r="G27" s="1694">
        <f t="shared" si="0"/>
        <v>1.3571428571428572</v>
      </c>
      <c r="H27" s="1664"/>
      <c r="I27" s="1664"/>
    </row>
    <row r="28" spans="1:9" s="1665" customFormat="1" ht="14.1" customHeight="1">
      <c r="A28" s="1703" t="s">
        <v>1345</v>
      </c>
      <c r="B28" s="1692">
        <v>132</v>
      </c>
      <c r="C28" s="1704">
        <v>74622</v>
      </c>
      <c r="D28" s="1704">
        <v>25282</v>
      </c>
      <c r="E28" s="1704">
        <v>99904.000000000015</v>
      </c>
      <c r="F28" s="1704">
        <v>517726.00000000006</v>
      </c>
      <c r="G28" s="1694">
        <f t="shared" si="0"/>
        <v>6.9379807563453149</v>
      </c>
      <c r="H28" s="1664"/>
      <c r="I28" s="1664"/>
    </row>
    <row r="29" spans="1:9" s="1665" customFormat="1" ht="14.1" customHeight="1">
      <c r="A29" s="1703" t="s">
        <v>1346</v>
      </c>
      <c r="B29" s="1692">
        <v>390</v>
      </c>
      <c r="C29" s="1704">
        <v>70285.999999999985</v>
      </c>
      <c r="D29" s="1704">
        <v>252519.99999999991</v>
      </c>
      <c r="E29" s="1704">
        <v>322806.00000000006</v>
      </c>
      <c r="F29" s="1704">
        <v>1054117.0000000002</v>
      </c>
      <c r="G29" s="1694">
        <f t="shared" si="0"/>
        <v>14.997538627891762</v>
      </c>
      <c r="H29" s="1664"/>
      <c r="I29" s="1664"/>
    </row>
    <row r="30" spans="1:9" s="1665" customFormat="1" ht="14.1" customHeight="1">
      <c r="A30" s="1703" t="s">
        <v>1347</v>
      </c>
      <c r="B30" s="1692">
        <v>1899.0000000000005</v>
      </c>
      <c r="C30" s="1704">
        <v>158837</v>
      </c>
      <c r="D30" s="1704">
        <v>182891</v>
      </c>
      <c r="E30" s="1704">
        <v>341727.99999999994</v>
      </c>
      <c r="F30" s="1704">
        <v>1640580.9999999995</v>
      </c>
      <c r="G30" s="1694">
        <f t="shared" si="0"/>
        <v>10.328708046613821</v>
      </c>
      <c r="H30" s="1664"/>
      <c r="I30" s="1664"/>
    </row>
    <row r="31" spans="1:9" s="1665" customFormat="1" ht="14.1" customHeight="1">
      <c r="A31" s="1703" t="s">
        <v>1348</v>
      </c>
      <c r="B31" s="1692">
        <v>595.99999999999977</v>
      </c>
      <c r="C31" s="1704">
        <v>476.99999999999972</v>
      </c>
      <c r="D31" s="1704">
        <v>725750.99999999977</v>
      </c>
      <c r="E31" s="1704">
        <v>726228.00000000023</v>
      </c>
      <c r="F31" s="1704">
        <v>3646.9999999999995</v>
      </c>
      <c r="G31" s="1694">
        <f t="shared" si="0"/>
        <v>7.6457023060796683</v>
      </c>
      <c r="H31" s="1664"/>
      <c r="I31" s="1664"/>
    </row>
    <row r="32" spans="1:9" s="1470" customFormat="1" ht="15" customHeight="1">
      <c r="A32" s="1691" t="s">
        <v>518</v>
      </c>
      <c r="B32" s="1692">
        <v>12000.999999999991</v>
      </c>
      <c r="C32" s="1693">
        <v>1663611.9999999967</v>
      </c>
      <c r="D32" s="1693">
        <v>2399757.9999999986</v>
      </c>
      <c r="E32" s="1693">
        <v>4063369.9999999912</v>
      </c>
      <c r="F32" s="1693">
        <v>25526830.00000003</v>
      </c>
      <c r="G32" s="1694">
        <f t="shared" si="0"/>
        <v>15.344220888043655</v>
      </c>
    </row>
    <row r="33" spans="1:9" s="1470" customFormat="1" ht="18.75" customHeight="1">
      <c r="A33" s="1691" t="s">
        <v>1331</v>
      </c>
      <c r="B33" s="1692">
        <v>5480.9999999999982</v>
      </c>
      <c r="C33" s="1693">
        <v>780362.99999999988</v>
      </c>
      <c r="D33" s="1692">
        <v>407877.00000000006</v>
      </c>
      <c r="E33" s="1692">
        <v>1188240.0000000012</v>
      </c>
      <c r="F33" s="1692">
        <v>4985720.9999999972</v>
      </c>
      <c r="G33" s="1694">
        <f t="shared" si="0"/>
        <v>6.388976668550403</v>
      </c>
      <c r="H33" s="1619"/>
      <c r="I33" s="1619"/>
    </row>
    <row r="34" spans="1:9" s="1470" customFormat="1" ht="14.1" customHeight="1">
      <c r="A34" s="1698" t="s">
        <v>1332</v>
      </c>
      <c r="B34" s="1692">
        <v>30.999999999999996</v>
      </c>
      <c r="C34" s="1693">
        <v>7332.9999999999991</v>
      </c>
      <c r="D34" s="1692">
        <v>2901.0000000000009</v>
      </c>
      <c r="E34" s="1692">
        <v>10234.000000000002</v>
      </c>
      <c r="F34" s="1692">
        <v>177082.00000000003</v>
      </c>
      <c r="G34" s="1694">
        <f t="shared" si="0"/>
        <v>24.148643120141831</v>
      </c>
      <c r="H34" s="1655"/>
      <c r="I34" s="1655"/>
    </row>
    <row r="35" spans="1:9" s="1470" customFormat="1" ht="14.1" customHeight="1">
      <c r="A35" s="1698" t="s">
        <v>1333</v>
      </c>
      <c r="B35" s="1692">
        <v>2312.0000000000009</v>
      </c>
      <c r="C35" s="1693">
        <v>531248.00000000012</v>
      </c>
      <c r="D35" s="1692">
        <v>529668.99999999988</v>
      </c>
      <c r="E35" s="1692">
        <v>1060917.0000000007</v>
      </c>
      <c r="F35" s="1692">
        <v>16745600.000000006</v>
      </c>
      <c r="G35" s="1694">
        <f t="shared" si="0"/>
        <v>31.521248079992777</v>
      </c>
      <c r="H35" s="1655"/>
      <c r="I35" s="1655"/>
    </row>
    <row r="36" spans="1:9" ht="14.1" customHeight="1">
      <c r="A36" s="1699" t="s">
        <v>1334</v>
      </c>
      <c r="B36" s="1700">
        <v>1031.0000000000005</v>
      </c>
      <c r="C36" s="1701">
        <v>80904.999999999956</v>
      </c>
      <c r="D36" s="1700">
        <v>147999.99999999997</v>
      </c>
      <c r="E36" s="1700">
        <v>228904.99999999994</v>
      </c>
      <c r="F36" s="1700">
        <v>586356.00000000023</v>
      </c>
      <c r="G36" s="1702">
        <f t="shared" si="0"/>
        <v>7.2474630739756574</v>
      </c>
      <c r="H36" s="1660"/>
      <c r="I36" s="1660"/>
    </row>
    <row r="37" spans="1:9" ht="14.1" customHeight="1">
      <c r="A37" s="1699" t="s">
        <v>1335</v>
      </c>
      <c r="B37" s="1700">
        <v>669</v>
      </c>
      <c r="C37" s="1701">
        <v>56598.000000000007</v>
      </c>
      <c r="D37" s="1700">
        <v>232236.00000000006</v>
      </c>
      <c r="E37" s="1700">
        <v>288834</v>
      </c>
      <c r="F37" s="1700">
        <v>1065232.0000000002</v>
      </c>
      <c r="G37" s="1702">
        <f t="shared" si="0"/>
        <v>18.821018410544543</v>
      </c>
      <c r="H37" s="1660"/>
      <c r="I37" s="1660"/>
    </row>
    <row r="38" spans="1:9" ht="14.1" customHeight="1">
      <c r="A38" s="1699" t="s">
        <v>1336</v>
      </c>
      <c r="B38" s="1700">
        <v>38.999999999999993</v>
      </c>
      <c r="C38" s="1701">
        <v>1332</v>
      </c>
      <c r="D38" s="1700">
        <v>3647.0000000000009</v>
      </c>
      <c r="E38" s="1700">
        <v>4979</v>
      </c>
      <c r="F38" s="1700">
        <v>6471.0000000000009</v>
      </c>
      <c r="G38" s="1702">
        <f t="shared" si="0"/>
        <v>4.8581081081081088</v>
      </c>
      <c r="H38" s="1660"/>
      <c r="I38" s="1660"/>
    </row>
    <row r="39" spans="1:9" ht="14.1" customHeight="1">
      <c r="A39" s="1699" t="s">
        <v>1337</v>
      </c>
      <c r="B39" s="1700">
        <v>88.999999999999986</v>
      </c>
      <c r="C39" s="1701">
        <v>1294.0000000000002</v>
      </c>
      <c r="D39" s="1700">
        <v>15048.999999999998</v>
      </c>
      <c r="E39" s="1700">
        <v>16343</v>
      </c>
      <c r="F39" s="1700">
        <v>5824</v>
      </c>
      <c r="G39" s="1702">
        <f t="shared" si="0"/>
        <v>4.5007727975270475</v>
      </c>
      <c r="H39" s="1660"/>
      <c r="I39" s="1660"/>
    </row>
    <row r="40" spans="1:9" ht="14.1" customHeight="1">
      <c r="A40" s="1699" t="s">
        <v>1338</v>
      </c>
      <c r="B40" s="1700">
        <v>110.00000000000001</v>
      </c>
      <c r="C40" s="1701">
        <v>339557.00000000006</v>
      </c>
      <c r="D40" s="1700">
        <v>62611.000000000007</v>
      </c>
      <c r="E40" s="1700">
        <v>402168.00000000006</v>
      </c>
      <c r="F40" s="1700">
        <v>14105624.999999998</v>
      </c>
      <c r="G40" s="1702">
        <f t="shared" si="0"/>
        <v>41.541258168731602</v>
      </c>
      <c r="H40" s="1660"/>
      <c r="I40" s="1660"/>
    </row>
    <row r="41" spans="1:9" ht="14.1" customHeight="1">
      <c r="A41" s="1699" t="s">
        <v>1339</v>
      </c>
      <c r="B41" s="1700">
        <v>374</v>
      </c>
      <c r="C41" s="1701">
        <v>51562.000000000007</v>
      </c>
      <c r="D41" s="1700">
        <v>68126</v>
      </c>
      <c r="E41" s="1700">
        <v>119687.99999999997</v>
      </c>
      <c r="F41" s="1700">
        <v>976092</v>
      </c>
      <c r="G41" s="1702">
        <f t="shared" si="0"/>
        <v>18.930452658934872</v>
      </c>
      <c r="H41" s="1660"/>
      <c r="I41" s="1660"/>
    </row>
    <row r="42" spans="1:9" s="1470" customFormat="1" ht="14.1" customHeight="1">
      <c r="A42" s="1703" t="s">
        <v>1340</v>
      </c>
      <c r="B42" s="1692">
        <v>242.00000000000006</v>
      </c>
      <c r="C42" s="1693">
        <v>1672</v>
      </c>
      <c r="D42" s="1692">
        <v>32010.000000000007</v>
      </c>
      <c r="E42" s="1692">
        <v>33682.000000000007</v>
      </c>
      <c r="F42" s="1692">
        <v>4507</v>
      </c>
      <c r="G42" s="1694">
        <f t="shared" si="0"/>
        <v>2.6955741626794256</v>
      </c>
      <c r="H42" s="1619"/>
      <c r="I42" s="1619"/>
    </row>
    <row r="43" spans="1:9" s="1470" customFormat="1" ht="14.1" customHeight="1">
      <c r="A43" s="1703" t="s">
        <v>1341</v>
      </c>
      <c r="B43" s="1692">
        <v>602.00000000000023</v>
      </c>
      <c r="C43" s="1693">
        <v>38647.999999999978</v>
      </c>
      <c r="D43" s="1692">
        <v>63887.999999999985</v>
      </c>
      <c r="E43" s="1692">
        <v>102535.99999999996</v>
      </c>
      <c r="F43" s="1692">
        <v>397678.00000000012</v>
      </c>
      <c r="G43" s="1694">
        <f t="shared" si="0"/>
        <v>10.289743324363494</v>
      </c>
      <c r="H43" s="1619"/>
      <c r="I43" s="1619"/>
    </row>
    <row r="44" spans="1:9" ht="14.1" customHeight="1">
      <c r="A44" s="1699" t="s">
        <v>1342</v>
      </c>
      <c r="B44" s="1700">
        <v>259</v>
      </c>
      <c r="C44" s="1701">
        <v>20138.999999999993</v>
      </c>
      <c r="D44" s="1700">
        <v>27973</v>
      </c>
      <c r="E44" s="1700">
        <v>48112</v>
      </c>
      <c r="F44" s="1700">
        <v>277515.99999999994</v>
      </c>
      <c r="G44" s="1702">
        <f t="shared" si="0"/>
        <v>13.780028799841107</v>
      </c>
      <c r="H44" s="1660"/>
      <c r="I44" s="1660"/>
    </row>
    <row r="45" spans="1:9" ht="14.1" customHeight="1">
      <c r="A45" s="1699" t="s">
        <v>1343</v>
      </c>
      <c r="B45" s="1700">
        <v>342.99999999999989</v>
      </c>
      <c r="C45" s="1701">
        <v>18509.000000000007</v>
      </c>
      <c r="D45" s="1700">
        <v>35914.999999999993</v>
      </c>
      <c r="E45" s="1700">
        <v>54424</v>
      </c>
      <c r="F45" s="1700">
        <v>120162</v>
      </c>
      <c r="G45" s="1702">
        <f t="shared" si="0"/>
        <v>6.4920849316548681</v>
      </c>
      <c r="H45" s="1660"/>
      <c r="I45" s="1660"/>
    </row>
    <row r="46" spans="1:9" s="1665" customFormat="1" ht="14.1" customHeight="1">
      <c r="A46" s="1703" t="s">
        <v>1344</v>
      </c>
      <c r="B46" s="1692">
        <v>378.00000000000017</v>
      </c>
      <c r="C46" s="1704">
        <v>126</v>
      </c>
      <c r="D46" s="1704">
        <v>195302.99999999994</v>
      </c>
      <c r="E46" s="1704">
        <v>195429.00000000003</v>
      </c>
      <c r="F46" s="1704">
        <v>171</v>
      </c>
      <c r="G46" s="1694">
        <f t="shared" si="0"/>
        <v>1.3571428571428572</v>
      </c>
      <c r="H46" s="1664"/>
      <c r="I46" s="1664"/>
    </row>
    <row r="47" spans="1:9" s="1665" customFormat="1" ht="14.1" customHeight="1">
      <c r="A47" s="1703" t="s">
        <v>1345</v>
      </c>
      <c r="B47" s="1692">
        <v>132</v>
      </c>
      <c r="C47" s="1704">
        <v>74622</v>
      </c>
      <c r="D47" s="1704">
        <v>25282</v>
      </c>
      <c r="E47" s="1704">
        <v>99904.000000000015</v>
      </c>
      <c r="F47" s="1704">
        <v>517726.00000000006</v>
      </c>
      <c r="G47" s="1694">
        <f t="shared" si="0"/>
        <v>6.9379807563453149</v>
      </c>
      <c r="H47" s="1664"/>
      <c r="I47" s="1664"/>
    </row>
    <row r="48" spans="1:9" s="1665" customFormat="1" ht="14.1" customHeight="1">
      <c r="A48" s="1703" t="s">
        <v>1346</v>
      </c>
      <c r="B48" s="1692">
        <v>343</v>
      </c>
      <c r="C48" s="1704">
        <v>70285.999999999985</v>
      </c>
      <c r="D48" s="1704">
        <v>236748.99999999991</v>
      </c>
      <c r="E48" s="1704">
        <v>307035</v>
      </c>
      <c r="F48" s="1704">
        <v>1054117.0000000005</v>
      </c>
      <c r="G48" s="1694">
        <f t="shared" si="0"/>
        <v>14.997538627891766</v>
      </c>
      <c r="H48" s="1664"/>
      <c r="I48" s="1664"/>
    </row>
    <row r="49" spans="1:11" s="1665" customFormat="1" ht="14.1" customHeight="1">
      <c r="A49" s="1703" t="s">
        <v>1347</v>
      </c>
      <c r="B49" s="1692">
        <v>1886.0000000000005</v>
      </c>
      <c r="C49" s="1704">
        <v>158837</v>
      </c>
      <c r="D49" s="1704">
        <v>180448</v>
      </c>
      <c r="E49" s="1704">
        <v>339284.99999999994</v>
      </c>
      <c r="F49" s="1704">
        <v>1640580.9999999998</v>
      </c>
      <c r="G49" s="1694">
        <f t="shared" si="0"/>
        <v>10.328708046613823</v>
      </c>
      <c r="H49" s="1664"/>
      <c r="I49" s="1664"/>
    </row>
    <row r="50" spans="1:11" s="1665" customFormat="1" ht="14.1" customHeight="1">
      <c r="A50" s="1703" t="s">
        <v>1348</v>
      </c>
      <c r="B50" s="1692">
        <v>593.99999999999977</v>
      </c>
      <c r="C50" s="1704">
        <v>476.99999999999977</v>
      </c>
      <c r="D50" s="1704">
        <v>725630.99999999977</v>
      </c>
      <c r="E50" s="1704">
        <v>726108.00000000023</v>
      </c>
      <c r="F50" s="1704">
        <v>3646.9999999999995</v>
      </c>
      <c r="G50" s="1694">
        <f t="shared" si="0"/>
        <v>7.6457023060796674</v>
      </c>
      <c r="H50" s="1664"/>
      <c r="I50" s="1664"/>
    </row>
    <row r="51" spans="1:11" ht="3.75" customHeight="1" thickBot="1">
      <c r="A51" s="1705"/>
      <c r="B51" s="1706"/>
      <c r="C51" s="1706"/>
      <c r="D51" s="1706"/>
      <c r="E51" s="1706"/>
      <c r="F51" s="1706"/>
      <c r="G51" s="1706"/>
      <c r="H51" s="1671"/>
      <c r="I51" s="1671"/>
      <c r="J51" s="1671"/>
      <c r="K51" s="1671"/>
    </row>
    <row r="52" spans="1:11" s="1620" customFormat="1" ht="11.25" customHeight="1" thickTop="1">
      <c r="A52" s="2341" t="s">
        <v>1375</v>
      </c>
      <c r="B52" s="2341"/>
      <c r="C52" s="2341"/>
      <c r="D52" s="2341"/>
      <c r="E52" s="2341"/>
      <c r="F52" s="1707"/>
      <c r="G52" s="1707"/>
    </row>
    <row r="53" spans="1:11" s="1124" customFormat="1" ht="8.25" customHeight="1">
      <c r="B53" s="1673"/>
      <c r="C53" s="1673"/>
      <c r="D53" s="1673"/>
      <c r="E53" s="1673"/>
      <c r="F53" s="1673"/>
      <c r="G53" s="1673"/>
      <c r="H53" s="1671"/>
      <c r="I53" s="1671"/>
      <c r="J53" s="1671"/>
      <c r="K53" s="1671"/>
    </row>
    <row r="54" spans="1:11" ht="12.75">
      <c r="A54" s="1509" t="s">
        <v>691</v>
      </c>
      <c r="B54" s="1623"/>
      <c r="C54" s="1630"/>
      <c r="D54" s="1630"/>
      <c r="E54" s="1630"/>
    </row>
    <row r="55" spans="1:11" ht="12" customHeight="1">
      <c r="A55" s="1708" t="s">
        <v>1310</v>
      </c>
      <c r="B55" s="1623"/>
      <c r="C55" s="1630"/>
      <c r="D55" s="1630"/>
      <c r="E55" s="1630"/>
    </row>
    <row r="56" spans="1:11" ht="12" customHeight="1">
      <c r="A56" s="1626" t="s">
        <v>1311</v>
      </c>
      <c r="B56" s="1630"/>
      <c r="C56" s="1630"/>
      <c r="D56" s="1630"/>
      <c r="E56" s="1630"/>
    </row>
    <row r="57" spans="1:11" ht="12" customHeight="1">
      <c r="A57" s="1626" t="s">
        <v>1312</v>
      </c>
      <c r="B57" s="1630"/>
      <c r="C57" s="1630"/>
      <c r="D57" s="1630"/>
      <c r="E57" s="1630"/>
    </row>
    <row r="58" spans="1:11" ht="12" customHeight="1">
      <c r="A58" s="1626" t="s">
        <v>1313</v>
      </c>
      <c r="B58" s="1630"/>
      <c r="C58" s="1630"/>
      <c r="D58" s="1630"/>
      <c r="E58" s="1630"/>
    </row>
    <row r="59" spans="1:11" ht="12" customHeight="1">
      <c r="A59" s="1626" t="s">
        <v>1314</v>
      </c>
      <c r="B59" s="1630"/>
      <c r="C59" s="1630"/>
      <c r="D59" s="1630"/>
      <c r="E59" s="1630"/>
    </row>
    <row r="60" spans="1:11" ht="8.25" customHeight="1">
      <c r="A60" s="1709"/>
      <c r="B60" s="1515"/>
      <c r="C60" s="1515"/>
      <c r="D60" s="1515"/>
      <c r="E60" s="1515"/>
      <c r="F60" s="1515"/>
      <c r="G60" s="1515"/>
    </row>
    <row r="61" spans="1:11" ht="12" customHeight="1">
      <c r="A61" s="1626" t="s">
        <v>1361</v>
      </c>
      <c r="B61" s="1515"/>
      <c r="C61" s="1515"/>
      <c r="D61" s="1515"/>
      <c r="E61" s="1515"/>
      <c r="F61" s="1515"/>
      <c r="G61" s="1515"/>
    </row>
    <row r="62" spans="1:11" ht="12" customHeight="1">
      <c r="A62" s="1626" t="s">
        <v>1362</v>
      </c>
      <c r="B62" s="1515"/>
      <c r="C62" s="1515"/>
      <c r="D62" s="1515"/>
      <c r="E62" s="1515"/>
      <c r="F62" s="1515"/>
      <c r="G62" s="1515"/>
    </row>
    <row r="63" spans="1:11" ht="12" customHeight="1">
      <c r="A63" s="1626" t="s">
        <v>1363</v>
      </c>
      <c r="B63" s="1515"/>
      <c r="C63" s="1515"/>
      <c r="D63" s="1515"/>
      <c r="E63" s="1515"/>
      <c r="F63" s="1515"/>
      <c r="G63" s="1515"/>
    </row>
    <row r="64" spans="1:11" ht="12" customHeight="1">
      <c r="A64" s="1626" t="s">
        <v>1364</v>
      </c>
      <c r="B64" s="1515"/>
      <c r="C64" s="1515"/>
      <c r="D64" s="1515"/>
      <c r="E64" s="1515"/>
      <c r="F64" s="1515"/>
      <c r="G64" s="1515"/>
    </row>
    <row r="65" spans="1:7" ht="8.25" customHeight="1">
      <c r="A65" s="1709"/>
      <c r="B65" s="1515"/>
      <c r="C65" s="1515"/>
      <c r="D65" s="1515"/>
      <c r="E65" s="1515"/>
      <c r="F65" s="1515"/>
      <c r="G65" s="1515"/>
    </row>
    <row r="66" spans="1:7" ht="12" customHeight="1">
      <c r="A66" s="1626" t="s">
        <v>1365</v>
      </c>
      <c r="B66" s="1515"/>
      <c r="C66" s="1515"/>
      <c r="D66" s="1515"/>
      <c r="E66" s="1515"/>
      <c r="F66" s="1515"/>
      <c r="G66" s="1515"/>
    </row>
    <row r="67" spans="1:7" ht="12" customHeight="1">
      <c r="A67" s="1626" t="s">
        <v>1366</v>
      </c>
      <c r="B67" s="1515"/>
      <c r="C67" s="1515"/>
      <c r="D67" s="1515"/>
      <c r="E67" s="1515"/>
      <c r="F67" s="1515"/>
      <c r="G67" s="1515"/>
    </row>
    <row r="68" spans="1:7" ht="12" customHeight="1">
      <c r="A68" s="1626" t="s">
        <v>1367</v>
      </c>
      <c r="B68" s="1515"/>
      <c r="C68" s="1515"/>
      <c r="D68" s="1515"/>
      <c r="E68" s="1515"/>
      <c r="F68" s="1515"/>
      <c r="G68" s="1515"/>
    </row>
    <row r="69" spans="1:7" ht="12" customHeight="1">
      <c r="A69" s="1626" t="s">
        <v>1368</v>
      </c>
      <c r="B69" s="1515"/>
      <c r="C69" s="1515"/>
      <c r="D69" s="1515"/>
      <c r="E69" s="1515"/>
      <c r="F69" s="1515"/>
      <c r="G69" s="1515"/>
    </row>
    <row r="70" spans="1:7" ht="8.25" customHeight="1">
      <c r="A70" s="1628"/>
      <c r="B70" s="1674"/>
      <c r="C70" s="1674"/>
      <c r="D70" s="1674"/>
      <c r="E70" s="1674"/>
      <c r="F70" s="1674"/>
      <c r="G70" s="1674"/>
    </row>
    <row r="71" spans="1:7" ht="12" customHeight="1">
      <c r="A71" s="1626" t="s">
        <v>1369</v>
      </c>
      <c r="B71" s="1515"/>
      <c r="C71" s="1515"/>
      <c r="D71" s="1515"/>
      <c r="E71" s="1515"/>
      <c r="F71" s="1515"/>
      <c r="G71" s="1515"/>
    </row>
    <row r="72" spans="1:7" ht="12" customHeight="1">
      <c r="A72" s="1626" t="s">
        <v>1370</v>
      </c>
      <c r="B72" s="1515"/>
      <c r="C72" s="1515"/>
      <c r="D72" s="1515"/>
      <c r="E72" s="1515"/>
      <c r="F72" s="1515"/>
      <c r="G72" s="1515"/>
    </row>
    <row r="73" spans="1:7" ht="12" customHeight="1">
      <c r="A73" s="1626" t="s">
        <v>1371</v>
      </c>
      <c r="B73" s="1515"/>
      <c r="C73" s="1515"/>
      <c r="D73" s="1515"/>
      <c r="E73" s="1515"/>
      <c r="F73" s="1515"/>
      <c r="G73" s="1515"/>
    </row>
    <row r="74" spans="1:7" ht="12" customHeight="1">
      <c r="A74" s="1626" t="s">
        <v>1372</v>
      </c>
      <c r="B74" s="1674"/>
      <c r="C74" s="1674"/>
      <c r="D74" s="1674"/>
      <c r="E74" s="1674"/>
      <c r="F74" s="1674"/>
      <c r="G74" s="1674"/>
    </row>
    <row r="75" spans="1:7">
      <c r="B75" s="1674"/>
      <c r="C75" s="1674"/>
      <c r="D75" s="1674"/>
      <c r="E75" s="1674"/>
      <c r="F75" s="1674"/>
      <c r="G75" s="1674"/>
    </row>
    <row r="76" spans="1:7">
      <c r="B76" s="1674"/>
      <c r="C76" s="1674"/>
      <c r="D76" s="1674"/>
      <c r="E76" s="1674"/>
      <c r="F76" s="1674"/>
      <c r="G76" s="1674"/>
    </row>
    <row r="77" spans="1:7">
      <c r="B77" s="1674"/>
      <c r="C77" s="1674"/>
      <c r="D77" s="1674"/>
      <c r="E77" s="1674"/>
      <c r="F77" s="1674"/>
      <c r="G77" s="1674"/>
    </row>
    <row r="78" spans="1:7">
      <c r="B78" s="1674"/>
      <c r="C78" s="1674"/>
      <c r="D78" s="1674"/>
      <c r="E78" s="1674"/>
      <c r="F78" s="1674"/>
      <c r="G78" s="1674"/>
    </row>
    <row r="79" spans="1:7">
      <c r="B79" s="1674"/>
      <c r="C79" s="1674"/>
      <c r="D79" s="1674"/>
      <c r="E79" s="1674"/>
      <c r="F79" s="1674"/>
      <c r="G79" s="1674"/>
    </row>
    <row r="80" spans="1:7">
      <c r="B80" s="1674"/>
      <c r="C80" s="1674"/>
      <c r="D80" s="1674"/>
      <c r="E80" s="1674"/>
      <c r="F80" s="1674"/>
      <c r="G80" s="1674"/>
    </row>
    <row r="81" spans="2:7">
      <c r="B81" s="1674"/>
      <c r="C81" s="1674"/>
      <c r="D81" s="1674"/>
      <c r="E81" s="1674"/>
      <c r="F81" s="1674"/>
      <c r="G81" s="1674"/>
    </row>
    <row r="82" spans="2:7">
      <c r="B82" s="1674"/>
      <c r="C82" s="1674"/>
      <c r="D82" s="1674"/>
      <c r="E82" s="1674"/>
      <c r="F82" s="1674"/>
      <c r="G82" s="1674"/>
    </row>
    <row r="83" spans="2:7">
      <c r="B83" s="1674"/>
      <c r="C83" s="1674"/>
      <c r="D83" s="1674"/>
      <c r="E83" s="1674"/>
      <c r="F83" s="1674"/>
      <c r="G83" s="1674"/>
    </row>
    <row r="84" spans="2:7">
      <c r="B84" s="1674"/>
      <c r="C84" s="1674"/>
      <c r="D84" s="1674"/>
      <c r="E84" s="1674"/>
      <c r="F84" s="1674"/>
      <c r="G84" s="1674"/>
    </row>
    <row r="85" spans="2:7">
      <c r="B85" s="1674"/>
      <c r="C85" s="1674"/>
      <c r="D85" s="1674"/>
      <c r="E85" s="1674"/>
      <c r="F85" s="1674"/>
      <c r="G85" s="1674"/>
    </row>
    <row r="86" spans="2:7">
      <c r="B86" s="1674"/>
      <c r="C86" s="1674"/>
      <c r="D86" s="1674"/>
      <c r="E86" s="1674"/>
      <c r="F86" s="1674"/>
      <c r="G86" s="1674"/>
    </row>
    <row r="87" spans="2:7">
      <c r="B87" s="1674"/>
      <c r="C87" s="1674"/>
      <c r="D87" s="1674"/>
      <c r="E87" s="1674"/>
      <c r="F87" s="1674"/>
      <c r="G87" s="1674"/>
    </row>
    <row r="88" spans="2:7">
      <c r="B88" s="1674"/>
      <c r="C88" s="1674"/>
      <c r="D88" s="1674"/>
      <c r="E88" s="1674"/>
      <c r="F88" s="1674"/>
      <c r="G88" s="1674"/>
    </row>
    <row r="89" spans="2:7">
      <c r="B89" s="1674"/>
      <c r="C89" s="1674"/>
      <c r="D89" s="1674"/>
      <c r="E89" s="1674"/>
      <c r="F89" s="1674"/>
      <c r="G89" s="1674"/>
    </row>
    <row r="90" spans="2:7">
      <c r="B90" s="1674"/>
      <c r="C90" s="1674"/>
      <c r="D90" s="1674"/>
      <c r="E90" s="1674"/>
      <c r="F90" s="1674"/>
      <c r="G90" s="1674"/>
    </row>
    <row r="91" spans="2:7">
      <c r="B91" s="1674"/>
      <c r="C91" s="1674"/>
      <c r="D91" s="1674"/>
      <c r="E91" s="1674"/>
      <c r="F91" s="1674"/>
      <c r="G91" s="1674"/>
    </row>
    <row r="92" spans="2:7">
      <c r="B92" s="1674"/>
      <c r="C92" s="1674"/>
      <c r="D92" s="1674"/>
      <c r="E92" s="1674"/>
      <c r="F92" s="1674"/>
      <c r="G92" s="1674"/>
    </row>
    <row r="93" spans="2:7">
      <c r="B93" s="1674"/>
      <c r="C93" s="1674"/>
      <c r="D93" s="1674"/>
      <c r="E93" s="1674"/>
      <c r="F93" s="1674"/>
      <c r="G93" s="1674"/>
    </row>
    <row r="94" spans="2:7">
      <c r="B94" s="1674"/>
      <c r="C94" s="1674"/>
      <c r="D94" s="1674"/>
      <c r="E94" s="1674"/>
      <c r="F94" s="1674"/>
      <c r="G94" s="1674"/>
    </row>
    <row r="95" spans="2:7">
      <c r="B95" s="1674"/>
      <c r="C95" s="1674"/>
      <c r="D95" s="1674"/>
      <c r="E95" s="1674"/>
      <c r="F95" s="1674"/>
      <c r="G95" s="1674"/>
    </row>
    <row r="96" spans="2:7">
      <c r="B96" s="1674"/>
      <c r="C96" s="1674"/>
      <c r="D96" s="1674"/>
      <c r="E96" s="1674"/>
      <c r="F96" s="1674"/>
      <c r="G96" s="1674"/>
    </row>
    <row r="97" spans="2:7">
      <c r="B97" s="1674"/>
      <c r="C97" s="1674"/>
      <c r="D97" s="1674"/>
      <c r="E97" s="1674"/>
      <c r="F97" s="1674"/>
      <c r="G97" s="1674"/>
    </row>
    <row r="98" spans="2:7">
      <c r="B98" s="1674"/>
      <c r="C98" s="1674"/>
      <c r="D98" s="1674"/>
      <c r="E98" s="1674"/>
      <c r="F98" s="1674"/>
      <c r="G98" s="1674"/>
    </row>
    <row r="99" spans="2:7">
      <c r="B99" s="1674"/>
      <c r="C99" s="1674"/>
      <c r="D99" s="1674"/>
      <c r="E99" s="1674"/>
      <c r="F99" s="1674"/>
      <c r="G99" s="1674"/>
    </row>
    <row r="100" spans="2:7">
      <c r="B100" s="1674"/>
      <c r="C100" s="1674"/>
      <c r="D100" s="1674"/>
      <c r="E100" s="1674"/>
      <c r="F100" s="1674"/>
      <c r="G100" s="1674"/>
    </row>
    <row r="101" spans="2:7">
      <c r="B101" s="1674"/>
      <c r="C101" s="1674"/>
      <c r="D101" s="1674"/>
      <c r="E101" s="1674"/>
      <c r="F101" s="1674"/>
      <c r="G101" s="1674"/>
    </row>
    <row r="102" spans="2:7">
      <c r="B102" s="1674"/>
      <c r="C102" s="1674"/>
      <c r="D102" s="1674"/>
      <c r="E102" s="1674"/>
      <c r="F102" s="1674"/>
      <c r="G102" s="1674"/>
    </row>
    <row r="103" spans="2:7">
      <c r="B103" s="1674"/>
      <c r="C103" s="1674"/>
      <c r="D103" s="1674"/>
      <c r="E103" s="1674"/>
      <c r="F103" s="1674"/>
      <c r="G103" s="1674"/>
    </row>
    <row r="104" spans="2:7">
      <c r="B104" s="1674"/>
      <c r="C104" s="1674"/>
      <c r="D104" s="1674"/>
      <c r="E104" s="1674"/>
      <c r="F104" s="1674"/>
      <c r="G104" s="1674"/>
    </row>
    <row r="105" spans="2:7">
      <c r="B105" s="1674"/>
      <c r="C105" s="1674"/>
      <c r="D105" s="1674"/>
      <c r="E105" s="1674"/>
      <c r="F105" s="1674"/>
      <c r="G105" s="1674"/>
    </row>
    <row r="106" spans="2:7">
      <c r="B106" s="1674"/>
      <c r="C106" s="1674"/>
      <c r="D106" s="1674"/>
      <c r="E106" s="1674"/>
      <c r="F106" s="1674"/>
      <c r="G106" s="1674"/>
    </row>
    <row r="107" spans="2:7">
      <c r="B107" s="1674"/>
      <c r="C107" s="1674"/>
      <c r="D107" s="1674"/>
      <c r="E107" s="1674"/>
      <c r="F107" s="1674"/>
      <c r="G107" s="1674"/>
    </row>
    <row r="108" spans="2:7">
      <c r="B108" s="1674"/>
      <c r="C108" s="1674"/>
      <c r="D108" s="1674"/>
      <c r="E108" s="1674"/>
      <c r="F108" s="1674"/>
      <c r="G108" s="1674"/>
    </row>
    <row r="109" spans="2:7">
      <c r="B109" s="1674"/>
      <c r="C109" s="1674"/>
      <c r="D109" s="1674"/>
      <c r="E109" s="1674"/>
      <c r="F109" s="1674"/>
      <c r="G109" s="1674"/>
    </row>
    <row r="110" spans="2:7">
      <c r="B110" s="1674"/>
      <c r="C110" s="1674"/>
      <c r="D110" s="1674"/>
      <c r="E110" s="1674"/>
      <c r="F110" s="1674"/>
      <c r="G110" s="1674"/>
    </row>
    <row r="111" spans="2:7">
      <c r="B111" s="1674"/>
      <c r="C111" s="1674"/>
      <c r="D111" s="1674"/>
      <c r="E111" s="1674"/>
      <c r="F111" s="1674"/>
      <c r="G111" s="1674"/>
    </row>
    <row r="112" spans="2:7">
      <c r="B112" s="1674"/>
      <c r="C112" s="1674"/>
      <c r="D112" s="1674"/>
      <c r="E112" s="1674"/>
      <c r="F112" s="1674"/>
      <c r="G112" s="1674"/>
    </row>
    <row r="113" spans="2:7">
      <c r="B113" s="1674"/>
      <c r="C113" s="1674"/>
      <c r="D113" s="1674"/>
      <c r="E113" s="1674"/>
      <c r="F113" s="1674"/>
      <c r="G113" s="1674"/>
    </row>
    <row r="114" spans="2:7">
      <c r="B114" s="1674"/>
      <c r="C114" s="1674"/>
      <c r="D114" s="1674"/>
      <c r="E114" s="1674"/>
      <c r="F114" s="1674"/>
      <c r="G114" s="1674"/>
    </row>
    <row r="115" spans="2:7">
      <c r="B115" s="1674"/>
      <c r="C115" s="1674"/>
      <c r="D115" s="1674"/>
      <c r="E115" s="1674"/>
      <c r="F115" s="1674"/>
      <c r="G115" s="1674"/>
    </row>
    <row r="116" spans="2:7">
      <c r="B116" s="1674"/>
      <c r="C116" s="1674"/>
      <c r="D116" s="1674"/>
      <c r="E116" s="1674"/>
      <c r="F116" s="1674"/>
      <c r="G116" s="1674"/>
    </row>
    <row r="117" spans="2:7">
      <c r="B117" s="1674"/>
      <c r="C117" s="1674"/>
      <c r="D117" s="1674"/>
      <c r="E117" s="1674"/>
      <c r="F117" s="1674"/>
      <c r="G117" s="1674"/>
    </row>
    <row r="118" spans="2:7">
      <c r="B118" s="1674"/>
      <c r="C118" s="1674"/>
      <c r="D118" s="1674"/>
      <c r="E118" s="1674"/>
      <c r="F118" s="1674"/>
      <c r="G118" s="1674"/>
    </row>
    <row r="119" spans="2:7">
      <c r="B119" s="1674"/>
      <c r="C119" s="1674"/>
      <c r="D119" s="1674"/>
      <c r="E119" s="1674"/>
      <c r="F119" s="1674"/>
      <c r="G119" s="1674"/>
    </row>
    <row r="120" spans="2:7">
      <c r="B120" s="1674"/>
      <c r="C120" s="1674"/>
      <c r="D120" s="1674"/>
      <c r="E120" s="1674"/>
      <c r="F120" s="1674"/>
      <c r="G120" s="1674"/>
    </row>
    <row r="121" spans="2:7">
      <c r="B121" s="1674"/>
      <c r="C121" s="1674"/>
      <c r="D121" s="1674"/>
      <c r="E121" s="1674"/>
      <c r="F121" s="1674"/>
      <c r="G121" s="1674"/>
    </row>
    <row r="122" spans="2:7">
      <c r="B122" s="1674"/>
      <c r="C122" s="1674"/>
      <c r="D122" s="1674"/>
      <c r="E122" s="1674"/>
      <c r="F122" s="1674"/>
      <c r="G122" s="1674"/>
    </row>
    <row r="123" spans="2:7">
      <c r="B123" s="1674"/>
      <c r="C123" s="1674"/>
      <c r="D123" s="1674"/>
      <c r="E123" s="1674"/>
      <c r="F123" s="1674"/>
      <c r="G123" s="1674"/>
    </row>
  </sheetData>
  <mergeCells count="11">
    <mergeCell ref="B10:E10"/>
    <mergeCell ref="F10:G10"/>
    <mergeCell ref="A52:E52"/>
    <mergeCell ref="A2:G2"/>
    <mergeCell ref="A3:G3"/>
    <mergeCell ref="B5:B9"/>
    <mergeCell ref="C5:C9"/>
    <mergeCell ref="D5:D9"/>
    <mergeCell ref="E5:E9"/>
    <mergeCell ref="F5:F9"/>
    <mergeCell ref="G5:G9"/>
  </mergeCells>
  <hyperlinks>
    <hyperlink ref="A55" r:id="rId1"/>
    <hyperlink ref="A56:A58" r:id="rId2" display="http://www.ine.pt/xurl/ind/0007575"/>
    <hyperlink ref="A56" r:id="rId3" display=" Bilhetes vendidos de espectáculos ao vivo (N.º) por Modalidade de espectáculo (2011) e Tipo de sessão; Anual"/>
    <hyperlink ref="A57" r:id="rId4"/>
    <hyperlink ref="A58" r:id="rId5"/>
    <hyperlink ref="A59" r:id="rId6"/>
    <hyperlink ref="A63" r:id="rId7"/>
    <hyperlink ref="A67" r:id="rId8"/>
    <hyperlink ref="A68" r:id="rId9"/>
    <hyperlink ref="A69" r:id="rId10"/>
    <hyperlink ref="A71" r:id="rId11"/>
    <hyperlink ref="A66" r:id="rId12"/>
    <hyperlink ref="A73" r:id="rId13"/>
    <hyperlink ref="A74" r:id="rId14"/>
    <hyperlink ref="A64" r:id="rId15"/>
    <hyperlink ref="A61" r:id="rId16"/>
    <hyperlink ref="A62" r:id="rId17"/>
    <hyperlink ref="A72" r:id="rId18"/>
    <hyperlink ref="A1" location="Índice!A1" display="Voltar ao índice"/>
  </hyperlinks>
  <printOptions gridLinesSet="0"/>
  <pageMargins left="0.78740157480314965" right="0.78740157480314965" top="1.1811023622047243" bottom="0.78740157480314965" header="0.18" footer="0"/>
  <pageSetup paperSize="9" scale="76" orientation="portrait" horizontalDpi="300" verticalDpi="300" r:id="rId19"/>
  <headerFooter alignWithMargins="0"/>
  <drawing r:id="rId20"/>
</worksheet>
</file>

<file path=xl/worksheets/sheet116.xml><?xml version="1.0" encoding="utf-8"?>
<worksheet xmlns="http://schemas.openxmlformats.org/spreadsheetml/2006/main" xmlns:r="http://schemas.openxmlformats.org/officeDocument/2006/relationships">
  <dimension ref="A1:AG125"/>
  <sheetViews>
    <sheetView showGridLines="0" zoomScaleNormal="100" zoomScaleSheetLayoutView="90" workbookViewId="0"/>
  </sheetViews>
  <sheetFormatPr defaultColWidth="7.85546875" defaultRowHeight="9"/>
  <cols>
    <col min="1" max="1" width="43.28515625" style="1467" customWidth="1"/>
    <col min="2" max="2" width="9.7109375" style="1467" customWidth="1"/>
    <col min="3" max="3" width="11.7109375" style="1467" customWidth="1"/>
    <col min="4" max="4" width="12.42578125" style="1467" customWidth="1"/>
    <col min="5" max="5" width="14.85546875" style="1467" customWidth="1"/>
    <col min="6" max="6" width="13" style="1467" customWidth="1"/>
    <col min="7" max="7" width="16" style="1720" customWidth="1"/>
    <col min="8" max="8" width="7.42578125" style="1467" customWidth="1"/>
    <col min="9" max="10" width="8.140625" style="1467" bestFit="1" customWidth="1"/>
    <col min="11" max="11" width="8.85546875" style="1467" customWidth="1"/>
    <col min="12" max="12" width="10.7109375" style="1467" customWidth="1"/>
    <col min="13" max="18" width="7.42578125" style="1467" customWidth="1"/>
    <col min="19" max="16384" width="7.85546875" style="1467"/>
  </cols>
  <sheetData>
    <row r="1" spans="1:33" s="1633" customFormat="1" ht="18" customHeight="1">
      <c r="A1" s="1921" t="s">
        <v>1737</v>
      </c>
      <c r="B1" s="1932"/>
      <c r="C1" s="1932"/>
      <c r="D1" s="1932"/>
      <c r="E1" s="1932"/>
      <c r="F1" s="1932"/>
      <c r="G1" s="1932"/>
    </row>
    <row r="2" spans="1:33" s="1633" customFormat="1" ht="12.75" customHeight="1">
      <c r="A2" s="2328" t="s">
        <v>1376</v>
      </c>
      <c r="B2" s="2328"/>
      <c r="C2" s="2328"/>
      <c r="D2" s="2328"/>
      <c r="E2" s="2328"/>
      <c r="F2" s="2328"/>
      <c r="G2" s="2328"/>
    </row>
    <row r="3" spans="1:33" s="1634" customFormat="1" ht="32.25" customHeight="1">
      <c r="A3" s="2342" t="s">
        <v>1377</v>
      </c>
      <c r="B3" s="2342"/>
      <c r="C3" s="2342"/>
      <c r="D3" s="2342"/>
      <c r="E3" s="2342"/>
      <c r="F3" s="2342"/>
      <c r="G3" s="2342"/>
    </row>
    <row r="4" spans="1:33" ht="10.5" customHeight="1">
      <c r="A4" s="1686">
        <v>2016</v>
      </c>
      <c r="B4" s="1477"/>
      <c r="C4" s="1477"/>
      <c r="D4" s="1477"/>
      <c r="E4" s="1477"/>
      <c r="F4" s="1477"/>
      <c r="G4" s="1710"/>
      <c r="H4" s="1514"/>
      <c r="I4" s="1514"/>
      <c r="J4" s="1514"/>
      <c r="K4" s="1514"/>
      <c r="L4" s="1514"/>
      <c r="M4" s="1514"/>
      <c r="N4" s="1514"/>
      <c r="O4" s="1514"/>
      <c r="P4" s="1514"/>
      <c r="Q4" s="1514"/>
      <c r="R4" s="1514"/>
      <c r="S4" s="1514"/>
      <c r="T4" s="1514"/>
      <c r="U4" s="1514"/>
      <c r="V4" s="1514"/>
      <c r="W4" s="1514"/>
      <c r="X4" s="1514"/>
      <c r="Y4" s="1514"/>
      <c r="Z4" s="1514"/>
      <c r="AA4" s="1514"/>
      <c r="AB4" s="1514"/>
      <c r="AC4" s="1514"/>
      <c r="AD4" s="1514"/>
      <c r="AE4" s="1514"/>
      <c r="AF4" s="1514"/>
      <c r="AG4" s="1514"/>
    </row>
    <row r="5" spans="1:33" ht="10.5" customHeight="1">
      <c r="A5" s="1711"/>
      <c r="B5" s="2345" t="s">
        <v>1316</v>
      </c>
      <c r="C5" s="2345" t="s">
        <v>1317</v>
      </c>
      <c r="D5" s="2345" t="s">
        <v>1318</v>
      </c>
      <c r="E5" s="2345" t="s">
        <v>1378</v>
      </c>
      <c r="F5" s="2347" t="s">
        <v>1320</v>
      </c>
      <c r="G5" s="2348" t="s">
        <v>1321</v>
      </c>
      <c r="H5" s="1514"/>
      <c r="I5" s="1514"/>
      <c r="J5" s="1514"/>
      <c r="K5" s="1514"/>
      <c r="L5" s="1514"/>
      <c r="M5" s="1514"/>
      <c r="N5" s="1514"/>
      <c r="O5" s="1514"/>
      <c r="P5" s="1514"/>
      <c r="Q5" s="1514"/>
      <c r="R5" s="1514"/>
      <c r="S5" s="1514"/>
      <c r="T5" s="1514"/>
      <c r="U5" s="1514"/>
      <c r="V5" s="1514"/>
      <c r="W5" s="1514"/>
      <c r="X5" s="1514"/>
      <c r="Y5" s="1514"/>
      <c r="Z5" s="1514"/>
      <c r="AA5" s="1514"/>
      <c r="AB5" s="1514"/>
      <c r="AC5" s="1514"/>
      <c r="AD5" s="1514"/>
      <c r="AE5" s="1514"/>
      <c r="AF5" s="1514"/>
      <c r="AG5" s="1514"/>
    </row>
    <row r="6" spans="1:33" ht="10.5" customHeight="1">
      <c r="A6" s="1711" t="s">
        <v>411</v>
      </c>
      <c r="B6" s="2345"/>
      <c r="C6" s="2345"/>
      <c r="D6" s="2345"/>
      <c r="E6" s="2345"/>
      <c r="F6" s="2347"/>
      <c r="G6" s="2348"/>
      <c r="H6" s="1514"/>
      <c r="I6" s="1514"/>
      <c r="J6" s="1514"/>
      <c r="K6" s="1514"/>
      <c r="L6" s="1514"/>
      <c r="M6" s="1514"/>
      <c r="N6" s="1514"/>
      <c r="O6" s="1514"/>
      <c r="P6" s="1514"/>
      <c r="Q6" s="1514"/>
      <c r="R6" s="1514"/>
      <c r="S6" s="1514"/>
      <c r="T6" s="1514"/>
      <c r="U6" s="1514"/>
      <c r="V6" s="1514"/>
      <c r="W6" s="1514"/>
      <c r="X6" s="1514"/>
      <c r="Y6" s="1514"/>
      <c r="Z6" s="1514"/>
      <c r="AA6" s="1514"/>
      <c r="AB6" s="1514"/>
      <c r="AC6" s="1514"/>
      <c r="AD6" s="1514"/>
      <c r="AE6" s="1514"/>
      <c r="AF6" s="1514"/>
      <c r="AG6" s="1514"/>
    </row>
    <row r="7" spans="1:33" ht="10.5" customHeight="1">
      <c r="A7" s="1711"/>
      <c r="B7" s="2345"/>
      <c r="C7" s="2345"/>
      <c r="D7" s="2345"/>
      <c r="E7" s="2345"/>
      <c r="F7" s="2347"/>
      <c r="G7" s="2348"/>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c r="AG7" s="1514"/>
    </row>
    <row r="8" spans="1:33" ht="10.5" customHeight="1">
      <c r="A8" s="1711" t="s">
        <v>1329</v>
      </c>
      <c r="B8" s="2345"/>
      <c r="C8" s="2345"/>
      <c r="D8" s="2345"/>
      <c r="E8" s="2345"/>
      <c r="F8" s="2347"/>
      <c r="G8" s="2348"/>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row>
    <row r="9" spans="1:33" ht="21" customHeight="1">
      <c r="A9" s="1712"/>
      <c r="B9" s="2346"/>
      <c r="C9" s="2346"/>
      <c r="D9" s="2346"/>
      <c r="E9" s="2346"/>
      <c r="F9" s="2347"/>
      <c r="G9" s="2348"/>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row>
    <row r="10" spans="1:33" ht="15" customHeight="1">
      <c r="A10" s="1713"/>
      <c r="B10" s="2343" t="s">
        <v>505</v>
      </c>
      <c r="C10" s="2344"/>
      <c r="D10" s="2344"/>
      <c r="E10" s="2344"/>
      <c r="F10" s="2343" t="s">
        <v>1251</v>
      </c>
      <c r="G10" s="2344"/>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c r="AD10" s="1514"/>
      <c r="AE10" s="1514"/>
      <c r="AF10" s="1514"/>
      <c r="AG10" s="1514"/>
    </row>
    <row r="11" spans="1:33" ht="7.5" customHeight="1">
      <c r="A11" s="1514"/>
      <c r="B11" s="1607"/>
      <c r="C11" s="1690"/>
      <c r="D11" s="1690"/>
      <c r="E11" s="1690"/>
      <c r="F11" s="1690"/>
      <c r="G11" s="1714"/>
    </row>
    <row r="12" spans="1:33" s="1470" customFormat="1" ht="15" customHeight="1">
      <c r="A12" s="1691" t="s">
        <v>416</v>
      </c>
      <c r="B12" s="1693">
        <f>+B14+B15+B16+B23+B24+B27+B28+B29+B30+B31</f>
        <v>19748.999999999993</v>
      </c>
      <c r="C12" s="1693">
        <f>+C14+C15+C16+C23+C24+C27+C28+C29+C30+C31</f>
        <v>3195372.0000000023</v>
      </c>
      <c r="D12" s="1693">
        <f>+D14+D15+D16+D23+D24+D27+D28+D29+D30+D31</f>
        <v>7488752</v>
      </c>
      <c r="E12" s="1693">
        <f>+E14+E15+E16+E23+E24+E27+E28+E29+E30+E31</f>
        <v>10684123.999999994</v>
      </c>
      <c r="F12" s="1693">
        <f>+F14+F15+F16+F23+F24+F27+F28+F29+F30+F31</f>
        <v>59325491.999999948</v>
      </c>
      <c r="G12" s="1694">
        <f>+F12/C12</f>
        <v>18.566067425013397</v>
      </c>
    </row>
    <row r="13" spans="1:33" s="1470" customFormat="1" ht="9" customHeight="1">
      <c r="A13" s="1691"/>
      <c r="B13" s="1693"/>
      <c r="C13" s="1693"/>
      <c r="D13" s="1693"/>
      <c r="E13" s="1693"/>
      <c r="F13" s="1693"/>
      <c r="G13" s="1694"/>
    </row>
    <row r="14" spans="1:33" s="1470" customFormat="1" ht="14.1" customHeight="1">
      <c r="A14" s="1691" t="s">
        <v>1331</v>
      </c>
      <c r="B14" s="1693">
        <v>7181.9999999999991</v>
      </c>
      <c r="C14" s="1693">
        <v>587755.99999999988</v>
      </c>
      <c r="D14" s="1692">
        <v>704157.99999999953</v>
      </c>
      <c r="E14" s="1692">
        <v>1291914.0000000009</v>
      </c>
      <c r="F14" s="1692">
        <v>6492235.0000000009</v>
      </c>
      <c r="G14" s="1694">
        <f t="shared" ref="G14:G52" si="0">+F14/C14</f>
        <v>11.045799617528365</v>
      </c>
      <c r="H14" s="1619"/>
      <c r="I14" s="1619"/>
      <c r="J14" s="1619"/>
      <c r="K14" s="1619"/>
      <c r="L14" s="1619"/>
      <c r="M14" s="1619"/>
    </row>
    <row r="15" spans="1:33" s="1470" customFormat="1" ht="14.1" customHeight="1">
      <c r="A15" s="1698" t="s">
        <v>1332</v>
      </c>
      <c r="B15" s="1693">
        <v>100.00000000000003</v>
      </c>
      <c r="C15" s="1693">
        <v>35924</v>
      </c>
      <c r="D15" s="1692">
        <v>14140</v>
      </c>
      <c r="E15" s="1692">
        <v>50064</v>
      </c>
      <c r="F15" s="1692">
        <v>879845.00000000023</v>
      </c>
      <c r="G15" s="1694">
        <f t="shared" si="0"/>
        <v>24.491843892662292</v>
      </c>
      <c r="H15" s="1655"/>
      <c r="I15" s="1655"/>
    </row>
    <row r="16" spans="1:33" s="1470" customFormat="1" ht="14.1" customHeight="1">
      <c r="A16" s="1698" t="s">
        <v>1333</v>
      </c>
      <c r="B16" s="1693">
        <v>8931.9999999999927</v>
      </c>
      <c r="C16" s="1693">
        <v>2190755.0000000023</v>
      </c>
      <c r="D16" s="1692">
        <v>4035787</v>
      </c>
      <c r="E16" s="1692">
        <v>6226541.9999999944</v>
      </c>
      <c r="F16" s="1692">
        <v>46311721.999999948</v>
      </c>
      <c r="G16" s="1694">
        <f t="shared" si="0"/>
        <v>21.139617163945715</v>
      </c>
      <c r="H16" s="1619"/>
      <c r="I16" s="1619"/>
      <c r="J16" s="1619"/>
      <c r="K16" s="1619"/>
      <c r="L16" s="1619"/>
    </row>
    <row r="17" spans="1:12" ht="14.1" customHeight="1">
      <c r="A17" s="1699" t="s">
        <v>1334</v>
      </c>
      <c r="B17" s="1701">
        <v>1604.9999999999998</v>
      </c>
      <c r="C17" s="1701">
        <v>178611.99999999991</v>
      </c>
      <c r="D17" s="1700">
        <v>241170.00000000012</v>
      </c>
      <c r="E17" s="1700">
        <v>419781.99999999977</v>
      </c>
      <c r="F17" s="1700">
        <v>2607903.0000000005</v>
      </c>
      <c r="G17" s="1702">
        <f t="shared" si="0"/>
        <v>14.600939466553209</v>
      </c>
      <c r="H17" s="1660"/>
      <c r="I17" s="1660"/>
    </row>
    <row r="18" spans="1:12" ht="14.1" customHeight="1">
      <c r="A18" s="1699" t="s">
        <v>1335</v>
      </c>
      <c r="B18" s="1701">
        <v>1262.0000000000002</v>
      </c>
      <c r="C18" s="1701">
        <v>161667.00000000003</v>
      </c>
      <c r="D18" s="1700">
        <v>937645</v>
      </c>
      <c r="E18" s="1700">
        <v>1099311.9999999995</v>
      </c>
      <c r="F18" s="1700">
        <v>1998696.0000000009</v>
      </c>
      <c r="G18" s="1702">
        <f t="shared" si="0"/>
        <v>12.363042550427735</v>
      </c>
      <c r="H18" s="1660"/>
      <c r="I18" s="1660"/>
    </row>
    <row r="19" spans="1:12" ht="14.1" customHeight="1">
      <c r="A19" s="1699" t="s">
        <v>1336</v>
      </c>
      <c r="B19" s="1701">
        <v>1224.0000000000002</v>
      </c>
      <c r="C19" s="1701">
        <v>124383.99999999999</v>
      </c>
      <c r="D19" s="1700">
        <v>152769.00000000003</v>
      </c>
      <c r="E19" s="1700">
        <v>277153.00000000006</v>
      </c>
      <c r="F19" s="1700">
        <v>1650298.9999999995</v>
      </c>
      <c r="G19" s="1702">
        <f t="shared" si="0"/>
        <v>13.26777559814767</v>
      </c>
      <c r="H19" s="1660"/>
      <c r="I19" s="1660"/>
    </row>
    <row r="20" spans="1:12" ht="14.1" customHeight="1">
      <c r="A20" s="1699" t="s">
        <v>1337</v>
      </c>
      <c r="B20" s="1701">
        <v>683.00000000000011</v>
      </c>
      <c r="C20" s="1701">
        <v>72050.000000000029</v>
      </c>
      <c r="D20" s="1700">
        <v>60028.000000000007</v>
      </c>
      <c r="E20" s="1700">
        <v>132078</v>
      </c>
      <c r="F20" s="1700">
        <v>1129835.0000000002</v>
      </c>
      <c r="G20" s="1702">
        <f t="shared" si="0"/>
        <v>15.681263011797359</v>
      </c>
      <c r="H20" s="1660"/>
      <c r="I20" s="1660"/>
    </row>
    <row r="21" spans="1:12" ht="14.1" customHeight="1">
      <c r="A21" s="1699" t="s">
        <v>1338</v>
      </c>
      <c r="B21" s="1701">
        <v>1883.0000000000009</v>
      </c>
      <c r="C21" s="1701">
        <v>1123886.9999999995</v>
      </c>
      <c r="D21" s="1700">
        <v>1502538.0000000005</v>
      </c>
      <c r="E21" s="1700">
        <v>2626425</v>
      </c>
      <c r="F21" s="1700">
        <v>31376623.999999966</v>
      </c>
      <c r="G21" s="1702">
        <f t="shared" si="0"/>
        <v>27.917952605555524</v>
      </c>
      <c r="H21" s="1660"/>
      <c r="I21" s="1660"/>
    </row>
    <row r="22" spans="1:12" ht="14.1" customHeight="1">
      <c r="A22" s="1699" t="s">
        <v>1339</v>
      </c>
      <c r="B22" s="1701">
        <v>2274.9999999999995</v>
      </c>
      <c r="C22" s="1701">
        <v>530155</v>
      </c>
      <c r="D22" s="1700">
        <v>1141636.9999999995</v>
      </c>
      <c r="E22" s="1700">
        <v>1671791.9999999998</v>
      </c>
      <c r="F22" s="1700">
        <v>7548364.9999999981</v>
      </c>
      <c r="G22" s="1702">
        <f t="shared" si="0"/>
        <v>14.238034159821181</v>
      </c>
      <c r="H22" s="1660"/>
      <c r="I22" s="1660"/>
    </row>
    <row r="23" spans="1:12" s="1470" customFormat="1" ht="14.1" customHeight="1">
      <c r="A23" s="1703" t="s">
        <v>1340</v>
      </c>
      <c r="B23" s="1693">
        <v>285</v>
      </c>
      <c r="C23" s="1693">
        <v>4780</v>
      </c>
      <c r="D23" s="1692">
        <v>75879</v>
      </c>
      <c r="E23" s="1692">
        <v>80658.999999999956</v>
      </c>
      <c r="F23" s="1692">
        <v>36592</v>
      </c>
      <c r="G23" s="1694">
        <f t="shared" si="0"/>
        <v>7.6552301255230129</v>
      </c>
      <c r="H23" s="1619"/>
      <c r="I23" s="1619"/>
    </row>
    <row r="24" spans="1:12" s="1470" customFormat="1" ht="14.1" customHeight="1">
      <c r="A24" s="1703" t="s">
        <v>1341</v>
      </c>
      <c r="B24" s="1693">
        <v>894.99999999999966</v>
      </c>
      <c r="C24" s="1693">
        <v>134490.99999999997</v>
      </c>
      <c r="D24" s="1692">
        <v>98304.999999999985</v>
      </c>
      <c r="E24" s="1692">
        <v>232796</v>
      </c>
      <c r="F24" s="1692">
        <v>1657744.0000000014</v>
      </c>
      <c r="G24" s="1694">
        <f t="shared" si="0"/>
        <v>12.326058992795071</v>
      </c>
      <c r="H24" s="1619"/>
      <c r="I24" s="1619"/>
      <c r="J24" s="1619"/>
      <c r="K24" s="1619"/>
      <c r="L24" s="1619"/>
    </row>
    <row r="25" spans="1:12" ht="14.1" customHeight="1">
      <c r="A25" s="1699" t="s">
        <v>1342</v>
      </c>
      <c r="B25" s="1701">
        <v>241.99999999999997</v>
      </c>
      <c r="C25" s="1701">
        <v>52652.000000000007</v>
      </c>
      <c r="D25" s="1700">
        <v>26256.999999999985</v>
      </c>
      <c r="E25" s="1700">
        <v>78908.999999999971</v>
      </c>
      <c r="F25" s="1700">
        <v>961751.00000000023</v>
      </c>
      <c r="G25" s="1702">
        <f t="shared" si="0"/>
        <v>18.266181721492064</v>
      </c>
      <c r="H25" s="1660"/>
      <c r="I25" s="1660"/>
    </row>
    <row r="26" spans="1:12" ht="14.1" customHeight="1">
      <c r="A26" s="1699" t="s">
        <v>1343</v>
      </c>
      <c r="B26" s="1701">
        <v>652.99999999999977</v>
      </c>
      <c r="C26" s="1701">
        <v>81839.000000000029</v>
      </c>
      <c r="D26" s="1700">
        <v>72048.000000000015</v>
      </c>
      <c r="E26" s="1700">
        <v>153886.99999999997</v>
      </c>
      <c r="F26" s="1700">
        <v>695992.99999999988</v>
      </c>
      <c r="G26" s="1702">
        <f t="shared" si="0"/>
        <v>8.5044172093989374</v>
      </c>
      <c r="H26" s="1660"/>
      <c r="I26" s="1660"/>
    </row>
    <row r="27" spans="1:12" s="1665" customFormat="1" ht="14.1" customHeight="1">
      <c r="A27" s="1703" t="s">
        <v>1344</v>
      </c>
      <c r="B27" s="1704">
        <v>430.00000000000006</v>
      </c>
      <c r="C27" s="1704">
        <v>10978.000000000005</v>
      </c>
      <c r="D27" s="1704">
        <v>243784.00000000009</v>
      </c>
      <c r="E27" s="1704">
        <v>254762.00000000003</v>
      </c>
      <c r="F27" s="1704">
        <v>28392.000000000004</v>
      </c>
      <c r="G27" s="1694">
        <f t="shared" si="0"/>
        <v>2.5862634359628336</v>
      </c>
      <c r="H27" s="1664"/>
      <c r="I27" s="1664"/>
    </row>
    <row r="28" spans="1:12" s="1665" customFormat="1" ht="14.1" customHeight="1">
      <c r="A28" s="1703" t="s">
        <v>1345</v>
      </c>
      <c r="B28" s="1704">
        <v>54</v>
      </c>
      <c r="C28" s="1704">
        <v>31841</v>
      </c>
      <c r="D28" s="1704">
        <v>22608</v>
      </c>
      <c r="E28" s="1704">
        <v>54449</v>
      </c>
      <c r="F28" s="1704">
        <v>64426</v>
      </c>
      <c r="G28" s="1694">
        <f t="shared" si="0"/>
        <v>2.0233661003109198</v>
      </c>
      <c r="H28" s="1664"/>
      <c r="I28" s="1664"/>
    </row>
    <row r="29" spans="1:12" s="1665" customFormat="1" ht="14.1" customHeight="1">
      <c r="A29" s="1703" t="s">
        <v>1346</v>
      </c>
      <c r="B29" s="1704">
        <v>510.00000000000006</v>
      </c>
      <c r="C29" s="1704">
        <v>93357</v>
      </c>
      <c r="D29" s="1704">
        <v>683907.00000000023</v>
      </c>
      <c r="E29" s="1704">
        <v>777263.99999999977</v>
      </c>
      <c r="F29" s="1704">
        <v>1800586.9999999998</v>
      </c>
      <c r="G29" s="1694">
        <f t="shared" si="0"/>
        <v>19.287112910654795</v>
      </c>
      <c r="H29" s="1664"/>
      <c r="I29" s="1664"/>
    </row>
    <row r="30" spans="1:12" s="1665" customFormat="1" ht="14.1" customHeight="1">
      <c r="A30" s="1703" t="s">
        <v>1347</v>
      </c>
      <c r="B30" s="1704">
        <v>800.99999999999977</v>
      </c>
      <c r="C30" s="1704">
        <v>75160</v>
      </c>
      <c r="D30" s="1704">
        <v>688037</v>
      </c>
      <c r="E30" s="1704">
        <v>763196.99999999977</v>
      </c>
      <c r="F30" s="1704">
        <v>1613235</v>
      </c>
      <c r="G30" s="1694">
        <f t="shared" si="0"/>
        <v>21.464010111761574</v>
      </c>
      <c r="H30" s="1664"/>
      <c r="I30" s="1664"/>
    </row>
    <row r="31" spans="1:12" s="1665" customFormat="1" ht="14.1" customHeight="1">
      <c r="A31" s="1703" t="s">
        <v>1348</v>
      </c>
      <c r="B31" s="1704">
        <v>560.00000000000011</v>
      </c>
      <c r="C31" s="1704">
        <v>30330.000000000011</v>
      </c>
      <c r="D31" s="1704">
        <v>922147.00000000023</v>
      </c>
      <c r="E31" s="1704">
        <v>952476.99999999988</v>
      </c>
      <c r="F31" s="1704">
        <v>440714</v>
      </c>
      <c r="G31" s="1694">
        <f t="shared" si="0"/>
        <v>14.530629739531811</v>
      </c>
      <c r="H31" s="1664"/>
      <c r="I31" s="1664"/>
    </row>
    <row r="32" spans="1:12" ht="6" customHeight="1">
      <c r="A32" s="1695"/>
      <c r="B32" s="1701"/>
      <c r="C32" s="1701"/>
      <c r="D32" s="1700"/>
      <c r="E32" s="1700"/>
      <c r="F32" s="1700"/>
      <c r="G32" s="1715"/>
    </row>
    <row r="33" spans="1:13" s="1470" customFormat="1" ht="18.75" customHeight="1">
      <c r="A33" s="1691" t="s">
        <v>518</v>
      </c>
      <c r="B33" s="1693">
        <f>+B35+B36+B37+B44+B45+B48+B49+B50+B51+B52</f>
        <v>18804.999999999996</v>
      </c>
      <c r="C33" s="1693">
        <f>+C35+C36+C37+C44+C45+C48+C49+C50+C51+C52</f>
        <v>3127224.0000000028</v>
      </c>
      <c r="D33" s="1693">
        <f>+D35+D36+D37+D44+D45+D48+D49+D50+D51+D52</f>
        <v>7255665</v>
      </c>
      <c r="E33" s="1693">
        <f>+E35+E36+E37+E44+E45+E48+E49+E50+E51+E52</f>
        <v>10382888.999999996</v>
      </c>
      <c r="F33" s="1693">
        <f>+F35+F36+F37+F44+F45+F48+F49+F50+F51+F52</f>
        <v>58687759.999999963</v>
      </c>
      <c r="G33" s="1694">
        <f t="shared" si="0"/>
        <v>18.766727295518297</v>
      </c>
    </row>
    <row r="34" spans="1:13" ht="9" customHeight="1">
      <c r="A34" s="1695"/>
      <c r="B34" s="1697"/>
      <c r="C34" s="1697"/>
      <c r="D34" s="1697"/>
      <c r="E34" s="1697"/>
      <c r="F34" s="1697"/>
      <c r="G34" s="1716"/>
    </row>
    <row r="35" spans="1:13" s="1470" customFormat="1" ht="14.1" customHeight="1">
      <c r="A35" s="1691" t="s">
        <v>1331</v>
      </c>
      <c r="B35" s="1693">
        <v>7029.0000000000009</v>
      </c>
      <c r="C35" s="1693">
        <v>570965</v>
      </c>
      <c r="D35" s="1692">
        <v>694593.99999999965</v>
      </c>
      <c r="E35" s="1692">
        <v>1265559.0000000009</v>
      </c>
      <c r="F35" s="1692">
        <v>6377484.0000000019</v>
      </c>
      <c r="G35" s="1694">
        <f t="shared" si="0"/>
        <v>11.16965838536513</v>
      </c>
      <c r="H35" s="1619"/>
      <c r="I35" s="1619"/>
      <c r="J35" s="1619"/>
      <c r="K35" s="1619"/>
      <c r="L35" s="1619"/>
      <c r="M35" s="1619"/>
    </row>
    <row r="36" spans="1:13" s="1470" customFormat="1" ht="14.1" customHeight="1">
      <c r="A36" s="1698" t="s">
        <v>1332</v>
      </c>
      <c r="B36" s="1693">
        <v>99.000000000000028</v>
      </c>
      <c r="C36" s="1693">
        <v>35924.000000000007</v>
      </c>
      <c r="D36" s="1692">
        <v>14090</v>
      </c>
      <c r="E36" s="1692">
        <v>50013.999999999993</v>
      </c>
      <c r="F36" s="1692">
        <v>879845.00000000023</v>
      </c>
      <c r="G36" s="1694">
        <f t="shared" si="0"/>
        <v>24.491843892662288</v>
      </c>
      <c r="H36" s="1655"/>
      <c r="I36" s="1655"/>
    </row>
    <row r="37" spans="1:13" s="1470" customFormat="1" ht="14.1" customHeight="1">
      <c r="A37" s="1698" t="s">
        <v>1333</v>
      </c>
      <c r="B37" s="1693">
        <v>8333.9999999999964</v>
      </c>
      <c r="C37" s="1693">
        <v>2156123.0000000028</v>
      </c>
      <c r="D37" s="1692">
        <v>3879435</v>
      </c>
      <c r="E37" s="1692">
        <v>6035557.9999999953</v>
      </c>
      <c r="F37" s="1692">
        <v>45999155.999999963</v>
      </c>
      <c r="G37" s="1694">
        <f t="shared" si="0"/>
        <v>21.334198466413977</v>
      </c>
      <c r="H37" s="1619"/>
      <c r="I37" s="1619"/>
      <c r="J37" s="1619"/>
      <c r="K37" s="1619"/>
      <c r="L37" s="1619"/>
    </row>
    <row r="38" spans="1:13" ht="14.1" customHeight="1">
      <c r="A38" s="1699" t="s">
        <v>1334</v>
      </c>
      <c r="B38" s="1701">
        <v>1413</v>
      </c>
      <c r="C38" s="1701">
        <v>175385.99999999991</v>
      </c>
      <c r="D38" s="1700">
        <v>227070</v>
      </c>
      <c r="E38" s="1700">
        <v>402455.99999999994</v>
      </c>
      <c r="F38" s="1700">
        <v>2571991</v>
      </c>
      <c r="G38" s="1702">
        <f t="shared" si="0"/>
        <v>14.664745190608151</v>
      </c>
      <c r="H38" s="1660"/>
      <c r="I38" s="1660"/>
    </row>
    <row r="39" spans="1:13" ht="14.1" customHeight="1">
      <c r="A39" s="1699" t="s">
        <v>1335</v>
      </c>
      <c r="B39" s="1701">
        <v>1182.0000000000002</v>
      </c>
      <c r="C39" s="1701">
        <v>160317</v>
      </c>
      <c r="D39" s="1700">
        <v>905203</v>
      </c>
      <c r="E39" s="1700">
        <v>1065519.9999999995</v>
      </c>
      <c r="F39" s="1700">
        <v>1991101.0000000009</v>
      </c>
      <c r="G39" s="1702">
        <f t="shared" si="0"/>
        <v>12.419774571629963</v>
      </c>
      <c r="H39" s="1660"/>
      <c r="I39" s="1660"/>
    </row>
    <row r="40" spans="1:13" ht="14.1" customHeight="1">
      <c r="A40" s="1699" t="s">
        <v>1336</v>
      </c>
      <c r="B40" s="1701">
        <v>1039</v>
      </c>
      <c r="C40" s="1701">
        <v>122016.99999999999</v>
      </c>
      <c r="D40" s="1700">
        <v>150782</v>
      </c>
      <c r="E40" s="1700">
        <v>272799.00000000012</v>
      </c>
      <c r="F40" s="1700">
        <v>1617878.9999999993</v>
      </c>
      <c r="G40" s="1702">
        <f t="shared" si="0"/>
        <v>13.259455649622589</v>
      </c>
      <c r="H40" s="1660"/>
      <c r="I40" s="1660"/>
    </row>
    <row r="41" spans="1:13" ht="14.1" customHeight="1">
      <c r="A41" s="1699" t="s">
        <v>1337</v>
      </c>
      <c r="B41" s="1701">
        <v>660</v>
      </c>
      <c r="C41" s="1701">
        <v>70494.000000000015</v>
      </c>
      <c r="D41" s="1700">
        <v>58547.000000000007</v>
      </c>
      <c r="E41" s="1700">
        <v>129041</v>
      </c>
      <c r="F41" s="1700">
        <v>1107484</v>
      </c>
      <c r="G41" s="1702">
        <f t="shared" si="0"/>
        <v>15.710329957159471</v>
      </c>
      <c r="H41" s="1660"/>
      <c r="I41" s="1660"/>
    </row>
    <row r="42" spans="1:13" ht="14.1" customHeight="1">
      <c r="A42" s="1699" t="s">
        <v>1338</v>
      </c>
      <c r="B42" s="1701">
        <v>1809.0000000000007</v>
      </c>
      <c r="C42" s="1701">
        <v>1105661.9999999993</v>
      </c>
      <c r="D42" s="1700">
        <v>1405469.0000000005</v>
      </c>
      <c r="E42" s="1700">
        <v>2511131.0000000005</v>
      </c>
      <c r="F42" s="1700">
        <v>31233234.999999981</v>
      </c>
      <c r="G42" s="1702">
        <f t="shared" si="0"/>
        <v>28.248447536408055</v>
      </c>
      <c r="H42" s="1660"/>
      <c r="I42" s="1660"/>
    </row>
    <row r="43" spans="1:13" ht="14.1" customHeight="1">
      <c r="A43" s="1699" t="s">
        <v>1339</v>
      </c>
      <c r="B43" s="1701">
        <v>2230.9999999999995</v>
      </c>
      <c r="C43" s="1701">
        <v>522246.99999999994</v>
      </c>
      <c r="D43" s="1700">
        <v>1132363.9999999998</v>
      </c>
      <c r="E43" s="1700">
        <v>1654610.9999999998</v>
      </c>
      <c r="F43" s="1700">
        <v>7477465.9999999981</v>
      </c>
      <c r="G43" s="1702">
        <f t="shared" si="0"/>
        <v>14.31787257753515</v>
      </c>
      <c r="H43" s="1660"/>
      <c r="I43" s="1660"/>
    </row>
    <row r="44" spans="1:13" s="1470" customFormat="1" ht="14.1" customHeight="1">
      <c r="A44" s="1703" t="s">
        <v>1340</v>
      </c>
      <c r="B44" s="1693">
        <v>250</v>
      </c>
      <c r="C44" s="1693">
        <v>4491.9999999999991</v>
      </c>
      <c r="D44" s="1692">
        <v>69237</v>
      </c>
      <c r="E44" s="1692">
        <v>73728.999999999971</v>
      </c>
      <c r="F44" s="1692">
        <v>35002.999999999993</v>
      </c>
      <c r="G44" s="1694">
        <f t="shared" si="0"/>
        <v>7.7922974176313442</v>
      </c>
      <c r="H44" s="1619"/>
      <c r="I44" s="1619"/>
    </row>
    <row r="45" spans="1:13" s="1470" customFormat="1" ht="14.1" customHeight="1">
      <c r="A45" s="1703" t="s">
        <v>1341</v>
      </c>
      <c r="B45" s="1693">
        <v>870.99999999999977</v>
      </c>
      <c r="C45" s="1693">
        <v>129363.00000000003</v>
      </c>
      <c r="D45" s="1692">
        <v>96559</v>
      </c>
      <c r="E45" s="1692">
        <v>225921.99999999994</v>
      </c>
      <c r="F45" s="1692">
        <v>1620733.0000000009</v>
      </c>
      <c r="G45" s="1694">
        <f t="shared" si="0"/>
        <v>12.528566900891295</v>
      </c>
      <c r="H45" s="1619"/>
      <c r="I45" s="1619"/>
      <c r="J45" s="1619"/>
      <c r="K45" s="1619"/>
      <c r="L45" s="1619"/>
    </row>
    <row r="46" spans="1:13" ht="14.1" customHeight="1">
      <c r="A46" s="1699" t="s">
        <v>1342</v>
      </c>
      <c r="B46" s="1701">
        <v>232.99999999999997</v>
      </c>
      <c r="C46" s="1701">
        <v>51398.000000000015</v>
      </c>
      <c r="D46" s="1700">
        <v>25946.999999999989</v>
      </c>
      <c r="E46" s="1700">
        <v>77344.999999999971</v>
      </c>
      <c r="F46" s="1700">
        <v>948335.00000000023</v>
      </c>
      <c r="G46" s="1702">
        <f t="shared" si="0"/>
        <v>18.450815206817385</v>
      </c>
      <c r="H46" s="1660"/>
      <c r="I46" s="1660"/>
    </row>
    <row r="47" spans="1:13" ht="14.1" customHeight="1">
      <c r="A47" s="1699" t="s">
        <v>1343</v>
      </c>
      <c r="B47" s="1701">
        <v>637.99999999999989</v>
      </c>
      <c r="C47" s="1701">
        <v>77965.000000000029</v>
      </c>
      <c r="D47" s="1700">
        <v>70612.000000000015</v>
      </c>
      <c r="E47" s="1700">
        <v>148576.99999999997</v>
      </c>
      <c r="F47" s="1700">
        <v>672398</v>
      </c>
      <c r="G47" s="1702">
        <f t="shared" si="0"/>
        <v>8.6243570833066094</v>
      </c>
      <c r="H47" s="1660"/>
      <c r="I47" s="1660"/>
    </row>
    <row r="48" spans="1:13" s="1665" customFormat="1" ht="14.1" customHeight="1">
      <c r="A48" s="1703" t="s">
        <v>1344</v>
      </c>
      <c r="B48" s="1704">
        <v>390.99999999999994</v>
      </c>
      <c r="C48" s="1704">
        <v>10930.000000000004</v>
      </c>
      <c r="D48" s="1704">
        <v>232418.00000000006</v>
      </c>
      <c r="E48" s="1704">
        <v>243348.00000000003</v>
      </c>
      <c r="F48" s="1704">
        <v>28296</v>
      </c>
      <c r="G48" s="1694">
        <f t="shared" si="0"/>
        <v>2.5888380603842625</v>
      </c>
      <c r="H48" s="1664"/>
      <c r="I48" s="1664"/>
    </row>
    <row r="49" spans="1:11" s="1665" customFormat="1" ht="14.1" customHeight="1">
      <c r="A49" s="1703" t="s">
        <v>1345</v>
      </c>
      <c r="B49" s="1704">
        <v>54</v>
      </c>
      <c r="C49" s="1704">
        <v>31841</v>
      </c>
      <c r="D49" s="1704">
        <v>22608</v>
      </c>
      <c r="E49" s="1704">
        <v>54449</v>
      </c>
      <c r="F49" s="1704">
        <v>64426</v>
      </c>
      <c r="G49" s="1694">
        <f t="shared" si="0"/>
        <v>2.0233661003109198</v>
      </c>
      <c r="H49" s="1664"/>
      <c r="I49" s="1664"/>
    </row>
    <row r="50" spans="1:11" s="1665" customFormat="1" ht="14.1" customHeight="1">
      <c r="A50" s="1703" t="s">
        <v>1346</v>
      </c>
      <c r="B50" s="1704">
        <v>459</v>
      </c>
      <c r="C50" s="1704">
        <v>87729.999999999985</v>
      </c>
      <c r="D50" s="1704">
        <v>646216.00000000012</v>
      </c>
      <c r="E50" s="1704">
        <v>733945.99999999988</v>
      </c>
      <c r="F50" s="1704">
        <v>1678337</v>
      </c>
      <c r="G50" s="1694">
        <f t="shared" si="0"/>
        <v>19.130707853641859</v>
      </c>
      <c r="H50" s="1664"/>
      <c r="I50" s="1664"/>
    </row>
    <row r="51" spans="1:11" s="1665" customFormat="1" ht="14.1" customHeight="1">
      <c r="A51" s="1703" t="s">
        <v>1347</v>
      </c>
      <c r="B51" s="1704">
        <v>780.99999999999989</v>
      </c>
      <c r="C51" s="1704">
        <v>72389.999999999985</v>
      </c>
      <c r="D51" s="1704">
        <v>685914</v>
      </c>
      <c r="E51" s="1704">
        <v>758303.99999999977</v>
      </c>
      <c r="F51" s="1704">
        <v>1585534.9999999998</v>
      </c>
      <c r="G51" s="1694">
        <f t="shared" si="0"/>
        <v>21.902679928166876</v>
      </c>
      <c r="H51" s="1664"/>
      <c r="I51" s="1664"/>
    </row>
    <row r="52" spans="1:11" s="1665" customFormat="1" ht="14.1" customHeight="1">
      <c r="A52" s="1703" t="s">
        <v>1348</v>
      </c>
      <c r="B52" s="1704">
        <v>537.00000000000011</v>
      </c>
      <c r="C52" s="1704">
        <v>27466.000000000015</v>
      </c>
      <c r="D52" s="1704">
        <v>914594.00000000012</v>
      </c>
      <c r="E52" s="1704">
        <v>942059.99999999988</v>
      </c>
      <c r="F52" s="1704">
        <v>418945.00000000006</v>
      </c>
      <c r="G52" s="1694">
        <f t="shared" si="0"/>
        <v>15.253222165586537</v>
      </c>
      <c r="H52" s="1664"/>
      <c r="I52" s="1664"/>
    </row>
    <row r="53" spans="1:11" ht="3.75" customHeight="1" thickBot="1">
      <c r="A53" s="1705"/>
      <c r="B53" s="1706"/>
      <c r="C53" s="1706"/>
      <c r="D53" s="1706"/>
      <c r="E53" s="1706"/>
      <c r="F53" s="1706"/>
      <c r="G53" s="1717"/>
      <c r="H53" s="1671"/>
      <c r="I53" s="1671"/>
      <c r="J53" s="1671"/>
      <c r="K53" s="1671"/>
    </row>
    <row r="54" spans="1:11" s="1620" customFormat="1" ht="14.25" customHeight="1" thickTop="1">
      <c r="A54" s="2341" t="s">
        <v>1375</v>
      </c>
      <c r="B54" s="2341"/>
      <c r="C54" s="2341"/>
      <c r="D54" s="2341"/>
      <c r="E54" s="2341"/>
      <c r="F54" s="1707"/>
      <c r="G54" s="1707"/>
    </row>
    <row r="55" spans="1:11" s="1124" customFormat="1" ht="9.75" customHeight="1">
      <c r="B55" s="1673"/>
      <c r="C55" s="1673"/>
      <c r="D55" s="1673"/>
      <c r="E55" s="1673"/>
      <c r="F55" s="1673"/>
      <c r="G55" s="1718"/>
      <c r="H55" s="1671"/>
      <c r="I55" s="1671"/>
      <c r="J55" s="1671"/>
      <c r="K55" s="1671"/>
    </row>
    <row r="56" spans="1:11" ht="12.75">
      <c r="A56" s="1509" t="s">
        <v>691</v>
      </c>
      <c r="B56" s="1623"/>
      <c r="C56" s="1630"/>
      <c r="D56" s="1630"/>
      <c r="E56" s="1630"/>
      <c r="G56" s="1467"/>
    </row>
    <row r="57" spans="1:11" ht="12" customHeight="1">
      <c r="A57" s="1626" t="s">
        <v>1310</v>
      </c>
      <c r="B57" s="1623"/>
      <c r="C57" s="1630"/>
      <c r="D57" s="1630"/>
      <c r="E57" s="1630"/>
      <c r="G57" s="1467"/>
    </row>
    <row r="58" spans="1:11" ht="12" customHeight="1">
      <c r="A58" s="1626" t="s">
        <v>1311</v>
      </c>
      <c r="B58" s="1630"/>
      <c r="C58" s="1630"/>
      <c r="D58" s="1630"/>
      <c r="E58" s="1630"/>
      <c r="G58" s="1467"/>
    </row>
    <row r="59" spans="1:11" ht="12" customHeight="1">
      <c r="A59" s="1626" t="s">
        <v>1312</v>
      </c>
      <c r="B59" s="1630"/>
      <c r="C59" s="1630"/>
      <c r="D59" s="1630"/>
      <c r="E59" s="1630"/>
      <c r="G59" s="1467"/>
    </row>
    <row r="60" spans="1:11" ht="12" customHeight="1">
      <c r="A60" s="1626" t="s">
        <v>1313</v>
      </c>
      <c r="B60" s="1630"/>
      <c r="C60" s="1630"/>
      <c r="D60" s="1630"/>
      <c r="E60" s="1630"/>
      <c r="G60" s="1467"/>
    </row>
    <row r="61" spans="1:11" ht="12" customHeight="1">
      <c r="A61" s="1626" t="s">
        <v>1314</v>
      </c>
      <c r="B61" s="1630"/>
      <c r="C61" s="1630"/>
      <c r="D61" s="1630"/>
      <c r="E61" s="1630"/>
      <c r="G61" s="1467"/>
    </row>
    <row r="62" spans="1:11" ht="8.25" customHeight="1">
      <c r="A62" s="1709"/>
      <c r="B62" s="1515"/>
      <c r="C62" s="1515"/>
      <c r="D62" s="1515"/>
      <c r="E62" s="1515"/>
      <c r="F62" s="1515"/>
      <c r="G62" s="1617"/>
    </row>
    <row r="63" spans="1:11" ht="12" customHeight="1">
      <c r="A63" s="1626" t="s">
        <v>1361</v>
      </c>
      <c r="B63" s="1515"/>
      <c r="C63" s="1515"/>
      <c r="D63" s="1515"/>
      <c r="E63" s="1515"/>
      <c r="F63" s="1515"/>
      <c r="G63" s="1515"/>
    </row>
    <row r="64" spans="1:11" ht="12" customHeight="1">
      <c r="A64" s="1626" t="s">
        <v>1362</v>
      </c>
      <c r="B64" s="1515"/>
      <c r="C64" s="1515"/>
      <c r="D64" s="1515"/>
      <c r="E64" s="1515"/>
      <c r="F64" s="1515"/>
      <c r="G64" s="1515"/>
    </row>
    <row r="65" spans="1:7" ht="12" customHeight="1">
      <c r="A65" s="1626" t="s">
        <v>1363</v>
      </c>
      <c r="B65" s="1515"/>
      <c r="C65" s="1515"/>
      <c r="D65" s="1515"/>
      <c r="E65" s="1515"/>
      <c r="F65" s="1515"/>
      <c r="G65" s="1515"/>
    </row>
    <row r="66" spans="1:7" ht="12" customHeight="1">
      <c r="A66" s="1626" t="s">
        <v>1364</v>
      </c>
      <c r="B66" s="1515"/>
      <c r="C66" s="1515"/>
      <c r="D66" s="1515"/>
      <c r="E66" s="1515"/>
      <c r="F66" s="1515"/>
      <c r="G66" s="1515"/>
    </row>
    <row r="67" spans="1:7" ht="8.25" customHeight="1">
      <c r="A67" s="1709"/>
      <c r="B67" s="1515"/>
      <c r="C67" s="1515"/>
      <c r="D67" s="1515"/>
      <c r="E67" s="1515"/>
      <c r="F67" s="1515"/>
      <c r="G67" s="1515"/>
    </row>
    <row r="68" spans="1:7" ht="12" customHeight="1">
      <c r="A68" s="1626" t="s">
        <v>1365</v>
      </c>
      <c r="B68" s="1515"/>
      <c r="C68" s="1515"/>
      <c r="D68" s="1515"/>
      <c r="E68" s="1515"/>
      <c r="F68" s="1515"/>
      <c r="G68" s="1515"/>
    </row>
    <row r="69" spans="1:7" ht="12" customHeight="1">
      <c r="A69" s="1626" t="s">
        <v>1366</v>
      </c>
      <c r="B69" s="1515"/>
      <c r="C69" s="1515"/>
      <c r="D69" s="1515"/>
      <c r="E69" s="1515"/>
      <c r="F69" s="1515"/>
      <c r="G69" s="1515"/>
    </row>
    <row r="70" spans="1:7" ht="12" customHeight="1">
      <c r="A70" s="1626" t="s">
        <v>1367</v>
      </c>
      <c r="B70" s="1515"/>
      <c r="C70" s="1515"/>
      <c r="D70" s="1515"/>
      <c r="E70" s="1515"/>
      <c r="F70" s="1515"/>
      <c r="G70" s="1515"/>
    </row>
    <row r="71" spans="1:7" ht="12" customHeight="1">
      <c r="A71" s="1626" t="s">
        <v>1368</v>
      </c>
      <c r="B71" s="1515"/>
      <c r="C71" s="1515"/>
      <c r="D71" s="1515"/>
      <c r="E71" s="1515"/>
      <c r="F71" s="1515"/>
      <c r="G71" s="1515"/>
    </row>
    <row r="72" spans="1:7" ht="8.25" customHeight="1">
      <c r="A72" s="1628"/>
      <c r="B72" s="1674"/>
      <c r="C72" s="1674"/>
      <c r="D72" s="1674"/>
      <c r="E72" s="1674"/>
      <c r="F72" s="1674"/>
      <c r="G72" s="1674"/>
    </row>
    <row r="73" spans="1:7" ht="12" customHeight="1">
      <c r="A73" s="1626" t="s">
        <v>1369</v>
      </c>
      <c r="B73" s="1515"/>
      <c r="C73" s="1515"/>
      <c r="D73" s="1515"/>
      <c r="E73" s="1515"/>
      <c r="F73" s="1515"/>
      <c r="G73" s="1515"/>
    </row>
    <row r="74" spans="1:7" ht="12" customHeight="1">
      <c r="A74" s="1626" t="s">
        <v>1370</v>
      </c>
      <c r="B74" s="1515"/>
      <c r="C74" s="1515"/>
      <c r="D74" s="1515"/>
      <c r="E74" s="1515"/>
      <c r="F74" s="1515"/>
      <c r="G74" s="1515"/>
    </row>
    <row r="75" spans="1:7" ht="12" customHeight="1">
      <c r="A75" s="1626" t="s">
        <v>1371</v>
      </c>
      <c r="B75" s="1515"/>
      <c r="C75" s="1515"/>
      <c r="D75" s="1515"/>
      <c r="E75" s="1515"/>
      <c r="F75" s="1515"/>
      <c r="G75" s="1515"/>
    </row>
    <row r="76" spans="1:7" ht="12" customHeight="1">
      <c r="A76" s="1626" t="s">
        <v>1372</v>
      </c>
      <c r="B76" s="1674"/>
      <c r="C76" s="1674"/>
      <c r="D76" s="1674"/>
      <c r="E76" s="1674"/>
      <c r="F76" s="1674"/>
      <c r="G76" s="1674"/>
    </row>
    <row r="77" spans="1:7">
      <c r="B77" s="1674"/>
      <c r="C77" s="1674"/>
      <c r="D77" s="1674"/>
      <c r="E77" s="1674"/>
      <c r="F77" s="1674"/>
      <c r="G77" s="1719"/>
    </row>
    <row r="78" spans="1:7">
      <c r="B78" s="1674"/>
      <c r="C78" s="1674"/>
      <c r="D78" s="1674"/>
      <c r="E78" s="1674"/>
      <c r="F78" s="1674"/>
      <c r="G78" s="1719"/>
    </row>
    <row r="79" spans="1:7">
      <c r="B79" s="1674"/>
      <c r="C79" s="1674"/>
      <c r="D79" s="1674"/>
      <c r="E79" s="1674"/>
      <c r="F79" s="1674"/>
      <c r="G79" s="1719"/>
    </row>
    <row r="80" spans="1:7">
      <c r="B80" s="1674"/>
      <c r="C80" s="1674"/>
      <c r="D80" s="1674"/>
      <c r="E80" s="1674"/>
      <c r="F80" s="1674"/>
      <c r="G80" s="1719"/>
    </row>
    <row r="81" spans="2:7">
      <c r="B81" s="1674"/>
      <c r="C81" s="1674"/>
      <c r="D81" s="1674"/>
      <c r="E81" s="1674"/>
      <c r="F81" s="1674"/>
      <c r="G81" s="1719"/>
    </row>
    <row r="82" spans="2:7">
      <c r="B82" s="1674"/>
      <c r="C82" s="1674"/>
      <c r="D82" s="1674"/>
      <c r="E82" s="1674"/>
      <c r="F82" s="1674"/>
      <c r="G82" s="1719"/>
    </row>
    <row r="83" spans="2:7">
      <c r="B83" s="1674"/>
      <c r="C83" s="1674"/>
      <c r="D83" s="1674"/>
      <c r="E83" s="1674"/>
      <c r="F83" s="1674"/>
      <c r="G83" s="1719"/>
    </row>
    <row r="84" spans="2:7">
      <c r="B84" s="1674"/>
      <c r="C84" s="1674"/>
      <c r="D84" s="1674"/>
      <c r="E84" s="1674"/>
      <c r="F84" s="1674"/>
      <c r="G84" s="1719"/>
    </row>
    <row r="85" spans="2:7">
      <c r="B85" s="1674"/>
      <c r="C85" s="1674"/>
      <c r="D85" s="1674"/>
      <c r="E85" s="1674"/>
      <c r="F85" s="1674"/>
      <c r="G85" s="1719"/>
    </row>
    <row r="86" spans="2:7">
      <c r="B86" s="1674"/>
      <c r="C86" s="1674"/>
      <c r="D86" s="1674"/>
      <c r="E86" s="1674"/>
      <c r="F86" s="1674"/>
      <c r="G86" s="1719"/>
    </row>
    <row r="87" spans="2:7">
      <c r="B87" s="1674"/>
      <c r="C87" s="1674"/>
      <c r="D87" s="1674"/>
      <c r="E87" s="1674"/>
      <c r="F87" s="1674"/>
      <c r="G87" s="1719"/>
    </row>
    <row r="88" spans="2:7">
      <c r="B88" s="1674"/>
      <c r="C88" s="1674"/>
      <c r="D88" s="1674"/>
      <c r="E88" s="1674"/>
      <c r="F88" s="1674"/>
      <c r="G88" s="1719"/>
    </row>
    <row r="89" spans="2:7">
      <c r="B89" s="1674"/>
      <c r="C89" s="1674"/>
      <c r="D89" s="1674"/>
      <c r="E89" s="1674"/>
      <c r="F89" s="1674"/>
      <c r="G89" s="1719"/>
    </row>
    <row r="90" spans="2:7">
      <c r="B90" s="1674"/>
      <c r="C90" s="1674"/>
      <c r="D90" s="1674"/>
      <c r="E90" s="1674"/>
      <c r="F90" s="1674"/>
      <c r="G90" s="1719"/>
    </row>
    <row r="91" spans="2:7">
      <c r="B91" s="1674"/>
      <c r="C91" s="1674"/>
      <c r="D91" s="1674"/>
      <c r="E91" s="1674"/>
      <c r="F91" s="1674"/>
      <c r="G91" s="1719"/>
    </row>
    <row r="92" spans="2:7">
      <c r="B92" s="1674"/>
      <c r="C92" s="1674"/>
      <c r="D92" s="1674"/>
      <c r="E92" s="1674"/>
      <c r="F92" s="1674"/>
      <c r="G92" s="1719"/>
    </row>
    <row r="93" spans="2:7">
      <c r="B93" s="1674"/>
      <c r="C93" s="1674"/>
      <c r="D93" s="1674"/>
      <c r="E93" s="1674"/>
      <c r="F93" s="1674"/>
      <c r="G93" s="1719"/>
    </row>
    <row r="94" spans="2:7">
      <c r="B94" s="1674"/>
      <c r="C94" s="1674"/>
      <c r="D94" s="1674"/>
      <c r="E94" s="1674"/>
      <c r="F94" s="1674"/>
      <c r="G94" s="1719"/>
    </row>
    <row r="95" spans="2:7">
      <c r="B95" s="1674"/>
      <c r="C95" s="1674"/>
      <c r="D95" s="1674"/>
      <c r="E95" s="1674"/>
      <c r="F95" s="1674"/>
      <c r="G95" s="1719"/>
    </row>
    <row r="96" spans="2:7">
      <c r="B96" s="1674"/>
      <c r="C96" s="1674"/>
      <c r="D96" s="1674"/>
      <c r="E96" s="1674"/>
      <c r="F96" s="1674"/>
      <c r="G96" s="1719"/>
    </row>
    <row r="97" spans="2:7">
      <c r="B97" s="1674"/>
      <c r="C97" s="1674"/>
      <c r="D97" s="1674"/>
      <c r="E97" s="1674"/>
      <c r="F97" s="1674"/>
      <c r="G97" s="1719"/>
    </row>
    <row r="98" spans="2:7">
      <c r="B98" s="1674"/>
      <c r="C98" s="1674"/>
      <c r="D98" s="1674"/>
      <c r="E98" s="1674"/>
      <c r="F98" s="1674"/>
      <c r="G98" s="1719"/>
    </row>
    <row r="99" spans="2:7">
      <c r="B99" s="1674"/>
      <c r="C99" s="1674"/>
      <c r="D99" s="1674"/>
      <c r="E99" s="1674"/>
      <c r="F99" s="1674"/>
      <c r="G99" s="1719"/>
    </row>
    <row r="100" spans="2:7">
      <c r="B100" s="1674"/>
      <c r="C100" s="1674"/>
      <c r="D100" s="1674"/>
      <c r="E100" s="1674"/>
      <c r="F100" s="1674"/>
      <c r="G100" s="1719"/>
    </row>
    <row r="101" spans="2:7">
      <c r="B101" s="1674"/>
      <c r="C101" s="1674"/>
      <c r="D101" s="1674"/>
      <c r="E101" s="1674"/>
      <c r="F101" s="1674"/>
      <c r="G101" s="1719"/>
    </row>
    <row r="102" spans="2:7">
      <c r="B102" s="1674"/>
      <c r="C102" s="1674"/>
      <c r="D102" s="1674"/>
      <c r="E102" s="1674"/>
      <c r="F102" s="1674"/>
      <c r="G102" s="1719"/>
    </row>
    <row r="103" spans="2:7">
      <c r="B103" s="1674"/>
      <c r="C103" s="1674"/>
      <c r="D103" s="1674"/>
      <c r="E103" s="1674"/>
      <c r="F103" s="1674"/>
      <c r="G103" s="1719"/>
    </row>
    <row r="104" spans="2:7">
      <c r="B104" s="1674"/>
      <c r="C104" s="1674"/>
      <c r="D104" s="1674"/>
      <c r="E104" s="1674"/>
      <c r="F104" s="1674"/>
      <c r="G104" s="1719"/>
    </row>
    <row r="105" spans="2:7">
      <c r="B105" s="1674"/>
      <c r="C105" s="1674"/>
      <c r="D105" s="1674"/>
      <c r="E105" s="1674"/>
      <c r="F105" s="1674"/>
      <c r="G105" s="1719"/>
    </row>
    <row r="106" spans="2:7">
      <c r="B106" s="1674"/>
      <c r="C106" s="1674"/>
      <c r="D106" s="1674"/>
      <c r="E106" s="1674"/>
      <c r="F106" s="1674"/>
      <c r="G106" s="1719"/>
    </row>
    <row r="107" spans="2:7">
      <c r="B107" s="1674"/>
      <c r="C107" s="1674"/>
      <c r="D107" s="1674"/>
      <c r="E107" s="1674"/>
      <c r="F107" s="1674"/>
      <c r="G107" s="1719"/>
    </row>
    <row r="108" spans="2:7">
      <c r="B108" s="1674"/>
      <c r="C108" s="1674"/>
      <c r="D108" s="1674"/>
      <c r="E108" s="1674"/>
      <c r="F108" s="1674"/>
      <c r="G108" s="1719"/>
    </row>
    <row r="109" spans="2:7">
      <c r="B109" s="1674"/>
      <c r="C109" s="1674"/>
      <c r="D109" s="1674"/>
      <c r="E109" s="1674"/>
      <c r="F109" s="1674"/>
      <c r="G109" s="1719"/>
    </row>
    <row r="110" spans="2:7">
      <c r="B110" s="1674"/>
      <c r="C110" s="1674"/>
      <c r="D110" s="1674"/>
      <c r="E110" s="1674"/>
      <c r="F110" s="1674"/>
      <c r="G110" s="1719"/>
    </row>
    <row r="111" spans="2:7">
      <c r="B111" s="1674"/>
      <c r="C111" s="1674"/>
      <c r="D111" s="1674"/>
      <c r="E111" s="1674"/>
      <c r="F111" s="1674"/>
      <c r="G111" s="1719"/>
    </row>
    <row r="112" spans="2:7">
      <c r="B112" s="1674"/>
      <c r="C112" s="1674"/>
      <c r="D112" s="1674"/>
      <c r="E112" s="1674"/>
      <c r="F112" s="1674"/>
      <c r="G112" s="1719"/>
    </row>
    <row r="113" spans="2:7">
      <c r="B113" s="1674"/>
      <c r="C113" s="1674"/>
      <c r="D113" s="1674"/>
      <c r="E113" s="1674"/>
      <c r="F113" s="1674"/>
      <c r="G113" s="1719"/>
    </row>
    <row r="114" spans="2:7">
      <c r="B114" s="1674"/>
      <c r="C114" s="1674"/>
      <c r="D114" s="1674"/>
      <c r="E114" s="1674"/>
      <c r="F114" s="1674"/>
      <c r="G114" s="1719"/>
    </row>
    <row r="115" spans="2:7">
      <c r="B115" s="1674"/>
      <c r="C115" s="1674"/>
      <c r="D115" s="1674"/>
      <c r="E115" s="1674"/>
      <c r="F115" s="1674"/>
      <c r="G115" s="1719"/>
    </row>
    <row r="116" spans="2:7">
      <c r="B116" s="1674"/>
      <c r="C116" s="1674"/>
      <c r="D116" s="1674"/>
      <c r="E116" s="1674"/>
      <c r="F116" s="1674"/>
      <c r="G116" s="1719"/>
    </row>
    <row r="117" spans="2:7">
      <c r="B117" s="1674"/>
      <c r="C117" s="1674"/>
      <c r="D117" s="1674"/>
      <c r="E117" s="1674"/>
      <c r="F117" s="1674"/>
      <c r="G117" s="1719"/>
    </row>
    <row r="118" spans="2:7">
      <c r="B118" s="1674"/>
      <c r="C118" s="1674"/>
      <c r="D118" s="1674"/>
      <c r="E118" s="1674"/>
      <c r="F118" s="1674"/>
      <c r="G118" s="1719"/>
    </row>
    <row r="119" spans="2:7">
      <c r="B119" s="1674"/>
      <c r="C119" s="1674"/>
      <c r="D119" s="1674"/>
      <c r="E119" s="1674"/>
      <c r="F119" s="1674"/>
      <c r="G119" s="1719"/>
    </row>
    <row r="120" spans="2:7">
      <c r="B120" s="1674"/>
      <c r="C120" s="1674"/>
      <c r="D120" s="1674"/>
      <c r="E120" s="1674"/>
      <c r="F120" s="1674"/>
      <c r="G120" s="1719"/>
    </row>
    <row r="121" spans="2:7">
      <c r="B121" s="1674"/>
      <c r="C121" s="1674"/>
      <c r="D121" s="1674"/>
      <c r="E121" s="1674"/>
      <c r="F121" s="1674"/>
      <c r="G121" s="1719"/>
    </row>
    <row r="122" spans="2:7">
      <c r="B122" s="1674"/>
      <c r="C122" s="1674"/>
      <c r="D122" s="1674"/>
      <c r="E122" s="1674"/>
      <c r="F122" s="1674"/>
      <c r="G122" s="1719"/>
    </row>
    <row r="123" spans="2:7">
      <c r="B123" s="1674"/>
      <c r="C123" s="1674"/>
      <c r="D123" s="1674"/>
      <c r="E123" s="1674"/>
      <c r="F123" s="1674"/>
      <c r="G123" s="1719"/>
    </row>
    <row r="124" spans="2:7">
      <c r="B124" s="1674"/>
      <c r="C124" s="1674"/>
      <c r="D124" s="1674"/>
      <c r="E124" s="1674"/>
      <c r="F124" s="1674"/>
      <c r="G124" s="1719"/>
    </row>
    <row r="125" spans="2:7">
      <c r="B125" s="1674"/>
      <c r="C125" s="1674"/>
      <c r="D125" s="1674"/>
      <c r="E125" s="1674"/>
      <c r="F125" s="1674"/>
      <c r="G125" s="1719"/>
    </row>
  </sheetData>
  <mergeCells count="11">
    <mergeCell ref="B10:E10"/>
    <mergeCell ref="F10:G10"/>
    <mergeCell ref="A54:E54"/>
    <mergeCell ref="A2:G2"/>
    <mergeCell ref="A3:G3"/>
    <mergeCell ref="B5:B9"/>
    <mergeCell ref="C5:C9"/>
    <mergeCell ref="D5:D9"/>
    <mergeCell ref="E5:E9"/>
    <mergeCell ref="F5:F9"/>
    <mergeCell ref="G5:G9"/>
  </mergeCells>
  <hyperlinks>
    <hyperlink ref="A57" r:id="rId1"/>
    <hyperlink ref="A58:A60" r:id="rId2" display="http://www.ine.pt/xurl/ind/0007575"/>
    <hyperlink ref="A58" r:id="rId3" display=" Bilhetes vendidos de espectáculos ao vivo (N.º) por Modalidade de espectáculo (2011) e Tipo de sessão; Anual"/>
    <hyperlink ref="A59" r:id="rId4"/>
    <hyperlink ref="A60" r:id="rId5"/>
    <hyperlink ref="A61" r:id="rId6"/>
    <hyperlink ref="A65" r:id="rId7"/>
    <hyperlink ref="A69" r:id="rId8"/>
    <hyperlink ref="A70" r:id="rId9"/>
    <hyperlink ref="A71" r:id="rId10"/>
    <hyperlink ref="A73" r:id="rId11"/>
    <hyperlink ref="A68" r:id="rId12"/>
    <hyperlink ref="A75" r:id="rId13"/>
    <hyperlink ref="A76" r:id="rId14"/>
    <hyperlink ref="A66" r:id="rId15"/>
    <hyperlink ref="A63" r:id="rId16"/>
    <hyperlink ref="A64" r:id="rId17"/>
    <hyperlink ref="A74" r:id="rId18"/>
    <hyperlink ref="A1" location="Índice!A1" display="Voltar ao índice"/>
  </hyperlinks>
  <printOptions gridLinesSet="0"/>
  <pageMargins left="0.78740157480314965" right="0.78740157480314965" top="1.1811023622047243" bottom="0.78740157480314965" header="0" footer="0"/>
  <pageSetup paperSize="9" scale="72" orientation="portrait" horizontalDpi="300" verticalDpi="300" r:id="rId19"/>
  <headerFooter alignWithMargins="0"/>
  <drawing r:id="rId20"/>
</worksheet>
</file>

<file path=xl/worksheets/sheet117.xml><?xml version="1.0" encoding="utf-8"?>
<worksheet xmlns="http://schemas.openxmlformats.org/spreadsheetml/2006/main" xmlns:r="http://schemas.openxmlformats.org/officeDocument/2006/relationships">
  <dimension ref="A1:K29"/>
  <sheetViews>
    <sheetView workbookViewId="0"/>
  </sheetViews>
  <sheetFormatPr defaultColWidth="9.140625" defaultRowHeight="12.75"/>
  <cols>
    <col min="1" max="1" width="24.140625" style="812" customWidth="1"/>
    <col min="2" max="2" width="6.28515625" style="812" customWidth="1"/>
    <col min="3" max="3" width="4.140625" style="812" customWidth="1"/>
    <col min="4" max="4" width="6.85546875" style="812" customWidth="1"/>
    <col min="5" max="5" width="4.28515625" style="812" customWidth="1"/>
    <col min="6" max="8" width="6.85546875" style="1725" customWidth="1"/>
    <col min="9" max="9" width="4.85546875" style="1725" customWidth="1"/>
    <col min="10" max="10" width="3.85546875" style="1725" customWidth="1"/>
    <col min="11" max="11" width="10.140625" style="1725" customWidth="1"/>
    <col min="12" max="16384" width="9.140625" style="812"/>
  </cols>
  <sheetData>
    <row r="1" spans="1:11" ht="15.75" customHeight="1">
      <c r="A1" s="1921" t="s">
        <v>1737</v>
      </c>
      <c r="B1" s="1721"/>
      <c r="C1" s="1721"/>
      <c r="D1" s="1721"/>
      <c r="E1" s="1721"/>
      <c r="F1" s="1722"/>
      <c r="G1" s="1722"/>
      <c r="H1" s="1723"/>
      <c r="I1" s="1723"/>
      <c r="J1" s="1723"/>
      <c r="K1" s="1722"/>
    </row>
    <row r="2" spans="1:11" ht="19.5" customHeight="1">
      <c r="A2" s="2057" t="s">
        <v>1379</v>
      </c>
      <c r="B2" s="2057"/>
      <c r="C2" s="2057"/>
      <c r="D2" s="2057"/>
      <c r="E2" s="2057"/>
      <c r="F2" s="2057"/>
      <c r="G2" s="2057"/>
      <c r="H2" s="2057"/>
      <c r="I2" s="2057"/>
      <c r="J2" s="1724"/>
    </row>
    <row r="3" spans="1:11" ht="30.75" customHeight="1">
      <c r="A3" s="2063" t="s">
        <v>1380</v>
      </c>
      <c r="B3" s="2063"/>
      <c r="C3" s="2063"/>
      <c r="D3" s="2063"/>
      <c r="E3" s="2063"/>
      <c r="F3" s="2063"/>
      <c r="G3" s="2063"/>
      <c r="H3" s="2063"/>
      <c r="I3" s="2063"/>
      <c r="J3" s="2063"/>
      <c r="K3" s="2063"/>
    </row>
    <row r="4" spans="1:11" ht="13.5" customHeight="1">
      <c r="A4" s="813">
        <v>2016</v>
      </c>
      <c r="B4" s="431"/>
      <c r="C4" s="431"/>
      <c r="D4" s="431"/>
      <c r="E4" s="827"/>
      <c r="F4" s="1726"/>
      <c r="G4" s="1726"/>
      <c r="H4" s="1727"/>
      <c r="K4" s="1727" t="s">
        <v>918</v>
      </c>
    </row>
    <row r="5" spans="1:11" ht="17.100000000000001" customHeight="1">
      <c r="A5" s="2061" t="s">
        <v>700</v>
      </c>
      <c r="B5" s="2045" t="s">
        <v>1381</v>
      </c>
      <c r="C5" s="2046"/>
      <c r="D5" s="2046"/>
      <c r="E5" s="2046"/>
      <c r="F5" s="2046"/>
      <c r="G5" s="2046"/>
      <c r="H5" s="2046"/>
      <c r="I5" s="2094"/>
      <c r="J5" s="2360" t="s">
        <v>1382</v>
      </c>
      <c r="K5" s="2361"/>
    </row>
    <row r="6" spans="1:11" ht="17.100000000000001" customHeight="1">
      <c r="A6" s="2052"/>
      <c r="B6" s="2061" t="s">
        <v>1383</v>
      </c>
      <c r="C6" s="2362"/>
      <c r="D6" s="2061" t="s">
        <v>1384</v>
      </c>
      <c r="E6" s="2362"/>
      <c r="F6" s="2045" t="s">
        <v>1385</v>
      </c>
      <c r="G6" s="2046"/>
      <c r="H6" s="2046"/>
      <c r="I6" s="2094"/>
      <c r="J6" s="2364" t="s">
        <v>1386</v>
      </c>
      <c r="K6" s="2365"/>
    </row>
    <row r="7" spans="1:11" ht="17.100000000000001" customHeight="1">
      <c r="A7" s="2359"/>
      <c r="B7" s="2359"/>
      <c r="C7" s="2363"/>
      <c r="D7" s="2359"/>
      <c r="E7" s="2363"/>
      <c r="F7" s="2360" t="s">
        <v>1387</v>
      </c>
      <c r="G7" s="2361"/>
      <c r="H7" s="2360" t="s">
        <v>1388</v>
      </c>
      <c r="I7" s="2361"/>
      <c r="J7" s="2366" t="s">
        <v>1389</v>
      </c>
      <c r="K7" s="2367"/>
    </row>
    <row r="8" spans="1:11" ht="12.95" customHeight="1">
      <c r="A8" s="431"/>
      <c r="B8" s="849"/>
      <c r="C8" s="838"/>
      <c r="D8" s="838"/>
      <c r="E8" s="838"/>
      <c r="F8" s="1728"/>
      <c r="G8" s="1728"/>
      <c r="H8" s="1728"/>
      <c r="I8" s="1728"/>
      <c r="J8" s="1728"/>
      <c r="K8" s="1729"/>
    </row>
    <row r="9" spans="1:11" s="831" customFormat="1" ht="12.95" customHeight="1">
      <c r="A9" s="826" t="s">
        <v>28</v>
      </c>
      <c r="B9" s="2357">
        <f>SUM(B11+B19+B21)</f>
        <v>53</v>
      </c>
      <c r="C9" s="2357"/>
      <c r="D9" s="2358">
        <f>+D11</f>
        <v>1</v>
      </c>
      <c r="E9" s="2358"/>
      <c r="F9" s="2352">
        <f>SUM(F11+F19+F21)</f>
        <v>713</v>
      </c>
      <c r="G9" s="2356"/>
      <c r="H9" s="2352">
        <f>SUM(H11+H19+H21)</f>
        <v>320</v>
      </c>
      <c r="I9" s="2356"/>
      <c r="J9" s="1730"/>
      <c r="K9" s="1731">
        <f>+K11+K19+K21</f>
        <v>262</v>
      </c>
    </row>
    <row r="10" spans="1:11" s="831" customFormat="1" ht="12.95" customHeight="1">
      <c r="A10" s="826"/>
      <c r="B10" s="1732"/>
      <c r="C10" s="924"/>
      <c r="D10" s="1732"/>
      <c r="E10" s="924"/>
      <c r="F10" s="1733"/>
      <c r="G10" s="1730"/>
      <c r="H10" s="1733"/>
      <c r="I10" s="1730"/>
      <c r="J10" s="1730"/>
      <c r="K10" s="1734"/>
    </row>
    <row r="11" spans="1:11" s="831" customFormat="1" ht="12.95" customHeight="1">
      <c r="A11" s="826" t="s">
        <v>1390</v>
      </c>
      <c r="B11" s="2357">
        <f>SUM(B13:C17)</f>
        <v>41</v>
      </c>
      <c r="C11" s="2357"/>
      <c r="D11" s="2358">
        <f>SUM(D13:E17)</f>
        <v>1</v>
      </c>
      <c r="E11" s="2358"/>
      <c r="F11" s="2352">
        <f>SUM(F13:G17)</f>
        <v>552</v>
      </c>
      <c r="G11" s="2356"/>
      <c r="H11" s="2352">
        <f>SUM(H13:I17)</f>
        <v>291</v>
      </c>
      <c r="I11" s="2356"/>
      <c r="J11" s="1730"/>
      <c r="K11" s="1730">
        <f>SUM(K13:K17)</f>
        <v>237</v>
      </c>
    </row>
    <row r="12" spans="1:11" ht="12.95" customHeight="1">
      <c r="A12" s="827"/>
      <c r="B12" s="1732"/>
      <c r="C12" s="838"/>
      <c r="D12" s="1735"/>
      <c r="E12" s="1736"/>
      <c r="F12" s="1733"/>
      <c r="G12" s="1734"/>
      <c r="H12" s="1733"/>
      <c r="I12" s="1734"/>
      <c r="J12" s="1734"/>
      <c r="K12" s="1730"/>
    </row>
    <row r="13" spans="1:11" s="1738" customFormat="1" ht="12.95" customHeight="1">
      <c r="A13" s="827" t="s">
        <v>943</v>
      </c>
      <c r="B13" s="2354">
        <v>15</v>
      </c>
      <c r="C13" s="2354"/>
      <c r="D13" s="2351">
        <v>0</v>
      </c>
      <c r="E13" s="2351"/>
      <c r="F13" s="2355">
        <v>182</v>
      </c>
      <c r="G13" s="2353"/>
      <c r="H13" s="2355">
        <v>94</v>
      </c>
      <c r="I13" s="2356"/>
      <c r="J13" s="1737"/>
      <c r="K13" s="1734">
        <v>71</v>
      </c>
    </row>
    <row r="14" spans="1:11" s="1738" customFormat="1" ht="12.95" customHeight="1">
      <c r="A14" s="827" t="s">
        <v>1391</v>
      </c>
      <c r="B14" s="2354">
        <v>16</v>
      </c>
      <c r="C14" s="2354"/>
      <c r="D14" s="2351">
        <v>0</v>
      </c>
      <c r="E14" s="2351"/>
      <c r="F14" s="2355">
        <v>178</v>
      </c>
      <c r="G14" s="2353"/>
      <c r="H14" s="2355">
        <v>91</v>
      </c>
      <c r="I14" s="2356"/>
      <c r="J14" s="1737"/>
      <c r="K14" s="1734">
        <v>74</v>
      </c>
    </row>
    <row r="15" spans="1:11" s="1738" customFormat="1" ht="12.95" customHeight="1">
      <c r="A15" s="827" t="s">
        <v>1392</v>
      </c>
      <c r="B15" s="2354">
        <v>2</v>
      </c>
      <c r="C15" s="2354"/>
      <c r="D15" s="2351">
        <v>0</v>
      </c>
      <c r="E15" s="2351"/>
      <c r="F15" s="2355">
        <v>55</v>
      </c>
      <c r="G15" s="2353"/>
      <c r="H15" s="2355">
        <v>45</v>
      </c>
      <c r="I15" s="2356"/>
      <c r="J15" s="1737"/>
      <c r="K15" s="1734">
        <v>34</v>
      </c>
    </row>
    <row r="16" spans="1:11" s="1738" customFormat="1" ht="12.95" customHeight="1">
      <c r="A16" s="827" t="s">
        <v>1393</v>
      </c>
      <c r="B16" s="2354">
        <v>5</v>
      </c>
      <c r="C16" s="2354"/>
      <c r="D16" s="2351">
        <v>1</v>
      </c>
      <c r="E16" s="2351"/>
      <c r="F16" s="2355">
        <v>95</v>
      </c>
      <c r="G16" s="2353"/>
      <c r="H16" s="2355">
        <v>42</v>
      </c>
      <c r="I16" s="2356"/>
      <c r="J16" s="1737"/>
      <c r="K16" s="1734">
        <v>44</v>
      </c>
    </row>
    <row r="17" spans="1:11" s="1738" customFormat="1" ht="12.95" customHeight="1">
      <c r="A17" s="827" t="s">
        <v>1394</v>
      </c>
      <c r="B17" s="2354">
        <v>3</v>
      </c>
      <c r="C17" s="2354"/>
      <c r="D17" s="2351">
        <v>0</v>
      </c>
      <c r="E17" s="2351"/>
      <c r="F17" s="2355">
        <v>42</v>
      </c>
      <c r="G17" s="2353"/>
      <c r="H17" s="2355">
        <v>19</v>
      </c>
      <c r="I17" s="2356"/>
      <c r="J17" s="1737"/>
      <c r="K17" s="1734">
        <v>14</v>
      </c>
    </row>
    <row r="18" spans="1:11" ht="12.95" customHeight="1">
      <c r="A18" s="827"/>
      <c r="B18" s="2354"/>
      <c r="C18" s="2354"/>
      <c r="D18" s="2351"/>
      <c r="E18" s="2351"/>
      <c r="F18" s="1733"/>
      <c r="G18" s="1734"/>
      <c r="H18" s="1733"/>
      <c r="I18" s="1734"/>
      <c r="J18" s="1734"/>
      <c r="K18" s="1734"/>
    </row>
    <row r="19" spans="1:11" s="831" customFormat="1" ht="12.95" customHeight="1">
      <c r="A19" s="826" t="s">
        <v>1395</v>
      </c>
      <c r="B19" s="2354">
        <v>7</v>
      </c>
      <c r="C19" s="2354"/>
      <c r="D19" s="2351">
        <v>0</v>
      </c>
      <c r="E19" s="2351"/>
      <c r="F19" s="2352">
        <v>107</v>
      </c>
      <c r="G19" s="2353"/>
      <c r="H19" s="2352">
        <v>15</v>
      </c>
      <c r="I19" s="2356"/>
      <c r="J19" s="1739"/>
      <c r="K19" s="1730">
        <v>14</v>
      </c>
    </row>
    <row r="20" spans="1:11" s="831" customFormat="1" ht="12.95" customHeight="1">
      <c r="A20" s="826"/>
      <c r="B20" s="924"/>
      <c r="C20" s="924"/>
      <c r="D20" s="2351"/>
      <c r="E20" s="2351"/>
      <c r="F20" s="1733"/>
      <c r="G20" s="1730"/>
      <c r="H20" s="1733"/>
      <c r="I20" s="1730"/>
      <c r="J20" s="1730"/>
      <c r="K20" s="1730"/>
    </row>
    <row r="21" spans="1:11" s="831" customFormat="1" ht="12.95" customHeight="1">
      <c r="A21" s="826" t="s">
        <v>1396</v>
      </c>
      <c r="B21" s="2354">
        <v>5</v>
      </c>
      <c r="C21" s="2354"/>
      <c r="D21" s="2351">
        <v>0</v>
      </c>
      <c r="E21" s="2351"/>
      <c r="F21" s="2349">
        <v>54</v>
      </c>
      <c r="G21" s="2353"/>
      <c r="H21" s="2349">
        <v>14</v>
      </c>
      <c r="I21" s="2350"/>
      <c r="J21" s="1739"/>
      <c r="K21" s="1730">
        <v>11</v>
      </c>
    </row>
    <row r="22" spans="1:11" ht="6.95" customHeight="1" thickBot="1">
      <c r="A22" s="840"/>
      <c r="B22" s="840"/>
      <c r="C22" s="840"/>
      <c r="D22" s="840"/>
      <c r="E22" s="840"/>
      <c r="F22" s="1740"/>
      <c r="G22" s="1740"/>
      <c r="H22" s="1740"/>
      <c r="I22" s="1740"/>
      <c r="J22" s="1741"/>
      <c r="K22" s="1741"/>
    </row>
    <row r="23" spans="1:11" ht="3.75" customHeight="1" thickTop="1">
      <c r="A23" s="850"/>
      <c r="B23" s="850"/>
      <c r="C23" s="850"/>
      <c r="D23" s="850"/>
      <c r="E23" s="850"/>
      <c r="F23" s="1742"/>
      <c r="G23" s="1742"/>
      <c r="H23" s="1742"/>
      <c r="I23" s="1742"/>
      <c r="J23" s="1743"/>
      <c r="K23" s="1743"/>
    </row>
    <row r="24" spans="1:11" ht="12.95" customHeight="1">
      <c r="A24" s="1744" t="s">
        <v>1397</v>
      </c>
      <c r="B24" s="827"/>
      <c r="C24" s="827"/>
      <c r="D24" s="827"/>
      <c r="E24" s="952"/>
      <c r="F24" s="1726"/>
      <c r="G24" s="1726"/>
      <c r="H24" s="1726"/>
      <c r="I24" s="1726"/>
      <c r="J24" s="1741"/>
      <c r="K24" s="1726"/>
    </row>
    <row r="25" spans="1:11" ht="12" customHeight="1">
      <c r="A25" s="1745"/>
    </row>
    <row r="26" spans="1:11" ht="12" customHeight="1">
      <c r="A26" s="1745"/>
    </row>
    <row r="27" spans="1:11" ht="12" customHeight="1">
      <c r="A27" s="1745"/>
    </row>
    <row r="28" spans="1:11" ht="12" customHeight="1">
      <c r="A28" s="1745"/>
    </row>
    <row r="29" spans="1:11" ht="12" customHeight="1">
      <c r="A29" s="1745"/>
    </row>
  </sheetData>
  <mergeCells count="51">
    <mergeCell ref="A2:I2"/>
    <mergeCell ref="A3:K3"/>
    <mergeCell ref="A5:A7"/>
    <mergeCell ref="B5:I5"/>
    <mergeCell ref="J5:K5"/>
    <mergeCell ref="B6:C7"/>
    <mergeCell ref="D6:E7"/>
    <mergeCell ref="F6:I6"/>
    <mergeCell ref="J6:K6"/>
    <mergeCell ref="F7:G7"/>
    <mergeCell ref="H7:I7"/>
    <mergeCell ref="J7:K7"/>
    <mergeCell ref="B9:C9"/>
    <mergeCell ref="D9:E9"/>
    <mergeCell ref="F9:G9"/>
    <mergeCell ref="H9:I9"/>
    <mergeCell ref="B11:C11"/>
    <mergeCell ref="D11:E11"/>
    <mergeCell ref="F11:G11"/>
    <mergeCell ref="H11:I11"/>
    <mergeCell ref="B13:C13"/>
    <mergeCell ref="D13:E13"/>
    <mergeCell ref="F13:G13"/>
    <mergeCell ref="H13:I13"/>
    <mergeCell ref="B14:C14"/>
    <mergeCell ref="D14:E14"/>
    <mergeCell ref="F14:G14"/>
    <mergeCell ref="H14:I14"/>
    <mergeCell ref="B15:C15"/>
    <mergeCell ref="D15:E15"/>
    <mergeCell ref="F15:G15"/>
    <mergeCell ref="H15:I15"/>
    <mergeCell ref="H19:I19"/>
    <mergeCell ref="B16:C16"/>
    <mergeCell ref="D16:E16"/>
    <mergeCell ref="F16:G16"/>
    <mergeCell ref="H16:I16"/>
    <mergeCell ref="B17:C17"/>
    <mergeCell ref="D17:E17"/>
    <mergeCell ref="F17:G17"/>
    <mergeCell ref="H17:I17"/>
    <mergeCell ref="B18:C18"/>
    <mergeCell ref="D18:E18"/>
    <mergeCell ref="B19:C19"/>
    <mergeCell ref="H21:I21"/>
    <mergeCell ref="D19:E19"/>
    <mergeCell ref="F19:G19"/>
    <mergeCell ref="D20:E20"/>
    <mergeCell ref="B21:C21"/>
    <mergeCell ref="D21:E21"/>
    <mergeCell ref="F21:G21"/>
  </mergeCells>
  <hyperlinks>
    <hyperlink ref="A1" location="Índice!A1" display="Voltar ao índice"/>
  </hyperlinks>
  <pageMargins left="0.78740157480314965" right="0.78740157480314965" top="1.1811023622047243" bottom="0.78740157480314965" header="0" footer="0"/>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dimension ref="A1:J350"/>
  <sheetViews>
    <sheetView showGridLines="0" workbookViewId="0"/>
  </sheetViews>
  <sheetFormatPr defaultColWidth="6.7109375" defaultRowHeight="12.75"/>
  <cols>
    <col min="1" max="1" width="23.5703125" style="952" customWidth="1"/>
    <col min="2" max="4" width="15.7109375" style="952" customWidth="1"/>
    <col min="5" max="5" width="16.28515625" style="952" customWidth="1"/>
    <col min="6" max="16384" width="6.7109375" style="952"/>
  </cols>
  <sheetData>
    <row r="1" spans="1:9" s="974" customFormat="1" ht="15.75" customHeight="1">
      <c r="A1" s="1921" t="s">
        <v>1737</v>
      </c>
      <c r="B1" s="1747"/>
      <c r="C1" s="1747"/>
      <c r="D1" s="1747"/>
      <c r="E1" s="1747"/>
    </row>
    <row r="2" spans="1:9" ht="19.5" customHeight="1">
      <c r="A2" s="2091" t="s">
        <v>1398</v>
      </c>
      <c r="B2" s="2091"/>
      <c r="C2" s="2091"/>
      <c r="D2" s="2091"/>
      <c r="E2" s="2091"/>
    </row>
    <row r="3" spans="1:9" ht="23.25" customHeight="1">
      <c r="A3" s="2070" t="s">
        <v>1399</v>
      </c>
      <c r="B3" s="2070"/>
      <c r="C3" s="2070"/>
      <c r="D3" s="2070"/>
      <c r="E3" s="2070"/>
    </row>
    <row r="4" spans="1:9" ht="13.5" customHeight="1">
      <c r="A4" s="949">
        <v>2016</v>
      </c>
      <c r="B4" s="1748"/>
      <c r="C4" s="1748"/>
      <c r="D4" s="950"/>
      <c r="E4" s="1101" t="s">
        <v>673</v>
      </c>
    </row>
    <row r="5" spans="1:9" ht="14.25" customHeight="1">
      <c r="A5" s="2076" t="s">
        <v>411</v>
      </c>
      <c r="B5" s="2061" t="s">
        <v>1400</v>
      </c>
      <c r="C5" s="2062"/>
      <c r="D5" s="2062"/>
      <c r="E5" s="2362"/>
    </row>
    <row r="6" spans="1:9" ht="3.75" customHeight="1">
      <c r="A6" s="2077"/>
      <c r="B6" s="2359"/>
      <c r="C6" s="2371"/>
      <c r="D6" s="2371"/>
      <c r="E6" s="2363"/>
    </row>
    <row r="7" spans="1:9" ht="12" customHeight="1">
      <c r="A7" s="2077"/>
      <c r="B7" s="2076" t="s">
        <v>1401</v>
      </c>
      <c r="C7" s="2076" t="s">
        <v>1402</v>
      </c>
      <c r="D7" s="2076" t="s">
        <v>1403</v>
      </c>
      <c r="E7" s="2076" t="s">
        <v>1404</v>
      </c>
    </row>
    <row r="8" spans="1:9" ht="12" customHeight="1">
      <c r="A8" s="2077"/>
      <c r="B8" s="2077"/>
      <c r="C8" s="2077"/>
      <c r="D8" s="2077"/>
      <c r="E8" s="2077"/>
    </row>
    <row r="9" spans="1:9" ht="12" customHeight="1">
      <c r="A9" s="2078"/>
      <c r="B9" s="2078"/>
      <c r="C9" s="2078"/>
      <c r="D9" s="2078"/>
      <c r="E9" s="2078"/>
    </row>
    <row r="10" spans="1:9" ht="12.95" customHeight="1">
      <c r="A10" s="950"/>
      <c r="B10" s="950"/>
      <c r="C10" s="950"/>
      <c r="D10" s="950"/>
      <c r="E10" s="1332"/>
    </row>
    <row r="11" spans="1:9" s="954" customFormat="1" ht="12.95" customHeight="1">
      <c r="A11" s="954" t="s">
        <v>28</v>
      </c>
      <c r="B11" s="1749">
        <f>SUM(B13,B49,B51)</f>
        <v>16825</v>
      </c>
      <c r="C11" s="1749">
        <f>SUM(C13,C49,C51)</f>
        <v>11012</v>
      </c>
      <c r="D11" s="1749">
        <v>5762</v>
      </c>
      <c r="E11" s="1749">
        <f>SUM(E13,E49,E51)</f>
        <v>1029</v>
      </c>
      <c r="F11" s="1750"/>
      <c r="G11" s="1750"/>
      <c r="H11" s="1750"/>
      <c r="I11" s="1750"/>
    </row>
    <row r="12" spans="1:9" s="954" customFormat="1" ht="12.95" customHeight="1">
      <c r="B12" s="1749"/>
      <c r="C12" s="1749"/>
      <c r="D12" s="1749"/>
      <c r="E12" s="1749"/>
    </row>
    <row r="13" spans="1:9" s="954" customFormat="1" ht="12.95" customHeight="1">
      <c r="A13" s="954" t="s">
        <v>1390</v>
      </c>
      <c r="B13" s="1749">
        <f>SUM(B15,B26,B37,B39,B47)</f>
        <v>15614</v>
      </c>
      <c r="C13" s="1749">
        <f>SUM(C15,C26,C37,C39,C47)</f>
        <v>10143</v>
      </c>
      <c r="D13" s="1749">
        <v>4942</v>
      </c>
      <c r="E13" s="1749">
        <f>SUM(E15,E26,E37,E39,E47)</f>
        <v>831</v>
      </c>
      <c r="F13" s="1750"/>
      <c r="G13" s="1750"/>
      <c r="H13" s="1750"/>
      <c r="I13" s="1750"/>
    </row>
    <row r="14" spans="1:9" ht="12.95" customHeight="1">
      <c r="B14" s="1751"/>
      <c r="C14" s="1751"/>
      <c r="D14" s="1751"/>
      <c r="E14" s="1752"/>
    </row>
    <row r="15" spans="1:9" s="1755" customFormat="1" ht="12.95" customHeight="1">
      <c r="A15" s="954" t="s">
        <v>1405</v>
      </c>
      <c r="B15" s="1749">
        <f>SUM(B17:B24)</f>
        <v>4107</v>
      </c>
      <c r="C15" s="1749">
        <f>SUM(C17:C24)</f>
        <v>2772</v>
      </c>
      <c r="D15" s="1753" t="s">
        <v>1406</v>
      </c>
      <c r="E15" s="1749">
        <f>SUM(E17:E24)</f>
        <v>265</v>
      </c>
      <c r="F15" s="1754"/>
      <c r="G15" s="1754"/>
      <c r="H15" s="1754"/>
      <c r="I15" s="1754"/>
    </row>
    <row r="16" spans="1:9" ht="12.95" customHeight="1">
      <c r="B16" s="1751"/>
      <c r="C16" s="1751"/>
      <c r="D16" s="1756"/>
      <c r="E16" s="1751"/>
      <c r="F16" s="1757"/>
      <c r="G16" s="1757"/>
      <c r="I16" s="1757"/>
    </row>
    <row r="17" spans="1:10" ht="12.95" customHeight="1">
      <c r="A17" s="952" t="s">
        <v>1407</v>
      </c>
      <c r="B17" s="1751">
        <v>311</v>
      </c>
      <c r="C17" s="1751">
        <v>341</v>
      </c>
      <c r="D17" s="1758" t="s">
        <v>1406</v>
      </c>
      <c r="E17" s="1751">
        <v>47</v>
      </c>
    </row>
    <row r="18" spans="1:10" ht="12.95" customHeight="1">
      <c r="A18" s="952" t="s">
        <v>1408</v>
      </c>
      <c r="B18" s="1751">
        <v>365</v>
      </c>
      <c r="C18" s="1751">
        <v>235</v>
      </c>
      <c r="D18" s="1758" t="s">
        <v>1406</v>
      </c>
      <c r="E18" s="1751">
        <v>22</v>
      </c>
    </row>
    <row r="19" spans="1:10" ht="12.95" customHeight="1">
      <c r="A19" s="952" t="s">
        <v>1409</v>
      </c>
      <c r="B19" s="1751">
        <v>371</v>
      </c>
      <c r="C19" s="1751">
        <v>296</v>
      </c>
      <c r="D19" s="1758" t="s">
        <v>1406</v>
      </c>
      <c r="E19" s="1751">
        <v>16</v>
      </c>
    </row>
    <row r="20" spans="1:10" ht="12.95" customHeight="1">
      <c r="A20" s="952" t="s">
        <v>1410</v>
      </c>
      <c r="B20" s="1751">
        <v>1970</v>
      </c>
      <c r="C20" s="1751">
        <v>804</v>
      </c>
      <c r="D20" s="1758" t="s">
        <v>1406</v>
      </c>
      <c r="E20" s="1751">
        <v>60</v>
      </c>
    </row>
    <row r="21" spans="1:10" ht="12.95" customHeight="1">
      <c r="A21" s="952" t="s">
        <v>1411</v>
      </c>
      <c r="B21" s="1751">
        <v>160</v>
      </c>
      <c r="C21" s="1751">
        <v>192</v>
      </c>
      <c r="D21" s="1758" t="s">
        <v>1406</v>
      </c>
      <c r="E21" s="1751">
        <v>23</v>
      </c>
    </row>
    <row r="22" spans="1:10" ht="12.95" customHeight="1">
      <c r="A22" s="952" t="s">
        <v>1412</v>
      </c>
      <c r="B22" s="1751">
        <v>335</v>
      </c>
      <c r="C22" s="1751">
        <v>341</v>
      </c>
      <c r="D22" s="1758" t="s">
        <v>1406</v>
      </c>
      <c r="E22" s="1751">
        <v>21</v>
      </c>
    </row>
    <row r="23" spans="1:10" ht="12.95" customHeight="1">
      <c r="A23" s="952" t="s">
        <v>1413</v>
      </c>
      <c r="B23" s="1751">
        <v>340</v>
      </c>
      <c r="C23" s="1751">
        <v>336</v>
      </c>
      <c r="D23" s="1758" t="s">
        <v>1406</v>
      </c>
      <c r="E23" s="1751">
        <v>37</v>
      </c>
    </row>
    <row r="24" spans="1:10" ht="12.95" customHeight="1">
      <c r="A24" s="952" t="s">
        <v>1414</v>
      </c>
      <c r="B24" s="1751">
        <v>255</v>
      </c>
      <c r="C24" s="1751">
        <v>227</v>
      </c>
      <c r="D24" s="1758" t="s">
        <v>1406</v>
      </c>
      <c r="E24" s="1751">
        <v>39</v>
      </c>
    </row>
    <row r="25" spans="1:10" ht="12.95" customHeight="1">
      <c r="B25" s="1751"/>
      <c r="C25" s="1751"/>
      <c r="D25" s="1756"/>
      <c r="E25" s="1751"/>
    </row>
    <row r="26" spans="1:10" s="1755" customFormat="1" ht="12.95" customHeight="1">
      <c r="A26" s="954" t="s">
        <v>1415</v>
      </c>
      <c r="B26" s="1749">
        <v>3728</v>
      </c>
      <c r="C26" s="1749">
        <v>3644</v>
      </c>
      <c r="D26" s="1759" t="s">
        <v>1406</v>
      </c>
      <c r="E26" s="1749">
        <v>269</v>
      </c>
      <c r="F26" s="1754"/>
      <c r="G26" s="1754"/>
      <c r="H26" s="1754"/>
      <c r="I26" s="1754"/>
      <c r="J26" s="1754"/>
    </row>
    <row r="27" spans="1:10" ht="12.95" customHeight="1">
      <c r="B27" s="1751"/>
      <c r="C27" s="1751"/>
      <c r="D27" s="1756"/>
      <c r="E27" s="1751"/>
      <c r="F27" s="1757"/>
      <c r="G27" s="1757"/>
      <c r="I27" s="1757"/>
    </row>
    <row r="28" spans="1:10" ht="12.95" customHeight="1">
      <c r="A28" s="952" t="s">
        <v>1416</v>
      </c>
      <c r="B28" s="1751">
        <v>475</v>
      </c>
      <c r="C28" s="1751">
        <v>506</v>
      </c>
      <c r="D28" s="1758" t="s">
        <v>1406</v>
      </c>
      <c r="E28" s="1751">
        <v>33</v>
      </c>
    </row>
    <row r="29" spans="1:10" ht="12.95" customHeight="1">
      <c r="A29" s="952" t="s">
        <v>1417</v>
      </c>
      <c r="B29" s="1751">
        <v>556</v>
      </c>
      <c r="C29" s="1751">
        <v>473</v>
      </c>
      <c r="D29" s="1758" t="s">
        <v>1406</v>
      </c>
      <c r="E29" s="1751">
        <v>23</v>
      </c>
    </row>
    <row r="30" spans="1:10" ht="12.95" customHeight="1">
      <c r="A30" s="952" t="s">
        <v>1418</v>
      </c>
      <c r="B30" s="1751">
        <v>760</v>
      </c>
      <c r="C30" s="1751">
        <v>671</v>
      </c>
      <c r="D30" s="1758" t="s">
        <v>1406</v>
      </c>
      <c r="E30" s="1751">
        <v>51</v>
      </c>
    </row>
    <row r="31" spans="1:10" ht="12.95" customHeight="1">
      <c r="A31" s="952" t="s">
        <v>1419</v>
      </c>
      <c r="B31" s="1751">
        <v>482</v>
      </c>
      <c r="C31" s="1751">
        <v>496</v>
      </c>
      <c r="D31" s="1758" t="s">
        <v>1406</v>
      </c>
      <c r="E31" s="1751">
        <v>28</v>
      </c>
    </row>
    <row r="32" spans="1:10" ht="12.95" customHeight="1">
      <c r="A32" s="952" t="s">
        <v>1420</v>
      </c>
      <c r="B32" s="1751">
        <v>376</v>
      </c>
      <c r="C32" s="1751">
        <v>369</v>
      </c>
      <c r="D32" s="1758" t="s">
        <v>1406</v>
      </c>
      <c r="E32" s="1751">
        <v>37</v>
      </c>
    </row>
    <row r="33" spans="1:9" ht="12.95" customHeight="1">
      <c r="A33" s="952" t="s">
        <v>1421</v>
      </c>
      <c r="B33" s="1751">
        <v>203</v>
      </c>
      <c r="C33" s="1751">
        <v>283</v>
      </c>
      <c r="D33" s="1758" t="s">
        <v>1406</v>
      </c>
      <c r="E33" s="1751">
        <v>17</v>
      </c>
    </row>
    <row r="34" spans="1:9" ht="12.95" customHeight="1">
      <c r="A34" s="952" t="s">
        <v>1422</v>
      </c>
      <c r="B34" s="1751">
        <v>389</v>
      </c>
      <c r="C34" s="1751">
        <v>406</v>
      </c>
      <c r="D34" s="1758" t="s">
        <v>1406</v>
      </c>
      <c r="E34" s="1751">
        <v>22</v>
      </c>
    </row>
    <row r="35" spans="1:9" ht="12.95" customHeight="1">
      <c r="A35" s="952" t="s">
        <v>1423</v>
      </c>
      <c r="B35" s="1751">
        <v>487</v>
      </c>
      <c r="C35" s="1751">
        <v>440</v>
      </c>
      <c r="D35" s="1758" t="s">
        <v>1406</v>
      </c>
      <c r="E35" s="1751">
        <v>58</v>
      </c>
    </row>
    <row r="36" spans="1:9" ht="12.95" customHeight="1">
      <c r="B36" s="1751"/>
      <c r="C36" s="1751"/>
      <c r="D36" s="1756"/>
      <c r="E36" s="1751"/>
    </row>
    <row r="37" spans="1:9" s="1755" customFormat="1" ht="12.95" customHeight="1">
      <c r="A37" s="954" t="s">
        <v>1424</v>
      </c>
      <c r="B37" s="1749">
        <v>4870</v>
      </c>
      <c r="C37" s="1749">
        <v>1121</v>
      </c>
      <c r="D37" s="1759" t="s">
        <v>1406</v>
      </c>
      <c r="E37" s="1749">
        <v>91</v>
      </c>
    </row>
    <row r="38" spans="1:9" ht="12.95" customHeight="1">
      <c r="B38" s="1751"/>
      <c r="C38" s="1751"/>
      <c r="D38" s="1756"/>
      <c r="E38" s="1751"/>
    </row>
    <row r="39" spans="1:9" s="1755" customFormat="1" ht="12.95" customHeight="1">
      <c r="A39" s="954" t="s">
        <v>849</v>
      </c>
      <c r="B39" s="1749">
        <v>1796</v>
      </c>
      <c r="C39" s="1749">
        <v>1935</v>
      </c>
      <c r="D39" s="1759" t="s">
        <v>1406</v>
      </c>
      <c r="E39" s="1749">
        <v>148</v>
      </c>
      <c r="F39" s="1754"/>
      <c r="G39" s="1754"/>
      <c r="H39" s="1754"/>
      <c r="I39" s="1754"/>
    </row>
    <row r="40" spans="1:9" ht="12.95" customHeight="1">
      <c r="B40" s="1751"/>
      <c r="C40" s="1751"/>
      <c r="D40" s="1756"/>
      <c r="E40" s="1751"/>
      <c r="F40" s="1757"/>
      <c r="G40" s="1757"/>
      <c r="I40" s="1757"/>
    </row>
    <row r="41" spans="1:9" ht="12.95" customHeight="1">
      <c r="A41" s="952" t="s">
        <v>1425</v>
      </c>
      <c r="B41" s="1751">
        <v>390</v>
      </c>
      <c r="C41" s="1751">
        <v>322</v>
      </c>
      <c r="D41" s="1758" t="s">
        <v>1406</v>
      </c>
      <c r="E41" s="1751">
        <v>18</v>
      </c>
    </row>
    <row r="42" spans="1:9" ht="12.95" customHeight="1">
      <c r="A42" s="952" t="s">
        <v>1426</v>
      </c>
      <c r="B42" s="1751">
        <v>336</v>
      </c>
      <c r="C42" s="1751">
        <v>412</v>
      </c>
      <c r="D42" s="1758" t="s">
        <v>1406</v>
      </c>
      <c r="E42" s="1751">
        <v>36</v>
      </c>
    </row>
    <row r="43" spans="1:9" ht="12.95" customHeight="1">
      <c r="A43" s="952" t="s">
        <v>1427</v>
      </c>
      <c r="B43" s="1751">
        <v>472</v>
      </c>
      <c r="C43" s="1751">
        <v>406</v>
      </c>
      <c r="D43" s="1758" t="s">
        <v>1406</v>
      </c>
      <c r="E43" s="1751">
        <v>23</v>
      </c>
    </row>
    <row r="44" spans="1:9" ht="12.95" customHeight="1">
      <c r="A44" s="952" t="s">
        <v>1428</v>
      </c>
      <c r="B44" s="1751">
        <v>255</v>
      </c>
      <c r="C44" s="1751">
        <v>431</v>
      </c>
      <c r="D44" s="1758" t="s">
        <v>1406</v>
      </c>
      <c r="E44" s="1751">
        <v>40</v>
      </c>
    </row>
    <row r="45" spans="1:9" ht="12.95" customHeight="1">
      <c r="A45" s="952" t="s">
        <v>1429</v>
      </c>
      <c r="B45" s="1751">
        <v>343</v>
      </c>
      <c r="C45" s="1751">
        <v>364</v>
      </c>
      <c r="D45" s="1758" t="s">
        <v>1406</v>
      </c>
      <c r="E45" s="1751">
        <v>31</v>
      </c>
    </row>
    <row r="46" spans="1:9" ht="12.95" customHeight="1">
      <c r="B46" s="1751"/>
      <c r="C46" s="1751"/>
      <c r="D46" s="1751"/>
      <c r="E46" s="1751"/>
    </row>
    <row r="47" spans="1:9" s="1755" customFormat="1" ht="12.95" customHeight="1">
      <c r="A47" s="954" t="s">
        <v>1430</v>
      </c>
      <c r="B47" s="1760">
        <v>1113</v>
      </c>
      <c r="C47" s="1760">
        <v>671</v>
      </c>
      <c r="D47" s="1761" t="s">
        <v>1406</v>
      </c>
      <c r="E47" s="1760">
        <v>58</v>
      </c>
    </row>
    <row r="48" spans="1:9" ht="12.95" customHeight="1">
      <c r="B48" s="1762"/>
      <c r="C48" s="1762"/>
      <c r="D48" s="1762"/>
      <c r="E48" s="1762"/>
    </row>
    <row r="49" spans="1:5" s="954" customFormat="1" ht="12.95" customHeight="1">
      <c r="A49" s="826" t="s">
        <v>1395</v>
      </c>
      <c r="B49" s="1760">
        <v>785</v>
      </c>
      <c r="C49" s="1760">
        <v>698</v>
      </c>
      <c r="D49" s="1760">
        <v>626</v>
      </c>
      <c r="E49" s="1760">
        <v>127</v>
      </c>
    </row>
    <row r="50" spans="1:5" s="954" customFormat="1" ht="12.95" customHeight="1">
      <c r="A50" s="826"/>
      <c r="B50" s="1756"/>
      <c r="C50" s="1756"/>
      <c r="D50" s="1756"/>
      <c r="E50" s="1756"/>
    </row>
    <row r="51" spans="1:5" s="954" customFormat="1" ht="12.95" customHeight="1">
      <c r="A51" s="826" t="s">
        <v>1396</v>
      </c>
      <c r="B51" s="1756">
        <v>426</v>
      </c>
      <c r="C51" s="1756">
        <v>171</v>
      </c>
      <c r="D51" s="1756">
        <v>194</v>
      </c>
      <c r="E51" s="1756">
        <v>71</v>
      </c>
    </row>
    <row r="52" spans="1:5" ht="6.95" customHeight="1" thickBot="1">
      <c r="A52" s="963"/>
      <c r="B52" s="1763"/>
      <c r="C52" s="1763"/>
      <c r="D52" s="1763"/>
      <c r="E52" s="1764"/>
    </row>
    <row r="53" spans="1:5" ht="3.75" customHeight="1" thickTop="1">
      <c r="A53" s="1765"/>
      <c r="B53" s="1765"/>
      <c r="C53" s="1765"/>
      <c r="D53" s="1765"/>
      <c r="E53" s="1765"/>
    </row>
    <row r="54" spans="1:5" ht="12.95" customHeight="1">
      <c r="A54" s="2368" t="s">
        <v>1431</v>
      </c>
      <c r="B54" s="2369"/>
      <c r="C54" s="2369"/>
      <c r="D54" s="2369"/>
      <c r="E54" s="2369"/>
    </row>
    <row r="55" spans="1:5" ht="22.5" customHeight="1">
      <c r="A55" s="2368"/>
      <c r="B55" s="2369"/>
      <c r="C55" s="2369"/>
      <c r="D55" s="2369"/>
      <c r="E55" s="2369"/>
    </row>
    <row r="56" spans="1:5" ht="12.95" customHeight="1">
      <c r="A56" s="2370" t="s">
        <v>1432</v>
      </c>
      <c r="B56" s="2370"/>
      <c r="C56" s="2370"/>
      <c r="D56" s="2370"/>
      <c r="E56" s="2370"/>
    </row>
    <row r="57" spans="1:5" ht="11.1" customHeight="1">
      <c r="B57" s="1766"/>
      <c r="C57" s="1766"/>
      <c r="D57" s="1766"/>
      <c r="E57" s="1766"/>
    </row>
    <row r="58" spans="1:5" ht="11.1" customHeight="1">
      <c r="B58" s="1766"/>
      <c r="C58" s="1766"/>
      <c r="D58" s="1766"/>
      <c r="E58" s="1766"/>
    </row>
    <row r="59" spans="1:5" ht="11.1" customHeight="1">
      <c r="B59" s="1766"/>
      <c r="C59" s="1766"/>
      <c r="D59" s="1766"/>
      <c r="E59" s="1766"/>
    </row>
    <row r="60" spans="1:5" ht="11.1" customHeight="1">
      <c r="B60" s="1766"/>
      <c r="C60" s="1766"/>
      <c r="D60" s="1766"/>
      <c r="E60" s="1766"/>
    </row>
    <row r="61" spans="1:5" ht="11.1" customHeight="1">
      <c r="B61" s="1766"/>
      <c r="C61" s="1766"/>
      <c r="D61" s="1766"/>
      <c r="E61" s="1766"/>
    </row>
    <row r="62" spans="1:5" ht="11.1" customHeight="1">
      <c r="B62" s="1766"/>
      <c r="C62" s="1766"/>
      <c r="D62" s="1766"/>
      <c r="E62" s="1766"/>
    </row>
    <row r="63" spans="1:5" ht="11.1" customHeight="1">
      <c r="B63" s="1766"/>
      <c r="C63" s="1766"/>
      <c r="D63" s="1766"/>
      <c r="E63" s="1766"/>
    </row>
    <row r="64" spans="1:5" ht="11.1" customHeight="1">
      <c r="B64" s="1766"/>
      <c r="C64" s="1766"/>
      <c r="D64" s="1766"/>
      <c r="E64" s="1766"/>
    </row>
    <row r="65" spans="2:5">
      <c r="B65" s="1766"/>
      <c r="C65" s="1766"/>
      <c r="D65" s="1766"/>
      <c r="E65" s="1766"/>
    </row>
    <row r="66" spans="2:5">
      <c r="B66" s="1766"/>
      <c r="C66" s="1766"/>
      <c r="D66" s="1766"/>
      <c r="E66" s="1766"/>
    </row>
    <row r="67" spans="2:5">
      <c r="B67" s="1766"/>
      <c r="C67" s="1766"/>
      <c r="D67" s="1766"/>
      <c r="E67" s="1766"/>
    </row>
    <row r="68" spans="2:5">
      <c r="B68" s="1766"/>
      <c r="C68" s="1766"/>
      <c r="D68" s="1766"/>
      <c r="E68" s="1766"/>
    </row>
    <row r="69" spans="2:5">
      <c r="B69" s="1766"/>
      <c r="C69" s="1766"/>
      <c r="D69" s="1766"/>
      <c r="E69" s="1766"/>
    </row>
    <row r="70" spans="2:5">
      <c r="B70" s="1766"/>
      <c r="C70" s="1766"/>
      <c r="D70" s="1766"/>
      <c r="E70" s="1766"/>
    </row>
    <row r="71" spans="2:5">
      <c r="B71" s="1766"/>
      <c r="C71" s="1766"/>
      <c r="D71" s="1766"/>
      <c r="E71" s="1766"/>
    </row>
    <row r="72" spans="2:5">
      <c r="B72" s="1766"/>
      <c r="C72" s="1766"/>
      <c r="D72" s="1766"/>
      <c r="E72" s="1766"/>
    </row>
    <row r="73" spans="2:5">
      <c r="B73" s="1766"/>
      <c r="C73" s="1766"/>
      <c r="D73" s="1766"/>
      <c r="E73" s="1766"/>
    </row>
    <row r="74" spans="2:5">
      <c r="B74" s="1766"/>
      <c r="C74" s="1766"/>
      <c r="D74" s="1766"/>
      <c r="E74" s="1766"/>
    </row>
    <row r="75" spans="2:5">
      <c r="B75" s="1766"/>
      <c r="C75" s="1766"/>
      <c r="D75" s="1766"/>
      <c r="E75" s="1766"/>
    </row>
    <row r="76" spans="2:5">
      <c r="B76" s="1766"/>
      <c r="C76" s="1766"/>
      <c r="D76" s="1766"/>
      <c r="E76" s="1766"/>
    </row>
    <row r="77" spans="2:5">
      <c r="B77" s="1766"/>
      <c r="C77" s="1766"/>
      <c r="D77" s="1766"/>
      <c r="E77" s="1766"/>
    </row>
    <row r="78" spans="2:5">
      <c r="B78" s="1766"/>
      <c r="C78" s="1766"/>
      <c r="D78" s="1766"/>
      <c r="E78" s="1766"/>
    </row>
    <row r="79" spans="2:5">
      <c r="B79" s="1766"/>
      <c r="C79" s="1766"/>
      <c r="D79" s="1766"/>
      <c r="E79" s="1766"/>
    </row>
    <row r="80" spans="2:5">
      <c r="B80" s="1766"/>
      <c r="C80" s="1766"/>
      <c r="D80" s="1766"/>
      <c r="E80" s="1766"/>
    </row>
    <row r="81" spans="2:5">
      <c r="B81" s="1766"/>
      <c r="C81" s="1766"/>
      <c r="D81" s="1766"/>
      <c r="E81" s="1766"/>
    </row>
    <row r="82" spans="2:5">
      <c r="B82" s="1766"/>
      <c r="C82" s="1766"/>
      <c r="D82" s="1766"/>
      <c r="E82" s="1766"/>
    </row>
    <row r="83" spans="2:5">
      <c r="B83" s="1766"/>
      <c r="C83" s="1766"/>
      <c r="D83" s="1766"/>
      <c r="E83" s="1766"/>
    </row>
    <row r="84" spans="2:5">
      <c r="B84" s="1766"/>
      <c r="C84" s="1766"/>
      <c r="D84" s="1766"/>
      <c r="E84" s="1766"/>
    </row>
    <row r="85" spans="2:5">
      <c r="B85" s="1766"/>
      <c r="C85" s="1766"/>
      <c r="D85" s="1766"/>
      <c r="E85" s="1766"/>
    </row>
    <row r="86" spans="2:5">
      <c r="B86" s="1766"/>
      <c r="C86" s="1766"/>
      <c r="D86" s="1766"/>
      <c r="E86" s="1766"/>
    </row>
    <row r="87" spans="2:5">
      <c r="B87" s="1766"/>
      <c r="C87" s="1766"/>
      <c r="D87" s="1766"/>
      <c r="E87" s="1766"/>
    </row>
    <row r="88" spans="2:5">
      <c r="B88" s="1766"/>
      <c r="C88" s="1766"/>
      <c r="D88" s="1766"/>
      <c r="E88" s="1766"/>
    </row>
    <row r="89" spans="2:5">
      <c r="B89" s="1766"/>
      <c r="C89" s="1766"/>
      <c r="D89" s="1766"/>
      <c r="E89" s="1766"/>
    </row>
    <row r="90" spans="2:5">
      <c r="B90" s="1766"/>
      <c r="C90" s="1766"/>
      <c r="D90" s="1766"/>
      <c r="E90" s="1766"/>
    </row>
    <row r="91" spans="2:5">
      <c r="B91" s="1766"/>
      <c r="C91" s="1766"/>
      <c r="D91" s="1766"/>
      <c r="E91" s="1766"/>
    </row>
    <row r="92" spans="2:5">
      <c r="B92" s="1766"/>
      <c r="C92" s="1766"/>
      <c r="D92" s="1766"/>
      <c r="E92" s="1766"/>
    </row>
    <row r="93" spans="2:5">
      <c r="B93" s="1766"/>
      <c r="C93" s="1766"/>
      <c r="D93" s="1766"/>
      <c r="E93" s="1766"/>
    </row>
    <row r="94" spans="2:5">
      <c r="B94" s="1766"/>
      <c r="C94" s="1766"/>
      <c r="D94" s="1766"/>
      <c r="E94" s="1766"/>
    </row>
    <row r="95" spans="2:5">
      <c r="B95" s="1766"/>
      <c r="C95" s="1766"/>
      <c r="D95" s="1766"/>
      <c r="E95" s="1766"/>
    </row>
    <row r="96" spans="2:5">
      <c r="B96" s="1766"/>
      <c r="C96" s="1766"/>
      <c r="D96" s="1766"/>
      <c r="E96" s="1766"/>
    </row>
    <row r="97" spans="2:5">
      <c r="B97" s="1766"/>
      <c r="C97" s="1766"/>
      <c r="D97" s="1766"/>
      <c r="E97" s="1766"/>
    </row>
    <row r="98" spans="2:5">
      <c r="B98" s="1766"/>
      <c r="C98" s="1766"/>
      <c r="D98" s="1766"/>
      <c r="E98" s="1766"/>
    </row>
    <row r="99" spans="2:5">
      <c r="B99" s="1766"/>
      <c r="C99" s="1766"/>
      <c r="D99" s="1766"/>
      <c r="E99" s="1766"/>
    </row>
    <row r="100" spans="2:5">
      <c r="B100" s="1766"/>
      <c r="C100" s="1766"/>
      <c r="D100" s="1766"/>
      <c r="E100" s="1766"/>
    </row>
    <row r="101" spans="2:5">
      <c r="B101" s="1766"/>
      <c r="C101" s="1766"/>
      <c r="D101" s="1766"/>
      <c r="E101" s="1766"/>
    </row>
    <row r="102" spans="2:5">
      <c r="B102" s="1766"/>
      <c r="C102" s="1766"/>
      <c r="D102" s="1766"/>
      <c r="E102" s="1766"/>
    </row>
    <row r="103" spans="2:5">
      <c r="B103" s="1766"/>
      <c r="C103" s="1766"/>
      <c r="D103" s="1766"/>
      <c r="E103" s="1766"/>
    </row>
    <row r="104" spans="2:5">
      <c r="B104" s="1766"/>
      <c r="C104" s="1766"/>
      <c r="D104" s="1766"/>
      <c r="E104" s="1766"/>
    </row>
    <row r="105" spans="2:5">
      <c r="B105" s="1766"/>
      <c r="C105" s="1766"/>
      <c r="D105" s="1766"/>
      <c r="E105" s="1766"/>
    </row>
    <row r="106" spans="2:5">
      <c r="B106" s="1766"/>
      <c r="C106" s="1766"/>
      <c r="D106" s="1766"/>
      <c r="E106" s="1766"/>
    </row>
    <row r="107" spans="2:5">
      <c r="B107" s="1766"/>
      <c r="C107" s="1766"/>
      <c r="D107" s="1766"/>
      <c r="E107" s="1766"/>
    </row>
    <row r="108" spans="2:5">
      <c r="B108" s="1766"/>
      <c r="C108" s="1766"/>
      <c r="D108" s="1766"/>
      <c r="E108" s="1766"/>
    </row>
    <row r="109" spans="2:5">
      <c r="B109" s="1766"/>
      <c r="C109" s="1766"/>
      <c r="D109" s="1766"/>
      <c r="E109" s="1766"/>
    </row>
    <row r="110" spans="2:5">
      <c r="B110" s="1766"/>
      <c r="C110" s="1766"/>
      <c r="D110" s="1766"/>
      <c r="E110" s="1766"/>
    </row>
    <row r="111" spans="2:5">
      <c r="B111" s="1766"/>
      <c r="C111" s="1766"/>
      <c r="D111" s="1766"/>
      <c r="E111" s="1766"/>
    </row>
    <row r="112" spans="2:5">
      <c r="B112" s="1766"/>
      <c r="C112" s="1766"/>
      <c r="D112" s="1766"/>
      <c r="E112" s="1766"/>
    </row>
    <row r="113" spans="2:5">
      <c r="B113" s="1766"/>
      <c r="C113" s="1766"/>
      <c r="D113" s="1766"/>
      <c r="E113" s="1766"/>
    </row>
    <row r="114" spans="2:5">
      <c r="B114" s="1766"/>
      <c r="C114" s="1766"/>
      <c r="D114" s="1766"/>
      <c r="E114" s="1766"/>
    </row>
    <row r="115" spans="2:5">
      <c r="B115" s="1766"/>
      <c r="C115" s="1766"/>
      <c r="D115" s="1766"/>
      <c r="E115" s="1766"/>
    </row>
    <row r="116" spans="2:5">
      <c r="B116" s="1766"/>
      <c r="C116" s="1766"/>
      <c r="D116" s="1766"/>
      <c r="E116" s="1766"/>
    </row>
    <row r="117" spans="2:5">
      <c r="B117" s="1766"/>
      <c r="C117" s="1766"/>
      <c r="D117" s="1766"/>
      <c r="E117" s="1766"/>
    </row>
    <row r="118" spans="2:5">
      <c r="B118" s="1766"/>
      <c r="C118" s="1766"/>
      <c r="D118" s="1766"/>
      <c r="E118" s="1766"/>
    </row>
    <row r="119" spans="2:5">
      <c r="B119" s="1766"/>
      <c r="C119" s="1766"/>
      <c r="D119" s="1766"/>
      <c r="E119" s="1766"/>
    </row>
    <row r="120" spans="2:5">
      <c r="B120" s="1766"/>
      <c r="C120" s="1766"/>
      <c r="D120" s="1766"/>
      <c r="E120" s="1766"/>
    </row>
    <row r="121" spans="2:5">
      <c r="B121" s="1766"/>
      <c r="C121" s="1766"/>
      <c r="D121" s="1766"/>
      <c r="E121" s="1766"/>
    </row>
    <row r="122" spans="2:5">
      <c r="B122" s="1766"/>
      <c r="C122" s="1766"/>
      <c r="D122" s="1766"/>
      <c r="E122" s="1766"/>
    </row>
    <row r="123" spans="2:5">
      <c r="B123" s="1766"/>
      <c r="C123" s="1766"/>
      <c r="D123" s="1766"/>
      <c r="E123" s="1766"/>
    </row>
    <row r="124" spans="2:5">
      <c r="B124" s="1766"/>
      <c r="C124" s="1766"/>
      <c r="D124" s="1766"/>
      <c r="E124" s="1766"/>
    </row>
    <row r="125" spans="2:5">
      <c r="B125" s="1766"/>
      <c r="C125" s="1766"/>
      <c r="D125" s="1766"/>
      <c r="E125" s="1766"/>
    </row>
    <row r="126" spans="2:5">
      <c r="B126" s="1766"/>
      <c r="C126" s="1766"/>
      <c r="D126" s="1766"/>
      <c r="E126" s="1766"/>
    </row>
    <row r="127" spans="2:5">
      <c r="B127" s="1766"/>
      <c r="C127" s="1766"/>
      <c r="D127" s="1766"/>
      <c r="E127" s="1766"/>
    </row>
    <row r="128" spans="2:5">
      <c r="B128" s="1766"/>
      <c r="C128" s="1766"/>
      <c r="D128" s="1766"/>
      <c r="E128" s="1766"/>
    </row>
    <row r="129" spans="2:5">
      <c r="B129" s="1766"/>
      <c r="C129" s="1766"/>
      <c r="D129" s="1766"/>
      <c r="E129" s="1766"/>
    </row>
    <row r="130" spans="2:5">
      <c r="B130" s="1766"/>
      <c r="C130" s="1766"/>
      <c r="D130" s="1766"/>
      <c r="E130" s="1766"/>
    </row>
    <row r="131" spans="2:5">
      <c r="B131" s="1766"/>
      <c r="C131" s="1766"/>
      <c r="D131" s="1766"/>
      <c r="E131" s="1766"/>
    </row>
    <row r="132" spans="2:5">
      <c r="B132" s="1766"/>
      <c r="C132" s="1766"/>
      <c r="D132" s="1766"/>
      <c r="E132" s="1766"/>
    </row>
    <row r="133" spans="2:5">
      <c r="B133" s="1766"/>
      <c r="C133" s="1766"/>
      <c r="D133" s="1766"/>
      <c r="E133" s="1766"/>
    </row>
    <row r="134" spans="2:5">
      <c r="B134" s="1766"/>
      <c r="C134" s="1766"/>
      <c r="D134" s="1766"/>
      <c r="E134" s="1766"/>
    </row>
    <row r="135" spans="2:5">
      <c r="B135" s="1766"/>
      <c r="C135" s="1766"/>
      <c r="D135" s="1766"/>
      <c r="E135" s="1766"/>
    </row>
    <row r="136" spans="2:5">
      <c r="B136" s="1766"/>
      <c r="C136" s="1766"/>
      <c r="D136" s="1766"/>
      <c r="E136" s="1766"/>
    </row>
    <row r="137" spans="2:5">
      <c r="B137" s="1766"/>
      <c r="C137" s="1766"/>
      <c r="D137" s="1766"/>
      <c r="E137" s="1766"/>
    </row>
    <row r="138" spans="2:5">
      <c r="B138" s="1766"/>
      <c r="C138" s="1766"/>
      <c r="D138" s="1766"/>
      <c r="E138" s="1766"/>
    </row>
    <row r="139" spans="2:5">
      <c r="B139" s="1766"/>
      <c r="C139" s="1766"/>
      <c r="D139" s="1766"/>
      <c r="E139" s="1766"/>
    </row>
    <row r="140" spans="2:5">
      <c r="B140" s="1766"/>
      <c r="C140" s="1766"/>
      <c r="D140" s="1766"/>
      <c r="E140" s="1766"/>
    </row>
    <row r="141" spans="2:5">
      <c r="B141" s="1766"/>
      <c r="C141" s="1766"/>
      <c r="D141" s="1766"/>
      <c r="E141" s="1766"/>
    </row>
    <row r="142" spans="2:5">
      <c r="B142" s="1766"/>
      <c r="C142" s="1766"/>
      <c r="D142" s="1766"/>
      <c r="E142" s="1766"/>
    </row>
    <row r="143" spans="2:5">
      <c r="B143" s="1766"/>
      <c r="C143" s="1766"/>
      <c r="D143" s="1766"/>
      <c r="E143" s="1766"/>
    </row>
    <row r="144" spans="2:5">
      <c r="B144" s="1766"/>
      <c r="C144" s="1766"/>
      <c r="D144" s="1766"/>
      <c r="E144" s="1766"/>
    </row>
    <row r="145" spans="2:5">
      <c r="B145" s="1766"/>
      <c r="C145" s="1766"/>
      <c r="D145" s="1766"/>
      <c r="E145" s="1766"/>
    </row>
    <row r="146" spans="2:5">
      <c r="B146" s="1766"/>
      <c r="C146" s="1766"/>
      <c r="D146" s="1766"/>
      <c r="E146" s="1766"/>
    </row>
    <row r="147" spans="2:5">
      <c r="B147" s="1766"/>
      <c r="C147" s="1766"/>
      <c r="D147" s="1766"/>
      <c r="E147" s="1766"/>
    </row>
    <row r="148" spans="2:5">
      <c r="B148" s="1766"/>
      <c r="C148" s="1766"/>
      <c r="D148" s="1766"/>
      <c r="E148" s="1766"/>
    </row>
    <row r="149" spans="2:5">
      <c r="B149" s="1766"/>
      <c r="C149" s="1766"/>
      <c r="D149" s="1766"/>
      <c r="E149" s="1766"/>
    </row>
    <row r="150" spans="2:5">
      <c r="B150" s="1766"/>
      <c r="C150" s="1766"/>
      <c r="D150" s="1766"/>
      <c r="E150" s="1766"/>
    </row>
    <row r="151" spans="2:5">
      <c r="B151" s="1766"/>
      <c r="C151" s="1766"/>
      <c r="D151" s="1766"/>
      <c r="E151" s="1766"/>
    </row>
    <row r="152" spans="2:5">
      <c r="B152" s="1766"/>
      <c r="C152" s="1766"/>
      <c r="D152" s="1766"/>
      <c r="E152" s="1766"/>
    </row>
    <row r="153" spans="2:5">
      <c r="B153" s="1766"/>
      <c r="C153" s="1766"/>
      <c r="D153" s="1766"/>
      <c r="E153" s="1766"/>
    </row>
    <row r="154" spans="2:5">
      <c r="B154" s="1766"/>
      <c r="C154" s="1766"/>
      <c r="D154" s="1766"/>
      <c r="E154" s="1766"/>
    </row>
    <row r="155" spans="2:5">
      <c r="B155" s="1766"/>
      <c r="C155" s="1766"/>
      <c r="D155" s="1766"/>
      <c r="E155" s="1766"/>
    </row>
    <row r="156" spans="2:5">
      <c r="B156" s="1766"/>
      <c r="C156" s="1766"/>
      <c r="D156" s="1766"/>
      <c r="E156" s="1766"/>
    </row>
    <row r="157" spans="2:5">
      <c r="B157" s="1766"/>
      <c r="C157" s="1766"/>
      <c r="D157" s="1766"/>
      <c r="E157" s="1766"/>
    </row>
    <row r="158" spans="2:5">
      <c r="B158" s="1766"/>
      <c r="C158" s="1766"/>
      <c r="D158" s="1766"/>
      <c r="E158" s="1766"/>
    </row>
    <row r="159" spans="2:5">
      <c r="B159" s="1766"/>
      <c r="C159" s="1766"/>
      <c r="D159" s="1766"/>
      <c r="E159" s="1766"/>
    </row>
    <row r="160" spans="2:5">
      <c r="B160" s="1766"/>
      <c r="C160" s="1766"/>
      <c r="D160" s="1766"/>
      <c r="E160" s="1766"/>
    </row>
    <row r="161" spans="2:5">
      <c r="B161" s="1766"/>
      <c r="C161" s="1766"/>
      <c r="D161" s="1766"/>
      <c r="E161" s="1766"/>
    </row>
    <row r="162" spans="2:5">
      <c r="B162" s="1766"/>
      <c r="C162" s="1766"/>
      <c r="D162" s="1766"/>
      <c r="E162" s="1766"/>
    </row>
    <row r="163" spans="2:5">
      <c r="B163" s="1766"/>
      <c r="C163" s="1766"/>
      <c r="D163" s="1766"/>
      <c r="E163" s="1766"/>
    </row>
    <row r="164" spans="2:5">
      <c r="B164" s="1766"/>
      <c r="C164" s="1766"/>
      <c r="D164" s="1766"/>
      <c r="E164" s="1766"/>
    </row>
    <row r="165" spans="2:5">
      <c r="B165" s="1766"/>
      <c r="C165" s="1766"/>
      <c r="D165" s="1766"/>
      <c r="E165" s="1766"/>
    </row>
    <row r="166" spans="2:5">
      <c r="B166" s="1766"/>
      <c r="C166" s="1766"/>
      <c r="D166" s="1766"/>
      <c r="E166" s="1766"/>
    </row>
    <row r="167" spans="2:5">
      <c r="B167" s="1766"/>
      <c r="C167" s="1766"/>
      <c r="D167" s="1766"/>
      <c r="E167" s="1766"/>
    </row>
    <row r="168" spans="2:5">
      <c r="B168" s="1766"/>
      <c r="C168" s="1766"/>
      <c r="D168" s="1766"/>
      <c r="E168" s="1766"/>
    </row>
    <row r="169" spans="2:5">
      <c r="B169" s="1766"/>
      <c r="C169" s="1766"/>
      <c r="D169" s="1766"/>
      <c r="E169" s="1766"/>
    </row>
    <row r="170" spans="2:5">
      <c r="B170" s="1766"/>
      <c r="C170" s="1766"/>
      <c r="D170" s="1766"/>
      <c r="E170" s="1766"/>
    </row>
    <row r="171" spans="2:5">
      <c r="B171" s="1766"/>
      <c r="C171" s="1766"/>
      <c r="D171" s="1766"/>
      <c r="E171" s="1766"/>
    </row>
    <row r="172" spans="2:5">
      <c r="B172" s="1766"/>
      <c r="C172" s="1766"/>
      <c r="D172" s="1766"/>
      <c r="E172" s="1766"/>
    </row>
    <row r="173" spans="2:5">
      <c r="B173" s="1766"/>
      <c r="C173" s="1766"/>
      <c r="D173" s="1766"/>
      <c r="E173" s="1766"/>
    </row>
    <row r="174" spans="2:5">
      <c r="B174" s="1766"/>
      <c r="C174" s="1766"/>
      <c r="D174" s="1766"/>
      <c r="E174" s="1766"/>
    </row>
    <row r="175" spans="2:5">
      <c r="B175" s="1766"/>
      <c r="C175" s="1766"/>
      <c r="D175" s="1766"/>
      <c r="E175" s="1766"/>
    </row>
    <row r="176" spans="2:5">
      <c r="B176" s="1766"/>
      <c r="C176" s="1766"/>
      <c r="D176" s="1766"/>
      <c r="E176" s="1766"/>
    </row>
    <row r="177" spans="2:5">
      <c r="B177" s="1766"/>
      <c r="C177" s="1766"/>
      <c r="D177" s="1766"/>
      <c r="E177" s="1766"/>
    </row>
    <row r="178" spans="2:5">
      <c r="B178" s="1766"/>
      <c r="C178" s="1766"/>
      <c r="D178" s="1766"/>
      <c r="E178" s="1766"/>
    </row>
    <row r="179" spans="2:5">
      <c r="B179" s="1766"/>
      <c r="C179" s="1766"/>
      <c r="D179" s="1766"/>
      <c r="E179" s="1766"/>
    </row>
    <row r="180" spans="2:5">
      <c r="B180" s="1766"/>
      <c r="C180" s="1766"/>
      <c r="D180" s="1766"/>
      <c r="E180" s="1766"/>
    </row>
    <row r="181" spans="2:5">
      <c r="B181" s="1766"/>
      <c r="C181" s="1766"/>
      <c r="D181" s="1766"/>
      <c r="E181" s="1766"/>
    </row>
    <row r="182" spans="2:5">
      <c r="B182" s="1766"/>
      <c r="C182" s="1766"/>
      <c r="D182" s="1766"/>
      <c r="E182" s="1766"/>
    </row>
    <row r="183" spans="2:5">
      <c r="B183" s="1766"/>
      <c r="C183" s="1766"/>
      <c r="D183" s="1766"/>
      <c r="E183" s="1766"/>
    </row>
    <row r="184" spans="2:5">
      <c r="B184" s="1766"/>
      <c r="C184" s="1766"/>
      <c r="D184" s="1766"/>
      <c r="E184" s="1766"/>
    </row>
    <row r="185" spans="2:5">
      <c r="B185" s="1766"/>
      <c r="C185" s="1766"/>
      <c r="D185" s="1766"/>
      <c r="E185" s="1766"/>
    </row>
    <row r="186" spans="2:5">
      <c r="B186" s="1766"/>
      <c r="C186" s="1766"/>
      <c r="D186" s="1766"/>
      <c r="E186" s="1766"/>
    </row>
    <row r="187" spans="2:5">
      <c r="B187" s="1766"/>
      <c r="C187" s="1766"/>
      <c r="D187" s="1766"/>
      <c r="E187" s="1766"/>
    </row>
    <row r="188" spans="2:5">
      <c r="B188" s="1766"/>
      <c r="C188" s="1766"/>
      <c r="D188" s="1766"/>
      <c r="E188" s="1766"/>
    </row>
    <row r="189" spans="2:5">
      <c r="B189" s="1766"/>
      <c r="C189" s="1766"/>
      <c r="D189" s="1766"/>
      <c r="E189" s="1766"/>
    </row>
    <row r="190" spans="2:5">
      <c r="B190" s="1766"/>
      <c r="C190" s="1766"/>
      <c r="D190" s="1766"/>
      <c r="E190" s="1766"/>
    </row>
    <row r="191" spans="2:5">
      <c r="B191" s="1766"/>
      <c r="C191" s="1766"/>
      <c r="D191" s="1766"/>
      <c r="E191" s="1766"/>
    </row>
    <row r="192" spans="2:5">
      <c r="B192" s="1766"/>
      <c r="C192" s="1766"/>
      <c r="D192" s="1766"/>
      <c r="E192" s="1766"/>
    </row>
    <row r="193" spans="2:5">
      <c r="B193" s="1766"/>
      <c r="C193" s="1766"/>
      <c r="D193" s="1766"/>
      <c r="E193" s="1766"/>
    </row>
    <row r="194" spans="2:5">
      <c r="B194" s="1766"/>
      <c r="C194" s="1766"/>
      <c r="D194" s="1766"/>
      <c r="E194" s="1766"/>
    </row>
    <row r="195" spans="2:5">
      <c r="B195" s="1766"/>
      <c r="C195" s="1766"/>
      <c r="D195" s="1766"/>
      <c r="E195" s="1766"/>
    </row>
    <row r="196" spans="2:5">
      <c r="B196" s="1766"/>
      <c r="C196" s="1766"/>
      <c r="D196" s="1766"/>
      <c r="E196" s="1766"/>
    </row>
    <row r="197" spans="2:5">
      <c r="B197" s="1766"/>
      <c r="C197" s="1766"/>
      <c r="D197" s="1766"/>
      <c r="E197" s="1766"/>
    </row>
    <row r="198" spans="2:5">
      <c r="B198" s="1766"/>
      <c r="C198" s="1766"/>
      <c r="D198" s="1766"/>
      <c r="E198" s="1766"/>
    </row>
    <row r="199" spans="2:5">
      <c r="B199" s="1766"/>
      <c r="C199" s="1766"/>
      <c r="D199" s="1766"/>
      <c r="E199" s="1766"/>
    </row>
    <row r="200" spans="2:5">
      <c r="B200" s="1766"/>
      <c r="C200" s="1766"/>
      <c r="D200" s="1766"/>
      <c r="E200" s="1766"/>
    </row>
    <row r="201" spans="2:5">
      <c r="B201" s="1766"/>
      <c r="C201" s="1766"/>
      <c r="D201" s="1766"/>
      <c r="E201" s="1766"/>
    </row>
    <row r="202" spans="2:5">
      <c r="B202" s="1766"/>
      <c r="C202" s="1766"/>
      <c r="D202" s="1766"/>
      <c r="E202" s="1766"/>
    </row>
    <row r="203" spans="2:5">
      <c r="B203" s="1766"/>
      <c r="C203" s="1766"/>
      <c r="D203" s="1766"/>
      <c r="E203" s="1766"/>
    </row>
    <row r="204" spans="2:5">
      <c r="B204" s="1766"/>
      <c r="C204" s="1766"/>
      <c r="D204" s="1766"/>
      <c r="E204" s="1766"/>
    </row>
    <row r="205" spans="2:5">
      <c r="B205" s="1766"/>
      <c r="C205" s="1766"/>
      <c r="D205" s="1766"/>
      <c r="E205" s="1766"/>
    </row>
    <row r="206" spans="2:5">
      <c r="B206" s="1766"/>
      <c r="C206" s="1766"/>
      <c r="D206" s="1766"/>
      <c r="E206" s="1766"/>
    </row>
    <row r="207" spans="2:5">
      <c r="B207" s="1766"/>
      <c r="C207" s="1766"/>
      <c r="D207" s="1766"/>
      <c r="E207" s="1766"/>
    </row>
    <row r="208" spans="2:5">
      <c r="B208" s="1766"/>
      <c r="C208" s="1766"/>
      <c r="D208" s="1766"/>
      <c r="E208" s="1766"/>
    </row>
    <row r="209" spans="2:5">
      <c r="B209" s="1766"/>
      <c r="C209" s="1766"/>
      <c r="D209" s="1766"/>
      <c r="E209" s="1766"/>
    </row>
    <row r="210" spans="2:5">
      <c r="B210" s="1766"/>
      <c r="C210" s="1766"/>
      <c r="D210" s="1766"/>
      <c r="E210" s="1766"/>
    </row>
    <row r="211" spans="2:5">
      <c r="B211" s="1766"/>
      <c r="C211" s="1766"/>
      <c r="D211" s="1766"/>
      <c r="E211" s="1766"/>
    </row>
    <row r="212" spans="2:5">
      <c r="B212" s="1766"/>
      <c r="C212" s="1766"/>
      <c r="D212" s="1766"/>
      <c r="E212" s="1766"/>
    </row>
    <row r="213" spans="2:5">
      <c r="B213" s="1766"/>
      <c r="C213" s="1766"/>
      <c r="D213" s="1766"/>
      <c r="E213" s="1766"/>
    </row>
    <row r="214" spans="2:5">
      <c r="B214" s="1766"/>
      <c r="C214" s="1766"/>
      <c r="D214" s="1766"/>
      <c r="E214" s="1766"/>
    </row>
    <row r="215" spans="2:5">
      <c r="B215" s="1766"/>
      <c r="C215" s="1766"/>
      <c r="D215" s="1766"/>
      <c r="E215" s="1766"/>
    </row>
    <row r="216" spans="2:5">
      <c r="B216" s="1766"/>
      <c r="C216" s="1766"/>
      <c r="D216" s="1766"/>
      <c r="E216" s="1766"/>
    </row>
    <row r="217" spans="2:5">
      <c r="B217" s="1766"/>
      <c r="C217" s="1766"/>
      <c r="D217" s="1766"/>
      <c r="E217" s="1766"/>
    </row>
    <row r="218" spans="2:5">
      <c r="B218" s="1766"/>
      <c r="C218" s="1766"/>
      <c r="D218" s="1766"/>
      <c r="E218" s="1766"/>
    </row>
    <row r="219" spans="2:5">
      <c r="B219" s="1766"/>
      <c r="C219" s="1766"/>
      <c r="D219" s="1766"/>
      <c r="E219" s="1766"/>
    </row>
    <row r="220" spans="2:5">
      <c r="B220" s="1766"/>
      <c r="C220" s="1766"/>
      <c r="D220" s="1766"/>
      <c r="E220" s="1766"/>
    </row>
    <row r="221" spans="2:5">
      <c r="B221" s="1766"/>
      <c r="C221" s="1766"/>
      <c r="D221" s="1766"/>
      <c r="E221" s="1766"/>
    </row>
    <row r="222" spans="2:5">
      <c r="B222" s="1766"/>
      <c r="C222" s="1766"/>
      <c r="D222" s="1766"/>
      <c r="E222" s="1766"/>
    </row>
    <row r="223" spans="2:5">
      <c r="B223" s="1766"/>
      <c r="C223" s="1766"/>
      <c r="D223" s="1766"/>
      <c r="E223" s="1766"/>
    </row>
    <row r="224" spans="2:5">
      <c r="B224" s="1766"/>
      <c r="C224" s="1766"/>
      <c r="D224" s="1766"/>
      <c r="E224" s="1766"/>
    </row>
    <row r="225" spans="2:5">
      <c r="B225" s="1766"/>
      <c r="C225" s="1766"/>
      <c r="D225" s="1766"/>
      <c r="E225" s="1766"/>
    </row>
    <row r="226" spans="2:5">
      <c r="B226" s="1766"/>
      <c r="C226" s="1766"/>
      <c r="D226" s="1766"/>
      <c r="E226" s="1766"/>
    </row>
    <row r="227" spans="2:5">
      <c r="B227" s="1766"/>
      <c r="C227" s="1766"/>
      <c r="D227" s="1766"/>
      <c r="E227" s="1766"/>
    </row>
    <row r="228" spans="2:5">
      <c r="B228" s="1766"/>
      <c r="C228" s="1766"/>
      <c r="D228" s="1766"/>
      <c r="E228" s="1766"/>
    </row>
    <row r="229" spans="2:5">
      <c r="B229" s="1766"/>
      <c r="C229" s="1766"/>
      <c r="D229" s="1766"/>
      <c r="E229" s="1766"/>
    </row>
    <row r="230" spans="2:5">
      <c r="B230" s="1766"/>
      <c r="C230" s="1766"/>
      <c r="D230" s="1766"/>
      <c r="E230" s="1766"/>
    </row>
    <row r="231" spans="2:5">
      <c r="B231" s="1766"/>
      <c r="C231" s="1766"/>
      <c r="D231" s="1766"/>
      <c r="E231" s="1766"/>
    </row>
    <row r="232" spans="2:5">
      <c r="B232" s="1766"/>
      <c r="C232" s="1766"/>
      <c r="D232" s="1766"/>
      <c r="E232" s="1766"/>
    </row>
    <row r="233" spans="2:5">
      <c r="B233" s="1766"/>
      <c r="C233" s="1766"/>
      <c r="D233" s="1766"/>
      <c r="E233" s="1766"/>
    </row>
    <row r="234" spans="2:5">
      <c r="B234" s="1766"/>
      <c r="C234" s="1766"/>
      <c r="D234" s="1766"/>
      <c r="E234" s="1766"/>
    </row>
    <row r="235" spans="2:5">
      <c r="B235" s="1766"/>
      <c r="C235" s="1766"/>
      <c r="D235" s="1766"/>
      <c r="E235" s="1766"/>
    </row>
    <row r="236" spans="2:5">
      <c r="B236" s="1766"/>
      <c r="C236" s="1766"/>
      <c r="D236" s="1766"/>
      <c r="E236" s="1766"/>
    </row>
    <row r="237" spans="2:5">
      <c r="B237" s="1766"/>
      <c r="C237" s="1766"/>
      <c r="D237" s="1766"/>
      <c r="E237" s="1766"/>
    </row>
    <row r="238" spans="2:5">
      <c r="B238" s="1766"/>
      <c r="C238" s="1766"/>
      <c r="D238" s="1766"/>
      <c r="E238" s="1766"/>
    </row>
    <row r="239" spans="2:5">
      <c r="B239" s="1766"/>
      <c r="C239" s="1766"/>
      <c r="D239" s="1766"/>
      <c r="E239" s="1766"/>
    </row>
    <row r="240" spans="2:5">
      <c r="B240" s="1766"/>
      <c r="C240" s="1766"/>
      <c r="D240" s="1766"/>
      <c r="E240" s="1766"/>
    </row>
    <row r="241" spans="2:5">
      <c r="B241" s="1766"/>
      <c r="C241" s="1766"/>
      <c r="D241" s="1766"/>
      <c r="E241" s="1766"/>
    </row>
    <row r="242" spans="2:5">
      <c r="B242" s="1766"/>
      <c r="C242" s="1766"/>
      <c r="D242" s="1766"/>
      <c r="E242" s="1766"/>
    </row>
    <row r="243" spans="2:5">
      <c r="B243" s="1766"/>
      <c r="C243" s="1766"/>
      <c r="D243" s="1766"/>
      <c r="E243" s="1766"/>
    </row>
    <row r="244" spans="2:5">
      <c r="B244" s="1766"/>
      <c r="C244" s="1766"/>
      <c r="D244" s="1766"/>
      <c r="E244" s="1766"/>
    </row>
    <row r="245" spans="2:5">
      <c r="B245" s="1766"/>
      <c r="C245" s="1766"/>
      <c r="D245" s="1766"/>
      <c r="E245" s="1766"/>
    </row>
    <row r="246" spans="2:5">
      <c r="B246" s="1766"/>
      <c r="C246" s="1766"/>
      <c r="D246" s="1766"/>
      <c r="E246" s="1766"/>
    </row>
    <row r="247" spans="2:5">
      <c r="B247" s="1766"/>
      <c r="C247" s="1766"/>
      <c r="D247" s="1766"/>
      <c r="E247" s="1766"/>
    </row>
    <row r="248" spans="2:5">
      <c r="B248" s="1766"/>
      <c r="C248" s="1766"/>
      <c r="D248" s="1766"/>
      <c r="E248" s="1766"/>
    </row>
    <row r="249" spans="2:5">
      <c r="B249" s="1766"/>
      <c r="C249" s="1766"/>
      <c r="D249" s="1766"/>
      <c r="E249" s="1766"/>
    </row>
    <row r="250" spans="2:5">
      <c r="B250" s="1766"/>
      <c r="C250" s="1766"/>
      <c r="D250" s="1766"/>
      <c r="E250" s="1766"/>
    </row>
    <row r="251" spans="2:5">
      <c r="B251" s="1766"/>
      <c r="C251" s="1766"/>
      <c r="D251" s="1766"/>
      <c r="E251" s="1766"/>
    </row>
    <row r="252" spans="2:5">
      <c r="B252" s="1766"/>
      <c r="C252" s="1766"/>
      <c r="D252" s="1766"/>
      <c r="E252" s="1766"/>
    </row>
    <row r="253" spans="2:5">
      <c r="B253" s="1766"/>
      <c r="C253" s="1766"/>
      <c r="D253" s="1766"/>
      <c r="E253" s="1766"/>
    </row>
    <row r="254" spans="2:5">
      <c r="B254" s="1766"/>
      <c r="C254" s="1766"/>
      <c r="D254" s="1766"/>
      <c r="E254" s="1766"/>
    </row>
    <row r="255" spans="2:5">
      <c r="B255" s="1766"/>
      <c r="C255" s="1766"/>
      <c r="D255" s="1766"/>
      <c r="E255" s="1766"/>
    </row>
    <row r="256" spans="2:5">
      <c r="B256" s="1766"/>
      <c r="C256" s="1766"/>
      <c r="D256" s="1766"/>
      <c r="E256" s="1766"/>
    </row>
    <row r="257" spans="2:5">
      <c r="B257" s="1766"/>
      <c r="C257" s="1766"/>
      <c r="D257" s="1766"/>
      <c r="E257" s="1766"/>
    </row>
    <row r="258" spans="2:5">
      <c r="B258" s="1766"/>
      <c r="C258" s="1766"/>
      <c r="D258" s="1766"/>
      <c r="E258" s="1766"/>
    </row>
    <row r="259" spans="2:5">
      <c r="B259" s="1766"/>
      <c r="C259" s="1766"/>
      <c r="D259" s="1766"/>
      <c r="E259" s="1766"/>
    </row>
    <row r="260" spans="2:5">
      <c r="B260" s="1766"/>
      <c r="C260" s="1766"/>
      <c r="D260" s="1766"/>
      <c r="E260" s="1766"/>
    </row>
    <row r="261" spans="2:5">
      <c r="B261" s="1766"/>
      <c r="C261" s="1766"/>
      <c r="D261" s="1766"/>
      <c r="E261" s="1766"/>
    </row>
    <row r="262" spans="2:5">
      <c r="B262" s="1766"/>
      <c r="C262" s="1766"/>
      <c r="D262" s="1766"/>
      <c r="E262" s="1766"/>
    </row>
    <row r="263" spans="2:5">
      <c r="B263" s="1766"/>
      <c r="C263" s="1766"/>
      <c r="D263" s="1766"/>
      <c r="E263" s="1766"/>
    </row>
    <row r="264" spans="2:5">
      <c r="B264" s="1766"/>
      <c r="C264" s="1766"/>
      <c r="D264" s="1766"/>
      <c r="E264" s="1766"/>
    </row>
    <row r="265" spans="2:5">
      <c r="B265" s="1766"/>
      <c r="C265" s="1766"/>
      <c r="D265" s="1766"/>
      <c r="E265" s="1766"/>
    </row>
    <row r="266" spans="2:5">
      <c r="B266" s="1766"/>
      <c r="C266" s="1766"/>
      <c r="D266" s="1766"/>
      <c r="E266" s="1766"/>
    </row>
    <row r="267" spans="2:5">
      <c r="B267" s="1766"/>
      <c r="C267" s="1766"/>
      <c r="D267" s="1766"/>
      <c r="E267" s="1766"/>
    </row>
    <row r="268" spans="2:5">
      <c r="B268" s="1766"/>
      <c r="C268" s="1766"/>
      <c r="D268" s="1766"/>
      <c r="E268" s="1766"/>
    </row>
    <row r="269" spans="2:5">
      <c r="B269" s="1766"/>
      <c r="C269" s="1766"/>
      <c r="D269" s="1766"/>
      <c r="E269" s="1766"/>
    </row>
    <row r="270" spans="2:5">
      <c r="B270" s="1766"/>
      <c r="C270" s="1766"/>
      <c r="D270" s="1766"/>
      <c r="E270" s="1766"/>
    </row>
    <row r="271" spans="2:5">
      <c r="B271" s="1766"/>
      <c r="C271" s="1766"/>
      <c r="D271" s="1766"/>
      <c r="E271" s="1766"/>
    </row>
    <row r="272" spans="2:5">
      <c r="B272" s="1766"/>
      <c r="C272" s="1766"/>
      <c r="D272" s="1766"/>
      <c r="E272" s="1766"/>
    </row>
    <row r="273" spans="2:5">
      <c r="B273" s="1766"/>
      <c r="C273" s="1766"/>
      <c r="D273" s="1766"/>
      <c r="E273" s="1766"/>
    </row>
    <row r="274" spans="2:5">
      <c r="B274" s="1766"/>
      <c r="C274" s="1766"/>
      <c r="D274" s="1766"/>
      <c r="E274" s="1766"/>
    </row>
    <row r="275" spans="2:5">
      <c r="B275" s="1766"/>
      <c r="C275" s="1766"/>
      <c r="D275" s="1766"/>
      <c r="E275" s="1766"/>
    </row>
    <row r="276" spans="2:5">
      <c r="B276" s="1766"/>
      <c r="C276" s="1766"/>
      <c r="D276" s="1766"/>
      <c r="E276" s="1766"/>
    </row>
    <row r="277" spans="2:5">
      <c r="B277" s="1766"/>
      <c r="C277" s="1766"/>
      <c r="D277" s="1766"/>
      <c r="E277" s="1766"/>
    </row>
    <row r="278" spans="2:5">
      <c r="B278" s="1766"/>
      <c r="C278" s="1766"/>
      <c r="D278" s="1766"/>
      <c r="E278" s="1766"/>
    </row>
    <row r="279" spans="2:5">
      <c r="B279" s="1766"/>
      <c r="C279" s="1766"/>
      <c r="D279" s="1766"/>
      <c r="E279" s="1766"/>
    </row>
    <row r="280" spans="2:5">
      <c r="B280" s="1766"/>
      <c r="C280" s="1766"/>
      <c r="D280" s="1766"/>
      <c r="E280" s="1766"/>
    </row>
    <row r="281" spans="2:5">
      <c r="B281" s="1766"/>
      <c r="C281" s="1766"/>
      <c r="D281" s="1766"/>
      <c r="E281" s="1766"/>
    </row>
    <row r="282" spans="2:5">
      <c r="B282" s="1766"/>
      <c r="C282" s="1766"/>
      <c r="D282" s="1766"/>
      <c r="E282" s="1766"/>
    </row>
    <row r="283" spans="2:5">
      <c r="B283" s="1766"/>
      <c r="C283" s="1766"/>
      <c r="D283" s="1766"/>
      <c r="E283" s="1766"/>
    </row>
    <row r="284" spans="2:5">
      <c r="B284" s="1766"/>
      <c r="C284" s="1766"/>
      <c r="D284" s="1766"/>
      <c r="E284" s="1766"/>
    </row>
    <row r="285" spans="2:5">
      <c r="B285" s="1766"/>
      <c r="C285" s="1766"/>
      <c r="D285" s="1766"/>
      <c r="E285" s="1766"/>
    </row>
    <row r="286" spans="2:5">
      <c r="B286" s="1766"/>
      <c r="C286" s="1766"/>
      <c r="D286" s="1766"/>
      <c r="E286" s="1766"/>
    </row>
    <row r="287" spans="2:5">
      <c r="B287" s="1766"/>
      <c r="C287" s="1766"/>
      <c r="D287" s="1766"/>
      <c r="E287" s="1766"/>
    </row>
    <row r="288" spans="2:5">
      <c r="B288" s="1766"/>
      <c r="C288" s="1766"/>
      <c r="D288" s="1766"/>
      <c r="E288" s="1766"/>
    </row>
    <row r="289" spans="2:5">
      <c r="B289" s="1766"/>
      <c r="C289" s="1766"/>
      <c r="D289" s="1766"/>
      <c r="E289" s="1766"/>
    </row>
    <row r="290" spans="2:5">
      <c r="B290" s="1766"/>
      <c r="C290" s="1766"/>
      <c r="D290" s="1766"/>
      <c r="E290" s="1766"/>
    </row>
    <row r="291" spans="2:5">
      <c r="B291" s="1766"/>
      <c r="C291" s="1766"/>
      <c r="D291" s="1766"/>
      <c r="E291" s="1766"/>
    </row>
    <row r="292" spans="2:5">
      <c r="B292" s="1766"/>
      <c r="C292" s="1766"/>
      <c r="D292" s="1766"/>
      <c r="E292" s="1766"/>
    </row>
    <row r="293" spans="2:5">
      <c r="B293" s="1766"/>
      <c r="C293" s="1766"/>
      <c r="D293" s="1766"/>
      <c r="E293" s="1766"/>
    </row>
    <row r="294" spans="2:5">
      <c r="B294" s="1766"/>
      <c r="C294" s="1766"/>
      <c r="D294" s="1766"/>
      <c r="E294" s="1766"/>
    </row>
    <row r="295" spans="2:5">
      <c r="B295" s="1766"/>
      <c r="C295" s="1766"/>
      <c r="D295" s="1766"/>
      <c r="E295" s="1766"/>
    </row>
    <row r="296" spans="2:5">
      <c r="B296" s="1766"/>
      <c r="C296" s="1766"/>
      <c r="D296" s="1766"/>
      <c r="E296" s="1766"/>
    </row>
    <row r="297" spans="2:5">
      <c r="B297" s="1766"/>
      <c r="C297" s="1766"/>
      <c r="D297" s="1766"/>
      <c r="E297" s="1766"/>
    </row>
    <row r="298" spans="2:5">
      <c r="B298" s="1766"/>
      <c r="C298" s="1766"/>
      <c r="D298" s="1766"/>
      <c r="E298" s="1766"/>
    </row>
    <row r="299" spans="2:5">
      <c r="B299" s="1766"/>
      <c r="C299" s="1766"/>
      <c r="D299" s="1766"/>
      <c r="E299" s="1766"/>
    </row>
    <row r="300" spans="2:5">
      <c r="B300" s="1766"/>
      <c r="C300" s="1766"/>
      <c r="D300" s="1766"/>
      <c r="E300" s="1766"/>
    </row>
    <row r="301" spans="2:5">
      <c r="B301" s="1766"/>
      <c r="C301" s="1766"/>
      <c r="D301" s="1766"/>
      <c r="E301" s="1766"/>
    </row>
    <row r="302" spans="2:5">
      <c r="B302" s="1766"/>
      <c r="C302" s="1766"/>
      <c r="D302" s="1766"/>
      <c r="E302" s="1766"/>
    </row>
    <row r="303" spans="2:5">
      <c r="B303" s="1766"/>
      <c r="C303" s="1766"/>
      <c r="D303" s="1766"/>
      <c r="E303" s="1766"/>
    </row>
    <row r="304" spans="2:5">
      <c r="B304" s="1766"/>
      <c r="C304" s="1766"/>
      <c r="D304" s="1766"/>
      <c r="E304" s="1766"/>
    </row>
    <row r="305" spans="2:5">
      <c r="B305" s="1766"/>
      <c r="C305" s="1766"/>
      <c r="D305" s="1766"/>
      <c r="E305" s="1766"/>
    </row>
    <row r="306" spans="2:5">
      <c r="B306" s="1766"/>
      <c r="C306" s="1766"/>
      <c r="D306" s="1766"/>
      <c r="E306" s="1766"/>
    </row>
    <row r="307" spans="2:5">
      <c r="B307" s="1766"/>
      <c r="C307" s="1766"/>
      <c r="D307" s="1766"/>
      <c r="E307" s="1766"/>
    </row>
    <row r="308" spans="2:5">
      <c r="B308" s="1766"/>
      <c r="C308" s="1766"/>
      <c r="D308" s="1766"/>
      <c r="E308" s="1766"/>
    </row>
    <row r="309" spans="2:5">
      <c r="B309" s="1766"/>
      <c r="C309" s="1766"/>
      <c r="D309" s="1766"/>
      <c r="E309" s="1766"/>
    </row>
    <row r="310" spans="2:5">
      <c r="B310" s="1766"/>
      <c r="C310" s="1766"/>
      <c r="D310" s="1766"/>
      <c r="E310" s="1766"/>
    </row>
    <row r="311" spans="2:5">
      <c r="B311" s="1766"/>
      <c r="C311" s="1766"/>
      <c r="D311" s="1766"/>
      <c r="E311" s="1766"/>
    </row>
    <row r="312" spans="2:5">
      <c r="B312" s="1766"/>
      <c r="C312" s="1766"/>
      <c r="D312" s="1766"/>
      <c r="E312" s="1766"/>
    </row>
    <row r="313" spans="2:5">
      <c r="B313" s="1766"/>
      <c r="C313" s="1766"/>
      <c r="D313" s="1766"/>
      <c r="E313" s="1766"/>
    </row>
    <row r="314" spans="2:5">
      <c r="B314" s="1766"/>
      <c r="C314" s="1766"/>
      <c r="D314" s="1766"/>
      <c r="E314" s="1766"/>
    </row>
    <row r="315" spans="2:5">
      <c r="B315" s="1766"/>
      <c r="C315" s="1766"/>
      <c r="D315" s="1766"/>
      <c r="E315" s="1766"/>
    </row>
    <row r="316" spans="2:5">
      <c r="B316" s="1766"/>
      <c r="C316" s="1766"/>
      <c r="D316" s="1766"/>
      <c r="E316" s="1766"/>
    </row>
    <row r="317" spans="2:5">
      <c r="B317" s="1766"/>
      <c r="C317" s="1766"/>
      <c r="D317" s="1766"/>
      <c r="E317" s="1766"/>
    </row>
    <row r="318" spans="2:5">
      <c r="B318" s="1766"/>
      <c r="C318" s="1766"/>
      <c r="D318" s="1766"/>
      <c r="E318" s="1766"/>
    </row>
    <row r="319" spans="2:5">
      <c r="B319" s="1766"/>
      <c r="C319" s="1766"/>
      <c r="D319" s="1766"/>
      <c r="E319" s="1766"/>
    </row>
    <row r="320" spans="2:5">
      <c r="B320" s="1766"/>
      <c r="C320" s="1766"/>
      <c r="D320" s="1766"/>
      <c r="E320" s="1766"/>
    </row>
    <row r="321" spans="2:5">
      <c r="B321" s="1766"/>
      <c r="C321" s="1766"/>
      <c r="D321" s="1766"/>
      <c r="E321" s="1766"/>
    </row>
    <row r="322" spans="2:5">
      <c r="B322" s="1766"/>
      <c r="C322" s="1766"/>
      <c r="D322" s="1766"/>
      <c r="E322" s="1766"/>
    </row>
    <row r="323" spans="2:5">
      <c r="B323" s="1766"/>
      <c r="C323" s="1766"/>
      <c r="D323" s="1766"/>
      <c r="E323" s="1766"/>
    </row>
    <row r="324" spans="2:5">
      <c r="B324" s="1766"/>
      <c r="C324" s="1766"/>
      <c r="D324" s="1766"/>
      <c r="E324" s="1766"/>
    </row>
    <row r="325" spans="2:5">
      <c r="B325" s="1766"/>
      <c r="C325" s="1766"/>
      <c r="D325" s="1766"/>
      <c r="E325" s="1766"/>
    </row>
    <row r="326" spans="2:5">
      <c r="B326" s="1766"/>
      <c r="C326" s="1766"/>
      <c r="D326" s="1766"/>
      <c r="E326" s="1766"/>
    </row>
    <row r="327" spans="2:5">
      <c r="B327" s="1766"/>
      <c r="C327" s="1766"/>
      <c r="D327" s="1766"/>
      <c r="E327" s="1766"/>
    </row>
    <row r="328" spans="2:5">
      <c r="B328" s="1766"/>
      <c r="C328" s="1766"/>
      <c r="D328" s="1766"/>
      <c r="E328" s="1766"/>
    </row>
    <row r="329" spans="2:5">
      <c r="B329" s="1766"/>
      <c r="C329" s="1766"/>
      <c r="D329" s="1766"/>
      <c r="E329" s="1766"/>
    </row>
    <row r="330" spans="2:5">
      <c r="B330" s="1766"/>
      <c r="C330" s="1766"/>
      <c r="D330" s="1766"/>
      <c r="E330" s="1766"/>
    </row>
    <row r="331" spans="2:5">
      <c r="B331" s="1766"/>
      <c r="C331" s="1766"/>
      <c r="D331" s="1766"/>
      <c r="E331" s="1766"/>
    </row>
    <row r="332" spans="2:5">
      <c r="B332" s="1766"/>
      <c r="C332" s="1766"/>
      <c r="D332" s="1766"/>
      <c r="E332" s="1766"/>
    </row>
    <row r="333" spans="2:5">
      <c r="B333" s="1766"/>
      <c r="C333" s="1766"/>
      <c r="D333" s="1766"/>
      <c r="E333" s="1766"/>
    </row>
    <row r="334" spans="2:5">
      <c r="B334" s="1766"/>
      <c r="C334" s="1766"/>
      <c r="D334" s="1766"/>
      <c r="E334" s="1766"/>
    </row>
    <row r="335" spans="2:5">
      <c r="B335" s="1766"/>
      <c r="C335" s="1766"/>
      <c r="D335" s="1766"/>
      <c r="E335" s="1766"/>
    </row>
    <row r="336" spans="2:5">
      <c r="B336" s="1766"/>
      <c r="C336" s="1766"/>
      <c r="D336" s="1766"/>
      <c r="E336" s="1766"/>
    </row>
    <row r="337" spans="2:5">
      <c r="B337" s="1766"/>
      <c r="C337" s="1766"/>
      <c r="D337" s="1766"/>
      <c r="E337" s="1766"/>
    </row>
    <row r="338" spans="2:5">
      <c r="B338" s="1766"/>
      <c r="C338" s="1766"/>
      <c r="D338" s="1766"/>
      <c r="E338" s="1766"/>
    </row>
    <row r="339" spans="2:5">
      <c r="B339" s="1766"/>
      <c r="C339" s="1766"/>
      <c r="D339" s="1766"/>
      <c r="E339" s="1766"/>
    </row>
    <row r="340" spans="2:5">
      <c r="B340" s="1766"/>
      <c r="C340" s="1766"/>
      <c r="D340" s="1766"/>
      <c r="E340" s="1766"/>
    </row>
    <row r="341" spans="2:5">
      <c r="B341" s="1766"/>
      <c r="C341" s="1766"/>
      <c r="D341" s="1766"/>
      <c r="E341" s="1766"/>
    </row>
    <row r="342" spans="2:5">
      <c r="B342" s="1766"/>
      <c r="C342" s="1766"/>
      <c r="D342" s="1766"/>
      <c r="E342" s="1766"/>
    </row>
    <row r="343" spans="2:5">
      <c r="B343" s="1766"/>
      <c r="C343" s="1766"/>
      <c r="D343" s="1766"/>
      <c r="E343" s="1766"/>
    </row>
    <row r="344" spans="2:5">
      <c r="B344" s="1766"/>
      <c r="C344" s="1766"/>
      <c r="D344" s="1766"/>
      <c r="E344" s="1766"/>
    </row>
    <row r="345" spans="2:5">
      <c r="B345" s="1766"/>
      <c r="C345" s="1766"/>
      <c r="D345" s="1766"/>
      <c r="E345" s="1766"/>
    </row>
    <row r="346" spans="2:5">
      <c r="B346" s="1766"/>
      <c r="C346" s="1766"/>
      <c r="D346" s="1766"/>
      <c r="E346" s="1766"/>
    </row>
    <row r="347" spans="2:5">
      <c r="B347" s="1766"/>
      <c r="C347" s="1766"/>
      <c r="D347" s="1766"/>
      <c r="E347" s="1766"/>
    </row>
    <row r="348" spans="2:5">
      <c r="B348" s="1766"/>
      <c r="C348" s="1766"/>
      <c r="D348" s="1766"/>
      <c r="E348" s="1766"/>
    </row>
    <row r="349" spans="2:5">
      <c r="B349" s="1766"/>
      <c r="C349" s="1766"/>
      <c r="D349" s="1766"/>
      <c r="E349" s="1766"/>
    </row>
    <row r="350" spans="2:5">
      <c r="B350" s="1766"/>
      <c r="C350" s="1766"/>
      <c r="D350" s="1766"/>
      <c r="E350" s="1766"/>
    </row>
  </sheetData>
  <mergeCells count="10">
    <mergeCell ref="A54:E55"/>
    <mergeCell ref="A56:E56"/>
    <mergeCell ref="A2:E2"/>
    <mergeCell ref="A3:E3"/>
    <mergeCell ref="A5:A9"/>
    <mergeCell ref="B5:E6"/>
    <mergeCell ref="B7:B9"/>
    <mergeCell ref="C7:C9"/>
    <mergeCell ref="D7:D9"/>
    <mergeCell ref="E7:E9"/>
  </mergeCells>
  <hyperlinks>
    <hyperlink ref="A1" location="Índice!A1" display="Voltar ao índice"/>
  </hyperlinks>
  <printOptions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119.xml><?xml version="1.0" encoding="utf-8"?>
<worksheet xmlns="http://schemas.openxmlformats.org/spreadsheetml/2006/main" xmlns:r="http://schemas.openxmlformats.org/officeDocument/2006/relationships">
  <dimension ref="A1:F27"/>
  <sheetViews>
    <sheetView showGridLines="0" zoomScaleNormal="100" workbookViewId="0"/>
  </sheetViews>
  <sheetFormatPr defaultColWidth="9.140625" defaultRowHeight="12.75"/>
  <cols>
    <col min="1" max="1" width="24" style="827" customWidth="1"/>
    <col min="2" max="5" width="15.7109375" style="827" customWidth="1"/>
    <col min="6" max="16384" width="9.140625" style="827"/>
  </cols>
  <sheetData>
    <row r="1" spans="1:6" ht="15.75" customHeight="1">
      <c r="A1" s="1921" t="s">
        <v>1737</v>
      </c>
    </row>
    <row r="2" spans="1:6" ht="19.5" customHeight="1">
      <c r="A2" s="1432" t="s">
        <v>1433</v>
      </c>
      <c r="B2" s="1767"/>
      <c r="C2" s="1767"/>
      <c r="D2" s="1767"/>
      <c r="E2" s="1767"/>
    </row>
    <row r="3" spans="1:6" ht="23.25" customHeight="1">
      <c r="A3" s="2070" t="s">
        <v>1434</v>
      </c>
      <c r="B3" s="2070"/>
      <c r="C3" s="2070"/>
      <c r="D3" s="2070"/>
      <c r="E3" s="2070"/>
    </row>
    <row r="4" spans="1:6" ht="12.95" customHeight="1">
      <c r="A4" s="813"/>
      <c r="B4" s="431"/>
      <c r="C4" s="431"/>
      <c r="D4" s="431"/>
      <c r="E4" s="849" t="s">
        <v>1435</v>
      </c>
    </row>
    <row r="5" spans="1:6">
      <c r="A5" s="2076" t="s">
        <v>700</v>
      </c>
      <c r="B5" s="2061" t="s">
        <v>1436</v>
      </c>
      <c r="C5" s="2062"/>
      <c r="D5" s="2062"/>
      <c r="E5" s="2362"/>
    </row>
    <row r="6" spans="1:6">
      <c r="A6" s="2077"/>
      <c r="B6" s="2052"/>
      <c r="C6" s="2372"/>
      <c r="D6" s="2372"/>
      <c r="E6" s="2053"/>
    </row>
    <row r="7" spans="1:6">
      <c r="A7" s="2077"/>
      <c r="B7" s="2359"/>
      <c r="C7" s="2371"/>
      <c r="D7" s="2371"/>
      <c r="E7" s="2363"/>
    </row>
    <row r="8" spans="1:6" ht="20.100000000000001" customHeight="1">
      <c r="A8" s="2078"/>
      <c r="B8" s="1339">
        <v>2016</v>
      </c>
      <c r="C8" s="1339">
        <v>2015</v>
      </c>
      <c r="D8" s="1339">
        <v>2014</v>
      </c>
      <c r="E8" s="1339">
        <v>2013</v>
      </c>
    </row>
    <row r="9" spans="1:6" ht="12.95" customHeight="1">
      <c r="A9" s="431"/>
    </row>
    <row r="10" spans="1:6" ht="12.95" customHeight="1">
      <c r="A10" s="826" t="s">
        <v>28</v>
      </c>
      <c r="B10" s="1768">
        <v>4260.5870000000004</v>
      </c>
      <c r="C10" s="1768">
        <v>4220.6090000000004</v>
      </c>
      <c r="D10" s="1768">
        <v>4162.1669999999995</v>
      </c>
      <c r="E10" s="1768">
        <v>4138.6379999999999</v>
      </c>
    </row>
    <row r="11" spans="1:6" ht="12.95" customHeight="1">
      <c r="A11" s="826"/>
      <c r="B11" s="1769"/>
      <c r="C11" s="1769"/>
      <c r="D11" s="1769"/>
      <c r="E11" s="1769"/>
    </row>
    <row r="12" spans="1:6" ht="12.95" customHeight="1">
      <c r="A12" s="826" t="s">
        <v>1390</v>
      </c>
      <c r="B12" s="1768">
        <v>4103.1629999999996</v>
      </c>
      <c r="C12" s="1768">
        <v>4070.9589999999998</v>
      </c>
      <c r="D12" s="1768">
        <v>4014.1209999999996</v>
      </c>
      <c r="E12" s="1768">
        <v>3990.5919999999996</v>
      </c>
    </row>
    <row r="13" spans="1:6" ht="12.95" customHeight="1">
      <c r="B13" s="1770"/>
      <c r="C13" s="1770"/>
      <c r="D13" s="1770"/>
      <c r="E13" s="1770"/>
    </row>
    <row r="14" spans="1:6" ht="12.95" customHeight="1">
      <c r="A14" s="827" t="s">
        <v>943</v>
      </c>
      <c r="B14" s="1770">
        <v>1154.5239999999999</v>
      </c>
      <c r="C14" s="1770">
        <v>1141.662</v>
      </c>
      <c r="D14" s="1770">
        <v>1123.836</v>
      </c>
      <c r="E14" s="1770">
        <v>1110.0909999999999</v>
      </c>
      <c r="F14" s="1770"/>
    </row>
    <row r="15" spans="1:6" ht="12.95" customHeight="1">
      <c r="A15" s="827" t="s">
        <v>1391</v>
      </c>
      <c r="B15" s="1770">
        <v>618.56799999999998</v>
      </c>
      <c r="C15" s="1770">
        <v>614.43200000000002</v>
      </c>
      <c r="D15" s="1770">
        <v>604.81299999999999</v>
      </c>
      <c r="E15" s="1770">
        <v>601.41899999999998</v>
      </c>
      <c r="F15" s="1770"/>
    </row>
    <row r="16" spans="1:6" ht="12.95" customHeight="1">
      <c r="A16" s="827" t="s">
        <v>1392</v>
      </c>
      <c r="B16" s="1770">
        <v>1908.951</v>
      </c>
      <c r="C16" s="1770">
        <v>1897.789</v>
      </c>
      <c r="D16" s="1770">
        <v>1882.943</v>
      </c>
      <c r="E16" s="1770">
        <v>1880.5060000000001</v>
      </c>
      <c r="F16" s="1770"/>
    </row>
    <row r="17" spans="1:6" ht="12.95" customHeight="1">
      <c r="A17" s="827" t="s">
        <v>1437</v>
      </c>
      <c r="B17" s="1770">
        <v>167.905</v>
      </c>
      <c r="C17" s="1770">
        <v>167.33</v>
      </c>
      <c r="D17" s="1770">
        <v>164.39599999999999</v>
      </c>
      <c r="E17" s="1770">
        <v>162.35900000000001</v>
      </c>
      <c r="F17" s="1770"/>
    </row>
    <row r="18" spans="1:6" ht="12.95" customHeight="1">
      <c r="A18" s="827" t="s">
        <v>1438</v>
      </c>
      <c r="B18" s="1770">
        <v>253.215</v>
      </c>
      <c r="C18" s="1770">
        <v>249.74600000000001</v>
      </c>
      <c r="D18" s="1770">
        <v>238.13300000000001</v>
      </c>
      <c r="E18" s="1770">
        <v>236.21700000000001</v>
      </c>
      <c r="F18" s="1770"/>
    </row>
    <row r="19" spans="1:6" ht="12.95" customHeight="1">
      <c r="B19" s="1770"/>
      <c r="C19" s="1770"/>
      <c r="D19" s="1770"/>
      <c r="E19" s="1770"/>
      <c r="F19" s="1771"/>
    </row>
    <row r="20" spans="1:6" ht="12.95" customHeight="1">
      <c r="A20" s="826" t="s">
        <v>1439</v>
      </c>
      <c r="B20" s="1771">
        <v>84.274000000000001</v>
      </c>
      <c r="C20" s="1771">
        <v>79.951999999999998</v>
      </c>
      <c r="D20" s="1771">
        <v>78.347999999999999</v>
      </c>
      <c r="E20" s="1771">
        <v>78.347999999999999</v>
      </c>
      <c r="F20" s="1771"/>
    </row>
    <row r="21" spans="1:6" ht="12.95" customHeight="1">
      <c r="A21" s="826"/>
      <c r="B21" s="1771"/>
      <c r="C21" s="1771"/>
      <c r="D21" s="1771"/>
      <c r="E21" s="1771"/>
      <c r="F21" s="1771"/>
    </row>
    <row r="22" spans="1:6" ht="12.95" customHeight="1">
      <c r="A22" s="826" t="s">
        <v>1440</v>
      </c>
      <c r="B22" s="1771">
        <v>73.150000000000006</v>
      </c>
      <c r="C22" s="1771">
        <v>69.697999999999993</v>
      </c>
      <c r="D22" s="1771">
        <v>69.697999999999993</v>
      </c>
      <c r="E22" s="1771">
        <v>69.697999999999993</v>
      </c>
    </row>
    <row r="23" spans="1:6" ht="6.95" customHeight="1" thickBot="1">
      <c r="A23" s="877"/>
      <c r="B23" s="877"/>
      <c r="C23" s="877"/>
      <c r="D23" s="878"/>
      <c r="E23" s="878"/>
    </row>
    <row r="24" spans="1:6" ht="3.75" customHeight="1" thickTop="1">
      <c r="A24" s="431"/>
      <c r="B24" s="431"/>
      <c r="C24" s="879"/>
      <c r="D24" s="879"/>
      <c r="E24" s="879"/>
    </row>
    <row r="25" spans="1:6" ht="22.5" customHeight="1">
      <c r="A25" s="2373" t="s">
        <v>1441</v>
      </c>
      <c r="B25" s="2373"/>
      <c r="C25" s="2373"/>
      <c r="D25" s="2373"/>
      <c r="E25" s="2373"/>
    </row>
    <row r="26" spans="1:6" ht="12.95" customHeight="1">
      <c r="A26" s="2374" t="s">
        <v>1432</v>
      </c>
      <c r="B26" s="2374"/>
      <c r="C26" s="2374"/>
      <c r="D26" s="2374"/>
      <c r="E26" s="2374"/>
    </row>
    <row r="27" spans="1:6" ht="12" customHeight="1">
      <c r="B27" s="1770"/>
      <c r="C27" s="1770"/>
    </row>
  </sheetData>
  <mergeCells count="5">
    <mergeCell ref="A3:E3"/>
    <mergeCell ref="A5:A8"/>
    <mergeCell ref="B5:E7"/>
    <mergeCell ref="A25:E25"/>
    <mergeCell ref="A26:E26"/>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2.xml><?xml version="1.0" encoding="utf-8"?>
<worksheet xmlns="http://schemas.openxmlformats.org/spreadsheetml/2006/main" xmlns:r="http://schemas.openxmlformats.org/officeDocument/2006/relationships">
  <dimension ref="A1:K22"/>
  <sheetViews>
    <sheetView showGridLines="0" workbookViewId="0"/>
  </sheetViews>
  <sheetFormatPr defaultColWidth="9.7109375" defaultRowHeight="21" customHeight="1"/>
  <cols>
    <col min="1" max="1" width="3.7109375" style="574" customWidth="1"/>
    <col min="2" max="2" width="4.85546875" style="574" customWidth="1"/>
    <col min="3" max="3" width="33.140625" style="574" customWidth="1"/>
    <col min="4" max="11" width="8.7109375" style="574" customWidth="1"/>
    <col min="12" max="16384" width="9.7109375" style="574"/>
  </cols>
  <sheetData>
    <row r="1" spans="1:11" ht="17.25" customHeight="1">
      <c r="A1" s="1921" t="s">
        <v>1737</v>
      </c>
    </row>
    <row r="2" spans="1:11" s="616" customFormat="1" ht="12" customHeight="1">
      <c r="A2" s="1991" t="s">
        <v>379</v>
      </c>
      <c r="B2" s="1991"/>
      <c r="C2" s="1991"/>
      <c r="D2" s="1991"/>
      <c r="E2" s="1991"/>
      <c r="F2" s="1991"/>
      <c r="G2" s="1991"/>
      <c r="H2" s="1991"/>
      <c r="I2" s="575"/>
      <c r="J2" s="575"/>
      <c r="K2" s="575"/>
    </row>
    <row r="3" spans="1:11" s="616" customFormat="1" ht="21.75" customHeight="1">
      <c r="A3" s="1992" t="s">
        <v>380</v>
      </c>
      <c r="B3" s="2005"/>
      <c r="C3" s="2005"/>
      <c r="D3" s="2005"/>
      <c r="E3" s="2005"/>
      <c r="F3" s="2005"/>
      <c r="G3" s="2005"/>
      <c r="H3" s="2005"/>
      <c r="I3" s="2005"/>
      <c r="J3" s="2005"/>
      <c r="K3" s="2005"/>
    </row>
    <row r="4" spans="1:11" ht="12" customHeight="1">
      <c r="A4" s="576" t="s">
        <v>381</v>
      </c>
      <c r="B4" s="576"/>
      <c r="C4" s="577"/>
      <c r="D4" s="577"/>
      <c r="E4" s="578"/>
      <c r="F4" s="578"/>
      <c r="G4" s="578"/>
      <c r="H4" s="579"/>
      <c r="I4" s="580"/>
      <c r="J4" s="580"/>
      <c r="K4" s="580"/>
    </row>
    <row r="5" spans="1:11" ht="11.25" customHeight="1">
      <c r="A5" s="1996" t="s">
        <v>325</v>
      </c>
      <c r="B5" s="1988"/>
      <c r="C5" s="1989"/>
      <c r="D5" s="2024" t="s">
        <v>0</v>
      </c>
      <c r="E5" s="2025"/>
      <c r="F5" s="2024" t="s">
        <v>382</v>
      </c>
      <c r="G5" s="2026"/>
      <c r="H5" s="2024" t="s">
        <v>383</v>
      </c>
      <c r="I5" s="2026"/>
      <c r="J5" s="2024" t="s">
        <v>384</v>
      </c>
      <c r="K5" s="1981"/>
    </row>
    <row r="6" spans="1:11" ht="15.75" customHeight="1">
      <c r="A6" s="1996"/>
      <c r="B6" s="1988"/>
      <c r="C6" s="1989"/>
      <c r="D6" s="1999"/>
      <c r="E6" s="2002"/>
      <c r="F6" s="2027"/>
      <c r="G6" s="2028"/>
      <c r="H6" s="2027"/>
      <c r="I6" s="2028"/>
      <c r="J6" s="2027"/>
      <c r="K6" s="2029"/>
    </row>
    <row r="7" spans="1:11" ht="18" customHeight="1">
      <c r="A7" s="1996"/>
      <c r="B7" s="1988"/>
      <c r="C7" s="1989"/>
      <c r="D7" s="34" t="s">
        <v>328</v>
      </c>
      <c r="E7" s="581" t="s">
        <v>121</v>
      </c>
      <c r="F7" s="34" t="s">
        <v>328</v>
      </c>
      <c r="G7" s="581" t="s">
        <v>121</v>
      </c>
      <c r="H7" s="34" t="s">
        <v>328</v>
      </c>
      <c r="I7" s="581" t="s">
        <v>121</v>
      </c>
      <c r="J7" s="34" t="s">
        <v>328</v>
      </c>
      <c r="K7" s="581" t="s">
        <v>121</v>
      </c>
    </row>
    <row r="8" spans="1:11" ht="9.75" customHeight="1">
      <c r="A8" s="582"/>
      <c r="B8" s="582"/>
      <c r="C8" s="577"/>
      <c r="D8" s="577"/>
      <c r="E8" s="582"/>
      <c r="F8" s="582"/>
      <c r="G8" s="582"/>
      <c r="H8" s="582"/>
      <c r="I8" s="580"/>
      <c r="J8" s="580"/>
      <c r="K8" s="580"/>
    </row>
    <row r="9" spans="1:11" ht="21" customHeight="1">
      <c r="A9" s="582"/>
      <c r="B9" s="580"/>
      <c r="C9" s="583" t="s">
        <v>329</v>
      </c>
      <c r="D9" s="692">
        <v>20363</v>
      </c>
      <c r="E9" s="585">
        <v>100</v>
      </c>
      <c r="F9" s="586">
        <v>23396</v>
      </c>
      <c r="G9" s="585">
        <v>100</v>
      </c>
      <c r="H9" s="586">
        <v>25400</v>
      </c>
      <c r="I9" s="585">
        <v>100</v>
      </c>
      <c r="J9" s="586">
        <v>29848</v>
      </c>
      <c r="K9" s="585">
        <v>100</v>
      </c>
    </row>
    <row r="10" spans="1:11" ht="12.75" customHeight="1">
      <c r="A10" s="582"/>
      <c r="B10" s="582"/>
      <c r="C10" s="577"/>
      <c r="D10" s="577"/>
      <c r="E10" s="582"/>
      <c r="F10" s="582"/>
      <c r="G10" s="588"/>
      <c r="H10" s="582"/>
      <c r="I10" s="588"/>
      <c r="J10" s="582"/>
      <c r="K10" s="588"/>
    </row>
    <row r="11" spans="1:11" s="695" customFormat="1" ht="21" customHeight="1">
      <c r="A11" s="589">
        <v>9</v>
      </c>
      <c r="B11" s="590" t="s">
        <v>330</v>
      </c>
      <c r="C11" s="590"/>
      <c r="D11" s="713">
        <v>845</v>
      </c>
      <c r="E11" s="694">
        <v>4.2</v>
      </c>
      <c r="F11" s="593">
        <v>1080</v>
      </c>
      <c r="G11" s="694">
        <v>4.5999999999999996</v>
      </c>
      <c r="H11" s="593">
        <v>1011</v>
      </c>
      <c r="I11" s="694">
        <f>(+H11/25400)*100</f>
        <v>3.9803149606299213</v>
      </c>
      <c r="J11" s="593" t="s">
        <v>385</v>
      </c>
      <c r="K11" s="694" t="s">
        <v>386</v>
      </c>
    </row>
    <row r="12" spans="1:11" ht="21" customHeight="1">
      <c r="A12" s="577"/>
      <c r="B12" s="577"/>
      <c r="C12" s="577"/>
      <c r="D12" s="580"/>
      <c r="E12" s="694"/>
      <c r="F12" s="580"/>
      <c r="G12" s="694"/>
      <c r="H12" s="580"/>
      <c r="I12" s="694"/>
      <c r="J12" s="580"/>
      <c r="K12" s="597"/>
    </row>
    <row r="13" spans="1:11" ht="27.75" customHeight="1">
      <c r="A13" s="598"/>
      <c r="B13" s="599" t="s">
        <v>331</v>
      </c>
      <c r="C13" s="599" t="s">
        <v>332</v>
      </c>
      <c r="D13" s="702">
        <v>88</v>
      </c>
      <c r="E13" s="703">
        <v>0.4</v>
      </c>
      <c r="F13" s="714">
        <v>125</v>
      </c>
      <c r="G13" s="703">
        <f t="shared" ref="G13:G15" si="0">(+F13/24091)*100</f>
        <v>0.51886596654352246</v>
      </c>
      <c r="H13" s="714">
        <v>103</v>
      </c>
      <c r="I13" s="703">
        <f>(+H13/25400)*100</f>
        <v>0.40551181102362205</v>
      </c>
      <c r="J13" s="715" t="s">
        <v>387</v>
      </c>
      <c r="K13" s="715" t="s">
        <v>388</v>
      </c>
    </row>
    <row r="14" spans="1:11" ht="27.75" customHeight="1">
      <c r="A14" s="577"/>
      <c r="B14" s="599" t="s">
        <v>333</v>
      </c>
      <c r="C14" s="599" t="s">
        <v>334</v>
      </c>
      <c r="D14" s="698">
        <v>5</v>
      </c>
      <c r="E14" s="716">
        <v>0</v>
      </c>
      <c r="F14" s="711" t="s">
        <v>389</v>
      </c>
      <c r="G14" s="716" t="s">
        <v>390</v>
      </c>
      <c r="H14" s="715" t="s">
        <v>142</v>
      </c>
      <c r="I14" s="715" t="s">
        <v>142</v>
      </c>
      <c r="J14" s="711" t="s">
        <v>142</v>
      </c>
      <c r="K14" s="700" t="s">
        <v>142</v>
      </c>
    </row>
    <row r="15" spans="1:11" ht="27.75" customHeight="1">
      <c r="A15" s="608"/>
      <c r="B15" s="599" t="s">
        <v>338</v>
      </c>
      <c r="C15" s="599" t="s">
        <v>339</v>
      </c>
      <c r="D15" s="702">
        <v>197</v>
      </c>
      <c r="E15" s="703">
        <v>1</v>
      </c>
      <c r="F15" s="700">
        <v>230</v>
      </c>
      <c r="G15" s="703">
        <f t="shared" si="0"/>
        <v>0.95471337844008142</v>
      </c>
      <c r="H15" s="700">
        <v>267</v>
      </c>
      <c r="I15" s="696">
        <f t="shared" ref="I15:I18" si="1">(+H15/25400)*100</f>
        <v>1.0511811023622046</v>
      </c>
      <c r="J15" s="700" t="s">
        <v>391</v>
      </c>
      <c r="K15" s="715" t="s">
        <v>392</v>
      </c>
    </row>
    <row r="16" spans="1:11" ht="27.75" customHeight="1">
      <c r="A16" s="608"/>
      <c r="B16" s="599" t="s">
        <v>340</v>
      </c>
      <c r="C16" s="599" t="s">
        <v>341</v>
      </c>
      <c r="D16" s="702">
        <v>267</v>
      </c>
      <c r="E16" s="703">
        <v>1.3</v>
      </c>
      <c r="F16" s="704">
        <v>345</v>
      </c>
      <c r="G16" s="703">
        <v>1.5</v>
      </c>
      <c r="H16" s="704">
        <v>320</v>
      </c>
      <c r="I16" s="696">
        <f t="shared" si="1"/>
        <v>1.2598425196850394</v>
      </c>
      <c r="J16" s="706" t="s">
        <v>142</v>
      </c>
      <c r="K16" s="706" t="s">
        <v>142</v>
      </c>
    </row>
    <row r="17" spans="1:11" ht="21" customHeight="1">
      <c r="A17" s="608"/>
      <c r="B17" s="599" t="s">
        <v>342</v>
      </c>
      <c r="C17" s="599" t="s">
        <v>343</v>
      </c>
      <c r="D17" s="702">
        <v>190</v>
      </c>
      <c r="E17" s="703">
        <v>0.9</v>
      </c>
      <c r="F17" s="704">
        <v>265</v>
      </c>
      <c r="G17" s="703">
        <v>1.1000000000000001</v>
      </c>
      <c r="H17" s="704">
        <v>252</v>
      </c>
      <c r="I17" s="696">
        <f t="shared" si="1"/>
        <v>0.99212598425196841</v>
      </c>
      <c r="J17" s="717">
        <v>227</v>
      </c>
      <c r="K17" s="716">
        <v>0.8</v>
      </c>
    </row>
    <row r="18" spans="1:11" ht="21" customHeight="1">
      <c r="A18" s="608"/>
      <c r="B18" s="599" t="s">
        <v>344</v>
      </c>
      <c r="C18" s="599" t="s">
        <v>345</v>
      </c>
      <c r="D18" s="702">
        <v>99</v>
      </c>
      <c r="E18" s="703">
        <v>0.5</v>
      </c>
      <c r="F18" s="704">
        <v>109</v>
      </c>
      <c r="G18" s="703">
        <f>(+F18/23396)*100</f>
        <v>0.46589160540263291</v>
      </c>
      <c r="H18" s="704">
        <v>63</v>
      </c>
      <c r="I18" s="696">
        <f t="shared" si="1"/>
        <v>0.2480314960629921</v>
      </c>
      <c r="J18" s="717" t="s">
        <v>142</v>
      </c>
      <c r="K18" s="716" t="s">
        <v>142</v>
      </c>
    </row>
    <row r="19" spans="1:11" ht="10.5" customHeight="1" thickBot="1">
      <c r="A19" s="614"/>
      <c r="B19" s="614"/>
      <c r="C19" s="614"/>
      <c r="D19" s="614"/>
      <c r="E19" s="614"/>
      <c r="F19" s="614"/>
      <c r="G19" s="614"/>
      <c r="H19" s="614"/>
      <c r="I19" s="614"/>
      <c r="J19" s="614"/>
      <c r="K19" s="614"/>
    </row>
    <row r="20" spans="1:11" ht="3.75" customHeight="1" thickTop="1">
      <c r="A20" s="573"/>
      <c r="B20" s="573"/>
      <c r="C20" s="573"/>
      <c r="D20" s="573"/>
      <c r="E20" s="573"/>
      <c r="F20" s="573"/>
      <c r="G20" s="573"/>
      <c r="H20" s="573"/>
    </row>
    <row r="21" spans="1:11" ht="14.25" customHeight="1">
      <c r="B21" s="718"/>
      <c r="C21" s="718"/>
      <c r="D21" s="718"/>
      <c r="E21" s="718"/>
      <c r="F21" s="718"/>
      <c r="G21" s="718"/>
      <c r="H21" s="718"/>
      <c r="I21" s="718"/>
    </row>
    <row r="22" spans="1:11" ht="15.75" customHeight="1"/>
  </sheetData>
  <mergeCells count="7">
    <mergeCell ref="A2:H2"/>
    <mergeCell ref="A3:K3"/>
    <mergeCell ref="A5:C7"/>
    <mergeCell ref="D5:E6"/>
    <mergeCell ref="F5:G6"/>
    <mergeCell ref="H5:I6"/>
    <mergeCell ref="J5:K6"/>
  </mergeCells>
  <hyperlinks>
    <hyperlink ref="A1" location="Índice!A1" display="Voltar ao índice"/>
  </hyperlinks>
  <printOptions gridLinesSet="0"/>
  <pageMargins left="0.78740157480314965" right="0.78740157480314965" top="1.1811023622047243" bottom="0.78740157480314965" header="0" footer="0"/>
  <pageSetup paperSize="9" scale="78" orientation="portrait" horizontalDpi="4294967292" verticalDpi="300" r:id="rId1"/>
  <headerFooter alignWithMargins="0"/>
</worksheet>
</file>

<file path=xl/worksheets/sheet120.xml><?xml version="1.0" encoding="utf-8"?>
<worksheet xmlns="http://schemas.openxmlformats.org/spreadsheetml/2006/main" xmlns:r="http://schemas.openxmlformats.org/officeDocument/2006/relationships">
  <dimension ref="A1:H27"/>
  <sheetViews>
    <sheetView workbookViewId="0"/>
  </sheetViews>
  <sheetFormatPr defaultColWidth="9.140625" defaultRowHeight="12.75"/>
  <cols>
    <col min="1" max="1" width="24" style="122" customWidth="1"/>
    <col min="2" max="5" width="15.7109375" style="122" customWidth="1"/>
    <col min="6" max="16384" width="9.140625" style="122"/>
  </cols>
  <sheetData>
    <row r="1" spans="1:8" ht="15.75" customHeight="1">
      <c r="A1" s="1921" t="s">
        <v>1737</v>
      </c>
    </row>
    <row r="2" spans="1:8" s="827" customFormat="1" ht="19.5" customHeight="1">
      <c r="A2" s="1432" t="s">
        <v>1442</v>
      </c>
      <c r="B2" s="1432"/>
      <c r="C2" s="1767"/>
      <c r="D2" s="1767"/>
      <c r="E2" s="1767"/>
    </row>
    <row r="3" spans="1:8" s="827" customFormat="1" ht="18.75" customHeight="1">
      <c r="A3" s="2375" t="s">
        <v>1443</v>
      </c>
      <c r="B3" s="2375"/>
      <c r="C3" s="2375"/>
      <c r="D3" s="2375"/>
      <c r="E3" s="2375"/>
    </row>
    <row r="4" spans="1:8" s="827" customFormat="1" ht="12.95" customHeight="1">
      <c r="A4" s="813"/>
      <c r="B4" s="431"/>
      <c r="C4" s="431"/>
      <c r="D4" s="431"/>
      <c r="E4" s="849" t="s">
        <v>1435</v>
      </c>
    </row>
    <row r="5" spans="1:8" s="827" customFormat="1" ht="12" customHeight="1">
      <c r="A5" s="2076" t="s">
        <v>700</v>
      </c>
      <c r="B5" s="2376" t="s">
        <v>1444</v>
      </c>
      <c r="C5" s="2377"/>
      <c r="D5" s="2377"/>
      <c r="E5" s="2378"/>
    </row>
    <row r="6" spans="1:8" s="827" customFormat="1" ht="13.5" customHeight="1">
      <c r="A6" s="2077"/>
      <c r="B6" s="2379"/>
      <c r="C6" s="2380"/>
      <c r="D6" s="2380"/>
      <c r="E6" s="2381"/>
    </row>
    <row r="7" spans="1:8" s="827" customFormat="1" ht="12" customHeight="1">
      <c r="A7" s="2077"/>
      <c r="B7" s="2382"/>
      <c r="C7" s="2383"/>
      <c r="D7" s="2383"/>
      <c r="E7" s="2384"/>
    </row>
    <row r="8" spans="1:8" s="827" customFormat="1" ht="16.5" customHeight="1">
      <c r="A8" s="2078"/>
      <c r="B8" s="1339">
        <v>2016</v>
      </c>
      <c r="C8" s="1339">
        <v>2015</v>
      </c>
      <c r="D8" s="1339">
        <v>2014</v>
      </c>
      <c r="E8" s="1339">
        <v>2013</v>
      </c>
    </row>
    <row r="9" spans="1:8" s="827" customFormat="1" ht="12.95" customHeight="1">
      <c r="A9" s="431"/>
      <c r="G9" s="1769"/>
      <c r="H9" s="1769"/>
    </row>
    <row r="10" spans="1:8" s="827" customFormat="1" ht="12.95" customHeight="1">
      <c r="A10" s="826" t="s">
        <v>28</v>
      </c>
      <c r="B10" s="1768">
        <v>1347.115</v>
      </c>
      <c r="C10" s="1768">
        <v>1347.3910000000001</v>
      </c>
      <c r="D10" s="1768">
        <v>1366.6790000000001</v>
      </c>
      <c r="E10" s="1768">
        <v>1400.5730000000001</v>
      </c>
    </row>
    <row r="11" spans="1:8" s="827" customFormat="1" ht="12.95" customHeight="1">
      <c r="A11" s="826"/>
      <c r="B11" s="1769"/>
      <c r="C11" s="1769"/>
      <c r="D11" s="1769"/>
      <c r="E11" s="1769"/>
    </row>
    <row r="12" spans="1:8" s="827" customFormat="1" ht="12.95" customHeight="1">
      <c r="A12" s="826" t="s">
        <v>1390</v>
      </c>
      <c r="B12" s="1768">
        <v>1259.3570000000002</v>
      </c>
      <c r="C12" s="1768">
        <v>1261.49</v>
      </c>
      <c r="D12" s="1768">
        <v>1281.6480000000001</v>
      </c>
      <c r="E12" s="1768">
        <v>1316.2170000000001</v>
      </c>
    </row>
    <row r="13" spans="1:8" s="827" customFormat="1" ht="12.95" customHeight="1"/>
    <row r="14" spans="1:8" s="827" customFormat="1" ht="12.95" customHeight="1">
      <c r="A14" s="827" t="s">
        <v>943</v>
      </c>
      <c r="B14" s="828">
        <v>388.423</v>
      </c>
      <c r="C14" s="828">
        <v>395.05200000000002</v>
      </c>
      <c r="D14" s="828">
        <v>399.96800000000002</v>
      </c>
      <c r="E14" s="828">
        <v>401.86900000000003</v>
      </c>
    </row>
    <row r="15" spans="1:8" s="827" customFormat="1" ht="12.95" customHeight="1">
      <c r="A15" s="827" t="s">
        <v>1391</v>
      </c>
      <c r="B15" s="828">
        <v>165.59100000000001</v>
      </c>
      <c r="C15" s="828">
        <v>168.02199999999999</v>
      </c>
      <c r="D15" s="828">
        <v>178.57</v>
      </c>
      <c r="E15" s="828">
        <v>182.14</v>
      </c>
    </row>
    <row r="16" spans="1:8" s="827" customFormat="1" ht="12.95" customHeight="1">
      <c r="A16" s="827" t="s">
        <v>1392</v>
      </c>
      <c r="B16" s="828">
        <v>594.30600000000004</v>
      </c>
      <c r="C16" s="828">
        <v>590.13599999999997</v>
      </c>
      <c r="D16" s="828">
        <v>594.53700000000003</v>
      </c>
      <c r="E16" s="828">
        <v>624.17899999999997</v>
      </c>
    </row>
    <row r="17" spans="1:5" s="827" customFormat="1" ht="12.95" customHeight="1">
      <c r="A17" s="827" t="s">
        <v>1437</v>
      </c>
      <c r="B17" s="828">
        <v>46.651000000000003</v>
      </c>
      <c r="C17" s="828">
        <v>47.942999999999998</v>
      </c>
      <c r="D17" s="828">
        <v>50.776000000000003</v>
      </c>
      <c r="E17" s="828">
        <v>52.029000000000003</v>
      </c>
    </row>
    <row r="18" spans="1:5" s="827" customFormat="1" ht="12.95" customHeight="1">
      <c r="A18" s="827" t="s">
        <v>1438</v>
      </c>
      <c r="B18" s="828">
        <v>64.385999999999996</v>
      </c>
      <c r="C18" s="828">
        <v>60.337000000000003</v>
      </c>
      <c r="D18" s="828">
        <v>57.796999999999997</v>
      </c>
      <c r="E18" s="828">
        <v>56</v>
      </c>
    </row>
    <row r="19" spans="1:5" s="827" customFormat="1" ht="12.95" customHeight="1"/>
    <row r="20" spans="1:5" s="827" customFormat="1" ht="12.95" customHeight="1">
      <c r="A20" s="826" t="s">
        <v>1439</v>
      </c>
      <c r="B20" s="1771">
        <v>30.074999999999999</v>
      </c>
      <c r="C20" s="1771">
        <v>29.63</v>
      </c>
      <c r="D20" s="1771">
        <v>30.108000000000001</v>
      </c>
      <c r="E20" s="1771">
        <v>30.494</v>
      </c>
    </row>
    <row r="21" spans="1:5" s="827" customFormat="1" ht="12.95" customHeight="1">
      <c r="A21" s="826"/>
    </row>
    <row r="22" spans="1:5" s="827" customFormat="1" ht="12.95" customHeight="1">
      <c r="A22" s="826" t="s">
        <v>1440</v>
      </c>
      <c r="B22" s="1771">
        <v>57.683</v>
      </c>
      <c r="C22" s="1771">
        <v>56.271000000000001</v>
      </c>
      <c r="D22" s="1771">
        <v>54.923000000000002</v>
      </c>
      <c r="E22" s="1771">
        <v>53.862000000000002</v>
      </c>
    </row>
    <row r="23" spans="1:5" s="827" customFormat="1" ht="6.95" customHeight="1" thickBot="1">
      <c r="A23" s="840"/>
      <c r="B23" s="840"/>
      <c r="C23" s="840"/>
      <c r="D23" s="840"/>
      <c r="E23" s="840"/>
    </row>
    <row r="24" spans="1:5" s="827" customFormat="1" ht="3.75" customHeight="1" thickTop="1">
      <c r="A24" s="431"/>
      <c r="B24" s="431"/>
      <c r="C24" s="431"/>
      <c r="D24" s="431"/>
      <c r="E24" s="431"/>
    </row>
    <row r="25" spans="1:5" s="827" customFormat="1" ht="35.25" customHeight="1">
      <c r="A25" s="2385" t="s">
        <v>1445</v>
      </c>
      <c r="B25" s="2385"/>
      <c r="C25" s="2385"/>
      <c r="D25" s="2385"/>
      <c r="E25" s="2385"/>
    </row>
    <row r="26" spans="1:5" s="827" customFormat="1" ht="23.25" customHeight="1">
      <c r="A26" s="2385" t="s">
        <v>1446</v>
      </c>
      <c r="B26" s="2385"/>
      <c r="C26" s="2385"/>
      <c r="D26" s="2385"/>
      <c r="E26" s="2385"/>
    </row>
    <row r="27" spans="1:5" s="827" customFormat="1" ht="12.95" customHeight="1">
      <c r="A27" s="2374" t="s">
        <v>1432</v>
      </c>
      <c r="B27" s="2374"/>
      <c r="C27" s="2374"/>
      <c r="D27" s="2374"/>
      <c r="E27" s="2374"/>
    </row>
  </sheetData>
  <mergeCells count="6">
    <mergeCell ref="A27:E27"/>
    <mergeCell ref="A3:E3"/>
    <mergeCell ref="A5:A8"/>
    <mergeCell ref="B5:E7"/>
    <mergeCell ref="A25:E25"/>
    <mergeCell ref="A26:E26"/>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121.xml><?xml version="1.0" encoding="utf-8"?>
<worksheet xmlns="http://schemas.openxmlformats.org/spreadsheetml/2006/main" xmlns:r="http://schemas.openxmlformats.org/officeDocument/2006/relationships">
  <dimension ref="A1:E26"/>
  <sheetViews>
    <sheetView zoomScaleNormal="100" workbookViewId="0"/>
  </sheetViews>
  <sheetFormatPr defaultColWidth="9.140625" defaultRowHeight="12.75"/>
  <cols>
    <col min="1" max="1" width="34" style="827" customWidth="1"/>
    <col min="2" max="2" width="13.140625" style="827" customWidth="1"/>
    <col min="3" max="4" width="14.28515625" style="827" customWidth="1"/>
    <col min="5" max="5" width="11.140625" style="827" customWidth="1"/>
    <col min="6" max="16384" width="9.140625" style="827"/>
  </cols>
  <sheetData>
    <row r="1" spans="1:5" ht="15.75" customHeight="1">
      <c r="A1" s="1921" t="s">
        <v>1737</v>
      </c>
    </row>
    <row r="2" spans="1:5" ht="19.5" customHeight="1">
      <c r="A2" s="1432" t="s">
        <v>1447</v>
      </c>
      <c r="B2" s="1432"/>
      <c r="C2" s="1772"/>
      <c r="D2" s="1772"/>
      <c r="E2" s="1772"/>
    </row>
    <row r="3" spans="1:5" ht="18.75" customHeight="1">
      <c r="A3" s="2070" t="s">
        <v>1448</v>
      </c>
      <c r="B3" s="2070"/>
      <c r="C3" s="2070"/>
      <c r="D3" s="2070"/>
      <c r="E3" s="2070"/>
    </row>
    <row r="4" spans="1:5" ht="12.95" customHeight="1">
      <c r="A4" s="813"/>
      <c r="B4" s="431"/>
      <c r="C4" s="431"/>
      <c r="D4" s="431"/>
      <c r="E4" s="849" t="s">
        <v>1435</v>
      </c>
    </row>
    <row r="5" spans="1:5" ht="13.5" customHeight="1">
      <c r="A5" s="2076" t="s">
        <v>700</v>
      </c>
      <c r="B5" s="2061" t="s">
        <v>1449</v>
      </c>
      <c r="C5" s="2062"/>
      <c r="D5" s="2062"/>
      <c r="E5" s="2362"/>
    </row>
    <row r="6" spans="1:5" ht="13.5" customHeight="1">
      <c r="A6" s="2077"/>
      <c r="B6" s="2052"/>
      <c r="C6" s="2372"/>
      <c r="D6" s="2372"/>
      <c r="E6" s="2053"/>
    </row>
    <row r="7" spans="1:5" ht="13.5" customHeight="1">
      <c r="A7" s="2077"/>
      <c r="B7" s="2359"/>
      <c r="C7" s="2371"/>
      <c r="D7" s="2371"/>
      <c r="E7" s="2363"/>
    </row>
    <row r="8" spans="1:5" ht="13.5" customHeight="1">
      <c r="A8" s="2078"/>
      <c r="B8" s="1339">
        <v>2016</v>
      </c>
      <c r="C8" s="1339">
        <v>2015</v>
      </c>
      <c r="D8" s="1339">
        <v>2014</v>
      </c>
      <c r="E8" s="1339">
        <v>2013</v>
      </c>
    </row>
    <row r="9" spans="1:5" ht="12.95" customHeight="1">
      <c r="A9" s="431"/>
    </row>
    <row r="10" spans="1:5" ht="12.95" customHeight="1">
      <c r="A10" s="826" t="s">
        <v>28</v>
      </c>
      <c r="B10" s="1768">
        <v>1056.7940000000001</v>
      </c>
      <c r="C10" s="1768">
        <v>811.9</v>
      </c>
      <c r="D10" s="1768">
        <v>626.84799999999996</v>
      </c>
      <c r="E10" s="1768">
        <v>472.714</v>
      </c>
    </row>
    <row r="11" spans="1:5" ht="12.95" customHeight="1">
      <c r="A11" s="826"/>
      <c r="B11" s="1769"/>
      <c r="C11" s="1769"/>
      <c r="D11" s="1769"/>
      <c r="E11" s="1769"/>
    </row>
    <row r="12" spans="1:5" ht="12.95" customHeight="1">
      <c r="A12" s="826" t="s">
        <v>1390</v>
      </c>
      <c r="B12" s="1768">
        <v>1035.8820000000001</v>
      </c>
      <c r="C12" s="1768">
        <v>796.36099999999988</v>
      </c>
      <c r="D12" s="1768">
        <v>614.15699999999993</v>
      </c>
      <c r="E12" s="1768">
        <v>465.11399999999998</v>
      </c>
    </row>
    <row r="13" spans="1:5" ht="12.95" customHeight="1"/>
    <row r="14" spans="1:5" ht="12.95" customHeight="1">
      <c r="A14" s="827" t="s">
        <v>943</v>
      </c>
      <c r="B14" s="828">
        <v>369.55500000000001</v>
      </c>
      <c r="C14" s="828">
        <v>266.488</v>
      </c>
      <c r="D14" s="828">
        <v>189.15600000000001</v>
      </c>
      <c r="E14" s="828">
        <v>145.55500000000001</v>
      </c>
    </row>
    <row r="15" spans="1:5" ht="12.95" customHeight="1">
      <c r="A15" s="827" t="s">
        <v>1391</v>
      </c>
      <c r="B15" s="828">
        <v>170.614</v>
      </c>
      <c r="C15" s="828">
        <v>117.249</v>
      </c>
      <c r="D15" s="828">
        <v>76.691000000000003</v>
      </c>
      <c r="E15" s="828">
        <v>41.067</v>
      </c>
    </row>
    <row r="16" spans="1:5" ht="12.95" customHeight="1">
      <c r="A16" s="827" t="s">
        <v>1392</v>
      </c>
      <c r="B16" s="828">
        <v>437.67399999999998</v>
      </c>
      <c r="C16" s="828">
        <v>379.40800000000002</v>
      </c>
      <c r="D16" s="828">
        <v>329.29899999999998</v>
      </c>
      <c r="E16" s="828">
        <v>264.27</v>
      </c>
    </row>
    <row r="17" spans="1:5" ht="12.95" customHeight="1">
      <c r="A17" s="827" t="s">
        <v>1437</v>
      </c>
      <c r="B17" s="828">
        <v>36.243000000000002</v>
      </c>
      <c r="C17" s="828">
        <v>15.377000000000001</v>
      </c>
      <c r="D17" s="828">
        <v>6.2729999999999997</v>
      </c>
      <c r="E17" s="828">
        <v>3.1520000000000001</v>
      </c>
    </row>
    <row r="18" spans="1:5" ht="12.95" customHeight="1">
      <c r="A18" s="827" t="s">
        <v>1438</v>
      </c>
      <c r="B18" s="828">
        <v>21.795999999999999</v>
      </c>
      <c r="C18" s="828">
        <v>17.838999999999999</v>
      </c>
      <c r="D18" s="828">
        <v>12.738</v>
      </c>
      <c r="E18" s="828">
        <v>11.07</v>
      </c>
    </row>
    <row r="19" spans="1:5" ht="12.95" customHeight="1"/>
    <row r="20" spans="1:5" s="826" customFormat="1" ht="12.95" customHeight="1">
      <c r="A20" s="826" t="s">
        <v>1439</v>
      </c>
      <c r="B20" s="1037">
        <v>12.372999999999999</v>
      </c>
      <c r="C20" s="1037">
        <v>8.6370000000000005</v>
      </c>
      <c r="D20" s="1037">
        <v>6.3029999999999999</v>
      </c>
      <c r="E20" s="1037">
        <v>2.117</v>
      </c>
    </row>
    <row r="21" spans="1:5" s="826" customFormat="1" ht="12.95" customHeight="1">
      <c r="B21" s="1037"/>
      <c r="C21" s="1037"/>
      <c r="D21" s="1037"/>
      <c r="E21" s="1037"/>
    </row>
    <row r="22" spans="1:5" s="826" customFormat="1" ht="12.95" customHeight="1">
      <c r="A22" s="826" t="s">
        <v>1440</v>
      </c>
      <c r="B22" s="1037">
        <v>8.5389999999999997</v>
      </c>
      <c r="C22" s="1037">
        <v>6.9020000000000001</v>
      </c>
      <c r="D22" s="1037">
        <v>6.3879999999999999</v>
      </c>
      <c r="E22" s="1037">
        <v>5.4829999999999997</v>
      </c>
    </row>
    <row r="23" spans="1:5" ht="6.95" customHeight="1" thickBot="1">
      <c r="A23" s="840"/>
      <c r="B23" s="840"/>
      <c r="C23" s="840"/>
      <c r="D23" s="840"/>
      <c r="E23" s="840"/>
    </row>
    <row r="24" spans="1:5" ht="3.75" customHeight="1" thickTop="1">
      <c r="A24" s="431"/>
      <c r="B24" s="431"/>
      <c r="C24" s="431"/>
      <c r="D24" s="431"/>
      <c r="E24" s="431"/>
    </row>
    <row r="25" spans="1:5" ht="12.95" customHeight="1">
      <c r="A25" s="2374" t="s">
        <v>1432</v>
      </c>
      <c r="B25" s="2374"/>
      <c r="C25" s="2374"/>
      <c r="D25" s="2374"/>
      <c r="E25" s="2374"/>
    </row>
    <row r="26" spans="1:5" ht="9.75" customHeight="1">
      <c r="A26" s="846"/>
      <c r="B26" s="1744"/>
      <c r="C26" s="1744"/>
      <c r="D26" s="1744"/>
      <c r="E26" s="1744"/>
    </row>
  </sheetData>
  <mergeCells count="4">
    <mergeCell ref="A3:E3"/>
    <mergeCell ref="A5:A8"/>
    <mergeCell ref="B5:E7"/>
    <mergeCell ref="A25:E25"/>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122.xml><?xml version="1.0" encoding="utf-8"?>
<worksheet xmlns="http://schemas.openxmlformats.org/spreadsheetml/2006/main" xmlns:r="http://schemas.openxmlformats.org/officeDocument/2006/relationships">
  <dimension ref="A1:E26"/>
  <sheetViews>
    <sheetView workbookViewId="0"/>
  </sheetViews>
  <sheetFormatPr defaultColWidth="9.140625" defaultRowHeight="12.75"/>
  <cols>
    <col min="1" max="1" width="24" style="122" customWidth="1"/>
    <col min="2" max="5" width="15.7109375" style="122" customWidth="1"/>
    <col min="6" max="16384" width="9.140625" style="122"/>
  </cols>
  <sheetData>
    <row r="1" spans="1:5" ht="15.75" customHeight="1">
      <c r="A1" s="1921" t="s">
        <v>1737</v>
      </c>
    </row>
    <row r="2" spans="1:5" s="827" customFormat="1" ht="19.5" customHeight="1">
      <c r="A2" s="1432" t="s">
        <v>1450</v>
      </c>
      <c r="B2" s="1744"/>
      <c r="C2" s="1744"/>
      <c r="D2" s="1744"/>
      <c r="E2" s="1744"/>
    </row>
    <row r="3" spans="1:5" s="827" customFormat="1" ht="18.75" customHeight="1">
      <c r="A3" s="2070" t="s">
        <v>1451</v>
      </c>
      <c r="B3" s="2070"/>
      <c r="C3" s="2070"/>
      <c r="D3" s="2070"/>
      <c r="E3" s="2070"/>
    </row>
    <row r="4" spans="1:5" s="827" customFormat="1" ht="12.95" customHeight="1">
      <c r="A4" s="813"/>
      <c r="B4" s="431"/>
      <c r="C4" s="431"/>
      <c r="D4" s="431"/>
      <c r="E4" s="849" t="s">
        <v>1435</v>
      </c>
    </row>
    <row r="5" spans="1:5" s="827" customFormat="1" ht="12.75" customHeight="1">
      <c r="A5" s="2076" t="s">
        <v>700</v>
      </c>
      <c r="B5" s="2061" t="s">
        <v>1449</v>
      </c>
      <c r="C5" s="2062"/>
      <c r="D5" s="2062"/>
      <c r="E5" s="2362"/>
    </row>
    <row r="6" spans="1:5" s="827" customFormat="1" ht="12.75" customHeight="1">
      <c r="A6" s="2077"/>
      <c r="B6" s="2052"/>
      <c r="C6" s="2372"/>
      <c r="D6" s="2372"/>
      <c r="E6" s="2053"/>
    </row>
    <row r="7" spans="1:5" s="827" customFormat="1" ht="7.5" customHeight="1">
      <c r="A7" s="2077"/>
      <c r="B7" s="2359"/>
      <c r="C7" s="2371"/>
      <c r="D7" s="2371"/>
      <c r="E7" s="2363"/>
    </row>
    <row r="8" spans="1:5" s="827" customFormat="1" ht="16.5" customHeight="1">
      <c r="A8" s="2078"/>
      <c r="B8" s="1339">
        <v>2016</v>
      </c>
      <c r="C8" s="1339">
        <v>2015</v>
      </c>
      <c r="D8" s="1339">
        <v>2014</v>
      </c>
      <c r="E8" s="1339">
        <v>2013</v>
      </c>
    </row>
    <row r="9" spans="1:5" s="827" customFormat="1" ht="12.95" customHeight="1">
      <c r="A9" s="431"/>
    </row>
    <row r="10" spans="1:5" s="827" customFormat="1" ht="12.95" customHeight="1">
      <c r="A10" s="826" t="s">
        <v>28</v>
      </c>
      <c r="B10" s="1768">
        <v>677.87300000000005</v>
      </c>
      <c r="C10" s="1768">
        <v>747.55899999999997</v>
      </c>
      <c r="D10" s="1768">
        <v>756.06</v>
      </c>
      <c r="E10" s="1768">
        <v>685.54</v>
      </c>
    </row>
    <row r="11" spans="1:5" s="827" customFormat="1" ht="12.95" customHeight="1">
      <c r="A11" s="826"/>
      <c r="B11" s="1769"/>
      <c r="C11" s="1769"/>
      <c r="D11" s="1769"/>
      <c r="E11" s="1769"/>
    </row>
    <row r="12" spans="1:5" s="827" customFormat="1" ht="12.95" customHeight="1">
      <c r="A12" s="826" t="s">
        <v>1390</v>
      </c>
      <c r="B12" s="1768">
        <v>625.18600000000004</v>
      </c>
      <c r="C12" s="1768">
        <v>693.02699999999993</v>
      </c>
      <c r="D12" s="1768">
        <v>702.65</v>
      </c>
      <c r="E12" s="1768">
        <v>635.59</v>
      </c>
    </row>
    <row r="13" spans="1:5" s="827" customFormat="1" ht="12.95" customHeight="1"/>
    <row r="14" spans="1:5" s="827" customFormat="1" ht="12.95" customHeight="1">
      <c r="A14" s="827" t="s">
        <v>943</v>
      </c>
      <c r="B14" s="828">
        <v>177.203</v>
      </c>
      <c r="C14" s="828">
        <v>204.887</v>
      </c>
      <c r="D14" s="828">
        <v>214.74</v>
      </c>
      <c r="E14" s="828">
        <v>190.95</v>
      </c>
    </row>
    <row r="15" spans="1:5" s="827" customFormat="1" ht="12.95" customHeight="1">
      <c r="A15" s="827" t="s">
        <v>1391</v>
      </c>
      <c r="B15" s="828">
        <v>169.22200000000001</v>
      </c>
      <c r="C15" s="828">
        <v>184.119</v>
      </c>
      <c r="D15" s="828">
        <v>186.52</v>
      </c>
      <c r="E15" s="828">
        <v>171.19</v>
      </c>
    </row>
    <row r="16" spans="1:5" s="827" customFormat="1" ht="12.95" customHeight="1">
      <c r="A16" s="827" t="s">
        <v>1392</v>
      </c>
      <c r="B16" s="828">
        <v>115.111</v>
      </c>
      <c r="C16" s="828">
        <v>134.053</v>
      </c>
      <c r="D16" s="828">
        <v>139.28</v>
      </c>
      <c r="E16" s="828">
        <v>131.34</v>
      </c>
    </row>
    <row r="17" spans="1:5" s="827" customFormat="1" ht="12.95" customHeight="1">
      <c r="A17" s="827" t="s">
        <v>1437</v>
      </c>
      <c r="B17" s="828">
        <v>97.120999999999995</v>
      </c>
      <c r="C17" s="828">
        <v>106.07899999999999</v>
      </c>
      <c r="D17" s="828">
        <v>101.9</v>
      </c>
      <c r="E17" s="828">
        <v>90.28</v>
      </c>
    </row>
    <row r="18" spans="1:5" s="827" customFormat="1" ht="12.95" customHeight="1">
      <c r="A18" s="827" t="s">
        <v>1438</v>
      </c>
      <c r="B18" s="828">
        <v>66.528999999999996</v>
      </c>
      <c r="C18" s="828">
        <v>63.889000000000003</v>
      </c>
      <c r="D18" s="828">
        <v>60.21</v>
      </c>
      <c r="E18" s="828">
        <v>51.83</v>
      </c>
    </row>
    <row r="19" spans="1:5" s="827" customFormat="1" ht="12.95" customHeight="1"/>
    <row r="20" spans="1:5" s="827" customFormat="1" ht="12.95" customHeight="1">
      <c r="A20" s="826" t="s">
        <v>1439</v>
      </c>
      <c r="B20" s="1037">
        <v>33.186999999999998</v>
      </c>
      <c r="C20" s="1037">
        <v>34.42</v>
      </c>
      <c r="D20" s="1037">
        <v>33.9</v>
      </c>
      <c r="E20" s="1037">
        <v>32.299999999999997</v>
      </c>
    </row>
    <row r="21" spans="1:5" s="827" customFormat="1" ht="12.95" customHeight="1">
      <c r="A21" s="826"/>
      <c r="B21" s="1037"/>
      <c r="C21" s="1037"/>
      <c r="D21" s="1037"/>
      <c r="E21" s="1037"/>
    </row>
    <row r="22" spans="1:5" s="827" customFormat="1" ht="12.95" customHeight="1">
      <c r="A22" s="826" t="s">
        <v>1440</v>
      </c>
      <c r="B22" s="1037">
        <v>19.5</v>
      </c>
      <c r="C22" s="1037">
        <v>20.111999999999998</v>
      </c>
      <c r="D22" s="1037">
        <v>19.510000000000002</v>
      </c>
      <c r="E22" s="1037">
        <v>17.649999999999999</v>
      </c>
    </row>
    <row r="23" spans="1:5" s="827" customFormat="1" ht="6.95" customHeight="1" thickBot="1">
      <c r="A23" s="840"/>
      <c r="B23" s="840"/>
      <c r="C23" s="840"/>
      <c r="D23" s="840"/>
      <c r="E23" s="840"/>
    </row>
    <row r="24" spans="1:5" s="827" customFormat="1" ht="3.75" customHeight="1" thickTop="1">
      <c r="A24" s="431"/>
      <c r="B24" s="431"/>
      <c r="C24" s="431"/>
      <c r="D24" s="431"/>
      <c r="E24" s="431"/>
    </row>
    <row r="25" spans="1:5" s="827" customFormat="1" ht="12.95" customHeight="1">
      <c r="A25" s="122" t="s">
        <v>1452</v>
      </c>
    </row>
    <row r="26" spans="1:5" s="827" customFormat="1" ht="12.95" customHeight="1">
      <c r="A26" s="2374" t="s">
        <v>1432</v>
      </c>
      <c r="B26" s="2374"/>
      <c r="C26" s="2374"/>
      <c r="D26" s="2374"/>
      <c r="E26" s="2374"/>
    </row>
  </sheetData>
  <mergeCells count="4">
    <mergeCell ref="A3:E3"/>
    <mergeCell ref="A5:A8"/>
    <mergeCell ref="B5:E7"/>
    <mergeCell ref="A26:E26"/>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123.xml><?xml version="1.0" encoding="utf-8"?>
<worksheet xmlns="http://schemas.openxmlformats.org/spreadsheetml/2006/main" xmlns:r="http://schemas.openxmlformats.org/officeDocument/2006/relationships">
  <dimension ref="A1:J27"/>
  <sheetViews>
    <sheetView workbookViewId="0"/>
  </sheetViews>
  <sheetFormatPr defaultColWidth="9.140625" defaultRowHeight="12.75"/>
  <cols>
    <col min="1" max="1" width="24" style="122" customWidth="1"/>
    <col min="2" max="5" width="15.7109375" style="122" customWidth="1"/>
    <col min="6" max="16384" width="9.140625" style="122"/>
  </cols>
  <sheetData>
    <row r="1" spans="1:10" ht="15.75" customHeight="1">
      <c r="A1" s="1921" t="s">
        <v>1737</v>
      </c>
    </row>
    <row r="2" spans="1:10" s="827" customFormat="1" ht="19.5" customHeight="1">
      <c r="A2" s="1432" t="s">
        <v>1453</v>
      </c>
      <c r="B2" s="1767"/>
      <c r="C2" s="1767"/>
      <c r="D2" s="1767"/>
      <c r="E2" s="1767"/>
    </row>
    <row r="3" spans="1:10" s="827" customFormat="1" ht="18.75" customHeight="1">
      <c r="A3" s="2070" t="s">
        <v>1454</v>
      </c>
      <c r="B3" s="2070"/>
      <c r="C3" s="2070"/>
      <c r="D3" s="2070"/>
      <c r="E3" s="2070"/>
    </row>
    <row r="4" spans="1:10" s="827" customFormat="1" ht="12.95" customHeight="1">
      <c r="A4" s="813"/>
      <c r="B4" s="431"/>
      <c r="C4" s="431"/>
      <c r="D4" s="431"/>
      <c r="E4" s="849" t="s">
        <v>1435</v>
      </c>
    </row>
    <row r="5" spans="1:10" s="827" customFormat="1">
      <c r="A5" s="2076" t="s">
        <v>700</v>
      </c>
      <c r="B5" s="2061" t="s">
        <v>1449</v>
      </c>
      <c r="C5" s="2062"/>
      <c r="D5" s="2062"/>
      <c r="E5" s="2362"/>
    </row>
    <row r="6" spans="1:10" s="827" customFormat="1">
      <c r="A6" s="2077"/>
      <c r="B6" s="2052"/>
      <c r="C6" s="2372"/>
      <c r="D6" s="2372"/>
      <c r="E6" s="2053"/>
    </row>
    <row r="7" spans="1:10" s="827" customFormat="1">
      <c r="A7" s="2077"/>
      <c r="B7" s="2359"/>
      <c r="C7" s="2371"/>
      <c r="D7" s="2371"/>
      <c r="E7" s="2363"/>
    </row>
    <row r="8" spans="1:10" s="827" customFormat="1" ht="18.75" customHeight="1">
      <c r="A8" s="2078"/>
      <c r="B8" s="1339">
        <v>2016</v>
      </c>
      <c r="C8" s="1339">
        <v>2015</v>
      </c>
      <c r="D8" s="1339">
        <v>2014</v>
      </c>
      <c r="E8" s="1339">
        <v>2013</v>
      </c>
    </row>
    <row r="9" spans="1:10" s="827" customFormat="1" ht="12.95" customHeight="1">
      <c r="A9" s="431"/>
    </row>
    <row r="10" spans="1:10" s="827" customFormat="1" ht="12.95" customHeight="1">
      <c r="A10" s="826" t="s">
        <v>28</v>
      </c>
      <c r="B10" s="1768">
        <v>591.35299999999995</v>
      </c>
      <c r="C10" s="1768">
        <v>609.69299999999998</v>
      </c>
      <c r="D10" s="1768">
        <v>600.65500000000009</v>
      </c>
      <c r="E10" s="1768">
        <v>612.1350000000001</v>
      </c>
      <c r="G10" s="1443"/>
      <c r="H10" s="1443"/>
      <c r="I10" s="1443"/>
      <c r="J10" s="1443"/>
    </row>
    <row r="11" spans="1:10" s="827" customFormat="1" ht="12.95" customHeight="1">
      <c r="A11" s="826"/>
      <c r="B11" s="1769"/>
      <c r="C11" s="1769"/>
      <c r="D11" s="1769"/>
      <c r="E11" s="1769"/>
      <c r="G11" s="1443"/>
      <c r="H11" s="1443"/>
      <c r="I11" s="1443"/>
      <c r="J11" s="1443"/>
    </row>
    <row r="12" spans="1:10" s="827" customFormat="1" ht="12.95" customHeight="1">
      <c r="A12" s="826" t="s">
        <v>1390</v>
      </c>
      <c r="B12" s="1768">
        <v>572.03700000000003</v>
      </c>
      <c r="C12" s="1768">
        <v>588.86800000000005</v>
      </c>
      <c r="D12" s="1768">
        <v>578.11300000000006</v>
      </c>
      <c r="E12" s="1768">
        <v>584.67000000000007</v>
      </c>
      <c r="G12" s="1443"/>
      <c r="H12" s="1443"/>
      <c r="I12" s="1443"/>
      <c r="J12" s="1443"/>
    </row>
    <row r="13" spans="1:10" s="827" customFormat="1" ht="12.95" customHeight="1">
      <c r="G13" s="1443"/>
      <c r="H13" s="1443"/>
      <c r="I13" s="1443"/>
      <c r="J13" s="1443"/>
    </row>
    <row r="14" spans="1:10" s="827" customFormat="1" ht="12.95" customHeight="1">
      <c r="A14" s="827" t="s">
        <v>943</v>
      </c>
      <c r="B14" s="828">
        <v>194.511</v>
      </c>
      <c r="C14" s="828">
        <v>208.15600000000001</v>
      </c>
      <c r="D14" s="828">
        <v>210.232</v>
      </c>
      <c r="E14" s="828">
        <v>215.06800000000001</v>
      </c>
      <c r="G14" s="1443"/>
      <c r="H14" s="1443"/>
      <c r="I14" s="1443"/>
      <c r="J14" s="1443"/>
    </row>
    <row r="15" spans="1:10" s="827" customFormat="1" ht="12.95" customHeight="1">
      <c r="A15" s="827" t="s">
        <v>1391</v>
      </c>
      <c r="B15" s="828">
        <v>215.58099999999999</v>
      </c>
      <c r="C15" s="828">
        <v>216.63200000000001</v>
      </c>
      <c r="D15" s="828">
        <v>209.708</v>
      </c>
      <c r="E15" s="828">
        <v>210.25299999999999</v>
      </c>
      <c r="G15" s="1443"/>
      <c r="H15" s="1443"/>
      <c r="I15" s="1443"/>
      <c r="J15" s="1443"/>
    </row>
    <row r="16" spans="1:10" s="827" customFormat="1" ht="12.95" customHeight="1">
      <c r="A16" s="827" t="s">
        <v>1392</v>
      </c>
      <c r="B16" s="828">
        <v>57.917000000000002</v>
      </c>
      <c r="C16" s="828">
        <v>62.387</v>
      </c>
      <c r="D16" s="828">
        <v>61.23</v>
      </c>
      <c r="E16" s="828">
        <v>63.466000000000001</v>
      </c>
      <c r="G16" s="1443"/>
      <c r="H16" s="1443"/>
      <c r="I16" s="1443"/>
      <c r="J16" s="1443"/>
    </row>
    <row r="17" spans="1:10" s="827" customFormat="1" ht="12.95" customHeight="1">
      <c r="A17" s="827" t="s">
        <v>1393</v>
      </c>
      <c r="B17" s="828">
        <v>71.006</v>
      </c>
      <c r="C17" s="828">
        <v>71.628</v>
      </c>
      <c r="D17" s="828">
        <v>68.760000000000005</v>
      </c>
      <c r="E17" s="828">
        <v>68.430999999999997</v>
      </c>
      <c r="G17" s="1443"/>
      <c r="H17" s="1443"/>
      <c r="I17" s="1443"/>
      <c r="J17" s="1443"/>
    </row>
    <row r="18" spans="1:10" s="827" customFormat="1" ht="12.95" customHeight="1">
      <c r="A18" s="827" t="s">
        <v>1394</v>
      </c>
      <c r="B18" s="828">
        <v>33.021999999999998</v>
      </c>
      <c r="C18" s="828">
        <v>30.065000000000001</v>
      </c>
      <c r="D18" s="828">
        <v>28.183</v>
      </c>
      <c r="E18" s="828">
        <v>27.452000000000002</v>
      </c>
      <c r="G18" s="1443"/>
      <c r="H18" s="1443"/>
      <c r="I18" s="1443"/>
      <c r="J18" s="1443"/>
    </row>
    <row r="19" spans="1:10" s="827" customFormat="1" ht="12.95" customHeight="1">
      <c r="G19" s="1443"/>
      <c r="H19" s="1443"/>
      <c r="I19" s="1443"/>
      <c r="J19" s="1443"/>
    </row>
    <row r="20" spans="1:10" s="827" customFormat="1" ht="12.95" customHeight="1">
      <c r="A20" s="826" t="s">
        <v>1395</v>
      </c>
      <c r="B20" s="1037">
        <v>8.7759999999999998</v>
      </c>
      <c r="C20" s="1037">
        <v>9.5150000000000006</v>
      </c>
      <c r="D20" s="1037">
        <v>10.615</v>
      </c>
      <c r="E20" s="1037">
        <v>14.315</v>
      </c>
      <c r="G20" s="1443"/>
      <c r="H20" s="1443"/>
      <c r="I20" s="1443"/>
      <c r="J20" s="1443"/>
    </row>
    <row r="21" spans="1:10" s="827" customFormat="1" ht="12.95" customHeight="1">
      <c r="A21" s="826"/>
      <c r="B21" s="826"/>
      <c r="C21" s="826"/>
      <c r="D21" s="826"/>
      <c r="E21" s="826"/>
      <c r="F21" s="431"/>
      <c r="G21" s="1443"/>
      <c r="H21" s="1443"/>
      <c r="I21" s="1443"/>
      <c r="J21" s="1443"/>
    </row>
    <row r="22" spans="1:10" s="827" customFormat="1" ht="12.95" customHeight="1">
      <c r="A22" s="864" t="s">
        <v>1396</v>
      </c>
      <c r="B22" s="1037">
        <v>10.54</v>
      </c>
      <c r="C22" s="1037">
        <v>11.31</v>
      </c>
      <c r="D22" s="1037">
        <v>11.927</v>
      </c>
      <c r="E22" s="1037">
        <v>13.15</v>
      </c>
      <c r="F22" s="431"/>
      <c r="G22" s="1443"/>
      <c r="H22" s="1443"/>
      <c r="I22" s="1443"/>
      <c r="J22" s="1443"/>
    </row>
    <row r="23" spans="1:10" s="431" customFormat="1" ht="6.95" customHeight="1" thickBot="1">
      <c r="A23" s="840"/>
      <c r="B23" s="840"/>
      <c r="C23" s="840"/>
      <c r="D23" s="840"/>
      <c r="E23" s="840"/>
    </row>
    <row r="24" spans="1:10" s="431" customFormat="1" ht="3.75" customHeight="1" thickTop="1"/>
    <row r="25" spans="1:10" s="827" customFormat="1" ht="36.75" customHeight="1">
      <c r="A25" s="2385" t="s">
        <v>1445</v>
      </c>
      <c r="B25" s="2385"/>
      <c r="C25" s="2385"/>
      <c r="D25" s="2385"/>
      <c r="E25" s="2385"/>
    </row>
    <row r="26" spans="1:10" s="827" customFormat="1" ht="26.25" customHeight="1">
      <c r="A26" s="2385" t="s">
        <v>1446</v>
      </c>
      <c r="B26" s="2385"/>
      <c r="C26" s="2385"/>
      <c r="D26" s="2385"/>
      <c r="E26" s="2385"/>
    </row>
    <row r="27" spans="1:10" s="827" customFormat="1" ht="12.95" customHeight="1">
      <c r="A27" s="2374" t="s">
        <v>1432</v>
      </c>
      <c r="B27" s="2374"/>
      <c r="C27" s="2374"/>
      <c r="D27" s="2374"/>
      <c r="E27" s="2374"/>
    </row>
  </sheetData>
  <mergeCells count="6">
    <mergeCell ref="A27:E27"/>
    <mergeCell ref="A3:E3"/>
    <mergeCell ref="A5:A8"/>
    <mergeCell ref="B5:E7"/>
    <mergeCell ref="A25:E25"/>
    <mergeCell ref="A26:E26"/>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124.xml><?xml version="1.0" encoding="utf-8"?>
<worksheet xmlns="http://schemas.openxmlformats.org/spreadsheetml/2006/main" xmlns:r="http://schemas.openxmlformats.org/officeDocument/2006/relationships">
  <dimension ref="A1:AE575"/>
  <sheetViews>
    <sheetView showGridLines="0" workbookViewId="0"/>
  </sheetViews>
  <sheetFormatPr defaultColWidth="9.140625" defaultRowHeight="11.25"/>
  <cols>
    <col min="1" max="1" width="53.5703125" style="1667" customWidth="1"/>
    <col min="2" max="2" width="12" style="1667" customWidth="1"/>
    <col min="3" max="3" width="21.28515625" style="1667" customWidth="1"/>
    <col min="4" max="7" width="10.7109375" style="1667" customWidth="1"/>
    <col min="8" max="8" width="6.7109375" style="1667" customWidth="1"/>
    <col min="9" max="9" width="12.7109375" style="1667" customWidth="1"/>
    <col min="10" max="10" width="10.7109375" style="1667" customWidth="1"/>
    <col min="11" max="11" width="6.7109375" style="1667" customWidth="1"/>
    <col min="12" max="16384" width="9.140625" style="1667"/>
  </cols>
  <sheetData>
    <row r="1" spans="1:31" s="1647" customFormat="1" ht="17.25" customHeight="1">
      <c r="A1" s="1921" t="s">
        <v>1737</v>
      </c>
      <c r="B1" s="1934"/>
      <c r="C1" s="1934"/>
      <c r="D1" s="1934"/>
      <c r="E1" s="1934"/>
    </row>
    <row r="2" spans="1:31" ht="19.5" customHeight="1">
      <c r="A2" s="2328" t="s">
        <v>1455</v>
      </c>
      <c r="B2" s="2328"/>
      <c r="C2" s="2328"/>
    </row>
    <row r="3" spans="1:31" s="1647" customFormat="1" ht="19.5" customHeight="1">
      <c r="A3" s="2386" t="s">
        <v>1456</v>
      </c>
      <c r="B3" s="2386"/>
      <c r="C3" s="2386"/>
      <c r="D3" s="1773"/>
      <c r="E3" s="1773"/>
      <c r="F3" s="1773"/>
      <c r="G3" s="1773"/>
      <c r="H3" s="1774"/>
      <c r="I3" s="1774"/>
      <c r="J3" s="1774"/>
      <c r="K3" s="1774"/>
    </row>
    <row r="4" spans="1:31" s="122" customFormat="1" ht="12.95" customHeight="1">
      <c r="A4" s="949">
        <v>2015</v>
      </c>
      <c r="B4" s="427"/>
      <c r="C4" s="1775" t="s">
        <v>1457</v>
      </c>
      <c r="D4" s="212"/>
      <c r="E4" s="212"/>
      <c r="F4" s="1776"/>
      <c r="G4" s="212"/>
      <c r="H4" s="212"/>
      <c r="I4" s="1777"/>
      <c r="J4" s="212"/>
      <c r="K4" s="212"/>
      <c r="L4" s="532"/>
      <c r="M4" s="532"/>
      <c r="N4" s="532"/>
      <c r="O4" s="532"/>
      <c r="P4" s="532"/>
      <c r="Q4" s="532"/>
      <c r="R4" s="532"/>
      <c r="S4" s="532"/>
      <c r="T4" s="532"/>
      <c r="U4" s="532"/>
      <c r="V4" s="532"/>
      <c r="W4" s="532"/>
      <c r="X4" s="532"/>
      <c r="Y4" s="532"/>
      <c r="Z4" s="532"/>
      <c r="AA4" s="532"/>
      <c r="AB4" s="532"/>
      <c r="AC4" s="532"/>
      <c r="AD4" s="532"/>
      <c r="AE4" s="532"/>
    </row>
    <row r="5" spans="1:31" s="122" customFormat="1" ht="14.1" customHeight="1">
      <c r="A5" s="1778" t="s">
        <v>1458</v>
      </c>
      <c r="B5" s="1779"/>
      <c r="C5" s="1779"/>
      <c r="D5" s="1780"/>
      <c r="E5" s="1780"/>
      <c r="F5" s="1781"/>
      <c r="G5" s="1781"/>
      <c r="H5" s="1781"/>
      <c r="I5" s="1781"/>
      <c r="J5" s="1781"/>
      <c r="K5" s="1781"/>
      <c r="L5" s="532"/>
      <c r="M5" s="532"/>
      <c r="N5" s="532"/>
      <c r="O5" s="532"/>
      <c r="P5" s="532"/>
      <c r="Q5" s="532"/>
      <c r="R5" s="532"/>
      <c r="S5" s="532"/>
      <c r="T5" s="532"/>
      <c r="U5" s="532"/>
      <c r="V5" s="532"/>
      <c r="W5" s="532"/>
      <c r="X5" s="532"/>
      <c r="Y5" s="532"/>
      <c r="Z5" s="532"/>
      <c r="AA5" s="532"/>
      <c r="AB5" s="532"/>
      <c r="AC5" s="532"/>
      <c r="AD5" s="532"/>
      <c r="AE5" s="532"/>
    </row>
    <row r="6" spans="1:31" s="122" customFormat="1" ht="14.1" customHeight="1">
      <c r="A6" s="1782"/>
      <c r="B6" s="820"/>
      <c r="C6" s="820"/>
      <c r="D6" s="1783"/>
      <c r="E6" s="1780"/>
      <c r="F6" s="1780"/>
      <c r="G6" s="1780"/>
      <c r="H6" s="1781"/>
      <c r="I6" s="1781"/>
      <c r="J6" s="1781"/>
      <c r="K6" s="1781"/>
      <c r="L6" s="532"/>
      <c r="M6" s="532"/>
      <c r="N6" s="532"/>
      <c r="O6" s="532"/>
      <c r="P6" s="532"/>
      <c r="Q6" s="532"/>
      <c r="R6" s="532"/>
      <c r="S6" s="532"/>
      <c r="T6" s="532"/>
      <c r="U6" s="532"/>
      <c r="V6" s="532"/>
      <c r="W6" s="532"/>
      <c r="X6" s="532"/>
      <c r="Y6" s="532"/>
      <c r="Z6" s="532"/>
      <c r="AA6" s="532"/>
      <c r="AB6" s="532"/>
      <c r="AC6" s="532"/>
      <c r="AD6" s="532"/>
      <c r="AE6" s="532"/>
    </row>
    <row r="7" spans="1:31" s="122" customFormat="1" ht="14.1" customHeight="1">
      <c r="A7" s="1784"/>
      <c r="B7" s="1482" t="s">
        <v>1459</v>
      </c>
      <c r="C7" s="1482" t="s">
        <v>1460</v>
      </c>
      <c r="D7" s="1780"/>
      <c r="E7" s="1780"/>
      <c r="F7" s="1780"/>
      <c r="G7" s="1780"/>
      <c r="H7" s="1780"/>
      <c r="I7" s="1780"/>
      <c r="J7" s="1780"/>
      <c r="K7" s="1780"/>
      <c r="L7" s="532"/>
      <c r="M7" s="532"/>
      <c r="N7" s="532"/>
      <c r="O7" s="532"/>
      <c r="P7" s="532"/>
      <c r="Q7" s="532"/>
      <c r="R7" s="532"/>
      <c r="S7" s="532"/>
      <c r="T7" s="532"/>
      <c r="U7" s="532"/>
      <c r="V7" s="532"/>
      <c r="W7" s="532"/>
      <c r="X7" s="532"/>
      <c r="Y7" s="532"/>
      <c r="Z7" s="532"/>
      <c r="AA7" s="532"/>
      <c r="AB7" s="532"/>
      <c r="AC7" s="532"/>
      <c r="AD7" s="532"/>
      <c r="AE7" s="532"/>
    </row>
    <row r="8" spans="1:31" s="122" customFormat="1" ht="14.1" customHeight="1">
      <c r="A8" s="1784"/>
      <c r="B8" s="1482"/>
      <c r="C8" s="1482" t="s">
        <v>1461</v>
      </c>
      <c r="D8" s="1780"/>
      <c r="E8" s="1780"/>
      <c r="F8" s="1780"/>
      <c r="G8" s="1780"/>
      <c r="H8" s="1780"/>
      <c r="I8" s="1780"/>
      <c r="J8" s="1780"/>
      <c r="K8" s="1780"/>
      <c r="L8" s="532"/>
      <c r="M8" s="532"/>
      <c r="N8" s="532"/>
      <c r="O8" s="532"/>
      <c r="P8" s="532"/>
      <c r="Q8" s="532"/>
      <c r="R8" s="532"/>
      <c r="S8" s="532"/>
      <c r="T8" s="532"/>
      <c r="U8" s="532"/>
      <c r="V8" s="532"/>
      <c r="W8" s="532"/>
      <c r="X8" s="532"/>
      <c r="Y8" s="532"/>
      <c r="Z8" s="532"/>
      <c r="AA8" s="532"/>
      <c r="AB8" s="532"/>
      <c r="AC8" s="532"/>
      <c r="AD8" s="532"/>
      <c r="AE8" s="532"/>
    </row>
    <row r="9" spans="1:31" s="122" customFormat="1" ht="14.1" customHeight="1">
      <c r="A9" s="1486" t="s">
        <v>1462</v>
      </c>
      <c r="B9" s="1523"/>
      <c r="C9" s="1523"/>
      <c r="D9" s="1780"/>
      <c r="E9" s="1780"/>
      <c r="F9" s="1780"/>
      <c r="G9" s="1780"/>
      <c r="H9" s="1780"/>
      <c r="I9" s="1780"/>
      <c r="J9" s="1780"/>
      <c r="K9" s="1780"/>
      <c r="L9" s="532"/>
      <c r="M9" s="532"/>
      <c r="N9" s="532"/>
      <c r="O9" s="532"/>
      <c r="P9" s="532"/>
      <c r="Q9" s="532"/>
      <c r="R9" s="532"/>
      <c r="S9" s="532"/>
      <c r="T9" s="532"/>
      <c r="U9" s="532"/>
      <c r="V9" s="532"/>
      <c r="W9" s="532"/>
      <c r="X9" s="532"/>
      <c r="Y9" s="532"/>
      <c r="Z9" s="532"/>
      <c r="AA9" s="532"/>
      <c r="AB9" s="532"/>
      <c r="AC9" s="532"/>
      <c r="AD9" s="532"/>
      <c r="AE9" s="532"/>
    </row>
    <row r="10" spans="1:31" s="122" customFormat="1" ht="14.25" customHeight="1">
      <c r="A10" s="1785"/>
      <c r="B10" s="1785"/>
      <c r="C10" s="1785"/>
      <c r="D10" s="212"/>
      <c r="E10" s="212"/>
      <c r="F10" s="212"/>
      <c r="G10" s="212"/>
      <c r="H10" s="212"/>
      <c r="I10" s="212"/>
      <c r="J10" s="212"/>
      <c r="K10" s="212"/>
      <c r="L10" s="532"/>
      <c r="M10" s="532"/>
      <c r="N10" s="532"/>
      <c r="O10" s="532"/>
      <c r="P10" s="532"/>
      <c r="Q10" s="532"/>
      <c r="R10" s="532"/>
      <c r="S10" s="532"/>
      <c r="T10" s="532"/>
      <c r="U10" s="532"/>
      <c r="V10" s="532"/>
      <c r="W10" s="532"/>
      <c r="X10" s="532"/>
      <c r="Y10" s="532"/>
      <c r="Z10" s="532"/>
      <c r="AA10" s="532"/>
      <c r="AB10" s="532"/>
      <c r="AC10" s="532"/>
      <c r="AD10" s="532"/>
      <c r="AE10" s="532"/>
    </row>
    <row r="11" spans="1:31" s="137" customFormat="1" ht="14.25" customHeight="1">
      <c r="A11" s="1786" t="s">
        <v>1463</v>
      </c>
      <c r="B11" s="1787">
        <v>44191176.999999993</v>
      </c>
      <c r="C11" s="1788">
        <v>21107777</v>
      </c>
      <c r="D11" s="1789"/>
      <c r="E11" s="1790"/>
      <c r="F11" s="1790"/>
      <c r="G11" s="1791"/>
      <c r="H11" s="1792"/>
      <c r="I11" s="1793"/>
      <c r="J11" s="1793"/>
      <c r="K11" s="1792"/>
      <c r="L11" s="1794"/>
      <c r="M11" s="1794"/>
      <c r="N11" s="1794"/>
      <c r="O11" s="1794"/>
      <c r="P11" s="1794"/>
      <c r="Q11" s="1794"/>
      <c r="R11" s="1794"/>
      <c r="S11" s="1794"/>
      <c r="T11" s="1794"/>
      <c r="U11" s="1794"/>
      <c r="V11" s="1794"/>
      <c r="W11" s="1794"/>
      <c r="X11" s="1794"/>
      <c r="Y11" s="1794"/>
      <c r="Z11" s="1794"/>
      <c r="AA11" s="1794"/>
      <c r="AB11" s="1794"/>
      <c r="AC11" s="1794"/>
      <c r="AD11" s="1794"/>
      <c r="AE11" s="1794"/>
    </row>
    <row r="12" spans="1:31" s="137" customFormat="1" ht="14.25" customHeight="1">
      <c r="A12" s="1785"/>
      <c r="B12" s="1787"/>
      <c r="C12" s="1795">
        <f>A12/1000</f>
        <v>0</v>
      </c>
      <c r="D12" s="1796"/>
      <c r="E12" s="1790"/>
      <c r="F12" s="1790"/>
      <c r="G12" s="1791"/>
      <c r="H12" s="1792"/>
      <c r="I12" s="1793"/>
      <c r="J12" s="1793"/>
      <c r="K12" s="1792"/>
      <c r="L12" s="1794"/>
      <c r="M12" s="1794"/>
      <c r="N12" s="1794"/>
      <c r="O12" s="1794"/>
      <c r="P12" s="1794"/>
      <c r="Q12" s="1794"/>
      <c r="R12" s="1794"/>
      <c r="S12" s="1794"/>
      <c r="T12" s="1794"/>
      <c r="U12" s="1794"/>
      <c r="V12" s="1794"/>
      <c r="W12" s="1794"/>
      <c r="X12" s="1794"/>
      <c r="Y12" s="1794"/>
      <c r="Z12" s="1794"/>
      <c r="AA12" s="1794"/>
      <c r="AB12" s="1794"/>
      <c r="AC12" s="1794"/>
      <c r="AD12" s="1794"/>
      <c r="AE12" s="1794"/>
    </row>
    <row r="13" spans="1:31" s="137" customFormat="1" ht="14.25" customHeight="1">
      <c r="A13" s="1785" t="s">
        <v>1464</v>
      </c>
      <c r="B13" s="1797">
        <v>85535</v>
      </c>
      <c r="C13" s="1795">
        <v>451655</v>
      </c>
      <c r="D13" s="1796"/>
      <c r="E13" s="1790"/>
      <c r="F13" s="1790"/>
      <c r="G13" s="1791"/>
      <c r="H13" s="1792"/>
      <c r="I13" s="1793"/>
      <c r="J13" s="1793"/>
      <c r="K13" s="1792"/>
      <c r="L13" s="1794"/>
      <c r="M13" s="1794"/>
      <c r="N13" s="1794"/>
      <c r="O13" s="1794"/>
      <c r="P13" s="1794"/>
      <c r="Q13" s="1794"/>
      <c r="R13" s="1794"/>
      <c r="S13" s="1794"/>
      <c r="T13" s="1794"/>
      <c r="U13" s="1794"/>
      <c r="V13" s="1794"/>
      <c r="W13" s="1794"/>
      <c r="X13" s="1794"/>
      <c r="Y13" s="1794"/>
      <c r="Z13" s="1794"/>
      <c r="AA13" s="1794"/>
      <c r="AB13" s="1794"/>
      <c r="AC13" s="1794"/>
      <c r="AD13" s="1794"/>
      <c r="AE13" s="1794"/>
    </row>
    <row r="14" spans="1:31" s="122" customFormat="1" ht="14.25" customHeight="1">
      <c r="A14" s="1785" t="s">
        <v>1465</v>
      </c>
      <c r="B14" s="1797">
        <v>30294.999999999996</v>
      </c>
      <c r="C14" s="1795">
        <v>97347.000000000015</v>
      </c>
      <c r="D14" s="1796"/>
      <c r="E14" s="1790"/>
      <c r="F14" s="1790"/>
      <c r="G14" s="1791"/>
      <c r="H14" s="1798"/>
      <c r="I14" s="1776"/>
      <c r="J14" s="1776"/>
      <c r="K14" s="1798"/>
      <c r="L14" s="532"/>
      <c r="M14" s="532"/>
      <c r="N14" s="532"/>
      <c r="O14" s="532"/>
      <c r="P14" s="532"/>
      <c r="Q14" s="532"/>
      <c r="R14" s="532"/>
      <c r="S14" s="532"/>
      <c r="T14" s="532"/>
      <c r="U14" s="532"/>
      <c r="V14" s="532"/>
      <c r="W14" s="532"/>
      <c r="X14" s="532"/>
      <c r="Y14" s="532"/>
      <c r="Z14" s="532"/>
      <c r="AA14" s="532"/>
      <c r="AB14" s="532"/>
      <c r="AC14" s="532"/>
      <c r="AD14" s="532"/>
      <c r="AE14" s="532"/>
    </row>
    <row r="15" spans="1:31" s="122" customFormat="1" ht="14.25" customHeight="1">
      <c r="A15" s="1785"/>
      <c r="B15" s="1787">
        <v>0</v>
      </c>
      <c r="C15" s="1795">
        <v>0</v>
      </c>
      <c r="D15" s="1796"/>
      <c r="E15" s="1790"/>
      <c r="F15" s="1790"/>
      <c r="G15" s="1791"/>
      <c r="H15" s="1798"/>
      <c r="I15" s="1776"/>
      <c r="J15" s="1776"/>
      <c r="K15" s="1798"/>
      <c r="L15" s="532"/>
      <c r="M15" s="532"/>
      <c r="N15" s="532"/>
      <c r="O15" s="532"/>
      <c r="P15" s="532"/>
      <c r="Q15" s="532"/>
      <c r="R15" s="532"/>
      <c r="S15" s="532"/>
      <c r="T15" s="532"/>
      <c r="U15" s="532"/>
      <c r="V15" s="532"/>
      <c r="W15" s="532"/>
      <c r="X15" s="532"/>
      <c r="Y15" s="532"/>
      <c r="Z15" s="532"/>
      <c r="AA15" s="532"/>
      <c r="AB15" s="532"/>
      <c r="AC15" s="532"/>
      <c r="AD15" s="532"/>
      <c r="AE15" s="532"/>
    </row>
    <row r="16" spans="1:31" s="122" customFormat="1" ht="14.25" customHeight="1">
      <c r="A16" s="1786" t="s">
        <v>1466</v>
      </c>
      <c r="B16" s="1787">
        <v>41129759</v>
      </c>
      <c r="C16" s="1788">
        <v>17915024.999999996</v>
      </c>
      <c r="D16" s="1789"/>
      <c r="E16" s="1790"/>
      <c r="F16" s="1790"/>
      <c r="G16" s="1791"/>
      <c r="H16" s="1798"/>
      <c r="I16" s="1776"/>
      <c r="J16" s="1776"/>
      <c r="K16" s="1798"/>
      <c r="L16" s="532"/>
      <c r="M16" s="532"/>
      <c r="N16" s="532"/>
      <c r="O16" s="532"/>
      <c r="P16" s="532"/>
      <c r="Q16" s="532"/>
      <c r="R16" s="532"/>
      <c r="S16" s="532"/>
      <c r="T16" s="532"/>
      <c r="U16" s="532"/>
      <c r="V16" s="532"/>
      <c r="W16" s="532"/>
      <c r="X16" s="532"/>
      <c r="Y16" s="532"/>
      <c r="Z16" s="532"/>
      <c r="AA16" s="532"/>
      <c r="AB16" s="532"/>
      <c r="AC16" s="532"/>
      <c r="AD16" s="532"/>
      <c r="AE16" s="532"/>
    </row>
    <row r="17" spans="1:31" s="122" customFormat="1" ht="14.25" customHeight="1">
      <c r="A17" s="1786" t="s">
        <v>1467</v>
      </c>
      <c r="B17" s="1787">
        <v>9662300</v>
      </c>
      <c r="C17" s="1788">
        <v>6659386</v>
      </c>
      <c r="D17" s="1789"/>
      <c r="E17" s="1790"/>
      <c r="F17" s="1790"/>
      <c r="G17" s="1791"/>
      <c r="H17" s="1798"/>
      <c r="I17" s="1776"/>
      <c r="J17" s="1776"/>
      <c r="K17" s="1798"/>
      <c r="L17" s="532"/>
      <c r="M17" s="532"/>
      <c r="N17" s="532"/>
      <c r="O17" s="532"/>
      <c r="P17" s="532"/>
      <c r="Q17" s="532"/>
      <c r="R17" s="532"/>
      <c r="S17" s="532"/>
      <c r="T17" s="532"/>
      <c r="U17" s="532"/>
      <c r="V17" s="532"/>
      <c r="W17" s="532"/>
      <c r="X17" s="532"/>
      <c r="Y17" s="532"/>
      <c r="Z17" s="532"/>
      <c r="AA17" s="532"/>
      <c r="AB17" s="532"/>
      <c r="AC17" s="532"/>
      <c r="AD17" s="532"/>
      <c r="AE17" s="532"/>
    </row>
    <row r="18" spans="1:31" s="122" customFormat="1" ht="14.25" customHeight="1">
      <c r="A18" s="1785" t="s">
        <v>1468</v>
      </c>
      <c r="B18" s="1797">
        <v>28650</v>
      </c>
      <c r="C18" s="1795">
        <v>187143</v>
      </c>
      <c r="D18" s="1796"/>
      <c r="E18" s="1799"/>
      <c r="F18" s="1799"/>
      <c r="G18" s="1791"/>
      <c r="H18" s="1798"/>
      <c r="I18" s="1776"/>
      <c r="J18" s="1776"/>
      <c r="K18" s="1798"/>
      <c r="L18" s="532"/>
      <c r="M18" s="532"/>
      <c r="N18" s="532"/>
      <c r="O18" s="532"/>
      <c r="P18" s="532"/>
      <c r="Q18" s="532"/>
      <c r="R18" s="532"/>
      <c r="S18" s="532"/>
      <c r="T18" s="532"/>
      <c r="U18" s="532"/>
      <c r="V18" s="532"/>
      <c r="W18" s="532"/>
      <c r="X18" s="532"/>
      <c r="Y18" s="532"/>
      <c r="Z18" s="532"/>
      <c r="AA18" s="532"/>
      <c r="AB18" s="532"/>
      <c r="AC18" s="532"/>
      <c r="AD18" s="532"/>
      <c r="AE18" s="532"/>
    </row>
    <row r="19" spans="1:31" s="122" customFormat="1" ht="14.25" customHeight="1">
      <c r="A19" s="1785" t="s">
        <v>1469</v>
      </c>
      <c r="B19" s="1797">
        <v>4509</v>
      </c>
      <c r="C19" s="1795">
        <v>42447</v>
      </c>
      <c r="D19" s="1796"/>
      <c r="E19" s="1799"/>
      <c r="F19" s="1799"/>
      <c r="G19" s="1791"/>
      <c r="H19" s="1798"/>
      <c r="I19" s="1776"/>
      <c r="J19" s="1776"/>
      <c r="K19" s="1798"/>
      <c r="L19" s="532"/>
      <c r="M19" s="532"/>
      <c r="N19" s="532"/>
      <c r="O19" s="532"/>
      <c r="P19" s="532"/>
      <c r="Q19" s="532"/>
      <c r="R19" s="532"/>
      <c r="S19" s="532"/>
      <c r="T19" s="532"/>
      <c r="U19" s="532"/>
      <c r="V19" s="532"/>
      <c r="W19" s="532"/>
      <c r="X19" s="532"/>
      <c r="Y19" s="532"/>
      <c r="Z19" s="532"/>
      <c r="AA19" s="532"/>
      <c r="AB19" s="532"/>
      <c r="AC19" s="532"/>
      <c r="AD19" s="532"/>
      <c r="AE19" s="532"/>
    </row>
    <row r="20" spans="1:31" s="122" customFormat="1" ht="14.25" customHeight="1">
      <c r="A20" s="1785"/>
      <c r="B20" s="1787">
        <v>0</v>
      </c>
      <c r="C20" s="1795">
        <v>0</v>
      </c>
      <c r="D20" s="1796"/>
      <c r="E20" s="1790"/>
      <c r="F20" s="1790"/>
      <c r="G20" s="1791"/>
      <c r="H20" s="1798"/>
      <c r="I20" s="1776"/>
      <c r="J20" s="1776"/>
      <c r="K20" s="1798"/>
      <c r="L20" s="532"/>
      <c r="M20" s="532"/>
      <c r="N20" s="532"/>
      <c r="O20" s="532"/>
      <c r="P20" s="532"/>
      <c r="Q20" s="532"/>
      <c r="R20" s="532"/>
      <c r="S20" s="532"/>
      <c r="T20" s="532"/>
      <c r="U20" s="532"/>
      <c r="V20" s="532"/>
      <c r="W20" s="532"/>
      <c r="X20" s="532"/>
      <c r="Y20" s="532"/>
      <c r="Z20" s="532"/>
      <c r="AA20" s="532"/>
      <c r="AB20" s="532"/>
      <c r="AC20" s="532"/>
      <c r="AD20" s="532"/>
      <c r="AE20" s="532"/>
    </row>
    <row r="21" spans="1:31" s="122" customFormat="1" ht="14.25" customHeight="1">
      <c r="A21" s="1786" t="s">
        <v>1470</v>
      </c>
      <c r="B21" s="1787">
        <f>B16-B17</f>
        <v>31467459</v>
      </c>
      <c r="C21" s="1787">
        <f>C16-C17</f>
        <v>11255638.999999996</v>
      </c>
      <c r="D21" s="1789"/>
      <c r="E21" s="1790"/>
      <c r="F21" s="1790"/>
      <c r="G21" s="1791"/>
      <c r="H21" s="1798"/>
      <c r="I21" s="1776"/>
      <c r="J21" s="1776"/>
      <c r="K21" s="1798"/>
      <c r="L21" s="532"/>
      <c r="M21" s="532"/>
      <c r="N21" s="532"/>
      <c r="O21" s="532"/>
      <c r="P21" s="532"/>
      <c r="Q21" s="532"/>
      <c r="R21" s="532"/>
      <c r="S21" s="532"/>
      <c r="T21" s="532"/>
      <c r="U21" s="532"/>
      <c r="V21" s="532"/>
      <c r="W21" s="532"/>
      <c r="X21" s="532"/>
      <c r="Y21" s="532"/>
      <c r="Z21" s="532"/>
      <c r="AA21" s="532"/>
      <c r="AB21" s="532"/>
      <c r="AC21" s="532"/>
      <c r="AD21" s="532"/>
      <c r="AE21" s="532"/>
    </row>
    <row r="22" spans="1:31" s="122" customFormat="1" ht="14.25" customHeight="1">
      <c r="A22" s="1785" t="s">
        <v>1471</v>
      </c>
      <c r="B22" s="1797">
        <v>48850</v>
      </c>
      <c r="C22" s="1797">
        <v>257285.99999999994</v>
      </c>
      <c r="D22" s="1796"/>
      <c r="E22" s="1799"/>
      <c r="F22" s="1799"/>
      <c r="G22" s="1791"/>
      <c r="H22" s="1798"/>
      <c r="I22" s="1776"/>
      <c r="J22" s="1776"/>
      <c r="K22" s="1798"/>
      <c r="L22" s="532"/>
      <c r="M22" s="532"/>
      <c r="N22" s="532"/>
      <c r="O22" s="532"/>
      <c r="P22" s="532"/>
      <c r="Q22" s="532"/>
      <c r="R22" s="532"/>
      <c r="S22" s="532"/>
      <c r="T22" s="532"/>
      <c r="U22" s="532"/>
      <c r="V22" s="532"/>
      <c r="W22" s="532"/>
      <c r="X22" s="532"/>
      <c r="Y22" s="532"/>
      <c r="Z22" s="532"/>
      <c r="AA22" s="532"/>
      <c r="AB22" s="532"/>
      <c r="AC22" s="532"/>
      <c r="AD22" s="532"/>
      <c r="AE22" s="532"/>
    </row>
    <row r="23" spans="1:31" s="122" customFormat="1" ht="14.25" customHeight="1">
      <c r="A23" s="1785" t="s">
        <v>1469</v>
      </c>
      <c r="B23" s="1797">
        <v>25169</v>
      </c>
      <c r="C23" s="1797">
        <v>49878.999999999993</v>
      </c>
      <c r="D23" s="1796"/>
      <c r="E23" s="1799"/>
      <c r="F23" s="1799"/>
      <c r="G23" s="1791"/>
      <c r="H23" s="1798"/>
      <c r="I23" s="1776"/>
      <c r="J23" s="1776"/>
      <c r="K23" s="1798"/>
      <c r="L23" s="532"/>
      <c r="M23" s="532"/>
      <c r="N23" s="532"/>
      <c r="O23" s="532"/>
      <c r="P23" s="532"/>
      <c r="Q23" s="532"/>
      <c r="R23" s="532"/>
      <c r="S23" s="532"/>
      <c r="T23" s="532"/>
      <c r="U23" s="532"/>
      <c r="V23" s="532"/>
      <c r="W23" s="532"/>
      <c r="X23" s="532"/>
      <c r="Y23" s="532"/>
      <c r="Z23" s="532"/>
      <c r="AA23" s="532"/>
      <c r="AB23" s="532"/>
      <c r="AC23" s="532"/>
      <c r="AD23" s="532"/>
      <c r="AE23" s="532"/>
    </row>
    <row r="24" spans="1:31" s="122" customFormat="1" ht="14.25" customHeight="1">
      <c r="A24" s="1785"/>
      <c r="B24" s="1787">
        <v>0</v>
      </c>
      <c r="C24" s="1795">
        <v>0</v>
      </c>
      <c r="D24" s="1796"/>
      <c r="E24" s="1790"/>
      <c r="F24" s="1790"/>
      <c r="G24" s="1791"/>
      <c r="H24" s="1798"/>
      <c r="I24" s="1776"/>
      <c r="J24" s="1776"/>
      <c r="K24" s="1798"/>
      <c r="L24" s="532"/>
      <c r="M24" s="532"/>
      <c r="N24" s="532"/>
      <c r="O24" s="532"/>
      <c r="P24" s="532"/>
      <c r="Q24" s="532"/>
      <c r="R24" s="532"/>
      <c r="S24" s="532"/>
      <c r="T24" s="532"/>
      <c r="U24" s="532"/>
      <c r="V24" s="532"/>
      <c r="W24" s="532"/>
      <c r="X24" s="532"/>
      <c r="Y24" s="532"/>
      <c r="Z24" s="532"/>
      <c r="AA24" s="532"/>
      <c r="AB24" s="532"/>
      <c r="AC24" s="532"/>
      <c r="AD24" s="532"/>
      <c r="AE24" s="532"/>
    </row>
    <row r="25" spans="1:31" s="122" customFormat="1" ht="14.25" customHeight="1">
      <c r="A25" s="1786" t="s">
        <v>1472</v>
      </c>
      <c r="B25" s="1787">
        <v>3061417.9999999995</v>
      </c>
      <c r="C25" s="1788">
        <v>3192752.0000000005</v>
      </c>
      <c r="D25" s="1789"/>
      <c r="E25" s="1790"/>
      <c r="F25" s="1790"/>
      <c r="G25" s="1791"/>
      <c r="H25" s="1798"/>
      <c r="I25" s="1776"/>
      <c r="J25" s="1776"/>
      <c r="K25" s="1798"/>
      <c r="L25" s="532"/>
      <c r="M25" s="532"/>
      <c r="N25" s="532"/>
      <c r="O25" s="532"/>
      <c r="P25" s="532"/>
      <c r="Q25" s="532"/>
      <c r="R25" s="532"/>
      <c r="S25" s="532"/>
      <c r="T25" s="532"/>
      <c r="U25" s="532"/>
      <c r="V25" s="532"/>
      <c r="W25" s="532"/>
      <c r="X25" s="532"/>
      <c r="Y25" s="532"/>
      <c r="Z25" s="532"/>
      <c r="AA25" s="532"/>
      <c r="AB25" s="532"/>
      <c r="AC25" s="532"/>
      <c r="AD25" s="532"/>
      <c r="AE25" s="532"/>
    </row>
    <row r="26" spans="1:31" s="122" customFormat="1" ht="14.25" customHeight="1">
      <c r="A26" s="1785" t="s">
        <v>1471</v>
      </c>
      <c r="B26" s="1797">
        <v>8035</v>
      </c>
      <c r="C26" s="1797">
        <v>7226.0000000000009</v>
      </c>
      <c r="D26" s="1796"/>
      <c r="E26" s="1799"/>
      <c r="F26" s="1799"/>
      <c r="G26" s="1791"/>
      <c r="H26" s="1798"/>
      <c r="I26" s="1776"/>
      <c r="J26" s="1776"/>
      <c r="K26" s="1798"/>
      <c r="L26" s="532"/>
      <c r="M26" s="532"/>
      <c r="N26" s="532"/>
      <c r="O26" s="532"/>
      <c r="P26" s="532"/>
      <c r="Q26" s="532"/>
      <c r="R26" s="532"/>
      <c r="S26" s="532"/>
      <c r="T26" s="532"/>
      <c r="U26" s="532"/>
      <c r="V26" s="532"/>
      <c r="W26" s="532"/>
      <c r="X26" s="532"/>
      <c r="Y26" s="532"/>
      <c r="Z26" s="532"/>
      <c r="AA26" s="532"/>
      <c r="AB26" s="532"/>
      <c r="AC26" s="532"/>
      <c r="AD26" s="532"/>
      <c r="AE26" s="532"/>
    </row>
    <row r="27" spans="1:31" s="122" customFormat="1" ht="14.25" customHeight="1">
      <c r="A27" s="1785" t="s">
        <v>1469</v>
      </c>
      <c r="B27" s="1797">
        <v>617</v>
      </c>
      <c r="C27" s="1797">
        <v>5021.0000000000009</v>
      </c>
      <c r="D27" s="1796"/>
      <c r="E27" s="1799"/>
      <c r="F27" s="1799"/>
      <c r="G27" s="1791"/>
      <c r="H27" s="1798"/>
      <c r="I27" s="1776"/>
      <c r="J27" s="1776"/>
      <c r="K27" s="1798"/>
      <c r="L27" s="532"/>
      <c r="M27" s="532"/>
      <c r="N27" s="532"/>
      <c r="O27" s="532"/>
      <c r="P27" s="532"/>
      <c r="Q27" s="532"/>
      <c r="R27" s="532"/>
      <c r="S27" s="532"/>
      <c r="T27" s="532"/>
      <c r="U27" s="532"/>
      <c r="V27" s="532"/>
      <c r="W27" s="532"/>
      <c r="X27" s="532"/>
      <c r="Y27" s="532"/>
      <c r="Z27" s="532"/>
      <c r="AA27" s="532"/>
      <c r="AB27" s="532"/>
      <c r="AC27" s="532"/>
      <c r="AD27" s="532"/>
      <c r="AE27" s="532"/>
    </row>
    <row r="28" spans="1:31" s="122" customFormat="1" ht="6.95" customHeight="1" thickBot="1">
      <c r="A28" s="1800"/>
      <c r="B28" s="1801"/>
      <c r="C28" s="1801"/>
      <c r="D28" s="1798"/>
      <c r="E28" s="1798"/>
      <c r="F28" s="1776"/>
      <c r="G28" s="1776"/>
      <c r="H28" s="1798"/>
      <c r="I28" s="1776"/>
      <c r="J28" s="1776"/>
      <c r="K28" s="1798"/>
      <c r="L28" s="532"/>
      <c r="M28" s="532"/>
      <c r="N28" s="532"/>
      <c r="O28" s="532"/>
      <c r="P28" s="532"/>
      <c r="Q28" s="532"/>
      <c r="R28" s="532"/>
      <c r="S28" s="532"/>
      <c r="T28" s="532"/>
      <c r="U28" s="532"/>
      <c r="V28" s="532"/>
      <c r="W28" s="532"/>
      <c r="X28" s="532"/>
      <c r="Y28" s="532"/>
      <c r="Z28" s="532"/>
      <c r="AA28" s="532"/>
      <c r="AB28" s="532"/>
      <c r="AC28" s="532"/>
      <c r="AD28" s="532"/>
      <c r="AE28" s="532"/>
    </row>
    <row r="29" spans="1:31" ht="3.75" customHeight="1" thickTop="1">
      <c r="A29" s="1802"/>
      <c r="B29" s="1803"/>
      <c r="C29" s="1803"/>
      <c r="D29" s="1804"/>
      <c r="E29" s="1804"/>
      <c r="F29" s="1805"/>
      <c r="G29" s="1805"/>
      <c r="H29" s="1804"/>
      <c r="I29" s="1805"/>
      <c r="J29" s="1805"/>
      <c r="K29" s="1804"/>
      <c r="L29" s="1685"/>
      <c r="M29" s="1685"/>
      <c r="N29" s="1685"/>
      <c r="O29" s="1685"/>
      <c r="P29" s="1685"/>
      <c r="Q29" s="1685"/>
      <c r="R29" s="1685"/>
      <c r="S29" s="1685"/>
      <c r="T29" s="1685"/>
      <c r="U29" s="1685"/>
      <c r="V29" s="1685"/>
      <c r="W29" s="1685"/>
      <c r="X29" s="1685"/>
      <c r="Y29" s="1685"/>
      <c r="Z29" s="1685"/>
      <c r="AA29" s="1685"/>
      <c r="AB29" s="1685"/>
      <c r="AC29" s="1685"/>
      <c r="AD29" s="1685"/>
      <c r="AE29" s="1685"/>
    </row>
    <row r="30" spans="1:31" s="122" customFormat="1" ht="12.95" customHeight="1">
      <c r="A30" s="427" t="s">
        <v>1473</v>
      </c>
      <c r="B30" s="1806"/>
      <c r="C30" s="1806"/>
      <c r="D30" s="1798"/>
      <c r="E30" s="1807"/>
    </row>
    <row r="31" spans="1:31" s="122" customFormat="1" ht="12.95" customHeight="1">
      <c r="A31" s="427" t="s">
        <v>1474</v>
      </c>
    </row>
    <row r="32" spans="1:31" s="122" customFormat="1" ht="12.95" customHeight="1">
      <c r="A32" s="122" t="s">
        <v>1475</v>
      </c>
    </row>
    <row r="33" spans="1:5" s="122" customFormat="1" ht="12.95" customHeight="1">
      <c r="A33" s="122" t="s">
        <v>1476</v>
      </c>
    </row>
    <row r="34" spans="1:5" s="122" customFormat="1" ht="12.95" customHeight="1">
      <c r="A34" s="1808" t="s">
        <v>1477</v>
      </c>
      <c r="B34" s="1806"/>
      <c r="C34" s="1806"/>
      <c r="D34" s="1798"/>
      <c r="E34" s="1807"/>
    </row>
    <row r="35" spans="1:5">
      <c r="A35" s="1202"/>
      <c r="B35" s="1202"/>
      <c r="C35" s="1202"/>
    </row>
    <row r="36" spans="1:5">
      <c r="A36" s="1202"/>
      <c r="B36" s="1202"/>
      <c r="C36" s="1202"/>
    </row>
    <row r="37" spans="1:5">
      <c r="A37" s="1202"/>
      <c r="B37" s="1202"/>
      <c r="C37" s="1202"/>
    </row>
    <row r="38" spans="1:5">
      <c r="A38" s="1202"/>
      <c r="B38" s="1202"/>
      <c r="C38" s="1202"/>
    </row>
    <row r="39" spans="1:5">
      <c r="A39" s="1202"/>
      <c r="B39" s="1202"/>
      <c r="C39" s="1202"/>
    </row>
    <row r="40" spans="1:5">
      <c r="A40" s="1202"/>
      <c r="B40" s="1202"/>
      <c r="C40" s="1202"/>
    </row>
    <row r="41" spans="1:5">
      <c r="A41" s="1202"/>
      <c r="B41" s="1202"/>
      <c r="C41" s="1202"/>
    </row>
    <row r="42" spans="1:5">
      <c r="A42" s="1202"/>
      <c r="B42" s="1202"/>
      <c r="C42" s="1202"/>
    </row>
    <row r="43" spans="1:5">
      <c r="A43" s="1202"/>
      <c r="B43" s="1202"/>
      <c r="C43" s="1202"/>
    </row>
    <row r="44" spans="1:5">
      <c r="A44" s="1202"/>
      <c r="B44" s="1202"/>
      <c r="C44" s="1202"/>
    </row>
    <row r="45" spans="1:5">
      <c r="A45" s="1202"/>
      <c r="B45" s="1202"/>
      <c r="C45" s="1202"/>
    </row>
    <row r="46" spans="1:5">
      <c r="A46" s="1202"/>
      <c r="B46" s="1202"/>
      <c r="C46" s="1202"/>
    </row>
    <row r="47" spans="1:5">
      <c r="A47" s="1202"/>
      <c r="B47" s="1202"/>
      <c r="C47" s="1202"/>
    </row>
    <row r="48" spans="1:5">
      <c r="A48" s="1202"/>
      <c r="B48" s="1202"/>
      <c r="C48" s="1202"/>
    </row>
    <row r="49" spans="1:3">
      <c r="A49" s="1202"/>
      <c r="B49" s="1202"/>
      <c r="C49" s="1202"/>
    </row>
    <row r="50" spans="1:3">
      <c r="A50" s="1202"/>
      <c r="B50" s="1202"/>
      <c r="C50" s="1202"/>
    </row>
    <row r="51" spans="1:3">
      <c r="A51" s="1202"/>
      <c r="B51" s="1202"/>
      <c r="C51" s="1202"/>
    </row>
    <row r="52" spans="1:3">
      <c r="A52" s="1202"/>
      <c r="B52" s="1202"/>
      <c r="C52" s="1202"/>
    </row>
    <row r="53" spans="1:3">
      <c r="A53" s="1202"/>
      <c r="B53" s="1202"/>
      <c r="C53" s="1202"/>
    </row>
    <row r="54" spans="1:3">
      <c r="A54" s="1202"/>
      <c r="B54" s="1202"/>
      <c r="C54" s="1202"/>
    </row>
    <row r="55" spans="1:3">
      <c r="A55" s="1202"/>
      <c r="B55" s="1202"/>
      <c r="C55" s="1202"/>
    </row>
    <row r="56" spans="1:3">
      <c r="A56" s="1202"/>
      <c r="B56" s="1202"/>
      <c r="C56" s="1202"/>
    </row>
    <row r="57" spans="1:3">
      <c r="A57" s="1202"/>
      <c r="B57" s="1202"/>
      <c r="C57" s="1202"/>
    </row>
    <row r="58" spans="1:3">
      <c r="A58" s="1202"/>
      <c r="B58" s="1202"/>
      <c r="C58" s="1202"/>
    </row>
    <row r="59" spans="1:3">
      <c r="A59" s="1202"/>
      <c r="B59" s="1202"/>
      <c r="C59" s="1202"/>
    </row>
    <row r="60" spans="1:3">
      <c r="A60" s="1202"/>
      <c r="B60" s="1202"/>
      <c r="C60" s="1202"/>
    </row>
    <row r="61" spans="1:3">
      <c r="A61" s="1202"/>
      <c r="B61" s="1202"/>
      <c r="C61" s="1202"/>
    </row>
    <row r="62" spans="1:3">
      <c r="A62" s="1202"/>
      <c r="B62" s="1202"/>
      <c r="C62" s="1202"/>
    </row>
    <row r="63" spans="1:3">
      <c r="A63" s="1202"/>
      <c r="B63" s="1202"/>
      <c r="C63" s="1202"/>
    </row>
    <row r="64" spans="1:3">
      <c r="A64" s="1202"/>
      <c r="B64" s="1202"/>
      <c r="C64" s="1202"/>
    </row>
    <row r="65" spans="1:3">
      <c r="A65" s="1202"/>
      <c r="B65" s="1202"/>
      <c r="C65" s="1202"/>
    </row>
    <row r="66" spans="1:3">
      <c r="A66" s="1202"/>
      <c r="B66" s="1202"/>
      <c r="C66" s="1202"/>
    </row>
    <row r="67" spans="1:3">
      <c r="A67" s="1202"/>
      <c r="B67" s="1202"/>
      <c r="C67" s="1202"/>
    </row>
    <row r="68" spans="1:3">
      <c r="A68" s="1202"/>
      <c r="B68" s="1202"/>
      <c r="C68" s="1202"/>
    </row>
    <row r="69" spans="1:3">
      <c r="A69" s="1202"/>
      <c r="B69" s="1202"/>
      <c r="C69" s="1202"/>
    </row>
    <row r="70" spans="1:3">
      <c r="A70" s="1202"/>
      <c r="B70" s="1202"/>
      <c r="C70" s="1202"/>
    </row>
    <row r="71" spans="1:3">
      <c r="A71" s="1202"/>
      <c r="B71" s="1202"/>
      <c r="C71" s="1202"/>
    </row>
    <row r="72" spans="1:3">
      <c r="A72" s="1202"/>
      <c r="B72" s="1202"/>
      <c r="C72" s="1202"/>
    </row>
    <row r="73" spans="1:3">
      <c r="A73" s="1202"/>
      <c r="B73" s="1202"/>
      <c r="C73" s="1202"/>
    </row>
    <row r="74" spans="1:3">
      <c r="A74" s="1202"/>
      <c r="B74" s="1202"/>
      <c r="C74" s="1202"/>
    </row>
    <row r="75" spans="1:3">
      <c r="A75" s="1202"/>
      <c r="B75" s="1202"/>
      <c r="C75" s="1202"/>
    </row>
    <row r="76" spans="1:3">
      <c r="A76" s="1202"/>
      <c r="B76" s="1202"/>
      <c r="C76" s="1202"/>
    </row>
    <row r="77" spans="1:3">
      <c r="A77" s="1202"/>
      <c r="B77" s="1202"/>
      <c r="C77" s="1202"/>
    </row>
    <row r="78" spans="1:3">
      <c r="A78" s="1202"/>
      <c r="B78" s="1202"/>
      <c r="C78" s="1202"/>
    </row>
    <row r="79" spans="1:3">
      <c r="A79" s="1202"/>
      <c r="B79" s="1202"/>
      <c r="C79" s="1202"/>
    </row>
    <row r="80" spans="1:3">
      <c r="A80" s="1202"/>
      <c r="B80" s="1202"/>
      <c r="C80" s="1202"/>
    </row>
    <row r="81" spans="1:3">
      <c r="A81" s="1202"/>
      <c r="B81" s="1202"/>
      <c r="C81" s="1202"/>
    </row>
    <row r="82" spans="1:3">
      <c r="A82" s="1202"/>
      <c r="B82" s="1202"/>
      <c r="C82" s="1202"/>
    </row>
    <row r="83" spans="1:3">
      <c r="A83" s="1202"/>
      <c r="B83" s="1202"/>
      <c r="C83" s="1202"/>
    </row>
    <row r="84" spans="1:3">
      <c r="A84" s="1202"/>
      <c r="B84" s="1202"/>
      <c r="C84" s="1202"/>
    </row>
    <row r="85" spans="1:3">
      <c r="A85" s="1202"/>
      <c r="B85" s="1202"/>
      <c r="C85" s="1202"/>
    </row>
    <row r="86" spans="1:3">
      <c r="A86" s="1202"/>
      <c r="B86" s="1202"/>
      <c r="C86" s="1202"/>
    </row>
    <row r="87" spans="1:3">
      <c r="A87" s="1202"/>
      <c r="B87" s="1202"/>
      <c r="C87" s="1202"/>
    </row>
    <row r="88" spans="1:3">
      <c r="A88" s="1202"/>
      <c r="B88" s="1202"/>
      <c r="C88" s="1202"/>
    </row>
    <row r="89" spans="1:3">
      <c r="A89" s="1202"/>
      <c r="B89" s="1202"/>
      <c r="C89" s="1202"/>
    </row>
    <row r="90" spans="1:3">
      <c r="A90" s="1202"/>
      <c r="B90" s="1202"/>
      <c r="C90" s="1202"/>
    </row>
    <row r="91" spans="1:3">
      <c r="A91" s="1202"/>
      <c r="B91" s="1202"/>
      <c r="C91" s="1202"/>
    </row>
    <row r="92" spans="1:3">
      <c r="A92" s="1202"/>
      <c r="B92" s="1202"/>
      <c r="C92" s="1202"/>
    </row>
    <row r="93" spans="1:3">
      <c r="A93" s="1202"/>
      <c r="B93" s="1202"/>
      <c r="C93" s="1202"/>
    </row>
    <row r="94" spans="1:3">
      <c r="A94" s="1202"/>
      <c r="B94" s="1202"/>
      <c r="C94" s="1202"/>
    </row>
    <row r="95" spans="1:3">
      <c r="A95" s="1202"/>
      <c r="B95" s="1202"/>
      <c r="C95" s="1202"/>
    </row>
    <row r="96" spans="1:3">
      <c r="A96" s="1202"/>
      <c r="B96" s="1202"/>
      <c r="C96" s="1202"/>
    </row>
    <row r="97" spans="1:3">
      <c r="A97" s="1202"/>
      <c r="B97" s="1202"/>
      <c r="C97" s="1202"/>
    </row>
    <row r="98" spans="1:3">
      <c r="A98" s="1202"/>
      <c r="B98" s="1202"/>
      <c r="C98" s="1202"/>
    </row>
    <row r="99" spans="1:3">
      <c r="A99" s="1202"/>
      <c r="B99" s="1202"/>
      <c r="C99" s="1202"/>
    </row>
    <row r="100" spans="1:3">
      <c r="A100" s="1202"/>
      <c r="B100" s="1202"/>
      <c r="C100" s="1202"/>
    </row>
    <row r="101" spans="1:3">
      <c r="A101" s="1202"/>
      <c r="B101" s="1202"/>
      <c r="C101" s="1202"/>
    </row>
    <row r="102" spans="1:3">
      <c r="A102" s="1202"/>
      <c r="B102" s="1202"/>
      <c r="C102" s="1202"/>
    </row>
    <row r="103" spans="1:3">
      <c r="A103" s="1202"/>
      <c r="B103" s="1202"/>
      <c r="C103" s="1202"/>
    </row>
    <row r="104" spans="1:3">
      <c r="A104" s="1202"/>
      <c r="B104" s="1202"/>
      <c r="C104" s="1202"/>
    </row>
    <row r="105" spans="1:3">
      <c r="A105" s="1202"/>
      <c r="B105" s="1202"/>
      <c r="C105" s="1202"/>
    </row>
    <row r="106" spans="1:3">
      <c r="A106" s="1202"/>
      <c r="B106" s="1202"/>
      <c r="C106" s="1202"/>
    </row>
    <row r="107" spans="1:3">
      <c r="A107" s="1202"/>
      <c r="B107" s="1202"/>
      <c r="C107" s="1202"/>
    </row>
    <row r="108" spans="1:3">
      <c r="A108" s="1202"/>
      <c r="B108" s="1202"/>
      <c r="C108" s="1202"/>
    </row>
    <row r="109" spans="1:3">
      <c r="A109" s="1202"/>
      <c r="B109" s="1202"/>
      <c r="C109" s="1202"/>
    </row>
    <row r="110" spans="1:3">
      <c r="A110" s="1202"/>
      <c r="B110" s="1202"/>
      <c r="C110" s="1202"/>
    </row>
    <row r="111" spans="1:3">
      <c r="A111" s="1202"/>
      <c r="B111" s="1202"/>
      <c r="C111" s="1202"/>
    </row>
    <row r="112" spans="1:3">
      <c r="A112" s="1202"/>
      <c r="B112" s="1202"/>
      <c r="C112" s="1202"/>
    </row>
    <row r="113" spans="1:3">
      <c r="A113" s="1202"/>
      <c r="B113" s="1202"/>
      <c r="C113" s="1202"/>
    </row>
    <row r="114" spans="1:3">
      <c r="A114" s="1202"/>
      <c r="B114" s="1202"/>
      <c r="C114" s="1202"/>
    </row>
    <row r="115" spans="1:3">
      <c r="A115" s="1202"/>
      <c r="B115" s="1202"/>
      <c r="C115" s="1202"/>
    </row>
    <row r="116" spans="1:3">
      <c r="A116" s="1202"/>
      <c r="B116" s="1202"/>
      <c r="C116" s="1202"/>
    </row>
    <row r="117" spans="1:3">
      <c r="A117" s="1202"/>
      <c r="B117" s="1202"/>
      <c r="C117" s="1202"/>
    </row>
    <row r="118" spans="1:3">
      <c r="A118" s="1202"/>
      <c r="B118" s="1202"/>
      <c r="C118" s="1202"/>
    </row>
    <row r="119" spans="1:3">
      <c r="A119" s="1202"/>
      <c r="B119" s="1202"/>
      <c r="C119" s="1202"/>
    </row>
    <row r="120" spans="1:3">
      <c r="A120" s="1202"/>
      <c r="B120" s="1202"/>
      <c r="C120" s="1202"/>
    </row>
    <row r="121" spans="1:3">
      <c r="A121" s="1202"/>
      <c r="B121" s="1202"/>
      <c r="C121" s="1202"/>
    </row>
    <row r="122" spans="1:3">
      <c r="A122" s="1202"/>
      <c r="B122" s="1202"/>
      <c r="C122" s="1202"/>
    </row>
    <row r="123" spans="1:3">
      <c r="A123" s="1202"/>
      <c r="B123" s="1202"/>
      <c r="C123" s="1202"/>
    </row>
    <row r="124" spans="1:3">
      <c r="A124" s="1202"/>
      <c r="B124" s="1202"/>
      <c r="C124" s="1202"/>
    </row>
    <row r="125" spans="1:3">
      <c r="A125" s="1202"/>
      <c r="B125" s="1202"/>
      <c r="C125" s="1202"/>
    </row>
    <row r="126" spans="1:3">
      <c r="A126" s="1202"/>
      <c r="B126" s="1202"/>
      <c r="C126" s="1202"/>
    </row>
    <row r="127" spans="1:3">
      <c r="A127" s="1202"/>
      <c r="B127" s="1202"/>
      <c r="C127" s="1202"/>
    </row>
    <row r="128" spans="1:3">
      <c r="A128" s="1202"/>
      <c r="B128" s="1202"/>
      <c r="C128" s="1202"/>
    </row>
    <row r="129" spans="1:3">
      <c r="A129" s="1202"/>
      <c r="B129" s="1202"/>
      <c r="C129" s="1202"/>
    </row>
    <row r="130" spans="1:3">
      <c r="A130" s="1202"/>
      <c r="B130" s="1202"/>
      <c r="C130" s="1202"/>
    </row>
    <row r="131" spans="1:3">
      <c r="A131" s="1202"/>
      <c r="B131" s="1202"/>
      <c r="C131" s="1202"/>
    </row>
    <row r="132" spans="1:3">
      <c r="A132" s="1202"/>
      <c r="B132" s="1202"/>
      <c r="C132" s="1202"/>
    </row>
    <row r="133" spans="1:3">
      <c r="A133" s="1202"/>
      <c r="B133" s="1202"/>
      <c r="C133" s="1202"/>
    </row>
    <row r="134" spans="1:3">
      <c r="A134" s="1202"/>
      <c r="B134" s="1202"/>
      <c r="C134" s="1202"/>
    </row>
    <row r="135" spans="1:3">
      <c r="A135" s="1202"/>
      <c r="B135" s="1202"/>
      <c r="C135" s="1202"/>
    </row>
    <row r="136" spans="1:3">
      <c r="A136" s="1202"/>
      <c r="B136" s="1202"/>
      <c r="C136" s="1202"/>
    </row>
    <row r="137" spans="1:3">
      <c r="A137" s="1202"/>
      <c r="B137" s="1202"/>
      <c r="C137" s="1202"/>
    </row>
    <row r="138" spans="1:3">
      <c r="A138" s="1202"/>
      <c r="B138" s="1202"/>
      <c r="C138" s="1202"/>
    </row>
    <row r="139" spans="1:3">
      <c r="A139" s="1202"/>
      <c r="B139" s="1202"/>
      <c r="C139" s="1202"/>
    </row>
    <row r="140" spans="1:3">
      <c r="A140" s="1202"/>
      <c r="B140" s="1202"/>
      <c r="C140" s="1202"/>
    </row>
    <row r="141" spans="1:3">
      <c r="A141" s="1202"/>
      <c r="B141" s="1202"/>
      <c r="C141" s="1202"/>
    </row>
    <row r="142" spans="1:3">
      <c r="A142" s="1202"/>
      <c r="B142" s="1202"/>
      <c r="C142" s="1202"/>
    </row>
    <row r="143" spans="1:3">
      <c r="A143" s="1202"/>
      <c r="B143" s="1202"/>
      <c r="C143" s="1202"/>
    </row>
    <row r="144" spans="1:3">
      <c r="A144" s="1202"/>
      <c r="B144" s="1202"/>
      <c r="C144" s="1202"/>
    </row>
    <row r="145" spans="1:3">
      <c r="A145" s="1202"/>
      <c r="B145" s="1202"/>
      <c r="C145" s="1202"/>
    </row>
    <row r="146" spans="1:3">
      <c r="A146" s="1202"/>
      <c r="B146" s="1202"/>
      <c r="C146" s="1202"/>
    </row>
    <row r="147" spans="1:3">
      <c r="A147" s="1202"/>
      <c r="B147" s="1202"/>
      <c r="C147" s="1202"/>
    </row>
    <row r="148" spans="1:3">
      <c r="A148" s="1202"/>
      <c r="B148" s="1202"/>
      <c r="C148" s="1202"/>
    </row>
    <row r="149" spans="1:3">
      <c r="A149" s="1202"/>
      <c r="B149" s="1202"/>
      <c r="C149" s="1202"/>
    </row>
    <row r="150" spans="1:3">
      <c r="A150" s="1202"/>
      <c r="B150" s="1202"/>
      <c r="C150" s="1202"/>
    </row>
    <row r="151" spans="1:3">
      <c r="A151" s="1202"/>
      <c r="B151" s="1202"/>
      <c r="C151" s="1202"/>
    </row>
    <row r="152" spans="1:3">
      <c r="A152" s="1202"/>
      <c r="B152" s="1202"/>
      <c r="C152" s="1202"/>
    </row>
    <row r="153" spans="1:3">
      <c r="A153" s="1202"/>
      <c r="B153" s="1202"/>
      <c r="C153" s="1202"/>
    </row>
    <row r="154" spans="1:3">
      <c r="A154" s="1202"/>
      <c r="B154" s="1202"/>
      <c r="C154" s="1202"/>
    </row>
    <row r="155" spans="1:3">
      <c r="A155" s="1202"/>
      <c r="B155" s="1202"/>
      <c r="C155" s="1202"/>
    </row>
    <row r="156" spans="1:3">
      <c r="A156" s="1202"/>
      <c r="B156" s="1202"/>
      <c r="C156" s="1202"/>
    </row>
    <row r="157" spans="1:3">
      <c r="A157" s="1202"/>
      <c r="B157" s="1202"/>
      <c r="C157" s="1202"/>
    </row>
    <row r="158" spans="1:3">
      <c r="A158" s="1202"/>
      <c r="B158" s="1202"/>
      <c r="C158" s="1202"/>
    </row>
    <row r="159" spans="1:3">
      <c r="A159" s="1202"/>
      <c r="B159" s="1202"/>
      <c r="C159" s="1202"/>
    </row>
    <row r="160" spans="1:3">
      <c r="A160" s="1202"/>
      <c r="B160" s="1202"/>
      <c r="C160" s="1202"/>
    </row>
    <row r="161" spans="1:3">
      <c r="A161" s="1202"/>
      <c r="B161" s="1202"/>
      <c r="C161" s="1202"/>
    </row>
    <row r="162" spans="1:3">
      <c r="A162" s="1202"/>
      <c r="B162" s="1202"/>
      <c r="C162" s="1202"/>
    </row>
    <row r="163" spans="1:3">
      <c r="A163" s="1202"/>
      <c r="B163" s="1202"/>
      <c r="C163" s="1202"/>
    </row>
    <row r="164" spans="1:3">
      <c r="A164" s="1202"/>
      <c r="B164" s="1202"/>
      <c r="C164" s="1202"/>
    </row>
    <row r="165" spans="1:3">
      <c r="A165" s="1202"/>
      <c r="B165" s="1202"/>
      <c r="C165" s="1202"/>
    </row>
    <row r="166" spans="1:3">
      <c r="A166" s="1202"/>
      <c r="B166" s="1202"/>
      <c r="C166" s="1202"/>
    </row>
    <row r="167" spans="1:3">
      <c r="A167" s="1202"/>
      <c r="B167" s="1202"/>
      <c r="C167" s="1202"/>
    </row>
    <row r="168" spans="1:3">
      <c r="A168" s="1202"/>
      <c r="B168" s="1202"/>
      <c r="C168" s="1202"/>
    </row>
    <row r="169" spans="1:3">
      <c r="A169" s="1202"/>
      <c r="B169" s="1202"/>
      <c r="C169" s="1202"/>
    </row>
    <row r="170" spans="1:3">
      <c r="A170" s="1202"/>
      <c r="B170" s="1202"/>
      <c r="C170" s="1202"/>
    </row>
    <row r="171" spans="1:3">
      <c r="A171" s="1202"/>
      <c r="B171" s="1202"/>
      <c r="C171" s="1202"/>
    </row>
    <row r="172" spans="1:3">
      <c r="A172" s="1202"/>
      <c r="B172" s="1202"/>
      <c r="C172" s="1202"/>
    </row>
    <row r="173" spans="1:3">
      <c r="A173" s="1202"/>
      <c r="B173" s="1202"/>
      <c r="C173" s="1202"/>
    </row>
    <row r="174" spans="1:3">
      <c r="A174" s="1202"/>
      <c r="B174" s="1202"/>
      <c r="C174" s="1202"/>
    </row>
    <row r="175" spans="1:3">
      <c r="A175" s="1202"/>
      <c r="B175" s="1202"/>
      <c r="C175" s="1202"/>
    </row>
    <row r="176" spans="1:3">
      <c r="A176" s="1202"/>
      <c r="B176" s="1202"/>
      <c r="C176" s="1202"/>
    </row>
    <row r="177" spans="1:3">
      <c r="A177" s="1202"/>
      <c r="B177" s="1202"/>
      <c r="C177" s="1202"/>
    </row>
    <row r="178" spans="1:3">
      <c r="A178" s="1202"/>
      <c r="B178" s="1202"/>
      <c r="C178" s="1202"/>
    </row>
    <row r="179" spans="1:3">
      <c r="A179" s="1202"/>
      <c r="B179" s="1202"/>
      <c r="C179" s="1202"/>
    </row>
    <row r="180" spans="1:3">
      <c r="A180" s="1202"/>
      <c r="B180" s="1202"/>
      <c r="C180" s="1202"/>
    </row>
    <row r="181" spans="1:3">
      <c r="A181" s="1202"/>
      <c r="B181" s="1202"/>
      <c r="C181" s="1202"/>
    </row>
    <row r="182" spans="1:3">
      <c r="A182" s="1202"/>
      <c r="B182" s="1202"/>
      <c r="C182" s="1202"/>
    </row>
    <row r="183" spans="1:3">
      <c r="A183" s="1202"/>
      <c r="B183" s="1202"/>
      <c r="C183" s="1202"/>
    </row>
    <row r="184" spans="1:3">
      <c r="A184" s="1202"/>
      <c r="B184" s="1202"/>
      <c r="C184" s="1202"/>
    </row>
    <row r="185" spans="1:3">
      <c r="A185" s="1202"/>
      <c r="B185" s="1202"/>
      <c r="C185" s="1202"/>
    </row>
    <row r="186" spans="1:3">
      <c r="A186" s="1202"/>
      <c r="B186" s="1202"/>
      <c r="C186" s="1202"/>
    </row>
    <row r="187" spans="1:3">
      <c r="A187" s="1202"/>
      <c r="B187" s="1202"/>
      <c r="C187" s="1202"/>
    </row>
    <row r="188" spans="1:3">
      <c r="A188" s="1202"/>
      <c r="B188" s="1202"/>
      <c r="C188" s="1202"/>
    </row>
    <row r="189" spans="1:3">
      <c r="A189" s="1202"/>
      <c r="B189" s="1202"/>
      <c r="C189" s="1202"/>
    </row>
    <row r="190" spans="1:3">
      <c r="A190" s="1202"/>
      <c r="B190" s="1202"/>
      <c r="C190" s="1202"/>
    </row>
    <row r="191" spans="1:3">
      <c r="A191" s="1202"/>
      <c r="B191" s="1202"/>
      <c r="C191" s="1202"/>
    </row>
    <row r="192" spans="1:3">
      <c r="A192" s="1202"/>
      <c r="B192" s="1202"/>
      <c r="C192" s="1202"/>
    </row>
    <row r="193" spans="1:3">
      <c r="A193" s="1202"/>
      <c r="B193" s="1202"/>
      <c r="C193" s="1202"/>
    </row>
    <row r="194" spans="1:3">
      <c r="A194" s="1202"/>
      <c r="B194" s="1202"/>
      <c r="C194" s="1202"/>
    </row>
    <row r="195" spans="1:3">
      <c r="A195" s="1202"/>
      <c r="B195" s="1202"/>
      <c r="C195" s="1202"/>
    </row>
    <row r="196" spans="1:3">
      <c r="A196" s="1202"/>
      <c r="B196" s="1202"/>
      <c r="C196" s="1202"/>
    </row>
    <row r="197" spans="1:3">
      <c r="A197" s="1202"/>
      <c r="B197" s="1202"/>
      <c r="C197" s="1202"/>
    </row>
    <row r="198" spans="1:3">
      <c r="A198" s="1202"/>
      <c r="B198" s="1202"/>
      <c r="C198" s="1202"/>
    </row>
    <row r="199" spans="1:3">
      <c r="A199" s="1202"/>
      <c r="B199" s="1202"/>
      <c r="C199" s="1202"/>
    </row>
    <row r="200" spans="1:3">
      <c r="A200" s="1202"/>
      <c r="B200" s="1202"/>
      <c r="C200" s="1202"/>
    </row>
    <row r="201" spans="1:3">
      <c r="A201" s="1202"/>
      <c r="B201" s="1202"/>
      <c r="C201" s="1202"/>
    </row>
    <row r="202" spans="1:3">
      <c r="A202" s="1202"/>
      <c r="B202" s="1202"/>
      <c r="C202" s="1202"/>
    </row>
    <row r="203" spans="1:3">
      <c r="A203" s="1202"/>
      <c r="B203" s="1202"/>
      <c r="C203" s="1202"/>
    </row>
    <row r="204" spans="1:3">
      <c r="A204" s="1202"/>
      <c r="B204" s="1202"/>
      <c r="C204" s="1202"/>
    </row>
    <row r="205" spans="1:3">
      <c r="A205" s="1202"/>
      <c r="B205" s="1202"/>
      <c r="C205" s="1202"/>
    </row>
    <row r="206" spans="1:3">
      <c r="A206" s="1202"/>
      <c r="B206" s="1202"/>
      <c r="C206" s="1202"/>
    </row>
    <row r="207" spans="1:3">
      <c r="A207" s="1202"/>
      <c r="B207" s="1202"/>
      <c r="C207" s="1202"/>
    </row>
    <row r="208" spans="1:3">
      <c r="A208" s="1202"/>
      <c r="B208" s="1202"/>
      <c r="C208" s="1202"/>
    </row>
    <row r="209" spans="1:3">
      <c r="A209" s="1202"/>
      <c r="B209" s="1202"/>
      <c r="C209" s="1202"/>
    </row>
    <row r="210" spans="1:3">
      <c r="A210" s="1202"/>
      <c r="B210" s="1202"/>
      <c r="C210" s="1202"/>
    </row>
    <row r="211" spans="1:3">
      <c r="A211" s="1202"/>
      <c r="B211" s="1202"/>
      <c r="C211" s="1202"/>
    </row>
    <row r="212" spans="1:3">
      <c r="A212" s="1202"/>
      <c r="B212" s="1202"/>
      <c r="C212" s="1202"/>
    </row>
    <row r="213" spans="1:3">
      <c r="A213" s="1202"/>
      <c r="B213" s="1202"/>
      <c r="C213" s="1202"/>
    </row>
    <row r="214" spans="1:3">
      <c r="A214" s="1202"/>
      <c r="B214" s="1202"/>
      <c r="C214" s="1202"/>
    </row>
    <row r="215" spans="1:3">
      <c r="A215" s="1202"/>
      <c r="B215" s="1202"/>
      <c r="C215" s="1202"/>
    </row>
    <row r="216" spans="1:3">
      <c r="A216" s="1202"/>
      <c r="B216" s="1202"/>
      <c r="C216" s="1202"/>
    </row>
    <row r="217" spans="1:3">
      <c r="A217" s="1202"/>
      <c r="B217" s="1202"/>
      <c r="C217" s="1202"/>
    </row>
    <row r="218" spans="1:3">
      <c r="A218" s="1202"/>
      <c r="B218" s="1202"/>
      <c r="C218" s="1202"/>
    </row>
    <row r="219" spans="1:3">
      <c r="A219" s="1202"/>
      <c r="B219" s="1202"/>
      <c r="C219" s="1202"/>
    </row>
    <row r="220" spans="1:3">
      <c r="A220" s="1202"/>
      <c r="B220" s="1202"/>
      <c r="C220" s="1202"/>
    </row>
    <row r="221" spans="1:3">
      <c r="A221" s="1202"/>
      <c r="B221" s="1202"/>
      <c r="C221" s="1202"/>
    </row>
    <row r="222" spans="1:3">
      <c r="A222" s="1202"/>
      <c r="B222" s="1202"/>
      <c r="C222" s="1202"/>
    </row>
    <row r="223" spans="1:3">
      <c r="A223" s="1202"/>
      <c r="B223" s="1202"/>
      <c r="C223" s="1202"/>
    </row>
    <row r="224" spans="1:3">
      <c r="A224" s="1202"/>
      <c r="B224" s="1202"/>
      <c r="C224" s="1202"/>
    </row>
    <row r="225" spans="1:3">
      <c r="A225" s="1202"/>
      <c r="B225" s="1202"/>
      <c r="C225" s="1202"/>
    </row>
    <row r="226" spans="1:3">
      <c r="A226" s="1202"/>
      <c r="B226" s="1202"/>
      <c r="C226" s="1202"/>
    </row>
    <row r="227" spans="1:3">
      <c r="A227" s="1202"/>
      <c r="B227" s="1202"/>
      <c r="C227" s="1202"/>
    </row>
    <row r="228" spans="1:3">
      <c r="A228" s="1202"/>
      <c r="B228" s="1202"/>
      <c r="C228" s="1202"/>
    </row>
    <row r="229" spans="1:3">
      <c r="A229" s="1202"/>
      <c r="B229" s="1202"/>
      <c r="C229" s="1202"/>
    </row>
    <row r="230" spans="1:3">
      <c r="A230" s="1202"/>
      <c r="B230" s="1202"/>
      <c r="C230" s="1202"/>
    </row>
    <row r="231" spans="1:3">
      <c r="A231" s="1202"/>
      <c r="B231" s="1202"/>
      <c r="C231" s="1202"/>
    </row>
    <row r="232" spans="1:3">
      <c r="A232" s="1202"/>
      <c r="B232" s="1202"/>
      <c r="C232" s="1202"/>
    </row>
    <row r="233" spans="1:3">
      <c r="A233" s="1202"/>
      <c r="B233" s="1202"/>
      <c r="C233" s="1202"/>
    </row>
    <row r="234" spans="1:3">
      <c r="A234" s="1202"/>
      <c r="B234" s="1202"/>
      <c r="C234" s="1202"/>
    </row>
    <row r="235" spans="1:3">
      <c r="A235" s="1202"/>
      <c r="B235" s="1202"/>
      <c r="C235" s="1202"/>
    </row>
    <row r="236" spans="1:3">
      <c r="A236" s="1202"/>
      <c r="B236" s="1202"/>
      <c r="C236" s="1202"/>
    </row>
    <row r="237" spans="1:3">
      <c r="A237" s="1202"/>
      <c r="B237" s="1202"/>
      <c r="C237" s="1202"/>
    </row>
    <row r="238" spans="1:3">
      <c r="A238" s="1202"/>
      <c r="B238" s="1202"/>
      <c r="C238" s="1202"/>
    </row>
    <row r="239" spans="1:3">
      <c r="A239" s="1202"/>
      <c r="B239" s="1202"/>
      <c r="C239" s="1202"/>
    </row>
    <row r="240" spans="1:3">
      <c r="A240" s="1202"/>
      <c r="B240" s="1202"/>
      <c r="C240" s="1202"/>
    </row>
    <row r="241" spans="1:3">
      <c r="A241" s="1202"/>
      <c r="B241" s="1202"/>
      <c r="C241" s="1202"/>
    </row>
    <row r="242" spans="1:3">
      <c r="A242" s="1202"/>
      <c r="B242" s="1202"/>
      <c r="C242" s="1202"/>
    </row>
    <row r="243" spans="1:3">
      <c r="A243" s="1202"/>
      <c r="B243" s="1202"/>
      <c r="C243" s="1202"/>
    </row>
    <row r="244" spans="1:3">
      <c r="A244" s="1202"/>
      <c r="B244" s="1202"/>
      <c r="C244" s="1202"/>
    </row>
    <row r="245" spans="1:3">
      <c r="A245" s="1202"/>
      <c r="B245" s="1202"/>
      <c r="C245" s="1202"/>
    </row>
    <row r="246" spans="1:3">
      <c r="A246" s="1202"/>
      <c r="B246" s="1202"/>
      <c r="C246" s="1202"/>
    </row>
    <row r="247" spans="1:3">
      <c r="A247" s="1202"/>
      <c r="B247" s="1202"/>
      <c r="C247" s="1202"/>
    </row>
    <row r="248" spans="1:3">
      <c r="A248" s="1202"/>
      <c r="B248" s="1202"/>
      <c r="C248" s="1202"/>
    </row>
    <row r="249" spans="1:3">
      <c r="A249" s="1202"/>
      <c r="B249" s="1202"/>
      <c r="C249" s="1202"/>
    </row>
    <row r="250" spans="1:3">
      <c r="A250" s="1202"/>
      <c r="B250" s="1202"/>
      <c r="C250" s="1202"/>
    </row>
    <row r="251" spans="1:3">
      <c r="A251" s="1202"/>
      <c r="B251" s="1202"/>
      <c r="C251" s="1202"/>
    </row>
    <row r="252" spans="1:3">
      <c r="A252" s="1202"/>
      <c r="B252" s="1202"/>
      <c r="C252" s="1202"/>
    </row>
    <row r="253" spans="1:3">
      <c r="A253" s="1202"/>
      <c r="B253" s="1202"/>
      <c r="C253" s="1202"/>
    </row>
    <row r="254" spans="1:3">
      <c r="A254" s="1202"/>
      <c r="B254" s="1202"/>
      <c r="C254" s="1202"/>
    </row>
    <row r="255" spans="1:3">
      <c r="A255" s="1202"/>
      <c r="B255" s="1202"/>
      <c r="C255" s="1202"/>
    </row>
    <row r="256" spans="1:3">
      <c r="A256" s="1202"/>
      <c r="B256" s="1202"/>
      <c r="C256" s="1202"/>
    </row>
    <row r="257" spans="1:3">
      <c r="A257" s="1202"/>
      <c r="B257" s="1202"/>
      <c r="C257" s="1202"/>
    </row>
    <row r="258" spans="1:3">
      <c r="A258" s="1202"/>
      <c r="B258" s="1202"/>
      <c r="C258" s="1202"/>
    </row>
    <row r="259" spans="1:3">
      <c r="A259" s="1202"/>
      <c r="B259" s="1202"/>
      <c r="C259" s="1202"/>
    </row>
    <row r="260" spans="1:3">
      <c r="A260" s="1202"/>
      <c r="B260" s="1202"/>
      <c r="C260" s="1202"/>
    </row>
    <row r="261" spans="1:3">
      <c r="A261" s="1202"/>
      <c r="B261" s="1202"/>
      <c r="C261" s="1202"/>
    </row>
    <row r="262" spans="1:3">
      <c r="A262" s="1202"/>
      <c r="B262" s="1202"/>
      <c r="C262" s="1202"/>
    </row>
    <row r="263" spans="1:3">
      <c r="A263" s="1202"/>
      <c r="B263" s="1202"/>
      <c r="C263" s="1202"/>
    </row>
    <row r="264" spans="1:3">
      <c r="A264" s="1202"/>
      <c r="B264" s="1202"/>
      <c r="C264" s="1202"/>
    </row>
    <row r="265" spans="1:3">
      <c r="A265" s="1202"/>
      <c r="B265" s="1202"/>
      <c r="C265" s="1202"/>
    </row>
    <row r="266" spans="1:3">
      <c r="A266" s="1202"/>
      <c r="B266" s="1202"/>
      <c r="C266" s="1202"/>
    </row>
    <row r="267" spans="1:3">
      <c r="A267" s="1202"/>
      <c r="B267" s="1202"/>
      <c r="C267" s="1202"/>
    </row>
    <row r="268" spans="1:3">
      <c r="A268" s="1202"/>
      <c r="B268" s="1202"/>
      <c r="C268" s="1202"/>
    </row>
    <row r="269" spans="1:3">
      <c r="A269" s="1202"/>
      <c r="B269" s="1202"/>
      <c r="C269" s="1202"/>
    </row>
    <row r="270" spans="1:3">
      <c r="A270" s="1202"/>
      <c r="B270" s="1202"/>
      <c r="C270" s="1202"/>
    </row>
    <row r="271" spans="1:3">
      <c r="A271" s="1202"/>
      <c r="B271" s="1202"/>
      <c r="C271" s="1202"/>
    </row>
    <row r="272" spans="1:3">
      <c r="A272" s="1202"/>
      <c r="B272" s="1202"/>
      <c r="C272" s="1202"/>
    </row>
    <row r="273" spans="1:3">
      <c r="A273" s="1202"/>
      <c r="B273" s="1202"/>
      <c r="C273" s="1202"/>
    </row>
    <row r="274" spans="1:3">
      <c r="A274" s="1202"/>
      <c r="B274" s="1202"/>
      <c r="C274" s="1202"/>
    </row>
    <row r="275" spans="1:3">
      <c r="A275" s="1202"/>
      <c r="B275" s="1202"/>
      <c r="C275" s="1202"/>
    </row>
    <row r="276" spans="1:3">
      <c r="A276" s="1202"/>
      <c r="B276" s="1202"/>
      <c r="C276" s="1202"/>
    </row>
    <row r="277" spans="1:3">
      <c r="A277" s="1202"/>
      <c r="B277" s="1202"/>
      <c r="C277" s="1202"/>
    </row>
    <row r="278" spans="1:3">
      <c r="A278" s="1202"/>
      <c r="B278" s="1202"/>
      <c r="C278" s="1202"/>
    </row>
    <row r="279" spans="1:3">
      <c r="A279" s="1202"/>
      <c r="B279" s="1202"/>
      <c r="C279" s="1202"/>
    </row>
    <row r="280" spans="1:3">
      <c r="A280" s="1202"/>
      <c r="B280" s="1202"/>
      <c r="C280" s="1202"/>
    </row>
    <row r="281" spans="1:3">
      <c r="A281" s="1202"/>
      <c r="B281" s="1202"/>
      <c r="C281" s="1202"/>
    </row>
    <row r="282" spans="1:3">
      <c r="A282" s="1202"/>
      <c r="B282" s="1202"/>
      <c r="C282" s="1202"/>
    </row>
    <row r="283" spans="1:3">
      <c r="A283" s="1202"/>
      <c r="B283" s="1202"/>
      <c r="C283" s="1202"/>
    </row>
    <row r="284" spans="1:3">
      <c r="A284" s="1202"/>
      <c r="B284" s="1202"/>
      <c r="C284" s="1202"/>
    </row>
    <row r="285" spans="1:3">
      <c r="A285" s="1202"/>
      <c r="B285" s="1202"/>
      <c r="C285" s="1202"/>
    </row>
    <row r="286" spans="1:3">
      <c r="A286" s="1202"/>
      <c r="B286" s="1202"/>
      <c r="C286" s="1202"/>
    </row>
    <row r="287" spans="1:3">
      <c r="A287" s="1202"/>
      <c r="B287" s="1202"/>
      <c r="C287" s="1202"/>
    </row>
    <row r="288" spans="1:3">
      <c r="A288" s="1202"/>
      <c r="B288" s="1202"/>
      <c r="C288" s="1202"/>
    </row>
    <row r="289" spans="1:3">
      <c r="A289" s="1202"/>
      <c r="B289" s="1202"/>
      <c r="C289" s="1202"/>
    </row>
    <row r="290" spans="1:3">
      <c r="A290" s="1202"/>
      <c r="B290" s="1202"/>
      <c r="C290" s="1202"/>
    </row>
    <row r="291" spans="1:3">
      <c r="A291" s="1202"/>
      <c r="B291" s="1202"/>
      <c r="C291" s="1202"/>
    </row>
    <row r="292" spans="1:3">
      <c r="A292" s="1202"/>
      <c r="B292" s="1202"/>
      <c r="C292" s="1202"/>
    </row>
    <row r="293" spans="1:3">
      <c r="A293" s="1202"/>
      <c r="B293" s="1202"/>
      <c r="C293" s="1202"/>
    </row>
    <row r="294" spans="1:3">
      <c r="A294" s="1202"/>
      <c r="B294" s="1202"/>
      <c r="C294" s="1202"/>
    </row>
    <row r="295" spans="1:3">
      <c r="A295" s="1202"/>
      <c r="B295" s="1202"/>
      <c r="C295" s="1202"/>
    </row>
    <row r="296" spans="1:3">
      <c r="A296" s="1202"/>
      <c r="B296" s="1202"/>
      <c r="C296" s="1202"/>
    </row>
    <row r="297" spans="1:3">
      <c r="A297" s="1202"/>
      <c r="B297" s="1202"/>
      <c r="C297" s="1202"/>
    </row>
    <row r="298" spans="1:3">
      <c r="A298" s="1202"/>
      <c r="B298" s="1202"/>
      <c r="C298" s="1202"/>
    </row>
    <row r="299" spans="1:3">
      <c r="A299" s="1202"/>
      <c r="B299" s="1202"/>
      <c r="C299" s="1202"/>
    </row>
    <row r="300" spans="1:3">
      <c r="A300" s="1202"/>
      <c r="B300" s="1202"/>
      <c r="C300" s="1202"/>
    </row>
    <row r="301" spans="1:3">
      <c r="A301" s="1202"/>
      <c r="B301" s="1202"/>
      <c r="C301" s="1202"/>
    </row>
    <row r="302" spans="1:3">
      <c r="A302" s="1202"/>
      <c r="B302" s="1202"/>
      <c r="C302" s="1202"/>
    </row>
    <row r="303" spans="1:3">
      <c r="A303" s="1202"/>
      <c r="B303" s="1202"/>
      <c r="C303" s="1202"/>
    </row>
    <row r="304" spans="1:3">
      <c r="A304" s="1202"/>
      <c r="B304" s="1202"/>
      <c r="C304" s="1202"/>
    </row>
    <row r="305" spans="1:3">
      <c r="A305" s="1202"/>
      <c r="B305" s="1202"/>
      <c r="C305" s="1202"/>
    </row>
    <row r="306" spans="1:3">
      <c r="A306" s="1202"/>
      <c r="B306" s="1202"/>
      <c r="C306" s="1202"/>
    </row>
    <row r="307" spans="1:3">
      <c r="A307" s="1202"/>
      <c r="B307" s="1202"/>
      <c r="C307" s="1202"/>
    </row>
    <row r="308" spans="1:3">
      <c r="A308" s="1202"/>
      <c r="B308" s="1202"/>
      <c r="C308" s="1202"/>
    </row>
    <row r="309" spans="1:3">
      <c r="A309" s="1202"/>
      <c r="B309" s="1202"/>
      <c r="C309" s="1202"/>
    </row>
    <row r="310" spans="1:3">
      <c r="A310" s="1202"/>
      <c r="B310" s="1202"/>
      <c r="C310" s="1202"/>
    </row>
    <row r="311" spans="1:3">
      <c r="A311" s="1202"/>
      <c r="B311" s="1202"/>
      <c r="C311" s="1202"/>
    </row>
    <row r="312" spans="1:3">
      <c r="A312" s="1202"/>
      <c r="B312" s="1202"/>
      <c r="C312" s="1202"/>
    </row>
    <row r="313" spans="1:3">
      <c r="A313" s="1202"/>
      <c r="B313" s="1202"/>
      <c r="C313" s="1202"/>
    </row>
    <row r="314" spans="1:3">
      <c r="A314" s="1202"/>
      <c r="B314" s="1202"/>
      <c r="C314" s="1202"/>
    </row>
    <row r="315" spans="1:3">
      <c r="A315" s="1202"/>
      <c r="B315" s="1202"/>
      <c r="C315" s="1202"/>
    </row>
    <row r="316" spans="1:3">
      <c r="A316" s="1202"/>
      <c r="B316" s="1202"/>
      <c r="C316" s="1202"/>
    </row>
    <row r="317" spans="1:3">
      <c r="A317" s="1202"/>
      <c r="B317" s="1202"/>
      <c r="C317" s="1202"/>
    </row>
    <row r="318" spans="1:3">
      <c r="A318" s="1202"/>
      <c r="B318" s="1202"/>
      <c r="C318" s="1202"/>
    </row>
    <row r="319" spans="1:3">
      <c r="A319" s="1202"/>
      <c r="B319" s="1202"/>
      <c r="C319" s="1202"/>
    </row>
    <row r="320" spans="1:3">
      <c r="A320" s="1202"/>
      <c r="B320" s="1202"/>
      <c r="C320" s="1202"/>
    </row>
    <row r="321" spans="1:3">
      <c r="A321" s="1202"/>
      <c r="B321" s="1202"/>
      <c r="C321" s="1202"/>
    </row>
    <row r="322" spans="1:3">
      <c r="A322" s="1202"/>
      <c r="B322" s="1202"/>
      <c r="C322" s="1202"/>
    </row>
    <row r="323" spans="1:3">
      <c r="A323" s="1202"/>
      <c r="B323" s="1202"/>
      <c r="C323" s="1202"/>
    </row>
    <row r="324" spans="1:3">
      <c r="A324" s="1202"/>
      <c r="B324" s="1202"/>
      <c r="C324" s="1202"/>
    </row>
    <row r="325" spans="1:3">
      <c r="A325" s="1202"/>
      <c r="B325" s="1202"/>
      <c r="C325" s="1202"/>
    </row>
    <row r="326" spans="1:3">
      <c r="A326" s="1202"/>
      <c r="B326" s="1202"/>
      <c r="C326" s="1202"/>
    </row>
    <row r="327" spans="1:3">
      <c r="A327" s="1202"/>
      <c r="B327" s="1202"/>
      <c r="C327" s="1202"/>
    </row>
    <row r="328" spans="1:3">
      <c r="A328" s="1202"/>
      <c r="B328" s="1202"/>
      <c r="C328" s="1202"/>
    </row>
    <row r="329" spans="1:3">
      <c r="A329" s="1202"/>
      <c r="B329" s="1202"/>
      <c r="C329" s="1202"/>
    </row>
    <row r="330" spans="1:3">
      <c r="A330" s="1202"/>
      <c r="B330" s="1202"/>
      <c r="C330" s="1202"/>
    </row>
    <row r="331" spans="1:3">
      <c r="A331" s="1202"/>
      <c r="B331" s="1202"/>
      <c r="C331" s="1202"/>
    </row>
    <row r="332" spans="1:3">
      <c r="A332" s="1202"/>
      <c r="B332" s="1202"/>
      <c r="C332" s="1202"/>
    </row>
    <row r="333" spans="1:3">
      <c r="A333" s="1202"/>
      <c r="B333" s="1202"/>
      <c r="C333" s="1202"/>
    </row>
    <row r="334" spans="1:3">
      <c r="A334" s="1202"/>
      <c r="B334" s="1202"/>
      <c r="C334" s="1202"/>
    </row>
    <row r="335" spans="1:3">
      <c r="A335" s="1202"/>
      <c r="B335" s="1202"/>
      <c r="C335" s="1202"/>
    </row>
    <row r="336" spans="1:3">
      <c r="A336" s="1202"/>
      <c r="B336" s="1202"/>
      <c r="C336" s="1202"/>
    </row>
    <row r="337" spans="1:3">
      <c r="A337" s="1202"/>
      <c r="B337" s="1202"/>
      <c r="C337" s="1202"/>
    </row>
    <row r="338" spans="1:3">
      <c r="A338" s="1202"/>
      <c r="B338" s="1202"/>
      <c r="C338" s="1202"/>
    </row>
    <row r="339" spans="1:3">
      <c r="A339" s="1202"/>
      <c r="B339" s="1202"/>
      <c r="C339" s="1202"/>
    </row>
    <row r="340" spans="1:3">
      <c r="A340" s="1202"/>
      <c r="B340" s="1202"/>
      <c r="C340" s="1202"/>
    </row>
    <row r="341" spans="1:3">
      <c r="A341" s="1202"/>
      <c r="B341" s="1202"/>
      <c r="C341" s="1202"/>
    </row>
    <row r="342" spans="1:3">
      <c r="A342" s="1202"/>
      <c r="B342" s="1202"/>
      <c r="C342" s="1202"/>
    </row>
    <row r="343" spans="1:3">
      <c r="A343" s="1202"/>
      <c r="B343" s="1202"/>
      <c r="C343" s="1202"/>
    </row>
    <row r="344" spans="1:3">
      <c r="A344" s="1202"/>
      <c r="B344" s="1202"/>
      <c r="C344" s="1202"/>
    </row>
    <row r="345" spans="1:3">
      <c r="A345" s="1202"/>
      <c r="B345" s="1202"/>
      <c r="C345" s="1202"/>
    </row>
    <row r="346" spans="1:3">
      <c r="A346" s="1202"/>
      <c r="B346" s="1202"/>
      <c r="C346" s="1202"/>
    </row>
    <row r="347" spans="1:3">
      <c r="A347" s="1202"/>
      <c r="B347" s="1202"/>
      <c r="C347" s="1202"/>
    </row>
    <row r="348" spans="1:3">
      <c r="A348" s="1202"/>
      <c r="B348" s="1202"/>
      <c r="C348" s="1202"/>
    </row>
    <row r="349" spans="1:3">
      <c r="A349" s="1202"/>
      <c r="B349" s="1202"/>
      <c r="C349" s="1202"/>
    </row>
    <row r="350" spans="1:3">
      <c r="A350" s="1202"/>
      <c r="B350" s="1202"/>
      <c r="C350" s="1202"/>
    </row>
    <row r="351" spans="1:3">
      <c r="A351" s="1202"/>
      <c r="B351" s="1202"/>
      <c r="C351" s="1202"/>
    </row>
    <row r="352" spans="1:3">
      <c r="A352" s="1202"/>
      <c r="B352" s="1202"/>
      <c r="C352" s="1202"/>
    </row>
    <row r="353" spans="1:3">
      <c r="A353" s="1202"/>
      <c r="B353" s="1202"/>
      <c r="C353" s="1202"/>
    </row>
    <row r="354" spans="1:3">
      <c r="A354" s="1202"/>
      <c r="B354" s="1202"/>
      <c r="C354" s="1202"/>
    </row>
    <row r="355" spans="1:3">
      <c r="A355" s="1202"/>
      <c r="B355" s="1202"/>
      <c r="C355" s="1202"/>
    </row>
    <row r="356" spans="1:3">
      <c r="A356" s="1202"/>
      <c r="B356" s="1202"/>
      <c r="C356" s="1202"/>
    </row>
    <row r="357" spans="1:3">
      <c r="A357" s="1202"/>
      <c r="B357" s="1202"/>
      <c r="C357" s="1202"/>
    </row>
    <row r="358" spans="1:3">
      <c r="A358" s="1202"/>
      <c r="B358" s="1202"/>
      <c r="C358" s="1202"/>
    </row>
    <row r="359" spans="1:3">
      <c r="A359" s="1202"/>
      <c r="B359" s="1202"/>
      <c r="C359" s="1202"/>
    </row>
    <row r="360" spans="1:3">
      <c r="A360" s="1202"/>
      <c r="B360" s="1202"/>
      <c r="C360" s="1202"/>
    </row>
    <row r="361" spans="1:3">
      <c r="A361" s="1202"/>
      <c r="B361" s="1202"/>
      <c r="C361" s="1202"/>
    </row>
    <row r="362" spans="1:3">
      <c r="A362" s="1202"/>
      <c r="B362" s="1202"/>
      <c r="C362" s="1202"/>
    </row>
    <row r="363" spans="1:3">
      <c r="A363" s="1202"/>
      <c r="B363" s="1202"/>
      <c r="C363" s="1202"/>
    </row>
    <row r="364" spans="1:3">
      <c r="A364" s="1202"/>
      <c r="B364" s="1202"/>
      <c r="C364" s="1202"/>
    </row>
    <row r="365" spans="1:3">
      <c r="A365" s="1202"/>
      <c r="B365" s="1202"/>
      <c r="C365" s="1202"/>
    </row>
    <row r="366" spans="1:3">
      <c r="A366" s="1202"/>
      <c r="B366" s="1202"/>
      <c r="C366" s="1202"/>
    </row>
    <row r="367" spans="1:3">
      <c r="A367" s="1202"/>
      <c r="B367" s="1202"/>
      <c r="C367" s="1202"/>
    </row>
    <row r="368" spans="1:3">
      <c r="A368" s="1202"/>
      <c r="B368" s="1202"/>
      <c r="C368" s="1202"/>
    </row>
    <row r="369" spans="1:3">
      <c r="A369" s="1202"/>
      <c r="B369" s="1202"/>
      <c r="C369" s="1202"/>
    </row>
    <row r="370" spans="1:3">
      <c r="A370" s="1202"/>
      <c r="B370" s="1202"/>
      <c r="C370" s="1202"/>
    </row>
    <row r="371" spans="1:3">
      <c r="A371" s="1202"/>
      <c r="B371" s="1202"/>
      <c r="C371" s="1202"/>
    </row>
    <row r="372" spans="1:3">
      <c r="A372" s="1202"/>
      <c r="B372" s="1202"/>
      <c r="C372" s="1202"/>
    </row>
    <row r="373" spans="1:3">
      <c r="A373" s="1202"/>
      <c r="B373" s="1202"/>
      <c r="C373" s="1202"/>
    </row>
    <row r="374" spans="1:3">
      <c r="A374" s="1202"/>
      <c r="B374" s="1202"/>
      <c r="C374" s="1202"/>
    </row>
    <row r="375" spans="1:3">
      <c r="A375" s="1202"/>
      <c r="B375" s="1202"/>
      <c r="C375" s="1202"/>
    </row>
    <row r="376" spans="1:3">
      <c r="A376" s="1202"/>
      <c r="B376" s="1202"/>
      <c r="C376" s="1202"/>
    </row>
    <row r="377" spans="1:3">
      <c r="A377" s="1202"/>
      <c r="B377" s="1202"/>
      <c r="C377" s="1202"/>
    </row>
    <row r="378" spans="1:3">
      <c r="A378" s="1202"/>
      <c r="B378" s="1202"/>
      <c r="C378" s="1202"/>
    </row>
    <row r="379" spans="1:3">
      <c r="A379" s="1202"/>
      <c r="B379" s="1202"/>
      <c r="C379" s="1202"/>
    </row>
    <row r="380" spans="1:3">
      <c r="A380" s="1202"/>
      <c r="B380" s="1202"/>
      <c r="C380" s="1202"/>
    </row>
    <row r="381" spans="1:3">
      <c r="A381" s="1202"/>
      <c r="B381" s="1202"/>
      <c r="C381" s="1202"/>
    </row>
    <row r="382" spans="1:3">
      <c r="A382" s="1202"/>
      <c r="B382" s="1202"/>
      <c r="C382" s="1202"/>
    </row>
    <row r="383" spans="1:3">
      <c r="A383" s="1202"/>
      <c r="B383" s="1202"/>
      <c r="C383" s="1202"/>
    </row>
    <row r="384" spans="1:3">
      <c r="A384" s="1202"/>
      <c r="B384" s="1202"/>
      <c r="C384" s="1202"/>
    </row>
    <row r="385" spans="1:3">
      <c r="A385" s="1202"/>
      <c r="B385" s="1202"/>
      <c r="C385" s="1202"/>
    </row>
    <row r="386" spans="1:3">
      <c r="A386" s="1202"/>
      <c r="B386" s="1202"/>
      <c r="C386" s="1202"/>
    </row>
    <row r="387" spans="1:3">
      <c r="A387" s="1202"/>
      <c r="B387" s="1202"/>
      <c r="C387" s="1202"/>
    </row>
    <row r="388" spans="1:3">
      <c r="A388" s="1202"/>
      <c r="B388" s="1202"/>
      <c r="C388" s="1202"/>
    </row>
    <row r="389" spans="1:3">
      <c r="A389" s="1202"/>
      <c r="B389" s="1202"/>
      <c r="C389" s="1202"/>
    </row>
    <row r="390" spans="1:3">
      <c r="A390" s="1202"/>
      <c r="B390" s="1202"/>
      <c r="C390" s="1202"/>
    </row>
    <row r="391" spans="1:3">
      <c r="A391" s="1202"/>
      <c r="B391" s="1202"/>
      <c r="C391" s="1202"/>
    </row>
    <row r="392" spans="1:3">
      <c r="A392" s="1202"/>
      <c r="B392" s="1202"/>
      <c r="C392" s="1202"/>
    </row>
    <row r="393" spans="1:3">
      <c r="A393" s="1202"/>
      <c r="B393" s="1202"/>
      <c r="C393" s="1202"/>
    </row>
    <row r="394" spans="1:3">
      <c r="A394" s="1202"/>
      <c r="B394" s="1202"/>
      <c r="C394" s="1202"/>
    </row>
    <row r="395" spans="1:3">
      <c r="A395" s="1202"/>
      <c r="B395" s="1202"/>
      <c r="C395" s="1202"/>
    </row>
    <row r="396" spans="1:3">
      <c r="A396" s="1202"/>
      <c r="B396" s="1202"/>
      <c r="C396" s="1202"/>
    </row>
    <row r="397" spans="1:3">
      <c r="A397" s="1202"/>
      <c r="B397" s="1202"/>
      <c r="C397" s="1202"/>
    </row>
    <row r="398" spans="1:3">
      <c r="A398" s="1202"/>
      <c r="B398" s="1202"/>
      <c r="C398" s="1202"/>
    </row>
    <row r="399" spans="1:3">
      <c r="A399" s="1202"/>
      <c r="B399" s="1202"/>
      <c r="C399" s="1202"/>
    </row>
    <row r="400" spans="1:3">
      <c r="A400" s="1202"/>
      <c r="B400" s="1202"/>
      <c r="C400" s="1202"/>
    </row>
    <row r="401" spans="1:3">
      <c r="A401" s="1202"/>
      <c r="B401" s="1202"/>
      <c r="C401" s="1202"/>
    </row>
    <row r="402" spans="1:3">
      <c r="A402" s="1202"/>
      <c r="B402" s="1202"/>
      <c r="C402" s="1202"/>
    </row>
    <row r="403" spans="1:3">
      <c r="A403" s="1202"/>
      <c r="B403" s="1202"/>
      <c r="C403" s="1202"/>
    </row>
    <row r="404" spans="1:3">
      <c r="A404" s="1202"/>
      <c r="B404" s="1202"/>
      <c r="C404" s="1202"/>
    </row>
    <row r="405" spans="1:3">
      <c r="A405" s="1202"/>
      <c r="B405" s="1202"/>
      <c r="C405" s="1202"/>
    </row>
    <row r="406" spans="1:3">
      <c r="A406" s="1202"/>
      <c r="B406" s="1202"/>
      <c r="C406" s="1202"/>
    </row>
    <row r="407" spans="1:3">
      <c r="A407" s="1202"/>
      <c r="B407" s="1202"/>
      <c r="C407" s="1202"/>
    </row>
    <row r="408" spans="1:3">
      <c r="A408" s="1202"/>
      <c r="B408" s="1202"/>
      <c r="C408" s="1202"/>
    </row>
    <row r="409" spans="1:3">
      <c r="A409" s="1202"/>
      <c r="B409" s="1202"/>
      <c r="C409" s="1202"/>
    </row>
    <row r="410" spans="1:3">
      <c r="A410" s="1202"/>
      <c r="B410" s="1202"/>
      <c r="C410" s="1202"/>
    </row>
    <row r="411" spans="1:3">
      <c r="A411" s="1202"/>
      <c r="B411" s="1202"/>
      <c r="C411" s="1202"/>
    </row>
    <row r="412" spans="1:3">
      <c r="A412" s="1202"/>
      <c r="B412" s="1202"/>
      <c r="C412" s="1202"/>
    </row>
    <row r="413" spans="1:3">
      <c r="A413" s="1202"/>
      <c r="B413" s="1202"/>
      <c r="C413" s="1202"/>
    </row>
    <row r="414" spans="1:3">
      <c r="A414" s="1202"/>
      <c r="B414" s="1202"/>
      <c r="C414" s="1202"/>
    </row>
    <row r="415" spans="1:3">
      <c r="A415" s="1202"/>
      <c r="B415" s="1202"/>
      <c r="C415" s="1202"/>
    </row>
    <row r="416" spans="1:3">
      <c r="A416" s="1202"/>
      <c r="B416" s="1202"/>
      <c r="C416" s="1202"/>
    </row>
    <row r="417" spans="1:3">
      <c r="A417" s="1202"/>
      <c r="B417" s="1202"/>
      <c r="C417" s="1202"/>
    </row>
    <row r="418" spans="1:3">
      <c r="A418" s="1202"/>
      <c r="B418" s="1202"/>
      <c r="C418" s="1202"/>
    </row>
    <row r="419" spans="1:3">
      <c r="A419" s="1202"/>
      <c r="B419" s="1202"/>
      <c r="C419" s="1202"/>
    </row>
    <row r="420" spans="1:3">
      <c r="A420" s="1202"/>
      <c r="B420" s="1202"/>
      <c r="C420" s="1202"/>
    </row>
    <row r="421" spans="1:3">
      <c r="A421" s="1202"/>
      <c r="B421" s="1202"/>
      <c r="C421" s="1202"/>
    </row>
    <row r="422" spans="1:3">
      <c r="A422" s="1202"/>
      <c r="B422" s="1202"/>
      <c r="C422" s="1202"/>
    </row>
    <row r="423" spans="1:3">
      <c r="A423" s="1202"/>
      <c r="B423" s="1202"/>
      <c r="C423" s="1202"/>
    </row>
    <row r="424" spans="1:3">
      <c r="A424" s="1202"/>
      <c r="B424" s="1202"/>
      <c r="C424" s="1202"/>
    </row>
    <row r="425" spans="1:3">
      <c r="A425" s="1202"/>
      <c r="B425" s="1202"/>
      <c r="C425" s="1202"/>
    </row>
    <row r="426" spans="1:3">
      <c r="A426" s="1202"/>
      <c r="B426" s="1202"/>
      <c r="C426" s="1202"/>
    </row>
    <row r="427" spans="1:3">
      <c r="A427" s="1202"/>
      <c r="B427" s="1202"/>
      <c r="C427" s="1202"/>
    </row>
    <row r="428" spans="1:3">
      <c r="A428" s="1202"/>
      <c r="B428" s="1202"/>
      <c r="C428" s="1202"/>
    </row>
    <row r="429" spans="1:3">
      <c r="A429" s="1202"/>
      <c r="B429" s="1202"/>
      <c r="C429" s="1202"/>
    </row>
    <row r="430" spans="1:3">
      <c r="A430" s="1202"/>
      <c r="B430" s="1202"/>
      <c r="C430" s="1202"/>
    </row>
    <row r="431" spans="1:3">
      <c r="A431" s="1202"/>
      <c r="B431" s="1202"/>
      <c r="C431" s="1202"/>
    </row>
    <row r="432" spans="1:3">
      <c r="A432" s="1202"/>
      <c r="B432" s="1202"/>
      <c r="C432" s="1202"/>
    </row>
    <row r="433" spans="1:3">
      <c r="A433" s="1202"/>
      <c r="B433" s="1202"/>
      <c r="C433" s="1202"/>
    </row>
    <row r="434" spans="1:3">
      <c r="A434" s="1202"/>
      <c r="B434" s="1202"/>
      <c r="C434" s="1202"/>
    </row>
    <row r="435" spans="1:3">
      <c r="A435" s="1202"/>
      <c r="B435" s="1202"/>
      <c r="C435" s="1202"/>
    </row>
    <row r="436" spans="1:3">
      <c r="A436" s="1202"/>
      <c r="B436" s="1202"/>
      <c r="C436" s="1202"/>
    </row>
    <row r="437" spans="1:3">
      <c r="A437" s="1202"/>
      <c r="B437" s="1202"/>
      <c r="C437" s="1202"/>
    </row>
    <row r="438" spans="1:3">
      <c r="A438" s="1202"/>
      <c r="B438" s="1202"/>
      <c r="C438" s="1202"/>
    </row>
    <row r="439" spans="1:3">
      <c r="A439" s="1202"/>
      <c r="B439" s="1202"/>
      <c r="C439" s="1202"/>
    </row>
    <row r="440" spans="1:3">
      <c r="A440" s="1202"/>
      <c r="B440" s="1202"/>
      <c r="C440" s="1202"/>
    </row>
    <row r="441" spans="1:3">
      <c r="A441" s="1202"/>
      <c r="B441" s="1202"/>
      <c r="C441" s="1202"/>
    </row>
    <row r="442" spans="1:3">
      <c r="A442" s="1202"/>
      <c r="B442" s="1202"/>
      <c r="C442" s="1202"/>
    </row>
    <row r="443" spans="1:3">
      <c r="A443" s="1202"/>
      <c r="B443" s="1202"/>
      <c r="C443" s="1202"/>
    </row>
    <row r="444" spans="1:3">
      <c r="A444" s="1202"/>
      <c r="B444" s="1202"/>
      <c r="C444" s="1202"/>
    </row>
    <row r="445" spans="1:3">
      <c r="A445" s="1202"/>
      <c r="B445" s="1202"/>
      <c r="C445" s="1202"/>
    </row>
    <row r="446" spans="1:3">
      <c r="A446" s="1202"/>
      <c r="B446" s="1202"/>
      <c r="C446" s="1202"/>
    </row>
    <row r="447" spans="1:3">
      <c r="A447" s="1202"/>
      <c r="B447" s="1202"/>
      <c r="C447" s="1202"/>
    </row>
    <row r="448" spans="1:3">
      <c r="A448" s="1202"/>
      <c r="B448" s="1202"/>
      <c r="C448" s="1202"/>
    </row>
    <row r="449" spans="1:3">
      <c r="A449" s="1202"/>
      <c r="B449" s="1202"/>
      <c r="C449" s="1202"/>
    </row>
    <row r="450" spans="1:3">
      <c r="A450" s="1202"/>
      <c r="B450" s="1202"/>
      <c r="C450" s="1202"/>
    </row>
    <row r="451" spans="1:3">
      <c r="A451" s="1202"/>
      <c r="B451" s="1202"/>
      <c r="C451" s="1202"/>
    </row>
    <row r="452" spans="1:3">
      <c r="A452" s="1202"/>
      <c r="B452" s="1202"/>
      <c r="C452" s="1202"/>
    </row>
    <row r="453" spans="1:3">
      <c r="A453" s="1202"/>
      <c r="B453" s="1202"/>
      <c r="C453" s="1202"/>
    </row>
    <row r="454" spans="1:3">
      <c r="A454" s="1202"/>
      <c r="B454" s="1202"/>
      <c r="C454" s="1202"/>
    </row>
    <row r="455" spans="1:3">
      <c r="A455" s="1202"/>
      <c r="B455" s="1202"/>
      <c r="C455" s="1202"/>
    </row>
    <row r="456" spans="1:3">
      <c r="A456" s="1202"/>
      <c r="B456" s="1202"/>
      <c r="C456" s="1202"/>
    </row>
    <row r="457" spans="1:3">
      <c r="A457" s="1202"/>
      <c r="B457" s="1202"/>
      <c r="C457" s="1202"/>
    </row>
    <row r="458" spans="1:3">
      <c r="A458" s="1202"/>
      <c r="B458" s="1202"/>
      <c r="C458" s="1202"/>
    </row>
    <row r="459" spans="1:3">
      <c r="A459" s="1202"/>
      <c r="B459" s="1202"/>
      <c r="C459" s="1202"/>
    </row>
    <row r="460" spans="1:3">
      <c r="A460" s="1202"/>
      <c r="B460" s="1202"/>
      <c r="C460" s="1202"/>
    </row>
    <row r="461" spans="1:3">
      <c r="A461" s="1202"/>
      <c r="B461" s="1202"/>
      <c r="C461" s="1202"/>
    </row>
    <row r="462" spans="1:3">
      <c r="A462" s="1202"/>
      <c r="B462" s="1202"/>
      <c r="C462" s="1202"/>
    </row>
    <row r="463" spans="1:3">
      <c r="A463" s="1202"/>
      <c r="B463" s="1202"/>
      <c r="C463" s="1202"/>
    </row>
    <row r="464" spans="1:3">
      <c r="A464" s="1202"/>
      <c r="B464" s="1202"/>
      <c r="C464" s="1202"/>
    </row>
    <row r="465" spans="1:3">
      <c r="A465" s="1202"/>
      <c r="B465" s="1202"/>
      <c r="C465" s="1202"/>
    </row>
    <row r="466" spans="1:3">
      <c r="A466" s="1202"/>
      <c r="B466" s="1202"/>
      <c r="C466" s="1202"/>
    </row>
    <row r="467" spans="1:3">
      <c r="A467" s="1202"/>
      <c r="B467" s="1202"/>
      <c r="C467" s="1202"/>
    </row>
    <row r="468" spans="1:3">
      <c r="A468" s="1202"/>
      <c r="B468" s="1202"/>
      <c r="C468" s="1202"/>
    </row>
    <row r="469" spans="1:3">
      <c r="A469" s="1202"/>
      <c r="B469" s="1202"/>
      <c r="C469" s="1202"/>
    </row>
    <row r="470" spans="1:3">
      <c r="A470" s="1202"/>
      <c r="B470" s="1202"/>
      <c r="C470" s="1202"/>
    </row>
    <row r="471" spans="1:3">
      <c r="A471" s="1202"/>
      <c r="B471" s="1202"/>
      <c r="C471" s="1202"/>
    </row>
    <row r="472" spans="1:3">
      <c r="A472" s="1202"/>
      <c r="B472" s="1202"/>
      <c r="C472" s="1202"/>
    </row>
    <row r="473" spans="1:3">
      <c r="A473" s="1202"/>
      <c r="B473" s="1202"/>
      <c r="C473" s="1202"/>
    </row>
    <row r="474" spans="1:3">
      <c r="A474" s="1202"/>
      <c r="B474" s="1202"/>
      <c r="C474" s="1202"/>
    </row>
    <row r="475" spans="1:3">
      <c r="A475" s="1202"/>
      <c r="B475" s="1202"/>
      <c r="C475" s="1202"/>
    </row>
    <row r="476" spans="1:3">
      <c r="A476" s="1202"/>
      <c r="B476" s="1202"/>
      <c r="C476" s="1202"/>
    </row>
    <row r="477" spans="1:3">
      <c r="A477" s="1202"/>
      <c r="B477" s="1202"/>
      <c r="C477" s="1202"/>
    </row>
    <row r="478" spans="1:3">
      <c r="A478" s="1202"/>
      <c r="B478" s="1202"/>
      <c r="C478" s="1202"/>
    </row>
    <row r="479" spans="1:3">
      <c r="A479" s="1202"/>
      <c r="B479" s="1202"/>
      <c r="C479" s="1202"/>
    </row>
    <row r="480" spans="1:3">
      <c r="A480" s="1202"/>
      <c r="B480" s="1202"/>
      <c r="C480" s="1202"/>
    </row>
    <row r="481" spans="1:3">
      <c r="A481" s="1202"/>
      <c r="B481" s="1202"/>
      <c r="C481" s="1202"/>
    </row>
    <row r="482" spans="1:3">
      <c r="A482" s="1202"/>
      <c r="B482" s="1202"/>
      <c r="C482" s="1202"/>
    </row>
    <row r="483" spans="1:3">
      <c r="A483" s="1202"/>
      <c r="B483" s="1202"/>
      <c r="C483" s="1202"/>
    </row>
    <row r="484" spans="1:3">
      <c r="A484" s="1202"/>
      <c r="B484" s="1202"/>
      <c r="C484" s="1202"/>
    </row>
    <row r="485" spans="1:3">
      <c r="A485" s="1202"/>
      <c r="B485" s="1202"/>
      <c r="C485" s="1202"/>
    </row>
    <row r="486" spans="1:3">
      <c r="A486" s="1202"/>
      <c r="B486" s="1202"/>
      <c r="C486" s="1202"/>
    </row>
    <row r="487" spans="1:3">
      <c r="A487" s="1202"/>
      <c r="B487" s="1202"/>
      <c r="C487" s="1202"/>
    </row>
    <row r="488" spans="1:3">
      <c r="A488" s="1202"/>
      <c r="B488" s="1202"/>
      <c r="C488" s="1202"/>
    </row>
    <row r="489" spans="1:3">
      <c r="A489" s="1202"/>
      <c r="B489" s="1202"/>
      <c r="C489" s="1202"/>
    </row>
    <row r="490" spans="1:3">
      <c r="A490" s="1202"/>
      <c r="B490" s="1202"/>
      <c r="C490" s="1202"/>
    </row>
    <row r="491" spans="1:3">
      <c r="A491" s="1202"/>
      <c r="B491" s="1202"/>
      <c r="C491" s="1202"/>
    </row>
    <row r="492" spans="1:3">
      <c r="A492" s="1202"/>
      <c r="B492" s="1202"/>
      <c r="C492" s="1202"/>
    </row>
    <row r="493" spans="1:3">
      <c r="A493" s="1202"/>
      <c r="B493" s="1202"/>
      <c r="C493" s="1202"/>
    </row>
    <row r="494" spans="1:3">
      <c r="A494" s="1202"/>
      <c r="B494" s="1202"/>
      <c r="C494" s="1202"/>
    </row>
    <row r="495" spans="1:3">
      <c r="A495" s="1202"/>
      <c r="B495" s="1202"/>
      <c r="C495" s="1202"/>
    </row>
    <row r="496" spans="1:3">
      <c r="A496" s="1202"/>
      <c r="B496" s="1202"/>
      <c r="C496" s="1202"/>
    </row>
    <row r="497" spans="1:3">
      <c r="A497" s="1202"/>
      <c r="B497" s="1202"/>
      <c r="C497" s="1202"/>
    </row>
    <row r="498" spans="1:3">
      <c r="A498" s="1202"/>
      <c r="B498" s="1202"/>
      <c r="C498" s="1202"/>
    </row>
    <row r="499" spans="1:3">
      <c r="A499" s="1202"/>
      <c r="B499" s="1202"/>
      <c r="C499" s="1202"/>
    </row>
    <row r="500" spans="1:3">
      <c r="A500" s="1202"/>
      <c r="B500" s="1202"/>
      <c r="C500" s="1202"/>
    </row>
    <row r="501" spans="1:3">
      <c r="A501" s="1202"/>
      <c r="B501" s="1202"/>
      <c r="C501" s="1202"/>
    </row>
    <row r="502" spans="1:3">
      <c r="A502" s="1202"/>
      <c r="B502" s="1202"/>
      <c r="C502" s="1202"/>
    </row>
    <row r="503" spans="1:3">
      <c r="A503" s="1202"/>
      <c r="B503" s="1202"/>
      <c r="C503" s="1202"/>
    </row>
    <row r="504" spans="1:3">
      <c r="A504" s="1202"/>
      <c r="B504" s="1202"/>
      <c r="C504" s="1202"/>
    </row>
    <row r="505" spans="1:3">
      <c r="A505" s="1202"/>
      <c r="B505" s="1202"/>
      <c r="C505" s="1202"/>
    </row>
    <row r="506" spans="1:3">
      <c r="A506" s="1202"/>
      <c r="B506" s="1202"/>
      <c r="C506" s="1202"/>
    </row>
    <row r="507" spans="1:3">
      <c r="A507" s="1202"/>
      <c r="B507" s="1202"/>
      <c r="C507" s="1202"/>
    </row>
    <row r="508" spans="1:3">
      <c r="A508" s="1202"/>
      <c r="B508" s="1202"/>
      <c r="C508" s="1202"/>
    </row>
    <row r="509" spans="1:3">
      <c r="A509" s="1202"/>
      <c r="B509" s="1202"/>
      <c r="C509" s="1202"/>
    </row>
    <row r="510" spans="1:3">
      <c r="A510" s="1202"/>
      <c r="B510" s="1202"/>
      <c r="C510" s="1202"/>
    </row>
    <row r="511" spans="1:3">
      <c r="A511" s="1202"/>
      <c r="B511" s="1202"/>
      <c r="C511" s="1202"/>
    </row>
    <row r="512" spans="1:3">
      <c r="A512" s="1202"/>
      <c r="B512" s="1202"/>
      <c r="C512" s="1202"/>
    </row>
    <row r="513" spans="1:3">
      <c r="A513" s="1202"/>
      <c r="B513" s="1202"/>
      <c r="C513" s="1202"/>
    </row>
    <row r="514" spans="1:3">
      <c r="A514" s="1202"/>
      <c r="B514" s="1202"/>
      <c r="C514" s="1202"/>
    </row>
    <row r="515" spans="1:3">
      <c r="A515" s="1202"/>
      <c r="B515" s="1202"/>
      <c r="C515" s="1202"/>
    </row>
    <row r="516" spans="1:3">
      <c r="A516" s="1202"/>
      <c r="B516" s="1202"/>
      <c r="C516" s="1202"/>
    </row>
    <row r="517" spans="1:3">
      <c r="A517" s="1202"/>
      <c r="B517" s="1202"/>
      <c r="C517" s="1202"/>
    </row>
    <row r="518" spans="1:3">
      <c r="A518" s="1202"/>
      <c r="B518" s="1202"/>
      <c r="C518" s="1202"/>
    </row>
    <row r="519" spans="1:3">
      <c r="A519" s="1202"/>
      <c r="B519" s="1202"/>
      <c r="C519" s="1202"/>
    </row>
    <row r="520" spans="1:3">
      <c r="A520" s="1202"/>
      <c r="B520" s="1202"/>
      <c r="C520" s="1202"/>
    </row>
    <row r="521" spans="1:3">
      <c r="A521" s="1202"/>
      <c r="B521" s="1202"/>
      <c r="C521" s="1202"/>
    </row>
    <row r="522" spans="1:3">
      <c r="A522" s="1202"/>
      <c r="B522" s="1202"/>
      <c r="C522" s="1202"/>
    </row>
    <row r="523" spans="1:3">
      <c r="A523" s="1202"/>
      <c r="B523" s="1202"/>
      <c r="C523" s="1202"/>
    </row>
    <row r="524" spans="1:3">
      <c r="A524" s="1202"/>
      <c r="B524" s="1202"/>
      <c r="C524" s="1202"/>
    </row>
    <row r="525" spans="1:3">
      <c r="A525" s="1202"/>
      <c r="B525" s="1202"/>
      <c r="C525" s="1202"/>
    </row>
    <row r="526" spans="1:3">
      <c r="A526" s="1202"/>
      <c r="B526" s="1202"/>
      <c r="C526" s="1202"/>
    </row>
    <row r="527" spans="1:3">
      <c r="A527" s="1202"/>
      <c r="B527" s="1202"/>
      <c r="C527" s="1202"/>
    </row>
    <row r="528" spans="1:3">
      <c r="A528" s="1202"/>
      <c r="B528" s="1202"/>
      <c r="C528" s="1202"/>
    </row>
    <row r="529" spans="1:3">
      <c r="A529" s="1202"/>
      <c r="B529" s="1202"/>
      <c r="C529" s="1202"/>
    </row>
    <row r="530" spans="1:3">
      <c r="A530" s="1202"/>
      <c r="B530" s="1202"/>
      <c r="C530" s="1202"/>
    </row>
    <row r="531" spans="1:3">
      <c r="A531" s="1202"/>
      <c r="B531" s="1202"/>
      <c r="C531" s="1202"/>
    </row>
    <row r="532" spans="1:3">
      <c r="A532" s="1202"/>
      <c r="B532" s="1202"/>
      <c r="C532" s="1202"/>
    </row>
    <row r="533" spans="1:3">
      <c r="A533" s="1202"/>
      <c r="B533" s="1202"/>
      <c r="C533" s="1202"/>
    </row>
    <row r="534" spans="1:3">
      <c r="A534" s="1202"/>
      <c r="B534" s="1202"/>
      <c r="C534" s="1202"/>
    </row>
    <row r="535" spans="1:3">
      <c r="A535" s="1202"/>
      <c r="B535" s="1202"/>
      <c r="C535" s="1202"/>
    </row>
    <row r="536" spans="1:3">
      <c r="A536" s="1202"/>
      <c r="B536" s="1202"/>
      <c r="C536" s="1202"/>
    </row>
    <row r="537" spans="1:3">
      <c r="A537" s="1202"/>
      <c r="B537" s="1202"/>
      <c r="C537" s="1202"/>
    </row>
    <row r="538" spans="1:3">
      <c r="A538" s="1202"/>
      <c r="B538" s="1202"/>
      <c r="C538" s="1202"/>
    </row>
    <row r="539" spans="1:3">
      <c r="A539" s="1202"/>
      <c r="B539" s="1202"/>
      <c r="C539" s="1202"/>
    </row>
    <row r="540" spans="1:3">
      <c r="A540" s="1202"/>
      <c r="B540" s="1202"/>
      <c r="C540" s="1202"/>
    </row>
    <row r="541" spans="1:3">
      <c r="A541" s="1202"/>
      <c r="B541" s="1202"/>
      <c r="C541" s="1202"/>
    </row>
    <row r="542" spans="1:3">
      <c r="A542" s="1202"/>
      <c r="B542" s="1202"/>
      <c r="C542" s="1202"/>
    </row>
    <row r="543" spans="1:3">
      <c r="A543" s="1202"/>
      <c r="B543" s="1202"/>
      <c r="C543" s="1202"/>
    </row>
    <row r="544" spans="1:3">
      <c r="A544" s="1202"/>
      <c r="B544" s="1202"/>
      <c r="C544" s="1202"/>
    </row>
    <row r="545" spans="1:3">
      <c r="A545" s="1202"/>
      <c r="B545" s="1202"/>
      <c r="C545" s="1202"/>
    </row>
    <row r="546" spans="1:3">
      <c r="A546" s="1202"/>
      <c r="B546" s="1202"/>
      <c r="C546" s="1202"/>
    </row>
    <row r="547" spans="1:3">
      <c r="A547" s="1202"/>
      <c r="B547" s="1202"/>
      <c r="C547" s="1202"/>
    </row>
    <row r="548" spans="1:3">
      <c r="A548" s="1202"/>
      <c r="B548" s="1202"/>
      <c r="C548" s="1202"/>
    </row>
    <row r="549" spans="1:3">
      <c r="A549" s="1202"/>
      <c r="B549" s="1202"/>
      <c r="C549" s="1202"/>
    </row>
    <row r="550" spans="1:3">
      <c r="A550" s="1202"/>
      <c r="B550" s="1202"/>
      <c r="C550" s="1202"/>
    </row>
    <row r="551" spans="1:3">
      <c r="A551" s="1202"/>
      <c r="B551" s="1202"/>
      <c r="C551" s="1202"/>
    </row>
    <row r="552" spans="1:3">
      <c r="A552" s="1202"/>
      <c r="B552" s="1202"/>
      <c r="C552" s="1202"/>
    </row>
    <row r="553" spans="1:3">
      <c r="A553" s="1202"/>
      <c r="B553" s="1202"/>
      <c r="C553" s="1202"/>
    </row>
    <row r="554" spans="1:3">
      <c r="A554" s="1202"/>
      <c r="B554" s="1202"/>
      <c r="C554" s="1202"/>
    </row>
    <row r="555" spans="1:3">
      <c r="A555" s="1202"/>
      <c r="B555" s="1202"/>
      <c r="C555" s="1202"/>
    </row>
    <row r="556" spans="1:3">
      <c r="A556" s="1202"/>
      <c r="B556" s="1202"/>
      <c r="C556" s="1202"/>
    </row>
    <row r="557" spans="1:3">
      <c r="A557" s="1202"/>
      <c r="B557" s="1202"/>
      <c r="C557" s="1202"/>
    </row>
    <row r="558" spans="1:3">
      <c r="A558" s="1202"/>
      <c r="B558" s="1202"/>
      <c r="C558" s="1202"/>
    </row>
    <row r="559" spans="1:3">
      <c r="A559" s="1202"/>
      <c r="B559" s="1202"/>
      <c r="C559" s="1202"/>
    </row>
    <row r="560" spans="1:3">
      <c r="A560" s="1202"/>
      <c r="B560" s="1202"/>
      <c r="C560" s="1202"/>
    </row>
    <row r="561" spans="1:3">
      <c r="A561" s="1202"/>
      <c r="B561" s="1202"/>
      <c r="C561" s="1202"/>
    </row>
    <row r="562" spans="1:3">
      <c r="A562" s="1202"/>
      <c r="B562" s="1202"/>
      <c r="C562" s="1202"/>
    </row>
    <row r="563" spans="1:3">
      <c r="A563" s="1202"/>
      <c r="B563" s="1202"/>
      <c r="C563" s="1202"/>
    </row>
    <row r="564" spans="1:3">
      <c r="A564" s="1202"/>
      <c r="B564" s="1202"/>
      <c r="C564" s="1202"/>
    </row>
    <row r="565" spans="1:3">
      <c r="A565" s="1202"/>
      <c r="B565" s="1202"/>
      <c r="C565" s="1202"/>
    </row>
    <row r="566" spans="1:3">
      <c r="A566" s="1202"/>
      <c r="B566" s="1202"/>
      <c r="C566" s="1202"/>
    </row>
    <row r="567" spans="1:3">
      <c r="A567" s="1202"/>
      <c r="B567" s="1202"/>
      <c r="C567" s="1202"/>
    </row>
    <row r="568" spans="1:3">
      <c r="A568" s="1202"/>
      <c r="B568" s="1202"/>
      <c r="C568" s="1202"/>
    </row>
    <row r="569" spans="1:3">
      <c r="A569" s="1202"/>
      <c r="B569" s="1202"/>
      <c r="C569" s="1202"/>
    </row>
    <row r="570" spans="1:3">
      <c r="A570" s="1202"/>
      <c r="B570" s="1202"/>
      <c r="C570" s="1202"/>
    </row>
    <row r="571" spans="1:3">
      <c r="A571" s="1202"/>
      <c r="B571" s="1202"/>
      <c r="C571" s="1202"/>
    </row>
    <row r="572" spans="1:3">
      <c r="A572" s="1202"/>
      <c r="B572" s="1202"/>
      <c r="C572" s="1202"/>
    </row>
    <row r="573" spans="1:3">
      <c r="A573" s="1202"/>
      <c r="B573" s="1202"/>
      <c r="C573" s="1202"/>
    </row>
    <row r="574" spans="1:3">
      <c r="A574" s="1202"/>
      <c r="B574" s="1202"/>
      <c r="C574" s="1202"/>
    </row>
    <row r="575" spans="1:3">
      <c r="A575" s="1202"/>
      <c r="B575" s="1202"/>
      <c r="C575" s="1202"/>
    </row>
  </sheetData>
  <mergeCells count="2">
    <mergeCell ref="A2:C2"/>
    <mergeCell ref="A3:C3"/>
  </mergeCells>
  <hyperlinks>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5.xml><?xml version="1.0" encoding="utf-8"?>
<worksheet xmlns="http://schemas.openxmlformats.org/spreadsheetml/2006/main" xmlns:r="http://schemas.openxmlformats.org/officeDocument/2006/relationships">
  <dimension ref="A1:AE575"/>
  <sheetViews>
    <sheetView showGridLines="0" workbookViewId="0"/>
  </sheetViews>
  <sheetFormatPr defaultColWidth="9.140625" defaultRowHeight="9"/>
  <cols>
    <col min="1" max="1" width="52.7109375" style="1467" customWidth="1"/>
    <col min="2" max="2" width="11.5703125" style="1467" customWidth="1"/>
    <col min="3" max="3" width="22.7109375" style="1467" customWidth="1"/>
    <col min="4" max="7" width="10.7109375" style="1467" customWidth="1"/>
    <col min="8" max="8" width="6.7109375" style="1467" customWidth="1"/>
    <col min="9" max="9" width="12.7109375" style="1467" customWidth="1"/>
    <col min="10" max="10" width="10.7109375" style="1467" customWidth="1"/>
    <col min="11" max="11" width="6.7109375" style="1467" customWidth="1"/>
    <col min="12" max="16384" width="9.140625" style="1467"/>
  </cols>
  <sheetData>
    <row r="1" spans="1:31" s="1470" customFormat="1" ht="17.25" customHeight="1">
      <c r="A1" s="1921" t="s">
        <v>1737</v>
      </c>
      <c r="B1" s="1933"/>
      <c r="C1" s="1933"/>
      <c r="D1" s="1933"/>
      <c r="E1" s="1933"/>
    </row>
    <row r="2" spans="1:31" ht="19.5" customHeight="1">
      <c r="A2" s="2328" t="s">
        <v>1478</v>
      </c>
      <c r="B2" s="2328"/>
      <c r="C2" s="2328"/>
    </row>
    <row r="3" spans="1:31" s="1470" customFormat="1" ht="19.5" customHeight="1">
      <c r="A3" s="2386" t="s">
        <v>1456</v>
      </c>
      <c r="B3" s="2386"/>
      <c r="C3" s="2386"/>
      <c r="D3" s="1809"/>
      <c r="E3" s="1809"/>
      <c r="F3" s="1809"/>
      <c r="G3" s="1809"/>
      <c r="H3" s="1810"/>
      <c r="I3" s="1810"/>
      <c r="J3" s="1810"/>
      <c r="K3" s="1810"/>
    </row>
    <row r="4" spans="1:31" s="122" customFormat="1" ht="12.95" customHeight="1">
      <c r="A4" s="949">
        <v>2014</v>
      </c>
      <c r="B4" s="427"/>
      <c r="C4" s="1775" t="s">
        <v>1457</v>
      </c>
      <c r="D4" s="212"/>
      <c r="E4" s="212"/>
      <c r="F4" s="1776"/>
      <c r="G4" s="212"/>
      <c r="H4" s="212"/>
      <c r="I4" s="1777"/>
      <c r="J4" s="212"/>
      <c r="K4" s="212"/>
      <c r="L4" s="532"/>
      <c r="M4" s="532"/>
      <c r="N4" s="532"/>
      <c r="O4" s="532"/>
      <c r="P4" s="532"/>
      <c r="Q4" s="532"/>
      <c r="R4" s="532"/>
      <c r="S4" s="532"/>
      <c r="T4" s="532"/>
      <c r="U4" s="532"/>
      <c r="V4" s="532"/>
      <c r="W4" s="532"/>
      <c r="X4" s="532"/>
      <c r="Y4" s="532"/>
      <c r="Z4" s="532"/>
      <c r="AA4" s="532"/>
      <c r="AB4" s="532"/>
      <c r="AC4" s="532"/>
      <c r="AD4" s="532"/>
      <c r="AE4" s="532"/>
    </row>
    <row r="5" spans="1:31" s="122" customFormat="1" ht="14.1" customHeight="1">
      <c r="A5" s="1778" t="s">
        <v>1458</v>
      </c>
      <c r="B5" s="1779"/>
      <c r="C5" s="1779"/>
      <c r="D5" s="1780"/>
      <c r="E5" s="1780"/>
      <c r="F5" s="1781"/>
      <c r="G5" s="1781"/>
      <c r="H5" s="1781"/>
      <c r="I5" s="1781"/>
      <c r="J5" s="1781"/>
      <c r="K5" s="1781"/>
      <c r="L5" s="532"/>
      <c r="M5" s="532"/>
      <c r="N5" s="532"/>
      <c r="O5" s="532"/>
      <c r="P5" s="532"/>
      <c r="Q5" s="532"/>
      <c r="R5" s="532"/>
      <c r="S5" s="532"/>
      <c r="T5" s="532"/>
      <c r="U5" s="532"/>
      <c r="V5" s="532"/>
      <c r="W5" s="532"/>
      <c r="X5" s="532"/>
      <c r="Y5" s="532"/>
      <c r="Z5" s="532"/>
      <c r="AA5" s="532"/>
      <c r="AB5" s="532"/>
      <c r="AC5" s="532"/>
      <c r="AD5" s="532"/>
      <c r="AE5" s="532"/>
    </row>
    <row r="6" spans="1:31" s="122" customFormat="1" ht="14.1" customHeight="1">
      <c r="A6" s="1782"/>
      <c r="B6" s="820"/>
      <c r="C6" s="820"/>
      <c r="D6" s="1783"/>
      <c r="E6" s="1780"/>
      <c r="F6" s="1780"/>
      <c r="G6" s="1780"/>
      <c r="H6" s="1781"/>
      <c r="I6" s="1781"/>
      <c r="J6" s="1781"/>
      <c r="K6" s="1781"/>
      <c r="L6" s="532"/>
      <c r="M6" s="532"/>
      <c r="N6" s="532"/>
      <c r="O6" s="532"/>
      <c r="P6" s="532"/>
      <c r="Q6" s="532"/>
      <c r="R6" s="532"/>
      <c r="S6" s="532"/>
      <c r="T6" s="532"/>
      <c r="U6" s="532"/>
      <c r="V6" s="532"/>
      <c r="W6" s="532"/>
      <c r="X6" s="532"/>
      <c r="Y6" s="532"/>
      <c r="Z6" s="532"/>
      <c r="AA6" s="532"/>
      <c r="AB6" s="532"/>
      <c r="AC6" s="532"/>
      <c r="AD6" s="532"/>
      <c r="AE6" s="532"/>
    </row>
    <row r="7" spans="1:31" s="122" customFormat="1" ht="14.1" customHeight="1">
      <c r="A7" s="1784"/>
      <c r="B7" s="1482" t="s">
        <v>1459</v>
      </c>
      <c r="C7" s="1482" t="s">
        <v>1460</v>
      </c>
      <c r="D7" s="1780"/>
      <c r="E7" s="1780"/>
      <c r="F7" s="1780"/>
      <c r="G7" s="1780"/>
      <c r="H7" s="1780"/>
      <c r="I7" s="1780"/>
      <c r="J7" s="1780"/>
      <c r="K7" s="1780"/>
      <c r="L7" s="532"/>
      <c r="M7" s="532"/>
      <c r="N7" s="532"/>
      <c r="O7" s="532"/>
      <c r="P7" s="532"/>
      <c r="Q7" s="532"/>
      <c r="R7" s="532"/>
      <c r="S7" s="532"/>
      <c r="T7" s="532"/>
      <c r="U7" s="532"/>
      <c r="V7" s="532"/>
      <c r="W7" s="532"/>
      <c r="X7" s="532"/>
      <c r="Y7" s="532"/>
      <c r="Z7" s="532"/>
      <c r="AA7" s="532"/>
      <c r="AB7" s="532"/>
      <c r="AC7" s="532"/>
      <c r="AD7" s="532"/>
      <c r="AE7" s="532"/>
    </row>
    <row r="8" spans="1:31" s="122" customFormat="1" ht="14.1" customHeight="1">
      <c r="A8" s="1784"/>
      <c r="B8" s="1482"/>
      <c r="C8" s="1482" t="s">
        <v>1461</v>
      </c>
      <c r="D8" s="1780"/>
      <c r="E8" s="1780"/>
      <c r="F8" s="1780"/>
      <c r="G8" s="1780"/>
      <c r="H8" s="1780"/>
      <c r="I8" s="1780"/>
      <c r="J8" s="1780"/>
      <c r="K8" s="1780"/>
      <c r="L8" s="532"/>
      <c r="M8" s="532"/>
      <c r="N8" s="532"/>
      <c r="O8" s="532"/>
      <c r="P8" s="532"/>
      <c r="Q8" s="532"/>
      <c r="R8" s="532"/>
      <c r="S8" s="532"/>
      <c r="T8" s="532"/>
      <c r="U8" s="532"/>
      <c r="V8" s="532"/>
      <c r="W8" s="532"/>
      <c r="X8" s="532"/>
      <c r="Y8" s="532"/>
      <c r="Z8" s="532"/>
      <c r="AA8" s="532"/>
      <c r="AB8" s="532"/>
      <c r="AC8" s="532"/>
      <c r="AD8" s="532"/>
      <c r="AE8" s="532"/>
    </row>
    <row r="9" spans="1:31" s="122" customFormat="1" ht="14.1" customHeight="1">
      <c r="A9" s="1486" t="s">
        <v>1462</v>
      </c>
      <c r="B9" s="1523"/>
      <c r="C9" s="1523"/>
      <c r="D9" s="1780"/>
      <c r="E9" s="1780"/>
      <c r="F9" s="1780"/>
      <c r="G9" s="1780"/>
      <c r="H9" s="1780"/>
      <c r="I9" s="1780"/>
      <c r="J9" s="1780"/>
      <c r="K9" s="1780"/>
      <c r="L9" s="532"/>
      <c r="M9" s="532"/>
      <c r="N9" s="532"/>
      <c r="O9" s="532"/>
      <c r="P9" s="532"/>
      <c r="Q9" s="532"/>
      <c r="R9" s="532"/>
      <c r="S9" s="532"/>
      <c r="T9" s="532"/>
      <c r="U9" s="532"/>
      <c r="V9" s="532"/>
      <c r="W9" s="532"/>
      <c r="X9" s="532"/>
      <c r="Y9" s="532"/>
      <c r="Z9" s="532"/>
      <c r="AA9" s="532"/>
      <c r="AB9" s="532"/>
      <c r="AC9" s="532"/>
      <c r="AD9" s="532"/>
      <c r="AE9" s="532"/>
    </row>
    <row r="10" spans="1:31" s="122" customFormat="1" ht="14.25" customHeight="1">
      <c r="A10" s="1785"/>
      <c r="B10" s="1785"/>
      <c r="C10" s="1785"/>
      <c r="D10" s="212"/>
      <c r="E10" s="212"/>
      <c r="F10" s="212"/>
      <c r="G10" s="212"/>
      <c r="H10" s="212"/>
      <c r="I10" s="212"/>
      <c r="J10" s="212"/>
      <c r="K10" s="212"/>
      <c r="L10" s="532"/>
      <c r="M10" s="532"/>
      <c r="N10" s="532"/>
      <c r="O10" s="532"/>
      <c r="P10" s="532"/>
      <c r="Q10" s="532"/>
      <c r="R10" s="532"/>
      <c r="S10" s="532"/>
      <c r="T10" s="532"/>
      <c r="U10" s="532"/>
      <c r="V10" s="532"/>
      <c r="W10" s="532"/>
      <c r="X10" s="532"/>
      <c r="Y10" s="532"/>
      <c r="Z10" s="532"/>
      <c r="AA10" s="532"/>
      <c r="AB10" s="532"/>
      <c r="AC10" s="532"/>
      <c r="AD10" s="532"/>
      <c r="AE10" s="532"/>
    </row>
    <row r="11" spans="1:31" s="137" customFormat="1" ht="14.25" customHeight="1">
      <c r="A11" s="1786" t="s">
        <v>1463</v>
      </c>
      <c r="B11" s="1787">
        <v>43088420.000000007</v>
      </c>
      <c r="C11" s="1788">
        <v>25110780</v>
      </c>
      <c r="D11" s="1789"/>
      <c r="E11" s="1790"/>
      <c r="F11" s="1790"/>
      <c r="G11" s="1791"/>
      <c r="H11" s="1792"/>
      <c r="I11" s="1793"/>
      <c r="J11" s="1793"/>
      <c r="K11" s="1792"/>
      <c r="L11" s="1794"/>
      <c r="M11" s="1794"/>
      <c r="N11" s="1794"/>
      <c r="O11" s="1794"/>
      <c r="P11" s="1794"/>
      <c r="Q11" s="1794"/>
      <c r="R11" s="1794"/>
      <c r="S11" s="1794"/>
      <c r="T11" s="1794"/>
      <c r="U11" s="1794"/>
      <c r="V11" s="1794"/>
      <c r="W11" s="1794"/>
      <c r="X11" s="1794"/>
      <c r="Y11" s="1794"/>
      <c r="Z11" s="1794"/>
      <c r="AA11" s="1794"/>
      <c r="AB11" s="1794"/>
      <c r="AC11" s="1794"/>
      <c r="AD11" s="1794"/>
      <c r="AE11" s="1794"/>
    </row>
    <row r="12" spans="1:31" s="137" customFormat="1" ht="14.25" customHeight="1">
      <c r="A12" s="1785"/>
      <c r="B12" s="1787"/>
      <c r="C12" s="1795">
        <f>A12/1000</f>
        <v>0</v>
      </c>
      <c r="D12" s="1796"/>
      <c r="E12" s="1790"/>
      <c r="F12" s="1790"/>
      <c r="G12" s="1791"/>
      <c r="H12" s="1792"/>
      <c r="I12" s="1793"/>
      <c r="J12" s="1793"/>
      <c r="K12" s="1792"/>
      <c r="L12" s="1794"/>
      <c r="M12" s="1794"/>
      <c r="N12" s="1794"/>
      <c r="O12" s="1794"/>
      <c r="P12" s="1794"/>
      <c r="Q12" s="1794"/>
      <c r="R12" s="1794"/>
      <c r="S12" s="1794"/>
      <c r="T12" s="1794"/>
      <c r="U12" s="1794"/>
      <c r="V12" s="1794"/>
      <c r="W12" s="1794"/>
      <c r="X12" s="1794"/>
      <c r="Y12" s="1794"/>
      <c r="Z12" s="1794"/>
      <c r="AA12" s="1794"/>
      <c r="AB12" s="1794"/>
      <c r="AC12" s="1794"/>
      <c r="AD12" s="1794"/>
      <c r="AE12" s="1794"/>
    </row>
    <row r="13" spans="1:31" s="137" customFormat="1" ht="14.25" customHeight="1">
      <c r="A13" s="1785" t="s">
        <v>1464</v>
      </c>
      <c r="B13" s="1797">
        <v>103916.99999999999</v>
      </c>
      <c r="C13" s="1795">
        <v>365464.00000000006</v>
      </c>
      <c r="D13" s="1796"/>
      <c r="E13" s="1790"/>
      <c r="F13" s="1790"/>
      <c r="G13" s="1791"/>
      <c r="H13" s="1792"/>
      <c r="I13" s="1793"/>
      <c r="J13" s="1793"/>
      <c r="K13" s="1792"/>
      <c r="L13" s="1794"/>
      <c r="M13" s="1794"/>
      <c r="N13" s="1794"/>
      <c r="O13" s="1794"/>
      <c r="P13" s="1794"/>
      <c r="Q13" s="1794"/>
      <c r="R13" s="1794"/>
      <c r="S13" s="1794"/>
      <c r="T13" s="1794"/>
      <c r="U13" s="1794"/>
      <c r="V13" s="1794"/>
      <c r="W13" s="1794"/>
      <c r="X13" s="1794"/>
      <c r="Y13" s="1794"/>
      <c r="Z13" s="1794"/>
      <c r="AA13" s="1794"/>
      <c r="AB13" s="1794"/>
      <c r="AC13" s="1794"/>
      <c r="AD13" s="1794"/>
      <c r="AE13" s="1794"/>
    </row>
    <row r="14" spans="1:31" s="122" customFormat="1" ht="14.25" customHeight="1">
      <c r="A14" s="1785" t="s">
        <v>1465</v>
      </c>
      <c r="B14" s="1797">
        <v>42299.000000000007</v>
      </c>
      <c r="C14" s="1795">
        <v>84216.000000000015</v>
      </c>
      <c r="D14" s="1796"/>
      <c r="E14" s="1790"/>
      <c r="F14" s="1790"/>
      <c r="G14" s="1791"/>
      <c r="H14" s="1798"/>
      <c r="I14" s="1776"/>
      <c r="J14" s="1776"/>
      <c r="K14" s="1798"/>
      <c r="L14" s="532"/>
      <c r="M14" s="532"/>
      <c r="N14" s="532"/>
      <c r="O14" s="532"/>
      <c r="P14" s="532"/>
      <c r="Q14" s="532"/>
      <c r="R14" s="532"/>
      <c r="S14" s="532"/>
      <c r="T14" s="532"/>
      <c r="U14" s="532"/>
      <c r="V14" s="532"/>
      <c r="W14" s="532"/>
      <c r="X14" s="532"/>
      <c r="Y14" s="532"/>
      <c r="Z14" s="532"/>
      <c r="AA14" s="532"/>
      <c r="AB14" s="532"/>
      <c r="AC14" s="532"/>
      <c r="AD14" s="532"/>
      <c r="AE14" s="532"/>
    </row>
    <row r="15" spans="1:31" s="122" customFormat="1" ht="14.25" customHeight="1">
      <c r="A15" s="1785"/>
      <c r="B15" s="1787">
        <v>0</v>
      </c>
      <c r="C15" s="1795">
        <v>0</v>
      </c>
      <c r="D15" s="1796"/>
      <c r="E15" s="1790"/>
      <c r="F15" s="1790"/>
      <c r="G15" s="1791"/>
      <c r="H15" s="1798"/>
      <c r="I15" s="1776"/>
      <c r="J15" s="1776"/>
      <c r="K15" s="1798"/>
      <c r="L15" s="532"/>
      <c r="M15" s="532"/>
      <c r="N15" s="532"/>
      <c r="O15" s="532"/>
      <c r="P15" s="532"/>
      <c r="Q15" s="532"/>
      <c r="R15" s="532"/>
      <c r="S15" s="532"/>
      <c r="T15" s="532"/>
      <c r="U15" s="532"/>
      <c r="V15" s="532"/>
      <c r="W15" s="532"/>
      <c r="X15" s="532"/>
      <c r="Y15" s="532"/>
      <c r="Z15" s="532"/>
      <c r="AA15" s="532"/>
      <c r="AB15" s="532"/>
      <c r="AC15" s="532"/>
      <c r="AD15" s="532"/>
      <c r="AE15" s="532"/>
    </row>
    <row r="16" spans="1:31" s="122" customFormat="1" ht="14.25" customHeight="1">
      <c r="A16" s="1786" t="s">
        <v>1466</v>
      </c>
      <c r="B16" s="1787">
        <v>40802026</v>
      </c>
      <c r="C16" s="1788">
        <v>17942697</v>
      </c>
      <c r="D16" s="1789"/>
      <c r="E16" s="1790"/>
      <c r="F16" s="1790"/>
      <c r="G16" s="1791"/>
      <c r="H16" s="1798"/>
      <c r="I16" s="1776"/>
      <c r="J16" s="1776"/>
      <c r="K16" s="1798"/>
      <c r="L16" s="532"/>
      <c r="M16" s="532"/>
      <c r="N16" s="532"/>
      <c r="O16" s="532"/>
      <c r="P16" s="532"/>
      <c r="Q16" s="532"/>
      <c r="R16" s="532"/>
      <c r="S16" s="532"/>
      <c r="T16" s="532"/>
      <c r="U16" s="532"/>
      <c r="V16" s="532"/>
      <c r="W16" s="532"/>
      <c r="X16" s="532"/>
      <c r="Y16" s="532"/>
      <c r="Z16" s="532"/>
      <c r="AA16" s="532"/>
      <c r="AB16" s="532"/>
      <c r="AC16" s="532"/>
      <c r="AD16" s="532"/>
      <c r="AE16" s="532"/>
    </row>
    <row r="17" spans="1:31" s="122" customFormat="1" ht="14.25" customHeight="1">
      <c r="A17" s="1786" t="s">
        <v>1467</v>
      </c>
      <c r="B17" s="1787">
        <v>9884574</v>
      </c>
      <c r="C17" s="1788">
        <v>6545909</v>
      </c>
      <c r="D17" s="1789"/>
      <c r="E17" s="1790"/>
      <c r="F17" s="1790"/>
      <c r="G17" s="1791"/>
      <c r="H17" s="1798"/>
      <c r="I17" s="1776"/>
      <c r="J17" s="1776"/>
      <c r="K17" s="1798"/>
      <c r="L17" s="532"/>
      <c r="M17" s="532"/>
      <c r="N17" s="532"/>
      <c r="O17" s="532"/>
      <c r="P17" s="532"/>
      <c r="Q17" s="532"/>
      <c r="R17" s="532"/>
      <c r="S17" s="532"/>
      <c r="T17" s="532"/>
      <c r="U17" s="532"/>
      <c r="V17" s="532"/>
      <c r="W17" s="532"/>
      <c r="X17" s="532"/>
      <c r="Y17" s="532"/>
      <c r="Z17" s="532"/>
      <c r="AA17" s="532"/>
      <c r="AB17" s="532"/>
      <c r="AC17" s="532"/>
      <c r="AD17" s="532"/>
      <c r="AE17" s="532"/>
    </row>
    <row r="18" spans="1:31" s="122" customFormat="1" ht="14.25" customHeight="1">
      <c r="A18" s="1785" t="s">
        <v>1468</v>
      </c>
      <c r="B18" s="1797">
        <v>31942</v>
      </c>
      <c r="C18" s="1795">
        <v>128537</v>
      </c>
      <c r="D18" s="1796"/>
      <c r="E18" s="1799"/>
      <c r="F18" s="1799"/>
      <c r="G18" s="1791"/>
      <c r="H18" s="1798"/>
      <c r="I18" s="1776"/>
      <c r="J18" s="1776"/>
      <c r="K18" s="1798"/>
      <c r="L18" s="532"/>
      <c r="M18" s="532"/>
      <c r="N18" s="532"/>
      <c r="O18" s="532"/>
      <c r="P18" s="532"/>
      <c r="Q18" s="532"/>
      <c r="R18" s="532"/>
      <c r="S18" s="532"/>
      <c r="T18" s="532"/>
      <c r="U18" s="532"/>
      <c r="V18" s="532"/>
      <c r="W18" s="532"/>
      <c r="X18" s="532"/>
      <c r="Y18" s="532"/>
      <c r="Z18" s="532"/>
      <c r="AA18" s="532"/>
      <c r="AB18" s="532"/>
      <c r="AC18" s="532"/>
      <c r="AD18" s="532"/>
      <c r="AE18" s="532"/>
    </row>
    <row r="19" spans="1:31" s="122" customFormat="1" ht="14.25" customHeight="1">
      <c r="A19" s="1785" t="s">
        <v>1469</v>
      </c>
      <c r="B19" s="1797">
        <v>5469</v>
      </c>
      <c r="C19" s="1795">
        <v>40172</v>
      </c>
      <c r="D19" s="1796"/>
      <c r="E19" s="1799"/>
      <c r="F19" s="1799"/>
      <c r="G19" s="1791"/>
      <c r="H19" s="1798"/>
      <c r="I19" s="1776"/>
      <c r="J19" s="1776"/>
      <c r="K19" s="1798"/>
      <c r="L19" s="532"/>
      <c r="M19" s="532"/>
      <c r="N19" s="532"/>
      <c r="O19" s="532"/>
      <c r="P19" s="532"/>
      <c r="Q19" s="532"/>
      <c r="R19" s="532"/>
      <c r="S19" s="532"/>
      <c r="T19" s="532"/>
      <c r="U19" s="532"/>
      <c r="V19" s="532"/>
      <c r="W19" s="532"/>
      <c r="X19" s="532"/>
      <c r="Y19" s="532"/>
      <c r="Z19" s="532"/>
      <c r="AA19" s="532"/>
      <c r="AB19" s="532"/>
      <c r="AC19" s="532"/>
      <c r="AD19" s="532"/>
      <c r="AE19" s="532"/>
    </row>
    <row r="20" spans="1:31" s="122" customFormat="1" ht="14.25" customHeight="1">
      <c r="A20" s="1785"/>
      <c r="B20" s="1787">
        <v>0</v>
      </c>
      <c r="C20" s="1795">
        <v>0</v>
      </c>
      <c r="D20" s="1796"/>
      <c r="E20" s="1790"/>
      <c r="F20" s="1790"/>
      <c r="G20" s="1791"/>
      <c r="H20" s="1798"/>
      <c r="I20" s="1776"/>
      <c r="J20" s="1776"/>
      <c r="K20" s="1798"/>
      <c r="L20" s="532"/>
      <c r="M20" s="532"/>
      <c r="N20" s="532"/>
      <c r="O20" s="532"/>
      <c r="P20" s="532"/>
      <c r="Q20" s="532"/>
      <c r="R20" s="532"/>
      <c r="S20" s="532"/>
      <c r="T20" s="532"/>
      <c r="U20" s="532"/>
      <c r="V20" s="532"/>
      <c r="W20" s="532"/>
      <c r="X20" s="532"/>
      <c r="Y20" s="532"/>
      <c r="Z20" s="532"/>
      <c r="AA20" s="532"/>
      <c r="AB20" s="532"/>
      <c r="AC20" s="532"/>
      <c r="AD20" s="532"/>
      <c r="AE20" s="532"/>
    </row>
    <row r="21" spans="1:31" s="122" customFormat="1" ht="14.25" customHeight="1">
      <c r="A21" s="1786" t="s">
        <v>1470</v>
      </c>
      <c r="B21" s="1787">
        <f>B16-B17</f>
        <v>30917452</v>
      </c>
      <c r="C21" s="1787">
        <f>C16-C17</f>
        <v>11396788</v>
      </c>
      <c r="D21" s="1789"/>
      <c r="E21" s="1790"/>
      <c r="F21" s="1790"/>
      <c r="G21" s="1791"/>
      <c r="H21" s="1798"/>
      <c r="I21" s="1776"/>
      <c r="J21" s="1776"/>
      <c r="K21" s="1798"/>
      <c r="L21" s="532"/>
      <c r="M21" s="532"/>
      <c r="N21" s="532"/>
      <c r="O21" s="532"/>
      <c r="P21" s="532"/>
      <c r="Q21" s="532"/>
      <c r="R21" s="532"/>
      <c r="S21" s="532"/>
      <c r="T21" s="532"/>
      <c r="U21" s="532"/>
      <c r="V21" s="532"/>
      <c r="W21" s="532"/>
      <c r="X21" s="532"/>
      <c r="Y21" s="532"/>
      <c r="Z21" s="532"/>
      <c r="AA21" s="532"/>
      <c r="AB21" s="532"/>
      <c r="AC21" s="532"/>
      <c r="AD21" s="532"/>
      <c r="AE21" s="532"/>
    </row>
    <row r="22" spans="1:31" s="122" customFormat="1" ht="14.25" customHeight="1">
      <c r="A22" s="1785" t="s">
        <v>1471</v>
      </c>
      <c r="B22" s="1797">
        <v>62854</v>
      </c>
      <c r="C22" s="1797">
        <v>222798</v>
      </c>
      <c r="D22" s="1796"/>
      <c r="E22" s="1799"/>
      <c r="F22" s="1799"/>
      <c r="G22" s="1791"/>
      <c r="H22" s="1798"/>
      <c r="I22" s="1776"/>
      <c r="J22" s="1776"/>
      <c r="K22" s="1798"/>
      <c r="L22" s="532"/>
      <c r="M22" s="532"/>
      <c r="N22" s="532"/>
      <c r="O22" s="532"/>
      <c r="P22" s="532"/>
      <c r="Q22" s="532"/>
      <c r="R22" s="532"/>
      <c r="S22" s="532"/>
      <c r="T22" s="532"/>
      <c r="U22" s="532"/>
      <c r="V22" s="532"/>
      <c r="W22" s="532"/>
      <c r="X22" s="532"/>
      <c r="Y22" s="532"/>
      <c r="Z22" s="532"/>
      <c r="AA22" s="532"/>
      <c r="AB22" s="532"/>
      <c r="AC22" s="532"/>
      <c r="AD22" s="532"/>
      <c r="AE22" s="532"/>
    </row>
    <row r="23" spans="1:31" s="122" customFormat="1" ht="14.25" customHeight="1">
      <c r="A23" s="1785" t="s">
        <v>1469</v>
      </c>
      <c r="B23" s="1797">
        <v>35573</v>
      </c>
      <c r="C23" s="1797">
        <v>39376</v>
      </c>
      <c r="D23" s="1796"/>
      <c r="E23" s="1799"/>
      <c r="F23" s="1799"/>
      <c r="G23" s="1791"/>
      <c r="H23" s="1798"/>
      <c r="I23" s="1776"/>
      <c r="J23" s="1776"/>
      <c r="K23" s="1798"/>
      <c r="L23" s="532"/>
      <c r="M23" s="532"/>
      <c r="N23" s="532"/>
      <c r="O23" s="532"/>
      <c r="P23" s="532"/>
      <c r="Q23" s="532"/>
      <c r="R23" s="532"/>
      <c r="S23" s="532"/>
      <c r="T23" s="532"/>
      <c r="U23" s="532"/>
      <c r="V23" s="532"/>
      <c r="W23" s="532"/>
      <c r="X23" s="532"/>
      <c r="Y23" s="532"/>
      <c r="Z23" s="532"/>
      <c r="AA23" s="532"/>
      <c r="AB23" s="532"/>
      <c r="AC23" s="532"/>
      <c r="AD23" s="532"/>
      <c r="AE23" s="532"/>
    </row>
    <row r="24" spans="1:31" s="122" customFormat="1" ht="14.25" customHeight="1">
      <c r="A24" s="1785"/>
      <c r="B24" s="1787">
        <v>0</v>
      </c>
      <c r="C24" s="1795">
        <v>0</v>
      </c>
      <c r="D24" s="1796"/>
      <c r="E24" s="1790"/>
      <c r="F24" s="1790"/>
      <c r="G24" s="1791"/>
      <c r="H24" s="1798"/>
      <c r="I24" s="1776"/>
      <c r="J24" s="1776"/>
      <c r="K24" s="1798"/>
      <c r="L24" s="532"/>
      <c r="M24" s="532"/>
      <c r="N24" s="532"/>
      <c r="O24" s="532"/>
      <c r="P24" s="532"/>
      <c r="Q24" s="532"/>
      <c r="R24" s="532"/>
      <c r="S24" s="532"/>
      <c r="T24" s="532"/>
      <c r="U24" s="532"/>
      <c r="V24" s="532"/>
      <c r="W24" s="532"/>
      <c r="X24" s="532"/>
      <c r="Y24" s="532"/>
      <c r="Z24" s="532"/>
      <c r="AA24" s="532"/>
      <c r="AB24" s="532"/>
      <c r="AC24" s="532"/>
      <c r="AD24" s="532"/>
      <c r="AE24" s="532"/>
    </row>
    <row r="25" spans="1:31" s="122" customFormat="1" ht="14.25" customHeight="1">
      <c r="A25" s="1786" t="s">
        <v>1472</v>
      </c>
      <c r="B25" s="1787">
        <v>2286393.9999999995</v>
      </c>
      <c r="C25" s="1788">
        <v>7168083</v>
      </c>
      <c r="D25" s="1789"/>
      <c r="E25" s="1790"/>
      <c r="F25" s="1790"/>
      <c r="G25" s="1791"/>
      <c r="H25" s="1798"/>
      <c r="I25" s="1776"/>
      <c r="J25" s="1776"/>
      <c r="K25" s="1798"/>
      <c r="L25" s="532"/>
      <c r="M25" s="532"/>
      <c r="N25" s="532"/>
      <c r="O25" s="532"/>
      <c r="P25" s="532"/>
      <c r="Q25" s="532"/>
      <c r="R25" s="532"/>
      <c r="S25" s="532"/>
      <c r="T25" s="532"/>
      <c r="U25" s="532"/>
      <c r="V25" s="532"/>
      <c r="W25" s="532"/>
      <c r="X25" s="532"/>
      <c r="Y25" s="532"/>
      <c r="Z25" s="532"/>
      <c r="AA25" s="532"/>
      <c r="AB25" s="532"/>
      <c r="AC25" s="532"/>
      <c r="AD25" s="532"/>
      <c r="AE25" s="532"/>
    </row>
    <row r="26" spans="1:31" s="122" customFormat="1" ht="14.25" customHeight="1">
      <c r="A26" s="1785" t="s">
        <v>1471</v>
      </c>
      <c r="B26" s="1797">
        <v>9121</v>
      </c>
      <c r="C26" s="1797">
        <v>14129</v>
      </c>
      <c r="D26" s="1796"/>
      <c r="E26" s="1799"/>
      <c r="F26" s="1799"/>
      <c r="G26" s="1791"/>
      <c r="H26" s="1798"/>
      <c r="I26" s="1776"/>
      <c r="J26" s="1776"/>
      <c r="K26" s="1798"/>
      <c r="L26" s="532"/>
      <c r="M26" s="532"/>
      <c r="N26" s="532"/>
      <c r="O26" s="532"/>
      <c r="P26" s="532"/>
      <c r="Q26" s="532"/>
      <c r="R26" s="532"/>
      <c r="S26" s="532"/>
      <c r="T26" s="532"/>
      <c r="U26" s="532"/>
      <c r="V26" s="532"/>
      <c r="W26" s="532"/>
      <c r="X26" s="532"/>
      <c r="Y26" s="532"/>
      <c r="Z26" s="532"/>
      <c r="AA26" s="532"/>
      <c r="AB26" s="532"/>
      <c r="AC26" s="532"/>
      <c r="AD26" s="532"/>
      <c r="AE26" s="532"/>
    </row>
    <row r="27" spans="1:31" s="122" customFormat="1" ht="14.25" customHeight="1">
      <c r="A27" s="1785" t="s">
        <v>1469</v>
      </c>
      <c r="B27" s="1797">
        <v>1257</v>
      </c>
      <c r="C27" s="1797">
        <v>4668</v>
      </c>
      <c r="D27" s="1796"/>
      <c r="E27" s="1799"/>
      <c r="F27" s="1799"/>
      <c r="G27" s="1791"/>
      <c r="H27" s="1798"/>
      <c r="I27" s="1776"/>
      <c r="J27" s="1776"/>
      <c r="K27" s="1798"/>
      <c r="L27" s="532"/>
      <c r="M27" s="532"/>
      <c r="N27" s="532"/>
      <c r="O27" s="532"/>
      <c r="P27" s="532"/>
      <c r="Q27" s="532"/>
      <c r="R27" s="532"/>
      <c r="S27" s="532"/>
      <c r="T27" s="532"/>
      <c r="U27" s="532"/>
      <c r="V27" s="532"/>
      <c r="W27" s="532"/>
      <c r="X27" s="532"/>
      <c r="Y27" s="532"/>
      <c r="Z27" s="532"/>
      <c r="AA27" s="532"/>
      <c r="AB27" s="532"/>
      <c r="AC27" s="532"/>
      <c r="AD27" s="532"/>
      <c r="AE27" s="532"/>
    </row>
    <row r="28" spans="1:31" ht="6.95" customHeight="1" thickBot="1">
      <c r="A28" s="1811"/>
      <c r="B28" s="1812"/>
      <c r="C28" s="1812"/>
      <c r="D28" s="1813"/>
      <c r="E28" s="1813"/>
      <c r="F28" s="1814"/>
      <c r="G28" s="1814"/>
      <c r="H28" s="1813"/>
      <c r="I28" s="1814"/>
      <c r="J28" s="1814"/>
      <c r="K28" s="1813"/>
      <c r="L28" s="1630"/>
      <c r="M28" s="1630"/>
      <c r="N28" s="1630"/>
      <c r="O28" s="1630"/>
      <c r="P28" s="1630"/>
      <c r="Q28" s="1630"/>
      <c r="R28" s="1630"/>
      <c r="S28" s="1630"/>
      <c r="T28" s="1630"/>
      <c r="U28" s="1630"/>
      <c r="V28" s="1630"/>
      <c r="W28" s="1630"/>
      <c r="X28" s="1630"/>
      <c r="Y28" s="1630"/>
      <c r="Z28" s="1630"/>
      <c r="AA28" s="1630"/>
      <c r="AB28" s="1630"/>
      <c r="AC28" s="1630"/>
      <c r="AD28" s="1630"/>
      <c r="AE28" s="1630"/>
    </row>
    <row r="29" spans="1:31" ht="3.75" customHeight="1" thickTop="1">
      <c r="A29" s="1815"/>
      <c r="B29" s="1816"/>
      <c r="C29" s="1816"/>
      <c r="D29" s="1813"/>
      <c r="E29" s="1813"/>
      <c r="F29" s="1814"/>
      <c r="G29" s="1814"/>
      <c r="H29" s="1813"/>
      <c r="I29" s="1814"/>
      <c r="J29" s="1814"/>
      <c r="K29" s="1813"/>
      <c r="L29" s="1630"/>
      <c r="M29" s="1630"/>
      <c r="N29" s="1630"/>
      <c r="O29" s="1630"/>
      <c r="P29" s="1630"/>
      <c r="Q29" s="1630"/>
      <c r="R29" s="1630"/>
      <c r="S29" s="1630"/>
      <c r="T29" s="1630"/>
      <c r="U29" s="1630"/>
      <c r="V29" s="1630"/>
      <c r="W29" s="1630"/>
      <c r="X29" s="1630"/>
      <c r="Y29" s="1630"/>
      <c r="Z29" s="1630"/>
      <c r="AA29" s="1630"/>
      <c r="AB29" s="1630"/>
      <c r="AC29" s="1630"/>
      <c r="AD29" s="1630"/>
      <c r="AE29" s="1630"/>
    </row>
    <row r="30" spans="1:31" s="122" customFormat="1" ht="12.95" customHeight="1">
      <c r="A30" s="427" t="s">
        <v>1473</v>
      </c>
      <c r="B30" s="1806"/>
      <c r="C30" s="1806"/>
      <c r="D30" s="1798"/>
      <c r="E30" s="1807"/>
    </row>
    <row r="31" spans="1:31" s="122" customFormat="1" ht="12.95" customHeight="1">
      <c r="A31" s="427" t="s">
        <v>1474</v>
      </c>
    </row>
    <row r="32" spans="1:31" s="122" customFormat="1" ht="12.95" customHeight="1">
      <c r="A32" s="122" t="s">
        <v>1475</v>
      </c>
    </row>
    <row r="33" spans="1:5" s="122" customFormat="1" ht="12.95" customHeight="1">
      <c r="A33" s="122" t="s">
        <v>1476</v>
      </c>
    </row>
    <row r="34" spans="1:5" s="122" customFormat="1" ht="12.95" customHeight="1">
      <c r="A34" s="1808" t="s">
        <v>1477</v>
      </c>
      <c r="B34" s="1806"/>
      <c r="C34" s="1806"/>
      <c r="D34" s="1798"/>
      <c r="E34" s="1807"/>
    </row>
    <row r="35" spans="1:5">
      <c r="A35" s="1514"/>
      <c r="B35" s="1514"/>
      <c r="C35" s="1514"/>
    </row>
    <row r="36" spans="1:5">
      <c r="A36" s="1514"/>
      <c r="B36" s="1514"/>
      <c r="C36" s="1514"/>
    </row>
    <row r="37" spans="1:5">
      <c r="A37" s="1514"/>
      <c r="B37" s="1514"/>
      <c r="C37" s="1514"/>
    </row>
    <row r="38" spans="1:5">
      <c r="A38" s="1514"/>
      <c r="B38" s="1514"/>
      <c r="C38" s="1514"/>
    </row>
    <row r="39" spans="1:5">
      <c r="A39" s="1514"/>
      <c r="B39" s="1514"/>
      <c r="C39" s="1514"/>
    </row>
    <row r="40" spans="1:5">
      <c r="A40" s="1514"/>
      <c r="B40" s="1514"/>
      <c r="C40" s="1514"/>
    </row>
    <row r="41" spans="1:5">
      <c r="A41" s="1514"/>
      <c r="B41" s="1514"/>
      <c r="C41" s="1514"/>
    </row>
    <row r="42" spans="1:5">
      <c r="A42" s="1514"/>
      <c r="B42" s="1514"/>
      <c r="C42" s="1514"/>
    </row>
    <row r="43" spans="1:5">
      <c r="A43" s="1514"/>
      <c r="B43" s="1514"/>
      <c r="C43" s="1514"/>
    </row>
    <row r="44" spans="1:5">
      <c r="A44" s="1514"/>
      <c r="B44" s="1514"/>
      <c r="C44" s="1514"/>
    </row>
    <row r="45" spans="1:5">
      <c r="A45" s="1514"/>
      <c r="B45" s="1514"/>
      <c r="C45" s="1514"/>
    </row>
    <row r="46" spans="1:5">
      <c r="A46" s="1514"/>
      <c r="B46" s="1514"/>
      <c r="C46" s="1514"/>
    </row>
    <row r="47" spans="1:5">
      <c r="A47" s="1514"/>
      <c r="B47" s="1514"/>
      <c r="C47" s="1514"/>
    </row>
    <row r="48" spans="1:5">
      <c r="A48" s="1514"/>
      <c r="B48" s="1514"/>
      <c r="C48" s="1514"/>
    </row>
    <row r="49" spans="1:3">
      <c r="A49" s="1514"/>
      <c r="B49" s="1514"/>
      <c r="C49" s="1514"/>
    </row>
    <row r="50" spans="1:3">
      <c r="A50" s="1514"/>
      <c r="B50" s="1514"/>
      <c r="C50" s="1514"/>
    </row>
    <row r="51" spans="1:3">
      <c r="A51" s="1514"/>
      <c r="B51" s="1514"/>
      <c r="C51" s="1514"/>
    </row>
    <row r="52" spans="1:3">
      <c r="A52" s="1514"/>
      <c r="B52" s="1514"/>
      <c r="C52" s="1514"/>
    </row>
    <row r="53" spans="1:3">
      <c r="A53" s="1514"/>
      <c r="B53" s="1514"/>
      <c r="C53" s="1514"/>
    </row>
    <row r="54" spans="1:3">
      <c r="A54" s="1514"/>
      <c r="B54" s="1514"/>
      <c r="C54" s="1514"/>
    </row>
    <row r="55" spans="1:3">
      <c r="A55" s="1514"/>
      <c r="B55" s="1514"/>
      <c r="C55" s="1514"/>
    </row>
    <row r="56" spans="1:3">
      <c r="A56" s="1514"/>
      <c r="B56" s="1514"/>
      <c r="C56" s="1514"/>
    </row>
    <row r="57" spans="1:3">
      <c r="A57" s="1514"/>
      <c r="B57" s="1514"/>
      <c r="C57" s="1514"/>
    </row>
    <row r="58" spans="1:3">
      <c r="A58" s="1514"/>
      <c r="B58" s="1514"/>
      <c r="C58" s="1514"/>
    </row>
    <row r="59" spans="1:3">
      <c r="A59" s="1514"/>
      <c r="B59" s="1514"/>
      <c r="C59" s="1514"/>
    </row>
    <row r="60" spans="1:3">
      <c r="A60" s="1514"/>
      <c r="B60" s="1514"/>
      <c r="C60" s="1514"/>
    </row>
    <row r="61" spans="1:3">
      <c r="A61" s="1514"/>
      <c r="B61" s="1514"/>
      <c r="C61" s="1514"/>
    </row>
    <row r="62" spans="1:3">
      <c r="A62" s="1514"/>
      <c r="B62" s="1514"/>
      <c r="C62" s="1514"/>
    </row>
    <row r="63" spans="1:3">
      <c r="A63" s="1514"/>
      <c r="B63" s="1514"/>
      <c r="C63" s="1514"/>
    </row>
    <row r="64" spans="1:3">
      <c r="A64" s="1514"/>
      <c r="B64" s="1514"/>
      <c r="C64" s="1514"/>
    </row>
    <row r="65" spans="1:3">
      <c r="A65" s="1514"/>
      <c r="B65" s="1514"/>
      <c r="C65" s="1514"/>
    </row>
    <row r="66" spans="1:3">
      <c r="A66" s="1514"/>
      <c r="B66" s="1514"/>
      <c r="C66" s="1514"/>
    </row>
    <row r="67" spans="1:3">
      <c r="A67" s="1514"/>
      <c r="B67" s="1514"/>
      <c r="C67" s="1514"/>
    </row>
    <row r="68" spans="1:3">
      <c r="A68" s="1514"/>
      <c r="B68" s="1514"/>
      <c r="C68" s="1514"/>
    </row>
    <row r="69" spans="1:3">
      <c r="A69" s="1514"/>
      <c r="B69" s="1514"/>
      <c r="C69" s="1514"/>
    </row>
    <row r="70" spans="1:3">
      <c r="A70" s="1514"/>
      <c r="B70" s="1514"/>
      <c r="C70" s="1514"/>
    </row>
    <row r="71" spans="1:3">
      <c r="A71" s="1514"/>
      <c r="B71" s="1514"/>
      <c r="C71" s="1514"/>
    </row>
    <row r="72" spans="1:3">
      <c r="A72" s="1514"/>
      <c r="B72" s="1514"/>
      <c r="C72" s="1514"/>
    </row>
    <row r="73" spans="1:3">
      <c r="A73" s="1514"/>
      <c r="B73" s="1514"/>
      <c r="C73" s="1514"/>
    </row>
    <row r="74" spans="1:3">
      <c r="A74" s="1514"/>
      <c r="B74" s="1514"/>
      <c r="C74" s="1514"/>
    </row>
    <row r="75" spans="1:3">
      <c r="A75" s="1514"/>
      <c r="B75" s="1514"/>
      <c r="C75" s="1514"/>
    </row>
    <row r="76" spans="1:3">
      <c r="A76" s="1514"/>
      <c r="B76" s="1514"/>
      <c r="C76" s="1514"/>
    </row>
    <row r="77" spans="1:3">
      <c r="A77" s="1514"/>
      <c r="B77" s="1514"/>
      <c r="C77" s="1514"/>
    </row>
    <row r="78" spans="1:3">
      <c r="A78" s="1514"/>
      <c r="B78" s="1514"/>
      <c r="C78" s="1514"/>
    </row>
    <row r="79" spans="1:3">
      <c r="A79" s="1514"/>
      <c r="B79" s="1514"/>
      <c r="C79" s="1514"/>
    </row>
    <row r="80" spans="1:3">
      <c r="A80" s="1514"/>
      <c r="B80" s="1514"/>
      <c r="C80" s="1514"/>
    </row>
    <row r="81" spans="1:3">
      <c r="A81" s="1514"/>
      <c r="B81" s="1514"/>
      <c r="C81" s="1514"/>
    </row>
    <row r="82" spans="1:3">
      <c r="A82" s="1514"/>
      <c r="B82" s="1514"/>
      <c r="C82" s="1514"/>
    </row>
    <row r="83" spans="1:3">
      <c r="A83" s="1514"/>
      <c r="B83" s="1514"/>
      <c r="C83" s="1514"/>
    </row>
    <row r="84" spans="1:3">
      <c r="A84" s="1514"/>
      <c r="B84" s="1514"/>
      <c r="C84" s="1514"/>
    </row>
    <row r="85" spans="1:3">
      <c r="A85" s="1514"/>
      <c r="B85" s="1514"/>
      <c r="C85" s="1514"/>
    </row>
    <row r="86" spans="1:3">
      <c r="A86" s="1514"/>
      <c r="B86" s="1514"/>
      <c r="C86" s="1514"/>
    </row>
    <row r="87" spans="1:3">
      <c r="A87" s="1514"/>
      <c r="B87" s="1514"/>
      <c r="C87" s="1514"/>
    </row>
    <row r="88" spans="1:3">
      <c r="A88" s="1514"/>
      <c r="B88" s="1514"/>
      <c r="C88" s="1514"/>
    </row>
    <row r="89" spans="1:3">
      <c r="A89" s="1514"/>
      <c r="B89" s="1514"/>
      <c r="C89" s="1514"/>
    </row>
    <row r="90" spans="1:3">
      <c r="A90" s="1514"/>
      <c r="B90" s="1514"/>
      <c r="C90" s="1514"/>
    </row>
    <row r="91" spans="1:3">
      <c r="A91" s="1514"/>
      <c r="B91" s="1514"/>
      <c r="C91" s="1514"/>
    </row>
    <row r="92" spans="1:3">
      <c r="A92" s="1514"/>
      <c r="B92" s="1514"/>
      <c r="C92" s="1514"/>
    </row>
    <row r="93" spans="1:3">
      <c r="A93" s="1514"/>
      <c r="B93" s="1514"/>
      <c r="C93" s="1514"/>
    </row>
    <row r="94" spans="1:3">
      <c r="A94" s="1514"/>
      <c r="B94" s="1514"/>
      <c r="C94" s="1514"/>
    </row>
    <row r="95" spans="1:3">
      <c r="A95" s="1514"/>
      <c r="B95" s="1514"/>
      <c r="C95" s="1514"/>
    </row>
    <row r="96" spans="1:3">
      <c r="A96" s="1514"/>
      <c r="B96" s="1514"/>
      <c r="C96" s="1514"/>
    </row>
    <row r="97" spans="1:3">
      <c r="A97" s="1514"/>
      <c r="B97" s="1514"/>
      <c r="C97" s="1514"/>
    </row>
    <row r="98" spans="1:3">
      <c r="A98" s="1514"/>
      <c r="B98" s="1514"/>
      <c r="C98" s="1514"/>
    </row>
    <row r="99" spans="1:3">
      <c r="A99" s="1514"/>
      <c r="B99" s="1514"/>
      <c r="C99" s="1514"/>
    </row>
    <row r="100" spans="1:3">
      <c r="A100" s="1514"/>
      <c r="B100" s="1514"/>
      <c r="C100" s="1514"/>
    </row>
    <row r="101" spans="1:3">
      <c r="A101" s="1514"/>
      <c r="B101" s="1514"/>
      <c r="C101" s="1514"/>
    </row>
    <row r="102" spans="1:3">
      <c r="A102" s="1514"/>
      <c r="B102" s="1514"/>
      <c r="C102" s="1514"/>
    </row>
    <row r="103" spans="1:3">
      <c r="A103" s="1514"/>
      <c r="B103" s="1514"/>
      <c r="C103" s="1514"/>
    </row>
    <row r="104" spans="1:3">
      <c r="A104" s="1514"/>
      <c r="B104" s="1514"/>
      <c r="C104" s="1514"/>
    </row>
    <row r="105" spans="1:3">
      <c r="A105" s="1514"/>
      <c r="B105" s="1514"/>
      <c r="C105" s="1514"/>
    </row>
    <row r="106" spans="1:3">
      <c r="A106" s="1514"/>
      <c r="B106" s="1514"/>
      <c r="C106" s="1514"/>
    </row>
    <row r="107" spans="1:3">
      <c r="A107" s="1514"/>
      <c r="B107" s="1514"/>
      <c r="C107" s="1514"/>
    </row>
    <row r="108" spans="1:3">
      <c r="A108" s="1514"/>
      <c r="B108" s="1514"/>
      <c r="C108" s="1514"/>
    </row>
    <row r="109" spans="1:3">
      <c r="A109" s="1514"/>
      <c r="B109" s="1514"/>
      <c r="C109" s="1514"/>
    </row>
    <row r="110" spans="1:3">
      <c r="A110" s="1514"/>
      <c r="B110" s="1514"/>
      <c r="C110" s="1514"/>
    </row>
    <row r="111" spans="1:3">
      <c r="A111" s="1514"/>
      <c r="B111" s="1514"/>
      <c r="C111" s="1514"/>
    </row>
    <row r="112" spans="1:3">
      <c r="A112" s="1514"/>
      <c r="B112" s="1514"/>
      <c r="C112" s="1514"/>
    </row>
    <row r="113" spans="1:3">
      <c r="A113" s="1514"/>
      <c r="B113" s="1514"/>
      <c r="C113" s="1514"/>
    </row>
    <row r="114" spans="1:3">
      <c r="A114" s="1514"/>
      <c r="B114" s="1514"/>
      <c r="C114" s="1514"/>
    </row>
    <row r="115" spans="1:3">
      <c r="A115" s="1514"/>
      <c r="B115" s="1514"/>
      <c r="C115" s="1514"/>
    </row>
    <row r="116" spans="1:3">
      <c r="A116" s="1514"/>
      <c r="B116" s="1514"/>
      <c r="C116" s="1514"/>
    </row>
    <row r="117" spans="1:3">
      <c r="A117" s="1514"/>
      <c r="B117" s="1514"/>
      <c r="C117" s="1514"/>
    </row>
    <row r="118" spans="1:3">
      <c r="A118" s="1514"/>
      <c r="B118" s="1514"/>
      <c r="C118" s="1514"/>
    </row>
    <row r="119" spans="1:3">
      <c r="A119" s="1514"/>
      <c r="B119" s="1514"/>
      <c r="C119" s="1514"/>
    </row>
    <row r="120" spans="1:3">
      <c r="A120" s="1514"/>
      <c r="B120" s="1514"/>
      <c r="C120" s="1514"/>
    </row>
    <row r="121" spans="1:3">
      <c r="A121" s="1514"/>
      <c r="B121" s="1514"/>
      <c r="C121" s="1514"/>
    </row>
    <row r="122" spans="1:3">
      <c r="A122" s="1514"/>
      <c r="B122" s="1514"/>
      <c r="C122" s="1514"/>
    </row>
    <row r="123" spans="1:3">
      <c r="A123" s="1514"/>
      <c r="B123" s="1514"/>
      <c r="C123" s="1514"/>
    </row>
    <row r="124" spans="1:3">
      <c r="A124" s="1514"/>
      <c r="B124" s="1514"/>
      <c r="C124" s="1514"/>
    </row>
    <row r="125" spans="1:3">
      <c r="A125" s="1514"/>
      <c r="B125" s="1514"/>
      <c r="C125" s="1514"/>
    </row>
    <row r="126" spans="1:3">
      <c r="A126" s="1514"/>
      <c r="B126" s="1514"/>
      <c r="C126" s="1514"/>
    </row>
    <row r="127" spans="1:3">
      <c r="A127" s="1514"/>
      <c r="B127" s="1514"/>
      <c r="C127" s="1514"/>
    </row>
    <row r="128" spans="1:3">
      <c r="A128" s="1514"/>
      <c r="B128" s="1514"/>
      <c r="C128" s="1514"/>
    </row>
    <row r="129" spans="1:3">
      <c r="A129" s="1514"/>
      <c r="B129" s="1514"/>
      <c r="C129" s="1514"/>
    </row>
    <row r="130" spans="1:3">
      <c r="A130" s="1514"/>
      <c r="B130" s="1514"/>
      <c r="C130" s="1514"/>
    </row>
    <row r="131" spans="1:3">
      <c r="A131" s="1514"/>
      <c r="B131" s="1514"/>
      <c r="C131" s="1514"/>
    </row>
    <row r="132" spans="1:3">
      <c r="A132" s="1514"/>
      <c r="B132" s="1514"/>
      <c r="C132" s="1514"/>
    </row>
    <row r="133" spans="1:3">
      <c r="A133" s="1514"/>
      <c r="B133" s="1514"/>
      <c r="C133" s="1514"/>
    </row>
    <row r="134" spans="1:3">
      <c r="A134" s="1514"/>
      <c r="B134" s="1514"/>
      <c r="C134" s="1514"/>
    </row>
    <row r="135" spans="1:3">
      <c r="A135" s="1514"/>
      <c r="B135" s="1514"/>
      <c r="C135" s="1514"/>
    </row>
    <row r="136" spans="1:3">
      <c r="A136" s="1514"/>
      <c r="B136" s="1514"/>
      <c r="C136" s="1514"/>
    </row>
    <row r="137" spans="1:3">
      <c r="A137" s="1514"/>
      <c r="B137" s="1514"/>
      <c r="C137" s="1514"/>
    </row>
    <row r="138" spans="1:3">
      <c r="A138" s="1514"/>
      <c r="B138" s="1514"/>
      <c r="C138" s="1514"/>
    </row>
    <row r="139" spans="1:3">
      <c r="A139" s="1514"/>
      <c r="B139" s="1514"/>
      <c r="C139" s="1514"/>
    </row>
    <row r="140" spans="1:3">
      <c r="A140" s="1514"/>
      <c r="B140" s="1514"/>
      <c r="C140" s="1514"/>
    </row>
    <row r="141" spans="1:3">
      <c r="A141" s="1514"/>
      <c r="B141" s="1514"/>
      <c r="C141" s="1514"/>
    </row>
    <row r="142" spans="1:3">
      <c r="A142" s="1514"/>
      <c r="B142" s="1514"/>
      <c r="C142" s="1514"/>
    </row>
    <row r="143" spans="1:3">
      <c r="A143" s="1514"/>
      <c r="B143" s="1514"/>
      <c r="C143" s="1514"/>
    </row>
    <row r="144" spans="1:3">
      <c r="A144" s="1514"/>
      <c r="B144" s="1514"/>
      <c r="C144" s="1514"/>
    </row>
    <row r="145" spans="1:3">
      <c r="A145" s="1514"/>
      <c r="B145" s="1514"/>
      <c r="C145" s="1514"/>
    </row>
    <row r="146" spans="1:3">
      <c r="A146" s="1514"/>
      <c r="B146" s="1514"/>
      <c r="C146" s="1514"/>
    </row>
    <row r="147" spans="1:3">
      <c r="A147" s="1514"/>
      <c r="B147" s="1514"/>
      <c r="C147" s="1514"/>
    </row>
    <row r="148" spans="1:3">
      <c r="A148" s="1514"/>
      <c r="B148" s="1514"/>
      <c r="C148" s="1514"/>
    </row>
    <row r="149" spans="1:3">
      <c r="A149" s="1514"/>
      <c r="B149" s="1514"/>
      <c r="C149" s="1514"/>
    </row>
    <row r="150" spans="1:3">
      <c r="A150" s="1514"/>
      <c r="B150" s="1514"/>
      <c r="C150" s="1514"/>
    </row>
    <row r="151" spans="1:3">
      <c r="A151" s="1514"/>
      <c r="B151" s="1514"/>
      <c r="C151" s="1514"/>
    </row>
    <row r="152" spans="1:3">
      <c r="A152" s="1514"/>
      <c r="B152" s="1514"/>
      <c r="C152" s="1514"/>
    </row>
    <row r="153" spans="1:3">
      <c r="A153" s="1514"/>
      <c r="B153" s="1514"/>
      <c r="C153" s="1514"/>
    </row>
    <row r="154" spans="1:3">
      <c r="A154" s="1514"/>
      <c r="B154" s="1514"/>
      <c r="C154" s="1514"/>
    </row>
    <row r="155" spans="1:3">
      <c r="A155" s="1514"/>
      <c r="B155" s="1514"/>
      <c r="C155" s="1514"/>
    </row>
    <row r="156" spans="1:3">
      <c r="A156" s="1514"/>
      <c r="B156" s="1514"/>
      <c r="C156" s="1514"/>
    </row>
    <row r="157" spans="1:3">
      <c r="A157" s="1514"/>
      <c r="B157" s="1514"/>
      <c r="C157" s="1514"/>
    </row>
    <row r="158" spans="1:3">
      <c r="A158" s="1514"/>
      <c r="B158" s="1514"/>
      <c r="C158" s="1514"/>
    </row>
    <row r="159" spans="1:3">
      <c r="A159" s="1514"/>
      <c r="B159" s="1514"/>
      <c r="C159" s="1514"/>
    </row>
    <row r="160" spans="1:3">
      <c r="A160" s="1514"/>
      <c r="B160" s="1514"/>
      <c r="C160" s="1514"/>
    </row>
    <row r="161" spans="1:3">
      <c r="A161" s="1514"/>
      <c r="B161" s="1514"/>
      <c r="C161" s="1514"/>
    </row>
    <row r="162" spans="1:3">
      <c r="A162" s="1514"/>
      <c r="B162" s="1514"/>
      <c r="C162" s="1514"/>
    </row>
    <row r="163" spans="1:3">
      <c r="A163" s="1514"/>
      <c r="B163" s="1514"/>
      <c r="C163" s="1514"/>
    </row>
    <row r="164" spans="1:3">
      <c r="A164" s="1514"/>
      <c r="B164" s="1514"/>
      <c r="C164" s="1514"/>
    </row>
    <row r="165" spans="1:3">
      <c r="A165" s="1514"/>
      <c r="B165" s="1514"/>
      <c r="C165" s="1514"/>
    </row>
    <row r="166" spans="1:3">
      <c r="A166" s="1514"/>
      <c r="B166" s="1514"/>
      <c r="C166" s="1514"/>
    </row>
    <row r="167" spans="1:3">
      <c r="A167" s="1514"/>
      <c r="B167" s="1514"/>
      <c r="C167" s="1514"/>
    </row>
    <row r="168" spans="1:3">
      <c r="A168" s="1514"/>
      <c r="B168" s="1514"/>
      <c r="C168" s="1514"/>
    </row>
    <row r="169" spans="1:3">
      <c r="A169" s="1514"/>
      <c r="B169" s="1514"/>
      <c r="C169" s="1514"/>
    </row>
    <row r="170" spans="1:3">
      <c r="A170" s="1514"/>
      <c r="B170" s="1514"/>
      <c r="C170" s="1514"/>
    </row>
    <row r="171" spans="1:3">
      <c r="A171" s="1514"/>
      <c r="B171" s="1514"/>
      <c r="C171" s="1514"/>
    </row>
    <row r="172" spans="1:3">
      <c r="A172" s="1514"/>
      <c r="B172" s="1514"/>
      <c r="C172" s="1514"/>
    </row>
    <row r="173" spans="1:3">
      <c r="A173" s="1514"/>
      <c r="B173" s="1514"/>
      <c r="C173" s="1514"/>
    </row>
    <row r="174" spans="1:3">
      <c r="A174" s="1514"/>
      <c r="B174" s="1514"/>
      <c r="C174" s="1514"/>
    </row>
    <row r="175" spans="1:3">
      <c r="A175" s="1514"/>
      <c r="B175" s="1514"/>
      <c r="C175" s="1514"/>
    </row>
    <row r="176" spans="1:3">
      <c r="A176" s="1514"/>
      <c r="B176" s="1514"/>
      <c r="C176" s="1514"/>
    </row>
    <row r="177" spans="1:3">
      <c r="A177" s="1514"/>
      <c r="B177" s="1514"/>
      <c r="C177" s="1514"/>
    </row>
    <row r="178" spans="1:3">
      <c r="A178" s="1514"/>
      <c r="B178" s="1514"/>
      <c r="C178" s="1514"/>
    </row>
    <row r="179" spans="1:3">
      <c r="A179" s="1514"/>
      <c r="B179" s="1514"/>
      <c r="C179" s="1514"/>
    </row>
    <row r="180" spans="1:3">
      <c r="A180" s="1514"/>
      <c r="B180" s="1514"/>
      <c r="C180" s="1514"/>
    </row>
    <row r="181" spans="1:3">
      <c r="A181" s="1514"/>
      <c r="B181" s="1514"/>
      <c r="C181" s="1514"/>
    </row>
    <row r="182" spans="1:3">
      <c r="A182" s="1514"/>
      <c r="B182" s="1514"/>
      <c r="C182" s="1514"/>
    </row>
    <row r="183" spans="1:3">
      <c r="A183" s="1514"/>
      <c r="B183" s="1514"/>
      <c r="C183" s="1514"/>
    </row>
    <row r="184" spans="1:3">
      <c r="A184" s="1514"/>
      <c r="B184" s="1514"/>
      <c r="C184" s="1514"/>
    </row>
    <row r="185" spans="1:3">
      <c r="A185" s="1514"/>
      <c r="B185" s="1514"/>
      <c r="C185" s="1514"/>
    </row>
    <row r="186" spans="1:3">
      <c r="A186" s="1514"/>
      <c r="B186" s="1514"/>
      <c r="C186" s="1514"/>
    </row>
    <row r="187" spans="1:3">
      <c r="A187" s="1514"/>
      <c r="B187" s="1514"/>
      <c r="C187" s="1514"/>
    </row>
    <row r="188" spans="1:3">
      <c r="A188" s="1514"/>
      <c r="B188" s="1514"/>
      <c r="C188" s="1514"/>
    </row>
    <row r="189" spans="1:3">
      <c r="A189" s="1514"/>
      <c r="B189" s="1514"/>
      <c r="C189" s="1514"/>
    </row>
    <row r="190" spans="1:3">
      <c r="A190" s="1514"/>
      <c r="B190" s="1514"/>
      <c r="C190" s="1514"/>
    </row>
    <row r="191" spans="1:3">
      <c r="A191" s="1514"/>
      <c r="B191" s="1514"/>
      <c r="C191" s="1514"/>
    </row>
    <row r="192" spans="1:3">
      <c r="A192" s="1514"/>
      <c r="B192" s="1514"/>
      <c r="C192" s="1514"/>
    </row>
    <row r="193" spans="1:3">
      <c r="A193" s="1514"/>
      <c r="B193" s="1514"/>
      <c r="C193" s="1514"/>
    </row>
    <row r="194" spans="1:3">
      <c r="A194" s="1514"/>
      <c r="B194" s="1514"/>
      <c r="C194" s="1514"/>
    </row>
    <row r="195" spans="1:3">
      <c r="A195" s="1514"/>
      <c r="B195" s="1514"/>
      <c r="C195" s="1514"/>
    </row>
    <row r="196" spans="1:3">
      <c r="A196" s="1514"/>
      <c r="B196" s="1514"/>
      <c r="C196" s="1514"/>
    </row>
    <row r="197" spans="1:3">
      <c r="A197" s="1514"/>
      <c r="B197" s="1514"/>
      <c r="C197" s="1514"/>
    </row>
    <row r="198" spans="1:3">
      <c r="A198" s="1514"/>
      <c r="B198" s="1514"/>
      <c r="C198" s="1514"/>
    </row>
    <row r="199" spans="1:3">
      <c r="A199" s="1514"/>
      <c r="B199" s="1514"/>
      <c r="C199" s="1514"/>
    </row>
    <row r="200" spans="1:3">
      <c r="A200" s="1514"/>
      <c r="B200" s="1514"/>
      <c r="C200" s="1514"/>
    </row>
    <row r="201" spans="1:3">
      <c r="A201" s="1514"/>
      <c r="B201" s="1514"/>
      <c r="C201" s="1514"/>
    </row>
    <row r="202" spans="1:3">
      <c r="A202" s="1514"/>
      <c r="B202" s="1514"/>
      <c r="C202" s="1514"/>
    </row>
    <row r="203" spans="1:3">
      <c r="A203" s="1514"/>
      <c r="B203" s="1514"/>
      <c r="C203" s="1514"/>
    </row>
    <row r="204" spans="1:3">
      <c r="A204" s="1514"/>
      <c r="B204" s="1514"/>
      <c r="C204" s="1514"/>
    </row>
    <row r="205" spans="1:3">
      <c r="A205" s="1514"/>
      <c r="B205" s="1514"/>
      <c r="C205" s="1514"/>
    </row>
    <row r="206" spans="1:3">
      <c r="A206" s="1514"/>
      <c r="B206" s="1514"/>
      <c r="C206" s="1514"/>
    </row>
    <row r="207" spans="1:3">
      <c r="A207" s="1514"/>
      <c r="B207" s="1514"/>
      <c r="C207" s="1514"/>
    </row>
    <row r="208" spans="1:3">
      <c r="A208" s="1514"/>
      <c r="B208" s="1514"/>
      <c r="C208" s="1514"/>
    </row>
    <row r="209" spans="1:3">
      <c r="A209" s="1514"/>
      <c r="B209" s="1514"/>
      <c r="C209" s="1514"/>
    </row>
    <row r="210" spans="1:3">
      <c r="A210" s="1514"/>
      <c r="B210" s="1514"/>
      <c r="C210" s="1514"/>
    </row>
    <row r="211" spans="1:3">
      <c r="A211" s="1514"/>
      <c r="B211" s="1514"/>
      <c r="C211" s="1514"/>
    </row>
    <row r="212" spans="1:3">
      <c r="A212" s="1514"/>
      <c r="B212" s="1514"/>
      <c r="C212" s="1514"/>
    </row>
    <row r="213" spans="1:3">
      <c r="A213" s="1514"/>
      <c r="B213" s="1514"/>
      <c r="C213" s="1514"/>
    </row>
    <row r="214" spans="1:3">
      <c r="A214" s="1514"/>
      <c r="B214" s="1514"/>
      <c r="C214" s="1514"/>
    </row>
    <row r="215" spans="1:3">
      <c r="A215" s="1514"/>
      <c r="B215" s="1514"/>
      <c r="C215" s="1514"/>
    </row>
    <row r="216" spans="1:3">
      <c r="A216" s="1514"/>
      <c r="B216" s="1514"/>
      <c r="C216" s="1514"/>
    </row>
    <row r="217" spans="1:3">
      <c r="A217" s="1514"/>
      <c r="B217" s="1514"/>
      <c r="C217" s="1514"/>
    </row>
    <row r="218" spans="1:3">
      <c r="A218" s="1514"/>
      <c r="B218" s="1514"/>
      <c r="C218" s="1514"/>
    </row>
    <row r="219" spans="1:3">
      <c r="A219" s="1514"/>
      <c r="B219" s="1514"/>
      <c r="C219" s="1514"/>
    </row>
    <row r="220" spans="1:3">
      <c r="A220" s="1514"/>
      <c r="B220" s="1514"/>
      <c r="C220" s="1514"/>
    </row>
    <row r="221" spans="1:3">
      <c r="A221" s="1514"/>
      <c r="B221" s="1514"/>
      <c r="C221" s="1514"/>
    </row>
    <row r="222" spans="1:3">
      <c r="A222" s="1514"/>
      <c r="B222" s="1514"/>
      <c r="C222" s="1514"/>
    </row>
    <row r="223" spans="1:3">
      <c r="A223" s="1514"/>
      <c r="B223" s="1514"/>
      <c r="C223" s="1514"/>
    </row>
    <row r="224" spans="1:3">
      <c r="A224" s="1514"/>
      <c r="B224" s="1514"/>
      <c r="C224" s="1514"/>
    </row>
    <row r="225" spans="1:3">
      <c r="A225" s="1514"/>
      <c r="B225" s="1514"/>
      <c r="C225" s="1514"/>
    </row>
    <row r="226" spans="1:3">
      <c r="A226" s="1514"/>
      <c r="B226" s="1514"/>
      <c r="C226" s="1514"/>
    </row>
    <row r="227" spans="1:3">
      <c r="A227" s="1514"/>
      <c r="B227" s="1514"/>
      <c r="C227" s="1514"/>
    </row>
    <row r="228" spans="1:3">
      <c r="A228" s="1514"/>
      <c r="B228" s="1514"/>
      <c r="C228" s="1514"/>
    </row>
    <row r="229" spans="1:3">
      <c r="A229" s="1514"/>
      <c r="B229" s="1514"/>
      <c r="C229" s="1514"/>
    </row>
    <row r="230" spans="1:3">
      <c r="A230" s="1514"/>
      <c r="B230" s="1514"/>
      <c r="C230" s="1514"/>
    </row>
    <row r="231" spans="1:3">
      <c r="A231" s="1514"/>
      <c r="B231" s="1514"/>
      <c r="C231" s="1514"/>
    </row>
    <row r="232" spans="1:3">
      <c r="A232" s="1514"/>
      <c r="B232" s="1514"/>
      <c r="C232" s="1514"/>
    </row>
    <row r="233" spans="1:3">
      <c r="A233" s="1514"/>
      <c r="B233" s="1514"/>
      <c r="C233" s="1514"/>
    </row>
    <row r="234" spans="1:3">
      <c r="A234" s="1514"/>
      <c r="B234" s="1514"/>
      <c r="C234" s="1514"/>
    </row>
    <row r="235" spans="1:3">
      <c r="A235" s="1514"/>
      <c r="B235" s="1514"/>
      <c r="C235" s="1514"/>
    </row>
    <row r="236" spans="1:3">
      <c r="A236" s="1514"/>
      <c r="B236" s="1514"/>
      <c r="C236" s="1514"/>
    </row>
    <row r="237" spans="1:3">
      <c r="A237" s="1514"/>
      <c r="B237" s="1514"/>
      <c r="C237" s="1514"/>
    </row>
    <row r="238" spans="1:3">
      <c r="A238" s="1514"/>
      <c r="B238" s="1514"/>
      <c r="C238" s="1514"/>
    </row>
    <row r="239" spans="1:3">
      <c r="A239" s="1514"/>
      <c r="B239" s="1514"/>
      <c r="C239" s="1514"/>
    </row>
    <row r="240" spans="1:3">
      <c r="A240" s="1514"/>
      <c r="B240" s="1514"/>
      <c r="C240" s="1514"/>
    </row>
    <row r="241" spans="1:3">
      <c r="A241" s="1514"/>
      <c r="B241" s="1514"/>
      <c r="C241" s="1514"/>
    </row>
    <row r="242" spans="1:3">
      <c r="A242" s="1514"/>
      <c r="B242" s="1514"/>
      <c r="C242" s="1514"/>
    </row>
    <row r="243" spans="1:3">
      <c r="A243" s="1514"/>
      <c r="B243" s="1514"/>
      <c r="C243" s="1514"/>
    </row>
    <row r="244" spans="1:3">
      <c r="A244" s="1514"/>
      <c r="B244" s="1514"/>
      <c r="C244" s="1514"/>
    </row>
    <row r="245" spans="1:3">
      <c r="A245" s="1514"/>
      <c r="B245" s="1514"/>
      <c r="C245" s="1514"/>
    </row>
    <row r="246" spans="1:3">
      <c r="A246" s="1514"/>
      <c r="B246" s="1514"/>
      <c r="C246" s="1514"/>
    </row>
    <row r="247" spans="1:3">
      <c r="A247" s="1514"/>
      <c r="B247" s="1514"/>
      <c r="C247" s="1514"/>
    </row>
    <row r="248" spans="1:3">
      <c r="A248" s="1514"/>
      <c r="B248" s="1514"/>
      <c r="C248" s="1514"/>
    </row>
    <row r="249" spans="1:3">
      <c r="A249" s="1514"/>
      <c r="B249" s="1514"/>
      <c r="C249" s="1514"/>
    </row>
    <row r="250" spans="1:3">
      <c r="A250" s="1514"/>
      <c r="B250" s="1514"/>
      <c r="C250" s="1514"/>
    </row>
    <row r="251" spans="1:3">
      <c r="A251" s="1514"/>
      <c r="B251" s="1514"/>
      <c r="C251" s="1514"/>
    </row>
    <row r="252" spans="1:3">
      <c r="A252" s="1514"/>
      <c r="B252" s="1514"/>
      <c r="C252" s="1514"/>
    </row>
    <row r="253" spans="1:3">
      <c r="A253" s="1514"/>
      <c r="B253" s="1514"/>
      <c r="C253" s="1514"/>
    </row>
    <row r="254" spans="1:3">
      <c r="A254" s="1514"/>
      <c r="B254" s="1514"/>
      <c r="C254" s="1514"/>
    </row>
    <row r="255" spans="1:3">
      <c r="A255" s="1514"/>
      <c r="B255" s="1514"/>
      <c r="C255" s="1514"/>
    </row>
    <row r="256" spans="1:3">
      <c r="A256" s="1514"/>
      <c r="B256" s="1514"/>
      <c r="C256" s="1514"/>
    </row>
    <row r="257" spans="1:3">
      <c r="A257" s="1514"/>
      <c r="B257" s="1514"/>
      <c r="C257" s="1514"/>
    </row>
    <row r="258" spans="1:3">
      <c r="A258" s="1514"/>
      <c r="B258" s="1514"/>
      <c r="C258" s="1514"/>
    </row>
    <row r="259" spans="1:3">
      <c r="A259" s="1514"/>
      <c r="B259" s="1514"/>
      <c r="C259" s="1514"/>
    </row>
    <row r="260" spans="1:3">
      <c r="A260" s="1514"/>
      <c r="B260" s="1514"/>
      <c r="C260" s="1514"/>
    </row>
    <row r="261" spans="1:3">
      <c r="A261" s="1514"/>
      <c r="B261" s="1514"/>
      <c r="C261" s="1514"/>
    </row>
    <row r="262" spans="1:3">
      <c r="A262" s="1514"/>
      <c r="B262" s="1514"/>
      <c r="C262" s="1514"/>
    </row>
    <row r="263" spans="1:3">
      <c r="A263" s="1514"/>
      <c r="B263" s="1514"/>
      <c r="C263" s="1514"/>
    </row>
    <row r="264" spans="1:3">
      <c r="A264" s="1514"/>
      <c r="B264" s="1514"/>
      <c r="C264" s="1514"/>
    </row>
    <row r="265" spans="1:3">
      <c r="A265" s="1514"/>
      <c r="B265" s="1514"/>
      <c r="C265" s="1514"/>
    </row>
    <row r="266" spans="1:3">
      <c r="A266" s="1514"/>
      <c r="B266" s="1514"/>
      <c r="C266" s="1514"/>
    </row>
    <row r="267" spans="1:3">
      <c r="A267" s="1514"/>
      <c r="B267" s="1514"/>
      <c r="C267" s="1514"/>
    </row>
    <row r="268" spans="1:3">
      <c r="A268" s="1514"/>
      <c r="B268" s="1514"/>
      <c r="C268" s="1514"/>
    </row>
    <row r="269" spans="1:3">
      <c r="A269" s="1514"/>
      <c r="B269" s="1514"/>
      <c r="C269" s="1514"/>
    </row>
    <row r="270" spans="1:3">
      <c r="A270" s="1514"/>
      <c r="B270" s="1514"/>
      <c r="C270" s="1514"/>
    </row>
    <row r="271" spans="1:3">
      <c r="A271" s="1514"/>
      <c r="B271" s="1514"/>
      <c r="C271" s="1514"/>
    </row>
    <row r="272" spans="1:3">
      <c r="A272" s="1514"/>
      <c r="B272" s="1514"/>
      <c r="C272" s="1514"/>
    </row>
    <row r="273" spans="1:3">
      <c r="A273" s="1514"/>
      <c r="B273" s="1514"/>
      <c r="C273" s="1514"/>
    </row>
    <row r="274" spans="1:3">
      <c r="A274" s="1514"/>
      <c r="B274" s="1514"/>
      <c r="C274" s="1514"/>
    </row>
    <row r="275" spans="1:3">
      <c r="A275" s="1514"/>
      <c r="B275" s="1514"/>
      <c r="C275" s="1514"/>
    </row>
    <row r="276" spans="1:3">
      <c r="A276" s="1514"/>
      <c r="B276" s="1514"/>
      <c r="C276" s="1514"/>
    </row>
    <row r="277" spans="1:3">
      <c r="A277" s="1514"/>
      <c r="B277" s="1514"/>
      <c r="C277" s="1514"/>
    </row>
    <row r="278" spans="1:3">
      <c r="A278" s="1514"/>
      <c r="B278" s="1514"/>
      <c r="C278" s="1514"/>
    </row>
    <row r="279" spans="1:3">
      <c r="A279" s="1514"/>
      <c r="B279" s="1514"/>
      <c r="C279" s="1514"/>
    </row>
    <row r="280" spans="1:3">
      <c r="A280" s="1514"/>
      <c r="B280" s="1514"/>
      <c r="C280" s="1514"/>
    </row>
    <row r="281" spans="1:3">
      <c r="A281" s="1514"/>
      <c r="B281" s="1514"/>
      <c r="C281" s="1514"/>
    </row>
    <row r="282" spans="1:3">
      <c r="A282" s="1514"/>
      <c r="B282" s="1514"/>
      <c r="C282" s="1514"/>
    </row>
    <row r="283" spans="1:3">
      <c r="A283" s="1514"/>
      <c r="B283" s="1514"/>
      <c r="C283" s="1514"/>
    </row>
    <row r="284" spans="1:3">
      <c r="A284" s="1514"/>
      <c r="B284" s="1514"/>
      <c r="C284" s="1514"/>
    </row>
    <row r="285" spans="1:3">
      <c r="A285" s="1514"/>
      <c r="B285" s="1514"/>
      <c r="C285" s="1514"/>
    </row>
    <row r="286" spans="1:3">
      <c r="A286" s="1514"/>
      <c r="B286" s="1514"/>
      <c r="C286" s="1514"/>
    </row>
    <row r="287" spans="1:3">
      <c r="A287" s="1514"/>
      <c r="B287" s="1514"/>
      <c r="C287" s="1514"/>
    </row>
    <row r="288" spans="1:3">
      <c r="A288" s="1514"/>
      <c r="B288" s="1514"/>
      <c r="C288" s="1514"/>
    </row>
    <row r="289" spans="1:3">
      <c r="A289" s="1514"/>
      <c r="B289" s="1514"/>
      <c r="C289" s="1514"/>
    </row>
    <row r="290" spans="1:3">
      <c r="A290" s="1514"/>
      <c r="B290" s="1514"/>
      <c r="C290" s="1514"/>
    </row>
    <row r="291" spans="1:3">
      <c r="A291" s="1514"/>
      <c r="B291" s="1514"/>
      <c r="C291" s="1514"/>
    </row>
    <row r="292" spans="1:3">
      <c r="A292" s="1514"/>
      <c r="B292" s="1514"/>
      <c r="C292" s="1514"/>
    </row>
    <row r="293" spans="1:3">
      <c r="A293" s="1514"/>
      <c r="B293" s="1514"/>
      <c r="C293" s="1514"/>
    </row>
    <row r="294" spans="1:3">
      <c r="A294" s="1514"/>
      <c r="B294" s="1514"/>
      <c r="C294" s="1514"/>
    </row>
    <row r="295" spans="1:3">
      <c r="A295" s="1514"/>
      <c r="B295" s="1514"/>
      <c r="C295" s="1514"/>
    </row>
    <row r="296" spans="1:3">
      <c r="A296" s="1514"/>
      <c r="B296" s="1514"/>
      <c r="C296" s="1514"/>
    </row>
    <row r="297" spans="1:3">
      <c r="A297" s="1514"/>
      <c r="B297" s="1514"/>
      <c r="C297" s="1514"/>
    </row>
    <row r="298" spans="1:3">
      <c r="A298" s="1514"/>
      <c r="B298" s="1514"/>
      <c r="C298" s="1514"/>
    </row>
    <row r="299" spans="1:3">
      <c r="A299" s="1514"/>
      <c r="B299" s="1514"/>
      <c r="C299" s="1514"/>
    </row>
    <row r="300" spans="1:3">
      <c r="A300" s="1514"/>
      <c r="B300" s="1514"/>
      <c r="C300" s="1514"/>
    </row>
    <row r="301" spans="1:3">
      <c r="A301" s="1514"/>
      <c r="B301" s="1514"/>
      <c r="C301" s="1514"/>
    </row>
    <row r="302" spans="1:3">
      <c r="A302" s="1514"/>
      <c r="B302" s="1514"/>
      <c r="C302" s="1514"/>
    </row>
    <row r="303" spans="1:3">
      <c r="A303" s="1514"/>
      <c r="B303" s="1514"/>
      <c r="C303" s="1514"/>
    </row>
    <row r="304" spans="1:3">
      <c r="A304" s="1514"/>
      <c r="B304" s="1514"/>
      <c r="C304" s="1514"/>
    </row>
    <row r="305" spans="1:3">
      <c r="A305" s="1514"/>
      <c r="B305" s="1514"/>
      <c r="C305" s="1514"/>
    </row>
    <row r="306" spans="1:3">
      <c r="A306" s="1514"/>
      <c r="B306" s="1514"/>
      <c r="C306" s="1514"/>
    </row>
    <row r="307" spans="1:3">
      <c r="A307" s="1514"/>
      <c r="B307" s="1514"/>
      <c r="C307" s="1514"/>
    </row>
    <row r="308" spans="1:3">
      <c r="A308" s="1514"/>
      <c r="B308" s="1514"/>
      <c r="C308" s="1514"/>
    </row>
    <row r="309" spans="1:3">
      <c r="A309" s="1514"/>
      <c r="B309" s="1514"/>
      <c r="C309" s="1514"/>
    </row>
    <row r="310" spans="1:3">
      <c r="A310" s="1514"/>
      <c r="B310" s="1514"/>
      <c r="C310" s="1514"/>
    </row>
    <row r="311" spans="1:3">
      <c r="A311" s="1514"/>
      <c r="B311" s="1514"/>
      <c r="C311" s="1514"/>
    </row>
    <row r="312" spans="1:3">
      <c r="A312" s="1514"/>
      <c r="B312" s="1514"/>
      <c r="C312" s="1514"/>
    </row>
    <row r="313" spans="1:3">
      <c r="A313" s="1514"/>
      <c r="B313" s="1514"/>
      <c r="C313" s="1514"/>
    </row>
    <row r="314" spans="1:3">
      <c r="A314" s="1514"/>
      <c r="B314" s="1514"/>
      <c r="C314" s="1514"/>
    </row>
    <row r="315" spans="1:3">
      <c r="A315" s="1514"/>
      <c r="B315" s="1514"/>
      <c r="C315" s="1514"/>
    </row>
    <row r="316" spans="1:3">
      <c r="A316" s="1514"/>
      <c r="B316" s="1514"/>
      <c r="C316" s="1514"/>
    </row>
    <row r="317" spans="1:3">
      <c r="A317" s="1514"/>
      <c r="B317" s="1514"/>
      <c r="C317" s="1514"/>
    </row>
    <row r="318" spans="1:3">
      <c r="A318" s="1514"/>
      <c r="B318" s="1514"/>
      <c r="C318" s="1514"/>
    </row>
    <row r="319" spans="1:3">
      <c r="A319" s="1514"/>
      <c r="B319" s="1514"/>
      <c r="C319" s="1514"/>
    </row>
    <row r="320" spans="1:3">
      <c r="A320" s="1514"/>
      <c r="B320" s="1514"/>
      <c r="C320" s="1514"/>
    </row>
    <row r="321" spans="1:3">
      <c r="A321" s="1514"/>
      <c r="B321" s="1514"/>
      <c r="C321" s="1514"/>
    </row>
    <row r="322" spans="1:3">
      <c r="A322" s="1514"/>
      <c r="B322" s="1514"/>
      <c r="C322" s="1514"/>
    </row>
    <row r="323" spans="1:3">
      <c r="A323" s="1514"/>
      <c r="B323" s="1514"/>
      <c r="C323" s="1514"/>
    </row>
    <row r="324" spans="1:3">
      <c r="A324" s="1514"/>
      <c r="B324" s="1514"/>
      <c r="C324" s="1514"/>
    </row>
    <row r="325" spans="1:3">
      <c r="A325" s="1514"/>
      <c r="B325" s="1514"/>
      <c r="C325" s="1514"/>
    </row>
    <row r="326" spans="1:3">
      <c r="A326" s="1514"/>
      <c r="B326" s="1514"/>
      <c r="C326" s="1514"/>
    </row>
    <row r="327" spans="1:3">
      <c r="A327" s="1514"/>
      <c r="B327" s="1514"/>
      <c r="C327" s="1514"/>
    </row>
    <row r="328" spans="1:3">
      <c r="A328" s="1514"/>
      <c r="B328" s="1514"/>
      <c r="C328" s="1514"/>
    </row>
    <row r="329" spans="1:3">
      <c r="A329" s="1514"/>
      <c r="B329" s="1514"/>
      <c r="C329" s="1514"/>
    </row>
    <row r="330" spans="1:3">
      <c r="A330" s="1514"/>
      <c r="B330" s="1514"/>
      <c r="C330" s="1514"/>
    </row>
    <row r="331" spans="1:3">
      <c r="A331" s="1514"/>
      <c r="B331" s="1514"/>
      <c r="C331" s="1514"/>
    </row>
    <row r="332" spans="1:3">
      <c r="A332" s="1514"/>
      <c r="B332" s="1514"/>
      <c r="C332" s="1514"/>
    </row>
    <row r="333" spans="1:3">
      <c r="A333" s="1514"/>
      <c r="B333" s="1514"/>
      <c r="C333" s="1514"/>
    </row>
    <row r="334" spans="1:3">
      <c r="A334" s="1514"/>
      <c r="B334" s="1514"/>
      <c r="C334" s="1514"/>
    </row>
    <row r="335" spans="1:3">
      <c r="A335" s="1514"/>
      <c r="B335" s="1514"/>
      <c r="C335" s="1514"/>
    </row>
    <row r="336" spans="1:3">
      <c r="A336" s="1514"/>
      <c r="B336" s="1514"/>
      <c r="C336" s="1514"/>
    </row>
    <row r="337" spans="1:3">
      <c r="A337" s="1514"/>
      <c r="B337" s="1514"/>
      <c r="C337" s="1514"/>
    </row>
    <row r="338" spans="1:3">
      <c r="A338" s="1514"/>
      <c r="B338" s="1514"/>
      <c r="C338" s="1514"/>
    </row>
    <row r="339" spans="1:3">
      <c r="A339" s="1514"/>
      <c r="B339" s="1514"/>
      <c r="C339" s="1514"/>
    </row>
    <row r="340" spans="1:3">
      <c r="A340" s="1514"/>
      <c r="B340" s="1514"/>
      <c r="C340" s="1514"/>
    </row>
    <row r="341" spans="1:3">
      <c r="A341" s="1514"/>
      <c r="B341" s="1514"/>
      <c r="C341" s="1514"/>
    </row>
    <row r="342" spans="1:3">
      <c r="A342" s="1514"/>
      <c r="B342" s="1514"/>
      <c r="C342" s="1514"/>
    </row>
    <row r="343" spans="1:3">
      <c r="A343" s="1514"/>
      <c r="B343" s="1514"/>
      <c r="C343" s="1514"/>
    </row>
    <row r="344" spans="1:3">
      <c r="A344" s="1514"/>
      <c r="B344" s="1514"/>
      <c r="C344" s="1514"/>
    </row>
    <row r="345" spans="1:3">
      <c r="A345" s="1514"/>
      <c r="B345" s="1514"/>
      <c r="C345" s="1514"/>
    </row>
    <row r="346" spans="1:3">
      <c r="A346" s="1514"/>
      <c r="B346" s="1514"/>
      <c r="C346" s="1514"/>
    </row>
    <row r="347" spans="1:3">
      <c r="A347" s="1514"/>
      <c r="B347" s="1514"/>
      <c r="C347" s="1514"/>
    </row>
    <row r="348" spans="1:3">
      <c r="A348" s="1514"/>
      <c r="B348" s="1514"/>
      <c r="C348" s="1514"/>
    </row>
    <row r="349" spans="1:3">
      <c r="A349" s="1514"/>
      <c r="B349" s="1514"/>
      <c r="C349" s="1514"/>
    </row>
    <row r="350" spans="1:3">
      <c r="A350" s="1514"/>
      <c r="B350" s="1514"/>
      <c r="C350" s="1514"/>
    </row>
    <row r="351" spans="1:3">
      <c r="A351" s="1514"/>
      <c r="B351" s="1514"/>
      <c r="C351" s="1514"/>
    </row>
    <row r="352" spans="1:3">
      <c r="A352" s="1514"/>
      <c r="B352" s="1514"/>
      <c r="C352" s="1514"/>
    </row>
    <row r="353" spans="1:3">
      <c r="A353" s="1514"/>
      <c r="B353" s="1514"/>
      <c r="C353" s="1514"/>
    </row>
    <row r="354" spans="1:3">
      <c r="A354" s="1514"/>
      <c r="B354" s="1514"/>
      <c r="C354" s="1514"/>
    </row>
    <row r="355" spans="1:3">
      <c r="A355" s="1514"/>
      <c r="B355" s="1514"/>
      <c r="C355" s="1514"/>
    </row>
    <row r="356" spans="1:3">
      <c r="A356" s="1514"/>
      <c r="B356" s="1514"/>
      <c r="C356" s="1514"/>
    </row>
    <row r="357" spans="1:3">
      <c r="A357" s="1514"/>
      <c r="B357" s="1514"/>
      <c r="C357" s="1514"/>
    </row>
    <row r="358" spans="1:3">
      <c r="A358" s="1514"/>
      <c r="B358" s="1514"/>
      <c r="C358" s="1514"/>
    </row>
    <row r="359" spans="1:3">
      <c r="A359" s="1514"/>
      <c r="B359" s="1514"/>
      <c r="C359" s="1514"/>
    </row>
    <row r="360" spans="1:3">
      <c r="A360" s="1514"/>
      <c r="B360" s="1514"/>
      <c r="C360" s="1514"/>
    </row>
    <row r="361" spans="1:3">
      <c r="A361" s="1514"/>
      <c r="B361" s="1514"/>
      <c r="C361" s="1514"/>
    </row>
    <row r="362" spans="1:3">
      <c r="A362" s="1514"/>
      <c r="B362" s="1514"/>
      <c r="C362" s="1514"/>
    </row>
    <row r="363" spans="1:3">
      <c r="A363" s="1514"/>
      <c r="B363" s="1514"/>
      <c r="C363" s="1514"/>
    </row>
    <row r="364" spans="1:3">
      <c r="A364" s="1514"/>
      <c r="B364" s="1514"/>
      <c r="C364" s="1514"/>
    </row>
    <row r="365" spans="1:3">
      <c r="A365" s="1514"/>
      <c r="B365" s="1514"/>
      <c r="C365" s="1514"/>
    </row>
    <row r="366" spans="1:3">
      <c r="A366" s="1514"/>
      <c r="B366" s="1514"/>
      <c r="C366" s="1514"/>
    </row>
    <row r="367" spans="1:3">
      <c r="A367" s="1514"/>
      <c r="B367" s="1514"/>
      <c r="C367" s="1514"/>
    </row>
    <row r="368" spans="1:3">
      <c r="A368" s="1514"/>
      <c r="B368" s="1514"/>
      <c r="C368" s="1514"/>
    </row>
    <row r="369" spans="1:3">
      <c r="A369" s="1514"/>
      <c r="B369" s="1514"/>
      <c r="C369" s="1514"/>
    </row>
    <row r="370" spans="1:3">
      <c r="A370" s="1514"/>
      <c r="B370" s="1514"/>
      <c r="C370" s="1514"/>
    </row>
    <row r="371" spans="1:3">
      <c r="A371" s="1514"/>
      <c r="B371" s="1514"/>
      <c r="C371" s="1514"/>
    </row>
    <row r="372" spans="1:3">
      <c r="A372" s="1514"/>
      <c r="B372" s="1514"/>
      <c r="C372" s="1514"/>
    </row>
    <row r="373" spans="1:3">
      <c r="A373" s="1514"/>
      <c r="B373" s="1514"/>
      <c r="C373" s="1514"/>
    </row>
    <row r="374" spans="1:3">
      <c r="A374" s="1514"/>
      <c r="B374" s="1514"/>
      <c r="C374" s="1514"/>
    </row>
    <row r="375" spans="1:3">
      <c r="A375" s="1514"/>
      <c r="B375" s="1514"/>
      <c r="C375" s="1514"/>
    </row>
    <row r="376" spans="1:3">
      <c r="A376" s="1514"/>
      <c r="B376" s="1514"/>
      <c r="C376" s="1514"/>
    </row>
    <row r="377" spans="1:3">
      <c r="A377" s="1514"/>
      <c r="B377" s="1514"/>
      <c r="C377" s="1514"/>
    </row>
    <row r="378" spans="1:3">
      <c r="A378" s="1514"/>
      <c r="B378" s="1514"/>
      <c r="C378" s="1514"/>
    </row>
    <row r="379" spans="1:3">
      <c r="A379" s="1514"/>
      <c r="B379" s="1514"/>
      <c r="C379" s="1514"/>
    </row>
    <row r="380" spans="1:3">
      <c r="A380" s="1514"/>
      <c r="B380" s="1514"/>
      <c r="C380" s="1514"/>
    </row>
    <row r="381" spans="1:3">
      <c r="A381" s="1514"/>
      <c r="B381" s="1514"/>
      <c r="C381" s="1514"/>
    </row>
    <row r="382" spans="1:3">
      <c r="A382" s="1514"/>
      <c r="B382" s="1514"/>
      <c r="C382" s="1514"/>
    </row>
    <row r="383" spans="1:3">
      <c r="A383" s="1514"/>
      <c r="B383" s="1514"/>
      <c r="C383" s="1514"/>
    </row>
    <row r="384" spans="1:3">
      <c r="A384" s="1514"/>
      <c r="B384" s="1514"/>
      <c r="C384" s="1514"/>
    </row>
    <row r="385" spans="1:3">
      <c r="A385" s="1514"/>
      <c r="B385" s="1514"/>
      <c r="C385" s="1514"/>
    </row>
    <row r="386" spans="1:3">
      <c r="A386" s="1514"/>
      <c r="B386" s="1514"/>
      <c r="C386" s="1514"/>
    </row>
    <row r="387" spans="1:3">
      <c r="A387" s="1514"/>
      <c r="B387" s="1514"/>
      <c r="C387" s="1514"/>
    </row>
    <row r="388" spans="1:3">
      <c r="A388" s="1514"/>
      <c r="B388" s="1514"/>
      <c r="C388" s="1514"/>
    </row>
    <row r="389" spans="1:3">
      <c r="A389" s="1514"/>
      <c r="B389" s="1514"/>
      <c r="C389" s="1514"/>
    </row>
    <row r="390" spans="1:3">
      <c r="A390" s="1514"/>
      <c r="B390" s="1514"/>
      <c r="C390" s="1514"/>
    </row>
    <row r="391" spans="1:3">
      <c r="A391" s="1514"/>
      <c r="B391" s="1514"/>
      <c r="C391" s="1514"/>
    </row>
    <row r="392" spans="1:3">
      <c r="A392" s="1514"/>
      <c r="B392" s="1514"/>
      <c r="C392" s="1514"/>
    </row>
    <row r="393" spans="1:3">
      <c r="A393" s="1514"/>
      <c r="B393" s="1514"/>
      <c r="C393" s="1514"/>
    </row>
    <row r="394" spans="1:3">
      <c r="A394" s="1514"/>
      <c r="B394" s="1514"/>
      <c r="C394" s="1514"/>
    </row>
    <row r="395" spans="1:3">
      <c r="A395" s="1514"/>
      <c r="B395" s="1514"/>
      <c r="C395" s="1514"/>
    </row>
    <row r="396" spans="1:3">
      <c r="A396" s="1514"/>
      <c r="B396" s="1514"/>
      <c r="C396" s="1514"/>
    </row>
    <row r="397" spans="1:3">
      <c r="A397" s="1514"/>
      <c r="B397" s="1514"/>
      <c r="C397" s="1514"/>
    </row>
    <row r="398" spans="1:3">
      <c r="A398" s="1514"/>
      <c r="B398" s="1514"/>
      <c r="C398" s="1514"/>
    </row>
    <row r="399" spans="1:3">
      <c r="A399" s="1514"/>
      <c r="B399" s="1514"/>
      <c r="C399" s="1514"/>
    </row>
    <row r="400" spans="1:3">
      <c r="A400" s="1514"/>
      <c r="B400" s="1514"/>
      <c r="C400" s="1514"/>
    </row>
    <row r="401" spans="1:3">
      <c r="A401" s="1514"/>
      <c r="B401" s="1514"/>
      <c r="C401" s="1514"/>
    </row>
    <row r="402" spans="1:3">
      <c r="A402" s="1514"/>
      <c r="B402" s="1514"/>
      <c r="C402" s="1514"/>
    </row>
    <row r="403" spans="1:3">
      <c r="A403" s="1514"/>
      <c r="B403" s="1514"/>
      <c r="C403" s="1514"/>
    </row>
    <row r="404" spans="1:3">
      <c r="A404" s="1514"/>
      <c r="B404" s="1514"/>
      <c r="C404" s="1514"/>
    </row>
    <row r="405" spans="1:3">
      <c r="A405" s="1514"/>
      <c r="B405" s="1514"/>
      <c r="C405" s="1514"/>
    </row>
    <row r="406" spans="1:3">
      <c r="A406" s="1514"/>
      <c r="B406" s="1514"/>
      <c r="C406" s="1514"/>
    </row>
    <row r="407" spans="1:3">
      <c r="A407" s="1514"/>
      <c r="B407" s="1514"/>
      <c r="C407" s="1514"/>
    </row>
    <row r="408" spans="1:3">
      <c r="A408" s="1514"/>
      <c r="B408" s="1514"/>
      <c r="C408" s="1514"/>
    </row>
    <row r="409" spans="1:3">
      <c r="A409" s="1514"/>
      <c r="B409" s="1514"/>
      <c r="C409" s="1514"/>
    </row>
    <row r="410" spans="1:3">
      <c r="A410" s="1514"/>
      <c r="B410" s="1514"/>
      <c r="C410" s="1514"/>
    </row>
    <row r="411" spans="1:3">
      <c r="A411" s="1514"/>
      <c r="B411" s="1514"/>
      <c r="C411" s="1514"/>
    </row>
    <row r="412" spans="1:3">
      <c r="A412" s="1514"/>
      <c r="B412" s="1514"/>
      <c r="C412" s="1514"/>
    </row>
    <row r="413" spans="1:3">
      <c r="A413" s="1514"/>
      <c r="B413" s="1514"/>
      <c r="C413" s="1514"/>
    </row>
    <row r="414" spans="1:3">
      <c r="A414" s="1514"/>
      <c r="B414" s="1514"/>
      <c r="C414" s="1514"/>
    </row>
    <row r="415" spans="1:3">
      <c r="A415" s="1514"/>
      <c r="B415" s="1514"/>
      <c r="C415" s="1514"/>
    </row>
    <row r="416" spans="1:3">
      <c r="A416" s="1514"/>
      <c r="B416" s="1514"/>
      <c r="C416" s="1514"/>
    </row>
    <row r="417" spans="1:3">
      <c r="A417" s="1514"/>
      <c r="B417" s="1514"/>
      <c r="C417" s="1514"/>
    </row>
    <row r="418" spans="1:3">
      <c r="A418" s="1514"/>
      <c r="B418" s="1514"/>
      <c r="C418" s="1514"/>
    </row>
    <row r="419" spans="1:3">
      <c r="A419" s="1514"/>
      <c r="B419" s="1514"/>
      <c r="C419" s="1514"/>
    </row>
    <row r="420" spans="1:3">
      <c r="A420" s="1514"/>
      <c r="B420" s="1514"/>
      <c r="C420" s="1514"/>
    </row>
    <row r="421" spans="1:3">
      <c r="A421" s="1514"/>
      <c r="B421" s="1514"/>
      <c r="C421" s="1514"/>
    </row>
    <row r="422" spans="1:3">
      <c r="A422" s="1514"/>
      <c r="B422" s="1514"/>
      <c r="C422" s="1514"/>
    </row>
    <row r="423" spans="1:3">
      <c r="A423" s="1514"/>
      <c r="B423" s="1514"/>
      <c r="C423" s="1514"/>
    </row>
    <row r="424" spans="1:3">
      <c r="A424" s="1514"/>
      <c r="B424" s="1514"/>
      <c r="C424" s="1514"/>
    </row>
    <row r="425" spans="1:3">
      <c r="A425" s="1514"/>
      <c r="B425" s="1514"/>
      <c r="C425" s="1514"/>
    </row>
    <row r="426" spans="1:3">
      <c r="A426" s="1514"/>
      <c r="B426" s="1514"/>
      <c r="C426" s="1514"/>
    </row>
    <row r="427" spans="1:3">
      <c r="A427" s="1514"/>
      <c r="B427" s="1514"/>
      <c r="C427" s="1514"/>
    </row>
    <row r="428" spans="1:3">
      <c r="A428" s="1514"/>
      <c r="B428" s="1514"/>
      <c r="C428" s="1514"/>
    </row>
    <row r="429" spans="1:3">
      <c r="A429" s="1514"/>
      <c r="B429" s="1514"/>
      <c r="C429" s="1514"/>
    </row>
    <row r="430" spans="1:3">
      <c r="A430" s="1514"/>
      <c r="B430" s="1514"/>
      <c r="C430" s="1514"/>
    </row>
    <row r="431" spans="1:3">
      <c r="A431" s="1514"/>
      <c r="B431" s="1514"/>
      <c r="C431" s="1514"/>
    </row>
    <row r="432" spans="1:3">
      <c r="A432" s="1514"/>
      <c r="B432" s="1514"/>
      <c r="C432" s="1514"/>
    </row>
    <row r="433" spans="1:3">
      <c r="A433" s="1514"/>
      <c r="B433" s="1514"/>
      <c r="C433" s="1514"/>
    </row>
    <row r="434" spans="1:3">
      <c r="A434" s="1514"/>
      <c r="B434" s="1514"/>
      <c r="C434" s="1514"/>
    </row>
    <row r="435" spans="1:3">
      <c r="A435" s="1514"/>
      <c r="B435" s="1514"/>
      <c r="C435" s="1514"/>
    </row>
    <row r="436" spans="1:3">
      <c r="A436" s="1514"/>
      <c r="B436" s="1514"/>
      <c r="C436" s="1514"/>
    </row>
    <row r="437" spans="1:3">
      <c r="A437" s="1514"/>
      <c r="B437" s="1514"/>
      <c r="C437" s="1514"/>
    </row>
    <row r="438" spans="1:3">
      <c r="A438" s="1514"/>
      <c r="B438" s="1514"/>
      <c r="C438" s="1514"/>
    </row>
    <row r="439" spans="1:3">
      <c r="A439" s="1514"/>
      <c r="B439" s="1514"/>
      <c r="C439" s="1514"/>
    </row>
    <row r="440" spans="1:3">
      <c r="A440" s="1514"/>
      <c r="B440" s="1514"/>
      <c r="C440" s="1514"/>
    </row>
    <row r="441" spans="1:3">
      <c r="A441" s="1514"/>
      <c r="B441" s="1514"/>
      <c r="C441" s="1514"/>
    </row>
    <row r="442" spans="1:3">
      <c r="A442" s="1514"/>
      <c r="B442" s="1514"/>
      <c r="C442" s="1514"/>
    </row>
    <row r="443" spans="1:3">
      <c r="A443" s="1514"/>
      <c r="B443" s="1514"/>
      <c r="C443" s="1514"/>
    </row>
    <row r="444" spans="1:3">
      <c r="A444" s="1514"/>
      <c r="B444" s="1514"/>
      <c r="C444" s="1514"/>
    </row>
    <row r="445" spans="1:3">
      <c r="A445" s="1514"/>
      <c r="B445" s="1514"/>
      <c r="C445" s="1514"/>
    </row>
    <row r="446" spans="1:3">
      <c r="A446" s="1514"/>
      <c r="B446" s="1514"/>
      <c r="C446" s="1514"/>
    </row>
    <row r="447" spans="1:3">
      <c r="A447" s="1514"/>
      <c r="B447" s="1514"/>
      <c r="C447" s="1514"/>
    </row>
    <row r="448" spans="1:3">
      <c r="A448" s="1514"/>
      <c r="B448" s="1514"/>
      <c r="C448" s="1514"/>
    </row>
    <row r="449" spans="1:3">
      <c r="A449" s="1514"/>
      <c r="B449" s="1514"/>
      <c r="C449" s="1514"/>
    </row>
    <row r="450" spans="1:3">
      <c r="A450" s="1514"/>
      <c r="B450" s="1514"/>
      <c r="C450" s="1514"/>
    </row>
    <row r="451" spans="1:3">
      <c r="A451" s="1514"/>
      <c r="B451" s="1514"/>
      <c r="C451" s="1514"/>
    </row>
    <row r="452" spans="1:3">
      <c r="A452" s="1514"/>
      <c r="B452" s="1514"/>
      <c r="C452" s="1514"/>
    </row>
    <row r="453" spans="1:3">
      <c r="A453" s="1514"/>
      <c r="B453" s="1514"/>
      <c r="C453" s="1514"/>
    </row>
    <row r="454" spans="1:3">
      <c r="A454" s="1514"/>
      <c r="B454" s="1514"/>
      <c r="C454" s="1514"/>
    </row>
    <row r="455" spans="1:3">
      <c r="A455" s="1514"/>
      <c r="B455" s="1514"/>
      <c r="C455" s="1514"/>
    </row>
    <row r="456" spans="1:3">
      <c r="A456" s="1514"/>
      <c r="B456" s="1514"/>
      <c r="C456" s="1514"/>
    </row>
    <row r="457" spans="1:3">
      <c r="A457" s="1514"/>
      <c r="B457" s="1514"/>
      <c r="C457" s="1514"/>
    </row>
    <row r="458" spans="1:3">
      <c r="A458" s="1514"/>
      <c r="B458" s="1514"/>
      <c r="C458" s="1514"/>
    </row>
    <row r="459" spans="1:3">
      <c r="A459" s="1514"/>
      <c r="B459" s="1514"/>
      <c r="C459" s="1514"/>
    </row>
    <row r="460" spans="1:3">
      <c r="A460" s="1514"/>
      <c r="B460" s="1514"/>
      <c r="C460" s="1514"/>
    </row>
    <row r="461" spans="1:3">
      <c r="A461" s="1514"/>
      <c r="B461" s="1514"/>
      <c r="C461" s="1514"/>
    </row>
    <row r="462" spans="1:3">
      <c r="A462" s="1514"/>
      <c r="B462" s="1514"/>
      <c r="C462" s="1514"/>
    </row>
    <row r="463" spans="1:3">
      <c r="A463" s="1514"/>
      <c r="B463" s="1514"/>
      <c r="C463" s="1514"/>
    </row>
    <row r="464" spans="1:3">
      <c r="A464" s="1514"/>
      <c r="B464" s="1514"/>
      <c r="C464" s="1514"/>
    </row>
    <row r="465" spans="1:3">
      <c r="A465" s="1514"/>
      <c r="B465" s="1514"/>
      <c r="C465" s="1514"/>
    </row>
    <row r="466" spans="1:3">
      <c r="A466" s="1514"/>
      <c r="B466" s="1514"/>
      <c r="C466" s="1514"/>
    </row>
    <row r="467" spans="1:3">
      <c r="A467" s="1514"/>
      <c r="B467" s="1514"/>
      <c r="C467" s="1514"/>
    </row>
    <row r="468" spans="1:3">
      <c r="A468" s="1514"/>
      <c r="B468" s="1514"/>
      <c r="C468" s="1514"/>
    </row>
    <row r="469" spans="1:3">
      <c r="A469" s="1514"/>
      <c r="B469" s="1514"/>
      <c r="C469" s="1514"/>
    </row>
    <row r="470" spans="1:3">
      <c r="A470" s="1514"/>
      <c r="B470" s="1514"/>
      <c r="C470" s="1514"/>
    </row>
    <row r="471" spans="1:3">
      <c r="A471" s="1514"/>
      <c r="B471" s="1514"/>
      <c r="C471" s="1514"/>
    </row>
    <row r="472" spans="1:3">
      <c r="A472" s="1514"/>
      <c r="B472" s="1514"/>
      <c r="C472" s="1514"/>
    </row>
    <row r="473" spans="1:3">
      <c r="A473" s="1514"/>
      <c r="B473" s="1514"/>
      <c r="C473" s="1514"/>
    </row>
    <row r="474" spans="1:3">
      <c r="A474" s="1514"/>
      <c r="B474" s="1514"/>
      <c r="C474" s="1514"/>
    </row>
    <row r="475" spans="1:3">
      <c r="A475" s="1514"/>
      <c r="B475" s="1514"/>
      <c r="C475" s="1514"/>
    </row>
    <row r="476" spans="1:3">
      <c r="A476" s="1514"/>
      <c r="B476" s="1514"/>
      <c r="C476" s="1514"/>
    </row>
    <row r="477" spans="1:3">
      <c r="A477" s="1514"/>
      <c r="B477" s="1514"/>
      <c r="C477" s="1514"/>
    </row>
    <row r="478" spans="1:3">
      <c r="A478" s="1514"/>
      <c r="B478" s="1514"/>
      <c r="C478" s="1514"/>
    </row>
    <row r="479" spans="1:3">
      <c r="A479" s="1514"/>
      <c r="B479" s="1514"/>
      <c r="C479" s="1514"/>
    </row>
    <row r="480" spans="1:3">
      <c r="A480" s="1514"/>
      <c r="B480" s="1514"/>
      <c r="C480" s="1514"/>
    </row>
    <row r="481" spans="1:3">
      <c r="A481" s="1514"/>
      <c r="B481" s="1514"/>
      <c r="C481" s="1514"/>
    </row>
    <row r="482" spans="1:3">
      <c r="A482" s="1514"/>
      <c r="B482" s="1514"/>
      <c r="C482" s="1514"/>
    </row>
    <row r="483" spans="1:3">
      <c r="A483" s="1514"/>
      <c r="B483" s="1514"/>
      <c r="C483" s="1514"/>
    </row>
    <row r="484" spans="1:3">
      <c r="A484" s="1514"/>
      <c r="B484" s="1514"/>
      <c r="C484" s="1514"/>
    </row>
    <row r="485" spans="1:3">
      <c r="A485" s="1514"/>
      <c r="B485" s="1514"/>
      <c r="C485" s="1514"/>
    </row>
    <row r="486" spans="1:3">
      <c r="A486" s="1514"/>
      <c r="B486" s="1514"/>
      <c r="C486" s="1514"/>
    </row>
    <row r="487" spans="1:3">
      <c r="A487" s="1514"/>
      <c r="B487" s="1514"/>
      <c r="C487" s="1514"/>
    </row>
    <row r="488" spans="1:3">
      <c r="A488" s="1514"/>
      <c r="B488" s="1514"/>
      <c r="C488" s="1514"/>
    </row>
    <row r="489" spans="1:3">
      <c r="A489" s="1514"/>
      <c r="B489" s="1514"/>
      <c r="C489" s="1514"/>
    </row>
    <row r="490" spans="1:3">
      <c r="A490" s="1514"/>
      <c r="B490" s="1514"/>
      <c r="C490" s="1514"/>
    </row>
    <row r="491" spans="1:3">
      <c r="A491" s="1514"/>
      <c r="B491" s="1514"/>
      <c r="C491" s="1514"/>
    </row>
    <row r="492" spans="1:3">
      <c r="A492" s="1514"/>
      <c r="B492" s="1514"/>
      <c r="C492" s="1514"/>
    </row>
    <row r="493" spans="1:3">
      <c r="A493" s="1514"/>
      <c r="B493" s="1514"/>
      <c r="C493" s="1514"/>
    </row>
    <row r="494" spans="1:3">
      <c r="A494" s="1514"/>
      <c r="B494" s="1514"/>
      <c r="C494" s="1514"/>
    </row>
    <row r="495" spans="1:3">
      <c r="A495" s="1514"/>
      <c r="B495" s="1514"/>
      <c r="C495" s="1514"/>
    </row>
    <row r="496" spans="1:3">
      <c r="A496" s="1514"/>
      <c r="B496" s="1514"/>
      <c r="C496" s="1514"/>
    </row>
    <row r="497" spans="1:3">
      <c r="A497" s="1514"/>
      <c r="B497" s="1514"/>
      <c r="C497" s="1514"/>
    </row>
    <row r="498" spans="1:3">
      <c r="A498" s="1514"/>
      <c r="B498" s="1514"/>
      <c r="C498" s="1514"/>
    </row>
    <row r="499" spans="1:3">
      <c r="A499" s="1514"/>
      <c r="B499" s="1514"/>
      <c r="C499" s="1514"/>
    </row>
    <row r="500" spans="1:3">
      <c r="A500" s="1514"/>
      <c r="B500" s="1514"/>
      <c r="C500" s="1514"/>
    </row>
    <row r="501" spans="1:3">
      <c r="A501" s="1514"/>
      <c r="B501" s="1514"/>
      <c r="C501" s="1514"/>
    </row>
    <row r="502" spans="1:3">
      <c r="A502" s="1514"/>
      <c r="B502" s="1514"/>
      <c r="C502" s="1514"/>
    </row>
    <row r="503" spans="1:3">
      <c r="A503" s="1514"/>
      <c r="B503" s="1514"/>
      <c r="C503" s="1514"/>
    </row>
    <row r="504" spans="1:3">
      <c r="A504" s="1514"/>
      <c r="B504" s="1514"/>
      <c r="C504" s="1514"/>
    </row>
    <row r="505" spans="1:3">
      <c r="A505" s="1514"/>
      <c r="B505" s="1514"/>
      <c r="C505" s="1514"/>
    </row>
    <row r="506" spans="1:3">
      <c r="A506" s="1514"/>
      <c r="B506" s="1514"/>
      <c r="C506" s="1514"/>
    </row>
    <row r="507" spans="1:3">
      <c r="A507" s="1514"/>
      <c r="B507" s="1514"/>
      <c r="C507" s="1514"/>
    </row>
    <row r="508" spans="1:3">
      <c r="A508" s="1514"/>
      <c r="B508" s="1514"/>
      <c r="C508" s="1514"/>
    </row>
    <row r="509" spans="1:3">
      <c r="A509" s="1514"/>
      <c r="B509" s="1514"/>
      <c r="C509" s="1514"/>
    </row>
    <row r="510" spans="1:3">
      <c r="A510" s="1514"/>
      <c r="B510" s="1514"/>
      <c r="C510" s="1514"/>
    </row>
    <row r="511" spans="1:3">
      <c r="A511" s="1514"/>
      <c r="B511" s="1514"/>
      <c r="C511" s="1514"/>
    </row>
    <row r="512" spans="1:3">
      <c r="A512" s="1514"/>
      <c r="B512" s="1514"/>
      <c r="C512" s="1514"/>
    </row>
    <row r="513" spans="1:3">
      <c r="A513" s="1514"/>
      <c r="B513" s="1514"/>
      <c r="C513" s="1514"/>
    </row>
    <row r="514" spans="1:3">
      <c r="A514" s="1514"/>
      <c r="B514" s="1514"/>
      <c r="C514" s="1514"/>
    </row>
    <row r="515" spans="1:3">
      <c r="A515" s="1514"/>
      <c r="B515" s="1514"/>
      <c r="C515" s="1514"/>
    </row>
    <row r="516" spans="1:3">
      <c r="A516" s="1514"/>
      <c r="B516" s="1514"/>
      <c r="C516" s="1514"/>
    </row>
    <row r="517" spans="1:3">
      <c r="A517" s="1514"/>
      <c r="B517" s="1514"/>
      <c r="C517" s="1514"/>
    </row>
    <row r="518" spans="1:3">
      <c r="A518" s="1514"/>
      <c r="B518" s="1514"/>
      <c r="C518" s="1514"/>
    </row>
    <row r="519" spans="1:3">
      <c r="A519" s="1514"/>
      <c r="B519" s="1514"/>
      <c r="C519" s="1514"/>
    </row>
    <row r="520" spans="1:3">
      <c r="A520" s="1514"/>
      <c r="B520" s="1514"/>
      <c r="C520" s="1514"/>
    </row>
    <row r="521" spans="1:3">
      <c r="A521" s="1514"/>
      <c r="B521" s="1514"/>
      <c r="C521" s="1514"/>
    </row>
    <row r="522" spans="1:3">
      <c r="A522" s="1514"/>
      <c r="B522" s="1514"/>
      <c r="C522" s="1514"/>
    </row>
    <row r="523" spans="1:3">
      <c r="A523" s="1514"/>
      <c r="B523" s="1514"/>
      <c r="C523" s="1514"/>
    </row>
    <row r="524" spans="1:3">
      <c r="A524" s="1514"/>
      <c r="B524" s="1514"/>
      <c r="C524" s="1514"/>
    </row>
    <row r="525" spans="1:3">
      <c r="A525" s="1514"/>
      <c r="B525" s="1514"/>
      <c r="C525" s="1514"/>
    </row>
    <row r="526" spans="1:3">
      <c r="A526" s="1514"/>
      <c r="B526" s="1514"/>
      <c r="C526" s="1514"/>
    </row>
    <row r="527" spans="1:3">
      <c r="A527" s="1514"/>
      <c r="B527" s="1514"/>
      <c r="C527" s="1514"/>
    </row>
    <row r="528" spans="1:3">
      <c r="A528" s="1514"/>
      <c r="B528" s="1514"/>
      <c r="C528" s="1514"/>
    </row>
    <row r="529" spans="1:3">
      <c r="A529" s="1514"/>
      <c r="B529" s="1514"/>
      <c r="C529" s="1514"/>
    </row>
    <row r="530" spans="1:3">
      <c r="A530" s="1514"/>
      <c r="B530" s="1514"/>
      <c r="C530" s="1514"/>
    </row>
    <row r="531" spans="1:3">
      <c r="A531" s="1514"/>
      <c r="B531" s="1514"/>
      <c r="C531" s="1514"/>
    </row>
    <row r="532" spans="1:3">
      <c r="A532" s="1514"/>
      <c r="B532" s="1514"/>
      <c r="C532" s="1514"/>
    </row>
    <row r="533" spans="1:3">
      <c r="A533" s="1514"/>
      <c r="B533" s="1514"/>
      <c r="C533" s="1514"/>
    </row>
    <row r="534" spans="1:3">
      <c r="A534" s="1514"/>
      <c r="B534" s="1514"/>
      <c r="C534" s="1514"/>
    </row>
    <row r="535" spans="1:3">
      <c r="A535" s="1514"/>
      <c r="B535" s="1514"/>
      <c r="C535" s="1514"/>
    </row>
    <row r="536" spans="1:3">
      <c r="A536" s="1514"/>
      <c r="B536" s="1514"/>
      <c r="C536" s="1514"/>
    </row>
    <row r="537" spans="1:3">
      <c r="A537" s="1514"/>
      <c r="B537" s="1514"/>
      <c r="C537" s="1514"/>
    </row>
    <row r="538" spans="1:3">
      <c r="A538" s="1514"/>
      <c r="B538" s="1514"/>
      <c r="C538" s="1514"/>
    </row>
    <row r="539" spans="1:3">
      <c r="A539" s="1514"/>
      <c r="B539" s="1514"/>
      <c r="C539" s="1514"/>
    </row>
    <row r="540" spans="1:3">
      <c r="A540" s="1514"/>
      <c r="B540" s="1514"/>
      <c r="C540" s="1514"/>
    </row>
    <row r="541" spans="1:3">
      <c r="A541" s="1514"/>
      <c r="B541" s="1514"/>
      <c r="C541" s="1514"/>
    </row>
    <row r="542" spans="1:3">
      <c r="A542" s="1514"/>
      <c r="B542" s="1514"/>
      <c r="C542" s="1514"/>
    </row>
    <row r="543" spans="1:3">
      <c r="A543" s="1514"/>
      <c r="B543" s="1514"/>
      <c r="C543" s="1514"/>
    </row>
    <row r="544" spans="1:3">
      <c r="A544" s="1514"/>
      <c r="B544" s="1514"/>
      <c r="C544" s="1514"/>
    </row>
    <row r="545" spans="1:3">
      <c r="A545" s="1514"/>
      <c r="B545" s="1514"/>
      <c r="C545" s="1514"/>
    </row>
    <row r="546" spans="1:3">
      <c r="A546" s="1514"/>
      <c r="B546" s="1514"/>
      <c r="C546" s="1514"/>
    </row>
    <row r="547" spans="1:3">
      <c r="A547" s="1514"/>
      <c r="B547" s="1514"/>
      <c r="C547" s="1514"/>
    </row>
    <row r="548" spans="1:3">
      <c r="A548" s="1514"/>
      <c r="B548" s="1514"/>
      <c r="C548" s="1514"/>
    </row>
    <row r="549" spans="1:3">
      <c r="A549" s="1514"/>
      <c r="B549" s="1514"/>
      <c r="C549" s="1514"/>
    </row>
    <row r="550" spans="1:3">
      <c r="A550" s="1514"/>
      <c r="B550" s="1514"/>
      <c r="C550" s="1514"/>
    </row>
    <row r="551" spans="1:3">
      <c r="A551" s="1514"/>
      <c r="B551" s="1514"/>
      <c r="C551" s="1514"/>
    </row>
    <row r="552" spans="1:3">
      <c r="A552" s="1514"/>
      <c r="B552" s="1514"/>
      <c r="C552" s="1514"/>
    </row>
    <row r="553" spans="1:3">
      <c r="A553" s="1514"/>
      <c r="B553" s="1514"/>
      <c r="C553" s="1514"/>
    </row>
    <row r="554" spans="1:3">
      <c r="A554" s="1514"/>
      <c r="B554" s="1514"/>
      <c r="C554" s="1514"/>
    </row>
    <row r="555" spans="1:3">
      <c r="A555" s="1514"/>
      <c r="B555" s="1514"/>
      <c r="C555" s="1514"/>
    </row>
    <row r="556" spans="1:3">
      <c r="A556" s="1514"/>
      <c r="B556" s="1514"/>
      <c r="C556" s="1514"/>
    </row>
    <row r="557" spans="1:3">
      <c r="A557" s="1514"/>
      <c r="B557" s="1514"/>
      <c r="C557" s="1514"/>
    </row>
    <row r="558" spans="1:3">
      <c r="A558" s="1514"/>
      <c r="B558" s="1514"/>
      <c r="C558" s="1514"/>
    </row>
    <row r="559" spans="1:3">
      <c r="A559" s="1514"/>
      <c r="B559" s="1514"/>
      <c r="C559" s="1514"/>
    </row>
    <row r="560" spans="1:3">
      <c r="A560" s="1514"/>
      <c r="B560" s="1514"/>
      <c r="C560" s="1514"/>
    </row>
    <row r="561" spans="1:3">
      <c r="A561" s="1514"/>
      <c r="B561" s="1514"/>
      <c r="C561" s="1514"/>
    </row>
    <row r="562" spans="1:3">
      <c r="A562" s="1514"/>
      <c r="B562" s="1514"/>
      <c r="C562" s="1514"/>
    </row>
    <row r="563" spans="1:3">
      <c r="A563" s="1514"/>
      <c r="B563" s="1514"/>
      <c r="C563" s="1514"/>
    </row>
    <row r="564" spans="1:3">
      <c r="A564" s="1514"/>
      <c r="B564" s="1514"/>
      <c r="C564" s="1514"/>
    </row>
    <row r="565" spans="1:3">
      <c r="A565" s="1514"/>
      <c r="B565" s="1514"/>
      <c r="C565" s="1514"/>
    </row>
    <row r="566" spans="1:3">
      <c r="A566" s="1514"/>
      <c r="B566" s="1514"/>
      <c r="C566" s="1514"/>
    </row>
    <row r="567" spans="1:3">
      <c r="A567" s="1514"/>
      <c r="B567" s="1514"/>
      <c r="C567" s="1514"/>
    </row>
    <row r="568" spans="1:3">
      <c r="A568" s="1514"/>
      <c r="B568" s="1514"/>
      <c r="C568" s="1514"/>
    </row>
    <row r="569" spans="1:3">
      <c r="A569" s="1514"/>
      <c r="B569" s="1514"/>
      <c r="C569" s="1514"/>
    </row>
    <row r="570" spans="1:3">
      <c r="A570" s="1514"/>
      <c r="B570" s="1514"/>
      <c r="C570" s="1514"/>
    </row>
    <row r="571" spans="1:3">
      <c r="A571" s="1514"/>
      <c r="B571" s="1514"/>
      <c r="C571" s="1514"/>
    </row>
    <row r="572" spans="1:3">
      <c r="A572" s="1514"/>
      <c r="B572" s="1514"/>
      <c r="C572" s="1514"/>
    </row>
    <row r="573" spans="1:3">
      <c r="A573" s="1514"/>
      <c r="B573" s="1514"/>
      <c r="C573" s="1514"/>
    </row>
    <row r="574" spans="1:3">
      <c r="A574" s="1514"/>
      <c r="B574" s="1514"/>
      <c r="C574" s="1514"/>
    </row>
    <row r="575" spans="1:3">
      <c r="A575" s="1514"/>
      <c r="B575" s="1514"/>
      <c r="C575" s="1514"/>
    </row>
  </sheetData>
  <mergeCells count="2">
    <mergeCell ref="A2:C2"/>
    <mergeCell ref="A3:C3"/>
  </mergeCells>
  <hyperlinks>
    <hyperlink ref="A1" location="Índice!A1" display="Voltar ao índice"/>
  </hyperlinks>
  <printOptions gridLinesSet="0"/>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26.xml><?xml version="1.0" encoding="utf-8"?>
<worksheet xmlns="http://schemas.openxmlformats.org/spreadsheetml/2006/main" xmlns:r="http://schemas.openxmlformats.org/officeDocument/2006/relationships">
  <sheetPr>
    <pageSetUpPr fitToPage="1"/>
  </sheetPr>
  <dimension ref="A1:G25"/>
  <sheetViews>
    <sheetView showGridLines="0" workbookViewId="0"/>
  </sheetViews>
  <sheetFormatPr defaultRowHeight="11.25"/>
  <cols>
    <col min="1" max="1" width="25.42578125" style="1667" customWidth="1"/>
    <col min="2" max="2" width="11.5703125" style="1667" customWidth="1"/>
    <col min="3" max="3" width="14.5703125" style="1667" customWidth="1"/>
    <col min="4" max="4" width="8.7109375" style="1667" customWidth="1"/>
    <col min="5" max="5" width="11.28515625" style="1667" customWidth="1"/>
    <col min="6" max="6" width="14.28515625" style="1667" customWidth="1"/>
    <col min="7" max="7" width="8.7109375" style="1667" customWidth="1"/>
    <col min="8" max="245" width="9.140625" style="1667"/>
    <col min="246" max="246" width="25" style="1667" customWidth="1"/>
    <col min="247" max="247" width="12.5703125" style="1667" customWidth="1"/>
    <col min="248" max="248" width="12.7109375" style="1667" customWidth="1"/>
    <col min="249" max="249" width="8.7109375" style="1667" customWidth="1"/>
    <col min="250" max="250" width="12.5703125" style="1667" customWidth="1"/>
    <col min="251" max="251" width="11.85546875" style="1667" customWidth="1"/>
    <col min="252" max="252" width="9.5703125" style="1667" customWidth="1"/>
    <col min="253" max="253" width="12.7109375" style="1667" customWidth="1"/>
    <col min="254" max="501" width="9.140625" style="1667"/>
    <col min="502" max="502" width="25" style="1667" customWidth="1"/>
    <col min="503" max="503" width="12.5703125" style="1667" customWidth="1"/>
    <col min="504" max="504" width="12.7109375" style="1667" customWidth="1"/>
    <col min="505" max="505" width="8.7109375" style="1667" customWidth="1"/>
    <col min="506" max="506" width="12.5703125" style="1667" customWidth="1"/>
    <col min="507" max="507" width="11.85546875" style="1667" customWidth="1"/>
    <col min="508" max="508" width="9.5703125" style="1667" customWidth="1"/>
    <col min="509" max="509" width="12.7109375" style="1667" customWidth="1"/>
    <col min="510" max="757" width="9.140625" style="1667"/>
    <col min="758" max="758" width="25" style="1667" customWidth="1"/>
    <col min="759" max="759" width="12.5703125" style="1667" customWidth="1"/>
    <col min="760" max="760" width="12.7109375" style="1667" customWidth="1"/>
    <col min="761" max="761" width="8.7109375" style="1667" customWidth="1"/>
    <col min="762" max="762" width="12.5703125" style="1667" customWidth="1"/>
    <col min="763" max="763" width="11.85546875" style="1667" customWidth="1"/>
    <col min="764" max="764" width="9.5703125" style="1667" customWidth="1"/>
    <col min="765" max="765" width="12.7109375" style="1667" customWidth="1"/>
    <col min="766" max="1013" width="9.140625" style="1667"/>
    <col min="1014" max="1014" width="25" style="1667" customWidth="1"/>
    <col min="1015" max="1015" width="12.5703125" style="1667" customWidth="1"/>
    <col min="1016" max="1016" width="12.7109375" style="1667" customWidth="1"/>
    <col min="1017" max="1017" width="8.7109375" style="1667" customWidth="1"/>
    <col min="1018" max="1018" width="12.5703125" style="1667" customWidth="1"/>
    <col min="1019" max="1019" width="11.85546875" style="1667" customWidth="1"/>
    <col min="1020" max="1020" width="9.5703125" style="1667" customWidth="1"/>
    <col min="1021" max="1021" width="12.7109375" style="1667" customWidth="1"/>
    <col min="1022" max="1269" width="9.140625" style="1667"/>
    <col min="1270" max="1270" width="25" style="1667" customWidth="1"/>
    <col min="1271" max="1271" width="12.5703125" style="1667" customWidth="1"/>
    <col min="1272" max="1272" width="12.7109375" style="1667" customWidth="1"/>
    <col min="1273" max="1273" width="8.7109375" style="1667" customWidth="1"/>
    <col min="1274" max="1274" width="12.5703125" style="1667" customWidth="1"/>
    <col min="1275" max="1275" width="11.85546875" style="1667" customWidth="1"/>
    <col min="1276" max="1276" width="9.5703125" style="1667" customWidth="1"/>
    <col min="1277" max="1277" width="12.7109375" style="1667" customWidth="1"/>
    <col min="1278" max="1525" width="9.140625" style="1667"/>
    <col min="1526" max="1526" width="25" style="1667" customWidth="1"/>
    <col min="1527" max="1527" width="12.5703125" style="1667" customWidth="1"/>
    <col min="1528" max="1528" width="12.7109375" style="1667" customWidth="1"/>
    <col min="1529" max="1529" width="8.7109375" style="1667" customWidth="1"/>
    <col min="1530" max="1530" width="12.5703125" style="1667" customWidth="1"/>
    <col min="1531" max="1531" width="11.85546875" style="1667" customWidth="1"/>
    <col min="1532" max="1532" width="9.5703125" style="1667" customWidth="1"/>
    <col min="1533" max="1533" width="12.7109375" style="1667" customWidth="1"/>
    <col min="1534" max="1781" width="9.140625" style="1667"/>
    <col min="1782" max="1782" width="25" style="1667" customWidth="1"/>
    <col min="1783" max="1783" width="12.5703125" style="1667" customWidth="1"/>
    <col min="1784" max="1784" width="12.7109375" style="1667" customWidth="1"/>
    <col min="1785" max="1785" width="8.7109375" style="1667" customWidth="1"/>
    <col min="1786" max="1786" width="12.5703125" style="1667" customWidth="1"/>
    <col min="1787" max="1787" width="11.85546875" style="1667" customWidth="1"/>
    <col min="1788" max="1788" width="9.5703125" style="1667" customWidth="1"/>
    <col min="1789" max="1789" width="12.7109375" style="1667" customWidth="1"/>
    <col min="1790" max="2037" width="9.140625" style="1667"/>
    <col min="2038" max="2038" width="25" style="1667" customWidth="1"/>
    <col min="2039" max="2039" width="12.5703125" style="1667" customWidth="1"/>
    <col min="2040" max="2040" width="12.7109375" style="1667" customWidth="1"/>
    <col min="2041" max="2041" width="8.7109375" style="1667" customWidth="1"/>
    <col min="2042" max="2042" width="12.5703125" style="1667" customWidth="1"/>
    <col min="2043" max="2043" width="11.85546875" style="1667" customWidth="1"/>
    <col min="2044" max="2044" width="9.5703125" style="1667" customWidth="1"/>
    <col min="2045" max="2045" width="12.7109375" style="1667" customWidth="1"/>
    <col min="2046" max="2293" width="9.140625" style="1667"/>
    <col min="2294" max="2294" width="25" style="1667" customWidth="1"/>
    <col min="2295" max="2295" width="12.5703125" style="1667" customWidth="1"/>
    <col min="2296" max="2296" width="12.7109375" style="1667" customWidth="1"/>
    <col min="2297" max="2297" width="8.7109375" style="1667" customWidth="1"/>
    <col min="2298" max="2298" width="12.5703125" style="1667" customWidth="1"/>
    <col min="2299" max="2299" width="11.85546875" style="1667" customWidth="1"/>
    <col min="2300" max="2300" width="9.5703125" style="1667" customWidth="1"/>
    <col min="2301" max="2301" width="12.7109375" style="1667" customWidth="1"/>
    <col min="2302" max="2549" width="9.140625" style="1667"/>
    <col min="2550" max="2550" width="25" style="1667" customWidth="1"/>
    <col min="2551" max="2551" width="12.5703125" style="1667" customWidth="1"/>
    <col min="2552" max="2552" width="12.7109375" style="1667" customWidth="1"/>
    <col min="2553" max="2553" width="8.7109375" style="1667" customWidth="1"/>
    <col min="2554" max="2554" width="12.5703125" style="1667" customWidth="1"/>
    <col min="2555" max="2555" width="11.85546875" style="1667" customWidth="1"/>
    <col min="2556" max="2556" width="9.5703125" style="1667" customWidth="1"/>
    <col min="2557" max="2557" width="12.7109375" style="1667" customWidth="1"/>
    <col min="2558" max="2805" width="9.140625" style="1667"/>
    <col min="2806" max="2806" width="25" style="1667" customWidth="1"/>
    <col min="2807" max="2807" width="12.5703125" style="1667" customWidth="1"/>
    <col min="2808" max="2808" width="12.7109375" style="1667" customWidth="1"/>
    <col min="2809" max="2809" width="8.7109375" style="1667" customWidth="1"/>
    <col min="2810" max="2810" width="12.5703125" style="1667" customWidth="1"/>
    <col min="2811" max="2811" width="11.85546875" style="1667" customWidth="1"/>
    <col min="2812" max="2812" width="9.5703125" style="1667" customWidth="1"/>
    <col min="2813" max="2813" width="12.7109375" style="1667" customWidth="1"/>
    <col min="2814" max="3061" width="9.140625" style="1667"/>
    <col min="3062" max="3062" width="25" style="1667" customWidth="1"/>
    <col min="3063" max="3063" width="12.5703125" style="1667" customWidth="1"/>
    <col min="3064" max="3064" width="12.7109375" style="1667" customWidth="1"/>
    <col min="3065" max="3065" width="8.7109375" style="1667" customWidth="1"/>
    <col min="3066" max="3066" width="12.5703125" style="1667" customWidth="1"/>
    <col min="3067" max="3067" width="11.85546875" style="1667" customWidth="1"/>
    <col min="3068" max="3068" width="9.5703125" style="1667" customWidth="1"/>
    <col min="3069" max="3069" width="12.7109375" style="1667" customWidth="1"/>
    <col min="3070" max="3317" width="9.140625" style="1667"/>
    <col min="3318" max="3318" width="25" style="1667" customWidth="1"/>
    <col min="3319" max="3319" width="12.5703125" style="1667" customWidth="1"/>
    <col min="3320" max="3320" width="12.7109375" style="1667" customWidth="1"/>
    <col min="3321" max="3321" width="8.7109375" style="1667" customWidth="1"/>
    <col min="3322" max="3322" width="12.5703125" style="1667" customWidth="1"/>
    <col min="3323" max="3323" width="11.85546875" style="1667" customWidth="1"/>
    <col min="3324" max="3324" width="9.5703125" style="1667" customWidth="1"/>
    <col min="3325" max="3325" width="12.7109375" style="1667" customWidth="1"/>
    <col min="3326" max="3573" width="9.140625" style="1667"/>
    <col min="3574" max="3574" width="25" style="1667" customWidth="1"/>
    <col min="3575" max="3575" width="12.5703125" style="1667" customWidth="1"/>
    <col min="3576" max="3576" width="12.7109375" style="1667" customWidth="1"/>
    <col min="3577" max="3577" width="8.7109375" style="1667" customWidth="1"/>
    <col min="3578" max="3578" width="12.5703125" style="1667" customWidth="1"/>
    <col min="3579" max="3579" width="11.85546875" style="1667" customWidth="1"/>
    <col min="3580" max="3580" width="9.5703125" style="1667" customWidth="1"/>
    <col min="3581" max="3581" width="12.7109375" style="1667" customWidth="1"/>
    <col min="3582" max="3829" width="9.140625" style="1667"/>
    <col min="3830" max="3830" width="25" style="1667" customWidth="1"/>
    <col min="3831" max="3831" width="12.5703125" style="1667" customWidth="1"/>
    <col min="3832" max="3832" width="12.7109375" style="1667" customWidth="1"/>
    <col min="3833" max="3833" width="8.7109375" style="1667" customWidth="1"/>
    <col min="3834" max="3834" width="12.5703125" style="1667" customWidth="1"/>
    <col min="3835" max="3835" width="11.85546875" style="1667" customWidth="1"/>
    <col min="3836" max="3836" width="9.5703125" style="1667" customWidth="1"/>
    <col min="3837" max="3837" width="12.7109375" style="1667" customWidth="1"/>
    <col min="3838" max="4085" width="9.140625" style="1667"/>
    <col min="4086" max="4086" width="25" style="1667" customWidth="1"/>
    <col min="4087" max="4087" width="12.5703125" style="1667" customWidth="1"/>
    <col min="4088" max="4088" width="12.7109375" style="1667" customWidth="1"/>
    <col min="4089" max="4089" width="8.7109375" style="1667" customWidth="1"/>
    <col min="4090" max="4090" width="12.5703125" style="1667" customWidth="1"/>
    <col min="4091" max="4091" width="11.85546875" style="1667" customWidth="1"/>
    <col min="4092" max="4092" width="9.5703125" style="1667" customWidth="1"/>
    <col min="4093" max="4093" width="12.7109375" style="1667" customWidth="1"/>
    <col min="4094" max="4341" width="9.140625" style="1667"/>
    <col min="4342" max="4342" width="25" style="1667" customWidth="1"/>
    <col min="4343" max="4343" width="12.5703125" style="1667" customWidth="1"/>
    <col min="4344" max="4344" width="12.7109375" style="1667" customWidth="1"/>
    <col min="4345" max="4345" width="8.7109375" style="1667" customWidth="1"/>
    <col min="4346" max="4346" width="12.5703125" style="1667" customWidth="1"/>
    <col min="4347" max="4347" width="11.85546875" style="1667" customWidth="1"/>
    <col min="4348" max="4348" width="9.5703125" style="1667" customWidth="1"/>
    <col min="4349" max="4349" width="12.7109375" style="1667" customWidth="1"/>
    <col min="4350" max="4597" width="9.140625" style="1667"/>
    <col min="4598" max="4598" width="25" style="1667" customWidth="1"/>
    <col min="4599" max="4599" width="12.5703125" style="1667" customWidth="1"/>
    <col min="4600" max="4600" width="12.7109375" style="1667" customWidth="1"/>
    <col min="4601" max="4601" width="8.7109375" style="1667" customWidth="1"/>
    <col min="4602" max="4602" width="12.5703125" style="1667" customWidth="1"/>
    <col min="4603" max="4603" width="11.85546875" style="1667" customWidth="1"/>
    <col min="4604" max="4604" width="9.5703125" style="1667" customWidth="1"/>
    <col min="4605" max="4605" width="12.7109375" style="1667" customWidth="1"/>
    <col min="4606" max="4853" width="9.140625" style="1667"/>
    <col min="4854" max="4854" width="25" style="1667" customWidth="1"/>
    <col min="4855" max="4855" width="12.5703125" style="1667" customWidth="1"/>
    <col min="4856" max="4856" width="12.7109375" style="1667" customWidth="1"/>
    <col min="4857" max="4857" width="8.7109375" style="1667" customWidth="1"/>
    <col min="4858" max="4858" width="12.5703125" style="1667" customWidth="1"/>
    <col min="4859" max="4859" width="11.85546875" style="1667" customWidth="1"/>
    <col min="4860" max="4860" width="9.5703125" style="1667" customWidth="1"/>
    <col min="4861" max="4861" width="12.7109375" style="1667" customWidth="1"/>
    <col min="4862" max="5109" width="9.140625" style="1667"/>
    <col min="5110" max="5110" width="25" style="1667" customWidth="1"/>
    <col min="5111" max="5111" width="12.5703125" style="1667" customWidth="1"/>
    <col min="5112" max="5112" width="12.7109375" style="1667" customWidth="1"/>
    <col min="5113" max="5113" width="8.7109375" style="1667" customWidth="1"/>
    <col min="5114" max="5114" width="12.5703125" style="1667" customWidth="1"/>
    <col min="5115" max="5115" width="11.85546875" style="1667" customWidth="1"/>
    <col min="5116" max="5116" width="9.5703125" style="1667" customWidth="1"/>
    <col min="5117" max="5117" width="12.7109375" style="1667" customWidth="1"/>
    <col min="5118" max="5365" width="9.140625" style="1667"/>
    <col min="5366" max="5366" width="25" style="1667" customWidth="1"/>
    <col min="5367" max="5367" width="12.5703125" style="1667" customWidth="1"/>
    <col min="5368" max="5368" width="12.7109375" style="1667" customWidth="1"/>
    <col min="5369" max="5369" width="8.7109375" style="1667" customWidth="1"/>
    <col min="5370" max="5370" width="12.5703125" style="1667" customWidth="1"/>
    <col min="5371" max="5371" width="11.85546875" style="1667" customWidth="1"/>
    <col min="5372" max="5372" width="9.5703125" style="1667" customWidth="1"/>
    <col min="5373" max="5373" width="12.7109375" style="1667" customWidth="1"/>
    <col min="5374" max="5621" width="9.140625" style="1667"/>
    <col min="5622" max="5622" width="25" style="1667" customWidth="1"/>
    <col min="5623" max="5623" width="12.5703125" style="1667" customWidth="1"/>
    <col min="5624" max="5624" width="12.7109375" style="1667" customWidth="1"/>
    <col min="5625" max="5625" width="8.7109375" style="1667" customWidth="1"/>
    <col min="5626" max="5626" width="12.5703125" style="1667" customWidth="1"/>
    <col min="5627" max="5627" width="11.85546875" style="1667" customWidth="1"/>
    <col min="5628" max="5628" width="9.5703125" style="1667" customWidth="1"/>
    <col min="5629" max="5629" width="12.7109375" style="1667" customWidth="1"/>
    <col min="5630" max="5877" width="9.140625" style="1667"/>
    <col min="5878" max="5878" width="25" style="1667" customWidth="1"/>
    <col min="5879" max="5879" width="12.5703125" style="1667" customWidth="1"/>
    <col min="5880" max="5880" width="12.7109375" style="1667" customWidth="1"/>
    <col min="5881" max="5881" width="8.7109375" style="1667" customWidth="1"/>
    <col min="5882" max="5882" width="12.5703125" style="1667" customWidth="1"/>
    <col min="5883" max="5883" width="11.85546875" style="1667" customWidth="1"/>
    <col min="5884" max="5884" width="9.5703125" style="1667" customWidth="1"/>
    <col min="5885" max="5885" width="12.7109375" style="1667" customWidth="1"/>
    <col min="5886" max="6133" width="9.140625" style="1667"/>
    <col min="6134" max="6134" width="25" style="1667" customWidth="1"/>
    <col min="6135" max="6135" width="12.5703125" style="1667" customWidth="1"/>
    <col min="6136" max="6136" width="12.7109375" style="1667" customWidth="1"/>
    <col min="6137" max="6137" width="8.7109375" style="1667" customWidth="1"/>
    <col min="6138" max="6138" width="12.5703125" style="1667" customWidth="1"/>
    <col min="6139" max="6139" width="11.85546875" style="1667" customWidth="1"/>
    <col min="6140" max="6140" width="9.5703125" style="1667" customWidth="1"/>
    <col min="6141" max="6141" width="12.7109375" style="1667" customWidth="1"/>
    <col min="6142" max="6389" width="9.140625" style="1667"/>
    <col min="6390" max="6390" width="25" style="1667" customWidth="1"/>
    <col min="6391" max="6391" width="12.5703125" style="1667" customWidth="1"/>
    <col min="6392" max="6392" width="12.7109375" style="1667" customWidth="1"/>
    <col min="6393" max="6393" width="8.7109375" style="1667" customWidth="1"/>
    <col min="6394" max="6394" width="12.5703125" style="1667" customWidth="1"/>
    <col min="6395" max="6395" width="11.85546875" style="1667" customWidth="1"/>
    <col min="6396" max="6396" width="9.5703125" style="1667" customWidth="1"/>
    <col min="6397" max="6397" width="12.7109375" style="1667" customWidth="1"/>
    <col min="6398" max="6645" width="9.140625" style="1667"/>
    <col min="6646" max="6646" width="25" style="1667" customWidth="1"/>
    <col min="6647" max="6647" width="12.5703125" style="1667" customWidth="1"/>
    <col min="6648" max="6648" width="12.7109375" style="1667" customWidth="1"/>
    <col min="6649" max="6649" width="8.7109375" style="1667" customWidth="1"/>
    <col min="6650" max="6650" width="12.5703125" style="1667" customWidth="1"/>
    <col min="6651" max="6651" width="11.85546875" style="1667" customWidth="1"/>
    <col min="6652" max="6652" width="9.5703125" style="1667" customWidth="1"/>
    <col min="6653" max="6653" width="12.7109375" style="1667" customWidth="1"/>
    <col min="6654" max="6901" width="9.140625" style="1667"/>
    <col min="6902" max="6902" width="25" style="1667" customWidth="1"/>
    <col min="6903" max="6903" width="12.5703125" style="1667" customWidth="1"/>
    <col min="6904" max="6904" width="12.7109375" style="1667" customWidth="1"/>
    <col min="6905" max="6905" width="8.7109375" style="1667" customWidth="1"/>
    <col min="6906" max="6906" width="12.5703125" style="1667" customWidth="1"/>
    <col min="6907" max="6907" width="11.85546875" style="1667" customWidth="1"/>
    <col min="6908" max="6908" width="9.5703125" style="1667" customWidth="1"/>
    <col min="6909" max="6909" width="12.7109375" style="1667" customWidth="1"/>
    <col min="6910" max="7157" width="9.140625" style="1667"/>
    <col min="7158" max="7158" width="25" style="1667" customWidth="1"/>
    <col min="7159" max="7159" width="12.5703125" style="1667" customWidth="1"/>
    <col min="7160" max="7160" width="12.7109375" style="1667" customWidth="1"/>
    <col min="7161" max="7161" width="8.7109375" style="1667" customWidth="1"/>
    <col min="7162" max="7162" width="12.5703125" style="1667" customWidth="1"/>
    <col min="7163" max="7163" width="11.85546875" style="1667" customWidth="1"/>
    <col min="7164" max="7164" width="9.5703125" style="1667" customWidth="1"/>
    <col min="7165" max="7165" width="12.7109375" style="1667" customWidth="1"/>
    <col min="7166" max="7413" width="9.140625" style="1667"/>
    <col min="7414" max="7414" width="25" style="1667" customWidth="1"/>
    <col min="7415" max="7415" width="12.5703125" style="1667" customWidth="1"/>
    <col min="7416" max="7416" width="12.7109375" style="1667" customWidth="1"/>
    <col min="7417" max="7417" width="8.7109375" style="1667" customWidth="1"/>
    <col min="7418" max="7418" width="12.5703125" style="1667" customWidth="1"/>
    <col min="7419" max="7419" width="11.85546875" style="1667" customWidth="1"/>
    <col min="7420" max="7420" width="9.5703125" style="1667" customWidth="1"/>
    <col min="7421" max="7421" width="12.7109375" style="1667" customWidth="1"/>
    <col min="7422" max="7669" width="9.140625" style="1667"/>
    <col min="7670" max="7670" width="25" style="1667" customWidth="1"/>
    <col min="7671" max="7671" width="12.5703125" style="1667" customWidth="1"/>
    <col min="7672" max="7672" width="12.7109375" style="1667" customWidth="1"/>
    <col min="7673" max="7673" width="8.7109375" style="1667" customWidth="1"/>
    <col min="7674" max="7674" width="12.5703125" style="1667" customWidth="1"/>
    <col min="7675" max="7675" width="11.85546875" style="1667" customWidth="1"/>
    <col min="7676" max="7676" width="9.5703125" style="1667" customWidth="1"/>
    <col min="7677" max="7677" width="12.7109375" style="1667" customWidth="1"/>
    <col min="7678" max="7925" width="9.140625" style="1667"/>
    <col min="7926" max="7926" width="25" style="1667" customWidth="1"/>
    <col min="7927" max="7927" width="12.5703125" style="1667" customWidth="1"/>
    <col min="7928" max="7928" width="12.7109375" style="1667" customWidth="1"/>
    <col min="7929" max="7929" width="8.7109375" style="1667" customWidth="1"/>
    <col min="7930" max="7930" width="12.5703125" style="1667" customWidth="1"/>
    <col min="7931" max="7931" width="11.85546875" style="1667" customWidth="1"/>
    <col min="7932" max="7932" width="9.5703125" style="1667" customWidth="1"/>
    <col min="7933" max="7933" width="12.7109375" style="1667" customWidth="1"/>
    <col min="7934" max="8181" width="9.140625" style="1667"/>
    <col min="8182" max="8182" width="25" style="1667" customWidth="1"/>
    <col min="8183" max="8183" width="12.5703125" style="1667" customWidth="1"/>
    <col min="8184" max="8184" width="12.7109375" style="1667" customWidth="1"/>
    <col min="8185" max="8185" width="8.7109375" style="1667" customWidth="1"/>
    <col min="8186" max="8186" width="12.5703125" style="1667" customWidth="1"/>
    <col min="8187" max="8187" width="11.85546875" style="1667" customWidth="1"/>
    <col min="8188" max="8188" width="9.5703125" style="1667" customWidth="1"/>
    <col min="8189" max="8189" width="12.7109375" style="1667" customWidth="1"/>
    <col min="8190" max="8437" width="9.140625" style="1667"/>
    <col min="8438" max="8438" width="25" style="1667" customWidth="1"/>
    <col min="8439" max="8439" width="12.5703125" style="1667" customWidth="1"/>
    <col min="8440" max="8440" width="12.7109375" style="1667" customWidth="1"/>
    <col min="8441" max="8441" width="8.7109375" style="1667" customWidth="1"/>
    <col min="8442" max="8442" width="12.5703125" style="1667" customWidth="1"/>
    <col min="8443" max="8443" width="11.85546875" style="1667" customWidth="1"/>
    <col min="8444" max="8444" width="9.5703125" style="1667" customWidth="1"/>
    <col min="8445" max="8445" width="12.7109375" style="1667" customWidth="1"/>
    <col min="8446" max="8693" width="9.140625" style="1667"/>
    <col min="8694" max="8694" width="25" style="1667" customWidth="1"/>
    <col min="8695" max="8695" width="12.5703125" style="1667" customWidth="1"/>
    <col min="8696" max="8696" width="12.7109375" style="1667" customWidth="1"/>
    <col min="8697" max="8697" width="8.7109375" style="1667" customWidth="1"/>
    <col min="8698" max="8698" width="12.5703125" style="1667" customWidth="1"/>
    <col min="8699" max="8699" width="11.85546875" style="1667" customWidth="1"/>
    <col min="8700" max="8700" width="9.5703125" style="1667" customWidth="1"/>
    <col min="8701" max="8701" width="12.7109375" style="1667" customWidth="1"/>
    <col min="8702" max="8949" width="9.140625" style="1667"/>
    <col min="8950" max="8950" width="25" style="1667" customWidth="1"/>
    <col min="8951" max="8951" width="12.5703125" style="1667" customWidth="1"/>
    <col min="8952" max="8952" width="12.7109375" style="1667" customWidth="1"/>
    <col min="8953" max="8953" width="8.7109375" style="1667" customWidth="1"/>
    <col min="8954" max="8954" width="12.5703125" style="1667" customWidth="1"/>
    <col min="8955" max="8955" width="11.85546875" style="1667" customWidth="1"/>
    <col min="8956" max="8956" width="9.5703125" style="1667" customWidth="1"/>
    <col min="8957" max="8957" width="12.7109375" style="1667" customWidth="1"/>
    <col min="8958" max="9205" width="9.140625" style="1667"/>
    <col min="9206" max="9206" width="25" style="1667" customWidth="1"/>
    <col min="9207" max="9207" width="12.5703125" style="1667" customWidth="1"/>
    <col min="9208" max="9208" width="12.7109375" style="1667" customWidth="1"/>
    <col min="9209" max="9209" width="8.7109375" style="1667" customWidth="1"/>
    <col min="9210" max="9210" width="12.5703125" style="1667" customWidth="1"/>
    <col min="9211" max="9211" width="11.85546875" style="1667" customWidth="1"/>
    <col min="9212" max="9212" width="9.5703125" style="1667" customWidth="1"/>
    <col min="9213" max="9213" width="12.7109375" style="1667" customWidth="1"/>
    <col min="9214" max="9461" width="9.140625" style="1667"/>
    <col min="9462" max="9462" width="25" style="1667" customWidth="1"/>
    <col min="9463" max="9463" width="12.5703125" style="1667" customWidth="1"/>
    <col min="9464" max="9464" width="12.7109375" style="1667" customWidth="1"/>
    <col min="9465" max="9465" width="8.7109375" style="1667" customWidth="1"/>
    <col min="9466" max="9466" width="12.5703125" style="1667" customWidth="1"/>
    <col min="9467" max="9467" width="11.85546875" style="1667" customWidth="1"/>
    <col min="9468" max="9468" width="9.5703125" style="1667" customWidth="1"/>
    <col min="9469" max="9469" width="12.7109375" style="1667" customWidth="1"/>
    <col min="9470" max="9717" width="9.140625" style="1667"/>
    <col min="9718" max="9718" width="25" style="1667" customWidth="1"/>
    <col min="9719" max="9719" width="12.5703125" style="1667" customWidth="1"/>
    <col min="9720" max="9720" width="12.7109375" style="1667" customWidth="1"/>
    <col min="9721" max="9721" width="8.7109375" style="1667" customWidth="1"/>
    <col min="9722" max="9722" width="12.5703125" style="1667" customWidth="1"/>
    <col min="9723" max="9723" width="11.85546875" style="1667" customWidth="1"/>
    <col min="9724" max="9724" width="9.5703125" style="1667" customWidth="1"/>
    <col min="9725" max="9725" width="12.7109375" style="1667" customWidth="1"/>
    <col min="9726" max="9973" width="9.140625" style="1667"/>
    <col min="9974" max="9974" width="25" style="1667" customWidth="1"/>
    <col min="9975" max="9975" width="12.5703125" style="1667" customWidth="1"/>
    <col min="9976" max="9976" width="12.7109375" style="1667" customWidth="1"/>
    <col min="9977" max="9977" width="8.7109375" style="1667" customWidth="1"/>
    <col min="9978" max="9978" width="12.5703125" style="1667" customWidth="1"/>
    <col min="9979" max="9979" width="11.85546875" style="1667" customWidth="1"/>
    <col min="9980" max="9980" width="9.5703125" style="1667" customWidth="1"/>
    <col min="9981" max="9981" width="12.7109375" style="1667" customWidth="1"/>
    <col min="9982" max="10229" width="9.140625" style="1667"/>
    <col min="10230" max="10230" width="25" style="1667" customWidth="1"/>
    <col min="10231" max="10231" width="12.5703125" style="1667" customWidth="1"/>
    <col min="10232" max="10232" width="12.7109375" style="1667" customWidth="1"/>
    <col min="10233" max="10233" width="8.7109375" style="1667" customWidth="1"/>
    <col min="10234" max="10234" width="12.5703125" style="1667" customWidth="1"/>
    <col min="10235" max="10235" width="11.85546875" style="1667" customWidth="1"/>
    <col min="10236" max="10236" width="9.5703125" style="1667" customWidth="1"/>
    <col min="10237" max="10237" width="12.7109375" style="1667" customWidth="1"/>
    <col min="10238" max="10485" width="9.140625" style="1667"/>
    <col min="10486" max="10486" width="25" style="1667" customWidth="1"/>
    <col min="10487" max="10487" width="12.5703125" style="1667" customWidth="1"/>
    <col min="10488" max="10488" width="12.7109375" style="1667" customWidth="1"/>
    <col min="10489" max="10489" width="8.7109375" style="1667" customWidth="1"/>
    <col min="10490" max="10490" width="12.5703125" style="1667" customWidth="1"/>
    <col min="10491" max="10491" width="11.85546875" style="1667" customWidth="1"/>
    <col min="10492" max="10492" width="9.5703125" style="1667" customWidth="1"/>
    <col min="10493" max="10493" width="12.7109375" style="1667" customWidth="1"/>
    <col min="10494" max="10741" width="9.140625" style="1667"/>
    <col min="10742" max="10742" width="25" style="1667" customWidth="1"/>
    <col min="10743" max="10743" width="12.5703125" style="1667" customWidth="1"/>
    <col min="10744" max="10744" width="12.7109375" style="1667" customWidth="1"/>
    <col min="10745" max="10745" width="8.7109375" style="1667" customWidth="1"/>
    <col min="10746" max="10746" width="12.5703125" style="1667" customWidth="1"/>
    <col min="10747" max="10747" width="11.85546875" style="1667" customWidth="1"/>
    <col min="10748" max="10748" width="9.5703125" style="1667" customWidth="1"/>
    <col min="10749" max="10749" width="12.7109375" style="1667" customWidth="1"/>
    <col min="10750" max="10997" width="9.140625" style="1667"/>
    <col min="10998" max="10998" width="25" style="1667" customWidth="1"/>
    <col min="10999" max="10999" width="12.5703125" style="1667" customWidth="1"/>
    <col min="11000" max="11000" width="12.7109375" style="1667" customWidth="1"/>
    <col min="11001" max="11001" width="8.7109375" style="1667" customWidth="1"/>
    <col min="11002" max="11002" width="12.5703125" style="1667" customWidth="1"/>
    <col min="11003" max="11003" width="11.85546875" style="1667" customWidth="1"/>
    <col min="11004" max="11004" width="9.5703125" style="1667" customWidth="1"/>
    <col min="11005" max="11005" width="12.7109375" style="1667" customWidth="1"/>
    <col min="11006" max="11253" width="9.140625" style="1667"/>
    <col min="11254" max="11254" width="25" style="1667" customWidth="1"/>
    <col min="11255" max="11255" width="12.5703125" style="1667" customWidth="1"/>
    <col min="11256" max="11256" width="12.7109375" style="1667" customWidth="1"/>
    <col min="11257" max="11257" width="8.7109375" style="1667" customWidth="1"/>
    <col min="11258" max="11258" width="12.5703125" style="1667" customWidth="1"/>
    <col min="11259" max="11259" width="11.85546875" style="1667" customWidth="1"/>
    <col min="11260" max="11260" width="9.5703125" style="1667" customWidth="1"/>
    <col min="11261" max="11261" width="12.7109375" style="1667" customWidth="1"/>
    <col min="11262" max="11509" width="9.140625" style="1667"/>
    <col min="11510" max="11510" width="25" style="1667" customWidth="1"/>
    <col min="11511" max="11511" width="12.5703125" style="1667" customWidth="1"/>
    <col min="11512" max="11512" width="12.7109375" style="1667" customWidth="1"/>
    <col min="11513" max="11513" width="8.7109375" style="1667" customWidth="1"/>
    <col min="11514" max="11514" width="12.5703125" style="1667" customWidth="1"/>
    <col min="11515" max="11515" width="11.85546875" style="1667" customWidth="1"/>
    <col min="11516" max="11516" width="9.5703125" style="1667" customWidth="1"/>
    <col min="11517" max="11517" width="12.7109375" style="1667" customWidth="1"/>
    <col min="11518" max="11765" width="9.140625" style="1667"/>
    <col min="11766" max="11766" width="25" style="1667" customWidth="1"/>
    <col min="11767" max="11767" width="12.5703125" style="1667" customWidth="1"/>
    <col min="11768" max="11768" width="12.7109375" style="1667" customWidth="1"/>
    <col min="11769" max="11769" width="8.7109375" style="1667" customWidth="1"/>
    <col min="11770" max="11770" width="12.5703125" style="1667" customWidth="1"/>
    <col min="11771" max="11771" width="11.85546875" style="1667" customWidth="1"/>
    <col min="11772" max="11772" width="9.5703125" style="1667" customWidth="1"/>
    <col min="11773" max="11773" width="12.7109375" style="1667" customWidth="1"/>
    <col min="11774" max="12021" width="9.140625" style="1667"/>
    <col min="12022" max="12022" width="25" style="1667" customWidth="1"/>
    <col min="12023" max="12023" width="12.5703125" style="1667" customWidth="1"/>
    <col min="12024" max="12024" width="12.7109375" style="1667" customWidth="1"/>
    <col min="12025" max="12025" width="8.7109375" style="1667" customWidth="1"/>
    <col min="12026" max="12026" width="12.5703125" style="1667" customWidth="1"/>
    <col min="12027" max="12027" width="11.85546875" style="1667" customWidth="1"/>
    <col min="12028" max="12028" width="9.5703125" style="1667" customWidth="1"/>
    <col min="12029" max="12029" width="12.7109375" style="1667" customWidth="1"/>
    <col min="12030" max="12277" width="9.140625" style="1667"/>
    <col min="12278" max="12278" width="25" style="1667" customWidth="1"/>
    <col min="12279" max="12279" width="12.5703125" style="1667" customWidth="1"/>
    <col min="12280" max="12280" width="12.7109375" style="1667" customWidth="1"/>
    <col min="12281" max="12281" width="8.7109375" style="1667" customWidth="1"/>
    <col min="12282" max="12282" width="12.5703125" style="1667" customWidth="1"/>
    <col min="12283" max="12283" width="11.85546875" style="1667" customWidth="1"/>
    <col min="12284" max="12284" width="9.5703125" style="1667" customWidth="1"/>
    <col min="12285" max="12285" width="12.7109375" style="1667" customWidth="1"/>
    <col min="12286" max="12533" width="9.140625" style="1667"/>
    <col min="12534" max="12534" width="25" style="1667" customWidth="1"/>
    <col min="12535" max="12535" width="12.5703125" style="1667" customWidth="1"/>
    <col min="12536" max="12536" width="12.7109375" style="1667" customWidth="1"/>
    <col min="12537" max="12537" width="8.7109375" style="1667" customWidth="1"/>
    <col min="12538" max="12538" width="12.5703125" style="1667" customWidth="1"/>
    <col min="12539" max="12539" width="11.85546875" style="1667" customWidth="1"/>
    <col min="12540" max="12540" width="9.5703125" style="1667" customWidth="1"/>
    <col min="12541" max="12541" width="12.7109375" style="1667" customWidth="1"/>
    <col min="12542" max="12789" width="9.140625" style="1667"/>
    <col min="12790" max="12790" width="25" style="1667" customWidth="1"/>
    <col min="12791" max="12791" width="12.5703125" style="1667" customWidth="1"/>
    <col min="12792" max="12792" width="12.7109375" style="1667" customWidth="1"/>
    <col min="12793" max="12793" width="8.7109375" style="1667" customWidth="1"/>
    <col min="12794" max="12794" width="12.5703125" style="1667" customWidth="1"/>
    <col min="12795" max="12795" width="11.85546875" style="1667" customWidth="1"/>
    <col min="12796" max="12796" width="9.5703125" style="1667" customWidth="1"/>
    <col min="12797" max="12797" width="12.7109375" style="1667" customWidth="1"/>
    <col min="12798" max="13045" width="9.140625" style="1667"/>
    <col min="13046" max="13046" width="25" style="1667" customWidth="1"/>
    <col min="13047" max="13047" width="12.5703125" style="1667" customWidth="1"/>
    <col min="13048" max="13048" width="12.7109375" style="1667" customWidth="1"/>
    <col min="13049" max="13049" width="8.7109375" style="1667" customWidth="1"/>
    <col min="13050" max="13050" width="12.5703125" style="1667" customWidth="1"/>
    <col min="13051" max="13051" width="11.85546875" style="1667" customWidth="1"/>
    <col min="13052" max="13052" width="9.5703125" style="1667" customWidth="1"/>
    <col min="13053" max="13053" width="12.7109375" style="1667" customWidth="1"/>
    <col min="13054" max="13301" width="9.140625" style="1667"/>
    <col min="13302" max="13302" width="25" style="1667" customWidth="1"/>
    <col min="13303" max="13303" width="12.5703125" style="1667" customWidth="1"/>
    <col min="13304" max="13304" width="12.7109375" style="1667" customWidth="1"/>
    <col min="13305" max="13305" width="8.7109375" style="1667" customWidth="1"/>
    <col min="13306" max="13306" width="12.5703125" style="1667" customWidth="1"/>
    <col min="13307" max="13307" width="11.85546875" style="1667" customWidth="1"/>
    <col min="13308" max="13308" width="9.5703125" style="1667" customWidth="1"/>
    <col min="13309" max="13309" width="12.7109375" style="1667" customWidth="1"/>
    <col min="13310" max="13557" width="9.140625" style="1667"/>
    <col min="13558" max="13558" width="25" style="1667" customWidth="1"/>
    <col min="13559" max="13559" width="12.5703125" style="1667" customWidth="1"/>
    <col min="13560" max="13560" width="12.7109375" style="1667" customWidth="1"/>
    <col min="13561" max="13561" width="8.7109375" style="1667" customWidth="1"/>
    <col min="13562" max="13562" width="12.5703125" style="1667" customWidth="1"/>
    <col min="13563" max="13563" width="11.85546875" style="1667" customWidth="1"/>
    <col min="13564" max="13564" width="9.5703125" style="1667" customWidth="1"/>
    <col min="13565" max="13565" width="12.7109375" style="1667" customWidth="1"/>
    <col min="13566" max="13813" width="9.140625" style="1667"/>
    <col min="13814" max="13814" width="25" style="1667" customWidth="1"/>
    <col min="13815" max="13815" width="12.5703125" style="1667" customWidth="1"/>
    <col min="13816" max="13816" width="12.7109375" style="1667" customWidth="1"/>
    <col min="13817" max="13817" width="8.7109375" style="1667" customWidth="1"/>
    <col min="13818" max="13818" width="12.5703125" style="1667" customWidth="1"/>
    <col min="13819" max="13819" width="11.85546875" style="1667" customWidth="1"/>
    <col min="13820" max="13820" width="9.5703125" style="1667" customWidth="1"/>
    <col min="13821" max="13821" width="12.7109375" style="1667" customWidth="1"/>
    <col min="13822" max="14069" width="9.140625" style="1667"/>
    <col min="14070" max="14070" width="25" style="1667" customWidth="1"/>
    <col min="14071" max="14071" width="12.5703125" style="1667" customWidth="1"/>
    <col min="14072" max="14072" width="12.7109375" style="1667" customWidth="1"/>
    <col min="14073" max="14073" width="8.7109375" style="1667" customWidth="1"/>
    <col min="14074" max="14074" width="12.5703125" style="1667" customWidth="1"/>
    <col min="14075" max="14075" width="11.85546875" style="1667" customWidth="1"/>
    <col min="14076" max="14076" width="9.5703125" style="1667" customWidth="1"/>
    <col min="14077" max="14077" width="12.7109375" style="1667" customWidth="1"/>
    <col min="14078" max="14325" width="9.140625" style="1667"/>
    <col min="14326" max="14326" width="25" style="1667" customWidth="1"/>
    <col min="14327" max="14327" width="12.5703125" style="1667" customWidth="1"/>
    <col min="14328" max="14328" width="12.7109375" style="1667" customWidth="1"/>
    <col min="14329" max="14329" width="8.7109375" style="1667" customWidth="1"/>
    <col min="14330" max="14330" width="12.5703125" style="1667" customWidth="1"/>
    <col min="14331" max="14331" width="11.85546875" style="1667" customWidth="1"/>
    <col min="14332" max="14332" width="9.5703125" style="1667" customWidth="1"/>
    <col min="14333" max="14333" width="12.7109375" style="1667" customWidth="1"/>
    <col min="14334" max="14581" width="9.140625" style="1667"/>
    <col min="14582" max="14582" width="25" style="1667" customWidth="1"/>
    <col min="14583" max="14583" width="12.5703125" style="1667" customWidth="1"/>
    <col min="14584" max="14584" width="12.7109375" style="1667" customWidth="1"/>
    <col min="14585" max="14585" width="8.7109375" style="1667" customWidth="1"/>
    <col min="14586" max="14586" width="12.5703125" style="1667" customWidth="1"/>
    <col min="14587" max="14587" width="11.85546875" style="1667" customWidth="1"/>
    <col min="14588" max="14588" width="9.5703125" style="1667" customWidth="1"/>
    <col min="14589" max="14589" width="12.7109375" style="1667" customWidth="1"/>
    <col min="14590" max="14837" width="9.140625" style="1667"/>
    <col min="14838" max="14838" width="25" style="1667" customWidth="1"/>
    <col min="14839" max="14839" width="12.5703125" style="1667" customWidth="1"/>
    <col min="14840" max="14840" width="12.7109375" style="1667" customWidth="1"/>
    <col min="14841" max="14841" width="8.7109375" style="1667" customWidth="1"/>
    <col min="14842" max="14842" width="12.5703125" style="1667" customWidth="1"/>
    <col min="14843" max="14843" width="11.85546875" style="1667" customWidth="1"/>
    <col min="14844" max="14844" width="9.5703125" style="1667" customWidth="1"/>
    <col min="14845" max="14845" width="12.7109375" style="1667" customWidth="1"/>
    <col min="14846" max="15093" width="9.140625" style="1667"/>
    <col min="15094" max="15094" width="25" style="1667" customWidth="1"/>
    <col min="15095" max="15095" width="12.5703125" style="1667" customWidth="1"/>
    <col min="15096" max="15096" width="12.7109375" style="1667" customWidth="1"/>
    <col min="15097" max="15097" width="8.7109375" style="1667" customWidth="1"/>
    <col min="15098" max="15098" width="12.5703125" style="1667" customWidth="1"/>
    <col min="15099" max="15099" width="11.85546875" style="1667" customWidth="1"/>
    <col min="15100" max="15100" width="9.5703125" style="1667" customWidth="1"/>
    <col min="15101" max="15101" width="12.7109375" style="1667" customWidth="1"/>
    <col min="15102" max="15349" width="9.140625" style="1667"/>
    <col min="15350" max="15350" width="25" style="1667" customWidth="1"/>
    <col min="15351" max="15351" width="12.5703125" style="1667" customWidth="1"/>
    <col min="15352" max="15352" width="12.7109375" style="1667" customWidth="1"/>
    <col min="15353" max="15353" width="8.7109375" style="1667" customWidth="1"/>
    <col min="15354" max="15354" width="12.5703125" style="1667" customWidth="1"/>
    <col min="15355" max="15355" width="11.85546875" style="1667" customWidth="1"/>
    <col min="15356" max="15356" width="9.5703125" style="1667" customWidth="1"/>
    <col min="15357" max="15357" width="12.7109375" style="1667" customWidth="1"/>
    <col min="15358" max="15605" width="9.140625" style="1667"/>
    <col min="15606" max="15606" width="25" style="1667" customWidth="1"/>
    <col min="15607" max="15607" width="12.5703125" style="1667" customWidth="1"/>
    <col min="15608" max="15608" width="12.7109375" style="1667" customWidth="1"/>
    <col min="15609" max="15609" width="8.7109375" style="1667" customWidth="1"/>
    <col min="15610" max="15610" width="12.5703125" style="1667" customWidth="1"/>
    <col min="15611" max="15611" width="11.85546875" style="1667" customWidth="1"/>
    <col min="15612" max="15612" width="9.5703125" style="1667" customWidth="1"/>
    <col min="15613" max="15613" width="12.7109375" style="1667" customWidth="1"/>
    <col min="15614" max="15861" width="9.140625" style="1667"/>
    <col min="15862" max="15862" width="25" style="1667" customWidth="1"/>
    <col min="15863" max="15863" width="12.5703125" style="1667" customWidth="1"/>
    <col min="15864" max="15864" width="12.7109375" style="1667" customWidth="1"/>
    <col min="15865" max="15865" width="8.7109375" style="1667" customWidth="1"/>
    <col min="15866" max="15866" width="12.5703125" style="1667" customWidth="1"/>
    <col min="15867" max="15867" width="11.85546875" style="1667" customWidth="1"/>
    <col min="15868" max="15868" width="9.5703125" style="1667" customWidth="1"/>
    <col min="15869" max="15869" width="12.7109375" style="1667" customWidth="1"/>
    <col min="15870" max="16117" width="9.140625" style="1667"/>
    <col min="16118" max="16118" width="25" style="1667" customWidth="1"/>
    <col min="16119" max="16119" width="12.5703125" style="1667" customWidth="1"/>
    <col min="16120" max="16120" width="12.7109375" style="1667" customWidth="1"/>
    <col min="16121" max="16121" width="8.7109375" style="1667" customWidth="1"/>
    <col min="16122" max="16122" width="12.5703125" style="1667" customWidth="1"/>
    <col min="16123" max="16123" width="11.85546875" style="1667" customWidth="1"/>
    <col min="16124" max="16124" width="9.5703125" style="1667" customWidth="1"/>
    <col min="16125" max="16125" width="12.7109375" style="1667" customWidth="1"/>
    <col min="16126" max="16384" width="9.140625" style="1667"/>
  </cols>
  <sheetData>
    <row r="1" spans="1:7" ht="17.25" customHeight="1">
      <c r="A1" s="1921" t="s">
        <v>1737</v>
      </c>
      <c r="B1" s="1685"/>
      <c r="C1" s="1685"/>
      <c r="D1" s="1685"/>
      <c r="E1" s="1685"/>
    </row>
    <row r="2" spans="1:7" ht="19.5" customHeight="1">
      <c r="A2" s="2328" t="s">
        <v>1479</v>
      </c>
      <c r="B2" s="2328"/>
      <c r="C2" s="2328"/>
      <c r="D2" s="2328"/>
      <c r="E2" s="2328"/>
      <c r="F2" s="2328"/>
      <c r="G2" s="2328"/>
    </row>
    <row r="3" spans="1:7" s="1647" customFormat="1" ht="25.5" customHeight="1">
      <c r="A3" s="2329" t="s">
        <v>1480</v>
      </c>
      <c r="B3" s="2329"/>
      <c r="C3" s="2329"/>
      <c r="D3" s="2329"/>
      <c r="E3" s="2329"/>
      <c r="F3" s="2329"/>
      <c r="G3" s="2329"/>
    </row>
    <row r="4" spans="1:7" ht="12.95" customHeight="1">
      <c r="A4" s="949">
        <v>2016</v>
      </c>
      <c r="B4" s="1636"/>
      <c r="C4" s="1636"/>
      <c r="D4" s="1636"/>
      <c r="E4" s="1636"/>
      <c r="F4" s="2387" t="s">
        <v>1481</v>
      </c>
      <c r="G4" s="2387"/>
    </row>
    <row r="5" spans="1:7" s="122" customFormat="1" ht="14.1" customHeight="1">
      <c r="A5" s="1778" t="s">
        <v>1482</v>
      </c>
      <c r="B5" s="2061" t="s">
        <v>1483</v>
      </c>
      <c r="C5" s="2062"/>
      <c r="D5" s="2362"/>
      <c r="E5" s="2388" t="s">
        <v>1484</v>
      </c>
      <c r="F5" s="2389"/>
      <c r="G5" s="2390"/>
    </row>
    <row r="6" spans="1:7" s="122" customFormat="1" ht="23.25" customHeight="1">
      <c r="A6" s="1817"/>
      <c r="B6" s="2359"/>
      <c r="C6" s="2371"/>
      <c r="D6" s="2363"/>
      <c r="E6" s="2045" t="s">
        <v>1485</v>
      </c>
      <c r="F6" s="2046"/>
      <c r="G6" s="2094"/>
    </row>
    <row r="7" spans="1:7" s="122" customFormat="1" ht="14.1" customHeight="1">
      <c r="A7" s="1817"/>
      <c r="B7" s="1818"/>
      <c r="C7" s="2092" t="s">
        <v>1486</v>
      </c>
      <c r="D7" s="1818"/>
      <c r="E7" s="1482"/>
      <c r="F7" s="2092" t="s">
        <v>1486</v>
      </c>
      <c r="G7" s="1818"/>
    </row>
    <row r="8" spans="1:7" s="122" customFormat="1" ht="14.1" customHeight="1">
      <c r="A8" s="1817"/>
      <c r="B8" s="820" t="s">
        <v>0</v>
      </c>
      <c r="C8" s="2065"/>
      <c r="D8" s="820" t="s">
        <v>121</v>
      </c>
      <c r="E8" s="820" t="s">
        <v>0</v>
      </c>
      <c r="F8" s="2065"/>
      <c r="G8" s="820" t="s">
        <v>121</v>
      </c>
    </row>
    <row r="9" spans="1:7" s="122" customFormat="1" ht="14.1" customHeight="1">
      <c r="A9" s="1819" t="s">
        <v>700</v>
      </c>
      <c r="B9" s="1523"/>
      <c r="C9" s="2261"/>
      <c r="D9" s="1523"/>
      <c r="E9" s="1523"/>
      <c r="F9" s="2261"/>
      <c r="G9" s="1523"/>
    </row>
    <row r="10" spans="1:7" s="122" customFormat="1" ht="12.95" customHeight="1">
      <c r="A10" s="952"/>
      <c r="B10" s="952"/>
      <c r="C10" s="952"/>
      <c r="D10" s="952"/>
      <c r="E10" s="952"/>
      <c r="F10" s="952"/>
      <c r="G10" s="952"/>
    </row>
    <row r="11" spans="1:7" s="137" customFormat="1" ht="12.95" customHeight="1">
      <c r="A11" s="954" t="s">
        <v>28</v>
      </c>
      <c r="B11" s="1820">
        <f>+B13+B21+B23</f>
        <v>7414519.3339999989</v>
      </c>
      <c r="C11" s="1820">
        <f>+C13+C21+C23</f>
        <v>385661.16699999996</v>
      </c>
      <c r="D11" s="1821">
        <f>(+C11/B11)*100</f>
        <v>5.2014318073393264</v>
      </c>
      <c r="E11" s="1820">
        <f>+E13+E21+E23</f>
        <v>2244424.5370000005</v>
      </c>
      <c r="F11" s="1820">
        <f>+F13+F21+F23</f>
        <v>145594.51299999998</v>
      </c>
      <c r="G11" s="1821">
        <f>(+F11/E11)*100</f>
        <v>6.4869417794998885</v>
      </c>
    </row>
    <row r="12" spans="1:7" s="137" customFormat="1" ht="12.95" customHeight="1">
      <c r="A12" s="954"/>
      <c r="B12" s="1820"/>
      <c r="C12" s="1820"/>
      <c r="D12" s="1821"/>
      <c r="E12" s="1820"/>
      <c r="F12" s="1820"/>
      <c r="G12" s="1821"/>
    </row>
    <row r="13" spans="1:7" s="137" customFormat="1" ht="12.95" customHeight="1">
      <c r="A13" s="954" t="s">
        <v>418</v>
      </c>
      <c r="B13" s="1820">
        <f>SUM(B15:B19)</f>
        <v>7096646.1679999987</v>
      </c>
      <c r="C13" s="1820">
        <f>SUM(C15:C19)</f>
        <v>366679.85799999995</v>
      </c>
      <c r="D13" s="1821">
        <f>(+C13/B13)*100</f>
        <v>5.1669457560590049</v>
      </c>
      <c r="E13" s="1820">
        <f>SUM(E15:E19)</f>
        <v>2139374.2970000003</v>
      </c>
      <c r="F13" s="1820">
        <f>SUM(F15:F19)</f>
        <v>141393.557</v>
      </c>
      <c r="G13" s="1821">
        <f>(+F13/E13)*100</f>
        <v>6.6091079619996007</v>
      </c>
    </row>
    <row r="14" spans="1:7" s="122" customFormat="1" ht="12.95" customHeight="1">
      <c r="A14" s="952"/>
      <c r="B14" s="1820"/>
      <c r="C14" s="1820"/>
      <c r="D14" s="1821"/>
      <c r="E14" s="1822"/>
      <c r="F14" s="1822"/>
      <c r="G14" s="1821"/>
    </row>
    <row r="15" spans="1:7" s="122" customFormat="1" ht="12.95" customHeight="1">
      <c r="A15" s="952" t="s">
        <v>419</v>
      </c>
      <c r="B15" s="1822">
        <v>2287834.0880000005</v>
      </c>
      <c r="C15" s="1822">
        <v>109159.16299999996</v>
      </c>
      <c r="D15" s="1823">
        <f>(+C15/B15)*100</f>
        <v>4.7712884239532292</v>
      </c>
      <c r="E15" s="1822">
        <v>660495.84700000007</v>
      </c>
      <c r="F15" s="1822">
        <v>37055.555999999997</v>
      </c>
      <c r="G15" s="1823">
        <f t="shared" ref="G15:G23" si="0">(+F15/E15)*100</f>
        <v>5.6102632845169111</v>
      </c>
    </row>
    <row r="16" spans="1:7" s="122" customFormat="1" ht="12.95" customHeight="1">
      <c r="A16" s="952" t="s">
        <v>421</v>
      </c>
      <c r="B16" s="1822">
        <v>1615708.8289999992</v>
      </c>
      <c r="C16" s="1822">
        <v>90630.716000000015</v>
      </c>
      <c r="D16" s="1823">
        <f t="shared" ref="D16:D23" si="1">(+C16/B16)*100</f>
        <v>5.6093470787117949</v>
      </c>
      <c r="E16" s="1822">
        <v>442680.65999999992</v>
      </c>
      <c r="F16" s="1822">
        <v>28351.867000000013</v>
      </c>
      <c r="G16" s="1823">
        <f t="shared" si="0"/>
        <v>6.4045867736801556</v>
      </c>
    </row>
    <row r="17" spans="1:7" s="122" customFormat="1" ht="12.95" customHeight="1">
      <c r="A17" s="952" t="s">
        <v>1035</v>
      </c>
      <c r="B17" s="1822">
        <v>1934978.1559999997</v>
      </c>
      <c r="C17" s="1822">
        <v>92694.471999999994</v>
      </c>
      <c r="D17" s="1823">
        <f t="shared" si="1"/>
        <v>4.7904660687032585</v>
      </c>
      <c r="E17" s="1822">
        <v>633048.20400000003</v>
      </c>
      <c r="F17" s="1822">
        <v>48938.339000000007</v>
      </c>
      <c r="G17" s="1823">
        <f t="shared" si="0"/>
        <v>7.7305865004870951</v>
      </c>
    </row>
    <row r="18" spans="1:7" s="122" customFormat="1" ht="12.95" customHeight="1">
      <c r="A18" s="952" t="s">
        <v>424</v>
      </c>
      <c r="B18" s="1822">
        <v>756290.18599999987</v>
      </c>
      <c r="C18" s="1822">
        <v>50332.777999999991</v>
      </c>
      <c r="D18" s="1823">
        <f t="shared" si="1"/>
        <v>6.6552203019067075</v>
      </c>
      <c r="E18" s="1822">
        <v>256799.31199999998</v>
      </c>
      <c r="F18" s="1822">
        <v>17438.07499999999</v>
      </c>
      <c r="G18" s="1823">
        <f t="shared" si="0"/>
        <v>6.7905458407147092</v>
      </c>
    </row>
    <row r="19" spans="1:7" s="122" customFormat="1" ht="12.95" customHeight="1">
      <c r="A19" s="952" t="s">
        <v>425</v>
      </c>
      <c r="B19" s="1822">
        <v>501834.90899999999</v>
      </c>
      <c r="C19" s="1822">
        <v>23862.729000000003</v>
      </c>
      <c r="D19" s="1823">
        <f t="shared" si="1"/>
        <v>4.7550954650705659</v>
      </c>
      <c r="E19" s="1822">
        <v>146350.274</v>
      </c>
      <c r="F19" s="1822">
        <v>9609.7199999999993</v>
      </c>
      <c r="G19" s="1823">
        <f t="shared" si="0"/>
        <v>6.5662466747414499</v>
      </c>
    </row>
    <row r="20" spans="1:7" s="122" customFormat="1" ht="12.95" customHeight="1">
      <c r="A20" s="952"/>
      <c r="B20" s="1822">
        <v>0</v>
      </c>
      <c r="C20" s="1822">
        <v>0</v>
      </c>
      <c r="D20" s="1823"/>
      <c r="E20" s="1822">
        <v>0</v>
      </c>
      <c r="F20" s="1822">
        <v>0</v>
      </c>
      <c r="G20" s="1821"/>
    </row>
    <row r="21" spans="1:7" s="137" customFormat="1" ht="12.95" customHeight="1">
      <c r="A21" s="954" t="s">
        <v>426</v>
      </c>
      <c r="B21" s="1820">
        <v>160612.02900000001</v>
      </c>
      <c r="C21" s="1820">
        <v>12639.442999999999</v>
      </c>
      <c r="D21" s="1821">
        <f t="shared" si="1"/>
        <v>7.8695494221046154</v>
      </c>
      <c r="E21" s="1820">
        <v>49274.478000000003</v>
      </c>
      <c r="F21" s="1820">
        <v>1591.4329999999998</v>
      </c>
      <c r="G21" s="1821">
        <f t="shared" si="0"/>
        <v>3.2297308152102593</v>
      </c>
    </row>
    <row r="22" spans="1:7" s="137" customFormat="1" ht="12.95" customHeight="1">
      <c r="A22" s="954"/>
      <c r="B22" s="1820">
        <v>0</v>
      </c>
      <c r="C22" s="1820">
        <v>0</v>
      </c>
      <c r="D22" s="1821"/>
      <c r="E22" s="1820">
        <v>0</v>
      </c>
      <c r="F22" s="1820">
        <v>0</v>
      </c>
      <c r="G22" s="1821"/>
    </row>
    <row r="23" spans="1:7" s="137" customFormat="1" ht="12.95" customHeight="1">
      <c r="A23" s="954" t="s">
        <v>427</v>
      </c>
      <c r="B23" s="1820">
        <v>157261.13699999996</v>
      </c>
      <c r="C23" s="1820">
        <v>6341.866</v>
      </c>
      <c r="D23" s="1821">
        <f t="shared" si="1"/>
        <v>4.032697537981047</v>
      </c>
      <c r="E23" s="1820">
        <v>55775.762000000017</v>
      </c>
      <c r="F23" s="1820">
        <v>2609.5230000000006</v>
      </c>
      <c r="G23" s="1821">
        <f t="shared" si="0"/>
        <v>4.6785967711207599</v>
      </c>
    </row>
    <row r="24" spans="1:7" ht="6.95" customHeight="1" thickBot="1">
      <c r="A24" s="1669"/>
      <c r="B24" s="1824"/>
      <c r="C24" s="1824"/>
      <c r="D24" s="1825"/>
      <c r="E24" s="1826"/>
      <c r="F24" s="1826"/>
      <c r="G24" s="1826"/>
    </row>
    <row r="25" spans="1:7" ht="12" thickTop="1"/>
  </sheetData>
  <mergeCells count="8">
    <mergeCell ref="C7:C9"/>
    <mergeCell ref="F7:F9"/>
    <mergeCell ref="A2:G2"/>
    <mergeCell ref="A3:G3"/>
    <mergeCell ref="F4:G4"/>
    <mergeCell ref="B5:D6"/>
    <mergeCell ref="E5:G5"/>
    <mergeCell ref="E6:G6"/>
  </mergeCells>
  <hyperlinks>
    <hyperlink ref="A1" location="Índice!A1" display="Voltar ao índice"/>
  </hyperlinks>
  <pageMargins left="0.78740157480314965" right="0.78740157480314965" top="1.1811023622047243" bottom="0.78740157480314965" header="0" footer="0"/>
  <pageSetup paperSize="9" scale="92" orientation="portrait" horizontalDpi="300" verticalDpi="300" r:id="rId1"/>
  <headerFooter alignWithMargins="0"/>
  <drawing r:id="rId2"/>
</worksheet>
</file>

<file path=xl/worksheets/sheet127.xml><?xml version="1.0" encoding="utf-8"?>
<worksheet xmlns="http://schemas.openxmlformats.org/spreadsheetml/2006/main" xmlns:r="http://schemas.openxmlformats.org/officeDocument/2006/relationships">
  <sheetPr>
    <pageSetUpPr fitToPage="1"/>
  </sheetPr>
  <dimension ref="A1:G36"/>
  <sheetViews>
    <sheetView showGridLines="0" workbookViewId="0"/>
  </sheetViews>
  <sheetFormatPr defaultRowHeight="11.25"/>
  <cols>
    <col min="1" max="1" width="31.7109375" style="1667" customWidth="1"/>
    <col min="2" max="2" width="10.28515625" style="1667" customWidth="1"/>
    <col min="3" max="3" width="14.42578125" style="1667" customWidth="1"/>
    <col min="4" max="4" width="8.7109375" style="1667" customWidth="1"/>
    <col min="5" max="5" width="10.140625" style="1667" customWidth="1"/>
    <col min="6" max="6" width="14.42578125" style="1667" customWidth="1"/>
    <col min="7" max="7" width="7.85546875" style="1667" customWidth="1"/>
    <col min="8" max="247" width="9.140625" style="1667"/>
    <col min="248" max="248" width="25.85546875" style="1667" customWidth="1"/>
    <col min="249" max="249" width="11.28515625" style="1667" customWidth="1"/>
    <col min="250" max="250" width="12.7109375" style="1667" customWidth="1"/>
    <col min="251" max="251" width="8.7109375" style="1667" customWidth="1"/>
    <col min="252" max="252" width="12.85546875" style="1667" customWidth="1"/>
    <col min="253" max="253" width="13.5703125" style="1667" customWidth="1"/>
    <col min="254" max="254" width="8.7109375" style="1667" customWidth="1"/>
    <col min="255" max="255" width="12.7109375" style="1667" customWidth="1"/>
    <col min="256" max="256" width="10.7109375" style="1667" customWidth="1"/>
    <col min="257" max="503" width="9.140625" style="1667"/>
    <col min="504" max="504" width="25.85546875" style="1667" customWidth="1"/>
    <col min="505" max="505" width="11.28515625" style="1667" customWidth="1"/>
    <col min="506" max="506" width="12.7109375" style="1667" customWidth="1"/>
    <col min="507" max="507" width="8.7109375" style="1667" customWidth="1"/>
    <col min="508" max="508" width="12.85546875" style="1667" customWidth="1"/>
    <col min="509" max="509" width="13.5703125" style="1667" customWidth="1"/>
    <col min="510" max="510" width="8.7109375" style="1667" customWidth="1"/>
    <col min="511" max="511" width="12.7109375" style="1667" customWidth="1"/>
    <col min="512" max="512" width="10.7109375" style="1667" customWidth="1"/>
    <col min="513" max="759" width="9.140625" style="1667"/>
    <col min="760" max="760" width="25.85546875" style="1667" customWidth="1"/>
    <col min="761" max="761" width="11.28515625" style="1667" customWidth="1"/>
    <col min="762" max="762" width="12.7109375" style="1667" customWidth="1"/>
    <col min="763" max="763" width="8.7109375" style="1667" customWidth="1"/>
    <col min="764" max="764" width="12.85546875" style="1667" customWidth="1"/>
    <col min="765" max="765" width="13.5703125" style="1667" customWidth="1"/>
    <col min="766" max="766" width="8.7109375" style="1667" customWidth="1"/>
    <col min="767" max="767" width="12.7109375" style="1667" customWidth="1"/>
    <col min="768" max="768" width="10.7109375" style="1667" customWidth="1"/>
    <col min="769" max="1015" width="9.140625" style="1667"/>
    <col min="1016" max="1016" width="25.85546875" style="1667" customWidth="1"/>
    <col min="1017" max="1017" width="11.28515625" style="1667" customWidth="1"/>
    <col min="1018" max="1018" width="12.7109375" style="1667" customWidth="1"/>
    <col min="1019" max="1019" width="8.7109375" style="1667" customWidth="1"/>
    <col min="1020" max="1020" width="12.85546875" style="1667" customWidth="1"/>
    <col min="1021" max="1021" width="13.5703125" style="1667" customWidth="1"/>
    <col min="1022" max="1022" width="8.7109375" style="1667" customWidth="1"/>
    <col min="1023" max="1023" width="12.7109375" style="1667" customWidth="1"/>
    <col min="1024" max="1024" width="10.7109375" style="1667" customWidth="1"/>
    <col min="1025" max="1271" width="9.140625" style="1667"/>
    <col min="1272" max="1272" width="25.85546875" style="1667" customWidth="1"/>
    <col min="1273" max="1273" width="11.28515625" style="1667" customWidth="1"/>
    <col min="1274" max="1274" width="12.7109375" style="1667" customWidth="1"/>
    <col min="1275" max="1275" width="8.7109375" style="1667" customWidth="1"/>
    <col min="1276" max="1276" width="12.85546875" style="1667" customWidth="1"/>
    <col min="1277" max="1277" width="13.5703125" style="1667" customWidth="1"/>
    <col min="1278" max="1278" width="8.7109375" style="1667" customWidth="1"/>
    <col min="1279" max="1279" width="12.7109375" style="1667" customWidth="1"/>
    <col min="1280" max="1280" width="10.7109375" style="1667" customWidth="1"/>
    <col min="1281" max="1527" width="9.140625" style="1667"/>
    <col min="1528" max="1528" width="25.85546875" style="1667" customWidth="1"/>
    <col min="1529" max="1529" width="11.28515625" style="1667" customWidth="1"/>
    <col min="1530" max="1530" width="12.7109375" style="1667" customWidth="1"/>
    <col min="1531" max="1531" width="8.7109375" style="1667" customWidth="1"/>
    <col min="1532" max="1532" width="12.85546875" style="1667" customWidth="1"/>
    <col min="1533" max="1533" width="13.5703125" style="1667" customWidth="1"/>
    <col min="1534" max="1534" width="8.7109375" style="1667" customWidth="1"/>
    <col min="1535" max="1535" width="12.7109375" style="1667" customWidth="1"/>
    <col min="1536" max="1536" width="10.7109375" style="1667" customWidth="1"/>
    <col min="1537" max="1783" width="9.140625" style="1667"/>
    <col min="1784" max="1784" width="25.85546875" style="1667" customWidth="1"/>
    <col min="1785" max="1785" width="11.28515625" style="1667" customWidth="1"/>
    <col min="1786" max="1786" width="12.7109375" style="1667" customWidth="1"/>
    <col min="1787" max="1787" width="8.7109375" style="1667" customWidth="1"/>
    <col min="1788" max="1788" width="12.85546875" style="1667" customWidth="1"/>
    <col min="1789" max="1789" width="13.5703125" style="1667" customWidth="1"/>
    <col min="1790" max="1790" width="8.7109375" style="1667" customWidth="1"/>
    <col min="1791" max="1791" width="12.7109375" style="1667" customWidth="1"/>
    <col min="1792" max="1792" width="10.7109375" style="1667" customWidth="1"/>
    <col min="1793" max="2039" width="9.140625" style="1667"/>
    <col min="2040" max="2040" width="25.85546875" style="1667" customWidth="1"/>
    <col min="2041" max="2041" width="11.28515625" style="1667" customWidth="1"/>
    <col min="2042" max="2042" width="12.7109375" style="1667" customWidth="1"/>
    <col min="2043" max="2043" width="8.7109375" style="1667" customWidth="1"/>
    <col min="2044" max="2044" width="12.85546875" style="1667" customWidth="1"/>
    <col min="2045" max="2045" width="13.5703125" style="1667" customWidth="1"/>
    <col min="2046" max="2046" width="8.7109375" style="1667" customWidth="1"/>
    <col min="2047" max="2047" width="12.7109375" style="1667" customWidth="1"/>
    <col min="2048" max="2048" width="10.7109375" style="1667" customWidth="1"/>
    <col min="2049" max="2295" width="9.140625" style="1667"/>
    <col min="2296" max="2296" width="25.85546875" style="1667" customWidth="1"/>
    <col min="2297" max="2297" width="11.28515625" style="1667" customWidth="1"/>
    <col min="2298" max="2298" width="12.7109375" style="1667" customWidth="1"/>
    <col min="2299" max="2299" width="8.7109375" style="1667" customWidth="1"/>
    <col min="2300" max="2300" width="12.85546875" style="1667" customWidth="1"/>
    <col min="2301" max="2301" width="13.5703125" style="1667" customWidth="1"/>
    <col min="2302" max="2302" width="8.7109375" style="1667" customWidth="1"/>
    <col min="2303" max="2303" width="12.7109375" style="1667" customWidth="1"/>
    <col min="2304" max="2304" width="10.7109375" style="1667" customWidth="1"/>
    <col min="2305" max="2551" width="9.140625" style="1667"/>
    <col min="2552" max="2552" width="25.85546875" style="1667" customWidth="1"/>
    <col min="2553" max="2553" width="11.28515625" style="1667" customWidth="1"/>
    <col min="2554" max="2554" width="12.7109375" style="1667" customWidth="1"/>
    <col min="2555" max="2555" width="8.7109375" style="1667" customWidth="1"/>
    <col min="2556" max="2556" width="12.85546875" style="1667" customWidth="1"/>
    <col min="2557" max="2557" width="13.5703125" style="1667" customWidth="1"/>
    <col min="2558" max="2558" width="8.7109375" style="1667" customWidth="1"/>
    <col min="2559" max="2559" width="12.7109375" style="1667" customWidth="1"/>
    <col min="2560" max="2560" width="10.7109375" style="1667" customWidth="1"/>
    <col min="2561" max="2807" width="9.140625" style="1667"/>
    <col min="2808" max="2808" width="25.85546875" style="1667" customWidth="1"/>
    <col min="2809" max="2809" width="11.28515625" style="1667" customWidth="1"/>
    <col min="2810" max="2810" width="12.7109375" style="1667" customWidth="1"/>
    <col min="2811" max="2811" width="8.7109375" style="1667" customWidth="1"/>
    <col min="2812" max="2812" width="12.85546875" style="1667" customWidth="1"/>
    <col min="2813" max="2813" width="13.5703125" style="1667" customWidth="1"/>
    <col min="2814" max="2814" width="8.7109375" style="1667" customWidth="1"/>
    <col min="2815" max="2815" width="12.7109375" style="1667" customWidth="1"/>
    <col min="2816" max="2816" width="10.7109375" style="1667" customWidth="1"/>
    <col min="2817" max="3063" width="9.140625" style="1667"/>
    <col min="3064" max="3064" width="25.85546875" style="1667" customWidth="1"/>
    <col min="3065" max="3065" width="11.28515625" style="1667" customWidth="1"/>
    <col min="3066" max="3066" width="12.7109375" style="1667" customWidth="1"/>
    <col min="3067" max="3067" width="8.7109375" style="1667" customWidth="1"/>
    <col min="3068" max="3068" width="12.85546875" style="1667" customWidth="1"/>
    <col min="3069" max="3069" width="13.5703125" style="1667" customWidth="1"/>
    <col min="3070" max="3070" width="8.7109375" style="1667" customWidth="1"/>
    <col min="3071" max="3071" width="12.7109375" style="1667" customWidth="1"/>
    <col min="3072" max="3072" width="10.7109375" style="1667" customWidth="1"/>
    <col min="3073" max="3319" width="9.140625" style="1667"/>
    <col min="3320" max="3320" width="25.85546875" style="1667" customWidth="1"/>
    <col min="3321" max="3321" width="11.28515625" style="1667" customWidth="1"/>
    <col min="3322" max="3322" width="12.7109375" style="1667" customWidth="1"/>
    <col min="3323" max="3323" width="8.7109375" style="1667" customWidth="1"/>
    <col min="3324" max="3324" width="12.85546875" style="1667" customWidth="1"/>
    <col min="3325" max="3325" width="13.5703125" style="1667" customWidth="1"/>
    <col min="3326" max="3326" width="8.7109375" style="1667" customWidth="1"/>
    <col min="3327" max="3327" width="12.7109375" style="1667" customWidth="1"/>
    <col min="3328" max="3328" width="10.7109375" style="1667" customWidth="1"/>
    <col min="3329" max="3575" width="9.140625" style="1667"/>
    <col min="3576" max="3576" width="25.85546875" style="1667" customWidth="1"/>
    <col min="3577" max="3577" width="11.28515625" style="1667" customWidth="1"/>
    <col min="3578" max="3578" width="12.7109375" style="1667" customWidth="1"/>
    <col min="3579" max="3579" width="8.7109375" style="1667" customWidth="1"/>
    <col min="3580" max="3580" width="12.85546875" style="1667" customWidth="1"/>
    <col min="3581" max="3581" width="13.5703125" style="1667" customWidth="1"/>
    <col min="3582" max="3582" width="8.7109375" style="1667" customWidth="1"/>
    <col min="3583" max="3583" width="12.7109375" style="1667" customWidth="1"/>
    <col min="3584" max="3584" width="10.7109375" style="1667" customWidth="1"/>
    <col min="3585" max="3831" width="9.140625" style="1667"/>
    <col min="3832" max="3832" width="25.85546875" style="1667" customWidth="1"/>
    <col min="3833" max="3833" width="11.28515625" style="1667" customWidth="1"/>
    <col min="3834" max="3834" width="12.7109375" style="1667" customWidth="1"/>
    <col min="3835" max="3835" width="8.7109375" style="1667" customWidth="1"/>
    <col min="3836" max="3836" width="12.85546875" style="1667" customWidth="1"/>
    <col min="3837" max="3837" width="13.5703125" style="1667" customWidth="1"/>
    <col min="3838" max="3838" width="8.7109375" style="1667" customWidth="1"/>
    <col min="3839" max="3839" width="12.7109375" style="1667" customWidth="1"/>
    <col min="3840" max="3840" width="10.7109375" style="1667" customWidth="1"/>
    <col min="3841" max="4087" width="9.140625" style="1667"/>
    <col min="4088" max="4088" width="25.85546875" style="1667" customWidth="1"/>
    <col min="4089" max="4089" width="11.28515625" style="1667" customWidth="1"/>
    <col min="4090" max="4090" width="12.7109375" style="1667" customWidth="1"/>
    <col min="4091" max="4091" width="8.7109375" style="1667" customWidth="1"/>
    <col min="4092" max="4092" width="12.85546875" style="1667" customWidth="1"/>
    <col min="4093" max="4093" width="13.5703125" style="1667" customWidth="1"/>
    <col min="4094" max="4094" width="8.7109375" style="1667" customWidth="1"/>
    <col min="4095" max="4095" width="12.7109375" style="1667" customWidth="1"/>
    <col min="4096" max="4096" width="10.7109375" style="1667" customWidth="1"/>
    <col min="4097" max="4343" width="9.140625" style="1667"/>
    <col min="4344" max="4344" width="25.85546875" style="1667" customWidth="1"/>
    <col min="4345" max="4345" width="11.28515625" style="1667" customWidth="1"/>
    <col min="4346" max="4346" width="12.7109375" style="1667" customWidth="1"/>
    <col min="4347" max="4347" width="8.7109375" style="1667" customWidth="1"/>
    <col min="4348" max="4348" width="12.85546875" style="1667" customWidth="1"/>
    <col min="4349" max="4349" width="13.5703125" style="1667" customWidth="1"/>
    <col min="4350" max="4350" width="8.7109375" style="1667" customWidth="1"/>
    <col min="4351" max="4351" width="12.7109375" style="1667" customWidth="1"/>
    <col min="4352" max="4352" width="10.7109375" style="1667" customWidth="1"/>
    <col min="4353" max="4599" width="9.140625" style="1667"/>
    <col min="4600" max="4600" width="25.85546875" style="1667" customWidth="1"/>
    <col min="4601" max="4601" width="11.28515625" style="1667" customWidth="1"/>
    <col min="4602" max="4602" width="12.7109375" style="1667" customWidth="1"/>
    <col min="4603" max="4603" width="8.7109375" style="1667" customWidth="1"/>
    <col min="4604" max="4604" width="12.85546875" style="1667" customWidth="1"/>
    <col min="4605" max="4605" width="13.5703125" style="1667" customWidth="1"/>
    <col min="4606" max="4606" width="8.7109375" style="1667" customWidth="1"/>
    <col min="4607" max="4607" width="12.7109375" style="1667" customWidth="1"/>
    <col min="4608" max="4608" width="10.7109375" style="1667" customWidth="1"/>
    <col min="4609" max="4855" width="9.140625" style="1667"/>
    <col min="4856" max="4856" width="25.85546875" style="1667" customWidth="1"/>
    <col min="4857" max="4857" width="11.28515625" style="1667" customWidth="1"/>
    <col min="4858" max="4858" width="12.7109375" style="1667" customWidth="1"/>
    <col min="4859" max="4859" width="8.7109375" style="1667" customWidth="1"/>
    <col min="4860" max="4860" width="12.85546875" style="1667" customWidth="1"/>
    <col min="4861" max="4861" width="13.5703125" style="1667" customWidth="1"/>
    <col min="4862" max="4862" width="8.7109375" style="1667" customWidth="1"/>
    <col min="4863" max="4863" width="12.7109375" style="1667" customWidth="1"/>
    <col min="4864" max="4864" width="10.7109375" style="1667" customWidth="1"/>
    <col min="4865" max="5111" width="9.140625" style="1667"/>
    <col min="5112" max="5112" width="25.85546875" style="1667" customWidth="1"/>
    <col min="5113" max="5113" width="11.28515625" style="1667" customWidth="1"/>
    <col min="5114" max="5114" width="12.7109375" style="1667" customWidth="1"/>
    <col min="5115" max="5115" width="8.7109375" style="1667" customWidth="1"/>
    <col min="5116" max="5116" width="12.85546875" style="1667" customWidth="1"/>
    <col min="5117" max="5117" width="13.5703125" style="1667" customWidth="1"/>
    <col min="5118" max="5118" width="8.7109375" style="1667" customWidth="1"/>
    <col min="5119" max="5119" width="12.7109375" style="1667" customWidth="1"/>
    <col min="5120" max="5120" width="10.7109375" style="1667" customWidth="1"/>
    <col min="5121" max="5367" width="9.140625" style="1667"/>
    <col min="5368" max="5368" width="25.85546875" style="1667" customWidth="1"/>
    <col min="5369" max="5369" width="11.28515625" style="1667" customWidth="1"/>
    <col min="5370" max="5370" width="12.7109375" style="1667" customWidth="1"/>
    <col min="5371" max="5371" width="8.7109375" style="1667" customWidth="1"/>
    <col min="5372" max="5372" width="12.85546875" style="1667" customWidth="1"/>
    <col min="5373" max="5373" width="13.5703125" style="1667" customWidth="1"/>
    <col min="5374" max="5374" width="8.7109375" style="1667" customWidth="1"/>
    <col min="5375" max="5375" width="12.7109375" style="1667" customWidth="1"/>
    <col min="5376" max="5376" width="10.7109375" style="1667" customWidth="1"/>
    <col min="5377" max="5623" width="9.140625" style="1667"/>
    <col min="5624" max="5624" width="25.85546875" style="1667" customWidth="1"/>
    <col min="5625" max="5625" width="11.28515625" style="1667" customWidth="1"/>
    <col min="5626" max="5626" width="12.7109375" style="1667" customWidth="1"/>
    <col min="5627" max="5627" width="8.7109375" style="1667" customWidth="1"/>
    <col min="5628" max="5628" width="12.85546875" style="1667" customWidth="1"/>
    <col min="5629" max="5629" width="13.5703125" style="1667" customWidth="1"/>
    <col min="5630" max="5630" width="8.7109375" style="1667" customWidth="1"/>
    <col min="5631" max="5631" width="12.7109375" style="1667" customWidth="1"/>
    <col min="5632" max="5632" width="10.7109375" style="1667" customWidth="1"/>
    <col min="5633" max="5879" width="9.140625" style="1667"/>
    <col min="5880" max="5880" width="25.85546875" style="1667" customWidth="1"/>
    <col min="5881" max="5881" width="11.28515625" style="1667" customWidth="1"/>
    <col min="5882" max="5882" width="12.7109375" style="1667" customWidth="1"/>
    <col min="5883" max="5883" width="8.7109375" style="1667" customWidth="1"/>
    <col min="5884" max="5884" width="12.85546875" style="1667" customWidth="1"/>
    <col min="5885" max="5885" width="13.5703125" style="1667" customWidth="1"/>
    <col min="5886" max="5886" width="8.7109375" style="1667" customWidth="1"/>
    <col min="5887" max="5887" width="12.7109375" style="1667" customWidth="1"/>
    <col min="5888" max="5888" width="10.7109375" style="1667" customWidth="1"/>
    <col min="5889" max="6135" width="9.140625" style="1667"/>
    <col min="6136" max="6136" width="25.85546875" style="1667" customWidth="1"/>
    <col min="6137" max="6137" width="11.28515625" style="1667" customWidth="1"/>
    <col min="6138" max="6138" width="12.7109375" style="1667" customWidth="1"/>
    <col min="6139" max="6139" width="8.7109375" style="1667" customWidth="1"/>
    <col min="6140" max="6140" width="12.85546875" style="1667" customWidth="1"/>
    <col min="6141" max="6141" width="13.5703125" style="1667" customWidth="1"/>
    <col min="6142" max="6142" width="8.7109375" style="1667" customWidth="1"/>
    <col min="6143" max="6143" width="12.7109375" style="1667" customWidth="1"/>
    <col min="6144" max="6144" width="10.7109375" style="1667" customWidth="1"/>
    <col min="6145" max="6391" width="9.140625" style="1667"/>
    <col min="6392" max="6392" width="25.85546875" style="1667" customWidth="1"/>
    <col min="6393" max="6393" width="11.28515625" style="1667" customWidth="1"/>
    <col min="6394" max="6394" width="12.7109375" style="1667" customWidth="1"/>
    <col min="6395" max="6395" width="8.7109375" style="1667" customWidth="1"/>
    <col min="6396" max="6396" width="12.85546875" style="1667" customWidth="1"/>
    <col min="6397" max="6397" width="13.5703125" style="1667" customWidth="1"/>
    <col min="6398" max="6398" width="8.7109375" style="1667" customWidth="1"/>
    <col min="6399" max="6399" width="12.7109375" style="1667" customWidth="1"/>
    <col min="6400" max="6400" width="10.7109375" style="1667" customWidth="1"/>
    <col min="6401" max="6647" width="9.140625" style="1667"/>
    <col min="6648" max="6648" width="25.85546875" style="1667" customWidth="1"/>
    <col min="6649" max="6649" width="11.28515625" style="1667" customWidth="1"/>
    <col min="6650" max="6650" width="12.7109375" style="1667" customWidth="1"/>
    <col min="6651" max="6651" width="8.7109375" style="1667" customWidth="1"/>
    <col min="6652" max="6652" width="12.85546875" style="1667" customWidth="1"/>
    <col min="6653" max="6653" width="13.5703125" style="1667" customWidth="1"/>
    <col min="6654" max="6654" width="8.7109375" style="1667" customWidth="1"/>
    <col min="6655" max="6655" width="12.7109375" style="1667" customWidth="1"/>
    <col min="6656" max="6656" width="10.7109375" style="1667" customWidth="1"/>
    <col min="6657" max="6903" width="9.140625" style="1667"/>
    <col min="6904" max="6904" width="25.85546875" style="1667" customWidth="1"/>
    <col min="6905" max="6905" width="11.28515625" style="1667" customWidth="1"/>
    <col min="6906" max="6906" width="12.7109375" style="1667" customWidth="1"/>
    <col min="6907" max="6907" width="8.7109375" style="1667" customWidth="1"/>
    <col min="6908" max="6908" width="12.85546875" style="1667" customWidth="1"/>
    <col min="6909" max="6909" width="13.5703125" style="1667" customWidth="1"/>
    <col min="6910" max="6910" width="8.7109375" style="1667" customWidth="1"/>
    <col min="6911" max="6911" width="12.7109375" style="1667" customWidth="1"/>
    <col min="6912" max="6912" width="10.7109375" style="1667" customWidth="1"/>
    <col min="6913" max="7159" width="9.140625" style="1667"/>
    <col min="7160" max="7160" width="25.85546875" style="1667" customWidth="1"/>
    <col min="7161" max="7161" width="11.28515625" style="1667" customWidth="1"/>
    <col min="7162" max="7162" width="12.7109375" style="1667" customWidth="1"/>
    <col min="7163" max="7163" width="8.7109375" style="1667" customWidth="1"/>
    <col min="7164" max="7164" width="12.85546875" style="1667" customWidth="1"/>
    <col min="7165" max="7165" width="13.5703125" style="1667" customWidth="1"/>
    <col min="7166" max="7166" width="8.7109375" style="1667" customWidth="1"/>
    <col min="7167" max="7167" width="12.7109375" style="1667" customWidth="1"/>
    <col min="7168" max="7168" width="10.7109375" style="1667" customWidth="1"/>
    <col min="7169" max="7415" width="9.140625" style="1667"/>
    <col min="7416" max="7416" width="25.85546875" style="1667" customWidth="1"/>
    <col min="7417" max="7417" width="11.28515625" style="1667" customWidth="1"/>
    <col min="7418" max="7418" width="12.7109375" style="1667" customWidth="1"/>
    <col min="7419" max="7419" width="8.7109375" style="1667" customWidth="1"/>
    <col min="7420" max="7420" width="12.85546875" style="1667" customWidth="1"/>
    <col min="7421" max="7421" width="13.5703125" style="1667" customWidth="1"/>
    <col min="7422" max="7422" width="8.7109375" style="1667" customWidth="1"/>
    <col min="7423" max="7423" width="12.7109375" style="1667" customWidth="1"/>
    <col min="7424" max="7424" width="10.7109375" style="1667" customWidth="1"/>
    <col min="7425" max="7671" width="9.140625" style="1667"/>
    <col min="7672" max="7672" width="25.85546875" style="1667" customWidth="1"/>
    <col min="7673" max="7673" width="11.28515625" style="1667" customWidth="1"/>
    <col min="7674" max="7674" width="12.7109375" style="1667" customWidth="1"/>
    <col min="7675" max="7675" width="8.7109375" style="1667" customWidth="1"/>
    <col min="7676" max="7676" width="12.85546875" style="1667" customWidth="1"/>
    <col min="7677" max="7677" width="13.5703125" style="1667" customWidth="1"/>
    <col min="7678" max="7678" width="8.7109375" style="1667" customWidth="1"/>
    <col min="7679" max="7679" width="12.7109375" style="1667" customWidth="1"/>
    <col min="7680" max="7680" width="10.7109375" style="1667" customWidth="1"/>
    <col min="7681" max="7927" width="9.140625" style="1667"/>
    <col min="7928" max="7928" width="25.85546875" style="1667" customWidth="1"/>
    <col min="7929" max="7929" width="11.28515625" style="1667" customWidth="1"/>
    <col min="7930" max="7930" width="12.7109375" style="1667" customWidth="1"/>
    <col min="7931" max="7931" width="8.7109375" style="1667" customWidth="1"/>
    <col min="7932" max="7932" width="12.85546875" style="1667" customWidth="1"/>
    <col min="7933" max="7933" width="13.5703125" style="1667" customWidth="1"/>
    <col min="7934" max="7934" width="8.7109375" style="1667" customWidth="1"/>
    <col min="7935" max="7935" width="12.7109375" style="1667" customWidth="1"/>
    <col min="7936" max="7936" width="10.7109375" style="1667" customWidth="1"/>
    <col min="7937" max="8183" width="9.140625" style="1667"/>
    <col min="8184" max="8184" width="25.85546875" style="1667" customWidth="1"/>
    <col min="8185" max="8185" width="11.28515625" style="1667" customWidth="1"/>
    <col min="8186" max="8186" width="12.7109375" style="1667" customWidth="1"/>
    <col min="8187" max="8187" width="8.7109375" style="1667" customWidth="1"/>
    <col min="8188" max="8188" width="12.85546875" style="1667" customWidth="1"/>
    <col min="8189" max="8189" width="13.5703125" style="1667" customWidth="1"/>
    <col min="8190" max="8190" width="8.7109375" style="1667" customWidth="1"/>
    <col min="8191" max="8191" width="12.7109375" style="1667" customWidth="1"/>
    <col min="8192" max="8192" width="10.7109375" style="1667" customWidth="1"/>
    <col min="8193" max="8439" width="9.140625" style="1667"/>
    <col min="8440" max="8440" width="25.85546875" style="1667" customWidth="1"/>
    <col min="8441" max="8441" width="11.28515625" style="1667" customWidth="1"/>
    <col min="8442" max="8442" width="12.7109375" style="1667" customWidth="1"/>
    <col min="8443" max="8443" width="8.7109375" style="1667" customWidth="1"/>
    <col min="8444" max="8444" width="12.85546875" style="1667" customWidth="1"/>
    <col min="8445" max="8445" width="13.5703125" style="1667" customWidth="1"/>
    <col min="8446" max="8446" width="8.7109375" style="1667" customWidth="1"/>
    <col min="8447" max="8447" width="12.7109375" style="1667" customWidth="1"/>
    <col min="8448" max="8448" width="10.7109375" style="1667" customWidth="1"/>
    <col min="8449" max="8695" width="9.140625" style="1667"/>
    <col min="8696" max="8696" width="25.85546875" style="1667" customWidth="1"/>
    <col min="8697" max="8697" width="11.28515625" style="1667" customWidth="1"/>
    <col min="8698" max="8698" width="12.7109375" style="1667" customWidth="1"/>
    <col min="8699" max="8699" width="8.7109375" style="1667" customWidth="1"/>
    <col min="8700" max="8700" width="12.85546875" style="1667" customWidth="1"/>
    <col min="8701" max="8701" width="13.5703125" style="1667" customWidth="1"/>
    <col min="8702" max="8702" width="8.7109375" style="1667" customWidth="1"/>
    <col min="8703" max="8703" width="12.7109375" style="1667" customWidth="1"/>
    <col min="8704" max="8704" width="10.7109375" style="1667" customWidth="1"/>
    <col min="8705" max="8951" width="9.140625" style="1667"/>
    <col min="8952" max="8952" width="25.85546875" style="1667" customWidth="1"/>
    <col min="8953" max="8953" width="11.28515625" style="1667" customWidth="1"/>
    <col min="8954" max="8954" width="12.7109375" style="1667" customWidth="1"/>
    <col min="8955" max="8955" width="8.7109375" style="1667" customWidth="1"/>
    <col min="8956" max="8956" width="12.85546875" style="1667" customWidth="1"/>
    <col min="8957" max="8957" width="13.5703125" style="1667" customWidth="1"/>
    <col min="8958" max="8958" width="8.7109375" style="1667" customWidth="1"/>
    <col min="8959" max="8959" width="12.7109375" style="1667" customWidth="1"/>
    <col min="8960" max="8960" width="10.7109375" style="1667" customWidth="1"/>
    <col min="8961" max="9207" width="9.140625" style="1667"/>
    <col min="9208" max="9208" width="25.85546875" style="1667" customWidth="1"/>
    <col min="9209" max="9209" width="11.28515625" style="1667" customWidth="1"/>
    <col min="9210" max="9210" width="12.7109375" style="1667" customWidth="1"/>
    <col min="9211" max="9211" width="8.7109375" style="1667" customWidth="1"/>
    <col min="9212" max="9212" width="12.85546875" style="1667" customWidth="1"/>
    <col min="9213" max="9213" width="13.5703125" style="1667" customWidth="1"/>
    <col min="9214" max="9214" width="8.7109375" style="1667" customWidth="1"/>
    <col min="9215" max="9215" width="12.7109375" style="1667" customWidth="1"/>
    <col min="9216" max="9216" width="10.7109375" style="1667" customWidth="1"/>
    <col min="9217" max="9463" width="9.140625" style="1667"/>
    <col min="9464" max="9464" width="25.85546875" style="1667" customWidth="1"/>
    <col min="9465" max="9465" width="11.28515625" style="1667" customWidth="1"/>
    <col min="9466" max="9466" width="12.7109375" style="1667" customWidth="1"/>
    <col min="9467" max="9467" width="8.7109375" style="1667" customWidth="1"/>
    <col min="9468" max="9468" width="12.85546875" style="1667" customWidth="1"/>
    <col min="9469" max="9469" width="13.5703125" style="1667" customWidth="1"/>
    <col min="9470" max="9470" width="8.7109375" style="1667" customWidth="1"/>
    <col min="9471" max="9471" width="12.7109375" style="1667" customWidth="1"/>
    <col min="9472" max="9472" width="10.7109375" style="1667" customWidth="1"/>
    <col min="9473" max="9719" width="9.140625" style="1667"/>
    <col min="9720" max="9720" width="25.85546875" style="1667" customWidth="1"/>
    <col min="9721" max="9721" width="11.28515625" style="1667" customWidth="1"/>
    <col min="9722" max="9722" width="12.7109375" style="1667" customWidth="1"/>
    <col min="9723" max="9723" width="8.7109375" style="1667" customWidth="1"/>
    <col min="9724" max="9724" width="12.85546875" style="1667" customWidth="1"/>
    <col min="9725" max="9725" width="13.5703125" style="1667" customWidth="1"/>
    <col min="9726" max="9726" width="8.7109375" style="1667" customWidth="1"/>
    <col min="9727" max="9727" width="12.7109375" style="1667" customWidth="1"/>
    <col min="9728" max="9728" width="10.7109375" style="1667" customWidth="1"/>
    <col min="9729" max="9975" width="9.140625" style="1667"/>
    <col min="9976" max="9976" width="25.85546875" style="1667" customWidth="1"/>
    <col min="9977" max="9977" width="11.28515625" style="1667" customWidth="1"/>
    <col min="9978" max="9978" width="12.7109375" style="1667" customWidth="1"/>
    <col min="9979" max="9979" width="8.7109375" style="1667" customWidth="1"/>
    <col min="9980" max="9980" width="12.85546875" style="1667" customWidth="1"/>
    <col min="9981" max="9981" width="13.5703125" style="1667" customWidth="1"/>
    <col min="9982" max="9982" width="8.7109375" style="1667" customWidth="1"/>
    <col min="9983" max="9983" width="12.7109375" style="1667" customWidth="1"/>
    <col min="9984" max="9984" width="10.7109375" style="1667" customWidth="1"/>
    <col min="9985" max="10231" width="9.140625" style="1667"/>
    <col min="10232" max="10232" width="25.85546875" style="1667" customWidth="1"/>
    <col min="10233" max="10233" width="11.28515625" style="1667" customWidth="1"/>
    <col min="10234" max="10234" width="12.7109375" style="1667" customWidth="1"/>
    <col min="10235" max="10235" width="8.7109375" style="1667" customWidth="1"/>
    <col min="10236" max="10236" width="12.85546875" style="1667" customWidth="1"/>
    <col min="10237" max="10237" width="13.5703125" style="1667" customWidth="1"/>
    <col min="10238" max="10238" width="8.7109375" style="1667" customWidth="1"/>
    <col min="10239" max="10239" width="12.7109375" style="1667" customWidth="1"/>
    <col min="10240" max="10240" width="10.7109375" style="1667" customWidth="1"/>
    <col min="10241" max="10487" width="9.140625" style="1667"/>
    <col min="10488" max="10488" width="25.85546875" style="1667" customWidth="1"/>
    <col min="10489" max="10489" width="11.28515625" style="1667" customWidth="1"/>
    <col min="10490" max="10490" width="12.7109375" style="1667" customWidth="1"/>
    <col min="10491" max="10491" width="8.7109375" style="1667" customWidth="1"/>
    <col min="10492" max="10492" width="12.85546875" style="1667" customWidth="1"/>
    <col min="10493" max="10493" width="13.5703125" style="1667" customWidth="1"/>
    <col min="10494" max="10494" width="8.7109375" style="1667" customWidth="1"/>
    <col min="10495" max="10495" width="12.7109375" style="1667" customWidth="1"/>
    <col min="10496" max="10496" width="10.7109375" style="1667" customWidth="1"/>
    <col min="10497" max="10743" width="9.140625" style="1667"/>
    <col min="10744" max="10744" width="25.85546875" style="1667" customWidth="1"/>
    <col min="10745" max="10745" width="11.28515625" style="1667" customWidth="1"/>
    <col min="10746" max="10746" width="12.7109375" style="1667" customWidth="1"/>
    <col min="10747" max="10747" width="8.7109375" style="1667" customWidth="1"/>
    <col min="10748" max="10748" width="12.85546875" style="1667" customWidth="1"/>
    <col min="10749" max="10749" width="13.5703125" style="1667" customWidth="1"/>
    <col min="10750" max="10750" width="8.7109375" style="1667" customWidth="1"/>
    <col min="10751" max="10751" width="12.7109375" style="1667" customWidth="1"/>
    <col min="10752" max="10752" width="10.7109375" style="1667" customWidth="1"/>
    <col min="10753" max="10999" width="9.140625" style="1667"/>
    <col min="11000" max="11000" width="25.85546875" style="1667" customWidth="1"/>
    <col min="11001" max="11001" width="11.28515625" style="1667" customWidth="1"/>
    <col min="11002" max="11002" width="12.7109375" style="1667" customWidth="1"/>
    <col min="11003" max="11003" width="8.7109375" style="1667" customWidth="1"/>
    <col min="11004" max="11004" width="12.85546875" style="1667" customWidth="1"/>
    <col min="11005" max="11005" width="13.5703125" style="1667" customWidth="1"/>
    <col min="11006" max="11006" width="8.7109375" style="1667" customWidth="1"/>
    <col min="11007" max="11007" width="12.7109375" style="1667" customWidth="1"/>
    <col min="11008" max="11008" width="10.7109375" style="1667" customWidth="1"/>
    <col min="11009" max="11255" width="9.140625" style="1667"/>
    <col min="11256" max="11256" width="25.85546875" style="1667" customWidth="1"/>
    <col min="11257" max="11257" width="11.28515625" style="1667" customWidth="1"/>
    <col min="11258" max="11258" width="12.7109375" style="1667" customWidth="1"/>
    <col min="11259" max="11259" width="8.7109375" style="1667" customWidth="1"/>
    <col min="11260" max="11260" width="12.85546875" style="1667" customWidth="1"/>
    <col min="11261" max="11261" width="13.5703125" style="1667" customWidth="1"/>
    <col min="11262" max="11262" width="8.7109375" style="1667" customWidth="1"/>
    <col min="11263" max="11263" width="12.7109375" style="1667" customWidth="1"/>
    <col min="11264" max="11264" width="10.7109375" style="1667" customWidth="1"/>
    <col min="11265" max="11511" width="9.140625" style="1667"/>
    <col min="11512" max="11512" width="25.85546875" style="1667" customWidth="1"/>
    <col min="11513" max="11513" width="11.28515625" style="1667" customWidth="1"/>
    <col min="11514" max="11514" width="12.7109375" style="1667" customWidth="1"/>
    <col min="11515" max="11515" width="8.7109375" style="1667" customWidth="1"/>
    <col min="11516" max="11516" width="12.85546875" style="1667" customWidth="1"/>
    <col min="11517" max="11517" width="13.5703125" style="1667" customWidth="1"/>
    <col min="11518" max="11518" width="8.7109375" style="1667" customWidth="1"/>
    <col min="11519" max="11519" width="12.7109375" style="1667" customWidth="1"/>
    <col min="11520" max="11520" width="10.7109375" style="1667" customWidth="1"/>
    <col min="11521" max="11767" width="9.140625" style="1667"/>
    <col min="11768" max="11768" width="25.85546875" style="1667" customWidth="1"/>
    <col min="11769" max="11769" width="11.28515625" style="1667" customWidth="1"/>
    <col min="11770" max="11770" width="12.7109375" style="1667" customWidth="1"/>
    <col min="11771" max="11771" width="8.7109375" style="1667" customWidth="1"/>
    <col min="11772" max="11772" width="12.85546875" style="1667" customWidth="1"/>
    <col min="11773" max="11773" width="13.5703125" style="1667" customWidth="1"/>
    <col min="11774" max="11774" width="8.7109375" style="1667" customWidth="1"/>
    <col min="11775" max="11775" width="12.7109375" style="1667" customWidth="1"/>
    <col min="11776" max="11776" width="10.7109375" style="1667" customWidth="1"/>
    <col min="11777" max="12023" width="9.140625" style="1667"/>
    <col min="12024" max="12024" width="25.85546875" style="1667" customWidth="1"/>
    <col min="12025" max="12025" width="11.28515625" style="1667" customWidth="1"/>
    <col min="12026" max="12026" width="12.7109375" style="1667" customWidth="1"/>
    <col min="12027" max="12027" width="8.7109375" style="1667" customWidth="1"/>
    <col min="12028" max="12028" width="12.85546875" style="1667" customWidth="1"/>
    <col min="12029" max="12029" width="13.5703125" style="1667" customWidth="1"/>
    <col min="12030" max="12030" width="8.7109375" style="1667" customWidth="1"/>
    <col min="12031" max="12031" width="12.7109375" style="1667" customWidth="1"/>
    <col min="12032" max="12032" width="10.7109375" style="1667" customWidth="1"/>
    <col min="12033" max="12279" width="9.140625" style="1667"/>
    <col min="12280" max="12280" width="25.85546875" style="1667" customWidth="1"/>
    <col min="12281" max="12281" width="11.28515625" style="1667" customWidth="1"/>
    <col min="12282" max="12282" width="12.7109375" style="1667" customWidth="1"/>
    <col min="12283" max="12283" width="8.7109375" style="1667" customWidth="1"/>
    <col min="12284" max="12284" width="12.85546875" style="1667" customWidth="1"/>
    <col min="12285" max="12285" width="13.5703125" style="1667" customWidth="1"/>
    <col min="12286" max="12286" width="8.7109375" style="1667" customWidth="1"/>
    <col min="12287" max="12287" width="12.7109375" style="1667" customWidth="1"/>
    <col min="12288" max="12288" width="10.7109375" style="1667" customWidth="1"/>
    <col min="12289" max="12535" width="9.140625" style="1667"/>
    <col min="12536" max="12536" width="25.85546875" style="1667" customWidth="1"/>
    <col min="12537" max="12537" width="11.28515625" style="1667" customWidth="1"/>
    <col min="12538" max="12538" width="12.7109375" style="1667" customWidth="1"/>
    <col min="12539" max="12539" width="8.7109375" style="1667" customWidth="1"/>
    <col min="12540" max="12540" width="12.85546875" style="1667" customWidth="1"/>
    <col min="12541" max="12541" width="13.5703125" style="1667" customWidth="1"/>
    <col min="12542" max="12542" width="8.7109375" style="1667" customWidth="1"/>
    <col min="12543" max="12543" width="12.7109375" style="1667" customWidth="1"/>
    <col min="12544" max="12544" width="10.7109375" style="1667" customWidth="1"/>
    <col min="12545" max="12791" width="9.140625" style="1667"/>
    <col min="12792" max="12792" width="25.85546875" style="1667" customWidth="1"/>
    <col min="12793" max="12793" width="11.28515625" style="1667" customWidth="1"/>
    <col min="12794" max="12794" width="12.7109375" style="1667" customWidth="1"/>
    <col min="12795" max="12795" width="8.7109375" style="1667" customWidth="1"/>
    <col min="12796" max="12796" width="12.85546875" style="1667" customWidth="1"/>
    <col min="12797" max="12797" width="13.5703125" style="1667" customWidth="1"/>
    <col min="12798" max="12798" width="8.7109375" style="1667" customWidth="1"/>
    <col min="12799" max="12799" width="12.7109375" style="1667" customWidth="1"/>
    <col min="12800" max="12800" width="10.7109375" style="1667" customWidth="1"/>
    <col min="12801" max="13047" width="9.140625" style="1667"/>
    <col min="13048" max="13048" width="25.85546875" style="1667" customWidth="1"/>
    <col min="13049" max="13049" width="11.28515625" style="1667" customWidth="1"/>
    <col min="13050" max="13050" width="12.7109375" style="1667" customWidth="1"/>
    <col min="13051" max="13051" width="8.7109375" style="1667" customWidth="1"/>
    <col min="13052" max="13052" width="12.85546875" style="1667" customWidth="1"/>
    <col min="13053" max="13053" width="13.5703125" style="1667" customWidth="1"/>
    <col min="13054" max="13054" width="8.7109375" style="1667" customWidth="1"/>
    <col min="13055" max="13055" width="12.7109375" style="1667" customWidth="1"/>
    <col min="13056" max="13056" width="10.7109375" style="1667" customWidth="1"/>
    <col min="13057" max="13303" width="9.140625" style="1667"/>
    <col min="13304" max="13304" width="25.85546875" style="1667" customWidth="1"/>
    <col min="13305" max="13305" width="11.28515625" style="1667" customWidth="1"/>
    <col min="13306" max="13306" width="12.7109375" style="1667" customWidth="1"/>
    <col min="13307" max="13307" width="8.7109375" style="1667" customWidth="1"/>
    <col min="13308" max="13308" width="12.85546875" style="1667" customWidth="1"/>
    <col min="13309" max="13309" width="13.5703125" style="1667" customWidth="1"/>
    <col min="13310" max="13310" width="8.7109375" style="1667" customWidth="1"/>
    <col min="13311" max="13311" width="12.7109375" style="1667" customWidth="1"/>
    <col min="13312" max="13312" width="10.7109375" style="1667" customWidth="1"/>
    <col min="13313" max="13559" width="9.140625" style="1667"/>
    <col min="13560" max="13560" width="25.85546875" style="1667" customWidth="1"/>
    <col min="13561" max="13561" width="11.28515625" style="1667" customWidth="1"/>
    <col min="13562" max="13562" width="12.7109375" style="1667" customWidth="1"/>
    <col min="13563" max="13563" width="8.7109375" style="1667" customWidth="1"/>
    <col min="13564" max="13564" width="12.85546875" style="1667" customWidth="1"/>
    <col min="13565" max="13565" width="13.5703125" style="1667" customWidth="1"/>
    <col min="13566" max="13566" width="8.7109375" style="1667" customWidth="1"/>
    <col min="13567" max="13567" width="12.7109375" style="1667" customWidth="1"/>
    <col min="13568" max="13568" width="10.7109375" style="1667" customWidth="1"/>
    <col min="13569" max="13815" width="9.140625" style="1667"/>
    <col min="13816" max="13816" width="25.85546875" style="1667" customWidth="1"/>
    <col min="13817" max="13817" width="11.28515625" style="1667" customWidth="1"/>
    <col min="13818" max="13818" width="12.7109375" style="1667" customWidth="1"/>
    <col min="13819" max="13819" width="8.7109375" style="1667" customWidth="1"/>
    <col min="13820" max="13820" width="12.85546875" style="1667" customWidth="1"/>
    <col min="13821" max="13821" width="13.5703125" style="1667" customWidth="1"/>
    <col min="13822" max="13822" width="8.7109375" style="1667" customWidth="1"/>
    <col min="13823" max="13823" width="12.7109375" style="1667" customWidth="1"/>
    <col min="13824" max="13824" width="10.7109375" style="1667" customWidth="1"/>
    <col min="13825" max="14071" width="9.140625" style="1667"/>
    <col min="14072" max="14072" width="25.85546875" style="1667" customWidth="1"/>
    <col min="14073" max="14073" width="11.28515625" style="1667" customWidth="1"/>
    <col min="14074" max="14074" width="12.7109375" style="1667" customWidth="1"/>
    <col min="14075" max="14075" width="8.7109375" style="1667" customWidth="1"/>
    <col min="14076" max="14076" width="12.85546875" style="1667" customWidth="1"/>
    <col min="14077" max="14077" width="13.5703125" style="1667" customWidth="1"/>
    <col min="14078" max="14078" width="8.7109375" style="1667" customWidth="1"/>
    <col min="14079" max="14079" width="12.7109375" style="1667" customWidth="1"/>
    <col min="14080" max="14080" width="10.7109375" style="1667" customWidth="1"/>
    <col min="14081" max="14327" width="9.140625" style="1667"/>
    <col min="14328" max="14328" width="25.85546875" style="1667" customWidth="1"/>
    <col min="14329" max="14329" width="11.28515625" style="1667" customWidth="1"/>
    <col min="14330" max="14330" width="12.7109375" style="1667" customWidth="1"/>
    <col min="14331" max="14331" width="8.7109375" style="1667" customWidth="1"/>
    <col min="14332" max="14332" width="12.85546875" style="1667" customWidth="1"/>
    <col min="14333" max="14333" width="13.5703125" style="1667" customWidth="1"/>
    <col min="14334" max="14334" width="8.7109375" style="1667" customWidth="1"/>
    <col min="14335" max="14335" width="12.7109375" style="1667" customWidth="1"/>
    <col min="14336" max="14336" width="10.7109375" style="1667" customWidth="1"/>
    <col min="14337" max="14583" width="9.140625" style="1667"/>
    <col min="14584" max="14584" width="25.85546875" style="1667" customWidth="1"/>
    <col min="14585" max="14585" width="11.28515625" style="1667" customWidth="1"/>
    <col min="14586" max="14586" width="12.7109375" style="1667" customWidth="1"/>
    <col min="14587" max="14587" width="8.7109375" style="1667" customWidth="1"/>
    <col min="14588" max="14588" width="12.85546875" style="1667" customWidth="1"/>
    <col min="14589" max="14589" width="13.5703125" style="1667" customWidth="1"/>
    <col min="14590" max="14590" width="8.7109375" style="1667" customWidth="1"/>
    <col min="14591" max="14591" width="12.7109375" style="1667" customWidth="1"/>
    <col min="14592" max="14592" width="10.7109375" style="1667" customWidth="1"/>
    <col min="14593" max="14839" width="9.140625" style="1667"/>
    <col min="14840" max="14840" width="25.85546875" style="1667" customWidth="1"/>
    <col min="14841" max="14841" width="11.28515625" style="1667" customWidth="1"/>
    <col min="14842" max="14842" width="12.7109375" style="1667" customWidth="1"/>
    <col min="14843" max="14843" width="8.7109375" style="1667" customWidth="1"/>
    <col min="14844" max="14844" width="12.85546875" style="1667" customWidth="1"/>
    <col min="14845" max="14845" width="13.5703125" style="1667" customWidth="1"/>
    <col min="14846" max="14846" width="8.7109375" style="1667" customWidth="1"/>
    <col min="14847" max="14847" width="12.7109375" style="1667" customWidth="1"/>
    <col min="14848" max="14848" width="10.7109375" style="1667" customWidth="1"/>
    <col min="14849" max="15095" width="9.140625" style="1667"/>
    <col min="15096" max="15096" width="25.85546875" style="1667" customWidth="1"/>
    <col min="15097" max="15097" width="11.28515625" style="1667" customWidth="1"/>
    <col min="15098" max="15098" width="12.7109375" style="1667" customWidth="1"/>
    <col min="15099" max="15099" width="8.7109375" style="1667" customWidth="1"/>
    <col min="15100" max="15100" width="12.85546875" style="1667" customWidth="1"/>
    <col min="15101" max="15101" width="13.5703125" style="1667" customWidth="1"/>
    <col min="15102" max="15102" width="8.7109375" style="1667" customWidth="1"/>
    <col min="15103" max="15103" width="12.7109375" style="1667" customWidth="1"/>
    <col min="15104" max="15104" width="10.7109375" style="1667" customWidth="1"/>
    <col min="15105" max="15351" width="9.140625" style="1667"/>
    <col min="15352" max="15352" width="25.85546875" style="1667" customWidth="1"/>
    <col min="15353" max="15353" width="11.28515625" style="1667" customWidth="1"/>
    <col min="15354" max="15354" width="12.7109375" style="1667" customWidth="1"/>
    <col min="15355" max="15355" width="8.7109375" style="1667" customWidth="1"/>
    <col min="15356" max="15356" width="12.85546875" style="1667" customWidth="1"/>
    <col min="15357" max="15357" width="13.5703125" style="1667" customWidth="1"/>
    <col min="15358" max="15358" width="8.7109375" style="1667" customWidth="1"/>
    <col min="15359" max="15359" width="12.7109375" style="1667" customWidth="1"/>
    <col min="15360" max="15360" width="10.7109375" style="1667" customWidth="1"/>
    <col min="15361" max="15607" width="9.140625" style="1667"/>
    <col min="15608" max="15608" width="25.85546875" style="1667" customWidth="1"/>
    <col min="15609" max="15609" width="11.28515625" style="1667" customWidth="1"/>
    <col min="15610" max="15610" width="12.7109375" style="1667" customWidth="1"/>
    <col min="15611" max="15611" width="8.7109375" style="1667" customWidth="1"/>
    <col min="15612" max="15612" width="12.85546875" style="1667" customWidth="1"/>
    <col min="15613" max="15613" width="13.5703125" style="1667" customWidth="1"/>
    <col min="15614" max="15614" width="8.7109375" style="1667" customWidth="1"/>
    <col min="15615" max="15615" width="12.7109375" style="1667" customWidth="1"/>
    <col min="15616" max="15616" width="10.7109375" style="1667" customWidth="1"/>
    <col min="15617" max="15863" width="9.140625" style="1667"/>
    <col min="15864" max="15864" width="25.85546875" style="1667" customWidth="1"/>
    <col min="15865" max="15865" width="11.28515625" style="1667" customWidth="1"/>
    <col min="15866" max="15866" width="12.7109375" style="1667" customWidth="1"/>
    <col min="15867" max="15867" width="8.7109375" style="1667" customWidth="1"/>
    <col min="15868" max="15868" width="12.85546875" style="1667" customWidth="1"/>
    <col min="15869" max="15869" width="13.5703125" style="1667" customWidth="1"/>
    <col min="15870" max="15870" width="8.7109375" style="1667" customWidth="1"/>
    <col min="15871" max="15871" width="12.7109375" style="1667" customWidth="1"/>
    <col min="15872" max="15872" width="10.7109375" style="1667" customWidth="1"/>
    <col min="15873" max="16119" width="9.140625" style="1667"/>
    <col min="16120" max="16120" width="25.85546875" style="1667" customWidth="1"/>
    <col min="16121" max="16121" width="11.28515625" style="1667" customWidth="1"/>
    <col min="16122" max="16122" width="12.7109375" style="1667" customWidth="1"/>
    <col min="16123" max="16123" width="8.7109375" style="1667" customWidth="1"/>
    <col min="16124" max="16124" width="12.85546875" style="1667" customWidth="1"/>
    <col min="16125" max="16125" width="13.5703125" style="1667" customWidth="1"/>
    <col min="16126" max="16126" width="8.7109375" style="1667" customWidth="1"/>
    <col min="16127" max="16127" width="12.7109375" style="1667" customWidth="1"/>
    <col min="16128" max="16128" width="10.7109375" style="1667" customWidth="1"/>
    <col min="16129" max="16384" width="9.140625" style="1667"/>
  </cols>
  <sheetData>
    <row r="1" spans="1:7" ht="17.25" customHeight="1">
      <c r="A1" s="1921" t="s">
        <v>1737</v>
      </c>
      <c r="B1" s="1685"/>
      <c r="C1" s="1685"/>
      <c r="D1" s="1685"/>
      <c r="E1" s="1685"/>
    </row>
    <row r="2" spans="1:7" ht="19.5" customHeight="1">
      <c r="A2" s="2328" t="s">
        <v>1479</v>
      </c>
      <c r="B2" s="2328"/>
      <c r="C2" s="2328"/>
      <c r="D2" s="2328"/>
      <c r="E2" s="2328"/>
      <c r="F2" s="2328"/>
      <c r="G2" s="2328"/>
    </row>
    <row r="3" spans="1:7" s="1647" customFormat="1" ht="25.5" customHeight="1">
      <c r="A3" s="2329" t="s">
        <v>1487</v>
      </c>
      <c r="B3" s="2329"/>
      <c r="C3" s="2329"/>
      <c r="D3" s="2329"/>
      <c r="E3" s="2329"/>
      <c r="F3" s="2329"/>
      <c r="G3" s="2329"/>
    </row>
    <row r="4" spans="1:7" s="122" customFormat="1" ht="12.95" customHeight="1">
      <c r="A4" s="949">
        <v>2016</v>
      </c>
      <c r="B4" s="1827"/>
      <c r="C4" s="1827"/>
      <c r="D4" s="1828"/>
      <c r="E4" s="1829"/>
      <c r="F4" s="2387" t="s">
        <v>1481</v>
      </c>
      <c r="G4" s="2387"/>
    </row>
    <row r="5" spans="1:7" s="122" customFormat="1" ht="14.1" customHeight="1">
      <c r="A5" s="1778" t="s">
        <v>1482</v>
      </c>
      <c r="B5" s="1830" t="s">
        <v>1484</v>
      </c>
      <c r="C5" s="1831"/>
      <c r="D5" s="1832"/>
      <c r="E5" s="2061" t="s">
        <v>1488</v>
      </c>
      <c r="F5" s="2062"/>
      <c r="G5" s="2362"/>
    </row>
    <row r="6" spans="1:7" s="122" customFormat="1" ht="14.1" customHeight="1">
      <c r="A6" s="1817"/>
      <c r="B6" s="1830" t="s">
        <v>1489</v>
      </c>
      <c r="C6" s="1831"/>
      <c r="D6" s="1832"/>
      <c r="E6" s="2359"/>
      <c r="F6" s="2371"/>
      <c r="G6" s="2363"/>
    </row>
    <row r="7" spans="1:7" s="122" customFormat="1" ht="14.1" customHeight="1">
      <c r="A7" s="1817"/>
      <c r="B7" s="1818"/>
      <c r="C7" s="2092" t="s">
        <v>1486</v>
      </c>
      <c r="D7" s="1818"/>
      <c r="E7" s="1482"/>
      <c r="F7" s="2092" t="s">
        <v>1486</v>
      </c>
      <c r="G7" s="1818"/>
    </row>
    <row r="8" spans="1:7" s="122" customFormat="1" ht="14.1" customHeight="1">
      <c r="A8" s="1817"/>
      <c r="B8" s="820" t="s">
        <v>0</v>
      </c>
      <c r="C8" s="2065"/>
      <c r="D8" s="820" t="s">
        <v>121</v>
      </c>
      <c r="E8" s="820" t="s">
        <v>0</v>
      </c>
      <c r="F8" s="2065"/>
      <c r="G8" s="820" t="s">
        <v>121</v>
      </c>
    </row>
    <row r="9" spans="1:7" s="122" customFormat="1" ht="14.1" customHeight="1">
      <c r="A9" s="1819" t="s">
        <v>700</v>
      </c>
      <c r="B9" s="1523"/>
      <c r="C9" s="2261"/>
      <c r="D9" s="1523"/>
      <c r="E9" s="1523"/>
      <c r="F9" s="2261"/>
      <c r="G9" s="1523"/>
    </row>
    <row r="10" spans="1:7" s="137" customFormat="1" ht="12.95" customHeight="1">
      <c r="A10" s="954"/>
      <c r="B10" s="1833"/>
      <c r="C10" s="1820"/>
      <c r="D10" s="1834"/>
      <c r="E10" s="1833"/>
      <c r="F10" s="1820"/>
      <c r="G10" s="1834"/>
    </row>
    <row r="11" spans="1:7" s="137" customFormat="1" ht="12.95" customHeight="1">
      <c r="A11" s="954" t="s">
        <v>28</v>
      </c>
      <c r="B11" s="1820">
        <f>+B13+B21+B23</f>
        <v>3058300.2250000001</v>
      </c>
      <c r="C11" s="1820">
        <f>+C13+C21+C23</f>
        <v>197142.753</v>
      </c>
      <c r="D11" s="1821">
        <f>(+C11/B11)*100</f>
        <v>6.4461543503303371</v>
      </c>
      <c r="E11" s="1820">
        <f>+E13+E21+E23</f>
        <v>2111794.5720000006</v>
      </c>
      <c r="F11" s="1820">
        <f>+F13+F21+F23</f>
        <v>42923.901000000005</v>
      </c>
      <c r="G11" s="1821">
        <f>(+F11/E11)*100</f>
        <v>2.0325793791272226</v>
      </c>
    </row>
    <row r="12" spans="1:7" s="137" customFormat="1" ht="12.95" customHeight="1">
      <c r="A12" s="954"/>
      <c r="B12" s="1820"/>
      <c r="C12" s="1820"/>
      <c r="D12" s="1821"/>
      <c r="E12" s="1820"/>
      <c r="F12" s="1820"/>
      <c r="G12" s="1821"/>
    </row>
    <row r="13" spans="1:7" s="122" customFormat="1" ht="12.95" customHeight="1">
      <c r="A13" s="954" t="s">
        <v>418</v>
      </c>
      <c r="B13" s="1820">
        <f>SUM(B15:B19)</f>
        <v>2936890.5050000004</v>
      </c>
      <c r="C13" s="1820">
        <f>SUM(C15:C19)</f>
        <v>186993.79399999999</v>
      </c>
      <c r="D13" s="1821">
        <f>(+C13/B13)*100</f>
        <v>6.3670672666089061</v>
      </c>
      <c r="E13" s="1820">
        <f>SUM(E15:E19)</f>
        <v>2020381.3660000004</v>
      </c>
      <c r="F13" s="1820">
        <f>SUM(F15:F19)</f>
        <v>38292.507000000005</v>
      </c>
      <c r="G13" s="1821">
        <f>(+F13/E13)*100</f>
        <v>1.8953108380628372</v>
      </c>
    </row>
    <row r="14" spans="1:7" s="122" customFormat="1" ht="12.95" customHeight="1">
      <c r="A14" s="952"/>
      <c r="B14" s="1820"/>
      <c r="C14" s="1820"/>
      <c r="D14" s="1821"/>
      <c r="E14" s="1822"/>
      <c r="F14" s="1822"/>
      <c r="G14" s="1821"/>
    </row>
    <row r="15" spans="1:7" s="122" customFormat="1" ht="12.95" customHeight="1">
      <c r="A15" s="952" t="s">
        <v>419</v>
      </c>
      <c r="B15" s="1822">
        <v>916374.46200000006</v>
      </c>
      <c r="C15" s="1822">
        <v>60686.211000000003</v>
      </c>
      <c r="D15" s="1823">
        <f t="shared" ref="D15:D19" si="0">(+C15/B15)*100</f>
        <v>6.622424949245258</v>
      </c>
      <c r="E15" s="1822">
        <v>710963.77900000021</v>
      </c>
      <c r="F15" s="1822">
        <v>11417.396000000004</v>
      </c>
      <c r="G15" s="1823">
        <f t="shared" ref="G15:G19" si="1">(+F15/E15)*100</f>
        <v>1.6059040329816858</v>
      </c>
    </row>
    <row r="16" spans="1:7" s="122" customFormat="1" ht="12.95" customHeight="1">
      <c r="A16" s="952" t="s">
        <v>421</v>
      </c>
      <c r="B16" s="1822">
        <v>674739.79500000004</v>
      </c>
      <c r="C16" s="1822">
        <v>50958.852999999996</v>
      </c>
      <c r="D16" s="1823">
        <f t="shared" si="0"/>
        <v>7.5523710588316488</v>
      </c>
      <c r="E16" s="1822">
        <v>498288.37400000024</v>
      </c>
      <c r="F16" s="1822">
        <v>11319.996000000001</v>
      </c>
      <c r="G16" s="1823">
        <f t="shared" si="1"/>
        <v>2.2717760619476133</v>
      </c>
    </row>
    <row r="17" spans="1:7" s="122" customFormat="1" ht="12.95" customHeight="1">
      <c r="A17" s="952" t="s">
        <v>1035</v>
      </c>
      <c r="B17" s="1822">
        <v>776967.84100000013</v>
      </c>
      <c r="C17" s="1822">
        <v>37532.635000000002</v>
      </c>
      <c r="D17" s="1823">
        <f t="shared" si="0"/>
        <v>4.8306548893572536</v>
      </c>
      <c r="E17" s="1822">
        <v>524962.11100000015</v>
      </c>
      <c r="F17" s="1822">
        <v>6223.4979999999996</v>
      </c>
      <c r="G17" s="1823">
        <f t="shared" si="1"/>
        <v>1.1855137484388845</v>
      </c>
    </row>
    <row r="18" spans="1:7" s="122" customFormat="1" ht="12.95" customHeight="1">
      <c r="A18" s="952" t="s">
        <v>424</v>
      </c>
      <c r="B18" s="1822">
        <v>316146.39299999992</v>
      </c>
      <c r="C18" s="1822">
        <v>25856.962</v>
      </c>
      <c r="D18" s="1823">
        <f t="shared" si="0"/>
        <v>8.1787939298108672</v>
      </c>
      <c r="E18" s="1822">
        <v>183344.481</v>
      </c>
      <c r="F18" s="1822">
        <v>7037.7409999999991</v>
      </c>
      <c r="G18" s="1823">
        <f t="shared" si="1"/>
        <v>3.8385344143519649</v>
      </c>
    </row>
    <row r="19" spans="1:7" s="122" customFormat="1" ht="12.95" customHeight="1">
      <c r="A19" s="952" t="s">
        <v>425</v>
      </c>
      <c r="B19" s="1822">
        <v>252662.01399999997</v>
      </c>
      <c r="C19" s="1822">
        <v>11959.133</v>
      </c>
      <c r="D19" s="1823">
        <f t="shared" si="0"/>
        <v>4.7332532542861792</v>
      </c>
      <c r="E19" s="1822">
        <v>102822.62099999998</v>
      </c>
      <c r="F19" s="1822">
        <v>2293.8759999999997</v>
      </c>
      <c r="G19" s="1823">
        <f t="shared" si="1"/>
        <v>2.230905979336979</v>
      </c>
    </row>
    <row r="20" spans="1:7" s="122" customFormat="1" ht="12.95" customHeight="1">
      <c r="A20" s="952"/>
      <c r="B20" s="1822">
        <v>0</v>
      </c>
      <c r="C20" s="1822">
        <v>0</v>
      </c>
      <c r="D20" s="1823"/>
      <c r="E20" s="1822">
        <v>0</v>
      </c>
      <c r="F20" s="1822">
        <v>0</v>
      </c>
      <c r="G20" s="1823"/>
    </row>
    <row r="21" spans="1:7" s="122" customFormat="1" ht="12.95" customHeight="1">
      <c r="A21" s="954" t="s">
        <v>426</v>
      </c>
      <c r="B21" s="1820">
        <v>59464.76400000001</v>
      </c>
      <c r="C21" s="1820">
        <v>6708.26</v>
      </c>
      <c r="D21" s="1821">
        <f>(+C21/B21)*100</f>
        <v>11.281067221590249</v>
      </c>
      <c r="E21" s="1820">
        <v>51872.786999999989</v>
      </c>
      <c r="F21" s="1820">
        <v>4339.75</v>
      </c>
      <c r="G21" s="1821">
        <f>(+F21/E21)*100</f>
        <v>8.3661400340799137</v>
      </c>
    </row>
    <row r="22" spans="1:7" s="122" customFormat="1" ht="12.95" customHeight="1">
      <c r="A22" s="954"/>
      <c r="B22" s="1820">
        <v>0</v>
      </c>
      <c r="C22" s="1820">
        <v>0</v>
      </c>
      <c r="D22" s="1821"/>
      <c r="E22" s="1820">
        <v>0</v>
      </c>
      <c r="F22" s="1820">
        <v>0</v>
      </c>
      <c r="G22" s="1821"/>
    </row>
    <row r="23" spans="1:7" s="122" customFormat="1" ht="12.95" customHeight="1">
      <c r="A23" s="954" t="s">
        <v>427</v>
      </c>
      <c r="B23" s="1820">
        <v>61944.955999999998</v>
      </c>
      <c r="C23" s="1820">
        <v>3440.6990000000005</v>
      </c>
      <c r="D23" s="1821">
        <f>(+C23/B23)*100</f>
        <v>5.5544457889355847</v>
      </c>
      <c r="E23" s="1820">
        <v>39540.419000000002</v>
      </c>
      <c r="F23" s="1820">
        <v>291.64400000000001</v>
      </c>
      <c r="G23" s="1821">
        <f>(+F23/E23)*100</f>
        <v>0.73758449550066729</v>
      </c>
    </row>
    <row r="24" spans="1:7" ht="6.95" customHeight="1" thickBot="1">
      <c r="A24" s="1835"/>
      <c r="B24" s="1835"/>
      <c r="C24" s="1835"/>
      <c r="D24" s="1835"/>
      <c r="E24" s="1835"/>
      <c r="F24" s="1835"/>
      <c r="G24" s="1835"/>
    </row>
    <row r="25" spans="1:7" ht="3.75" customHeight="1" thickTop="1">
      <c r="A25" s="1836"/>
      <c r="B25" s="1836"/>
      <c r="C25" s="1836"/>
      <c r="D25" s="1836"/>
      <c r="E25" s="1836"/>
      <c r="F25" s="1836"/>
      <c r="G25" s="1636"/>
    </row>
    <row r="26" spans="1:7" ht="12.95" customHeight="1">
      <c r="A26" s="1636" t="s">
        <v>1490</v>
      </c>
      <c r="B26" s="1636"/>
      <c r="C26" s="1636"/>
      <c r="D26" s="1636"/>
      <c r="E26" s="1636"/>
      <c r="F26" s="1636"/>
      <c r="G26" s="1202"/>
    </row>
    <row r="27" spans="1:7" ht="12.95" customHeight="1">
      <c r="A27" s="1837" t="s">
        <v>1491</v>
      </c>
      <c r="B27" s="1837"/>
      <c r="C27" s="1837"/>
      <c r="D27" s="1837"/>
      <c r="E27" s="1837"/>
      <c r="F27" s="1202"/>
    </row>
    <row r="28" spans="1:7" ht="18.75" customHeight="1">
      <c r="A28" s="1202"/>
      <c r="B28" s="1202"/>
      <c r="C28" s="1202"/>
      <c r="D28" s="1202"/>
      <c r="E28" s="1202"/>
      <c r="F28" s="1202"/>
      <c r="G28" s="1202"/>
    </row>
    <row r="29" spans="1:7" s="1467" customFormat="1" ht="9">
      <c r="A29" s="1623" t="s">
        <v>691</v>
      </c>
      <c r="B29" s="1623"/>
      <c r="C29" s="1630"/>
      <c r="D29" s="1630"/>
      <c r="E29" s="1630"/>
    </row>
    <row r="30" spans="1:7" s="1467" customFormat="1" ht="12" customHeight="1">
      <c r="A30" s="1838" t="s">
        <v>1492</v>
      </c>
      <c r="B30" s="1623"/>
      <c r="C30" s="1630"/>
      <c r="D30" s="1630"/>
      <c r="E30" s="1630"/>
    </row>
    <row r="31" spans="1:7" ht="15" customHeight="1">
      <c r="A31" s="1202"/>
      <c r="B31" s="1202"/>
      <c r="C31" s="1202"/>
      <c r="D31" s="1202"/>
      <c r="E31" s="1202"/>
      <c r="F31" s="1202"/>
      <c r="G31" s="1202"/>
    </row>
    <row r="32" spans="1:7" ht="20.100000000000001" customHeight="1">
      <c r="A32" s="1202"/>
      <c r="B32" s="1202"/>
      <c r="C32" s="1202"/>
      <c r="D32" s="1202"/>
      <c r="E32" s="1202"/>
      <c r="F32" s="1202"/>
      <c r="G32" s="1202"/>
    </row>
    <row r="33" spans="1:7" ht="20.100000000000001" customHeight="1">
      <c r="A33" s="1202"/>
      <c r="B33" s="1202"/>
      <c r="C33" s="1202"/>
      <c r="D33" s="1202"/>
      <c r="E33" s="1202"/>
      <c r="F33" s="1202"/>
      <c r="G33" s="1202"/>
    </row>
    <row r="34" spans="1:7" ht="20.100000000000001" customHeight="1">
      <c r="A34" s="1202"/>
      <c r="B34" s="1202"/>
      <c r="C34" s="1202"/>
      <c r="D34" s="1202"/>
      <c r="E34" s="1202"/>
      <c r="F34" s="1202"/>
      <c r="G34" s="1202"/>
    </row>
    <row r="35" spans="1:7" ht="20.100000000000001" customHeight="1">
      <c r="A35" s="1202"/>
      <c r="B35" s="1202"/>
      <c r="C35" s="1202"/>
      <c r="D35" s="1202"/>
      <c r="E35" s="1202"/>
      <c r="F35" s="1202"/>
      <c r="G35" s="1202"/>
    </row>
    <row r="36" spans="1:7" ht="20.100000000000001" customHeight="1">
      <c r="A36" s="1202"/>
      <c r="B36" s="1202"/>
      <c r="C36" s="1202"/>
      <c r="D36" s="1202"/>
      <c r="E36" s="1202"/>
      <c r="F36" s="1202"/>
      <c r="G36" s="1202"/>
    </row>
  </sheetData>
  <mergeCells count="6">
    <mergeCell ref="A2:G2"/>
    <mergeCell ref="A3:G3"/>
    <mergeCell ref="F4:G4"/>
    <mergeCell ref="E5:G6"/>
    <mergeCell ref="C7:C9"/>
    <mergeCell ref="F7:F9"/>
  </mergeCells>
  <hyperlinks>
    <hyperlink ref="A30" r:id="rId1"/>
    <hyperlink ref="A1" location="Índice!A1" display="Voltar ao índice"/>
  </hyperlinks>
  <pageMargins left="0.78740157480314965" right="0.78740157480314965" top="1.1811023622047243" bottom="0.78740157480314965" header="0" footer="0"/>
  <pageSetup paperSize="9" scale="89" orientation="portrait" horizontalDpi="300" verticalDpi="300" r:id="rId2"/>
  <headerFooter alignWithMargins="0"/>
  <drawing r:id="rId3"/>
</worksheet>
</file>

<file path=xl/worksheets/sheet128.xml><?xml version="1.0" encoding="utf-8"?>
<worksheet xmlns="http://schemas.openxmlformats.org/spreadsheetml/2006/main" xmlns:r="http://schemas.openxmlformats.org/officeDocument/2006/relationships">
  <sheetPr>
    <pageSetUpPr fitToPage="1"/>
  </sheetPr>
  <dimension ref="A1:H47"/>
  <sheetViews>
    <sheetView showGridLines="0" zoomScaleNormal="100" workbookViewId="0"/>
  </sheetViews>
  <sheetFormatPr defaultRowHeight="11.25"/>
  <cols>
    <col min="1" max="1" width="21.28515625" style="1667" customWidth="1"/>
    <col min="2" max="2" width="10.42578125" style="1667" customWidth="1"/>
    <col min="3" max="3" width="10.140625" style="1667" customWidth="1"/>
    <col min="4" max="4" width="10.7109375" style="1667" customWidth="1"/>
    <col min="5" max="5" width="14.7109375" style="1667" customWidth="1"/>
    <col min="6" max="6" width="12.5703125" style="1667" customWidth="1"/>
    <col min="7" max="7" width="9.5703125" style="1667" customWidth="1"/>
    <col min="8" max="8" width="2.85546875" style="1667" customWidth="1"/>
    <col min="9" max="9" width="7.140625" style="1667" customWidth="1"/>
    <col min="10" max="10" width="0" style="1667" hidden="1" customWidth="1"/>
    <col min="11" max="250" width="9.140625" style="1667"/>
    <col min="251" max="251" width="21.7109375" style="1667" customWidth="1"/>
    <col min="252" max="252" width="10.85546875" style="1667" customWidth="1"/>
    <col min="253" max="253" width="10.140625" style="1667" customWidth="1"/>
    <col min="254" max="254" width="10.7109375" style="1667" customWidth="1"/>
    <col min="255" max="255" width="14.7109375" style="1667" customWidth="1"/>
    <col min="256" max="256" width="12.5703125" style="1667" customWidth="1"/>
    <col min="257" max="257" width="8.7109375" style="1667" customWidth="1"/>
    <col min="258" max="506" width="9.140625" style="1667"/>
    <col min="507" max="507" width="21.7109375" style="1667" customWidth="1"/>
    <col min="508" max="508" width="10.85546875" style="1667" customWidth="1"/>
    <col min="509" max="509" width="10.140625" style="1667" customWidth="1"/>
    <col min="510" max="510" width="10.7109375" style="1667" customWidth="1"/>
    <col min="511" max="511" width="14.7109375" style="1667" customWidth="1"/>
    <col min="512" max="512" width="12.5703125" style="1667" customWidth="1"/>
    <col min="513" max="513" width="8.7109375" style="1667" customWidth="1"/>
    <col min="514" max="762" width="9.140625" style="1667"/>
    <col min="763" max="763" width="21.7109375" style="1667" customWidth="1"/>
    <col min="764" max="764" width="10.85546875" style="1667" customWidth="1"/>
    <col min="765" max="765" width="10.140625" style="1667" customWidth="1"/>
    <col min="766" max="766" width="10.7109375" style="1667" customWidth="1"/>
    <col min="767" max="767" width="14.7109375" style="1667" customWidth="1"/>
    <col min="768" max="768" width="12.5703125" style="1667" customWidth="1"/>
    <col min="769" max="769" width="8.7109375" style="1667" customWidth="1"/>
    <col min="770" max="1018" width="9.140625" style="1667"/>
    <col min="1019" max="1019" width="21.7109375" style="1667" customWidth="1"/>
    <col min="1020" max="1020" width="10.85546875" style="1667" customWidth="1"/>
    <col min="1021" max="1021" width="10.140625" style="1667" customWidth="1"/>
    <col min="1022" max="1022" width="10.7109375" style="1667" customWidth="1"/>
    <col min="1023" max="1023" width="14.7109375" style="1667" customWidth="1"/>
    <col min="1024" max="1024" width="12.5703125" style="1667" customWidth="1"/>
    <col min="1025" max="1025" width="8.7109375" style="1667" customWidth="1"/>
    <col min="1026" max="1274" width="9.140625" style="1667"/>
    <col min="1275" max="1275" width="21.7109375" style="1667" customWidth="1"/>
    <col min="1276" max="1276" width="10.85546875" style="1667" customWidth="1"/>
    <col min="1277" max="1277" width="10.140625" style="1667" customWidth="1"/>
    <col min="1278" max="1278" width="10.7109375" style="1667" customWidth="1"/>
    <col min="1279" max="1279" width="14.7109375" style="1667" customWidth="1"/>
    <col min="1280" max="1280" width="12.5703125" style="1667" customWidth="1"/>
    <col min="1281" max="1281" width="8.7109375" style="1667" customWidth="1"/>
    <col min="1282" max="1530" width="9.140625" style="1667"/>
    <col min="1531" max="1531" width="21.7109375" style="1667" customWidth="1"/>
    <col min="1532" max="1532" width="10.85546875" style="1667" customWidth="1"/>
    <col min="1533" max="1533" width="10.140625" style="1667" customWidth="1"/>
    <col min="1534" max="1534" width="10.7109375" style="1667" customWidth="1"/>
    <col min="1535" max="1535" width="14.7109375" style="1667" customWidth="1"/>
    <col min="1536" max="1536" width="12.5703125" style="1667" customWidth="1"/>
    <col min="1537" max="1537" width="8.7109375" style="1667" customWidth="1"/>
    <col min="1538" max="1786" width="9.140625" style="1667"/>
    <col min="1787" max="1787" width="21.7109375" style="1667" customWidth="1"/>
    <col min="1788" max="1788" width="10.85546875" style="1667" customWidth="1"/>
    <col min="1789" max="1789" width="10.140625" style="1667" customWidth="1"/>
    <col min="1790" max="1790" width="10.7109375" style="1667" customWidth="1"/>
    <col min="1791" max="1791" width="14.7109375" style="1667" customWidth="1"/>
    <col min="1792" max="1792" width="12.5703125" style="1667" customWidth="1"/>
    <col min="1793" max="1793" width="8.7109375" style="1667" customWidth="1"/>
    <col min="1794" max="2042" width="9.140625" style="1667"/>
    <col min="2043" max="2043" width="21.7109375" style="1667" customWidth="1"/>
    <col min="2044" max="2044" width="10.85546875" style="1667" customWidth="1"/>
    <col min="2045" max="2045" width="10.140625" style="1667" customWidth="1"/>
    <col min="2046" max="2046" width="10.7109375" style="1667" customWidth="1"/>
    <col min="2047" max="2047" width="14.7109375" style="1667" customWidth="1"/>
    <col min="2048" max="2048" width="12.5703125" style="1667" customWidth="1"/>
    <col min="2049" max="2049" width="8.7109375" style="1667" customWidth="1"/>
    <col min="2050" max="2298" width="9.140625" style="1667"/>
    <col min="2299" max="2299" width="21.7109375" style="1667" customWidth="1"/>
    <col min="2300" max="2300" width="10.85546875" style="1667" customWidth="1"/>
    <col min="2301" max="2301" width="10.140625" style="1667" customWidth="1"/>
    <col min="2302" max="2302" width="10.7109375" style="1667" customWidth="1"/>
    <col min="2303" max="2303" width="14.7109375" style="1667" customWidth="1"/>
    <col min="2304" max="2304" width="12.5703125" style="1667" customWidth="1"/>
    <col min="2305" max="2305" width="8.7109375" style="1667" customWidth="1"/>
    <col min="2306" max="2554" width="9.140625" style="1667"/>
    <col min="2555" max="2555" width="21.7109375" style="1667" customWidth="1"/>
    <col min="2556" max="2556" width="10.85546875" style="1667" customWidth="1"/>
    <col min="2557" max="2557" width="10.140625" style="1667" customWidth="1"/>
    <col min="2558" max="2558" width="10.7109375" style="1667" customWidth="1"/>
    <col min="2559" max="2559" width="14.7109375" style="1667" customWidth="1"/>
    <col min="2560" max="2560" width="12.5703125" style="1667" customWidth="1"/>
    <col min="2561" max="2561" width="8.7109375" style="1667" customWidth="1"/>
    <col min="2562" max="2810" width="9.140625" style="1667"/>
    <col min="2811" max="2811" width="21.7109375" style="1667" customWidth="1"/>
    <col min="2812" max="2812" width="10.85546875" style="1667" customWidth="1"/>
    <col min="2813" max="2813" width="10.140625" style="1667" customWidth="1"/>
    <col min="2814" max="2814" width="10.7109375" style="1667" customWidth="1"/>
    <col min="2815" max="2815" width="14.7109375" style="1667" customWidth="1"/>
    <col min="2816" max="2816" width="12.5703125" style="1667" customWidth="1"/>
    <col min="2817" max="2817" width="8.7109375" style="1667" customWidth="1"/>
    <col min="2818" max="3066" width="9.140625" style="1667"/>
    <col min="3067" max="3067" width="21.7109375" style="1667" customWidth="1"/>
    <col min="3068" max="3068" width="10.85546875" style="1667" customWidth="1"/>
    <col min="3069" max="3069" width="10.140625" style="1667" customWidth="1"/>
    <col min="3070" max="3070" width="10.7109375" style="1667" customWidth="1"/>
    <col min="3071" max="3071" width="14.7109375" style="1667" customWidth="1"/>
    <col min="3072" max="3072" width="12.5703125" style="1667" customWidth="1"/>
    <col min="3073" max="3073" width="8.7109375" style="1667" customWidth="1"/>
    <col min="3074" max="3322" width="9.140625" style="1667"/>
    <col min="3323" max="3323" width="21.7109375" style="1667" customWidth="1"/>
    <col min="3324" max="3324" width="10.85546875" style="1667" customWidth="1"/>
    <col min="3325" max="3325" width="10.140625" style="1667" customWidth="1"/>
    <col min="3326" max="3326" width="10.7109375" style="1667" customWidth="1"/>
    <col min="3327" max="3327" width="14.7109375" style="1667" customWidth="1"/>
    <col min="3328" max="3328" width="12.5703125" style="1667" customWidth="1"/>
    <col min="3329" max="3329" width="8.7109375" style="1667" customWidth="1"/>
    <col min="3330" max="3578" width="9.140625" style="1667"/>
    <col min="3579" max="3579" width="21.7109375" style="1667" customWidth="1"/>
    <col min="3580" max="3580" width="10.85546875" style="1667" customWidth="1"/>
    <col min="3581" max="3581" width="10.140625" style="1667" customWidth="1"/>
    <col min="3582" max="3582" width="10.7109375" style="1667" customWidth="1"/>
    <col min="3583" max="3583" width="14.7109375" style="1667" customWidth="1"/>
    <col min="3584" max="3584" width="12.5703125" style="1667" customWidth="1"/>
    <col min="3585" max="3585" width="8.7109375" style="1667" customWidth="1"/>
    <col min="3586" max="3834" width="9.140625" style="1667"/>
    <col min="3835" max="3835" width="21.7109375" style="1667" customWidth="1"/>
    <col min="3836" max="3836" width="10.85546875" style="1667" customWidth="1"/>
    <col min="3837" max="3837" width="10.140625" style="1667" customWidth="1"/>
    <col min="3838" max="3838" width="10.7109375" style="1667" customWidth="1"/>
    <col min="3839" max="3839" width="14.7109375" style="1667" customWidth="1"/>
    <col min="3840" max="3840" width="12.5703125" style="1667" customWidth="1"/>
    <col min="3841" max="3841" width="8.7109375" style="1667" customWidth="1"/>
    <col min="3842" max="4090" width="9.140625" style="1667"/>
    <col min="4091" max="4091" width="21.7109375" style="1667" customWidth="1"/>
    <col min="4092" max="4092" width="10.85546875" style="1667" customWidth="1"/>
    <col min="4093" max="4093" width="10.140625" style="1667" customWidth="1"/>
    <col min="4094" max="4094" width="10.7109375" style="1667" customWidth="1"/>
    <col min="4095" max="4095" width="14.7109375" style="1667" customWidth="1"/>
    <col min="4096" max="4096" width="12.5703125" style="1667" customWidth="1"/>
    <col min="4097" max="4097" width="8.7109375" style="1667" customWidth="1"/>
    <col min="4098" max="4346" width="9.140625" style="1667"/>
    <col min="4347" max="4347" width="21.7109375" style="1667" customWidth="1"/>
    <col min="4348" max="4348" width="10.85546875" style="1667" customWidth="1"/>
    <col min="4349" max="4349" width="10.140625" style="1667" customWidth="1"/>
    <col min="4350" max="4350" width="10.7109375" style="1667" customWidth="1"/>
    <col min="4351" max="4351" width="14.7109375" style="1667" customWidth="1"/>
    <col min="4352" max="4352" width="12.5703125" style="1667" customWidth="1"/>
    <col min="4353" max="4353" width="8.7109375" style="1667" customWidth="1"/>
    <col min="4354" max="4602" width="9.140625" style="1667"/>
    <col min="4603" max="4603" width="21.7109375" style="1667" customWidth="1"/>
    <col min="4604" max="4604" width="10.85546875" style="1667" customWidth="1"/>
    <col min="4605" max="4605" width="10.140625" style="1667" customWidth="1"/>
    <col min="4606" max="4606" width="10.7109375" style="1667" customWidth="1"/>
    <col min="4607" max="4607" width="14.7109375" style="1667" customWidth="1"/>
    <col min="4608" max="4608" width="12.5703125" style="1667" customWidth="1"/>
    <col min="4609" max="4609" width="8.7109375" style="1667" customWidth="1"/>
    <col min="4610" max="4858" width="9.140625" style="1667"/>
    <col min="4859" max="4859" width="21.7109375" style="1667" customWidth="1"/>
    <col min="4860" max="4860" width="10.85546875" style="1667" customWidth="1"/>
    <col min="4861" max="4861" width="10.140625" style="1667" customWidth="1"/>
    <col min="4862" max="4862" width="10.7109375" style="1667" customWidth="1"/>
    <col min="4863" max="4863" width="14.7109375" style="1667" customWidth="1"/>
    <col min="4864" max="4864" width="12.5703125" style="1667" customWidth="1"/>
    <col min="4865" max="4865" width="8.7109375" style="1667" customWidth="1"/>
    <col min="4866" max="5114" width="9.140625" style="1667"/>
    <col min="5115" max="5115" width="21.7109375" style="1667" customWidth="1"/>
    <col min="5116" max="5116" width="10.85546875" style="1667" customWidth="1"/>
    <col min="5117" max="5117" width="10.140625" style="1667" customWidth="1"/>
    <col min="5118" max="5118" width="10.7109375" style="1667" customWidth="1"/>
    <col min="5119" max="5119" width="14.7109375" style="1667" customWidth="1"/>
    <col min="5120" max="5120" width="12.5703125" style="1667" customWidth="1"/>
    <col min="5121" max="5121" width="8.7109375" style="1667" customWidth="1"/>
    <col min="5122" max="5370" width="9.140625" style="1667"/>
    <col min="5371" max="5371" width="21.7109375" style="1667" customWidth="1"/>
    <col min="5372" max="5372" width="10.85546875" style="1667" customWidth="1"/>
    <col min="5373" max="5373" width="10.140625" style="1667" customWidth="1"/>
    <col min="5374" max="5374" width="10.7109375" style="1667" customWidth="1"/>
    <col min="5375" max="5375" width="14.7109375" style="1667" customWidth="1"/>
    <col min="5376" max="5376" width="12.5703125" style="1667" customWidth="1"/>
    <col min="5377" max="5377" width="8.7109375" style="1667" customWidth="1"/>
    <col min="5378" max="5626" width="9.140625" style="1667"/>
    <col min="5627" max="5627" width="21.7109375" style="1667" customWidth="1"/>
    <col min="5628" max="5628" width="10.85546875" style="1667" customWidth="1"/>
    <col min="5629" max="5629" width="10.140625" style="1667" customWidth="1"/>
    <col min="5630" max="5630" width="10.7109375" style="1667" customWidth="1"/>
    <col min="5631" max="5631" width="14.7109375" style="1667" customWidth="1"/>
    <col min="5632" max="5632" width="12.5703125" style="1667" customWidth="1"/>
    <col min="5633" max="5633" width="8.7109375" style="1667" customWidth="1"/>
    <col min="5634" max="5882" width="9.140625" style="1667"/>
    <col min="5883" max="5883" width="21.7109375" style="1667" customWidth="1"/>
    <col min="5884" max="5884" width="10.85546875" style="1667" customWidth="1"/>
    <col min="5885" max="5885" width="10.140625" style="1667" customWidth="1"/>
    <col min="5886" max="5886" width="10.7109375" style="1667" customWidth="1"/>
    <col min="5887" max="5887" width="14.7109375" style="1667" customWidth="1"/>
    <col min="5888" max="5888" width="12.5703125" style="1667" customWidth="1"/>
    <col min="5889" max="5889" width="8.7109375" style="1667" customWidth="1"/>
    <col min="5890" max="6138" width="9.140625" style="1667"/>
    <col min="6139" max="6139" width="21.7109375" style="1667" customWidth="1"/>
    <col min="6140" max="6140" width="10.85546875" style="1667" customWidth="1"/>
    <col min="6141" max="6141" width="10.140625" style="1667" customWidth="1"/>
    <col min="6142" max="6142" width="10.7109375" style="1667" customWidth="1"/>
    <col min="6143" max="6143" width="14.7109375" style="1667" customWidth="1"/>
    <col min="6144" max="6144" width="12.5703125" style="1667" customWidth="1"/>
    <col min="6145" max="6145" width="8.7109375" style="1667" customWidth="1"/>
    <col min="6146" max="6394" width="9.140625" style="1667"/>
    <col min="6395" max="6395" width="21.7109375" style="1667" customWidth="1"/>
    <col min="6396" max="6396" width="10.85546875" style="1667" customWidth="1"/>
    <col min="6397" max="6397" width="10.140625" style="1667" customWidth="1"/>
    <col min="6398" max="6398" width="10.7109375" style="1667" customWidth="1"/>
    <col min="6399" max="6399" width="14.7109375" style="1667" customWidth="1"/>
    <col min="6400" max="6400" width="12.5703125" style="1667" customWidth="1"/>
    <col min="6401" max="6401" width="8.7109375" style="1667" customWidth="1"/>
    <col min="6402" max="6650" width="9.140625" style="1667"/>
    <col min="6651" max="6651" width="21.7109375" style="1667" customWidth="1"/>
    <col min="6652" max="6652" width="10.85546875" style="1667" customWidth="1"/>
    <col min="6653" max="6653" width="10.140625" style="1667" customWidth="1"/>
    <col min="6654" max="6654" width="10.7109375" style="1667" customWidth="1"/>
    <col min="6655" max="6655" width="14.7109375" style="1667" customWidth="1"/>
    <col min="6656" max="6656" width="12.5703125" style="1667" customWidth="1"/>
    <col min="6657" max="6657" width="8.7109375" style="1667" customWidth="1"/>
    <col min="6658" max="6906" width="9.140625" style="1667"/>
    <col min="6907" max="6907" width="21.7109375" style="1667" customWidth="1"/>
    <col min="6908" max="6908" width="10.85546875" style="1667" customWidth="1"/>
    <col min="6909" max="6909" width="10.140625" style="1667" customWidth="1"/>
    <col min="6910" max="6910" width="10.7109375" style="1667" customWidth="1"/>
    <col min="6911" max="6911" width="14.7109375" style="1667" customWidth="1"/>
    <col min="6912" max="6912" width="12.5703125" style="1667" customWidth="1"/>
    <col min="6913" max="6913" width="8.7109375" style="1667" customWidth="1"/>
    <col min="6914" max="7162" width="9.140625" style="1667"/>
    <col min="7163" max="7163" width="21.7109375" style="1667" customWidth="1"/>
    <col min="7164" max="7164" width="10.85546875" style="1667" customWidth="1"/>
    <col min="7165" max="7165" width="10.140625" style="1667" customWidth="1"/>
    <col min="7166" max="7166" width="10.7109375" style="1667" customWidth="1"/>
    <col min="7167" max="7167" width="14.7109375" style="1667" customWidth="1"/>
    <col min="7168" max="7168" width="12.5703125" style="1667" customWidth="1"/>
    <col min="7169" max="7169" width="8.7109375" style="1667" customWidth="1"/>
    <col min="7170" max="7418" width="9.140625" style="1667"/>
    <col min="7419" max="7419" width="21.7109375" style="1667" customWidth="1"/>
    <col min="7420" max="7420" width="10.85546875" style="1667" customWidth="1"/>
    <col min="7421" max="7421" width="10.140625" style="1667" customWidth="1"/>
    <col min="7422" max="7422" width="10.7109375" style="1667" customWidth="1"/>
    <col min="7423" max="7423" width="14.7109375" style="1667" customWidth="1"/>
    <col min="7424" max="7424" width="12.5703125" style="1667" customWidth="1"/>
    <col min="7425" max="7425" width="8.7109375" style="1667" customWidth="1"/>
    <col min="7426" max="7674" width="9.140625" style="1667"/>
    <col min="7675" max="7675" width="21.7109375" style="1667" customWidth="1"/>
    <col min="7676" max="7676" width="10.85546875" style="1667" customWidth="1"/>
    <col min="7677" max="7677" width="10.140625" style="1667" customWidth="1"/>
    <col min="7678" max="7678" width="10.7109375" style="1667" customWidth="1"/>
    <col min="7679" max="7679" width="14.7109375" style="1667" customWidth="1"/>
    <col min="7680" max="7680" width="12.5703125" style="1667" customWidth="1"/>
    <col min="7681" max="7681" width="8.7109375" style="1667" customWidth="1"/>
    <col min="7682" max="7930" width="9.140625" style="1667"/>
    <col min="7931" max="7931" width="21.7109375" style="1667" customWidth="1"/>
    <col min="7932" max="7932" width="10.85546875" style="1667" customWidth="1"/>
    <col min="7933" max="7933" width="10.140625" style="1667" customWidth="1"/>
    <col min="7934" max="7934" width="10.7109375" style="1667" customWidth="1"/>
    <col min="7935" max="7935" width="14.7109375" style="1667" customWidth="1"/>
    <col min="7936" max="7936" width="12.5703125" style="1667" customWidth="1"/>
    <col min="7937" max="7937" width="8.7109375" style="1667" customWidth="1"/>
    <col min="7938" max="8186" width="9.140625" style="1667"/>
    <col min="8187" max="8187" width="21.7109375" style="1667" customWidth="1"/>
    <col min="8188" max="8188" width="10.85546875" style="1667" customWidth="1"/>
    <col min="8189" max="8189" width="10.140625" style="1667" customWidth="1"/>
    <col min="8190" max="8190" width="10.7109375" style="1667" customWidth="1"/>
    <col min="8191" max="8191" width="14.7109375" style="1667" customWidth="1"/>
    <col min="8192" max="8192" width="12.5703125" style="1667" customWidth="1"/>
    <col min="8193" max="8193" width="8.7109375" style="1667" customWidth="1"/>
    <col min="8194" max="8442" width="9.140625" style="1667"/>
    <col min="8443" max="8443" width="21.7109375" style="1667" customWidth="1"/>
    <col min="8444" max="8444" width="10.85546875" style="1667" customWidth="1"/>
    <col min="8445" max="8445" width="10.140625" style="1667" customWidth="1"/>
    <col min="8446" max="8446" width="10.7109375" style="1667" customWidth="1"/>
    <col min="8447" max="8447" width="14.7109375" style="1667" customWidth="1"/>
    <col min="8448" max="8448" width="12.5703125" style="1667" customWidth="1"/>
    <col min="8449" max="8449" width="8.7109375" style="1667" customWidth="1"/>
    <col min="8450" max="8698" width="9.140625" style="1667"/>
    <col min="8699" max="8699" width="21.7109375" style="1667" customWidth="1"/>
    <col min="8700" max="8700" width="10.85546875" style="1667" customWidth="1"/>
    <col min="8701" max="8701" width="10.140625" style="1667" customWidth="1"/>
    <col min="8702" max="8702" width="10.7109375" style="1667" customWidth="1"/>
    <col min="8703" max="8703" width="14.7109375" style="1667" customWidth="1"/>
    <col min="8704" max="8704" width="12.5703125" style="1667" customWidth="1"/>
    <col min="8705" max="8705" width="8.7109375" style="1667" customWidth="1"/>
    <col min="8706" max="8954" width="9.140625" style="1667"/>
    <col min="8955" max="8955" width="21.7109375" style="1667" customWidth="1"/>
    <col min="8956" max="8956" width="10.85546875" style="1667" customWidth="1"/>
    <col min="8957" max="8957" width="10.140625" style="1667" customWidth="1"/>
    <col min="8958" max="8958" width="10.7109375" style="1667" customWidth="1"/>
    <col min="8959" max="8959" width="14.7109375" style="1667" customWidth="1"/>
    <col min="8960" max="8960" width="12.5703125" style="1667" customWidth="1"/>
    <col min="8961" max="8961" width="8.7109375" style="1667" customWidth="1"/>
    <col min="8962" max="9210" width="9.140625" style="1667"/>
    <col min="9211" max="9211" width="21.7109375" style="1667" customWidth="1"/>
    <col min="9212" max="9212" width="10.85546875" style="1667" customWidth="1"/>
    <col min="9213" max="9213" width="10.140625" style="1667" customWidth="1"/>
    <col min="9214" max="9214" width="10.7109375" style="1667" customWidth="1"/>
    <col min="9215" max="9215" width="14.7109375" style="1667" customWidth="1"/>
    <col min="9216" max="9216" width="12.5703125" style="1667" customWidth="1"/>
    <col min="9217" max="9217" width="8.7109375" style="1667" customWidth="1"/>
    <col min="9218" max="9466" width="9.140625" style="1667"/>
    <col min="9467" max="9467" width="21.7109375" style="1667" customWidth="1"/>
    <col min="9468" max="9468" width="10.85546875" style="1667" customWidth="1"/>
    <col min="9469" max="9469" width="10.140625" style="1667" customWidth="1"/>
    <col min="9470" max="9470" width="10.7109375" style="1667" customWidth="1"/>
    <col min="9471" max="9471" width="14.7109375" style="1667" customWidth="1"/>
    <col min="9472" max="9472" width="12.5703125" style="1667" customWidth="1"/>
    <col min="9473" max="9473" width="8.7109375" style="1667" customWidth="1"/>
    <col min="9474" max="9722" width="9.140625" style="1667"/>
    <col min="9723" max="9723" width="21.7109375" style="1667" customWidth="1"/>
    <col min="9724" max="9724" width="10.85546875" style="1667" customWidth="1"/>
    <col min="9725" max="9725" width="10.140625" style="1667" customWidth="1"/>
    <col min="9726" max="9726" width="10.7109375" style="1667" customWidth="1"/>
    <col min="9727" max="9727" width="14.7109375" style="1667" customWidth="1"/>
    <col min="9728" max="9728" width="12.5703125" style="1667" customWidth="1"/>
    <col min="9729" max="9729" width="8.7109375" style="1667" customWidth="1"/>
    <col min="9730" max="9978" width="9.140625" style="1667"/>
    <col min="9979" max="9979" width="21.7109375" style="1667" customWidth="1"/>
    <col min="9980" max="9980" width="10.85546875" style="1667" customWidth="1"/>
    <col min="9981" max="9981" width="10.140625" style="1667" customWidth="1"/>
    <col min="9982" max="9982" width="10.7109375" style="1667" customWidth="1"/>
    <col min="9983" max="9983" width="14.7109375" style="1667" customWidth="1"/>
    <col min="9984" max="9984" width="12.5703125" style="1667" customWidth="1"/>
    <col min="9985" max="9985" width="8.7109375" style="1667" customWidth="1"/>
    <col min="9986" max="10234" width="9.140625" style="1667"/>
    <col min="10235" max="10235" width="21.7109375" style="1667" customWidth="1"/>
    <col min="10236" max="10236" width="10.85546875" style="1667" customWidth="1"/>
    <col min="10237" max="10237" width="10.140625" style="1667" customWidth="1"/>
    <col min="10238" max="10238" width="10.7109375" style="1667" customWidth="1"/>
    <col min="10239" max="10239" width="14.7109375" style="1667" customWidth="1"/>
    <col min="10240" max="10240" width="12.5703125" style="1667" customWidth="1"/>
    <col min="10241" max="10241" width="8.7109375" style="1667" customWidth="1"/>
    <col min="10242" max="10490" width="9.140625" style="1667"/>
    <col min="10491" max="10491" width="21.7109375" style="1667" customWidth="1"/>
    <col min="10492" max="10492" width="10.85546875" style="1667" customWidth="1"/>
    <col min="10493" max="10493" width="10.140625" style="1667" customWidth="1"/>
    <col min="10494" max="10494" width="10.7109375" style="1667" customWidth="1"/>
    <col min="10495" max="10495" width="14.7109375" style="1667" customWidth="1"/>
    <col min="10496" max="10496" width="12.5703125" style="1667" customWidth="1"/>
    <col min="10497" max="10497" width="8.7109375" style="1667" customWidth="1"/>
    <col min="10498" max="10746" width="9.140625" style="1667"/>
    <col min="10747" max="10747" width="21.7109375" style="1667" customWidth="1"/>
    <col min="10748" max="10748" width="10.85546875" style="1667" customWidth="1"/>
    <col min="10749" max="10749" width="10.140625" style="1667" customWidth="1"/>
    <col min="10750" max="10750" width="10.7109375" style="1667" customWidth="1"/>
    <col min="10751" max="10751" width="14.7109375" style="1667" customWidth="1"/>
    <col min="10752" max="10752" width="12.5703125" style="1667" customWidth="1"/>
    <col min="10753" max="10753" width="8.7109375" style="1667" customWidth="1"/>
    <col min="10754" max="11002" width="9.140625" style="1667"/>
    <col min="11003" max="11003" width="21.7109375" style="1667" customWidth="1"/>
    <col min="11004" max="11004" width="10.85546875" style="1667" customWidth="1"/>
    <col min="11005" max="11005" width="10.140625" style="1667" customWidth="1"/>
    <col min="11006" max="11006" width="10.7109375" style="1667" customWidth="1"/>
    <col min="11007" max="11007" width="14.7109375" style="1667" customWidth="1"/>
    <col min="11008" max="11008" width="12.5703125" style="1667" customWidth="1"/>
    <col min="11009" max="11009" width="8.7109375" style="1667" customWidth="1"/>
    <col min="11010" max="11258" width="9.140625" style="1667"/>
    <col min="11259" max="11259" width="21.7109375" style="1667" customWidth="1"/>
    <col min="11260" max="11260" width="10.85546875" style="1667" customWidth="1"/>
    <col min="11261" max="11261" width="10.140625" style="1667" customWidth="1"/>
    <col min="11262" max="11262" width="10.7109375" style="1667" customWidth="1"/>
    <col min="11263" max="11263" width="14.7109375" style="1667" customWidth="1"/>
    <col min="11264" max="11264" width="12.5703125" style="1667" customWidth="1"/>
    <col min="11265" max="11265" width="8.7109375" style="1667" customWidth="1"/>
    <col min="11266" max="11514" width="9.140625" style="1667"/>
    <col min="11515" max="11515" width="21.7109375" style="1667" customWidth="1"/>
    <col min="11516" max="11516" width="10.85546875" style="1667" customWidth="1"/>
    <col min="11517" max="11517" width="10.140625" style="1667" customWidth="1"/>
    <col min="11518" max="11518" width="10.7109375" style="1667" customWidth="1"/>
    <col min="11519" max="11519" width="14.7109375" style="1667" customWidth="1"/>
    <col min="11520" max="11520" width="12.5703125" style="1667" customWidth="1"/>
    <col min="11521" max="11521" width="8.7109375" style="1667" customWidth="1"/>
    <col min="11522" max="11770" width="9.140625" style="1667"/>
    <col min="11771" max="11771" width="21.7109375" style="1667" customWidth="1"/>
    <col min="11772" max="11772" width="10.85546875" style="1667" customWidth="1"/>
    <col min="11773" max="11773" width="10.140625" style="1667" customWidth="1"/>
    <col min="11774" max="11774" width="10.7109375" style="1667" customWidth="1"/>
    <col min="11775" max="11775" width="14.7109375" style="1667" customWidth="1"/>
    <col min="11776" max="11776" width="12.5703125" style="1667" customWidth="1"/>
    <col min="11777" max="11777" width="8.7109375" style="1667" customWidth="1"/>
    <col min="11778" max="12026" width="9.140625" style="1667"/>
    <col min="12027" max="12027" width="21.7109375" style="1667" customWidth="1"/>
    <col min="12028" max="12028" width="10.85546875" style="1667" customWidth="1"/>
    <col min="12029" max="12029" width="10.140625" style="1667" customWidth="1"/>
    <col min="12030" max="12030" width="10.7109375" style="1667" customWidth="1"/>
    <col min="12031" max="12031" width="14.7109375" style="1667" customWidth="1"/>
    <col min="12032" max="12032" width="12.5703125" style="1667" customWidth="1"/>
    <col min="12033" max="12033" width="8.7109375" style="1667" customWidth="1"/>
    <col min="12034" max="12282" width="9.140625" style="1667"/>
    <col min="12283" max="12283" width="21.7109375" style="1667" customWidth="1"/>
    <col min="12284" max="12284" width="10.85546875" style="1667" customWidth="1"/>
    <col min="12285" max="12285" width="10.140625" style="1667" customWidth="1"/>
    <col min="12286" max="12286" width="10.7109375" style="1667" customWidth="1"/>
    <col min="12287" max="12287" width="14.7109375" style="1667" customWidth="1"/>
    <col min="12288" max="12288" width="12.5703125" style="1667" customWidth="1"/>
    <col min="12289" max="12289" width="8.7109375" style="1667" customWidth="1"/>
    <col min="12290" max="12538" width="9.140625" style="1667"/>
    <col min="12539" max="12539" width="21.7109375" style="1667" customWidth="1"/>
    <col min="12540" max="12540" width="10.85546875" style="1667" customWidth="1"/>
    <col min="12541" max="12541" width="10.140625" style="1667" customWidth="1"/>
    <col min="12542" max="12542" width="10.7109375" style="1667" customWidth="1"/>
    <col min="12543" max="12543" width="14.7109375" style="1667" customWidth="1"/>
    <col min="12544" max="12544" width="12.5703125" style="1667" customWidth="1"/>
    <col min="12545" max="12545" width="8.7109375" style="1667" customWidth="1"/>
    <col min="12546" max="12794" width="9.140625" style="1667"/>
    <col min="12795" max="12795" width="21.7109375" style="1667" customWidth="1"/>
    <col min="12796" max="12796" width="10.85546875" style="1667" customWidth="1"/>
    <col min="12797" max="12797" width="10.140625" style="1667" customWidth="1"/>
    <col min="12798" max="12798" width="10.7109375" style="1667" customWidth="1"/>
    <col min="12799" max="12799" width="14.7109375" style="1667" customWidth="1"/>
    <col min="12800" max="12800" width="12.5703125" style="1667" customWidth="1"/>
    <col min="12801" max="12801" width="8.7109375" style="1667" customWidth="1"/>
    <col min="12802" max="13050" width="9.140625" style="1667"/>
    <col min="13051" max="13051" width="21.7109375" style="1667" customWidth="1"/>
    <col min="13052" max="13052" width="10.85546875" style="1667" customWidth="1"/>
    <col min="13053" max="13053" width="10.140625" style="1667" customWidth="1"/>
    <col min="13054" max="13054" width="10.7109375" style="1667" customWidth="1"/>
    <col min="13055" max="13055" width="14.7109375" style="1667" customWidth="1"/>
    <col min="13056" max="13056" width="12.5703125" style="1667" customWidth="1"/>
    <col min="13057" max="13057" width="8.7109375" style="1667" customWidth="1"/>
    <col min="13058" max="13306" width="9.140625" style="1667"/>
    <col min="13307" max="13307" width="21.7109375" style="1667" customWidth="1"/>
    <col min="13308" max="13308" width="10.85546875" style="1667" customWidth="1"/>
    <col min="13309" max="13309" width="10.140625" style="1667" customWidth="1"/>
    <col min="13310" max="13310" width="10.7109375" style="1667" customWidth="1"/>
    <col min="13311" max="13311" width="14.7109375" style="1667" customWidth="1"/>
    <col min="13312" max="13312" width="12.5703125" style="1667" customWidth="1"/>
    <col min="13313" max="13313" width="8.7109375" style="1667" customWidth="1"/>
    <col min="13314" max="13562" width="9.140625" style="1667"/>
    <col min="13563" max="13563" width="21.7109375" style="1667" customWidth="1"/>
    <col min="13564" max="13564" width="10.85546875" style="1667" customWidth="1"/>
    <col min="13565" max="13565" width="10.140625" style="1667" customWidth="1"/>
    <col min="13566" max="13566" width="10.7109375" style="1667" customWidth="1"/>
    <col min="13567" max="13567" width="14.7109375" style="1667" customWidth="1"/>
    <col min="13568" max="13568" width="12.5703125" style="1667" customWidth="1"/>
    <col min="13569" max="13569" width="8.7109375" style="1667" customWidth="1"/>
    <col min="13570" max="13818" width="9.140625" style="1667"/>
    <col min="13819" max="13819" width="21.7109375" style="1667" customWidth="1"/>
    <col min="13820" max="13820" width="10.85546875" style="1667" customWidth="1"/>
    <col min="13821" max="13821" width="10.140625" style="1667" customWidth="1"/>
    <col min="13822" max="13822" width="10.7109375" style="1667" customWidth="1"/>
    <col min="13823" max="13823" width="14.7109375" style="1667" customWidth="1"/>
    <col min="13824" max="13824" width="12.5703125" style="1667" customWidth="1"/>
    <col min="13825" max="13825" width="8.7109375" style="1667" customWidth="1"/>
    <col min="13826" max="14074" width="9.140625" style="1667"/>
    <col min="14075" max="14075" width="21.7109375" style="1667" customWidth="1"/>
    <col min="14076" max="14076" width="10.85546875" style="1667" customWidth="1"/>
    <col min="14077" max="14077" width="10.140625" style="1667" customWidth="1"/>
    <col min="14078" max="14078" width="10.7109375" style="1667" customWidth="1"/>
    <col min="14079" max="14079" width="14.7109375" style="1667" customWidth="1"/>
    <col min="14080" max="14080" width="12.5703125" style="1667" customWidth="1"/>
    <col min="14081" max="14081" width="8.7109375" style="1667" customWidth="1"/>
    <col min="14082" max="14330" width="9.140625" style="1667"/>
    <col min="14331" max="14331" width="21.7109375" style="1667" customWidth="1"/>
    <col min="14332" max="14332" width="10.85546875" style="1667" customWidth="1"/>
    <col min="14333" max="14333" width="10.140625" style="1667" customWidth="1"/>
    <col min="14334" max="14334" width="10.7109375" style="1667" customWidth="1"/>
    <col min="14335" max="14335" width="14.7109375" style="1667" customWidth="1"/>
    <col min="14336" max="14336" width="12.5703125" style="1667" customWidth="1"/>
    <col min="14337" max="14337" width="8.7109375" style="1667" customWidth="1"/>
    <col min="14338" max="14586" width="9.140625" style="1667"/>
    <col min="14587" max="14587" width="21.7109375" style="1667" customWidth="1"/>
    <col min="14588" max="14588" width="10.85546875" style="1667" customWidth="1"/>
    <col min="14589" max="14589" width="10.140625" style="1667" customWidth="1"/>
    <col min="14590" max="14590" width="10.7109375" style="1667" customWidth="1"/>
    <col min="14591" max="14591" width="14.7109375" style="1667" customWidth="1"/>
    <col min="14592" max="14592" width="12.5703125" style="1667" customWidth="1"/>
    <col min="14593" max="14593" width="8.7109375" style="1667" customWidth="1"/>
    <col min="14594" max="14842" width="9.140625" style="1667"/>
    <col min="14843" max="14843" width="21.7109375" style="1667" customWidth="1"/>
    <col min="14844" max="14844" width="10.85546875" style="1667" customWidth="1"/>
    <col min="14845" max="14845" width="10.140625" style="1667" customWidth="1"/>
    <col min="14846" max="14846" width="10.7109375" style="1667" customWidth="1"/>
    <col min="14847" max="14847" width="14.7109375" style="1667" customWidth="1"/>
    <col min="14848" max="14848" width="12.5703125" style="1667" customWidth="1"/>
    <col min="14849" max="14849" width="8.7109375" style="1667" customWidth="1"/>
    <col min="14850" max="15098" width="9.140625" style="1667"/>
    <col min="15099" max="15099" width="21.7109375" style="1667" customWidth="1"/>
    <col min="15100" max="15100" width="10.85546875" style="1667" customWidth="1"/>
    <col min="15101" max="15101" width="10.140625" style="1667" customWidth="1"/>
    <col min="15102" max="15102" width="10.7109375" style="1667" customWidth="1"/>
    <col min="15103" max="15103" width="14.7109375" style="1667" customWidth="1"/>
    <col min="15104" max="15104" width="12.5703125" style="1667" customWidth="1"/>
    <col min="15105" max="15105" width="8.7109375" style="1667" customWidth="1"/>
    <col min="15106" max="15354" width="9.140625" style="1667"/>
    <col min="15355" max="15355" width="21.7109375" style="1667" customWidth="1"/>
    <col min="15356" max="15356" width="10.85546875" style="1667" customWidth="1"/>
    <col min="15357" max="15357" width="10.140625" style="1667" customWidth="1"/>
    <col min="15358" max="15358" width="10.7109375" style="1667" customWidth="1"/>
    <col min="15359" max="15359" width="14.7109375" style="1667" customWidth="1"/>
    <col min="15360" max="15360" width="12.5703125" style="1667" customWidth="1"/>
    <col min="15361" max="15361" width="8.7109375" style="1667" customWidth="1"/>
    <col min="15362" max="15610" width="9.140625" style="1667"/>
    <col min="15611" max="15611" width="21.7109375" style="1667" customWidth="1"/>
    <col min="15612" max="15612" width="10.85546875" style="1667" customWidth="1"/>
    <col min="15613" max="15613" width="10.140625" style="1667" customWidth="1"/>
    <col min="15614" max="15614" width="10.7109375" style="1667" customWidth="1"/>
    <col min="15615" max="15615" width="14.7109375" style="1667" customWidth="1"/>
    <col min="15616" max="15616" width="12.5703125" style="1667" customWidth="1"/>
    <col min="15617" max="15617" width="8.7109375" style="1667" customWidth="1"/>
    <col min="15618" max="15866" width="9.140625" style="1667"/>
    <col min="15867" max="15867" width="21.7109375" style="1667" customWidth="1"/>
    <col min="15868" max="15868" width="10.85546875" style="1667" customWidth="1"/>
    <col min="15869" max="15869" width="10.140625" style="1667" customWidth="1"/>
    <col min="15870" max="15870" width="10.7109375" style="1667" customWidth="1"/>
    <col min="15871" max="15871" width="14.7109375" style="1667" customWidth="1"/>
    <col min="15872" max="15872" width="12.5703125" style="1667" customWidth="1"/>
    <col min="15873" max="15873" width="8.7109375" style="1667" customWidth="1"/>
    <col min="15874" max="16122" width="9.140625" style="1667"/>
    <col min="16123" max="16123" width="21.7109375" style="1667" customWidth="1"/>
    <col min="16124" max="16124" width="10.85546875" style="1667" customWidth="1"/>
    <col min="16125" max="16125" width="10.140625" style="1667" customWidth="1"/>
    <col min="16126" max="16126" width="10.7109375" style="1667" customWidth="1"/>
    <col min="16127" max="16127" width="14.7109375" style="1667" customWidth="1"/>
    <col min="16128" max="16128" width="12.5703125" style="1667" customWidth="1"/>
    <col min="16129" max="16129" width="8.7109375" style="1667" customWidth="1"/>
    <col min="16130" max="16384" width="9.140625" style="1667"/>
  </cols>
  <sheetData>
    <row r="1" spans="1:8" ht="17.25" customHeight="1">
      <c r="A1" s="1921" t="s">
        <v>1737</v>
      </c>
      <c r="B1" s="1685"/>
      <c r="C1" s="1685"/>
      <c r="D1" s="1685"/>
      <c r="E1" s="1685"/>
    </row>
    <row r="2" spans="1:8" ht="19.5" customHeight="1">
      <c r="A2" s="2328" t="s">
        <v>1493</v>
      </c>
      <c r="B2" s="2328"/>
      <c r="C2" s="2328"/>
      <c r="D2" s="2328"/>
      <c r="E2" s="2328"/>
      <c r="F2" s="2328"/>
      <c r="G2" s="2328"/>
    </row>
    <row r="3" spans="1:8" ht="25.5" customHeight="1">
      <c r="A3" s="2329" t="s">
        <v>1494</v>
      </c>
      <c r="B3" s="2329"/>
      <c r="C3" s="2329"/>
      <c r="D3" s="2329"/>
      <c r="E3" s="2329"/>
      <c r="F3" s="2329"/>
      <c r="G3" s="2329"/>
    </row>
    <row r="4" spans="1:8" s="122" customFormat="1" ht="12.95" customHeight="1">
      <c r="A4" s="1618">
        <v>2016</v>
      </c>
      <c r="B4" s="1839"/>
      <c r="C4" s="1839"/>
      <c r="D4" s="1839"/>
      <c r="E4" s="1839"/>
      <c r="F4" s="1839"/>
      <c r="G4" s="1840" t="s">
        <v>1495</v>
      </c>
    </row>
    <row r="5" spans="1:8" s="122" customFormat="1" ht="11.1" customHeight="1">
      <c r="A5" s="1841" t="s">
        <v>1462</v>
      </c>
      <c r="B5" s="2092" t="s">
        <v>0</v>
      </c>
      <c r="C5" s="2049" t="s">
        <v>1496</v>
      </c>
      <c r="D5" s="2391"/>
      <c r="E5" s="2391"/>
      <c r="F5" s="2392"/>
      <c r="G5" s="2092" t="s">
        <v>1497</v>
      </c>
    </row>
    <row r="6" spans="1:8" s="122" customFormat="1" ht="11.1" customHeight="1">
      <c r="A6" s="1842"/>
      <c r="B6" s="2065"/>
      <c r="C6" s="2068"/>
      <c r="D6" s="2185"/>
      <c r="E6" s="2185"/>
      <c r="F6" s="2186"/>
      <c r="G6" s="2393"/>
    </row>
    <row r="7" spans="1:8" s="122" customFormat="1" ht="10.5" customHeight="1">
      <c r="A7" s="1842"/>
      <c r="B7" s="2065"/>
      <c r="C7" s="2092" t="s">
        <v>0</v>
      </c>
      <c r="D7" s="2092" t="s">
        <v>1485</v>
      </c>
      <c r="E7" s="2092" t="s">
        <v>1498</v>
      </c>
      <c r="F7" s="2092" t="s">
        <v>1499</v>
      </c>
      <c r="G7" s="2393"/>
    </row>
    <row r="8" spans="1:8" s="122" customFormat="1" ht="16.5" customHeight="1">
      <c r="A8" s="1843" t="s">
        <v>1500</v>
      </c>
      <c r="B8" s="2261"/>
      <c r="C8" s="2261"/>
      <c r="D8" s="2093"/>
      <c r="E8" s="2093"/>
      <c r="F8" s="2093"/>
      <c r="G8" s="2301"/>
    </row>
    <row r="9" spans="1:8" s="137" customFormat="1" ht="21.75" customHeight="1">
      <c r="B9" s="955"/>
      <c r="C9" s="955"/>
      <c r="D9" s="955"/>
      <c r="E9" s="955"/>
      <c r="F9" s="955"/>
      <c r="G9" s="955"/>
    </row>
    <row r="10" spans="1:8" s="137" customFormat="1" ht="23.25" customHeight="1">
      <c r="A10" s="1844" t="s">
        <v>99</v>
      </c>
      <c r="B10" s="955">
        <v>385661.16700000048</v>
      </c>
      <c r="C10" s="955">
        <v>342737.26599999989</v>
      </c>
      <c r="D10" s="955">
        <v>145594.51299999989</v>
      </c>
      <c r="E10" s="955">
        <v>128969.29399999998</v>
      </c>
      <c r="F10" s="955">
        <v>68173.459000000017</v>
      </c>
      <c r="G10" s="955">
        <v>42923.901000000005</v>
      </c>
      <c r="H10" s="1845"/>
    </row>
    <row r="11" spans="1:8" s="137" customFormat="1" ht="9.9499999999999993" customHeight="1">
      <c r="A11" s="1147"/>
      <c r="B11" s="1846"/>
      <c r="C11" s="1846"/>
      <c r="D11" s="1846"/>
      <c r="E11" s="1846"/>
      <c r="F11" s="1846"/>
      <c r="G11" s="1846"/>
    </row>
    <row r="12" spans="1:8" s="1850" customFormat="1" ht="30" customHeight="1">
      <c r="A12" s="1847" t="s">
        <v>1501</v>
      </c>
      <c r="B12" s="1848">
        <v>78931.467999999964</v>
      </c>
      <c r="C12" s="1848">
        <v>63338.105999999992</v>
      </c>
      <c r="D12" s="1848">
        <v>41090.696000000011</v>
      </c>
      <c r="E12" s="1848">
        <v>19222.629999999997</v>
      </c>
      <c r="F12" s="1848">
        <v>3024.7800000000016</v>
      </c>
      <c r="G12" s="1848">
        <v>15593.361999999992</v>
      </c>
      <c r="H12" s="1849"/>
    </row>
    <row r="13" spans="1:8" s="137" customFormat="1" ht="9.9499999999999993" customHeight="1">
      <c r="A13" s="1060"/>
      <c r="B13" s="1846"/>
      <c r="C13" s="1846"/>
      <c r="D13" s="1851"/>
      <c r="E13" s="1851"/>
      <c r="F13" s="1851"/>
      <c r="G13" s="1846"/>
      <c r="H13" s="1845"/>
    </row>
    <row r="14" spans="1:8" s="1850" customFormat="1" ht="30" customHeight="1">
      <c r="A14" s="1852" t="s">
        <v>1502</v>
      </c>
      <c r="B14" s="1848">
        <v>66446.943999999974</v>
      </c>
      <c r="C14" s="1848">
        <v>63723.857000000025</v>
      </c>
      <c r="D14" s="1853">
        <v>53247.507999999994</v>
      </c>
      <c r="E14" s="1853">
        <v>9293.3340000000062</v>
      </c>
      <c r="F14" s="1853">
        <v>1183.0150000000001</v>
      </c>
      <c r="G14" s="1848">
        <v>2723.0869999999982</v>
      </c>
    </row>
    <row r="15" spans="1:8" s="137" customFormat="1" ht="9.9499999999999993" customHeight="1">
      <c r="A15" s="1065"/>
      <c r="B15" s="1846"/>
      <c r="C15" s="1846"/>
      <c r="D15" s="1851"/>
      <c r="E15" s="1851"/>
      <c r="F15" s="1851"/>
      <c r="G15" s="1846"/>
    </row>
    <row r="16" spans="1:8" s="1850" customFormat="1" ht="30" customHeight="1">
      <c r="A16" s="1847" t="s">
        <v>1503</v>
      </c>
      <c r="B16" s="1848">
        <v>8331.1880000000037</v>
      </c>
      <c r="C16" s="1848">
        <v>8123.2699999999968</v>
      </c>
      <c r="D16" s="1853">
        <v>2535.0329999999985</v>
      </c>
      <c r="E16" s="1853">
        <v>5366.3139999999985</v>
      </c>
      <c r="F16" s="1853">
        <v>221.92300000000017</v>
      </c>
      <c r="G16" s="1848">
        <v>207.91800000000012</v>
      </c>
    </row>
    <row r="17" spans="1:8" s="137" customFormat="1" ht="9.9499999999999993" customHeight="1">
      <c r="A17" s="1064"/>
      <c r="B17" s="1846"/>
      <c r="C17" s="1846"/>
      <c r="D17" s="1851"/>
      <c r="E17" s="1851"/>
      <c r="F17" s="1851"/>
      <c r="G17" s="1846"/>
    </row>
    <row r="18" spans="1:8" s="1850" customFormat="1" ht="30" customHeight="1">
      <c r="A18" s="1854" t="s">
        <v>1504</v>
      </c>
      <c r="B18" s="1848">
        <v>8485.478000000001</v>
      </c>
      <c r="C18" s="1848">
        <v>7070.6749999999984</v>
      </c>
      <c r="D18" s="1848">
        <v>2733.8900000000003</v>
      </c>
      <c r="E18" s="1848">
        <v>3181.9290000000005</v>
      </c>
      <c r="F18" s="1848">
        <v>1154.8560000000007</v>
      </c>
      <c r="G18" s="1848">
        <v>1414.8029999999985</v>
      </c>
    </row>
    <row r="19" spans="1:8" s="122" customFormat="1" ht="9.9499999999999993" customHeight="1">
      <c r="A19" s="1065"/>
      <c r="B19" s="1846"/>
      <c r="C19" s="1846"/>
      <c r="D19" s="1851"/>
      <c r="E19" s="1851"/>
      <c r="F19" s="1851"/>
      <c r="G19" s="1846"/>
    </row>
    <row r="20" spans="1:8" s="239" customFormat="1" ht="30" customHeight="1">
      <c r="A20" s="1854" t="s">
        <v>1505</v>
      </c>
      <c r="B20" s="1848">
        <v>87906.656000000017</v>
      </c>
      <c r="C20" s="1848">
        <v>81133.362999999998</v>
      </c>
      <c r="D20" s="1848">
        <v>12233.522999999996</v>
      </c>
      <c r="E20" s="1848">
        <v>52447.936000000009</v>
      </c>
      <c r="F20" s="1848">
        <v>16451.903999999999</v>
      </c>
      <c r="G20" s="1848">
        <v>6773.2929999999988</v>
      </c>
      <c r="H20" s="1855"/>
    </row>
    <row r="21" spans="1:8" s="122" customFormat="1" ht="9.9499999999999993" customHeight="1">
      <c r="A21" s="1064"/>
      <c r="B21" s="1846"/>
      <c r="C21" s="1846"/>
      <c r="D21" s="1851"/>
      <c r="E21" s="1851"/>
      <c r="F21" s="1851"/>
      <c r="G21" s="1846"/>
    </row>
    <row r="22" spans="1:8" s="239" customFormat="1" ht="30" customHeight="1">
      <c r="A22" s="1854" t="s">
        <v>1506</v>
      </c>
      <c r="B22" s="1848">
        <v>7333.4130000000032</v>
      </c>
      <c r="C22" s="1848">
        <v>6443.6929999999984</v>
      </c>
      <c r="D22" s="1848">
        <v>2106.2569999999987</v>
      </c>
      <c r="E22" s="1848">
        <v>3796.2269999999976</v>
      </c>
      <c r="F22" s="1848">
        <v>541.20900000000029</v>
      </c>
      <c r="G22" s="1848">
        <v>889.7199999999998</v>
      </c>
    </row>
    <row r="23" spans="1:8" s="137" customFormat="1" ht="9.9499999999999993" customHeight="1">
      <c r="A23" s="1595"/>
      <c r="B23" s="1846"/>
      <c r="C23" s="1846"/>
      <c r="D23" s="1851"/>
      <c r="E23" s="1851"/>
      <c r="F23" s="1851"/>
      <c r="G23" s="1846"/>
    </row>
    <row r="24" spans="1:8" s="239" customFormat="1" ht="30" customHeight="1">
      <c r="A24" s="1854" t="s">
        <v>1507</v>
      </c>
      <c r="B24" s="1848">
        <v>6788.4080000000013</v>
      </c>
      <c r="C24" s="1848">
        <v>4107.287000000003</v>
      </c>
      <c r="D24" s="1848">
        <v>1423.5950000000007</v>
      </c>
      <c r="E24" s="1848">
        <v>1808.0579999999998</v>
      </c>
      <c r="F24" s="1848">
        <v>875.63400000000013</v>
      </c>
      <c r="G24" s="1848">
        <v>2681.1210000000033</v>
      </c>
    </row>
    <row r="25" spans="1:8" s="122" customFormat="1" ht="9.9499999999999993" customHeight="1">
      <c r="A25" s="1064"/>
      <c r="B25" s="1846"/>
      <c r="C25" s="1846"/>
      <c r="D25" s="1851"/>
      <c r="E25" s="1851"/>
      <c r="F25" s="1851"/>
      <c r="G25" s="1846"/>
    </row>
    <row r="26" spans="1:8" s="239" customFormat="1" ht="30" customHeight="1">
      <c r="A26" s="1847" t="s">
        <v>1508</v>
      </c>
      <c r="B26" s="1848">
        <v>7431.2830000000031</v>
      </c>
      <c r="C26" s="1848">
        <v>7413.8899999999976</v>
      </c>
      <c r="D26" s="1848">
        <v>1055.5989999999993</v>
      </c>
      <c r="E26" s="1848">
        <v>6226.1040000000021</v>
      </c>
      <c r="F26" s="1848">
        <v>132.18700000000004</v>
      </c>
      <c r="G26" s="1848">
        <v>17.393000000000011</v>
      </c>
    </row>
    <row r="27" spans="1:8" s="122" customFormat="1" ht="9.9499999999999993" customHeight="1">
      <c r="A27" s="1064"/>
      <c r="B27" s="1846"/>
      <c r="C27" s="1846"/>
      <c r="D27" s="1851"/>
      <c r="E27" s="1851"/>
      <c r="F27" s="1851"/>
      <c r="G27" s="1856"/>
    </row>
    <row r="28" spans="1:8" s="239" customFormat="1" ht="30" customHeight="1">
      <c r="A28" s="1847" t="s">
        <v>1509</v>
      </c>
      <c r="B28" s="1848">
        <v>2808.9860000000022</v>
      </c>
      <c r="C28" s="1848">
        <v>2505.5960000000009</v>
      </c>
      <c r="D28" s="1848">
        <v>448.3520000000002</v>
      </c>
      <c r="E28" s="1848">
        <v>1560.2729999999999</v>
      </c>
      <c r="F28" s="1848">
        <v>496.97100000000012</v>
      </c>
      <c r="G28" s="1848">
        <v>303.38999999999982</v>
      </c>
    </row>
    <row r="29" spans="1:8" s="122" customFormat="1" ht="9.9499999999999993" customHeight="1">
      <c r="A29" s="1543"/>
      <c r="B29" s="1846"/>
      <c r="C29" s="1846"/>
      <c r="D29" s="1857"/>
      <c r="E29" s="1857"/>
      <c r="F29" s="1851"/>
      <c r="G29" s="1846"/>
    </row>
    <row r="30" spans="1:8" s="239" customFormat="1" ht="30" customHeight="1">
      <c r="A30" s="1858" t="s">
        <v>1510</v>
      </c>
      <c r="B30" s="1848">
        <v>111197.34300000005</v>
      </c>
      <c r="C30" s="1848">
        <v>98877.528999999995</v>
      </c>
      <c r="D30" s="1848">
        <v>28720.059999999994</v>
      </c>
      <c r="E30" s="1848">
        <v>26066.489000000001</v>
      </c>
      <c r="F30" s="1848">
        <v>44090.980000000047</v>
      </c>
      <c r="G30" s="1848">
        <v>12319.813999999997</v>
      </c>
    </row>
    <row r="31" spans="1:8" s="137" customFormat="1" ht="6.75" customHeight="1" thickBot="1">
      <c r="A31" s="1859"/>
      <c r="B31" s="1860"/>
      <c r="C31" s="1860"/>
      <c r="D31" s="1861"/>
      <c r="E31" s="1861"/>
      <c r="F31" s="1861"/>
      <c r="G31" s="1860"/>
    </row>
    <row r="32" spans="1:8" s="137" customFormat="1" ht="3.75" customHeight="1" thickTop="1">
      <c r="A32" s="987"/>
      <c r="B32" s="1862"/>
      <c r="C32" s="1862"/>
      <c r="D32" s="1863"/>
      <c r="E32" s="1863"/>
      <c r="F32" s="1863"/>
      <c r="G32" s="1862"/>
    </row>
    <row r="33" spans="1:7" s="122" customFormat="1" ht="12.95" customHeight="1">
      <c r="A33" s="1864" t="s">
        <v>1511</v>
      </c>
      <c r="B33" s="1864"/>
      <c r="C33" s="1864"/>
      <c r="D33" s="1864"/>
      <c r="E33" s="1864"/>
      <c r="F33" s="952"/>
    </row>
    <row r="34" spans="1:7" s="1647" customFormat="1" ht="15" customHeight="1">
      <c r="A34" s="1644"/>
      <c r="B34" s="1865"/>
      <c r="C34" s="1865"/>
      <c r="D34" s="1865"/>
      <c r="E34" s="1865"/>
      <c r="F34" s="1865"/>
      <c r="G34" s="1865"/>
    </row>
    <row r="35" spans="1:7" s="1647" customFormat="1" ht="15" customHeight="1">
      <c r="A35" s="1623" t="s">
        <v>691</v>
      </c>
      <c r="B35" s="1623"/>
      <c r="C35" s="1865"/>
      <c r="D35" s="1866"/>
      <c r="E35" s="1866"/>
      <c r="F35" s="1865"/>
      <c r="G35" s="1866"/>
    </row>
    <row r="36" spans="1:7" s="1870" customFormat="1" ht="12" customHeight="1">
      <c r="A36" s="1867" t="s">
        <v>1492</v>
      </c>
      <c r="B36" s="1623"/>
      <c r="C36" s="1868"/>
      <c r="D36" s="1869"/>
      <c r="E36" s="1869"/>
      <c r="F36" s="1868"/>
      <c r="G36" s="1869"/>
    </row>
    <row r="37" spans="1:7" s="1870" customFormat="1" ht="12" customHeight="1">
      <c r="A37" s="1867" t="s">
        <v>1512</v>
      </c>
      <c r="B37" s="1623"/>
      <c r="C37" s="1868"/>
      <c r="D37" s="1869"/>
      <c r="E37" s="1869"/>
      <c r="F37" s="1868"/>
      <c r="G37" s="1869"/>
    </row>
    <row r="38" spans="1:7" s="1870" customFormat="1" ht="12" customHeight="1">
      <c r="A38" s="1867" t="s">
        <v>1513</v>
      </c>
      <c r="B38" s="1623"/>
      <c r="C38" s="1868"/>
      <c r="D38" s="1869"/>
      <c r="E38" s="1869"/>
      <c r="F38" s="1868"/>
      <c r="G38" s="1869"/>
    </row>
    <row r="39" spans="1:7" s="1870" customFormat="1" ht="12" customHeight="1">
      <c r="A39" s="1867" t="s">
        <v>1514</v>
      </c>
      <c r="B39" s="1623"/>
      <c r="C39" s="1868"/>
      <c r="D39" s="1869"/>
      <c r="E39" s="1869"/>
      <c r="F39" s="1868"/>
      <c r="G39" s="1869"/>
    </row>
    <row r="40" spans="1:7" s="1870" customFormat="1" ht="12" customHeight="1">
      <c r="A40" s="1867" t="s">
        <v>1515</v>
      </c>
      <c r="B40" s="1623"/>
      <c r="C40" s="1868"/>
      <c r="D40" s="1869"/>
      <c r="E40" s="1869"/>
      <c r="F40" s="1868"/>
      <c r="G40" s="1869"/>
    </row>
    <row r="41" spans="1:7" s="1870" customFormat="1" ht="12" customHeight="1">
      <c r="A41" s="1867" t="s">
        <v>1516</v>
      </c>
      <c r="B41" s="1623"/>
      <c r="C41" s="1868"/>
      <c r="D41" s="1869"/>
      <c r="E41" s="1869"/>
      <c r="F41" s="1868"/>
      <c r="G41" s="1869"/>
    </row>
    <row r="42" spans="1:7" s="1870" customFormat="1" ht="12" customHeight="1">
      <c r="A42" s="1867" t="s">
        <v>1517</v>
      </c>
      <c r="B42" s="1623"/>
      <c r="C42" s="1868"/>
      <c r="D42" s="1869"/>
      <c r="E42" s="1869"/>
      <c r="F42" s="1868"/>
      <c r="G42" s="1869"/>
    </row>
    <row r="43" spans="1:7" s="1870" customFormat="1" ht="12" customHeight="1">
      <c r="A43" s="1867" t="s">
        <v>1518</v>
      </c>
      <c r="B43" s="1623"/>
      <c r="C43" s="1868"/>
      <c r="D43" s="1869"/>
      <c r="E43" s="1869"/>
      <c r="F43" s="1868"/>
      <c r="G43" s="1869"/>
    </row>
    <row r="44" spans="1:7" s="1870" customFormat="1" ht="12" customHeight="1">
      <c r="A44" s="1867" t="s">
        <v>1519</v>
      </c>
      <c r="B44" s="1623"/>
      <c r="C44" s="1868"/>
      <c r="D44" s="1869"/>
      <c r="E44" s="1869"/>
      <c r="F44" s="1868"/>
      <c r="G44" s="1869"/>
    </row>
    <row r="45" spans="1:7" s="1870" customFormat="1" ht="12" customHeight="1">
      <c r="A45" s="1867" t="s">
        <v>1520</v>
      </c>
      <c r="B45" s="1623"/>
      <c r="C45" s="1868"/>
      <c r="D45" s="1869"/>
      <c r="E45" s="1869"/>
      <c r="F45" s="1868"/>
      <c r="G45" s="1869"/>
    </row>
    <row r="46" spans="1:7" s="1870" customFormat="1" ht="12" customHeight="1">
      <c r="A46" s="1867" t="s">
        <v>1521</v>
      </c>
      <c r="B46" s="1623"/>
      <c r="C46" s="1868"/>
      <c r="D46" s="1869"/>
      <c r="E46" s="1869"/>
      <c r="F46" s="1868"/>
      <c r="G46" s="1869"/>
    </row>
    <row r="47" spans="1:7" s="1647" customFormat="1" ht="15" customHeight="1">
      <c r="A47" s="1629"/>
      <c r="B47" s="1623"/>
      <c r="C47" s="1865"/>
      <c r="D47" s="1866"/>
      <c r="E47" s="1866"/>
      <c r="F47" s="1865"/>
      <c r="G47" s="1866"/>
    </row>
  </sheetData>
  <mergeCells count="9">
    <mergeCell ref="A2:G2"/>
    <mergeCell ref="A3:G3"/>
    <mergeCell ref="B5:B8"/>
    <mergeCell ref="C5:F6"/>
    <mergeCell ref="G5:G8"/>
    <mergeCell ref="C7:C8"/>
    <mergeCell ref="D7:D8"/>
    <mergeCell ref="E7:E8"/>
    <mergeCell ref="F7:F8"/>
  </mergeCells>
  <hyperlinks>
    <hyperlink ref="A36" r:id="rId1"/>
    <hyperlink ref="A37" r:id="rId2"/>
    <hyperlink ref="A38" r:id="rId3"/>
    <hyperlink ref="A39:A40" r:id="rId4" display="http://www.ine.pt/xurl/ind/0008058"/>
    <hyperlink ref="A39" r:id="rId5"/>
    <hyperlink ref="A40" r:id="rId6"/>
    <hyperlink ref="A41" r:id="rId7"/>
    <hyperlink ref="A42" r:id="rId8"/>
    <hyperlink ref="A43" r:id="rId9"/>
    <hyperlink ref="A44" r:id="rId10"/>
    <hyperlink ref="A45" r:id="rId11"/>
    <hyperlink ref="A46" r:id="rId12"/>
    <hyperlink ref="A1" location="Índice!A1" display="Voltar ao índice"/>
  </hyperlinks>
  <pageMargins left="0.78740157480314965" right="0.78740157480314965" top="1.1811023622047243" bottom="0.78740157480314965" header="0" footer="0"/>
  <pageSetup paperSize="9" scale="97" orientation="portrait" horizontalDpi="300" verticalDpi="300" r:id="rId13"/>
  <headerFooter alignWithMargins="0"/>
  <drawing r:id="rId14"/>
</worksheet>
</file>

<file path=xl/worksheets/sheet129.xml><?xml version="1.0" encoding="utf-8"?>
<worksheet xmlns="http://schemas.openxmlformats.org/spreadsheetml/2006/main" xmlns:r="http://schemas.openxmlformats.org/officeDocument/2006/relationships">
  <dimension ref="A1:M988"/>
  <sheetViews>
    <sheetView showGridLines="0" workbookViewId="0"/>
  </sheetViews>
  <sheetFormatPr defaultRowHeight="11.25"/>
  <cols>
    <col min="1" max="1" width="32.42578125" style="1667" customWidth="1"/>
    <col min="2" max="2" width="9.42578125" style="1647" customWidth="1"/>
    <col min="3" max="4" width="9.42578125" style="1667" customWidth="1"/>
    <col min="5" max="5" width="9.5703125" style="1667" customWidth="1"/>
    <col min="6" max="6" width="8.42578125" style="1667" customWidth="1"/>
    <col min="7" max="7" width="8.28515625" style="1667" customWidth="1"/>
    <col min="8" max="256" width="9.140625" style="1667"/>
    <col min="257" max="257" width="38.85546875" style="1667" customWidth="1"/>
    <col min="258" max="260" width="9.42578125" style="1667" customWidth="1"/>
    <col min="261" max="261" width="9.5703125" style="1667" customWidth="1"/>
    <col min="262" max="262" width="8.42578125" style="1667" customWidth="1"/>
    <col min="263" max="263" width="8.28515625" style="1667" customWidth="1"/>
    <col min="264" max="512" width="9.140625" style="1667"/>
    <col min="513" max="513" width="38.85546875" style="1667" customWidth="1"/>
    <col min="514" max="516" width="9.42578125" style="1667" customWidth="1"/>
    <col min="517" max="517" width="9.5703125" style="1667" customWidth="1"/>
    <col min="518" max="518" width="8.42578125" style="1667" customWidth="1"/>
    <col min="519" max="519" width="8.28515625" style="1667" customWidth="1"/>
    <col min="520" max="768" width="9.140625" style="1667"/>
    <col min="769" max="769" width="38.85546875" style="1667" customWidth="1"/>
    <col min="770" max="772" width="9.42578125" style="1667" customWidth="1"/>
    <col min="773" max="773" width="9.5703125" style="1667" customWidth="1"/>
    <col min="774" max="774" width="8.42578125" style="1667" customWidth="1"/>
    <col min="775" max="775" width="8.28515625" style="1667" customWidth="1"/>
    <col min="776" max="1024" width="9.140625" style="1667"/>
    <col min="1025" max="1025" width="38.85546875" style="1667" customWidth="1"/>
    <col min="1026" max="1028" width="9.42578125" style="1667" customWidth="1"/>
    <col min="1029" max="1029" width="9.5703125" style="1667" customWidth="1"/>
    <col min="1030" max="1030" width="8.42578125" style="1667" customWidth="1"/>
    <col min="1031" max="1031" width="8.28515625" style="1667" customWidth="1"/>
    <col min="1032" max="1280" width="9.140625" style="1667"/>
    <col min="1281" max="1281" width="38.85546875" style="1667" customWidth="1"/>
    <col min="1282" max="1284" width="9.42578125" style="1667" customWidth="1"/>
    <col min="1285" max="1285" width="9.5703125" style="1667" customWidth="1"/>
    <col min="1286" max="1286" width="8.42578125" style="1667" customWidth="1"/>
    <col min="1287" max="1287" width="8.28515625" style="1667" customWidth="1"/>
    <col min="1288" max="1536" width="9.140625" style="1667"/>
    <col min="1537" max="1537" width="38.85546875" style="1667" customWidth="1"/>
    <col min="1538" max="1540" width="9.42578125" style="1667" customWidth="1"/>
    <col min="1541" max="1541" width="9.5703125" style="1667" customWidth="1"/>
    <col min="1542" max="1542" width="8.42578125" style="1667" customWidth="1"/>
    <col min="1543" max="1543" width="8.28515625" style="1667" customWidth="1"/>
    <col min="1544" max="1792" width="9.140625" style="1667"/>
    <col min="1793" max="1793" width="38.85546875" style="1667" customWidth="1"/>
    <col min="1794" max="1796" width="9.42578125" style="1667" customWidth="1"/>
    <col min="1797" max="1797" width="9.5703125" style="1667" customWidth="1"/>
    <col min="1798" max="1798" width="8.42578125" style="1667" customWidth="1"/>
    <col min="1799" max="1799" width="8.28515625" style="1667" customWidth="1"/>
    <col min="1800" max="2048" width="9.140625" style="1667"/>
    <col min="2049" max="2049" width="38.85546875" style="1667" customWidth="1"/>
    <col min="2050" max="2052" width="9.42578125" style="1667" customWidth="1"/>
    <col min="2053" max="2053" width="9.5703125" style="1667" customWidth="1"/>
    <col min="2054" max="2054" width="8.42578125" style="1667" customWidth="1"/>
    <col min="2055" max="2055" width="8.28515625" style="1667" customWidth="1"/>
    <col min="2056" max="2304" width="9.140625" style="1667"/>
    <col min="2305" max="2305" width="38.85546875" style="1667" customWidth="1"/>
    <col min="2306" max="2308" width="9.42578125" style="1667" customWidth="1"/>
    <col min="2309" max="2309" width="9.5703125" style="1667" customWidth="1"/>
    <col min="2310" max="2310" width="8.42578125" style="1667" customWidth="1"/>
    <col min="2311" max="2311" width="8.28515625" style="1667" customWidth="1"/>
    <col min="2312" max="2560" width="9.140625" style="1667"/>
    <col min="2561" max="2561" width="38.85546875" style="1667" customWidth="1"/>
    <col min="2562" max="2564" width="9.42578125" style="1667" customWidth="1"/>
    <col min="2565" max="2565" width="9.5703125" style="1667" customWidth="1"/>
    <col min="2566" max="2566" width="8.42578125" style="1667" customWidth="1"/>
    <col min="2567" max="2567" width="8.28515625" style="1667" customWidth="1"/>
    <col min="2568" max="2816" width="9.140625" style="1667"/>
    <col min="2817" max="2817" width="38.85546875" style="1667" customWidth="1"/>
    <col min="2818" max="2820" width="9.42578125" style="1667" customWidth="1"/>
    <col min="2821" max="2821" width="9.5703125" style="1667" customWidth="1"/>
    <col min="2822" max="2822" width="8.42578125" style="1667" customWidth="1"/>
    <col min="2823" max="2823" width="8.28515625" style="1667" customWidth="1"/>
    <col min="2824" max="3072" width="9.140625" style="1667"/>
    <col min="3073" max="3073" width="38.85546875" style="1667" customWidth="1"/>
    <col min="3074" max="3076" width="9.42578125" style="1667" customWidth="1"/>
    <col min="3077" max="3077" width="9.5703125" style="1667" customWidth="1"/>
    <col min="3078" max="3078" width="8.42578125" style="1667" customWidth="1"/>
    <col min="3079" max="3079" width="8.28515625" style="1667" customWidth="1"/>
    <col min="3080" max="3328" width="9.140625" style="1667"/>
    <col min="3329" max="3329" width="38.85546875" style="1667" customWidth="1"/>
    <col min="3330" max="3332" width="9.42578125" style="1667" customWidth="1"/>
    <col min="3333" max="3333" width="9.5703125" style="1667" customWidth="1"/>
    <col min="3334" max="3334" width="8.42578125" style="1667" customWidth="1"/>
    <col min="3335" max="3335" width="8.28515625" style="1667" customWidth="1"/>
    <col min="3336" max="3584" width="9.140625" style="1667"/>
    <col min="3585" max="3585" width="38.85546875" style="1667" customWidth="1"/>
    <col min="3586" max="3588" width="9.42578125" style="1667" customWidth="1"/>
    <col min="3589" max="3589" width="9.5703125" style="1667" customWidth="1"/>
    <col min="3590" max="3590" width="8.42578125" style="1667" customWidth="1"/>
    <col min="3591" max="3591" width="8.28515625" style="1667" customWidth="1"/>
    <col min="3592" max="3840" width="9.140625" style="1667"/>
    <col min="3841" max="3841" width="38.85546875" style="1667" customWidth="1"/>
    <col min="3842" max="3844" width="9.42578125" style="1667" customWidth="1"/>
    <col min="3845" max="3845" width="9.5703125" style="1667" customWidth="1"/>
    <col min="3846" max="3846" width="8.42578125" style="1667" customWidth="1"/>
    <col min="3847" max="3847" width="8.28515625" style="1667" customWidth="1"/>
    <col min="3848" max="4096" width="9.140625" style="1667"/>
    <col min="4097" max="4097" width="38.85546875" style="1667" customWidth="1"/>
    <col min="4098" max="4100" width="9.42578125" style="1667" customWidth="1"/>
    <col min="4101" max="4101" width="9.5703125" style="1667" customWidth="1"/>
    <col min="4102" max="4102" width="8.42578125" style="1667" customWidth="1"/>
    <col min="4103" max="4103" width="8.28515625" style="1667" customWidth="1"/>
    <col min="4104" max="4352" width="9.140625" style="1667"/>
    <col min="4353" max="4353" width="38.85546875" style="1667" customWidth="1"/>
    <col min="4354" max="4356" width="9.42578125" style="1667" customWidth="1"/>
    <col min="4357" max="4357" width="9.5703125" style="1667" customWidth="1"/>
    <col min="4358" max="4358" width="8.42578125" style="1667" customWidth="1"/>
    <col min="4359" max="4359" width="8.28515625" style="1667" customWidth="1"/>
    <col min="4360" max="4608" width="9.140625" style="1667"/>
    <col min="4609" max="4609" width="38.85546875" style="1667" customWidth="1"/>
    <col min="4610" max="4612" width="9.42578125" style="1667" customWidth="1"/>
    <col min="4613" max="4613" width="9.5703125" style="1667" customWidth="1"/>
    <col min="4614" max="4614" width="8.42578125" style="1667" customWidth="1"/>
    <col min="4615" max="4615" width="8.28515625" style="1667" customWidth="1"/>
    <col min="4616" max="4864" width="9.140625" style="1667"/>
    <col min="4865" max="4865" width="38.85546875" style="1667" customWidth="1"/>
    <col min="4866" max="4868" width="9.42578125" style="1667" customWidth="1"/>
    <col min="4869" max="4869" width="9.5703125" style="1667" customWidth="1"/>
    <col min="4870" max="4870" width="8.42578125" style="1667" customWidth="1"/>
    <col min="4871" max="4871" width="8.28515625" style="1667" customWidth="1"/>
    <col min="4872" max="5120" width="9.140625" style="1667"/>
    <col min="5121" max="5121" width="38.85546875" style="1667" customWidth="1"/>
    <col min="5122" max="5124" width="9.42578125" style="1667" customWidth="1"/>
    <col min="5125" max="5125" width="9.5703125" style="1667" customWidth="1"/>
    <col min="5126" max="5126" width="8.42578125" style="1667" customWidth="1"/>
    <col min="5127" max="5127" width="8.28515625" style="1667" customWidth="1"/>
    <col min="5128" max="5376" width="9.140625" style="1667"/>
    <col min="5377" max="5377" width="38.85546875" style="1667" customWidth="1"/>
    <col min="5378" max="5380" width="9.42578125" style="1667" customWidth="1"/>
    <col min="5381" max="5381" width="9.5703125" style="1667" customWidth="1"/>
    <col min="5382" max="5382" width="8.42578125" style="1667" customWidth="1"/>
    <col min="5383" max="5383" width="8.28515625" style="1667" customWidth="1"/>
    <col min="5384" max="5632" width="9.140625" style="1667"/>
    <col min="5633" max="5633" width="38.85546875" style="1667" customWidth="1"/>
    <col min="5634" max="5636" width="9.42578125" style="1667" customWidth="1"/>
    <col min="5637" max="5637" width="9.5703125" style="1667" customWidth="1"/>
    <col min="5638" max="5638" width="8.42578125" style="1667" customWidth="1"/>
    <col min="5639" max="5639" width="8.28515625" style="1667" customWidth="1"/>
    <col min="5640" max="5888" width="9.140625" style="1667"/>
    <col min="5889" max="5889" width="38.85546875" style="1667" customWidth="1"/>
    <col min="5890" max="5892" width="9.42578125" style="1667" customWidth="1"/>
    <col min="5893" max="5893" width="9.5703125" style="1667" customWidth="1"/>
    <col min="5894" max="5894" width="8.42578125" style="1667" customWidth="1"/>
    <col min="5895" max="5895" width="8.28515625" style="1667" customWidth="1"/>
    <col min="5896" max="6144" width="9.140625" style="1667"/>
    <col min="6145" max="6145" width="38.85546875" style="1667" customWidth="1"/>
    <col min="6146" max="6148" width="9.42578125" style="1667" customWidth="1"/>
    <col min="6149" max="6149" width="9.5703125" style="1667" customWidth="1"/>
    <col min="6150" max="6150" width="8.42578125" style="1667" customWidth="1"/>
    <col min="6151" max="6151" width="8.28515625" style="1667" customWidth="1"/>
    <col min="6152" max="6400" width="9.140625" style="1667"/>
    <col min="6401" max="6401" width="38.85546875" style="1667" customWidth="1"/>
    <col min="6402" max="6404" width="9.42578125" style="1667" customWidth="1"/>
    <col min="6405" max="6405" width="9.5703125" style="1667" customWidth="1"/>
    <col min="6406" max="6406" width="8.42578125" style="1667" customWidth="1"/>
    <col min="6407" max="6407" width="8.28515625" style="1667" customWidth="1"/>
    <col min="6408" max="6656" width="9.140625" style="1667"/>
    <col min="6657" max="6657" width="38.85546875" style="1667" customWidth="1"/>
    <col min="6658" max="6660" width="9.42578125" style="1667" customWidth="1"/>
    <col min="6661" max="6661" width="9.5703125" style="1667" customWidth="1"/>
    <col min="6662" max="6662" width="8.42578125" style="1667" customWidth="1"/>
    <col min="6663" max="6663" width="8.28515625" style="1667" customWidth="1"/>
    <col min="6664" max="6912" width="9.140625" style="1667"/>
    <col min="6913" max="6913" width="38.85546875" style="1667" customWidth="1"/>
    <col min="6914" max="6916" width="9.42578125" style="1667" customWidth="1"/>
    <col min="6917" max="6917" width="9.5703125" style="1667" customWidth="1"/>
    <col min="6918" max="6918" width="8.42578125" style="1667" customWidth="1"/>
    <col min="6919" max="6919" width="8.28515625" style="1667" customWidth="1"/>
    <col min="6920" max="7168" width="9.140625" style="1667"/>
    <col min="7169" max="7169" width="38.85546875" style="1667" customWidth="1"/>
    <col min="7170" max="7172" width="9.42578125" style="1667" customWidth="1"/>
    <col min="7173" max="7173" width="9.5703125" style="1667" customWidth="1"/>
    <col min="7174" max="7174" width="8.42578125" style="1667" customWidth="1"/>
    <col min="7175" max="7175" width="8.28515625" style="1667" customWidth="1"/>
    <col min="7176" max="7424" width="9.140625" style="1667"/>
    <col min="7425" max="7425" width="38.85546875" style="1667" customWidth="1"/>
    <col min="7426" max="7428" width="9.42578125" style="1667" customWidth="1"/>
    <col min="7429" max="7429" width="9.5703125" style="1667" customWidth="1"/>
    <col min="7430" max="7430" width="8.42578125" style="1667" customWidth="1"/>
    <col min="7431" max="7431" width="8.28515625" style="1667" customWidth="1"/>
    <col min="7432" max="7680" width="9.140625" style="1667"/>
    <col min="7681" max="7681" width="38.85546875" style="1667" customWidth="1"/>
    <col min="7682" max="7684" width="9.42578125" style="1667" customWidth="1"/>
    <col min="7685" max="7685" width="9.5703125" style="1667" customWidth="1"/>
    <col min="7686" max="7686" width="8.42578125" style="1667" customWidth="1"/>
    <col min="7687" max="7687" width="8.28515625" style="1667" customWidth="1"/>
    <col min="7688" max="7936" width="9.140625" style="1667"/>
    <col min="7937" max="7937" width="38.85546875" style="1667" customWidth="1"/>
    <col min="7938" max="7940" width="9.42578125" style="1667" customWidth="1"/>
    <col min="7941" max="7941" width="9.5703125" style="1667" customWidth="1"/>
    <col min="7942" max="7942" width="8.42578125" style="1667" customWidth="1"/>
    <col min="7943" max="7943" width="8.28515625" style="1667" customWidth="1"/>
    <col min="7944" max="8192" width="9.140625" style="1667"/>
    <col min="8193" max="8193" width="38.85546875" style="1667" customWidth="1"/>
    <col min="8194" max="8196" width="9.42578125" style="1667" customWidth="1"/>
    <col min="8197" max="8197" width="9.5703125" style="1667" customWidth="1"/>
    <col min="8198" max="8198" width="8.42578125" style="1667" customWidth="1"/>
    <col min="8199" max="8199" width="8.28515625" style="1667" customWidth="1"/>
    <col min="8200" max="8448" width="9.140625" style="1667"/>
    <col min="8449" max="8449" width="38.85546875" style="1667" customWidth="1"/>
    <col min="8450" max="8452" width="9.42578125" style="1667" customWidth="1"/>
    <col min="8453" max="8453" width="9.5703125" style="1667" customWidth="1"/>
    <col min="8454" max="8454" width="8.42578125" style="1667" customWidth="1"/>
    <col min="8455" max="8455" width="8.28515625" style="1667" customWidth="1"/>
    <col min="8456" max="8704" width="9.140625" style="1667"/>
    <col min="8705" max="8705" width="38.85546875" style="1667" customWidth="1"/>
    <col min="8706" max="8708" width="9.42578125" style="1667" customWidth="1"/>
    <col min="8709" max="8709" width="9.5703125" style="1667" customWidth="1"/>
    <col min="8710" max="8710" width="8.42578125" style="1667" customWidth="1"/>
    <col min="8711" max="8711" width="8.28515625" style="1667" customWidth="1"/>
    <col min="8712" max="8960" width="9.140625" style="1667"/>
    <col min="8961" max="8961" width="38.85546875" style="1667" customWidth="1"/>
    <col min="8962" max="8964" width="9.42578125" style="1667" customWidth="1"/>
    <col min="8965" max="8965" width="9.5703125" style="1667" customWidth="1"/>
    <col min="8966" max="8966" width="8.42578125" style="1667" customWidth="1"/>
    <col min="8967" max="8967" width="8.28515625" style="1667" customWidth="1"/>
    <col min="8968" max="9216" width="9.140625" style="1667"/>
    <col min="9217" max="9217" width="38.85546875" style="1667" customWidth="1"/>
    <col min="9218" max="9220" width="9.42578125" style="1667" customWidth="1"/>
    <col min="9221" max="9221" width="9.5703125" style="1667" customWidth="1"/>
    <col min="9222" max="9222" width="8.42578125" style="1667" customWidth="1"/>
    <col min="9223" max="9223" width="8.28515625" style="1667" customWidth="1"/>
    <col min="9224" max="9472" width="9.140625" style="1667"/>
    <col min="9473" max="9473" width="38.85546875" style="1667" customWidth="1"/>
    <col min="9474" max="9476" width="9.42578125" style="1667" customWidth="1"/>
    <col min="9477" max="9477" width="9.5703125" style="1667" customWidth="1"/>
    <col min="9478" max="9478" width="8.42578125" style="1667" customWidth="1"/>
    <col min="9479" max="9479" width="8.28515625" style="1667" customWidth="1"/>
    <col min="9480" max="9728" width="9.140625" style="1667"/>
    <col min="9729" max="9729" width="38.85546875" style="1667" customWidth="1"/>
    <col min="9730" max="9732" width="9.42578125" style="1667" customWidth="1"/>
    <col min="9733" max="9733" width="9.5703125" style="1667" customWidth="1"/>
    <col min="9734" max="9734" width="8.42578125" style="1667" customWidth="1"/>
    <col min="9735" max="9735" width="8.28515625" style="1667" customWidth="1"/>
    <col min="9736" max="9984" width="9.140625" style="1667"/>
    <col min="9985" max="9985" width="38.85546875" style="1667" customWidth="1"/>
    <col min="9986" max="9988" width="9.42578125" style="1667" customWidth="1"/>
    <col min="9989" max="9989" width="9.5703125" style="1667" customWidth="1"/>
    <col min="9990" max="9990" width="8.42578125" style="1667" customWidth="1"/>
    <col min="9991" max="9991" width="8.28515625" style="1667" customWidth="1"/>
    <col min="9992" max="10240" width="9.140625" style="1667"/>
    <col min="10241" max="10241" width="38.85546875" style="1667" customWidth="1"/>
    <col min="10242" max="10244" width="9.42578125" style="1667" customWidth="1"/>
    <col min="10245" max="10245" width="9.5703125" style="1667" customWidth="1"/>
    <col min="10246" max="10246" width="8.42578125" style="1667" customWidth="1"/>
    <col min="10247" max="10247" width="8.28515625" style="1667" customWidth="1"/>
    <col min="10248" max="10496" width="9.140625" style="1667"/>
    <col min="10497" max="10497" width="38.85546875" style="1667" customWidth="1"/>
    <col min="10498" max="10500" width="9.42578125" style="1667" customWidth="1"/>
    <col min="10501" max="10501" width="9.5703125" style="1667" customWidth="1"/>
    <col min="10502" max="10502" width="8.42578125" style="1667" customWidth="1"/>
    <col min="10503" max="10503" width="8.28515625" style="1667" customWidth="1"/>
    <col min="10504" max="10752" width="9.140625" style="1667"/>
    <col min="10753" max="10753" width="38.85546875" style="1667" customWidth="1"/>
    <col min="10754" max="10756" width="9.42578125" style="1667" customWidth="1"/>
    <col min="10757" max="10757" width="9.5703125" style="1667" customWidth="1"/>
    <col min="10758" max="10758" width="8.42578125" style="1667" customWidth="1"/>
    <col min="10759" max="10759" width="8.28515625" style="1667" customWidth="1"/>
    <col min="10760" max="11008" width="9.140625" style="1667"/>
    <col min="11009" max="11009" width="38.85546875" style="1667" customWidth="1"/>
    <col min="11010" max="11012" width="9.42578125" style="1667" customWidth="1"/>
    <col min="11013" max="11013" width="9.5703125" style="1667" customWidth="1"/>
    <col min="11014" max="11014" width="8.42578125" style="1667" customWidth="1"/>
    <col min="11015" max="11015" width="8.28515625" style="1667" customWidth="1"/>
    <col min="11016" max="11264" width="9.140625" style="1667"/>
    <col min="11265" max="11265" width="38.85546875" style="1667" customWidth="1"/>
    <col min="11266" max="11268" width="9.42578125" style="1667" customWidth="1"/>
    <col min="11269" max="11269" width="9.5703125" style="1667" customWidth="1"/>
    <col min="11270" max="11270" width="8.42578125" style="1667" customWidth="1"/>
    <col min="11271" max="11271" width="8.28515625" style="1667" customWidth="1"/>
    <col min="11272" max="11520" width="9.140625" style="1667"/>
    <col min="11521" max="11521" width="38.85546875" style="1667" customWidth="1"/>
    <col min="11522" max="11524" width="9.42578125" style="1667" customWidth="1"/>
    <col min="11525" max="11525" width="9.5703125" style="1667" customWidth="1"/>
    <col min="11526" max="11526" width="8.42578125" style="1667" customWidth="1"/>
    <col min="11527" max="11527" width="8.28515625" style="1667" customWidth="1"/>
    <col min="11528" max="11776" width="9.140625" style="1667"/>
    <col min="11777" max="11777" width="38.85546875" style="1667" customWidth="1"/>
    <col min="11778" max="11780" width="9.42578125" style="1667" customWidth="1"/>
    <col min="11781" max="11781" width="9.5703125" style="1667" customWidth="1"/>
    <col min="11782" max="11782" width="8.42578125" style="1667" customWidth="1"/>
    <col min="11783" max="11783" width="8.28515625" style="1667" customWidth="1"/>
    <col min="11784" max="12032" width="9.140625" style="1667"/>
    <col min="12033" max="12033" width="38.85546875" style="1667" customWidth="1"/>
    <col min="12034" max="12036" width="9.42578125" style="1667" customWidth="1"/>
    <col min="12037" max="12037" width="9.5703125" style="1667" customWidth="1"/>
    <col min="12038" max="12038" width="8.42578125" style="1667" customWidth="1"/>
    <col min="12039" max="12039" width="8.28515625" style="1667" customWidth="1"/>
    <col min="12040" max="12288" width="9.140625" style="1667"/>
    <col min="12289" max="12289" width="38.85546875" style="1667" customWidth="1"/>
    <col min="12290" max="12292" width="9.42578125" style="1667" customWidth="1"/>
    <col min="12293" max="12293" width="9.5703125" style="1667" customWidth="1"/>
    <col min="12294" max="12294" width="8.42578125" style="1667" customWidth="1"/>
    <col min="12295" max="12295" width="8.28515625" style="1667" customWidth="1"/>
    <col min="12296" max="12544" width="9.140625" style="1667"/>
    <col min="12545" max="12545" width="38.85546875" style="1667" customWidth="1"/>
    <col min="12546" max="12548" width="9.42578125" style="1667" customWidth="1"/>
    <col min="12549" max="12549" width="9.5703125" style="1667" customWidth="1"/>
    <col min="12550" max="12550" width="8.42578125" style="1667" customWidth="1"/>
    <col min="12551" max="12551" width="8.28515625" style="1667" customWidth="1"/>
    <col min="12552" max="12800" width="9.140625" style="1667"/>
    <col min="12801" max="12801" width="38.85546875" style="1667" customWidth="1"/>
    <col min="12802" max="12804" width="9.42578125" style="1667" customWidth="1"/>
    <col min="12805" max="12805" width="9.5703125" style="1667" customWidth="1"/>
    <col min="12806" max="12806" width="8.42578125" style="1667" customWidth="1"/>
    <col min="12807" max="12807" width="8.28515625" style="1667" customWidth="1"/>
    <col min="12808" max="13056" width="9.140625" style="1667"/>
    <col min="13057" max="13057" width="38.85546875" style="1667" customWidth="1"/>
    <col min="13058" max="13060" width="9.42578125" style="1667" customWidth="1"/>
    <col min="13061" max="13061" width="9.5703125" style="1667" customWidth="1"/>
    <col min="13062" max="13062" width="8.42578125" style="1667" customWidth="1"/>
    <col min="13063" max="13063" width="8.28515625" style="1667" customWidth="1"/>
    <col min="13064" max="13312" width="9.140625" style="1667"/>
    <col min="13313" max="13313" width="38.85546875" style="1667" customWidth="1"/>
    <col min="13314" max="13316" width="9.42578125" style="1667" customWidth="1"/>
    <col min="13317" max="13317" width="9.5703125" style="1667" customWidth="1"/>
    <col min="13318" max="13318" width="8.42578125" style="1667" customWidth="1"/>
    <col min="13319" max="13319" width="8.28515625" style="1667" customWidth="1"/>
    <col min="13320" max="13568" width="9.140625" style="1667"/>
    <col min="13569" max="13569" width="38.85546875" style="1667" customWidth="1"/>
    <col min="13570" max="13572" width="9.42578125" style="1667" customWidth="1"/>
    <col min="13573" max="13573" width="9.5703125" style="1667" customWidth="1"/>
    <col min="13574" max="13574" width="8.42578125" style="1667" customWidth="1"/>
    <col min="13575" max="13575" width="8.28515625" style="1667" customWidth="1"/>
    <col min="13576" max="13824" width="9.140625" style="1667"/>
    <col min="13825" max="13825" width="38.85546875" style="1667" customWidth="1"/>
    <col min="13826" max="13828" width="9.42578125" style="1667" customWidth="1"/>
    <col min="13829" max="13829" width="9.5703125" style="1667" customWidth="1"/>
    <col min="13830" max="13830" width="8.42578125" style="1667" customWidth="1"/>
    <col min="13831" max="13831" width="8.28515625" style="1667" customWidth="1"/>
    <col min="13832" max="14080" width="9.140625" style="1667"/>
    <col min="14081" max="14081" width="38.85546875" style="1667" customWidth="1"/>
    <col min="14082" max="14084" width="9.42578125" style="1667" customWidth="1"/>
    <col min="14085" max="14085" width="9.5703125" style="1667" customWidth="1"/>
    <col min="14086" max="14086" width="8.42578125" style="1667" customWidth="1"/>
    <col min="14087" max="14087" width="8.28515625" style="1667" customWidth="1"/>
    <col min="14088" max="14336" width="9.140625" style="1667"/>
    <col min="14337" max="14337" width="38.85546875" style="1667" customWidth="1"/>
    <col min="14338" max="14340" width="9.42578125" style="1667" customWidth="1"/>
    <col min="14341" max="14341" width="9.5703125" style="1667" customWidth="1"/>
    <col min="14342" max="14342" width="8.42578125" style="1667" customWidth="1"/>
    <col min="14343" max="14343" width="8.28515625" style="1667" customWidth="1"/>
    <col min="14344" max="14592" width="9.140625" style="1667"/>
    <col min="14593" max="14593" width="38.85546875" style="1667" customWidth="1"/>
    <col min="14594" max="14596" width="9.42578125" style="1667" customWidth="1"/>
    <col min="14597" max="14597" width="9.5703125" style="1667" customWidth="1"/>
    <col min="14598" max="14598" width="8.42578125" style="1667" customWidth="1"/>
    <col min="14599" max="14599" width="8.28515625" style="1667" customWidth="1"/>
    <col min="14600" max="14848" width="9.140625" style="1667"/>
    <col min="14849" max="14849" width="38.85546875" style="1667" customWidth="1"/>
    <col min="14850" max="14852" width="9.42578125" style="1667" customWidth="1"/>
    <col min="14853" max="14853" width="9.5703125" style="1667" customWidth="1"/>
    <col min="14854" max="14854" width="8.42578125" style="1667" customWidth="1"/>
    <col min="14855" max="14855" width="8.28515625" style="1667" customWidth="1"/>
    <col min="14856" max="15104" width="9.140625" style="1667"/>
    <col min="15105" max="15105" width="38.85546875" style="1667" customWidth="1"/>
    <col min="15106" max="15108" width="9.42578125" style="1667" customWidth="1"/>
    <col min="15109" max="15109" width="9.5703125" style="1667" customWidth="1"/>
    <col min="15110" max="15110" width="8.42578125" style="1667" customWidth="1"/>
    <col min="15111" max="15111" width="8.28515625" style="1667" customWidth="1"/>
    <col min="15112" max="15360" width="9.140625" style="1667"/>
    <col min="15361" max="15361" width="38.85546875" style="1667" customWidth="1"/>
    <col min="15362" max="15364" width="9.42578125" style="1667" customWidth="1"/>
    <col min="15365" max="15365" width="9.5703125" style="1667" customWidth="1"/>
    <col min="15366" max="15366" width="8.42578125" style="1667" customWidth="1"/>
    <col min="15367" max="15367" width="8.28515625" style="1667" customWidth="1"/>
    <col min="15368" max="15616" width="9.140625" style="1667"/>
    <col min="15617" max="15617" width="38.85546875" style="1667" customWidth="1"/>
    <col min="15618" max="15620" width="9.42578125" style="1667" customWidth="1"/>
    <col min="15621" max="15621" width="9.5703125" style="1667" customWidth="1"/>
    <col min="15622" max="15622" width="8.42578125" style="1667" customWidth="1"/>
    <col min="15623" max="15623" width="8.28515625" style="1667" customWidth="1"/>
    <col min="15624" max="15872" width="9.140625" style="1667"/>
    <col min="15873" max="15873" width="38.85546875" style="1667" customWidth="1"/>
    <col min="15874" max="15876" width="9.42578125" style="1667" customWidth="1"/>
    <col min="15877" max="15877" width="9.5703125" style="1667" customWidth="1"/>
    <col min="15878" max="15878" width="8.42578125" style="1667" customWidth="1"/>
    <col min="15879" max="15879" width="8.28515625" style="1667" customWidth="1"/>
    <col min="15880" max="16128" width="9.140625" style="1667"/>
    <col min="16129" max="16129" width="38.85546875" style="1667" customWidth="1"/>
    <col min="16130" max="16132" width="9.42578125" style="1667" customWidth="1"/>
    <col min="16133" max="16133" width="9.5703125" style="1667" customWidth="1"/>
    <col min="16134" max="16134" width="8.42578125" style="1667" customWidth="1"/>
    <col min="16135" max="16135" width="8.28515625" style="1667" customWidth="1"/>
    <col min="16136" max="16384" width="9.140625" style="1667"/>
  </cols>
  <sheetData>
    <row r="1" spans="1:13" ht="17.25" customHeight="1">
      <c r="A1" s="1921" t="s">
        <v>1737</v>
      </c>
      <c r="B1" s="1934"/>
      <c r="C1" s="1685"/>
      <c r="D1" s="1685"/>
      <c r="E1" s="1685"/>
    </row>
    <row r="2" spans="1:13" ht="19.5" customHeight="1">
      <c r="A2" s="2328" t="s">
        <v>1522</v>
      </c>
      <c r="B2" s="2328"/>
      <c r="C2" s="2328"/>
      <c r="D2" s="2328"/>
      <c r="E2" s="2328"/>
    </row>
    <row r="3" spans="1:13" ht="19.5" customHeight="1">
      <c r="A3" s="2329" t="s">
        <v>1523</v>
      </c>
      <c r="B3" s="2329"/>
      <c r="C3" s="2329"/>
      <c r="D3" s="2329"/>
      <c r="E3" s="2329"/>
      <c r="F3" s="2394"/>
      <c r="G3" s="2394"/>
    </row>
    <row r="4" spans="1:13" s="122" customFormat="1" ht="12.95" customHeight="1">
      <c r="A4" s="1618">
        <v>2016</v>
      </c>
      <c r="B4" s="1746"/>
      <c r="C4" s="1839"/>
      <c r="D4" s="1839"/>
      <c r="G4" s="1840" t="s">
        <v>1495</v>
      </c>
    </row>
    <row r="5" spans="1:13" s="122" customFormat="1" ht="11.1" customHeight="1">
      <c r="A5" s="1841" t="s">
        <v>1462</v>
      </c>
      <c r="B5" s="2092" t="s">
        <v>0</v>
      </c>
      <c r="C5" s="2049" t="s">
        <v>1496</v>
      </c>
      <c r="D5" s="2391"/>
      <c r="E5" s="2391"/>
      <c r="F5" s="2392"/>
      <c r="G5" s="2092" t="s">
        <v>1497</v>
      </c>
    </row>
    <row r="6" spans="1:13" s="122" customFormat="1" ht="11.1" customHeight="1">
      <c r="A6" s="1842"/>
      <c r="B6" s="2065"/>
      <c r="C6" s="2068"/>
      <c r="D6" s="2185"/>
      <c r="E6" s="2185"/>
      <c r="F6" s="2186"/>
      <c r="G6" s="2393"/>
    </row>
    <row r="7" spans="1:13" s="122" customFormat="1" ht="11.1" customHeight="1">
      <c r="A7" s="1842"/>
      <c r="B7" s="2065"/>
      <c r="C7" s="2092" t="s">
        <v>0</v>
      </c>
      <c r="D7" s="2092" t="s">
        <v>1485</v>
      </c>
      <c r="E7" s="2092" t="s">
        <v>1498</v>
      </c>
      <c r="F7" s="2092" t="s">
        <v>1499</v>
      </c>
      <c r="G7" s="2393"/>
    </row>
    <row r="8" spans="1:13" s="122" customFormat="1" ht="18" customHeight="1">
      <c r="A8" s="1843" t="s">
        <v>1524</v>
      </c>
      <c r="B8" s="2261"/>
      <c r="C8" s="2261"/>
      <c r="D8" s="2093"/>
      <c r="E8" s="2093"/>
      <c r="F8" s="2093"/>
      <c r="G8" s="2301"/>
    </row>
    <row r="9" spans="1:13" s="122" customFormat="1" ht="6" customHeight="1">
      <c r="A9" s="950" t="s">
        <v>73</v>
      </c>
      <c r="B9" s="987"/>
      <c r="C9" s="950"/>
      <c r="D9" s="950"/>
      <c r="E9" s="950"/>
    </row>
    <row r="10" spans="1:13" s="137" customFormat="1" ht="24.75" customHeight="1">
      <c r="A10" s="1871" t="s">
        <v>28</v>
      </c>
      <c r="B10" s="1846">
        <f t="shared" ref="B10:G10" si="0">SUM(B11:B15)</f>
        <v>78931.468000000008</v>
      </c>
      <c r="C10" s="1846">
        <f t="shared" si="0"/>
        <v>63338.106000000014</v>
      </c>
      <c r="D10" s="1846">
        <f t="shared" si="0"/>
        <v>41090.696000000011</v>
      </c>
      <c r="E10" s="1846">
        <f t="shared" si="0"/>
        <v>19222.63</v>
      </c>
      <c r="F10" s="1846">
        <f t="shared" si="0"/>
        <v>3024.7800000000011</v>
      </c>
      <c r="G10" s="1846">
        <f t="shared" si="0"/>
        <v>15593.362000000005</v>
      </c>
      <c r="H10" s="1845"/>
      <c r="I10" s="1845"/>
      <c r="J10" s="1845"/>
      <c r="K10" s="1845"/>
      <c r="L10" s="1845"/>
      <c r="M10" s="1845"/>
    </row>
    <row r="11" spans="1:13" s="137" customFormat="1" ht="15" customHeight="1">
      <c r="A11" s="976" t="s">
        <v>1525</v>
      </c>
      <c r="B11" s="1845">
        <f>C11+G11</f>
        <v>44793.507000000012</v>
      </c>
      <c r="C11" s="1848">
        <f>D11+E11+F11</f>
        <v>37406.354000000014</v>
      </c>
      <c r="D11" s="1845">
        <v>26261.38800000001</v>
      </c>
      <c r="E11" s="1848">
        <v>10089.490000000002</v>
      </c>
      <c r="F11" s="1848">
        <v>1055.4760000000006</v>
      </c>
      <c r="G11" s="1848">
        <v>7387.1530000000012</v>
      </c>
      <c r="H11" s="856"/>
      <c r="I11" s="1845"/>
    </row>
    <row r="12" spans="1:13" s="137" customFormat="1" ht="15" customHeight="1">
      <c r="A12" s="954" t="s">
        <v>1526</v>
      </c>
      <c r="B12" s="1845">
        <f>C12+G12</f>
        <v>13021.120000000004</v>
      </c>
      <c r="C12" s="1848">
        <f>D12+E12+F12</f>
        <v>8610.0100000000039</v>
      </c>
      <c r="D12" s="1845">
        <v>4225.917000000004</v>
      </c>
      <c r="E12" s="1848">
        <v>3730.4940000000001</v>
      </c>
      <c r="F12" s="1848">
        <v>653.59900000000005</v>
      </c>
      <c r="G12" s="1848">
        <v>4411.1100000000006</v>
      </c>
      <c r="H12" s="856"/>
      <c r="I12" s="1845"/>
    </row>
    <row r="13" spans="1:13" s="137" customFormat="1" ht="15" customHeight="1">
      <c r="A13" s="954" t="s">
        <v>1527</v>
      </c>
      <c r="B13" s="1845">
        <f>C13+G13</f>
        <v>4193.1930000000002</v>
      </c>
      <c r="C13" s="1848">
        <f>D13+E13+F13</f>
        <v>2759.9879999999985</v>
      </c>
      <c r="D13" s="1845">
        <v>2106.5989999999983</v>
      </c>
      <c r="E13" s="1848">
        <v>512.07700000000011</v>
      </c>
      <c r="F13" s="1848">
        <v>141.31200000000007</v>
      </c>
      <c r="G13" s="1848">
        <v>1433.2050000000015</v>
      </c>
      <c r="H13" s="856"/>
      <c r="I13" s="1845"/>
    </row>
    <row r="14" spans="1:13" s="137" customFormat="1" ht="15" customHeight="1">
      <c r="A14" s="954" t="s">
        <v>1528</v>
      </c>
      <c r="B14" s="1845">
        <f>C14+G14</f>
        <v>2711.5749999999989</v>
      </c>
      <c r="C14" s="1848">
        <f>D14+E14+F14</f>
        <v>2619.8819999999987</v>
      </c>
      <c r="D14" s="1845">
        <v>164.73000000000005</v>
      </c>
      <c r="E14" s="1848">
        <v>1832.2989999999988</v>
      </c>
      <c r="F14" s="1848">
        <v>622.85299999999984</v>
      </c>
      <c r="G14" s="1848">
        <v>91.693000000000012</v>
      </c>
      <c r="H14" s="856"/>
      <c r="I14" s="1845"/>
    </row>
    <row r="15" spans="1:13" s="137" customFormat="1" ht="15" customHeight="1">
      <c r="A15" s="954" t="s">
        <v>1529</v>
      </c>
      <c r="B15" s="1845">
        <f>C15+G15</f>
        <v>14212.073</v>
      </c>
      <c r="C15" s="1848">
        <f>D15+E15+F15</f>
        <v>11941.871999999999</v>
      </c>
      <c r="D15" s="1845">
        <v>8332.0619999999981</v>
      </c>
      <c r="E15" s="1848">
        <v>3058.2700000000004</v>
      </c>
      <c r="F15" s="1848">
        <v>551.5400000000003</v>
      </c>
      <c r="G15" s="1848">
        <v>2270.2010000000005</v>
      </c>
      <c r="H15" s="856"/>
      <c r="I15" s="1845"/>
    </row>
    <row r="16" spans="1:13" s="122" customFormat="1" ht="15" customHeight="1">
      <c r="A16" s="954"/>
      <c r="B16" s="1848"/>
      <c r="C16" s="1848"/>
      <c r="D16" s="1848"/>
      <c r="E16" s="1848"/>
      <c r="F16" s="856"/>
      <c r="G16" s="856"/>
      <c r="H16" s="858"/>
    </row>
    <row r="17" spans="1:13" s="137" customFormat="1" ht="24.95" customHeight="1">
      <c r="A17" s="1872" t="s">
        <v>518</v>
      </c>
      <c r="B17" s="1846">
        <f t="shared" ref="B17:G17" si="1">SUM(B18:B22)</f>
        <v>77125.523000000016</v>
      </c>
      <c r="C17" s="1846">
        <f t="shared" si="1"/>
        <v>61701.811000000009</v>
      </c>
      <c r="D17" s="1846">
        <f t="shared" si="1"/>
        <v>40042.599000000017</v>
      </c>
      <c r="E17" s="1846">
        <f t="shared" si="1"/>
        <v>18761.121999999996</v>
      </c>
      <c r="F17" s="1846">
        <f t="shared" si="1"/>
        <v>2898.0900000000015</v>
      </c>
      <c r="G17" s="1846">
        <f t="shared" si="1"/>
        <v>15423.712000000003</v>
      </c>
      <c r="H17" s="856"/>
      <c r="I17" s="856"/>
      <c r="J17" s="856"/>
      <c r="K17" s="856"/>
      <c r="L17" s="856"/>
      <c r="M17" s="856"/>
    </row>
    <row r="18" spans="1:13" s="137" customFormat="1" ht="15" customHeight="1">
      <c r="A18" s="976" t="s">
        <v>1525</v>
      </c>
      <c r="B18" s="1848">
        <f>C18+G18</f>
        <v>43310.410000000011</v>
      </c>
      <c r="C18" s="1845">
        <f>D18+E18+F18</f>
        <v>36052.986000000012</v>
      </c>
      <c r="D18" s="1848">
        <v>25227.497000000014</v>
      </c>
      <c r="E18" s="1848">
        <v>9855.1529999999966</v>
      </c>
      <c r="F18" s="1848">
        <v>970.33600000000069</v>
      </c>
      <c r="G18" s="1848">
        <v>7257.424</v>
      </c>
      <c r="H18" s="856"/>
      <c r="I18" s="1845"/>
    </row>
    <row r="19" spans="1:13" s="137" customFormat="1" ht="15" customHeight="1">
      <c r="A19" s="954" t="s">
        <v>1526</v>
      </c>
      <c r="B19" s="1848">
        <f t="shared" ref="B19:B43" si="2">C19+G19</f>
        <v>13003.141000000003</v>
      </c>
      <c r="C19" s="1845">
        <f>D19+E19+F19</f>
        <v>8604.1690000000035</v>
      </c>
      <c r="D19" s="1848">
        <v>4225.9170000000031</v>
      </c>
      <c r="E19" s="1848">
        <v>3724.6529999999998</v>
      </c>
      <c r="F19" s="1848">
        <v>653.59900000000005</v>
      </c>
      <c r="G19" s="1848">
        <v>4398.9719999999998</v>
      </c>
      <c r="H19" s="856"/>
      <c r="I19" s="1845"/>
    </row>
    <row r="20" spans="1:13" s="137" customFormat="1" ht="15" customHeight="1">
      <c r="A20" s="954" t="s">
        <v>1527</v>
      </c>
      <c r="B20" s="1848">
        <f t="shared" si="2"/>
        <v>4193.1929999999993</v>
      </c>
      <c r="C20" s="1845">
        <f>D20+E20+F20</f>
        <v>2759.9879999999985</v>
      </c>
      <c r="D20" s="1848">
        <v>2106.5989999999988</v>
      </c>
      <c r="E20" s="1848">
        <v>512.07699999999988</v>
      </c>
      <c r="F20" s="1848">
        <v>141.3120000000001</v>
      </c>
      <c r="G20" s="1848">
        <v>1433.2050000000013</v>
      </c>
      <c r="H20" s="856"/>
      <c r="I20" s="1845"/>
    </row>
    <row r="21" spans="1:13" s="137" customFormat="1" ht="15" customHeight="1">
      <c r="A21" s="954" t="s">
        <v>1528</v>
      </c>
      <c r="B21" s="1848">
        <f t="shared" si="2"/>
        <v>2537.7119999999995</v>
      </c>
      <c r="C21" s="1845">
        <f>D21+E21+F21</f>
        <v>2446.0189999999993</v>
      </c>
      <c r="D21" s="1848">
        <v>164.73</v>
      </c>
      <c r="E21" s="1848">
        <v>1699.9859999999992</v>
      </c>
      <c r="F21" s="1848">
        <v>581.303</v>
      </c>
      <c r="G21" s="1848">
        <v>91.692999999999998</v>
      </c>
      <c r="H21" s="856"/>
      <c r="I21" s="1845"/>
    </row>
    <row r="22" spans="1:13" s="137" customFormat="1" ht="15" customHeight="1">
      <c r="A22" s="954" t="s">
        <v>1529</v>
      </c>
      <c r="B22" s="1848">
        <f t="shared" si="2"/>
        <v>14081.066999999999</v>
      </c>
      <c r="C22" s="1845">
        <f>D22+E22+F22</f>
        <v>11838.648999999999</v>
      </c>
      <c r="D22" s="1848">
        <v>8317.8559999999979</v>
      </c>
      <c r="E22" s="1848">
        <v>2969.2530000000002</v>
      </c>
      <c r="F22" s="1848">
        <v>551.5400000000003</v>
      </c>
      <c r="G22" s="1848">
        <v>2242.4180000000006</v>
      </c>
      <c r="H22" s="856"/>
      <c r="I22" s="1845"/>
    </row>
    <row r="23" spans="1:13" s="122" customFormat="1" ht="15" customHeight="1">
      <c r="A23" s="1765"/>
      <c r="B23" s="1848"/>
      <c r="C23" s="1848"/>
      <c r="D23" s="1853"/>
      <c r="E23" s="1853"/>
      <c r="F23" s="1873"/>
      <c r="G23" s="1873"/>
      <c r="H23" s="858"/>
    </row>
    <row r="24" spans="1:13" s="137" customFormat="1" ht="24.95" customHeight="1">
      <c r="A24" s="1872" t="s">
        <v>1530</v>
      </c>
      <c r="B24" s="1846">
        <f t="shared" ref="B24:G24" si="3">SUM(B25:B29)</f>
        <v>17336.449000000004</v>
      </c>
      <c r="C24" s="1846">
        <f t="shared" si="3"/>
        <v>14310.305000000004</v>
      </c>
      <c r="D24" s="1846">
        <f t="shared" si="3"/>
        <v>9183.2020000000011</v>
      </c>
      <c r="E24" s="1846">
        <f t="shared" si="3"/>
        <v>4094.0630000000001</v>
      </c>
      <c r="F24" s="1846">
        <f t="shared" si="3"/>
        <v>1033.0400000000002</v>
      </c>
      <c r="G24" s="1846">
        <f t="shared" si="3"/>
        <v>3026.1440000000002</v>
      </c>
      <c r="H24" s="856"/>
      <c r="I24" s="856"/>
      <c r="J24" s="1874"/>
    </row>
    <row r="25" spans="1:13" s="122" customFormat="1" ht="15" customHeight="1">
      <c r="A25" s="1497" t="s">
        <v>1525</v>
      </c>
      <c r="B25" s="1848">
        <f t="shared" si="2"/>
        <v>11138.992000000002</v>
      </c>
      <c r="C25" s="1845">
        <f>D25+E25+F25</f>
        <v>9224.6120000000028</v>
      </c>
      <c r="D25" s="1853">
        <v>6966.729000000003</v>
      </c>
      <c r="E25" s="1853">
        <v>1991.7149999999999</v>
      </c>
      <c r="F25" s="1853">
        <v>266.16800000000001</v>
      </c>
      <c r="G25" s="1848">
        <v>1914.38</v>
      </c>
      <c r="H25" s="856"/>
      <c r="I25" s="856"/>
      <c r="J25" s="1874"/>
    </row>
    <row r="26" spans="1:13" s="122" customFormat="1" ht="15" customHeight="1">
      <c r="A26" s="952" t="s">
        <v>1526</v>
      </c>
      <c r="B26" s="1848">
        <f t="shared" si="2"/>
        <v>2168.2119999999995</v>
      </c>
      <c r="C26" s="1845">
        <f>D26+E26+F26</f>
        <v>1334.6879999999999</v>
      </c>
      <c r="D26" s="1853">
        <v>912.82199999999978</v>
      </c>
      <c r="E26" s="1853">
        <v>275.77399999999994</v>
      </c>
      <c r="F26" s="1853">
        <v>146.09200000000001</v>
      </c>
      <c r="G26" s="1848">
        <v>833.52399999999989</v>
      </c>
      <c r="H26" s="856"/>
      <c r="I26" s="856"/>
      <c r="J26" s="1874"/>
    </row>
    <row r="27" spans="1:13" s="122" customFormat="1" ht="15" customHeight="1">
      <c r="A27" s="952" t="s">
        <v>1527</v>
      </c>
      <c r="B27" s="1848">
        <f t="shared" si="2"/>
        <v>1090.1349999999998</v>
      </c>
      <c r="C27" s="1845">
        <f>D27+E27+F27</f>
        <v>1026.2789999999998</v>
      </c>
      <c r="D27" s="1853">
        <v>788.24399999999969</v>
      </c>
      <c r="E27" s="1853">
        <v>201.36500000000004</v>
      </c>
      <c r="F27" s="1853">
        <v>36.669999999999995</v>
      </c>
      <c r="G27" s="1848">
        <v>63.856000000000009</v>
      </c>
      <c r="H27" s="856"/>
      <c r="I27" s="856"/>
      <c r="J27" s="1874"/>
    </row>
    <row r="28" spans="1:13" s="122" customFormat="1" ht="15" customHeight="1">
      <c r="A28" s="952" t="s">
        <v>1528</v>
      </c>
      <c r="B28" s="1848">
        <f t="shared" si="2"/>
        <v>1280.4250000000004</v>
      </c>
      <c r="C28" s="1845">
        <f>D28+E28+F28</f>
        <v>1198.1880000000003</v>
      </c>
      <c r="D28" s="1853">
        <v>0</v>
      </c>
      <c r="E28" s="1853">
        <v>929.70200000000023</v>
      </c>
      <c r="F28" s="1853">
        <v>268.48600000000005</v>
      </c>
      <c r="G28" s="1848">
        <v>82.236999999999995</v>
      </c>
      <c r="H28" s="856"/>
      <c r="I28" s="856"/>
      <c r="J28" s="1874"/>
    </row>
    <row r="29" spans="1:13" s="122" customFormat="1" ht="15" customHeight="1">
      <c r="A29" s="952" t="s">
        <v>1529</v>
      </c>
      <c r="B29" s="1848">
        <f t="shared" si="2"/>
        <v>1658.6849999999999</v>
      </c>
      <c r="C29" s="1845">
        <f>D29+E29+F29</f>
        <v>1526.538</v>
      </c>
      <c r="D29" s="1853">
        <v>515.40699999999993</v>
      </c>
      <c r="E29" s="1853">
        <v>695.50699999999983</v>
      </c>
      <c r="F29" s="1853">
        <v>315.62400000000014</v>
      </c>
      <c r="G29" s="1848">
        <v>132.14700000000002</v>
      </c>
      <c r="H29" s="856"/>
      <c r="I29" s="856"/>
      <c r="J29" s="1874"/>
    </row>
    <row r="30" spans="1:13" s="122" customFormat="1" ht="15" customHeight="1">
      <c r="A30" s="1765"/>
      <c r="B30" s="1848"/>
      <c r="C30" s="1848"/>
      <c r="D30" s="1853"/>
      <c r="E30" s="1853"/>
      <c r="F30" s="1873"/>
      <c r="G30" s="1873"/>
      <c r="H30" s="858"/>
    </row>
    <row r="31" spans="1:13" s="137" customFormat="1" ht="24.95" customHeight="1">
      <c r="A31" s="1872" t="s">
        <v>1531</v>
      </c>
      <c r="B31" s="1846">
        <f t="shared" ref="B31:G31" si="4">SUM(B32:B36)</f>
        <v>16028.474000000002</v>
      </c>
      <c r="C31" s="1846">
        <f t="shared" si="4"/>
        <v>11850.530999999999</v>
      </c>
      <c r="D31" s="1846">
        <f t="shared" si="4"/>
        <v>6887.0380000000005</v>
      </c>
      <c r="E31" s="1846">
        <f t="shared" si="4"/>
        <v>4016.7610000000004</v>
      </c>
      <c r="F31" s="1846">
        <f t="shared" si="4"/>
        <v>946.7320000000002</v>
      </c>
      <c r="G31" s="1846">
        <f t="shared" si="4"/>
        <v>4177.9430000000011</v>
      </c>
      <c r="H31" s="856"/>
      <c r="I31" s="856"/>
      <c r="J31" s="1874"/>
    </row>
    <row r="32" spans="1:13" s="122" customFormat="1" ht="15" customHeight="1">
      <c r="A32" s="1497" t="s">
        <v>1525</v>
      </c>
      <c r="B32" s="1848">
        <f t="shared" si="2"/>
        <v>11283.816000000001</v>
      </c>
      <c r="C32" s="1845">
        <f>D32+E32+F32</f>
        <v>8570.3649999999998</v>
      </c>
      <c r="D32" s="1853">
        <v>5436.8739999999998</v>
      </c>
      <c r="E32" s="1853">
        <v>2728.047</v>
      </c>
      <c r="F32" s="1853">
        <v>405.44400000000024</v>
      </c>
      <c r="G32" s="1848">
        <v>2713.4510000000009</v>
      </c>
      <c r="H32" s="856"/>
      <c r="I32" s="856"/>
      <c r="J32" s="1874"/>
    </row>
    <row r="33" spans="1:10" s="122" customFormat="1" ht="15" customHeight="1">
      <c r="A33" s="952" t="s">
        <v>1526</v>
      </c>
      <c r="B33" s="1848">
        <f t="shared" si="2"/>
        <v>2203.1990000000005</v>
      </c>
      <c r="C33" s="1845">
        <f>D33+E33+F33</f>
        <v>1155.115</v>
      </c>
      <c r="D33" s="1853">
        <v>761.03200000000015</v>
      </c>
      <c r="E33" s="1853">
        <v>348.54000000000008</v>
      </c>
      <c r="F33" s="1853">
        <v>45.542999999999992</v>
      </c>
      <c r="G33" s="1848">
        <v>1048.0840000000003</v>
      </c>
      <c r="H33" s="856"/>
      <c r="I33" s="856"/>
      <c r="J33" s="1874"/>
    </row>
    <row r="34" spans="1:10" s="122" customFormat="1" ht="15" customHeight="1">
      <c r="A34" s="952" t="s">
        <v>1527</v>
      </c>
      <c r="B34" s="1848">
        <f t="shared" si="2"/>
        <v>705.10599999999999</v>
      </c>
      <c r="C34" s="1845">
        <f>D34+E34+F34</f>
        <v>650.73300000000006</v>
      </c>
      <c r="D34" s="1853">
        <v>458.66100000000006</v>
      </c>
      <c r="E34" s="1853">
        <v>109.94000000000001</v>
      </c>
      <c r="F34" s="1853">
        <v>82.131999999999962</v>
      </c>
      <c r="G34" s="1848">
        <v>54.37299999999999</v>
      </c>
      <c r="H34" s="856"/>
      <c r="I34" s="856"/>
      <c r="J34" s="1874"/>
    </row>
    <row r="35" spans="1:10" s="122" customFormat="1" ht="15" customHeight="1">
      <c r="A35" s="952" t="s">
        <v>1528</v>
      </c>
      <c r="B35" s="1848">
        <f t="shared" si="2"/>
        <v>805.13900000000024</v>
      </c>
      <c r="C35" s="1845">
        <f>D35+E35+F35</f>
        <v>800.54600000000028</v>
      </c>
      <c r="D35" s="1853">
        <v>12.782</v>
      </c>
      <c r="E35" s="1853">
        <v>537.67100000000016</v>
      </c>
      <c r="F35" s="1853">
        <v>250.09300000000002</v>
      </c>
      <c r="G35" s="1848">
        <v>4.5929999999999982</v>
      </c>
      <c r="H35" s="856"/>
      <c r="I35" s="856"/>
      <c r="J35" s="1874"/>
    </row>
    <row r="36" spans="1:10" s="122" customFormat="1" ht="15" customHeight="1">
      <c r="A36" s="952" t="s">
        <v>1529</v>
      </c>
      <c r="B36" s="1848">
        <f t="shared" si="2"/>
        <v>1031.2139999999999</v>
      </c>
      <c r="C36" s="1845">
        <f>D36+E36+F36</f>
        <v>673.77199999999982</v>
      </c>
      <c r="D36" s="1853">
        <v>217.68899999999994</v>
      </c>
      <c r="E36" s="1853">
        <v>292.56299999999993</v>
      </c>
      <c r="F36" s="1853">
        <v>163.52000000000001</v>
      </c>
      <c r="G36" s="1848">
        <v>357.44200000000001</v>
      </c>
      <c r="H36" s="856"/>
      <c r="I36" s="856"/>
      <c r="J36" s="1874"/>
    </row>
    <row r="37" spans="1:10" s="122" customFormat="1" ht="15" customHeight="1">
      <c r="A37" s="952"/>
      <c r="B37" s="1848"/>
      <c r="C37" s="956"/>
      <c r="D37" s="958"/>
      <c r="E37" s="958"/>
      <c r="F37" s="1873"/>
      <c r="G37" s="1873"/>
      <c r="H37" s="858"/>
    </row>
    <row r="38" spans="1:10" s="137" customFormat="1" ht="24.95" customHeight="1">
      <c r="A38" s="1872" t="s">
        <v>1532</v>
      </c>
      <c r="B38" s="1846">
        <f t="shared" ref="B38:G38" si="5">SUM(B39:B43)</f>
        <v>27254.083999999999</v>
      </c>
      <c r="C38" s="1846">
        <f t="shared" si="5"/>
        <v>24618.19</v>
      </c>
      <c r="D38" s="1846">
        <f t="shared" si="5"/>
        <v>17129.039999999997</v>
      </c>
      <c r="E38" s="1846">
        <f t="shared" si="5"/>
        <v>7174.8450000000003</v>
      </c>
      <c r="F38" s="1846">
        <f t="shared" si="5"/>
        <v>314.30499999999995</v>
      </c>
      <c r="G38" s="1846">
        <f t="shared" si="5"/>
        <v>2635.8939999999998</v>
      </c>
      <c r="H38" s="856"/>
      <c r="I38" s="856"/>
      <c r="J38" s="1874"/>
    </row>
    <row r="39" spans="1:10" s="122" customFormat="1" ht="15" customHeight="1">
      <c r="A39" s="1497" t="s">
        <v>1525</v>
      </c>
      <c r="B39" s="1848">
        <f t="shared" si="2"/>
        <v>13007.337</v>
      </c>
      <c r="C39" s="1845">
        <f>D39+E39+F39</f>
        <v>11922.23</v>
      </c>
      <c r="D39" s="1853">
        <v>8105.4450000000006</v>
      </c>
      <c r="E39" s="1853">
        <v>3768.3009999999995</v>
      </c>
      <c r="F39" s="1853">
        <v>48.484000000000002</v>
      </c>
      <c r="G39" s="1848">
        <v>1085.1069999999997</v>
      </c>
      <c r="H39" s="856"/>
      <c r="I39" s="856"/>
      <c r="J39" s="1874"/>
    </row>
    <row r="40" spans="1:10" s="122" customFormat="1" ht="15" customHeight="1">
      <c r="A40" s="952" t="s">
        <v>1526</v>
      </c>
      <c r="B40" s="1848">
        <f t="shared" si="2"/>
        <v>4858.014000000001</v>
      </c>
      <c r="C40" s="1845">
        <f>D40+E40+F40</f>
        <v>3654.8050000000003</v>
      </c>
      <c r="D40" s="1853">
        <v>1511.3070000000002</v>
      </c>
      <c r="E40" s="1853">
        <v>1954.1460000000004</v>
      </c>
      <c r="F40" s="1853">
        <v>189.35199999999995</v>
      </c>
      <c r="G40" s="1848">
        <v>1203.2090000000003</v>
      </c>
      <c r="H40" s="856"/>
      <c r="I40" s="856"/>
      <c r="J40" s="1874"/>
    </row>
    <row r="41" spans="1:10" s="122" customFormat="1" ht="15" customHeight="1">
      <c r="A41" s="952" t="s">
        <v>1527</v>
      </c>
      <c r="B41" s="1848">
        <f t="shared" si="2"/>
        <v>302.45999999999998</v>
      </c>
      <c r="C41" s="1845">
        <f>D41+E41+F41</f>
        <v>263.48500000000001</v>
      </c>
      <c r="D41" s="1853">
        <v>189.36799999999999</v>
      </c>
      <c r="E41" s="1853">
        <v>70.220000000000013</v>
      </c>
      <c r="F41" s="1853">
        <v>3.8969999999999998</v>
      </c>
      <c r="G41" s="1848">
        <v>38.974999999999987</v>
      </c>
      <c r="H41" s="856"/>
      <c r="I41" s="856"/>
      <c r="J41" s="1874"/>
    </row>
    <row r="42" spans="1:10" s="122" customFormat="1" ht="15" customHeight="1">
      <c r="A42" s="952" t="s">
        <v>1528</v>
      </c>
      <c r="B42" s="1848">
        <f t="shared" si="2"/>
        <v>43.887999999999998</v>
      </c>
      <c r="C42" s="1845">
        <f>D42+E42+F42</f>
        <v>39.920999999999999</v>
      </c>
      <c r="D42" s="1853">
        <v>26.094999999999999</v>
      </c>
      <c r="E42" s="1853">
        <v>8.8260000000000005</v>
      </c>
      <c r="F42" s="1853">
        <v>5</v>
      </c>
      <c r="G42" s="1848">
        <v>3.9669999999999996</v>
      </c>
      <c r="H42" s="856"/>
      <c r="I42" s="856"/>
      <c r="J42" s="1874"/>
    </row>
    <row r="43" spans="1:10" s="122" customFormat="1" ht="15" customHeight="1">
      <c r="A43" s="952" t="s">
        <v>1529</v>
      </c>
      <c r="B43" s="1848">
        <f t="shared" si="2"/>
        <v>9042.3849999999984</v>
      </c>
      <c r="C43" s="1845">
        <f>D43+E43+F43</f>
        <v>8737.748999999998</v>
      </c>
      <c r="D43" s="1853">
        <v>7296.824999999998</v>
      </c>
      <c r="E43" s="1853">
        <v>1373.3520000000001</v>
      </c>
      <c r="F43" s="1853">
        <v>67.572000000000017</v>
      </c>
      <c r="G43" s="1848">
        <v>304.63600000000008</v>
      </c>
      <c r="H43" s="856"/>
      <c r="I43" s="856"/>
      <c r="J43" s="1874"/>
    </row>
    <row r="44" spans="1:10" ht="4.5" customHeight="1" thickBot="1">
      <c r="A44" s="1669"/>
      <c r="B44" s="1669"/>
      <c r="C44" s="1669"/>
      <c r="D44" s="1669"/>
      <c r="E44" s="1669"/>
      <c r="F44" s="1669"/>
      <c r="G44" s="1669"/>
    </row>
    <row r="45" spans="1:10" ht="4.5" customHeight="1" thickTop="1">
      <c r="A45" s="1636"/>
    </row>
    <row r="46" spans="1:10">
      <c r="A46" s="1202"/>
    </row>
    <row r="47" spans="1:10">
      <c r="A47" s="1202"/>
    </row>
    <row r="48" spans="1:10">
      <c r="A48" s="1202"/>
    </row>
    <row r="49" spans="1:5">
      <c r="A49" s="1202"/>
      <c r="B49" s="1644"/>
      <c r="C49" s="1202"/>
      <c r="D49" s="1202"/>
      <c r="E49" s="1202"/>
    </row>
    <row r="50" spans="1:5">
      <c r="A50" s="1202"/>
      <c r="B50" s="1644"/>
      <c r="C50" s="1202"/>
      <c r="D50" s="1202"/>
      <c r="E50" s="1202"/>
    </row>
    <row r="51" spans="1:5">
      <c r="A51" s="1202"/>
      <c r="B51" s="1644"/>
      <c r="C51" s="1202"/>
      <c r="D51" s="1202"/>
      <c r="E51" s="1202"/>
    </row>
    <row r="52" spans="1:5">
      <c r="A52" s="1202"/>
      <c r="B52" s="1644"/>
      <c r="C52" s="1202"/>
      <c r="D52" s="1202"/>
      <c r="E52" s="1202"/>
    </row>
    <row r="53" spans="1:5">
      <c r="A53" s="1202"/>
      <c r="B53" s="1644"/>
      <c r="C53" s="1202"/>
      <c r="D53" s="1202"/>
      <c r="E53" s="1202"/>
    </row>
    <row r="54" spans="1:5">
      <c r="A54" s="1202"/>
      <c r="B54" s="1644"/>
      <c r="C54" s="1202"/>
      <c r="D54" s="1202"/>
      <c r="E54" s="1202"/>
    </row>
    <row r="55" spans="1:5">
      <c r="A55" s="1202"/>
      <c r="B55" s="1644"/>
      <c r="C55" s="1202"/>
      <c r="D55" s="1202"/>
      <c r="E55" s="1202"/>
    </row>
    <row r="56" spans="1:5">
      <c r="A56" s="1202"/>
      <c r="B56" s="1644"/>
      <c r="C56" s="1202"/>
      <c r="D56" s="1202"/>
      <c r="E56" s="1202"/>
    </row>
    <row r="57" spans="1:5">
      <c r="A57" s="1202"/>
      <c r="B57" s="1644"/>
      <c r="C57" s="1202"/>
      <c r="D57" s="1202"/>
      <c r="E57" s="1202"/>
    </row>
    <row r="58" spans="1:5">
      <c r="A58" s="1202"/>
      <c r="B58" s="1644"/>
      <c r="C58" s="1202"/>
      <c r="D58" s="1202"/>
      <c r="E58" s="1202"/>
    </row>
    <row r="59" spans="1:5">
      <c r="A59" s="1202"/>
      <c r="B59" s="1644"/>
      <c r="C59" s="1202"/>
      <c r="D59" s="1202"/>
      <c r="E59" s="1202"/>
    </row>
    <row r="60" spans="1:5">
      <c r="A60" s="1202"/>
      <c r="B60" s="1644"/>
      <c r="C60" s="1202"/>
      <c r="D60" s="1202"/>
      <c r="E60" s="1202"/>
    </row>
    <row r="61" spans="1:5">
      <c r="A61" s="1202"/>
      <c r="B61" s="1644"/>
      <c r="C61" s="1202"/>
      <c r="D61" s="1202"/>
      <c r="E61" s="1202"/>
    </row>
    <row r="62" spans="1:5">
      <c r="A62" s="1202"/>
      <c r="B62" s="1644"/>
      <c r="C62" s="1202"/>
      <c r="D62" s="1202"/>
      <c r="E62" s="1202"/>
    </row>
    <row r="63" spans="1:5">
      <c r="A63" s="1202"/>
      <c r="B63" s="1644"/>
      <c r="C63" s="1202"/>
      <c r="D63" s="1202"/>
      <c r="E63" s="1202"/>
    </row>
    <row r="64" spans="1:5">
      <c r="A64" s="1202"/>
      <c r="B64" s="1644"/>
      <c r="C64" s="1202"/>
      <c r="D64" s="1202"/>
      <c r="E64" s="1202"/>
    </row>
    <row r="65" spans="1:5">
      <c r="A65" s="1202"/>
      <c r="B65" s="1644"/>
      <c r="C65" s="1202"/>
      <c r="D65" s="1202"/>
      <c r="E65" s="1202"/>
    </row>
    <row r="66" spans="1:5">
      <c r="A66" s="1202"/>
      <c r="B66" s="1644"/>
      <c r="C66" s="1202"/>
      <c r="D66" s="1202"/>
      <c r="E66" s="1202"/>
    </row>
    <row r="67" spans="1:5">
      <c r="A67" s="1202"/>
      <c r="B67" s="1644"/>
      <c r="C67" s="1202"/>
      <c r="D67" s="1202"/>
      <c r="E67" s="1202"/>
    </row>
    <row r="68" spans="1:5">
      <c r="A68" s="1202"/>
      <c r="B68" s="1644"/>
      <c r="C68" s="1202"/>
      <c r="D68" s="1202"/>
      <c r="E68" s="1202"/>
    </row>
    <row r="69" spans="1:5">
      <c r="A69" s="1202"/>
      <c r="B69" s="1644"/>
      <c r="C69" s="1202"/>
      <c r="D69" s="1202"/>
      <c r="E69" s="1202"/>
    </row>
    <row r="70" spans="1:5">
      <c r="A70" s="1202"/>
      <c r="B70" s="1644"/>
      <c r="C70" s="1202"/>
      <c r="D70" s="1202"/>
      <c r="E70" s="1202"/>
    </row>
    <row r="71" spans="1:5">
      <c r="A71" s="1202"/>
      <c r="B71" s="1644"/>
      <c r="C71" s="1202"/>
      <c r="D71" s="1202"/>
      <c r="E71" s="1202"/>
    </row>
    <row r="72" spans="1:5">
      <c r="A72" s="1202"/>
      <c r="B72" s="1644"/>
      <c r="C72" s="1202"/>
      <c r="D72" s="1202"/>
      <c r="E72" s="1202"/>
    </row>
    <row r="73" spans="1:5">
      <c r="A73" s="1202"/>
      <c r="B73" s="1644"/>
      <c r="C73" s="1202"/>
      <c r="D73" s="1202"/>
      <c r="E73" s="1202"/>
    </row>
    <row r="74" spans="1:5">
      <c r="A74" s="1202"/>
      <c r="B74" s="1644"/>
      <c r="C74" s="1202"/>
      <c r="D74" s="1202"/>
      <c r="E74" s="1202"/>
    </row>
    <row r="75" spans="1:5">
      <c r="A75" s="1202"/>
      <c r="B75" s="1644"/>
      <c r="C75" s="1202"/>
      <c r="D75" s="1202"/>
      <c r="E75" s="1202"/>
    </row>
    <row r="76" spans="1:5">
      <c r="A76" s="1202"/>
      <c r="B76" s="1644"/>
      <c r="C76" s="1202"/>
      <c r="D76" s="1202"/>
      <c r="E76" s="1202"/>
    </row>
    <row r="77" spans="1:5">
      <c r="A77" s="1202"/>
      <c r="B77" s="1644"/>
      <c r="C77" s="1202"/>
      <c r="D77" s="1202"/>
      <c r="E77" s="1202"/>
    </row>
    <row r="78" spans="1:5">
      <c r="A78" s="1202"/>
      <c r="B78" s="1644"/>
      <c r="C78" s="1202"/>
      <c r="D78" s="1202"/>
      <c r="E78" s="1202"/>
    </row>
    <row r="79" spans="1:5">
      <c r="A79" s="1202"/>
      <c r="B79" s="1644"/>
      <c r="C79" s="1202"/>
      <c r="D79" s="1202"/>
      <c r="E79" s="1202"/>
    </row>
    <row r="80" spans="1:5">
      <c r="A80" s="1202"/>
      <c r="B80" s="1644"/>
      <c r="C80" s="1202"/>
      <c r="D80" s="1202"/>
      <c r="E80" s="1202"/>
    </row>
    <row r="81" spans="1:5">
      <c r="A81" s="1202"/>
      <c r="B81" s="1644"/>
      <c r="C81" s="1202"/>
      <c r="D81" s="1202"/>
      <c r="E81" s="1202"/>
    </row>
    <row r="82" spans="1:5">
      <c r="A82" s="1202"/>
      <c r="B82" s="1644"/>
      <c r="C82" s="1202"/>
      <c r="D82" s="1202"/>
      <c r="E82" s="1202"/>
    </row>
    <row r="83" spans="1:5">
      <c r="A83" s="1202"/>
      <c r="B83" s="1644"/>
      <c r="C83" s="1202"/>
      <c r="D83" s="1202"/>
      <c r="E83" s="1202"/>
    </row>
    <row r="84" spans="1:5">
      <c r="A84" s="1202"/>
      <c r="B84" s="1644"/>
      <c r="C84" s="1202"/>
      <c r="D84" s="1202"/>
      <c r="E84" s="1202"/>
    </row>
    <row r="85" spans="1:5">
      <c r="A85" s="1202"/>
      <c r="B85" s="1644"/>
      <c r="C85" s="1202"/>
      <c r="D85" s="1202"/>
      <c r="E85" s="1202"/>
    </row>
    <row r="86" spans="1:5">
      <c r="A86" s="1202"/>
      <c r="B86" s="1644"/>
      <c r="C86" s="1202"/>
      <c r="D86" s="1202"/>
      <c r="E86" s="1202"/>
    </row>
    <row r="87" spans="1:5">
      <c r="A87" s="1202"/>
      <c r="B87" s="1644"/>
      <c r="C87" s="1202"/>
      <c r="D87" s="1202"/>
      <c r="E87" s="1202"/>
    </row>
    <row r="88" spans="1:5">
      <c r="A88" s="1202"/>
      <c r="B88" s="1644"/>
      <c r="C88" s="1202"/>
      <c r="D88" s="1202"/>
      <c r="E88" s="1202"/>
    </row>
    <row r="89" spans="1:5">
      <c r="A89" s="1202"/>
      <c r="B89" s="1644"/>
      <c r="C89" s="1202"/>
      <c r="D89" s="1202"/>
      <c r="E89" s="1202"/>
    </row>
    <row r="90" spans="1:5">
      <c r="A90" s="1202"/>
      <c r="B90" s="1644"/>
      <c r="C90" s="1202"/>
      <c r="D90" s="1202"/>
      <c r="E90" s="1202"/>
    </row>
    <row r="91" spans="1:5">
      <c r="A91" s="1202"/>
      <c r="B91" s="1644"/>
      <c r="C91" s="1202"/>
      <c r="D91" s="1202"/>
      <c r="E91" s="1202"/>
    </row>
    <row r="92" spans="1:5">
      <c r="A92" s="1202"/>
      <c r="B92" s="1644"/>
      <c r="C92" s="1202"/>
      <c r="D92" s="1202"/>
      <c r="E92" s="1202"/>
    </row>
    <row r="93" spans="1:5">
      <c r="A93" s="1202"/>
      <c r="B93" s="1644"/>
      <c r="C93" s="1202"/>
      <c r="D93" s="1202"/>
      <c r="E93" s="1202"/>
    </row>
    <row r="94" spans="1:5">
      <c r="A94" s="1202"/>
      <c r="B94" s="1644"/>
      <c r="C94" s="1202"/>
      <c r="D94" s="1202"/>
      <c r="E94" s="1202"/>
    </row>
    <row r="95" spans="1:5">
      <c r="A95" s="1202"/>
      <c r="B95" s="1644"/>
      <c r="C95" s="1202"/>
      <c r="D95" s="1202"/>
      <c r="E95" s="1202"/>
    </row>
    <row r="96" spans="1:5">
      <c r="A96" s="1202"/>
      <c r="B96" s="1644"/>
      <c r="C96" s="1202"/>
      <c r="D96" s="1202"/>
      <c r="E96" s="1202"/>
    </row>
    <row r="97" spans="1:5">
      <c r="A97" s="1202"/>
      <c r="B97" s="1644"/>
      <c r="C97" s="1202"/>
      <c r="D97" s="1202"/>
      <c r="E97" s="1202"/>
    </row>
    <row r="98" spans="1:5">
      <c r="A98" s="1202"/>
      <c r="B98" s="1644"/>
      <c r="C98" s="1202"/>
      <c r="D98" s="1202"/>
      <c r="E98" s="1202"/>
    </row>
    <row r="99" spans="1:5">
      <c r="A99" s="1202"/>
      <c r="B99" s="1644"/>
      <c r="C99" s="1202"/>
      <c r="D99" s="1202"/>
      <c r="E99" s="1202"/>
    </row>
    <row r="100" spans="1:5">
      <c r="A100" s="1202"/>
      <c r="B100" s="1644"/>
      <c r="C100" s="1202"/>
      <c r="D100" s="1202"/>
      <c r="E100" s="1202"/>
    </row>
    <row r="101" spans="1:5">
      <c r="A101" s="1202"/>
      <c r="B101" s="1644"/>
      <c r="C101" s="1202"/>
      <c r="D101" s="1202"/>
      <c r="E101" s="1202"/>
    </row>
    <row r="102" spans="1:5">
      <c r="A102" s="1202"/>
      <c r="B102" s="1644"/>
      <c r="C102" s="1202"/>
      <c r="D102" s="1202"/>
      <c r="E102" s="1202"/>
    </row>
    <row r="103" spans="1:5">
      <c r="A103" s="1202"/>
      <c r="B103" s="1644"/>
      <c r="C103" s="1202"/>
      <c r="D103" s="1202"/>
      <c r="E103" s="1202"/>
    </row>
    <row r="104" spans="1:5">
      <c r="A104" s="1202"/>
      <c r="B104" s="1644"/>
      <c r="C104" s="1202"/>
      <c r="D104" s="1202"/>
      <c r="E104" s="1202"/>
    </row>
    <row r="105" spans="1:5">
      <c r="A105" s="1202"/>
      <c r="B105" s="1644"/>
      <c r="C105" s="1202"/>
      <c r="D105" s="1202"/>
      <c r="E105" s="1202"/>
    </row>
    <row r="106" spans="1:5">
      <c r="A106" s="1202"/>
      <c r="B106" s="1644"/>
      <c r="C106" s="1202"/>
      <c r="D106" s="1202"/>
      <c r="E106" s="1202"/>
    </row>
    <row r="107" spans="1:5">
      <c r="A107" s="1202"/>
      <c r="B107" s="1644"/>
      <c r="C107" s="1202"/>
      <c r="D107" s="1202"/>
      <c r="E107" s="1202"/>
    </row>
    <row r="108" spans="1:5">
      <c r="A108" s="1202"/>
      <c r="B108" s="1644"/>
      <c r="C108" s="1202"/>
      <c r="D108" s="1202"/>
      <c r="E108" s="1202"/>
    </row>
    <row r="109" spans="1:5">
      <c r="A109" s="1202"/>
      <c r="B109" s="1644"/>
      <c r="C109" s="1202"/>
      <c r="D109" s="1202"/>
      <c r="E109" s="1202"/>
    </row>
    <row r="110" spans="1:5">
      <c r="A110" s="1202"/>
      <c r="B110" s="1644"/>
      <c r="C110" s="1202"/>
      <c r="D110" s="1202"/>
      <c r="E110" s="1202"/>
    </row>
    <row r="111" spans="1:5">
      <c r="A111" s="1202"/>
      <c r="B111" s="1644"/>
      <c r="C111" s="1202"/>
      <c r="D111" s="1202"/>
      <c r="E111" s="1202"/>
    </row>
    <row r="112" spans="1:5">
      <c r="A112" s="1202"/>
      <c r="B112" s="1644"/>
      <c r="C112" s="1202"/>
      <c r="D112" s="1202"/>
      <c r="E112" s="1202"/>
    </row>
    <row r="113" spans="1:5">
      <c r="A113" s="1202"/>
      <c r="B113" s="1644"/>
      <c r="C113" s="1202"/>
      <c r="D113" s="1202"/>
      <c r="E113" s="1202"/>
    </row>
    <row r="114" spans="1:5">
      <c r="A114" s="1202"/>
      <c r="B114" s="1644"/>
      <c r="C114" s="1202"/>
      <c r="D114" s="1202"/>
      <c r="E114" s="1202"/>
    </row>
    <row r="115" spans="1:5">
      <c r="A115" s="1202"/>
      <c r="B115" s="1644"/>
      <c r="C115" s="1202"/>
      <c r="D115" s="1202"/>
      <c r="E115" s="1202"/>
    </row>
    <row r="116" spans="1:5">
      <c r="A116" s="1202"/>
      <c r="B116" s="1644"/>
      <c r="C116" s="1202"/>
      <c r="D116" s="1202"/>
      <c r="E116" s="1202"/>
    </row>
    <row r="117" spans="1:5">
      <c r="A117" s="1202"/>
      <c r="B117" s="1644"/>
      <c r="C117" s="1202"/>
      <c r="D117" s="1202"/>
      <c r="E117" s="1202"/>
    </row>
    <row r="118" spans="1:5">
      <c r="A118" s="1202"/>
      <c r="B118" s="1644"/>
      <c r="C118" s="1202"/>
      <c r="D118" s="1202"/>
      <c r="E118" s="1202"/>
    </row>
    <row r="119" spans="1:5">
      <c r="A119" s="1202"/>
      <c r="B119" s="1644"/>
      <c r="C119" s="1202"/>
      <c r="D119" s="1202"/>
      <c r="E119" s="1202"/>
    </row>
    <row r="120" spans="1:5">
      <c r="A120" s="1202"/>
      <c r="B120" s="1644"/>
      <c r="C120" s="1202"/>
      <c r="D120" s="1202"/>
      <c r="E120" s="1202"/>
    </row>
    <row r="121" spans="1:5">
      <c r="A121" s="1202"/>
      <c r="B121" s="1644"/>
      <c r="C121" s="1202"/>
      <c r="D121" s="1202"/>
      <c r="E121" s="1202"/>
    </row>
    <row r="122" spans="1:5">
      <c r="A122" s="1202"/>
      <c r="B122" s="1644"/>
      <c r="C122" s="1202"/>
      <c r="D122" s="1202"/>
      <c r="E122" s="1202"/>
    </row>
    <row r="123" spans="1:5">
      <c r="A123" s="1202"/>
      <c r="B123" s="1644"/>
      <c r="C123" s="1202"/>
      <c r="D123" s="1202"/>
      <c r="E123" s="1202"/>
    </row>
    <row r="124" spans="1:5">
      <c r="A124" s="1202"/>
      <c r="B124" s="1644"/>
      <c r="C124" s="1202"/>
      <c r="D124" s="1202"/>
      <c r="E124" s="1202"/>
    </row>
    <row r="125" spans="1:5">
      <c r="A125" s="1202"/>
      <c r="B125" s="1644"/>
      <c r="C125" s="1202"/>
      <c r="D125" s="1202"/>
      <c r="E125" s="1202"/>
    </row>
    <row r="126" spans="1:5">
      <c r="A126" s="1202"/>
      <c r="B126" s="1644"/>
      <c r="C126" s="1202"/>
      <c r="D126" s="1202"/>
      <c r="E126" s="1202"/>
    </row>
    <row r="127" spans="1:5">
      <c r="A127" s="1202"/>
      <c r="B127" s="1644"/>
      <c r="C127" s="1202"/>
      <c r="D127" s="1202"/>
      <c r="E127" s="1202"/>
    </row>
    <row r="128" spans="1:5">
      <c r="A128" s="1202"/>
      <c r="B128" s="1644"/>
      <c r="C128" s="1202"/>
      <c r="D128" s="1202"/>
      <c r="E128" s="1202"/>
    </row>
    <row r="129" spans="1:5">
      <c r="A129" s="1202"/>
      <c r="B129" s="1644"/>
      <c r="C129" s="1202"/>
      <c r="D129" s="1202"/>
      <c r="E129" s="1202"/>
    </row>
    <row r="130" spans="1:5">
      <c r="A130" s="1202"/>
      <c r="B130" s="1644"/>
      <c r="C130" s="1202"/>
      <c r="D130" s="1202"/>
      <c r="E130" s="1202"/>
    </row>
    <row r="131" spans="1:5">
      <c r="A131" s="1202"/>
      <c r="B131" s="1644"/>
      <c r="C131" s="1202"/>
      <c r="D131" s="1202"/>
      <c r="E131" s="1202"/>
    </row>
    <row r="132" spans="1:5">
      <c r="A132" s="1202"/>
      <c r="B132" s="1644"/>
      <c r="C132" s="1202"/>
      <c r="D132" s="1202"/>
      <c r="E132" s="1202"/>
    </row>
    <row r="133" spans="1:5">
      <c r="A133" s="1202"/>
      <c r="B133" s="1644"/>
      <c r="C133" s="1202"/>
      <c r="D133" s="1202"/>
      <c r="E133" s="1202"/>
    </row>
    <row r="134" spans="1:5">
      <c r="A134" s="1202"/>
      <c r="B134" s="1644"/>
      <c r="C134" s="1202"/>
      <c r="D134" s="1202"/>
      <c r="E134" s="1202"/>
    </row>
    <row r="135" spans="1:5">
      <c r="A135" s="1202"/>
      <c r="B135" s="1644"/>
      <c r="C135" s="1202"/>
      <c r="D135" s="1202"/>
      <c r="E135" s="1202"/>
    </row>
    <row r="136" spans="1:5">
      <c r="A136" s="1202"/>
      <c r="B136" s="1644"/>
      <c r="C136" s="1202"/>
      <c r="D136" s="1202"/>
      <c r="E136" s="1202"/>
    </row>
    <row r="137" spans="1:5">
      <c r="A137" s="1202"/>
      <c r="B137" s="1644"/>
      <c r="C137" s="1202"/>
      <c r="D137" s="1202"/>
      <c r="E137" s="1202"/>
    </row>
    <row r="138" spans="1:5">
      <c r="A138" s="1202"/>
      <c r="B138" s="1644"/>
      <c r="C138" s="1202"/>
      <c r="D138" s="1202"/>
      <c r="E138" s="1202"/>
    </row>
    <row r="139" spans="1:5">
      <c r="A139" s="1202"/>
      <c r="B139" s="1644"/>
      <c r="C139" s="1202"/>
      <c r="D139" s="1202"/>
      <c r="E139" s="1202"/>
    </row>
    <row r="140" spans="1:5">
      <c r="A140" s="1202"/>
      <c r="B140" s="1644"/>
      <c r="C140" s="1202"/>
      <c r="D140" s="1202"/>
      <c r="E140" s="1202"/>
    </row>
    <row r="141" spans="1:5">
      <c r="A141" s="1202"/>
      <c r="B141" s="1644"/>
      <c r="C141" s="1202"/>
      <c r="D141" s="1202"/>
      <c r="E141" s="1202"/>
    </row>
    <row r="142" spans="1:5">
      <c r="A142" s="1202"/>
      <c r="B142" s="1644"/>
      <c r="C142" s="1202"/>
      <c r="D142" s="1202"/>
      <c r="E142" s="1202"/>
    </row>
    <row r="143" spans="1:5">
      <c r="A143" s="1202"/>
      <c r="B143" s="1644"/>
      <c r="C143" s="1202"/>
      <c r="D143" s="1202"/>
      <c r="E143" s="1202"/>
    </row>
    <row r="144" spans="1:5">
      <c r="A144" s="1202"/>
      <c r="B144" s="1644"/>
      <c r="C144" s="1202"/>
      <c r="D144" s="1202"/>
      <c r="E144" s="1202"/>
    </row>
    <row r="145" spans="1:5">
      <c r="A145" s="1202"/>
      <c r="B145" s="1644"/>
      <c r="C145" s="1202"/>
      <c r="D145" s="1202"/>
      <c r="E145" s="1202"/>
    </row>
    <row r="146" spans="1:5">
      <c r="A146" s="1202"/>
      <c r="B146" s="1644"/>
      <c r="C146" s="1202"/>
      <c r="D146" s="1202"/>
      <c r="E146" s="1202"/>
    </row>
    <row r="147" spans="1:5">
      <c r="A147" s="1202"/>
      <c r="B147" s="1644"/>
      <c r="C147" s="1202"/>
      <c r="D147" s="1202"/>
      <c r="E147" s="1202"/>
    </row>
    <row r="148" spans="1:5">
      <c r="A148" s="1202"/>
      <c r="B148" s="1644"/>
      <c r="C148" s="1202"/>
      <c r="D148" s="1202"/>
      <c r="E148" s="1202"/>
    </row>
    <row r="149" spans="1:5">
      <c r="A149" s="1202"/>
      <c r="B149" s="1644"/>
      <c r="C149" s="1202"/>
      <c r="D149" s="1202"/>
      <c r="E149" s="1202"/>
    </row>
    <row r="150" spans="1:5">
      <c r="A150" s="1202"/>
      <c r="B150" s="1644"/>
      <c r="C150" s="1202"/>
      <c r="D150" s="1202"/>
      <c r="E150" s="1202"/>
    </row>
    <row r="151" spans="1:5">
      <c r="A151" s="1202"/>
      <c r="B151" s="1644"/>
      <c r="C151" s="1202"/>
      <c r="D151" s="1202"/>
      <c r="E151" s="1202"/>
    </row>
    <row r="152" spans="1:5">
      <c r="A152" s="1202"/>
      <c r="B152" s="1644"/>
      <c r="C152" s="1202"/>
      <c r="D152" s="1202"/>
      <c r="E152" s="1202"/>
    </row>
    <row r="153" spans="1:5">
      <c r="A153" s="1202"/>
      <c r="B153" s="1644"/>
      <c r="C153" s="1202"/>
      <c r="D153" s="1202"/>
      <c r="E153" s="1202"/>
    </row>
    <row r="154" spans="1:5">
      <c r="A154" s="1202"/>
      <c r="B154" s="1644"/>
      <c r="C154" s="1202"/>
      <c r="D154" s="1202"/>
      <c r="E154" s="1202"/>
    </row>
    <row r="155" spans="1:5">
      <c r="A155" s="1202"/>
      <c r="B155" s="1644"/>
      <c r="C155" s="1202"/>
      <c r="D155" s="1202"/>
      <c r="E155" s="1202"/>
    </row>
    <row r="156" spans="1:5">
      <c r="A156" s="1202"/>
      <c r="B156" s="1644"/>
      <c r="C156" s="1202"/>
      <c r="D156" s="1202"/>
      <c r="E156" s="1202"/>
    </row>
    <row r="157" spans="1:5">
      <c r="A157" s="1202"/>
      <c r="B157" s="1644"/>
      <c r="C157" s="1202"/>
      <c r="D157" s="1202"/>
      <c r="E157" s="1202"/>
    </row>
    <row r="158" spans="1:5">
      <c r="A158" s="1202"/>
      <c r="B158" s="1644"/>
      <c r="C158" s="1202"/>
      <c r="D158" s="1202"/>
      <c r="E158" s="1202"/>
    </row>
    <row r="159" spans="1:5">
      <c r="A159" s="1202"/>
      <c r="B159" s="1644"/>
      <c r="C159" s="1202"/>
      <c r="D159" s="1202"/>
      <c r="E159" s="1202"/>
    </row>
    <row r="160" spans="1:5">
      <c r="A160" s="1202"/>
      <c r="B160" s="1644"/>
      <c r="C160" s="1202"/>
      <c r="D160" s="1202"/>
      <c r="E160" s="1202"/>
    </row>
    <row r="161" spans="1:5">
      <c r="A161" s="1202"/>
      <c r="B161" s="1644"/>
      <c r="C161" s="1202"/>
      <c r="D161" s="1202"/>
      <c r="E161" s="1202"/>
    </row>
    <row r="162" spans="1:5">
      <c r="A162" s="1202"/>
      <c r="B162" s="1644"/>
      <c r="C162" s="1202"/>
      <c r="D162" s="1202"/>
      <c r="E162" s="1202"/>
    </row>
    <row r="163" spans="1:5">
      <c r="A163" s="1202"/>
      <c r="B163" s="1644"/>
      <c r="C163" s="1202"/>
      <c r="D163" s="1202"/>
      <c r="E163" s="1202"/>
    </row>
    <row r="164" spans="1:5">
      <c r="A164" s="1202"/>
      <c r="B164" s="1644"/>
      <c r="C164" s="1202"/>
      <c r="D164" s="1202"/>
      <c r="E164" s="1202"/>
    </row>
    <row r="165" spans="1:5">
      <c r="A165" s="1202"/>
      <c r="B165" s="1644"/>
      <c r="C165" s="1202"/>
      <c r="D165" s="1202"/>
      <c r="E165" s="1202"/>
    </row>
    <row r="166" spans="1:5">
      <c r="A166" s="1202"/>
      <c r="B166" s="1644"/>
      <c r="C166" s="1202"/>
      <c r="D166" s="1202"/>
      <c r="E166" s="1202"/>
    </row>
    <row r="167" spans="1:5">
      <c r="A167" s="1202"/>
      <c r="B167" s="1644"/>
      <c r="C167" s="1202"/>
      <c r="D167" s="1202"/>
      <c r="E167" s="1202"/>
    </row>
    <row r="168" spans="1:5">
      <c r="A168" s="1202"/>
      <c r="B168" s="1644"/>
      <c r="C168" s="1202"/>
      <c r="D168" s="1202"/>
      <c r="E168" s="1202"/>
    </row>
    <row r="169" spans="1:5">
      <c r="A169" s="1202"/>
      <c r="B169" s="1644"/>
      <c r="C169" s="1202"/>
      <c r="D169" s="1202"/>
      <c r="E169" s="1202"/>
    </row>
    <row r="170" spans="1:5">
      <c r="A170" s="1202"/>
      <c r="B170" s="1644"/>
      <c r="C170" s="1202"/>
      <c r="D170" s="1202"/>
      <c r="E170" s="1202"/>
    </row>
    <row r="171" spans="1:5">
      <c r="A171" s="1202"/>
      <c r="B171" s="1644"/>
      <c r="C171" s="1202"/>
      <c r="D171" s="1202"/>
      <c r="E171" s="1202"/>
    </row>
    <row r="172" spans="1:5">
      <c r="A172" s="1202"/>
      <c r="B172" s="1644"/>
      <c r="C172" s="1202"/>
      <c r="D172" s="1202"/>
      <c r="E172" s="1202"/>
    </row>
    <row r="173" spans="1:5">
      <c r="A173" s="1202"/>
      <c r="B173" s="1644"/>
      <c r="C173" s="1202"/>
      <c r="D173" s="1202"/>
      <c r="E173" s="1202"/>
    </row>
    <row r="174" spans="1:5">
      <c r="A174" s="1202"/>
      <c r="B174" s="1644"/>
      <c r="C174" s="1202"/>
      <c r="D174" s="1202"/>
      <c r="E174" s="1202"/>
    </row>
    <row r="175" spans="1:5">
      <c r="A175" s="1202"/>
      <c r="B175" s="1644"/>
      <c r="C175" s="1202"/>
      <c r="D175" s="1202"/>
      <c r="E175" s="1202"/>
    </row>
    <row r="176" spans="1:5">
      <c r="A176" s="1202"/>
      <c r="B176" s="1644"/>
      <c r="C176" s="1202"/>
      <c r="D176" s="1202"/>
      <c r="E176" s="1202"/>
    </row>
    <row r="177" spans="1:5">
      <c r="A177" s="1202"/>
      <c r="B177" s="1644"/>
      <c r="C177" s="1202"/>
      <c r="D177" s="1202"/>
      <c r="E177" s="1202"/>
    </row>
    <row r="178" spans="1:5">
      <c r="A178" s="1202"/>
      <c r="B178" s="1644"/>
      <c r="C178" s="1202"/>
      <c r="D178" s="1202"/>
      <c r="E178" s="1202"/>
    </row>
    <row r="179" spans="1:5">
      <c r="A179" s="1202"/>
      <c r="B179" s="1644"/>
      <c r="C179" s="1202"/>
      <c r="D179" s="1202"/>
      <c r="E179" s="1202"/>
    </row>
    <row r="180" spans="1:5">
      <c r="A180" s="1202"/>
      <c r="B180" s="1644"/>
      <c r="C180" s="1202"/>
      <c r="D180" s="1202"/>
      <c r="E180" s="1202"/>
    </row>
    <row r="181" spans="1:5">
      <c r="A181" s="1202"/>
      <c r="B181" s="1644"/>
      <c r="C181" s="1202"/>
      <c r="D181" s="1202"/>
      <c r="E181" s="1202"/>
    </row>
    <row r="182" spans="1:5">
      <c r="A182" s="1202"/>
      <c r="B182" s="1644"/>
      <c r="C182" s="1202"/>
      <c r="D182" s="1202"/>
      <c r="E182" s="1202"/>
    </row>
    <row r="183" spans="1:5">
      <c r="A183" s="1202"/>
      <c r="B183" s="1644"/>
      <c r="C183" s="1202"/>
      <c r="D183" s="1202"/>
      <c r="E183" s="1202"/>
    </row>
    <row r="184" spans="1:5">
      <c r="A184" s="1202"/>
      <c r="B184" s="1644"/>
      <c r="C184" s="1202"/>
      <c r="D184" s="1202"/>
      <c r="E184" s="1202"/>
    </row>
    <row r="185" spans="1:5">
      <c r="A185" s="1202"/>
      <c r="B185" s="1644"/>
      <c r="C185" s="1202"/>
      <c r="D185" s="1202"/>
      <c r="E185" s="1202"/>
    </row>
    <row r="186" spans="1:5">
      <c r="A186" s="1202"/>
      <c r="B186" s="1644"/>
      <c r="C186" s="1202"/>
      <c r="D186" s="1202"/>
      <c r="E186" s="1202"/>
    </row>
    <row r="187" spans="1:5">
      <c r="A187" s="1202"/>
      <c r="B187" s="1644"/>
      <c r="C187" s="1202"/>
      <c r="D187" s="1202"/>
      <c r="E187" s="1202"/>
    </row>
    <row r="188" spans="1:5">
      <c r="A188" s="1202"/>
      <c r="B188" s="1644"/>
      <c r="C188" s="1202"/>
      <c r="D188" s="1202"/>
      <c r="E188" s="1202"/>
    </row>
    <row r="189" spans="1:5">
      <c r="A189" s="1202"/>
      <c r="B189" s="1644"/>
      <c r="C189" s="1202"/>
      <c r="D189" s="1202"/>
      <c r="E189" s="1202"/>
    </row>
    <row r="190" spans="1:5">
      <c r="A190" s="1202"/>
      <c r="B190" s="1644"/>
      <c r="C190" s="1202"/>
      <c r="D190" s="1202"/>
      <c r="E190" s="1202"/>
    </row>
    <row r="191" spans="1:5">
      <c r="A191" s="1202"/>
      <c r="B191" s="1644"/>
      <c r="C191" s="1202"/>
      <c r="D191" s="1202"/>
      <c r="E191" s="1202"/>
    </row>
    <row r="192" spans="1:5">
      <c r="A192" s="1202"/>
      <c r="B192" s="1644"/>
      <c r="C192" s="1202"/>
      <c r="D192" s="1202"/>
      <c r="E192" s="1202"/>
    </row>
    <row r="193" spans="1:5">
      <c r="A193" s="1202"/>
      <c r="B193" s="1644"/>
      <c r="C193" s="1202"/>
      <c r="D193" s="1202"/>
      <c r="E193" s="1202"/>
    </row>
    <row r="194" spans="1:5">
      <c r="A194" s="1202"/>
      <c r="B194" s="1644"/>
      <c r="C194" s="1202"/>
      <c r="D194" s="1202"/>
      <c r="E194" s="1202"/>
    </row>
    <row r="195" spans="1:5">
      <c r="A195" s="1202"/>
      <c r="B195" s="1644"/>
      <c r="C195" s="1202"/>
      <c r="D195" s="1202"/>
      <c r="E195" s="1202"/>
    </row>
    <row r="196" spans="1:5">
      <c r="A196" s="1202"/>
      <c r="B196" s="1644"/>
      <c r="C196" s="1202"/>
      <c r="D196" s="1202"/>
      <c r="E196" s="1202"/>
    </row>
    <row r="197" spans="1:5">
      <c r="A197" s="1202"/>
      <c r="B197" s="1644"/>
      <c r="C197" s="1202"/>
      <c r="D197" s="1202"/>
      <c r="E197" s="1202"/>
    </row>
    <row r="198" spans="1:5">
      <c r="A198" s="1202"/>
      <c r="B198" s="1644"/>
      <c r="C198" s="1202"/>
      <c r="D198" s="1202"/>
      <c r="E198" s="1202"/>
    </row>
    <row r="199" spans="1:5">
      <c r="A199" s="1202"/>
      <c r="B199" s="1644"/>
      <c r="C199" s="1202"/>
      <c r="D199" s="1202"/>
      <c r="E199" s="1202"/>
    </row>
    <row r="200" spans="1:5">
      <c r="A200" s="1202"/>
      <c r="B200" s="1644"/>
      <c r="C200" s="1202"/>
      <c r="D200" s="1202"/>
      <c r="E200" s="1202"/>
    </row>
    <row r="201" spans="1:5">
      <c r="A201" s="1202"/>
      <c r="B201" s="1644"/>
      <c r="C201" s="1202"/>
      <c r="D201" s="1202"/>
      <c r="E201" s="1202"/>
    </row>
    <row r="202" spans="1:5">
      <c r="A202" s="1202"/>
      <c r="B202" s="1644"/>
      <c r="C202" s="1202"/>
      <c r="D202" s="1202"/>
      <c r="E202" s="1202"/>
    </row>
    <row r="203" spans="1:5">
      <c r="A203" s="1202"/>
      <c r="B203" s="1644"/>
      <c r="C203" s="1202"/>
      <c r="D203" s="1202"/>
      <c r="E203" s="1202"/>
    </row>
    <row r="204" spans="1:5">
      <c r="A204" s="1202"/>
      <c r="B204" s="1644"/>
      <c r="C204" s="1202"/>
      <c r="D204" s="1202"/>
      <c r="E204" s="1202"/>
    </row>
    <row r="205" spans="1:5">
      <c r="A205" s="1202"/>
      <c r="B205" s="1644"/>
      <c r="C205" s="1202"/>
      <c r="D205" s="1202"/>
      <c r="E205" s="1202"/>
    </row>
    <row r="206" spans="1:5">
      <c r="A206" s="1202"/>
      <c r="B206" s="1644"/>
      <c r="C206" s="1202"/>
      <c r="D206" s="1202"/>
      <c r="E206" s="1202"/>
    </row>
    <row r="207" spans="1:5">
      <c r="A207" s="1202"/>
      <c r="B207" s="1644"/>
      <c r="C207" s="1202"/>
      <c r="D207" s="1202"/>
      <c r="E207" s="1202"/>
    </row>
    <row r="208" spans="1:5">
      <c r="A208" s="1202"/>
      <c r="B208" s="1644"/>
      <c r="C208" s="1202"/>
      <c r="D208" s="1202"/>
      <c r="E208" s="1202"/>
    </row>
    <row r="209" spans="1:5">
      <c r="A209" s="1202"/>
      <c r="B209" s="1644"/>
      <c r="C209" s="1202"/>
      <c r="D209" s="1202"/>
      <c r="E209" s="1202"/>
    </row>
    <row r="210" spans="1:5">
      <c r="A210" s="1202"/>
      <c r="B210" s="1644"/>
      <c r="C210" s="1202"/>
      <c r="D210" s="1202"/>
      <c r="E210" s="1202"/>
    </row>
    <row r="211" spans="1:5">
      <c r="A211" s="1202"/>
      <c r="B211" s="1644"/>
      <c r="C211" s="1202"/>
      <c r="D211" s="1202"/>
      <c r="E211" s="1202"/>
    </row>
    <row r="212" spans="1:5">
      <c r="A212" s="1202"/>
      <c r="B212" s="1644"/>
      <c r="C212" s="1202"/>
      <c r="D212" s="1202"/>
      <c r="E212" s="1202"/>
    </row>
    <row r="213" spans="1:5">
      <c r="A213" s="1202"/>
      <c r="B213" s="1644"/>
      <c r="C213" s="1202"/>
      <c r="D213" s="1202"/>
      <c r="E213" s="1202"/>
    </row>
    <row r="214" spans="1:5">
      <c r="A214" s="1202"/>
      <c r="B214" s="1644"/>
      <c r="C214" s="1202"/>
      <c r="D214" s="1202"/>
      <c r="E214" s="1202"/>
    </row>
    <row r="215" spans="1:5">
      <c r="A215" s="1202"/>
      <c r="B215" s="1644"/>
      <c r="C215" s="1202"/>
      <c r="D215" s="1202"/>
      <c r="E215" s="1202"/>
    </row>
    <row r="216" spans="1:5">
      <c r="A216" s="1202"/>
      <c r="B216" s="1644"/>
      <c r="C216" s="1202"/>
      <c r="D216" s="1202"/>
      <c r="E216" s="1202"/>
    </row>
    <row r="217" spans="1:5">
      <c r="A217" s="1202"/>
      <c r="B217" s="1644"/>
      <c r="C217" s="1202"/>
      <c r="D217" s="1202"/>
      <c r="E217" s="1202"/>
    </row>
    <row r="218" spans="1:5">
      <c r="A218" s="1202"/>
      <c r="B218" s="1644"/>
      <c r="C218" s="1202"/>
      <c r="D218" s="1202"/>
      <c r="E218" s="1202"/>
    </row>
    <row r="219" spans="1:5">
      <c r="A219" s="1202"/>
      <c r="B219" s="1644"/>
      <c r="C219" s="1202"/>
      <c r="D219" s="1202"/>
      <c r="E219" s="1202"/>
    </row>
    <row r="220" spans="1:5">
      <c r="A220" s="1202"/>
      <c r="B220" s="1644"/>
      <c r="C220" s="1202"/>
      <c r="D220" s="1202"/>
      <c r="E220" s="1202"/>
    </row>
    <row r="221" spans="1:5">
      <c r="A221" s="1202"/>
      <c r="B221" s="1644"/>
      <c r="C221" s="1202"/>
      <c r="D221" s="1202"/>
      <c r="E221" s="1202"/>
    </row>
    <row r="222" spans="1:5">
      <c r="A222" s="1202"/>
      <c r="B222" s="1644"/>
      <c r="C222" s="1202"/>
      <c r="D222" s="1202"/>
      <c r="E222" s="1202"/>
    </row>
    <row r="223" spans="1:5">
      <c r="A223" s="1202"/>
      <c r="B223" s="1644"/>
      <c r="C223" s="1202"/>
      <c r="D223" s="1202"/>
      <c r="E223" s="1202"/>
    </row>
    <row r="224" spans="1:5">
      <c r="A224" s="1202"/>
      <c r="B224" s="1644"/>
      <c r="C224" s="1202"/>
      <c r="D224" s="1202"/>
      <c r="E224" s="1202"/>
    </row>
    <row r="225" spans="1:5">
      <c r="A225" s="1202"/>
      <c r="B225" s="1644"/>
      <c r="C225" s="1202"/>
      <c r="D225" s="1202"/>
      <c r="E225" s="1202"/>
    </row>
    <row r="226" spans="1:5">
      <c r="A226" s="1202"/>
      <c r="B226" s="1644"/>
      <c r="C226" s="1202"/>
      <c r="D226" s="1202"/>
      <c r="E226" s="1202"/>
    </row>
    <row r="227" spans="1:5">
      <c r="A227" s="1202"/>
      <c r="B227" s="1644"/>
      <c r="C227" s="1202"/>
      <c r="D227" s="1202"/>
      <c r="E227" s="1202"/>
    </row>
    <row r="228" spans="1:5">
      <c r="A228" s="1202"/>
      <c r="B228" s="1644"/>
      <c r="C228" s="1202"/>
      <c r="D228" s="1202"/>
      <c r="E228" s="1202"/>
    </row>
    <row r="229" spans="1:5">
      <c r="A229" s="1202"/>
      <c r="B229" s="1644"/>
      <c r="C229" s="1202"/>
      <c r="D229" s="1202"/>
      <c r="E229" s="1202"/>
    </row>
    <row r="230" spans="1:5">
      <c r="A230" s="1202"/>
      <c r="B230" s="1644"/>
      <c r="C230" s="1202"/>
      <c r="D230" s="1202"/>
      <c r="E230" s="1202"/>
    </row>
    <row r="231" spans="1:5">
      <c r="A231" s="1202"/>
      <c r="B231" s="1644"/>
      <c r="C231" s="1202"/>
      <c r="D231" s="1202"/>
      <c r="E231" s="1202"/>
    </row>
    <row r="232" spans="1:5">
      <c r="A232" s="1202"/>
      <c r="B232" s="1644"/>
      <c r="C232" s="1202"/>
      <c r="D232" s="1202"/>
      <c r="E232" s="1202"/>
    </row>
    <row r="233" spans="1:5">
      <c r="A233" s="1202"/>
      <c r="B233" s="1644"/>
      <c r="C233" s="1202"/>
      <c r="D233" s="1202"/>
      <c r="E233" s="1202"/>
    </row>
    <row r="234" spans="1:5">
      <c r="A234" s="1202"/>
      <c r="B234" s="1644"/>
      <c r="C234" s="1202"/>
      <c r="D234" s="1202"/>
      <c r="E234" s="1202"/>
    </row>
    <row r="235" spans="1:5">
      <c r="A235" s="1202"/>
      <c r="B235" s="1644"/>
      <c r="C235" s="1202"/>
      <c r="D235" s="1202"/>
      <c r="E235" s="1202"/>
    </row>
    <row r="236" spans="1:5">
      <c r="A236" s="1202"/>
      <c r="B236" s="1644"/>
      <c r="C236" s="1202"/>
      <c r="D236" s="1202"/>
      <c r="E236" s="1202"/>
    </row>
    <row r="237" spans="1:5">
      <c r="A237" s="1202"/>
      <c r="B237" s="1644"/>
      <c r="C237" s="1202"/>
      <c r="D237" s="1202"/>
      <c r="E237" s="1202"/>
    </row>
    <row r="238" spans="1:5">
      <c r="A238" s="1202"/>
      <c r="B238" s="1644"/>
      <c r="C238" s="1202"/>
      <c r="D238" s="1202"/>
      <c r="E238" s="1202"/>
    </row>
    <row r="239" spans="1:5">
      <c r="A239" s="1202"/>
      <c r="B239" s="1644"/>
      <c r="C239" s="1202"/>
      <c r="D239" s="1202"/>
      <c r="E239" s="1202"/>
    </row>
    <row r="240" spans="1:5">
      <c r="A240" s="1202"/>
      <c r="B240" s="1644"/>
      <c r="C240" s="1202"/>
      <c r="D240" s="1202"/>
      <c r="E240" s="1202"/>
    </row>
    <row r="241" spans="1:5">
      <c r="A241" s="1202"/>
      <c r="B241" s="1644"/>
      <c r="C241" s="1202"/>
      <c r="D241" s="1202"/>
      <c r="E241" s="1202"/>
    </row>
    <row r="242" spans="1:5">
      <c r="A242" s="1202"/>
      <c r="B242" s="1644"/>
      <c r="C242" s="1202"/>
      <c r="D242" s="1202"/>
      <c r="E242" s="1202"/>
    </row>
    <row r="243" spans="1:5">
      <c r="A243" s="1202"/>
      <c r="B243" s="1644"/>
      <c r="C243" s="1202"/>
      <c r="D243" s="1202"/>
      <c r="E243" s="1202"/>
    </row>
    <row r="244" spans="1:5">
      <c r="A244" s="1202"/>
      <c r="B244" s="1644"/>
      <c r="C244" s="1202"/>
      <c r="D244" s="1202"/>
      <c r="E244" s="1202"/>
    </row>
    <row r="245" spans="1:5">
      <c r="A245" s="1202"/>
      <c r="B245" s="1644"/>
      <c r="C245" s="1202"/>
      <c r="D245" s="1202"/>
      <c r="E245" s="1202"/>
    </row>
    <row r="246" spans="1:5">
      <c r="A246" s="1202"/>
      <c r="B246" s="1644"/>
      <c r="C246" s="1202"/>
      <c r="D246" s="1202"/>
      <c r="E246" s="1202"/>
    </row>
    <row r="247" spans="1:5">
      <c r="A247" s="1202"/>
      <c r="B247" s="1644"/>
      <c r="C247" s="1202"/>
      <c r="D247" s="1202"/>
      <c r="E247" s="1202"/>
    </row>
    <row r="248" spans="1:5">
      <c r="A248" s="1202"/>
      <c r="B248" s="1644"/>
      <c r="C248" s="1202"/>
      <c r="D248" s="1202"/>
      <c r="E248" s="1202"/>
    </row>
    <row r="249" spans="1:5">
      <c r="A249" s="1202"/>
      <c r="B249" s="1644"/>
      <c r="C249" s="1202"/>
      <c r="D249" s="1202"/>
      <c r="E249" s="1202"/>
    </row>
    <row r="250" spans="1:5">
      <c r="A250" s="1202"/>
      <c r="B250" s="1644"/>
      <c r="C250" s="1202"/>
      <c r="D250" s="1202"/>
      <c r="E250" s="1202"/>
    </row>
    <row r="251" spans="1:5">
      <c r="A251" s="1202"/>
      <c r="B251" s="1644"/>
      <c r="C251" s="1202"/>
      <c r="D251" s="1202"/>
      <c r="E251" s="1202"/>
    </row>
    <row r="252" spans="1:5">
      <c r="A252" s="1202"/>
      <c r="B252" s="1644"/>
      <c r="C252" s="1202"/>
      <c r="D252" s="1202"/>
      <c r="E252" s="1202"/>
    </row>
    <row r="253" spans="1:5">
      <c r="A253" s="1202"/>
      <c r="B253" s="1644"/>
      <c r="C253" s="1202"/>
      <c r="D253" s="1202"/>
      <c r="E253" s="1202"/>
    </row>
    <row r="254" spans="1:5">
      <c r="A254" s="1202"/>
      <c r="B254" s="1644"/>
      <c r="C254" s="1202"/>
      <c r="D254" s="1202"/>
      <c r="E254" s="1202"/>
    </row>
    <row r="255" spans="1:5">
      <c r="A255" s="1202"/>
      <c r="B255" s="1644"/>
      <c r="C255" s="1202"/>
      <c r="D255" s="1202"/>
      <c r="E255" s="1202"/>
    </row>
    <row r="256" spans="1:5">
      <c r="A256" s="1202"/>
      <c r="B256" s="1644"/>
      <c r="C256" s="1202"/>
      <c r="D256" s="1202"/>
      <c r="E256" s="1202"/>
    </row>
    <row r="257" spans="1:5">
      <c r="A257" s="1202"/>
      <c r="B257" s="1644"/>
      <c r="C257" s="1202"/>
      <c r="D257" s="1202"/>
      <c r="E257" s="1202"/>
    </row>
    <row r="258" spans="1:5">
      <c r="A258" s="1202"/>
      <c r="B258" s="1644"/>
      <c r="C258" s="1202"/>
      <c r="D258" s="1202"/>
      <c r="E258" s="1202"/>
    </row>
    <row r="259" spans="1:5">
      <c r="A259" s="1202"/>
      <c r="B259" s="1644"/>
      <c r="C259" s="1202"/>
      <c r="D259" s="1202"/>
      <c r="E259" s="1202"/>
    </row>
    <row r="260" spans="1:5">
      <c r="A260" s="1202"/>
      <c r="B260" s="1644"/>
      <c r="C260" s="1202"/>
      <c r="D260" s="1202"/>
      <c r="E260" s="1202"/>
    </row>
    <row r="261" spans="1:5">
      <c r="A261" s="1202"/>
      <c r="B261" s="1644"/>
      <c r="C261" s="1202"/>
      <c r="D261" s="1202"/>
      <c r="E261" s="1202"/>
    </row>
    <row r="262" spans="1:5">
      <c r="A262" s="1202"/>
      <c r="B262" s="1644"/>
      <c r="C262" s="1202"/>
      <c r="D262" s="1202"/>
      <c r="E262" s="1202"/>
    </row>
    <row r="263" spans="1:5">
      <c r="A263" s="1202"/>
      <c r="B263" s="1644"/>
      <c r="C263" s="1202"/>
      <c r="D263" s="1202"/>
      <c r="E263" s="1202"/>
    </row>
    <row r="264" spans="1:5">
      <c r="A264" s="1202"/>
      <c r="B264" s="1644"/>
      <c r="C264" s="1202"/>
      <c r="D264" s="1202"/>
      <c r="E264" s="1202"/>
    </row>
    <row r="265" spans="1:5">
      <c r="A265" s="1202"/>
      <c r="B265" s="1644"/>
      <c r="C265" s="1202"/>
      <c r="D265" s="1202"/>
      <c r="E265" s="1202"/>
    </row>
    <row r="266" spans="1:5">
      <c r="A266" s="1202"/>
      <c r="B266" s="1644"/>
      <c r="C266" s="1202"/>
      <c r="D266" s="1202"/>
      <c r="E266" s="1202"/>
    </row>
    <row r="267" spans="1:5">
      <c r="A267" s="1202"/>
      <c r="B267" s="1644"/>
      <c r="C267" s="1202"/>
      <c r="D267" s="1202"/>
      <c r="E267" s="1202"/>
    </row>
    <row r="268" spans="1:5">
      <c r="A268" s="1202"/>
      <c r="B268" s="1644"/>
      <c r="C268" s="1202"/>
      <c r="D268" s="1202"/>
      <c r="E268" s="1202"/>
    </row>
    <row r="269" spans="1:5">
      <c r="A269" s="1202"/>
      <c r="B269" s="1644"/>
      <c r="C269" s="1202"/>
      <c r="D269" s="1202"/>
      <c r="E269" s="1202"/>
    </row>
    <row r="270" spans="1:5">
      <c r="A270" s="1202"/>
      <c r="B270" s="1644"/>
      <c r="C270" s="1202"/>
      <c r="D270" s="1202"/>
      <c r="E270" s="1202"/>
    </row>
    <row r="271" spans="1:5">
      <c r="A271" s="1202"/>
      <c r="B271" s="1644"/>
      <c r="C271" s="1202"/>
      <c r="D271" s="1202"/>
      <c r="E271" s="1202"/>
    </row>
    <row r="272" spans="1:5">
      <c r="A272" s="1202"/>
      <c r="B272" s="1644"/>
      <c r="C272" s="1202"/>
      <c r="D272" s="1202"/>
      <c r="E272" s="1202"/>
    </row>
    <row r="273" spans="1:5">
      <c r="A273" s="1202"/>
      <c r="B273" s="1644"/>
      <c r="C273" s="1202"/>
      <c r="D273" s="1202"/>
      <c r="E273" s="1202"/>
    </row>
    <row r="274" spans="1:5">
      <c r="A274" s="1202"/>
      <c r="B274" s="1644"/>
      <c r="C274" s="1202"/>
      <c r="D274" s="1202"/>
      <c r="E274" s="1202"/>
    </row>
    <row r="275" spans="1:5">
      <c r="A275" s="1202"/>
      <c r="B275" s="1644"/>
      <c r="C275" s="1202"/>
      <c r="D275" s="1202"/>
      <c r="E275" s="1202"/>
    </row>
    <row r="276" spans="1:5">
      <c r="A276" s="1202"/>
      <c r="B276" s="1644"/>
      <c r="C276" s="1202"/>
      <c r="D276" s="1202"/>
      <c r="E276" s="1202"/>
    </row>
    <row r="277" spans="1:5">
      <c r="A277" s="1202"/>
      <c r="B277" s="1644"/>
      <c r="C277" s="1202"/>
      <c r="D277" s="1202"/>
      <c r="E277" s="1202"/>
    </row>
    <row r="278" spans="1:5">
      <c r="A278" s="1202"/>
      <c r="B278" s="1644"/>
      <c r="C278" s="1202"/>
      <c r="D278" s="1202"/>
      <c r="E278" s="1202"/>
    </row>
    <row r="279" spans="1:5">
      <c r="A279" s="1202"/>
      <c r="B279" s="1644"/>
      <c r="C279" s="1202"/>
      <c r="D279" s="1202"/>
      <c r="E279" s="1202"/>
    </row>
    <row r="280" spans="1:5">
      <c r="A280" s="1202"/>
      <c r="B280" s="1644"/>
      <c r="C280" s="1202"/>
      <c r="D280" s="1202"/>
      <c r="E280" s="1202"/>
    </row>
    <row r="281" spans="1:5">
      <c r="A281" s="1202"/>
      <c r="B281" s="1644"/>
      <c r="C281" s="1202"/>
      <c r="D281" s="1202"/>
      <c r="E281" s="1202"/>
    </row>
    <row r="282" spans="1:5">
      <c r="A282" s="1202"/>
      <c r="B282" s="1644"/>
      <c r="C282" s="1202"/>
      <c r="D282" s="1202"/>
      <c r="E282" s="1202"/>
    </row>
    <row r="283" spans="1:5">
      <c r="A283" s="1202"/>
      <c r="B283" s="1644"/>
      <c r="C283" s="1202"/>
      <c r="D283" s="1202"/>
      <c r="E283" s="1202"/>
    </row>
    <row r="284" spans="1:5">
      <c r="A284" s="1202"/>
      <c r="B284" s="1644"/>
      <c r="C284" s="1202"/>
      <c r="D284" s="1202"/>
      <c r="E284" s="1202"/>
    </row>
    <row r="285" spans="1:5">
      <c r="A285" s="1202"/>
      <c r="B285" s="1644"/>
      <c r="C285" s="1202"/>
      <c r="D285" s="1202"/>
      <c r="E285" s="1202"/>
    </row>
    <row r="286" spans="1:5">
      <c r="A286" s="1202"/>
      <c r="B286" s="1644"/>
      <c r="C286" s="1202"/>
      <c r="D286" s="1202"/>
      <c r="E286" s="1202"/>
    </row>
    <row r="287" spans="1:5">
      <c r="A287" s="1202"/>
      <c r="B287" s="1644"/>
      <c r="C287" s="1202"/>
      <c r="D287" s="1202"/>
      <c r="E287" s="1202"/>
    </row>
    <row r="288" spans="1:5">
      <c r="A288" s="1202"/>
      <c r="B288" s="1644"/>
      <c r="C288" s="1202"/>
      <c r="D288" s="1202"/>
      <c r="E288" s="1202"/>
    </row>
    <row r="289" spans="1:5">
      <c r="A289" s="1202"/>
      <c r="B289" s="1644"/>
      <c r="C289" s="1202"/>
      <c r="D289" s="1202"/>
      <c r="E289" s="1202"/>
    </row>
    <row r="290" spans="1:5">
      <c r="A290" s="1202"/>
      <c r="B290" s="1644"/>
      <c r="C290" s="1202"/>
      <c r="D290" s="1202"/>
      <c r="E290" s="1202"/>
    </row>
    <row r="291" spans="1:5">
      <c r="A291" s="1202"/>
      <c r="B291" s="1644"/>
      <c r="C291" s="1202"/>
      <c r="D291" s="1202"/>
      <c r="E291" s="1202"/>
    </row>
    <row r="292" spans="1:5">
      <c r="A292" s="1202"/>
      <c r="B292" s="1644"/>
      <c r="C292" s="1202"/>
      <c r="D292" s="1202"/>
      <c r="E292" s="1202"/>
    </row>
    <row r="293" spans="1:5">
      <c r="A293" s="1202"/>
      <c r="B293" s="1644"/>
      <c r="C293" s="1202"/>
      <c r="D293" s="1202"/>
      <c r="E293" s="1202"/>
    </row>
    <row r="294" spans="1:5">
      <c r="A294" s="1202"/>
      <c r="B294" s="1644"/>
      <c r="C294" s="1202"/>
      <c r="D294" s="1202"/>
      <c r="E294" s="1202"/>
    </row>
    <row r="295" spans="1:5">
      <c r="A295" s="1202"/>
      <c r="B295" s="1644"/>
      <c r="C295" s="1202"/>
      <c r="D295" s="1202"/>
      <c r="E295" s="1202"/>
    </row>
    <row r="296" spans="1:5">
      <c r="A296" s="1202"/>
      <c r="B296" s="1644"/>
      <c r="C296" s="1202"/>
      <c r="D296" s="1202"/>
      <c r="E296" s="1202"/>
    </row>
    <row r="297" spans="1:5">
      <c r="A297" s="1202"/>
      <c r="B297" s="1644"/>
      <c r="C297" s="1202"/>
      <c r="D297" s="1202"/>
      <c r="E297" s="1202"/>
    </row>
    <row r="298" spans="1:5">
      <c r="A298" s="1202"/>
      <c r="B298" s="1644"/>
      <c r="C298" s="1202"/>
      <c r="D298" s="1202"/>
      <c r="E298" s="1202"/>
    </row>
    <row r="299" spans="1:5">
      <c r="A299" s="1202"/>
      <c r="B299" s="1644"/>
      <c r="C299" s="1202"/>
      <c r="D299" s="1202"/>
      <c r="E299" s="1202"/>
    </row>
    <row r="300" spans="1:5">
      <c r="A300" s="1202"/>
      <c r="B300" s="1644"/>
      <c r="C300" s="1202"/>
      <c r="D300" s="1202"/>
      <c r="E300" s="1202"/>
    </row>
    <row r="301" spans="1:5">
      <c r="A301" s="1202"/>
      <c r="B301" s="1644"/>
      <c r="C301" s="1202"/>
      <c r="D301" s="1202"/>
      <c r="E301" s="1202"/>
    </row>
    <row r="302" spans="1:5">
      <c r="A302" s="1202"/>
      <c r="B302" s="1644"/>
      <c r="C302" s="1202"/>
      <c r="D302" s="1202"/>
      <c r="E302" s="1202"/>
    </row>
    <row r="303" spans="1:5">
      <c r="A303" s="1202"/>
      <c r="B303" s="1644"/>
      <c r="C303" s="1202"/>
      <c r="D303" s="1202"/>
      <c r="E303" s="1202"/>
    </row>
    <row r="304" spans="1:5">
      <c r="A304" s="1202"/>
      <c r="B304" s="1644"/>
      <c r="C304" s="1202"/>
      <c r="D304" s="1202"/>
      <c r="E304" s="1202"/>
    </row>
    <row r="305" spans="1:5">
      <c r="A305" s="1202"/>
      <c r="B305" s="1644"/>
      <c r="C305" s="1202"/>
      <c r="D305" s="1202"/>
      <c r="E305" s="1202"/>
    </row>
    <row r="306" spans="1:5">
      <c r="A306" s="1202"/>
      <c r="B306" s="1644"/>
      <c r="C306" s="1202"/>
      <c r="D306" s="1202"/>
      <c r="E306" s="1202"/>
    </row>
    <row r="307" spans="1:5">
      <c r="A307" s="1202"/>
      <c r="B307" s="1644"/>
      <c r="C307" s="1202"/>
      <c r="D307" s="1202"/>
      <c r="E307" s="1202"/>
    </row>
    <row r="308" spans="1:5">
      <c r="A308" s="1202"/>
      <c r="B308" s="1644"/>
      <c r="C308" s="1202"/>
      <c r="D308" s="1202"/>
      <c r="E308" s="1202"/>
    </row>
    <row r="309" spans="1:5">
      <c r="A309" s="1202"/>
      <c r="B309" s="1644"/>
      <c r="C309" s="1202"/>
      <c r="D309" s="1202"/>
      <c r="E309" s="1202"/>
    </row>
    <row r="310" spans="1:5">
      <c r="A310" s="1202"/>
      <c r="B310" s="1644"/>
      <c r="C310" s="1202"/>
      <c r="D310" s="1202"/>
      <c r="E310" s="1202"/>
    </row>
    <row r="311" spans="1:5">
      <c r="A311" s="1202"/>
      <c r="B311" s="1644"/>
      <c r="C311" s="1202"/>
      <c r="D311" s="1202"/>
      <c r="E311" s="1202"/>
    </row>
    <row r="312" spans="1:5">
      <c r="A312" s="1202"/>
      <c r="B312" s="1644"/>
      <c r="C312" s="1202"/>
      <c r="D312" s="1202"/>
      <c r="E312" s="1202"/>
    </row>
    <row r="313" spans="1:5">
      <c r="A313" s="1202"/>
      <c r="B313" s="1644"/>
      <c r="C313" s="1202"/>
      <c r="D313" s="1202"/>
      <c r="E313" s="1202"/>
    </row>
    <row r="314" spans="1:5">
      <c r="A314" s="1202"/>
      <c r="B314" s="1644"/>
      <c r="C314" s="1202"/>
      <c r="D314" s="1202"/>
      <c r="E314" s="1202"/>
    </row>
    <row r="315" spans="1:5">
      <c r="A315" s="1202"/>
      <c r="B315" s="1644"/>
      <c r="C315" s="1202"/>
      <c r="D315" s="1202"/>
      <c r="E315" s="1202"/>
    </row>
    <row r="316" spans="1:5">
      <c r="A316" s="1202"/>
      <c r="B316" s="1644"/>
      <c r="C316" s="1202"/>
      <c r="D316" s="1202"/>
      <c r="E316" s="1202"/>
    </row>
    <row r="317" spans="1:5">
      <c r="A317" s="1202"/>
      <c r="B317" s="1644"/>
      <c r="C317" s="1202"/>
      <c r="D317" s="1202"/>
      <c r="E317" s="1202"/>
    </row>
    <row r="318" spans="1:5">
      <c r="A318" s="1202"/>
      <c r="B318" s="1644"/>
      <c r="C318" s="1202"/>
      <c r="D318" s="1202"/>
      <c r="E318" s="1202"/>
    </row>
    <row r="319" spans="1:5">
      <c r="A319" s="1202"/>
      <c r="B319" s="1644"/>
      <c r="C319" s="1202"/>
      <c r="D319" s="1202"/>
      <c r="E319" s="1202"/>
    </row>
    <row r="320" spans="1:5">
      <c r="A320" s="1202"/>
      <c r="B320" s="1644"/>
      <c r="C320" s="1202"/>
      <c r="D320" s="1202"/>
      <c r="E320" s="1202"/>
    </row>
    <row r="321" spans="1:5">
      <c r="A321" s="1202"/>
      <c r="B321" s="1644"/>
      <c r="C321" s="1202"/>
      <c r="D321" s="1202"/>
      <c r="E321" s="1202"/>
    </row>
    <row r="322" spans="1:5">
      <c r="A322" s="1202"/>
      <c r="B322" s="1644"/>
      <c r="C322" s="1202"/>
      <c r="D322" s="1202"/>
      <c r="E322" s="1202"/>
    </row>
    <row r="323" spans="1:5">
      <c r="A323" s="1202"/>
      <c r="B323" s="1644"/>
      <c r="C323" s="1202"/>
      <c r="D323" s="1202"/>
      <c r="E323" s="1202"/>
    </row>
    <row r="324" spans="1:5">
      <c r="A324" s="1202"/>
      <c r="B324" s="1644"/>
      <c r="C324" s="1202"/>
      <c r="D324" s="1202"/>
      <c r="E324" s="1202"/>
    </row>
    <row r="325" spans="1:5">
      <c r="A325" s="1202"/>
      <c r="B325" s="1644"/>
      <c r="C325" s="1202"/>
      <c r="D325" s="1202"/>
      <c r="E325" s="1202"/>
    </row>
    <row r="326" spans="1:5">
      <c r="A326" s="1202"/>
      <c r="B326" s="1644"/>
      <c r="C326" s="1202"/>
      <c r="D326" s="1202"/>
      <c r="E326" s="1202"/>
    </row>
    <row r="327" spans="1:5">
      <c r="A327" s="1202"/>
      <c r="B327" s="1644"/>
      <c r="C327" s="1202"/>
      <c r="D327" s="1202"/>
      <c r="E327" s="1202"/>
    </row>
    <row r="328" spans="1:5">
      <c r="A328" s="1202"/>
      <c r="B328" s="1644"/>
      <c r="C328" s="1202"/>
      <c r="D328" s="1202"/>
      <c r="E328" s="1202"/>
    </row>
    <row r="329" spans="1:5">
      <c r="A329" s="1202"/>
      <c r="B329" s="1644"/>
      <c r="C329" s="1202"/>
      <c r="D329" s="1202"/>
      <c r="E329" s="1202"/>
    </row>
    <row r="330" spans="1:5">
      <c r="A330" s="1202"/>
      <c r="B330" s="1644"/>
      <c r="C330" s="1202"/>
      <c r="D330" s="1202"/>
      <c r="E330" s="1202"/>
    </row>
    <row r="331" spans="1:5">
      <c r="A331" s="1202"/>
      <c r="B331" s="1644"/>
      <c r="C331" s="1202"/>
      <c r="D331" s="1202"/>
      <c r="E331" s="1202"/>
    </row>
    <row r="332" spans="1:5">
      <c r="A332" s="1202"/>
      <c r="B332" s="1644"/>
      <c r="C332" s="1202"/>
      <c r="D332" s="1202"/>
      <c r="E332" s="1202"/>
    </row>
    <row r="333" spans="1:5">
      <c r="A333" s="1202"/>
      <c r="B333" s="1644"/>
      <c r="C333" s="1202"/>
      <c r="D333" s="1202"/>
      <c r="E333" s="1202"/>
    </row>
    <row r="334" spans="1:5">
      <c r="A334" s="1202"/>
      <c r="B334" s="1644"/>
      <c r="C334" s="1202"/>
      <c r="D334" s="1202"/>
      <c r="E334" s="1202"/>
    </row>
    <row r="335" spans="1:5">
      <c r="A335" s="1202"/>
      <c r="B335" s="1644"/>
      <c r="C335" s="1202"/>
      <c r="D335" s="1202"/>
      <c r="E335" s="1202"/>
    </row>
    <row r="336" spans="1:5">
      <c r="A336" s="1202"/>
      <c r="B336" s="1644"/>
      <c r="C336" s="1202"/>
      <c r="D336" s="1202"/>
      <c r="E336" s="1202"/>
    </row>
    <row r="337" spans="1:5">
      <c r="A337" s="1202"/>
      <c r="B337" s="1644"/>
      <c r="C337" s="1202"/>
      <c r="D337" s="1202"/>
      <c r="E337" s="1202"/>
    </row>
    <row r="338" spans="1:5">
      <c r="A338" s="1202"/>
      <c r="B338" s="1644"/>
      <c r="C338" s="1202"/>
      <c r="D338" s="1202"/>
      <c r="E338" s="1202"/>
    </row>
    <row r="339" spans="1:5">
      <c r="A339" s="1202"/>
      <c r="B339" s="1644"/>
      <c r="C339" s="1202"/>
      <c r="D339" s="1202"/>
      <c r="E339" s="1202"/>
    </row>
    <row r="340" spans="1:5">
      <c r="A340" s="1202"/>
      <c r="B340" s="1644"/>
      <c r="C340" s="1202"/>
      <c r="D340" s="1202"/>
      <c r="E340" s="1202"/>
    </row>
    <row r="341" spans="1:5">
      <c r="A341" s="1202"/>
      <c r="B341" s="1644"/>
      <c r="C341" s="1202"/>
      <c r="D341" s="1202"/>
      <c r="E341" s="1202"/>
    </row>
    <row r="342" spans="1:5">
      <c r="A342" s="1202"/>
      <c r="B342" s="1644"/>
      <c r="C342" s="1202"/>
      <c r="D342" s="1202"/>
      <c r="E342" s="1202"/>
    </row>
    <row r="343" spans="1:5">
      <c r="A343" s="1202"/>
      <c r="B343" s="1644"/>
      <c r="C343" s="1202"/>
      <c r="D343" s="1202"/>
      <c r="E343" s="1202"/>
    </row>
    <row r="344" spans="1:5">
      <c r="A344" s="1202"/>
      <c r="B344" s="1644"/>
      <c r="C344" s="1202"/>
      <c r="D344" s="1202"/>
      <c r="E344" s="1202"/>
    </row>
    <row r="345" spans="1:5">
      <c r="A345" s="1202"/>
      <c r="B345" s="1644"/>
      <c r="C345" s="1202"/>
      <c r="D345" s="1202"/>
      <c r="E345" s="1202"/>
    </row>
    <row r="346" spans="1:5">
      <c r="A346" s="1202"/>
      <c r="B346" s="1644"/>
      <c r="C346" s="1202"/>
      <c r="D346" s="1202"/>
      <c r="E346" s="1202"/>
    </row>
    <row r="347" spans="1:5">
      <c r="A347" s="1202"/>
      <c r="B347" s="1644"/>
      <c r="C347" s="1202"/>
      <c r="D347" s="1202"/>
      <c r="E347" s="1202"/>
    </row>
    <row r="348" spans="1:5">
      <c r="A348" s="1202"/>
      <c r="B348" s="1644"/>
      <c r="C348" s="1202"/>
      <c r="D348" s="1202"/>
      <c r="E348" s="1202"/>
    </row>
    <row r="349" spans="1:5">
      <c r="A349" s="1202"/>
      <c r="B349" s="1644"/>
      <c r="C349" s="1202"/>
      <c r="D349" s="1202"/>
      <c r="E349" s="1202"/>
    </row>
    <row r="350" spans="1:5">
      <c r="A350" s="1202"/>
      <c r="B350" s="1644"/>
      <c r="C350" s="1202"/>
      <c r="D350" s="1202"/>
      <c r="E350" s="1202"/>
    </row>
    <row r="351" spans="1:5">
      <c r="A351" s="1202"/>
      <c r="B351" s="1644"/>
      <c r="C351" s="1202"/>
      <c r="D351" s="1202"/>
      <c r="E351" s="1202"/>
    </row>
    <row r="352" spans="1:5">
      <c r="A352" s="1202"/>
      <c r="B352" s="1644"/>
      <c r="C352" s="1202"/>
      <c r="D352" s="1202"/>
      <c r="E352" s="1202"/>
    </row>
    <row r="353" spans="1:5">
      <c r="A353" s="1202"/>
      <c r="B353" s="1644"/>
      <c r="C353" s="1202"/>
      <c r="D353" s="1202"/>
      <c r="E353" s="1202"/>
    </row>
    <row r="354" spans="1:5">
      <c r="A354" s="1202"/>
      <c r="B354" s="1644"/>
      <c r="C354" s="1202"/>
      <c r="D354" s="1202"/>
      <c r="E354" s="1202"/>
    </row>
    <row r="355" spans="1:5">
      <c r="A355" s="1202"/>
      <c r="B355" s="1644"/>
      <c r="C355" s="1202"/>
      <c r="D355" s="1202"/>
      <c r="E355" s="1202"/>
    </row>
    <row r="356" spans="1:5">
      <c r="A356" s="1202"/>
      <c r="B356" s="1644"/>
      <c r="C356" s="1202"/>
      <c r="D356" s="1202"/>
      <c r="E356" s="1202"/>
    </row>
    <row r="357" spans="1:5">
      <c r="A357" s="1202"/>
      <c r="B357" s="1644"/>
      <c r="C357" s="1202"/>
      <c r="D357" s="1202"/>
      <c r="E357" s="1202"/>
    </row>
    <row r="358" spans="1:5">
      <c r="A358" s="1202"/>
      <c r="B358" s="1644"/>
      <c r="C358" s="1202"/>
      <c r="D358" s="1202"/>
      <c r="E358" s="1202"/>
    </row>
    <row r="359" spans="1:5">
      <c r="A359" s="1202"/>
      <c r="B359" s="1644"/>
      <c r="C359" s="1202"/>
      <c r="D359" s="1202"/>
      <c r="E359" s="1202"/>
    </row>
    <row r="360" spans="1:5">
      <c r="A360" s="1202"/>
      <c r="B360" s="1644"/>
      <c r="C360" s="1202"/>
      <c r="D360" s="1202"/>
      <c r="E360" s="1202"/>
    </row>
    <row r="361" spans="1:5">
      <c r="A361" s="1202"/>
      <c r="B361" s="1644"/>
      <c r="C361" s="1202"/>
      <c r="D361" s="1202"/>
      <c r="E361" s="1202"/>
    </row>
    <row r="362" spans="1:5">
      <c r="A362" s="1202"/>
      <c r="B362" s="1644"/>
      <c r="C362" s="1202"/>
      <c r="D362" s="1202"/>
      <c r="E362" s="1202"/>
    </row>
    <row r="363" spans="1:5">
      <c r="A363" s="1202"/>
      <c r="B363" s="1644"/>
      <c r="C363" s="1202"/>
      <c r="D363" s="1202"/>
      <c r="E363" s="1202"/>
    </row>
    <row r="364" spans="1:5">
      <c r="A364" s="1202"/>
      <c r="B364" s="1644"/>
      <c r="C364" s="1202"/>
      <c r="D364" s="1202"/>
      <c r="E364" s="1202"/>
    </row>
    <row r="365" spans="1:5">
      <c r="A365" s="1202"/>
      <c r="B365" s="1644"/>
      <c r="C365" s="1202"/>
      <c r="D365" s="1202"/>
      <c r="E365" s="1202"/>
    </row>
    <row r="366" spans="1:5">
      <c r="A366" s="1202"/>
      <c r="B366" s="1644"/>
      <c r="C366" s="1202"/>
      <c r="D366" s="1202"/>
      <c r="E366" s="1202"/>
    </row>
    <row r="367" spans="1:5">
      <c r="A367" s="1202"/>
      <c r="B367" s="1644"/>
      <c r="C367" s="1202"/>
      <c r="D367" s="1202"/>
      <c r="E367" s="1202"/>
    </row>
    <row r="368" spans="1:5">
      <c r="A368" s="1202"/>
      <c r="B368" s="1644"/>
      <c r="C368" s="1202"/>
      <c r="D368" s="1202"/>
      <c r="E368" s="1202"/>
    </row>
    <row r="369" spans="1:5">
      <c r="A369" s="1202"/>
      <c r="B369" s="1644"/>
      <c r="C369" s="1202"/>
      <c r="D369" s="1202"/>
      <c r="E369" s="1202"/>
    </row>
    <row r="370" spans="1:5">
      <c r="A370" s="1202"/>
      <c r="B370" s="1644"/>
      <c r="C370" s="1202"/>
      <c r="D370" s="1202"/>
      <c r="E370" s="1202"/>
    </row>
    <row r="371" spans="1:5">
      <c r="A371" s="1202"/>
      <c r="B371" s="1644"/>
      <c r="C371" s="1202"/>
      <c r="D371" s="1202"/>
      <c r="E371" s="1202"/>
    </row>
    <row r="372" spans="1:5">
      <c r="A372" s="1202"/>
      <c r="B372" s="1644"/>
      <c r="C372" s="1202"/>
      <c r="D372" s="1202"/>
      <c r="E372" s="1202"/>
    </row>
    <row r="373" spans="1:5">
      <c r="A373" s="1202"/>
      <c r="B373" s="1644"/>
      <c r="C373" s="1202"/>
      <c r="D373" s="1202"/>
      <c r="E373" s="1202"/>
    </row>
    <row r="374" spans="1:5">
      <c r="A374" s="1202"/>
      <c r="B374" s="1644"/>
      <c r="C374" s="1202"/>
      <c r="D374" s="1202"/>
      <c r="E374" s="1202"/>
    </row>
    <row r="375" spans="1:5">
      <c r="A375" s="1202"/>
      <c r="B375" s="1644"/>
      <c r="C375" s="1202"/>
      <c r="D375" s="1202"/>
      <c r="E375" s="1202"/>
    </row>
    <row r="376" spans="1:5">
      <c r="A376" s="1202"/>
      <c r="B376" s="1644"/>
      <c r="C376" s="1202"/>
      <c r="D376" s="1202"/>
      <c r="E376" s="1202"/>
    </row>
    <row r="377" spans="1:5">
      <c r="A377" s="1202"/>
      <c r="B377" s="1644"/>
      <c r="C377" s="1202"/>
      <c r="D377" s="1202"/>
      <c r="E377" s="1202"/>
    </row>
    <row r="378" spans="1:5">
      <c r="A378" s="1202"/>
      <c r="B378" s="1644"/>
      <c r="C378" s="1202"/>
      <c r="D378" s="1202"/>
      <c r="E378" s="1202"/>
    </row>
    <row r="379" spans="1:5">
      <c r="A379" s="1202"/>
      <c r="B379" s="1644"/>
      <c r="C379" s="1202"/>
      <c r="D379" s="1202"/>
      <c r="E379" s="1202"/>
    </row>
    <row r="380" spans="1:5">
      <c r="A380" s="1202"/>
      <c r="B380" s="1644"/>
      <c r="C380" s="1202"/>
      <c r="D380" s="1202"/>
      <c r="E380" s="1202"/>
    </row>
    <row r="381" spans="1:5">
      <c r="A381" s="1202"/>
      <c r="B381" s="1644"/>
      <c r="C381" s="1202"/>
      <c r="D381" s="1202"/>
      <c r="E381" s="1202"/>
    </row>
    <row r="382" spans="1:5">
      <c r="A382" s="1202"/>
      <c r="B382" s="1644"/>
      <c r="C382" s="1202"/>
      <c r="D382" s="1202"/>
      <c r="E382" s="1202"/>
    </row>
    <row r="383" spans="1:5">
      <c r="A383" s="1202"/>
      <c r="B383" s="1644"/>
      <c r="C383" s="1202"/>
      <c r="D383" s="1202"/>
      <c r="E383" s="1202"/>
    </row>
    <row r="384" spans="1:5">
      <c r="A384" s="1202"/>
      <c r="B384" s="1644"/>
      <c r="C384" s="1202"/>
      <c r="D384" s="1202"/>
      <c r="E384" s="1202"/>
    </row>
    <row r="385" spans="1:5">
      <c r="A385" s="1202"/>
      <c r="B385" s="1644"/>
      <c r="C385" s="1202"/>
      <c r="D385" s="1202"/>
      <c r="E385" s="1202"/>
    </row>
    <row r="386" spans="1:5">
      <c r="A386" s="1202"/>
      <c r="B386" s="1644"/>
      <c r="C386" s="1202"/>
      <c r="D386" s="1202"/>
      <c r="E386" s="1202"/>
    </row>
    <row r="387" spans="1:5">
      <c r="A387" s="1202"/>
      <c r="B387" s="1644"/>
      <c r="C387" s="1202"/>
      <c r="D387" s="1202"/>
      <c r="E387" s="1202"/>
    </row>
    <row r="388" spans="1:5">
      <c r="A388" s="1202"/>
      <c r="B388" s="1644"/>
      <c r="C388" s="1202"/>
      <c r="D388" s="1202"/>
      <c r="E388" s="1202"/>
    </row>
    <row r="389" spans="1:5">
      <c r="A389" s="1202"/>
      <c r="B389" s="1644"/>
      <c r="C389" s="1202"/>
      <c r="D389" s="1202"/>
      <c r="E389" s="1202"/>
    </row>
    <row r="390" spans="1:5">
      <c r="A390" s="1202"/>
      <c r="B390" s="1644"/>
      <c r="C390" s="1202"/>
      <c r="D390" s="1202"/>
      <c r="E390" s="1202"/>
    </row>
    <row r="391" spans="1:5">
      <c r="A391" s="1202"/>
      <c r="B391" s="1644"/>
      <c r="C391" s="1202"/>
      <c r="D391" s="1202"/>
      <c r="E391" s="1202"/>
    </row>
    <row r="392" spans="1:5">
      <c r="A392" s="1202"/>
      <c r="B392" s="1644"/>
      <c r="C392" s="1202"/>
      <c r="D392" s="1202"/>
      <c r="E392" s="1202"/>
    </row>
    <row r="393" spans="1:5">
      <c r="A393" s="1202"/>
      <c r="B393" s="1644"/>
      <c r="C393" s="1202"/>
      <c r="D393" s="1202"/>
      <c r="E393" s="1202"/>
    </row>
    <row r="394" spans="1:5">
      <c r="A394" s="1202"/>
      <c r="B394" s="1644"/>
      <c r="C394" s="1202"/>
      <c r="D394" s="1202"/>
      <c r="E394" s="1202"/>
    </row>
    <row r="395" spans="1:5">
      <c r="A395" s="1202"/>
      <c r="B395" s="1644"/>
      <c r="C395" s="1202"/>
      <c r="D395" s="1202"/>
      <c r="E395" s="1202"/>
    </row>
    <row r="396" spans="1:5">
      <c r="A396" s="1202"/>
      <c r="B396" s="1644"/>
      <c r="C396" s="1202"/>
      <c r="D396" s="1202"/>
      <c r="E396" s="1202"/>
    </row>
    <row r="397" spans="1:5">
      <c r="A397" s="1202"/>
      <c r="B397" s="1644"/>
      <c r="C397" s="1202"/>
      <c r="D397" s="1202"/>
      <c r="E397" s="1202"/>
    </row>
    <row r="398" spans="1:5">
      <c r="A398" s="1202"/>
      <c r="B398" s="1644"/>
      <c r="C398" s="1202"/>
      <c r="D398" s="1202"/>
      <c r="E398" s="1202"/>
    </row>
    <row r="399" spans="1:5">
      <c r="A399" s="1202"/>
      <c r="B399" s="1644"/>
      <c r="C399" s="1202"/>
      <c r="D399" s="1202"/>
      <c r="E399" s="1202"/>
    </row>
    <row r="400" spans="1:5">
      <c r="A400" s="1202"/>
      <c r="B400" s="1644"/>
      <c r="C400" s="1202"/>
      <c r="D400" s="1202"/>
      <c r="E400" s="1202"/>
    </row>
    <row r="401" spans="1:5">
      <c r="A401" s="1202"/>
      <c r="B401" s="1644"/>
      <c r="C401" s="1202"/>
      <c r="D401" s="1202"/>
      <c r="E401" s="1202"/>
    </row>
    <row r="402" spans="1:5">
      <c r="A402" s="1202"/>
      <c r="B402" s="1644"/>
      <c r="C402" s="1202"/>
      <c r="D402" s="1202"/>
      <c r="E402" s="1202"/>
    </row>
    <row r="403" spans="1:5">
      <c r="A403" s="1202"/>
      <c r="B403" s="1644"/>
      <c r="C403" s="1202"/>
      <c r="D403" s="1202"/>
      <c r="E403" s="1202"/>
    </row>
    <row r="404" spans="1:5">
      <c r="A404" s="1202"/>
      <c r="B404" s="1644"/>
      <c r="C404" s="1202"/>
      <c r="D404" s="1202"/>
      <c r="E404" s="1202"/>
    </row>
    <row r="405" spans="1:5">
      <c r="A405" s="1202"/>
      <c r="B405" s="1644"/>
      <c r="C405" s="1202"/>
      <c r="D405" s="1202"/>
      <c r="E405" s="1202"/>
    </row>
    <row r="406" spans="1:5">
      <c r="A406" s="1202"/>
      <c r="B406" s="1644"/>
      <c r="C406" s="1202"/>
      <c r="D406" s="1202"/>
      <c r="E406" s="1202"/>
    </row>
    <row r="407" spans="1:5">
      <c r="A407" s="1202"/>
      <c r="B407" s="1644"/>
      <c r="C407" s="1202"/>
      <c r="D407" s="1202"/>
      <c r="E407" s="1202"/>
    </row>
    <row r="408" spans="1:5">
      <c r="A408" s="1202"/>
      <c r="B408" s="1644"/>
      <c r="C408" s="1202"/>
      <c r="D408" s="1202"/>
      <c r="E408" s="1202"/>
    </row>
    <row r="409" spans="1:5">
      <c r="A409" s="1202"/>
      <c r="B409" s="1644"/>
      <c r="C409" s="1202"/>
      <c r="D409" s="1202"/>
      <c r="E409" s="1202"/>
    </row>
    <row r="410" spans="1:5">
      <c r="A410" s="1202"/>
      <c r="B410" s="1644"/>
      <c r="C410" s="1202"/>
      <c r="D410" s="1202"/>
      <c r="E410" s="1202"/>
    </row>
    <row r="411" spans="1:5">
      <c r="A411" s="1202"/>
      <c r="B411" s="1644"/>
      <c r="C411" s="1202"/>
      <c r="D411" s="1202"/>
      <c r="E411" s="1202"/>
    </row>
    <row r="412" spans="1:5">
      <c r="A412" s="1202"/>
      <c r="B412" s="1644"/>
      <c r="C412" s="1202"/>
      <c r="D412" s="1202"/>
      <c r="E412" s="1202"/>
    </row>
    <row r="413" spans="1:5">
      <c r="A413" s="1202"/>
      <c r="B413" s="1644"/>
      <c r="C413" s="1202"/>
      <c r="D413" s="1202"/>
      <c r="E413" s="1202"/>
    </row>
    <row r="414" spans="1:5">
      <c r="A414" s="1202"/>
      <c r="B414" s="1644"/>
      <c r="C414" s="1202"/>
      <c r="D414" s="1202"/>
      <c r="E414" s="1202"/>
    </row>
    <row r="415" spans="1:5">
      <c r="A415" s="1202"/>
      <c r="B415" s="1644"/>
      <c r="C415" s="1202"/>
      <c r="D415" s="1202"/>
      <c r="E415" s="1202"/>
    </row>
    <row r="416" spans="1:5">
      <c r="A416" s="1202"/>
      <c r="B416" s="1644"/>
      <c r="C416" s="1202"/>
      <c r="D416" s="1202"/>
      <c r="E416" s="1202"/>
    </row>
    <row r="417" spans="1:5">
      <c r="A417" s="1202"/>
      <c r="B417" s="1644"/>
      <c r="C417" s="1202"/>
      <c r="D417" s="1202"/>
      <c r="E417" s="1202"/>
    </row>
    <row r="418" spans="1:5">
      <c r="A418" s="1202"/>
      <c r="B418" s="1644"/>
      <c r="C418" s="1202"/>
      <c r="D418" s="1202"/>
      <c r="E418" s="1202"/>
    </row>
    <row r="419" spans="1:5">
      <c r="A419" s="1202"/>
      <c r="B419" s="1644"/>
      <c r="C419" s="1202"/>
      <c r="D419" s="1202"/>
      <c r="E419" s="1202"/>
    </row>
    <row r="420" spans="1:5">
      <c r="A420" s="1202"/>
      <c r="B420" s="1644"/>
      <c r="C420" s="1202"/>
      <c r="D420" s="1202"/>
      <c r="E420" s="1202"/>
    </row>
    <row r="421" spans="1:5">
      <c r="A421" s="1202"/>
      <c r="B421" s="1644"/>
      <c r="C421" s="1202"/>
      <c r="D421" s="1202"/>
      <c r="E421" s="1202"/>
    </row>
    <row r="422" spans="1:5">
      <c r="A422" s="1202"/>
      <c r="B422" s="1644"/>
      <c r="C422" s="1202"/>
      <c r="D422" s="1202"/>
      <c r="E422" s="1202"/>
    </row>
    <row r="423" spans="1:5">
      <c r="A423" s="1202"/>
      <c r="B423" s="1644"/>
      <c r="C423" s="1202"/>
      <c r="D423" s="1202"/>
      <c r="E423" s="1202"/>
    </row>
    <row r="424" spans="1:5">
      <c r="A424" s="1202"/>
      <c r="B424" s="1644"/>
      <c r="C424" s="1202"/>
      <c r="D424" s="1202"/>
      <c r="E424" s="1202"/>
    </row>
    <row r="425" spans="1:5">
      <c r="A425" s="1202"/>
      <c r="B425" s="1644"/>
      <c r="C425" s="1202"/>
      <c r="D425" s="1202"/>
      <c r="E425" s="1202"/>
    </row>
    <row r="426" spans="1:5">
      <c r="A426" s="1202"/>
      <c r="B426" s="1644"/>
      <c r="C426" s="1202"/>
      <c r="D426" s="1202"/>
      <c r="E426" s="1202"/>
    </row>
    <row r="427" spans="1:5">
      <c r="A427" s="1202"/>
      <c r="B427" s="1644"/>
      <c r="C427" s="1202"/>
      <c r="D427" s="1202"/>
      <c r="E427" s="1202"/>
    </row>
    <row r="428" spans="1:5">
      <c r="A428" s="1202"/>
      <c r="B428" s="1644"/>
      <c r="C428" s="1202"/>
      <c r="D428" s="1202"/>
      <c r="E428" s="1202"/>
    </row>
    <row r="429" spans="1:5">
      <c r="A429" s="1202"/>
      <c r="B429" s="1644"/>
      <c r="C429" s="1202"/>
      <c r="D429" s="1202"/>
      <c r="E429" s="1202"/>
    </row>
    <row r="430" spans="1:5">
      <c r="A430" s="1202"/>
      <c r="B430" s="1644"/>
      <c r="C430" s="1202"/>
      <c r="D430" s="1202"/>
      <c r="E430" s="1202"/>
    </row>
    <row r="431" spans="1:5">
      <c r="A431" s="1202"/>
      <c r="B431" s="1644"/>
      <c r="C431" s="1202"/>
      <c r="D431" s="1202"/>
      <c r="E431" s="1202"/>
    </row>
    <row r="432" spans="1:5">
      <c r="A432" s="1202"/>
      <c r="B432" s="1644"/>
      <c r="C432" s="1202"/>
      <c r="D432" s="1202"/>
      <c r="E432" s="1202"/>
    </row>
    <row r="433" spans="1:5">
      <c r="A433" s="1202"/>
      <c r="B433" s="1644"/>
      <c r="C433" s="1202"/>
      <c r="D433" s="1202"/>
      <c r="E433" s="1202"/>
    </row>
    <row r="434" spans="1:5">
      <c r="A434" s="1202"/>
      <c r="B434" s="1644"/>
      <c r="C434" s="1202"/>
      <c r="D434" s="1202"/>
      <c r="E434" s="1202"/>
    </row>
    <row r="435" spans="1:5">
      <c r="A435" s="1202"/>
      <c r="B435" s="1644"/>
      <c r="C435" s="1202"/>
      <c r="D435" s="1202"/>
      <c r="E435" s="1202"/>
    </row>
    <row r="436" spans="1:5">
      <c r="A436" s="1202"/>
      <c r="B436" s="1644"/>
      <c r="C436" s="1202"/>
      <c r="D436" s="1202"/>
      <c r="E436" s="1202"/>
    </row>
    <row r="437" spans="1:5">
      <c r="A437" s="1202"/>
      <c r="B437" s="1644"/>
      <c r="C437" s="1202"/>
      <c r="D437" s="1202"/>
      <c r="E437" s="1202"/>
    </row>
    <row r="438" spans="1:5">
      <c r="A438" s="1202"/>
      <c r="B438" s="1644"/>
      <c r="C438" s="1202"/>
      <c r="D438" s="1202"/>
      <c r="E438" s="1202"/>
    </row>
    <row r="439" spans="1:5">
      <c r="A439" s="1202"/>
      <c r="B439" s="1644"/>
      <c r="C439" s="1202"/>
      <c r="D439" s="1202"/>
      <c r="E439" s="1202"/>
    </row>
    <row r="440" spans="1:5">
      <c r="A440" s="1202"/>
      <c r="B440" s="1644"/>
      <c r="C440" s="1202"/>
      <c r="D440" s="1202"/>
      <c r="E440" s="1202"/>
    </row>
    <row r="441" spans="1:5">
      <c r="A441" s="1202"/>
      <c r="B441" s="1644"/>
      <c r="C441" s="1202"/>
      <c r="D441" s="1202"/>
      <c r="E441" s="1202"/>
    </row>
    <row r="442" spans="1:5">
      <c r="A442" s="1202"/>
      <c r="B442" s="1644"/>
      <c r="C442" s="1202"/>
      <c r="D442" s="1202"/>
      <c r="E442" s="1202"/>
    </row>
    <row r="443" spans="1:5">
      <c r="A443" s="1202"/>
      <c r="B443" s="1644"/>
      <c r="C443" s="1202"/>
      <c r="D443" s="1202"/>
      <c r="E443" s="1202"/>
    </row>
    <row r="444" spans="1:5">
      <c r="A444" s="1202"/>
      <c r="B444" s="1644"/>
      <c r="C444" s="1202"/>
      <c r="D444" s="1202"/>
      <c r="E444" s="1202"/>
    </row>
    <row r="445" spans="1:5">
      <c r="A445" s="1202"/>
      <c r="B445" s="1644"/>
      <c r="C445" s="1202"/>
      <c r="D445" s="1202"/>
      <c r="E445" s="1202"/>
    </row>
    <row r="446" spans="1:5">
      <c r="A446" s="1202"/>
      <c r="B446" s="1644"/>
      <c r="C446" s="1202"/>
      <c r="D446" s="1202"/>
      <c r="E446" s="1202"/>
    </row>
    <row r="447" spans="1:5">
      <c r="A447" s="1202"/>
      <c r="B447" s="1644"/>
      <c r="C447" s="1202"/>
      <c r="D447" s="1202"/>
      <c r="E447" s="1202"/>
    </row>
    <row r="448" spans="1:5">
      <c r="A448" s="1202"/>
      <c r="B448" s="1644"/>
      <c r="C448" s="1202"/>
      <c r="D448" s="1202"/>
      <c r="E448" s="1202"/>
    </row>
    <row r="449" spans="1:5">
      <c r="A449" s="1202"/>
      <c r="B449" s="1644"/>
      <c r="C449" s="1202"/>
      <c r="D449" s="1202"/>
      <c r="E449" s="1202"/>
    </row>
    <row r="450" spans="1:5">
      <c r="A450" s="1202"/>
      <c r="B450" s="1644"/>
      <c r="C450" s="1202"/>
      <c r="D450" s="1202"/>
      <c r="E450" s="1202"/>
    </row>
    <row r="451" spans="1:5">
      <c r="A451" s="1202"/>
      <c r="B451" s="1644"/>
      <c r="C451" s="1202"/>
      <c r="D451" s="1202"/>
      <c r="E451" s="1202"/>
    </row>
    <row r="452" spans="1:5">
      <c r="A452" s="1202"/>
      <c r="B452" s="1644"/>
      <c r="C452" s="1202"/>
      <c r="D452" s="1202"/>
      <c r="E452" s="1202"/>
    </row>
    <row r="453" spans="1:5">
      <c r="A453" s="1202"/>
      <c r="B453" s="1644"/>
      <c r="C453" s="1202"/>
      <c r="D453" s="1202"/>
      <c r="E453" s="1202"/>
    </row>
    <row r="454" spans="1:5">
      <c r="A454" s="1202"/>
      <c r="B454" s="1644"/>
      <c r="C454" s="1202"/>
      <c r="D454" s="1202"/>
      <c r="E454" s="1202"/>
    </row>
    <row r="455" spans="1:5">
      <c r="A455" s="1202"/>
      <c r="B455" s="1644"/>
      <c r="C455" s="1202"/>
      <c r="D455" s="1202"/>
      <c r="E455" s="1202"/>
    </row>
    <row r="456" spans="1:5">
      <c r="A456" s="1202"/>
      <c r="B456" s="1644"/>
      <c r="C456" s="1202"/>
      <c r="D456" s="1202"/>
      <c r="E456" s="1202"/>
    </row>
    <row r="457" spans="1:5">
      <c r="A457" s="1202"/>
      <c r="B457" s="1644"/>
      <c r="C457" s="1202"/>
      <c r="D457" s="1202"/>
      <c r="E457" s="1202"/>
    </row>
    <row r="458" spans="1:5">
      <c r="A458" s="1202"/>
      <c r="B458" s="1644"/>
      <c r="C458" s="1202"/>
      <c r="D458" s="1202"/>
      <c r="E458" s="1202"/>
    </row>
    <row r="459" spans="1:5">
      <c r="A459" s="1202"/>
      <c r="B459" s="1644"/>
      <c r="C459" s="1202"/>
      <c r="D459" s="1202"/>
      <c r="E459" s="1202"/>
    </row>
    <row r="460" spans="1:5">
      <c r="A460" s="1202"/>
      <c r="B460" s="1644"/>
      <c r="C460" s="1202"/>
      <c r="D460" s="1202"/>
      <c r="E460" s="1202"/>
    </row>
    <row r="461" spans="1:5">
      <c r="A461" s="1202"/>
      <c r="B461" s="1644"/>
      <c r="C461" s="1202"/>
      <c r="D461" s="1202"/>
      <c r="E461" s="1202"/>
    </row>
    <row r="462" spans="1:5">
      <c r="A462" s="1202"/>
      <c r="B462" s="1644"/>
      <c r="C462" s="1202"/>
      <c r="D462" s="1202"/>
      <c r="E462" s="1202"/>
    </row>
    <row r="463" spans="1:5">
      <c r="A463" s="1202"/>
      <c r="B463" s="1644"/>
      <c r="C463" s="1202"/>
      <c r="D463" s="1202"/>
      <c r="E463" s="1202"/>
    </row>
    <row r="464" spans="1:5">
      <c r="A464" s="1202"/>
      <c r="B464" s="1644"/>
      <c r="C464" s="1202"/>
      <c r="D464" s="1202"/>
      <c r="E464" s="1202"/>
    </row>
    <row r="465" spans="1:5">
      <c r="A465" s="1202"/>
      <c r="B465" s="1644"/>
      <c r="C465" s="1202"/>
      <c r="D465" s="1202"/>
      <c r="E465" s="1202"/>
    </row>
    <row r="466" spans="1:5">
      <c r="A466" s="1202"/>
      <c r="B466" s="1644"/>
      <c r="C466" s="1202"/>
      <c r="D466" s="1202"/>
      <c r="E466" s="1202"/>
    </row>
    <row r="467" spans="1:5">
      <c r="A467" s="1202"/>
      <c r="B467" s="1644"/>
      <c r="C467" s="1202"/>
      <c r="D467" s="1202"/>
      <c r="E467" s="1202"/>
    </row>
    <row r="468" spans="1:5">
      <c r="A468" s="1202"/>
      <c r="B468" s="1644"/>
      <c r="C468" s="1202"/>
      <c r="D468" s="1202"/>
      <c r="E468" s="1202"/>
    </row>
    <row r="469" spans="1:5">
      <c r="A469" s="1202"/>
      <c r="B469" s="1644"/>
      <c r="C469" s="1202"/>
      <c r="D469" s="1202"/>
      <c r="E469" s="1202"/>
    </row>
    <row r="470" spans="1:5">
      <c r="A470" s="1202"/>
      <c r="B470" s="1644"/>
      <c r="C470" s="1202"/>
      <c r="D470" s="1202"/>
      <c r="E470" s="1202"/>
    </row>
    <row r="471" spans="1:5">
      <c r="A471" s="1202"/>
      <c r="B471" s="1644"/>
      <c r="C471" s="1202"/>
      <c r="D471" s="1202"/>
      <c r="E471" s="1202"/>
    </row>
    <row r="472" spans="1:5">
      <c r="A472" s="1202"/>
      <c r="B472" s="1644"/>
      <c r="C472" s="1202"/>
      <c r="D472" s="1202"/>
      <c r="E472" s="1202"/>
    </row>
    <row r="473" spans="1:5">
      <c r="A473" s="1202"/>
      <c r="B473" s="1644"/>
      <c r="C473" s="1202"/>
      <c r="D473" s="1202"/>
      <c r="E473" s="1202"/>
    </row>
    <row r="474" spans="1:5">
      <c r="A474" s="1202"/>
      <c r="B474" s="1644"/>
      <c r="C474" s="1202"/>
      <c r="D474" s="1202"/>
      <c r="E474" s="1202"/>
    </row>
    <row r="475" spans="1:5">
      <c r="A475" s="1202"/>
      <c r="B475" s="1644"/>
      <c r="C475" s="1202"/>
      <c r="D475" s="1202"/>
      <c r="E475" s="1202"/>
    </row>
    <row r="476" spans="1:5">
      <c r="A476" s="1202"/>
      <c r="B476" s="1644"/>
      <c r="C476" s="1202"/>
      <c r="D476" s="1202"/>
      <c r="E476" s="1202"/>
    </row>
    <row r="477" spans="1:5">
      <c r="A477" s="1202"/>
      <c r="B477" s="1644"/>
      <c r="C477" s="1202"/>
      <c r="D477" s="1202"/>
      <c r="E477" s="1202"/>
    </row>
    <row r="478" spans="1:5">
      <c r="A478" s="1202"/>
      <c r="B478" s="1644"/>
      <c r="C478" s="1202"/>
      <c r="D478" s="1202"/>
      <c r="E478" s="1202"/>
    </row>
    <row r="479" spans="1:5">
      <c r="A479" s="1202"/>
      <c r="B479" s="1644"/>
      <c r="C479" s="1202"/>
      <c r="D479" s="1202"/>
      <c r="E479" s="1202"/>
    </row>
    <row r="480" spans="1:5">
      <c r="A480" s="1202"/>
      <c r="B480" s="1644"/>
      <c r="C480" s="1202"/>
      <c r="D480" s="1202"/>
      <c r="E480" s="1202"/>
    </row>
    <row r="481" spans="1:5">
      <c r="A481" s="1202"/>
      <c r="B481" s="1644"/>
      <c r="C481" s="1202"/>
      <c r="D481" s="1202"/>
      <c r="E481" s="1202"/>
    </row>
    <row r="482" spans="1:5">
      <c r="A482" s="1202"/>
      <c r="B482" s="1644"/>
      <c r="C482" s="1202"/>
      <c r="D482" s="1202"/>
      <c r="E482" s="1202"/>
    </row>
    <row r="483" spans="1:5">
      <c r="A483" s="1202"/>
      <c r="B483" s="1644"/>
      <c r="C483" s="1202"/>
      <c r="D483" s="1202"/>
      <c r="E483" s="1202"/>
    </row>
    <row r="484" spans="1:5">
      <c r="A484" s="1202"/>
      <c r="B484" s="1644"/>
      <c r="C484" s="1202"/>
      <c r="D484" s="1202"/>
      <c r="E484" s="1202"/>
    </row>
    <row r="485" spans="1:5">
      <c r="A485" s="1202"/>
      <c r="B485" s="1644"/>
      <c r="C485" s="1202"/>
      <c r="D485" s="1202"/>
      <c r="E485" s="1202"/>
    </row>
    <row r="486" spans="1:5">
      <c r="A486" s="1202"/>
      <c r="B486" s="1644"/>
      <c r="C486" s="1202"/>
      <c r="D486" s="1202"/>
      <c r="E486" s="1202"/>
    </row>
    <row r="487" spans="1:5">
      <c r="A487" s="1202"/>
      <c r="B487" s="1644"/>
      <c r="C487" s="1202"/>
      <c r="D487" s="1202"/>
      <c r="E487" s="1202"/>
    </row>
    <row r="488" spans="1:5">
      <c r="A488" s="1202"/>
      <c r="B488" s="1644"/>
      <c r="C488" s="1202"/>
      <c r="D488" s="1202"/>
      <c r="E488" s="1202"/>
    </row>
    <row r="489" spans="1:5">
      <c r="A489" s="1202"/>
      <c r="B489" s="1644"/>
      <c r="C489" s="1202"/>
      <c r="D489" s="1202"/>
      <c r="E489" s="1202"/>
    </row>
    <row r="490" spans="1:5">
      <c r="A490" s="1202"/>
      <c r="B490" s="1644"/>
      <c r="C490" s="1202"/>
      <c r="D490" s="1202"/>
      <c r="E490" s="1202"/>
    </row>
    <row r="491" spans="1:5">
      <c r="A491" s="1202"/>
      <c r="B491" s="1644"/>
      <c r="C491" s="1202"/>
      <c r="D491" s="1202"/>
      <c r="E491" s="1202"/>
    </row>
    <row r="492" spans="1:5">
      <c r="A492" s="1202"/>
      <c r="B492" s="1644"/>
      <c r="C492" s="1202"/>
      <c r="D492" s="1202"/>
      <c r="E492" s="1202"/>
    </row>
    <row r="493" spans="1:5">
      <c r="A493" s="1202"/>
      <c r="B493" s="1644"/>
      <c r="C493" s="1202"/>
      <c r="D493" s="1202"/>
      <c r="E493" s="1202"/>
    </row>
    <row r="494" spans="1:5">
      <c r="A494" s="1202"/>
      <c r="B494" s="1644"/>
      <c r="C494" s="1202"/>
      <c r="D494" s="1202"/>
      <c r="E494" s="1202"/>
    </row>
    <row r="495" spans="1:5">
      <c r="A495" s="1202"/>
      <c r="B495" s="1644"/>
      <c r="C495" s="1202"/>
      <c r="D495" s="1202"/>
      <c r="E495" s="1202"/>
    </row>
    <row r="496" spans="1:5">
      <c r="A496" s="1202"/>
      <c r="B496" s="1644"/>
      <c r="C496" s="1202"/>
      <c r="D496" s="1202"/>
      <c r="E496" s="1202"/>
    </row>
    <row r="497" spans="1:5">
      <c r="A497" s="1202"/>
      <c r="B497" s="1644"/>
      <c r="C497" s="1202"/>
      <c r="D497" s="1202"/>
      <c r="E497" s="1202"/>
    </row>
    <row r="498" spans="1:5">
      <c r="A498" s="1202"/>
      <c r="B498" s="1644"/>
      <c r="C498" s="1202"/>
      <c r="D498" s="1202"/>
      <c r="E498" s="1202"/>
    </row>
    <row r="499" spans="1:5">
      <c r="A499" s="1202"/>
      <c r="B499" s="1644"/>
      <c r="C499" s="1202"/>
      <c r="D499" s="1202"/>
      <c r="E499" s="1202"/>
    </row>
    <row r="500" spans="1:5">
      <c r="A500" s="1202"/>
      <c r="B500" s="1644"/>
      <c r="C500" s="1202"/>
      <c r="D500" s="1202"/>
      <c r="E500" s="1202"/>
    </row>
    <row r="501" spans="1:5">
      <c r="A501" s="1202"/>
      <c r="B501" s="1644"/>
      <c r="C501" s="1202"/>
      <c r="D501" s="1202"/>
      <c r="E501" s="1202"/>
    </row>
    <row r="502" spans="1:5">
      <c r="A502" s="1202"/>
      <c r="B502" s="1644"/>
      <c r="C502" s="1202"/>
      <c r="D502" s="1202"/>
      <c r="E502" s="1202"/>
    </row>
    <row r="503" spans="1:5">
      <c r="A503" s="1202"/>
      <c r="B503" s="1644"/>
      <c r="C503" s="1202"/>
      <c r="D503" s="1202"/>
      <c r="E503" s="1202"/>
    </row>
    <row r="504" spans="1:5">
      <c r="A504" s="1202"/>
      <c r="B504" s="1644"/>
      <c r="C504" s="1202"/>
      <c r="D504" s="1202"/>
      <c r="E504" s="1202"/>
    </row>
    <row r="505" spans="1:5">
      <c r="A505" s="1202"/>
      <c r="B505" s="1644"/>
      <c r="C505" s="1202"/>
      <c r="D505" s="1202"/>
      <c r="E505" s="1202"/>
    </row>
    <row r="506" spans="1:5">
      <c r="A506" s="1202"/>
      <c r="B506" s="1644"/>
      <c r="C506" s="1202"/>
      <c r="D506" s="1202"/>
      <c r="E506" s="1202"/>
    </row>
    <row r="507" spans="1:5">
      <c r="A507" s="1202"/>
      <c r="B507" s="1644"/>
      <c r="C507" s="1202"/>
      <c r="D507" s="1202"/>
      <c r="E507" s="1202"/>
    </row>
    <row r="508" spans="1:5">
      <c r="A508" s="1202"/>
      <c r="B508" s="1644"/>
      <c r="C508" s="1202"/>
      <c r="D508" s="1202"/>
      <c r="E508" s="1202"/>
    </row>
    <row r="509" spans="1:5">
      <c r="A509" s="1202"/>
      <c r="B509" s="1644"/>
      <c r="C509" s="1202"/>
      <c r="D509" s="1202"/>
      <c r="E509" s="1202"/>
    </row>
    <row r="510" spans="1:5">
      <c r="A510" s="1202"/>
      <c r="B510" s="1644"/>
      <c r="C510" s="1202"/>
      <c r="D510" s="1202"/>
      <c r="E510" s="1202"/>
    </row>
    <row r="511" spans="1:5">
      <c r="A511" s="1202"/>
      <c r="B511" s="1644"/>
      <c r="C511" s="1202"/>
      <c r="D511" s="1202"/>
      <c r="E511" s="1202"/>
    </row>
    <row r="512" spans="1:5">
      <c r="A512" s="1202"/>
      <c r="B512" s="1644"/>
      <c r="C512" s="1202"/>
      <c r="D512" s="1202"/>
      <c r="E512" s="1202"/>
    </row>
    <row r="513" spans="1:5">
      <c r="A513" s="1202"/>
      <c r="B513" s="1644"/>
      <c r="C513" s="1202"/>
      <c r="D513" s="1202"/>
      <c r="E513" s="1202"/>
    </row>
    <row r="514" spans="1:5">
      <c r="A514" s="1202"/>
      <c r="B514" s="1644"/>
      <c r="C514" s="1202"/>
      <c r="D514" s="1202"/>
      <c r="E514" s="1202"/>
    </row>
    <row r="515" spans="1:5">
      <c r="A515" s="1202"/>
      <c r="B515" s="1644"/>
      <c r="C515" s="1202"/>
      <c r="D515" s="1202"/>
      <c r="E515" s="1202"/>
    </row>
    <row r="516" spans="1:5">
      <c r="A516" s="1202"/>
      <c r="B516" s="1644"/>
      <c r="C516" s="1202"/>
      <c r="D516" s="1202"/>
      <c r="E516" s="1202"/>
    </row>
    <row r="517" spans="1:5">
      <c r="A517" s="1202"/>
      <c r="B517" s="1644"/>
      <c r="C517" s="1202"/>
      <c r="D517" s="1202"/>
      <c r="E517" s="1202"/>
    </row>
    <row r="518" spans="1:5">
      <c r="A518" s="1202"/>
      <c r="B518" s="1644"/>
      <c r="C518" s="1202"/>
      <c r="D518" s="1202"/>
      <c r="E518" s="1202"/>
    </row>
    <row r="519" spans="1:5">
      <c r="A519" s="1202"/>
      <c r="B519" s="1644"/>
      <c r="C519" s="1202"/>
      <c r="D519" s="1202"/>
      <c r="E519" s="1202"/>
    </row>
    <row r="520" spans="1:5">
      <c r="A520" s="1202"/>
      <c r="B520" s="1644"/>
      <c r="C520" s="1202"/>
      <c r="D520" s="1202"/>
      <c r="E520" s="1202"/>
    </row>
    <row r="521" spans="1:5">
      <c r="A521" s="1202"/>
      <c r="B521" s="1644"/>
      <c r="C521" s="1202"/>
      <c r="D521" s="1202"/>
      <c r="E521" s="1202"/>
    </row>
    <row r="522" spans="1:5">
      <c r="A522" s="1202"/>
      <c r="B522" s="1644"/>
      <c r="C522" s="1202"/>
      <c r="D522" s="1202"/>
      <c r="E522" s="1202"/>
    </row>
    <row r="523" spans="1:5">
      <c r="A523" s="1202"/>
      <c r="B523" s="1644"/>
      <c r="C523" s="1202"/>
      <c r="D523" s="1202"/>
      <c r="E523" s="1202"/>
    </row>
    <row r="524" spans="1:5">
      <c r="A524" s="1202"/>
      <c r="B524" s="1644"/>
      <c r="C524" s="1202"/>
      <c r="D524" s="1202"/>
      <c r="E524" s="1202"/>
    </row>
    <row r="525" spans="1:5">
      <c r="A525" s="1202"/>
      <c r="B525" s="1644"/>
      <c r="C525" s="1202"/>
      <c r="D525" s="1202"/>
      <c r="E525" s="1202"/>
    </row>
    <row r="526" spans="1:5">
      <c r="A526" s="1202"/>
      <c r="B526" s="1644"/>
      <c r="C526" s="1202"/>
      <c r="D526" s="1202"/>
      <c r="E526" s="1202"/>
    </row>
    <row r="527" spans="1:5">
      <c r="A527" s="1202"/>
      <c r="B527" s="1644"/>
      <c r="C527" s="1202"/>
      <c r="D527" s="1202"/>
      <c r="E527" s="1202"/>
    </row>
    <row r="528" spans="1:5">
      <c r="A528" s="1202"/>
      <c r="B528" s="1644"/>
      <c r="C528" s="1202"/>
      <c r="D528" s="1202"/>
      <c r="E528" s="1202"/>
    </row>
    <row r="529" spans="1:5">
      <c r="A529" s="1202"/>
      <c r="B529" s="1644"/>
      <c r="C529" s="1202"/>
      <c r="D529" s="1202"/>
      <c r="E529" s="1202"/>
    </row>
    <row r="530" spans="1:5">
      <c r="A530" s="1202"/>
      <c r="B530" s="1644"/>
      <c r="C530" s="1202"/>
      <c r="D530" s="1202"/>
      <c r="E530" s="1202"/>
    </row>
    <row r="531" spans="1:5">
      <c r="A531" s="1202"/>
      <c r="B531" s="1644"/>
      <c r="C531" s="1202"/>
      <c r="D531" s="1202"/>
      <c r="E531" s="1202"/>
    </row>
    <row r="532" spans="1:5">
      <c r="A532" s="1202"/>
      <c r="B532" s="1644"/>
      <c r="C532" s="1202"/>
      <c r="D532" s="1202"/>
      <c r="E532" s="1202"/>
    </row>
    <row r="533" spans="1:5">
      <c r="A533" s="1202"/>
      <c r="B533" s="1644"/>
      <c r="C533" s="1202"/>
      <c r="D533" s="1202"/>
      <c r="E533" s="1202"/>
    </row>
    <row r="534" spans="1:5">
      <c r="A534" s="1202"/>
      <c r="B534" s="1644"/>
      <c r="C534" s="1202"/>
      <c r="D534" s="1202"/>
      <c r="E534" s="1202"/>
    </row>
    <row r="535" spans="1:5">
      <c r="A535" s="1202"/>
      <c r="B535" s="1644"/>
      <c r="C535" s="1202"/>
      <c r="D535" s="1202"/>
      <c r="E535" s="1202"/>
    </row>
    <row r="536" spans="1:5">
      <c r="A536" s="1202"/>
      <c r="B536" s="1644"/>
      <c r="C536" s="1202"/>
      <c r="D536" s="1202"/>
      <c r="E536" s="1202"/>
    </row>
    <row r="537" spans="1:5">
      <c r="A537" s="1202"/>
      <c r="B537" s="1644"/>
      <c r="C537" s="1202"/>
      <c r="D537" s="1202"/>
      <c r="E537" s="1202"/>
    </row>
    <row r="538" spans="1:5">
      <c r="A538" s="1202"/>
      <c r="B538" s="1644"/>
      <c r="C538" s="1202"/>
      <c r="D538" s="1202"/>
      <c r="E538" s="1202"/>
    </row>
    <row r="539" spans="1:5">
      <c r="A539" s="1202"/>
      <c r="B539" s="1644"/>
      <c r="C539" s="1202"/>
      <c r="D539" s="1202"/>
      <c r="E539" s="1202"/>
    </row>
    <row r="540" spans="1:5">
      <c r="A540" s="1202"/>
      <c r="B540" s="1644"/>
      <c r="C540" s="1202"/>
      <c r="D540" s="1202"/>
      <c r="E540" s="1202"/>
    </row>
    <row r="541" spans="1:5">
      <c r="A541" s="1202"/>
      <c r="B541" s="1644"/>
      <c r="C541" s="1202"/>
      <c r="D541" s="1202"/>
      <c r="E541" s="1202"/>
    </row>
    <row r="542" spans="1:5">
      <c r="A542" s="1202"/>
      <c r="B542" s="1644"/>
      <c r="C542" s="1202"/>
      <c r="D542" s="1202"/>
      <c r="E542" s="1202"/>
    </row>
    <row r="543" spans="1:5">
      <c r="A543" s="1202"/>
      <c r="B543" s="1644"/>
      <c r="C543" s="1202"/>
      <c r="D543" s="1202"/>
      <c r="E543" s="1202"/>
    </row>
    <row r="544" spans="1:5">
      <c r="A544" s="1202"/>
      <c r="B544" s="1644"/>
      <c r="C544" s="1202"/>
      <c r="D544" s="1202"/>
      <c r="E544" s="1202"/>
    </row>
    <row r="545" spans="1:5">
      <c r="A545" s="1202"/>
      <c r="B545" s="1644"/>
      <c r="C545" s="1202"/>
      <c r="D545" s="1202"/>
      <c r="E545" s="1202"/>
    </row>
    <row r="546" spans="1:5">
      <c r="A546" s="1202"/>
      <c r="B546" s="1644"/>
      <c r="C546" s="1202"/>
      <c r="D546" s="1202"/>
      <c r="E546" s="1202"/>
    </row>
    <row r="547" spans="1:5">
      <c r="A547" s="1202"/>
      <c r="B547" s="1644"/>
      <c r="C547" s="1202"/>
      <c r="D547" s="1202"/>
      <c r="E547" s="1202"/>
    </row>
    <row r="548" spans="1:5">
      <c r="A548" s="1202"/>
      <c r="B548" s="1644"/>
      <c r="C548" s="1202"/>
      <c r="D548" s="1202"/>
      <c r="E548" s="1202"/>
    </row>
    <row r="549" spans="1:5">
      <c r="A549" s="1202"/>
      <c r="B549" s="1644"/>
      <c r="C549" s="1202"/>
      <c r="D549" s="1202"/>
      <c r="E549" s="1202"/>
    </row>
    <row r="550" spans="1:5">
      <c r="A550" s="1202"/>
      <c r="B550" s="1644"/>
      <c r="C550" s="1202"/>
      <c r="D550" s="1202"/>
      <c r="E550" s="1202"/>
    </row>
    <row r="551" spans="1:5">
      <c r="A551" s="1202"/>
      <c r="B551" s="1644"/>
      <c r="C551" s="1202"/>
      <c r="D551" s="1202"/>
      <c r="E551" s="1202"/>
    </row>
    <row r="552" spans="1:5">
      <c r="A552" s="1202"/>
      <c r="B552" s="1644"/>
      <c r="C552" s="1202"/>
      <c r="D552" s="1202"/>
      <c r="E552" s="1202"/>
    </row>
    <row r="553" spans="1:5">
      <c r="A553" s="1202"/>
      <c r="B553" s="1644"/>
      <c r="C553" s="1202"/>
      <c r="D553" s="1202"/>
      <c r="E553" s="1202"/>
    </row>
    <row r="554" spans="1:5">
      <c r="A554" s="1202"/>
      <c r="B554" s="1644"/>
      <c r="C554" s="1202"/>
      <c r="D554" s="1202"/>
      <c r="E554" s="1202"/>
    </row>
    <row r="555" spans="1:5">
      <c r="A555" s="1202"/>
      <c r="B555" s="1644"/>
      <c r="C555" s="1202"/>
      <c r="D555" s="1202"/>
      <c r="E555" s="1202"/>
    </row>
    <row r="556" spans="1:5">
      <c r="A556" s="1202"/>
      <c r="B556" s="1644"/>
      <c r="C556" s="1202"/>
      <c r="D556" s="1202"/>
      <c r="E556" s="1202"/>
    </row>
    <row r="557" spans="1:5">
      <c r="A557" s="1202"/>
      <c r="B557" s="1644"/>
      <c r="C557" s="1202"/>
      <c r="D557" s="1202"/>
      <c r="E557" s="1202"/>
    </row>
    <row r="558" spans="1:5">
      <c r="A558" s="1202"/>
      <c r="B558" s="1644"/>
      <c r="C558" s="1202"/>
      <c r="D558" s="1202"/>
      <c r="E558" s="1202"/>
    </row>
    <row r="559" spans="1:5">
      <c r="A559" s="1202"/>
      <c r="B559" s="1644"/>
      <c r="C559" s="1202"/>
      <c r="D559" s="1202"/>
      <c r="E559" s="1202"/>
    </row>
    <row r="560" spans="1:5">
      <c r="A560" s="1202"/>
      <c r="B560" s="1644"/>
      <c r="C560" s="1202"/>
      <c r="D560" s="1202"/>
      <c r="E560" s="1202"/>
    </row>
    <row r="561" spans="1:5">
      <c r="A561" s="1202"/>
      <c r="B561" s="1644"/>
      <c r="C561" s="1202"/>
      <c r="D561" s="1202"/>
      <c r="E561" s="1202"/>
    </row>
    <row r="562" spans="1:5">
      <c r="A562" s="1202"/>
      <c r="B562" s="1644"/>
      <c r="C562" s="1202"/>
      <c r="D562" s="1202"/>
      <c r="E562" s="1202"/>
    </row>
    <row r="563" spans="1:5">
      <c r="A563" s="1202"/>
      <c r="B563" s="1644"/>
      <c r="C563" s="1202"/>
      <c r="D563" s="1202"/>
      <c r="E563" s="1202"/>
    </row>
    <row r="564" spans="1:5">
      <c r="A564" s="1202"/>
      <c r="B564" s="1644"/>
      <c r="C564" s="1202"/>
      <c r="D564" s="1202"/>
      <c r="E564" s="1202"/>
    </row>
    <row r="565" spans="1:5">
      <c r="A565" s="1202"/>
      <c r="B565" s="1644"/>
      <c r="C565" s="1202"/>
      <c r="D565" s="1202"/>
      <c r="E565" s="1202"/>
    </row>
    <row r="566" spans="1:5">
      <c r="A566" s="1202"/>
      <c r="B566" s="1644"/>
      <c r="C566" s="1202"/>
      <c r="D566" s="1202"/>
      <c r="E566" s="1202"/>
    </row>
    <row r="567" spans="1:5">
      <c r="A567" s="1202"/>
      <c r="B567" s="1644"/>
      <c r="C567" s="1202"/>
      <c r="D567" s="1202"/>
      <c r="E567" s="1202"/>
    </row>
    <row r="568" spans="1:5">
      <c r="A568" s="1202"/>
      <c r="B568" s="1644"/>
      <c r="C568" s="1202"/>
      <c r="D568" s="1202"/>
      <c r="E568" s="1202"/>
    </row>
    <row r="569" spans="1:5">
      <c r="A569" s="1202"/>
      <c r="B569" s="1644"/>
      <c r="C569" s="1202"/>
      <c r="D569" s="1202"/>
      <c r="E569" s="1202"/>
    </row>
    <row r="570" spans="1:5">
      <c r="A570" s="1202"/>
      <c r="B570" s="1644"/>
      <c r="C570" s="1202"/>
      <c r="D570" s="1202"/>
      <c r="E570" s="1202"/>
    </row>
    <row r="571" spans="1:5">
      <c r="A571" s="1202"/>
      <c r="B571" s="1644"/>
      <c r="C571" s="1202"/>
      <c r="D571" s="1202"/>
      <c r="E571" s="1202"/>
    </row>
    <row r="572" spans="1:5">
      <c r="A572" s="1202"/>
      <c r="B572" s="1644"/>
      <c r="C572" s="1202"/>
      <c r="D572" s="1202"/>
      <c r="E572" s="1202"/>
    </row>
    <row r="573" spans="1:5">
      <c r="A573" s="1202"/>
      <c r="B573" s="1644"/>
      <c r="C573" s="1202"/>
      <c r="D573" s="1202"/>
      <c r="E573" s="1202"/>
    </row>
    <row r="574" spans="1:5">
      <c r="A574" s="1202"/>
      <c r="B574" s="1644"/>
      <c r="C574" s="1202"/>
      <c r="D574" s="1202"/>
      <c r="E574" s="1202"/>
    </row>
    <row r="575" spans="1:5">
      <c r="A575" s="1202"/>
      <c r="B575" s="1644"/>
      <c r="C575" s="1202"/>
      <c r="D575" s="1202"/>
      <c r="E575" s="1202"/>
    </row>
    <row r="576" spans="1:5">
      <c r="A576" s="1202"/>
      <c r="B576" s="1644"/>
      <c r="C576" s="1202"/>
      <c r="D576" s="1202"/>
      <c r="E576" s="1202"/>
    </row>
    <row r="577" spans="1:5">
      <c r="A577" s="1202"/>
      <c r="B577" s="1644"/>
      <c r="C577" s="1202"/>
      <c r="D577" s="1202"/>
      <c r="E577" s="1202"/>
    </row>
    <row r="578" spans="1:5">
      <c r="A578" s="1202"/>
      <c r="B578" s="1644"/>
      <c r="C578" s="1202"/>
      <c r="D578" s="1202"/>
      <c r="E578" s="1202"/>
    </row>
    <row r="579" spans="1:5">
      <c r="A579" s="1202"/>
      <c r="B579" s="1644"/>
      <c r="C579" s="1202"/>
      <c r="D579" s="1202"/>
      <c r="E579" s="1202"/>
    </row>
    <row r="580" spans="1:5">
      <c r="A580" s="1202"/>
      <c r="B580" s="1644"/>
      <c r="C580" s="1202"/>
      <c r="D580" s="1202"/>
      <c r="E580" s="1202"/>
    </row>
    <row r="581" spans="1:5">
      <c r="A581" s="1202"/>
      <c r="B581" s="1644"/>
      <c r="C581" s="1202"/>
      <c r="D581" s="1202"/>
      <c r="E581" s="1202"/>
    </row>
    <row r="582" spans="1:5">
      <c r="A582" s="1202"/>
      <c r="B582" s="1644"/>
      <c r="C582" s="1202"/>
      <c r="D582" s="1202"/>
      <c r="E582" s="1202"/>
    </row>
    <row r="583" spans="1:5">
      <c r="A583" s="1202"/>
      <c r="B583" s="1644"/>
      <c r="C583" s="1202"/>
      <c r="D583" s="1202"/>
      <c r="E583" s="1202"/>
    </row>
    <row r="584" spans="1:5">
      <c r="A584" s="1202"/>
      <c r="B584" s="1644"/>
      <c r="C584" s="1202"/>
      <c r="D584" s="1202"/>
      <c r="E584" s="1202"/>
    </row>
    <row r="585" spans="1:5">
      <c r="A585" s="1202"/>
      <c r="B585" s="1644"/>
      <c r="C585" s="1202"/>
      <c r="D585" s="1202"/>
      <c r="E585" s="1202"/>
    </row>
    <row r="586" spans="1:5">
      <c r="A586" s="1202"/>
      <c r="B586" s="1644"/>
      <c r="C586" s="1202"/>
      <c r="D586" s="1202"/>
      <c r="E586" s="1202"/>
    </row>
    <row r="587" spans="1:5">
      <c r="A587" s="1202"/>
      <c r="B587" s="1644"/>
      <c r="C587" s="1202"/>
      <c r="D587" s="1202"/>
      <c r="E587" s="1202"/>
    </row>
    <row r="588" spans="1:5">
      <c r="A588" s="1202"/>
      <c r="B588" s="1644"/>
      <c r="C588" s="1202"/>
      <c r="D588" s="1202"/>
      <c r="E588" s="1202"/>
    </row>
    <row r="589" spans="1:5">
      <c r="A589" s="1202"/>
      <c r="B589" s="1644"/>
      <c r="C589" s="1202"/>
      <c r="D589" s="1202"/>
      <c r="E589" s="1202"/>
    </row>
    <row r="590" spans="1:5">
      <c r="A590" s="1202"/>
      <c r="B590" s="1644"/>
      <c r="C590" s="1202"/>
      <c r="D590" s="1202"/>
      <c r="E590" s="1202"/>
    </row>
    <row r="591" spans="1:5">
      <c r="A591" s="1202"/>
      <c r="B591" s="1644"/>
      <c r="C591" s="1202"/>
      <c r="D591" s="1202"/>
      <c r="E591" s="1202"/>
    </row>
    <row r="592" spans="1:5">
      <c r="A592" s="1202"/>
      <c r="B592" s="1644"/>
      <c r="C592" s="1202"/>
      <c r="D592" s="1202"/>
      <c r="E592" s="1202"/>
    </row>
    <row r="593" spans="1:5">
      <c r="A593" s="1202"/>
      <c r="B593" s="1644"/>
      <c r="C593" s="1202"/>
      <c r="D593" s="1202"/>
      <c r="E593" s="1202"/>
    </row>
    <row r="594" spans="1:5">
      <c r="A594" s="1202"/>
      <c r="B594" s="1644"/>
      <c r="C594" s="1202"/>
      <c r="D594" s="1202"/>
      <c r="E594" s="1202"/>
    </row>
    <row r="595" spans="1:5">
      <c r="A595" s="1202"/>
      <c r="B595" s="1644"/>
      <c r="C595" s="1202"/>
      <c r="D595" s="1202"/>
      <c r="E595" s="1202"/>
    </row>
    <row r="596" spans="1:5">
      <c r="A596" s="1202"/>
      <c r="B596" s="1644"/>
      <c r="C596" s="1202"/>
      <c r="D596" s="1202"/>
      <c r="E596" s="1202"/>
    </row>
    <row r="597" spans="1:5">
      <c r="A597" s="1202"/>
      <c r="B597" s="1644"/>
      <c r="C597" s="1202"/>
      <c r="D597" s="1202"/>
      <c r="E597" s="1202"/>
    </row>
    <row r="598" spans="1:5">
      <c r="A598" s="1202"/>
      <c r="B598" s="1644"/>
      <c r="C598" s="1202"/>
      <c r="D598" s="1202"/>
      <c r="E598" s="1202"/>
    </row>
    <row r="599" spans="1:5">
      <c r="A599" s="1202"/>
      <c r="B599" s="1644"/>
      <c r="C599" s="1202"/>
      <c r="D599" s="1202"/>
      <c r="E599" s="1202"/>
    </row>
    <row r="600" spans="1:5">
      <c r="A600" s="1202"/>
      <c r="B600" s="1644"/>
      <c r="C600" s="1202"/>
      <c r="D600" s="1202"/>
      <c r="E600" s="1202"/>
    </row>
    <row r="601" spans="1:5">
      <c r="A601" s="1202"/>
      <c r="B601" s="1644"/>
      <c r="C601" s="1202"/>
      <c r="D601" s="1202"/>
      <c r="E601" s="1202"/>
    </row>
    <row r="602" spans="1:5">
      <c r="A602" s="1202"/>
      <c r="B602" s="1644"/>
      <c r="C602" s="1202"/>
      <c r="D602" s="1202"/>
      <c r="E602" s="1202"/>
    </row>
    <row r="603" spans="1:5">
      <c r="A603" s="1202"/>
      <c r="B603" s="1644"/>
      <c r="C603" s="1202"/>
      <c r="D603" s="1202"/>
      <c r="E603" s="1202"/>
    </row>
    <row r="604" spans="1:5">
      <c r="A604" s="1202"/>
      <c r="B604" s="1644"/>
      <c r="C604" s="1202"/>
      <c r="D604" s="1202"/>
      <c r="E604" s="1202"/>
    </row>
    <row r="605" spans="1:5">
      <c r="A605" s="1202"/>
      <c r="B605" s="1644"/>
      <c r="C605" s="1202"/>
      <c r="D605" s="1202"/>
      <c r="E605" s="1202"/>
    </row>
    <row r="606" spans="1:5">
      <c r="A606" s="1202"/>
      <c r="B606" s="1644"/>
      <c r="C606" s="1202"/>
      <c r="D606" s="1202"/>
      <c r="E606" s="1202"/>
    </row>
    <row r="607" spans="1:5">
      <c r="A607" s="1202"/>
      <c r="B607" s="1644"/>
      <c r="C607" s="1202"/>
      <c r="D607" s="1202"/>
      <c r="E607" s="1202"/>
    </row>
    <row r="608" spans="1:5">
      <c r="A608" s="1202"/>
      <c r="B608" s="1644"/>
      <c r="C608" s="1202"/>
      <c r="D608" s="1202"/>
      <c r="E608" s="1202"/>
    </row>
    <row r="609" spans="1:5">
      <c r="A609" s="1202"/>
      <c r="B609" s="1644"/>
      <c r="C609" s="1202"/>
      <c r="D609" s="1202"/>
      <c r="E609" s="1202"/>
    </row>
    <row r="610" spans="1:5">
      <c r="A610" s="1202"/>
      <c r="B610" s="1644"/>
      <c r="C610" s="1202"/>
      <c r="D610" s="1202"/>
      <c r="E610" s="1202"/>
    </row>
    <row r="611" spans="1:5">
      <c r="A611" s="1202"/>
      <c r="B611" s="1644"/>
      <c r="C611" s="1202"/>
      <c r="D611" s="1202"/>
      <c r="E611" s="1202"/>
    </row>
    <row r="612" spans="1:5">
      <c r="A612" s="1202"/>
      <c r="B612" s="1644"/>
      <c r="C612" s="1202"/>
      <c r="D612" s="1202"/>
      <c r="E612" s="1202"/>
    </row>
    <row r="613" spans="1:5">
      <c r="A613" s="1202"/>
      <c r="B613" s="1644"/>
      <c r="C613" s="1202"/>
      <c r="D613" s="1202"/>
      <c r="E613" s="1202"/>
    </row>
    <row r="614" spans="1:5">
      <c r="A614" s="1202"/>
      <c r="B614" s="1644"/>
      <c r="C614" s="1202"/>
      <c r="D614" s="1202"/>
      <c r="E614" s="1202"/>
    </row>
    <row r="615" spans="1:5">
      <c r="A615" s="1202"/>
      <c r="B615" s="1644"/>
      <c r="C615" s="1202"/>
      <c r="D615" s="1202"/>
      <c r="E615" s="1202"/>
    </row>
    <row r="616" spans="1:5">
      <c r="A616" s="1202"/>
      <c r="B616" s="1644"/>
      <c r="C616" s="1202"/>
      <c r="D616" s="1202"/>
      <c r="E616" s="1202"/>
    </row>
    <row r="617" spans="1:5">
      <c r="A617" s="1202"/>
      <c r="B617" s="1644"/>
      <c r="C617" s="1202"/>
      <c r="D617" s="1202"/>
      <c r="E617" s="1202"/>
    </row>
    <row r="618" spans="1:5">
      <c r="A618" s="1202"/>
      <c r="B618" s="1644"/>
      <c r="C618" s="1202"/>
      <c r="D618" s="1202"/>
      <c r="E618" s="1202"/>
    </row>
    <row r="619" spans="1:5">
      <c r="A619" s="1202"/>
      <c r="B619" s="1644"/>
      <c r="C619" s="1202"/>
      <c r="D619" s="1202"/>
      <c r="E619" s="1202"/>
    </row>
    <row r="620" spans="1:5">
      <c r="A620" s="1202"/>
      <c r="B620" s="1644"/>
      <c r="C620" s="1202"/>
      <c r="D620" s="1202"/>
      <c r="E620" s="1202"/>
    </row>
    <row r="621" spans="1:5">
      <c r="A621" s="1202"/>
      <c r="B621" s="1644"/>
      <c r="C621" s="1202"/>
      <c r="D621" s="1202"/>
      <c r="E621" s="1202"/>
    </row>
    <row r="622" spans="1:5">
      <c r="A622" s="1202"/>
      <c r="B622" s="1644"/>
      <c r="C622" s="1202"/>
      <c r="D622" s="1202"/>
      <c r="E622" s="1202"/>
    </row>
    <row r="623" spans="1:5">
      <c r="A623" s="1202"/>
      <c r="B623" s="1644"/>
      <c r="C623" s="1202"/>
      <c r="D623" s="1202"/>
      <c r="E623" s="1202"/>
    </row>
    <row r="624" spans="1:5">
      <c r="A624" s="1202"/>
      <c r="B624" s="1644"/>
      <c r="C624" s="1202"/>
      <c r="D624" s="1202"/>
      <c r="E624" s="1202"/>
    </row>
    <row r="625" spans="1:5">
      <c r="A625" s="1202"/>
      <c r="B625" s="1644"/>
      <c r="C625" s="1202"/>
      <c r="D625" s="1202"/>
      <c r="E625" s="1202"/>
    </row>
    <row r="626" spans="1:5">
      <c r="A626" s="1202"/>
      <c r="B626" s="1644"/>
      <c r="C626" s="1202"/>
      <c r="D626" s="1202"/>
      <c r="E626" s="1202"/>
    </row>
    <row r="627" spans="1:5">
      <c r="A627" s="1202"/>
      <c r="B627" s="1644"/>
      <c r="C627" s="1202"/>
      <c r="D627" s="1202"/>
      <c r="E627" s="1202"/>
    </row>
    <row r="628" spans="1:5">
      <c r="A628" s="1202"/>
      <c r="B628" s="1644"/>
      <c r="C628" s="1202"/>
      <c r="D628" s="1202"/>
      <c r="E628" s="1202"/>
    </row>
    <row r="629" spans="1:5">
      <c r="A629" s="1202"/>
      <c r="B629" s="1644"/>
      <c r="C629" s="1202"/>
      <c r="D629" s="1202"/>
      <c r="E629" s="1202"/>
    </row>
    <row r="630" spans="1:5">
      <c r="A630" s="1202"/>
      <c r="B630" s="1644"/>
      <c r="C630" s="1202"/>
      <c r="D630" s="1202"/>
      <c r="E630" s="1202"/>
    </row>
    <row r="631" spans="1:5">
      <c r="A631" s="1202"/>
      <c r="B631" s="1644"/>
      <c r="C631" s="1202"/>
      <c r="D631" s="1202"/>
      <c r="E631" s="1202"/>
    </row>
    <row r="632" spans="1:5">
      <c r="A632" s="1202"/>
      <c r="B632" s="1644"/>
      <c r="C632" s="1202"/>
      <c r="D632" s="1202"/>
      <c r="E632" s="1202"/>
    </row>
    <row r="633" spans="1:5">
      <c r="A633" s="1202"/>
      <c r="B633" s="1644"/>
      <c r="C633" s="1202"/>
      <c r="D633" s="1202"/>
      <c r="E633" s="1202"/>
    </row>
    <row r="634" spans="1:5">
      <c r="A634" s="1202"/>
      <c r="B634" s="1644"/>
      <c r="C634" s="1202"/>
      <c r="D634" s="1202"/>
      <c r="E634" s="1202"/>
    </row>
    <row r="635" spans="1:5">
      <c r="A635" s="1202"/>
      <c r="B635" s="1644"/>
      <c r="C635" s="1202"/>
      <c r="D635" s="1202"/>
      <c r="E635" s="1202"/>
    </row>
    <row r="636" spans="1:5">
      <c r="A636" s="1202"/>
      <c r="B636" s="1644"/>
      <c r="C636" s="1202"/>
      <c r="D636" s="1202"/>
      <c r="E636" s="1202"/>
    </row>
    <row r="637" spans="1:5">
      <c r="A637" s="1202"/>
      <c r="B637" s="1644"/>
      <c r="C637" s="1202"/>
      <c r="D637" s="1202"/>
      <c r="E637" s="1202"/>
    </row>
    <row r="638" spans="1:5">
      <c r="A638" s="1202"/>
      <c r="B638" s="1644"/>
      <c r="C638" s="1202"/>
      <c r="D638" s="1202"/>
      <c r="E638" s="1202"/>
    </row>
    <row r="639" spans="1:5">
      <c r="A639" s="1202"/>
      <c r="B639" s="1644"/>
      <c r="C639" s="1202"/>
      <c r="D639" s="1202"/>
      <c r="E639" s="1202"/>
    </row>
    <row r="640" spans="1:5">
      <c r="A640" s="1202"/>
      <c r="B640" s="1644"/>
      <c r="C640" s="1202"/>
      <c r="D640" s="1202"/>
      <c r="E640" s="1202"/>
    </row>
    <row r="641" spans="1:5">
      <c r="A641" s="1202"/>
      <c r="B641" s="1644"/>
      <c r="C641" s="1202"/>
      <c r="D641" s="1202"/>
      <c r="E641" s="1202"/>
    </row>
    <row r="642" spans="1:5">
      <c r="A642" s="1202"/>
      <c r="B642" s="1644"/>
      <c r="C642" s="1202"/>
      <c r="D642" s="1202"/>
      <c r="E642" s="1202"/>
    </row>
    <row r="643" spans="1:5">
      <c r="A643" s="1202"/>
      <c r="B643" s="1644"/>
      <c r="C643" s="1202"/>
      <c r="D643" s="1202"/>
      <c r="E643" s="1202"/>
    </row>
    <row r="644" spans="1:5">
      <c r="A644" s="1202"/>
      <c r="B644" s="1644"/>
      <c r="C644" s="1202"/>
      <c r="D644" s="1202"/>
      <c r="E644" s="1202"/>
    </row>
    <row r="645" spans="1:5">
      <c r="A645" s="1202"/>
      <c r="B645" s="1644"/>
      <c r="C645" s="1202"/>
      <c r="D645" s="1202"/>
      <c r="E645" s="1202"/>
    </row>
    <row r="646" spans="1:5">
      <c r="A646" s="1202"/>
      <c r="B646" s="1644"/>
      <c r="C646" s="1202"/>
      <c r="D646" s="1202"/>
      <c r="E646" s="1202"/>
    </row>
    <row r="647" spans="1:5">
      <c r="A647" s="1202"/>
      <c r="B647" s="1644"/>
      <c r="C647" s="1202"/>
      <c r="D647" s="1202"/>
      <c r="E647" s="1202"/>
    </row>
    <row r="648" spans="1:5">
      <c r="A648" s="1202"/>
      <c r="B648" s="1644"/>
      <c r="C648" s="1202"/>
      <c r="D648" s="1202"/>
      <c r="E648" s="1202"/>
    </row>
    <row r="649" spans="1:5">
      <c r="A649" s="1202"/>
      <c r="B649" s="1644"/>
      <c r="C649" s="1202"/>
      <c r="D649" s="1202"/>
      <c r="E649" s="1202"/>
    </row>
    <row r="650" spans="1:5">
      <c r="A650" s="1202"/>
      <c r="B650" s="1644"/>
      <c r="C650" s="1202"/>
      <c r="D650" s="1202"/>
      <c r="E650" s="1202"/>
    </row>
    <row r="651" spans="1:5">
      <c r="A651" s="1202"/>
      <c r="B651" s="1644"/>
      <c r="C651" s="1202"/>
      <c r="D651" s="1202"/>
      <c r="E651" s="1202"/>
    </row>
    <row r="652" spans="1:5">
      <c r="A652" s="1202"/>
      <c r="B652" s="1644"/>
      <c r="C652" s="1202"/>
      <c r="D652" s="1202"/>
      <c r="E652" s="1202"/>
    </row>
    <row r="653" spans="1:5">
      <c r="A653" s="1202"/>
      <c r="B653" s="1644"/>
      <c r="C653" s="1202"/>
      <c r="D653" s="1202"/>
      <c r="E653" s="1202"/>
    </row>
    <row r="654" spans="1:5">
      <c r="A654" s="1202"/>
      <c r="B654" s="1644"/>
      <c r="C654" s="1202"/>
      <c r="D654" s="1202"/>
      <c r="E654" s="1202"/>
    </row>
    <row r="655" spans="1:5">
      <c r="A655" s="1202"/>
      <c r="B655" s="1644"/>
      <c r="C655" s="1202"/>
      <c r="D655" s="1202"/>
      <c r="E655" s="1202"/>
    </row>
    <row r="656" spans="1:5">
      <c r="A656" s="1202"/>
      <c r="B656" s="1644"/>
      <c r="C656" s="1202"/>
      <c r="D656" s="1202"/>
      <c r="E656" s="1202"/>
    </row>
    <row r="657" spans="1:5">
      <c r="A657" s="1202"/>
      <c r="B657" s="1644"/>
      <c r="C657" s="1202"/>
      <c r="D657" s="1202"/>
      <c r="E657" s="1202"/>
    </row>
    <row r="658" spans="1:5">
      <c r="A658" s="1202"/>
      <c r="B658" s="1644"/>
      <c r="C658" s="1202"/>
      <c r="D658" s="1202"/>
      <c r="E658" s="1202"/>
    </row>
    <row r="659" spans="1:5">
      <c r="A659" s="1202"/>
      <c r="B659" s="1644"/>
      <c r="C659" s="1202"/>
      <c r="D659" s="1202"/>
      <c r="E659" s="1202"/>
    </row>
    <row r="660" spans="1:5">
      <c r="A660" s="1202"/>
      <c r="B660" s="1644"/>
      <c r="C660" s="1202"/>
      <c r="D660" s="1202"/>
      <c r="E660" s="1202"/>
    </row>
    <row r="661" spans="1:5">
      <c r="A661" s="1202"/>
      <c r="B661" s="1644"/>
      <c r="C661" s="1202"/>
      <c r="D661" s="1202"/>
      <c r="E661" s="1202"/>
    </row>
    <row r="662" spans="1:5">
      <c r="A662" s="1202"/>
      <c r="B662" s="1644"/>
      <c r="C662" s="1202"/>
      <c r="D662" s="1202"/>
      <c r="E662" s="1202"/>
    </row>
    <row r="663" spans="1:5">
      <c r="A663" s="1202"/>
      <c r="B663" s="1644"/>
      <c r="C663" s="1202"/>
      <c r="D663" s="1202"/>
      <c r="E663" s="1202"/>
    </row>
    <row r="664" spans="1:5">
      <c r="A664" s="1202"/>
      <c r="B664" s="1644"/>
      <c r="C664" s="1202"/>
      <c r="D664" s="1202"/>
      <c r="E664" s="1202"/>
    </row>
    <row r="665" spans="1:5">
      <c r="A665" s="1202"/>
      <c r="B665" s="1644"/>
      <c r="C665" s="1202"/>
      <c r="D665" s="1202"/>
      <c r="E665" s="1202"/>
    </row>
    <row r="666" spans="1:5">
      <c r="A666" s="1202"/>
      <c r="B666" s="1644"/>
      <c r="C666" s="1202"/>
      <c r="D666" s="1202"/>
      <c r="E666" s="1202"/>
    </row>
    <row r="667" spans="1:5">
      <c r="A667" s="1202"/>
      <c r="B667" s="1644"/>
      <c r="C667" s="1202"/>
      <c r="D667" s="1202"/>
      <c r="E667" s="1202"/>
    </row>
    <row r="668" spans="1:5">
      <c r="A668" s="1202"/>
      <c r="B668" s="1644"/>
      <c r="C668" s="1202"/>
      <c r="D668" s="1202"/>
      <c r="E668" s="1202"/>
    </row>
    <row r="669" spans="1:5">
      <c r="A669" s="1202"/>
      <c r="B669" s="1644"/>
      <c r="C669" s="1202"/>
      <c r="D669" s="1202"/>
      <c r="E669" s="1202"/>
    </row>
    <row r="670" spans="1:5">
      <c r="A670" s="1202"/>
      <c r="B670" s="1644"/>
      <c r="C670" s="1202"/>
      <c r="D670" s="1202"/>
      <c r="E670" s="1202"/>
    </row>
    <row r="671" spans="1:5">
      <c r="A671" s="1202"/>
      <c r="B671" s="1644"/>
      <c r="C671" s="1202"/>
      <c r="D671" s="1202"/>
      <c r="E671" s="1202"/>
    </row>
    <row r="672" spans="1:5">
      <c r="A672" s="1202"/>
      <c r="B672" s="1644"/>
      <c r="C672" s="1202"/>
      <c r="D672" s="1202"/>
      <c r="E672" s="1202"/>
    </row>
    <row r="673" spans="1:5">
      <c r="A673" s="1202"/>
      <c r="B673" s="1644"/>
      <c r="C673" s="1202"/>
      <c r="D673" s="1202"/>
      <c r="E673" s="1202"/>
    </row>
    <row r="674" spans="1:5">
      <c r="A674" s="1202"/>
      <c r="B674" s="1644"/>
      <c r="C674" s="1202"/>
      <c r="D674" s="1202"/>
      <c r="E674" s="1202"/>
    </row>
    <row r="675" spans="1:5">
      <c r="A675" s="1202"/>
      <c r="B675" s="1644"/>
      <c r="C675" s="1202"/>
      <c r="D675" s="1202"/>
      <c r="E675" s="1202"/>
    </row>
    <row r="676" spans="1:5">
      <c r="A676" s="1202"/>
      <c r="B676" s="1644"/>
      <c r="C676" s="1202"/>
      <c r="D676" s="1202"/>
      <c r="E676" s="1202"/>
    </row>
    <row r="677" spans="1:5">
      <c r="A677" s="1202"/>
      <c r="B677" s="1644"/>
      <c r="C677" s="1202"/>
      <c r="D677" s="1202"/>
      <c r="E677" s="1202"/>
    </row>
    <row r="678" spans="1:5">
      <c r="A678" s="1202"/>
      <c r="B678" s="1644"/>
      <c r="C678" s="1202"/>
      <c r="D678" s="1202"/>
      <c r="E678" s="1202"/>
    </row>
    <row r="679" spans="1:5">
      <c r="A679" s="1202"/>
      <c r="B679" s="1644"/>
      <c r="C679" s="1202"/>
      <c r="D679" s="1202"/>
      <c r="E679" s="1202"/>
    </row>
    <row r="680" spans="1:5">
      <c r="A680" s="1202"/>
      <c r="B680" s="1644"/>
      <c r="C680" s="1202"/>
      <c r="D680" s="1202"/>
      <c r="E680" s="1202"/>
    </row>
    <row r="681" spans="1:5">
      <c r="A681" s="1202"/>
      <c r="B681" s="1644"/>
      <c r="C681" s="1202"/>
      <c r="D681" s="1202"/>
      <c r="E681" s="1202"/>
    </row>
    <row r="682" spans="1:5">
      <c r="A682" s="1202"/>
      <c r="B682" s="1644"/>
      <c r="C682" s="1202"/>
      <c r="D682" s="1202"/>
      <c r="E682" s="1202"/>
    </row>
    <row r="683" spans="1:5">
      <c r="A683" s="1202"/>
      <c r="B683" s="1644"/>
      <c r="C683" s="1202"/>
      <c r="D683" s="1202"/>
      <c r="E683" s="1202"/>
    </row>
    <row r="684" spans="1:5">
      <c r="A684" s="1202"/>
      <c r="B684" s="1644"/>
      <c r="C684" s="1202"/>
      <c r="D684" s="1202"/>
      <c r="E684" s="1202"/>
    </row>
    <row r="685" spans="1:5">
      <c r="A685" s="1202"/>
      <c r="B685" s="1644"/>
      <c r="C685" s="1202"/>
      <c r="D685" s="1202"/>
      <c r="E685" s="1202"/>
    </row>
    <row r="686" spans="1:5">
      <c r="A686" s="1202"/>
      <c r="B686" s="1644"/>
      <c r="C686" s="1202"/>
      <c r="D686" s="1202"/>
      <c r="E686" s="1202"/>
    </row>
    <row r="687" spans="1:5">
      <c r="A687" s="1202"/>
      <c r="B687" s="1644"/>
      <c r="C687" s="1202"/>
      <c r="D687" s="1202"/>
      <c r="E687" s="1202"/>
    </row>
    <row r="688" spans="1:5">
      <c r="A688" s="1202"/>
      <c r="B688" s="1644"/>
      <c r="C688" s="1202"/>
      <c r="D688" s="1202"/>
      <c r="E688" s="1202"/>
    </row>
    <row r="689" spans="1:5">
      <c r="A689" s="1202"/>
      <c r="B689" s="1644"/>
      <c r="C689" s="1202"/>
      <c r="D689" s="1202"/>
      <c r="E689" s="1202"/>
    </row>
    <row r="690" spans="1:5">
      <c r="A690" s="1202"/>
      <c r="B690" s="1644"/>
      <c r="C690" s="1202"/>
      <c r="D690" s="1202"/>
      <c r="E690" s="1202"/>
    </row>
    <row r="691" spans="1:5">
      <c r="A691" s="1202"/>
      <c r="B691" s="1644"/>
      <c r="C691" s="1202"/>
      <c r="D691" s="1202"/>
      <c r="E691" s="1202"/>
    </row>
    <row r="692" spans="1:5">
      <c r="A692" s="1202"/>
      <c r="B692" s="1644"/>
      <c r="C692" s="1202"/>
      <c r="D692" s="1202"/>
      <c r="E692" s="1202"/>
    </row>
    <row r="693" spans="1:5">
      <c r="A693" s="1202"/>
      <c r="B693" s="1644"/>
      <c r="C693" s="1202"/>
      <c r="D693" s="1202"/>
      <c r="E693" s="1202"/>
    </row>
    <row r="694" spans="1:5">
      <c r="A694" s="1202"/>
      <c r="B694" s="1644"/>
      <c r="C694" s="1202"/>
      <c r="D694" s="1202"/>
      <c r="E694" s="1202"/>
    </row>
    <row r="695" spans="1:5">
      <c r="A695" s="1202"/>
      <c r="B695" s="1644"/>
      <c r="C695" s="1202"/>
      <c r="D695" s="1202"/>
      <c r="E695" s="1202"/>
    </row>
    <row r="696" spans="1:5">
      <c r="A696" s="1202"/>
      <c r="B696" s="1644"/>
      <c r="C696" s="1202"/>
      <c r="D696" s="1202"/>
      <c r="E696" s="1202"/>
    </row>
    <row r="697" spans="1:5">
      <c r="A697" s="1202"/>
      <c r="B697" s="1644"/>
      <c r="C697" s="1202"/>
      <c r="D697" s="1202"/>
      <c r="E697" s="1202"/>
    </row>
    <row r="698" spans="1:5">
      <c r="A698" s="1202"/>
      <c r="B698" s="1644"/>
      <c r="C698" s="1202"/>
      <c r="D698" s="1202"/>
      <c r="E698" s="1202"/>
    </row>
    <row r="699" spans="1:5">
      <c r="A699" s="1202"/>
      <c r="B699" s="1644"/>
      <c r="C699" s="1202"/>
      <c r="D699" s="1202"/>
      <c r="E699" s="1202"/>
    </row>
    <row r="700" spans="1:5">
      <c r="A700" s="1202"/>
      <c r="B700" s="1644"/>
      <c r="C700" s="1202"/>
      <c r="D700" s="1202"/>
      <c r="E700" s="1202"/>
    </row>
    <row r="701" spans="1:5">
      <c r="A701" s="1202"/>
      <c r="B701" s="1644"/>
      <c r="C701" s="1202"/>
      <c r="D701" s="1202"/>
      <c r="E701" s="1202"/>
    </row>
    <row r="702" spans="1:5">
      <c r="A702" s="1202"/>
      <c r="B702" s="1644"/>
      <c r="C702" s="1202"/>
      <c r="D702" s="1202"/>
      <c r="E702" s="1202"/>
    </row>
    <row r="703" spans="1:5">
      <c r="A703" s="1202"/>
      <c r="B703" s="1644"/>
      <c r="C703" s="1202"/>
      <c r="D703" s="1202"/>
      <c r="E703" s="1202"/>
    </row>
    <row r="704" spans="1:5">
      <c r="A704" s="1202"/>
      <c r="B704" s="1644"/>
      <c r="C704" s="1202"/>
      <c r="D704" s="1202"/>
      <c r="E704" s="1202"/>
    </row>
    <row r="705" spans="1:5">
      <c r="A705" s="1202"/>
      <c r="B705" s="1644"/>
      <c r="C705" s="1202"/>
      <c r="D705" s="1202"/>
      <c r="E705" s="1202"/>
    </row>
    <row r="706" spans="1:5">
      <c r="A706" s="1202"/>
      <c r="B706" s="1644"/>
      <c r="C706" s="1202"/>
      <c r="D706" s="1202"/>
      <c r="E706" s="1202"/>
    </row>
    <row r="707" spans="1:5">
      <c r="A707" s="1202"/>
      <c r="B707" s="1644"/>
      <c r="C707" s="1202"/>
      <c r="D707" s="1202"/>
      <c r="E707" s="1202"/>
    </row>
    <row r="708" spans="1:5">
      <c r="A708" s="1202"/>
      <c r="B708" s="1644"/>
      <c r="C708" s="1202"/>
      <c r="D708" s="1202"/>
      <c r="E708" s="1202"/>
    </row>
    <row r="709" spans="1:5">
      <c r="A709" s="1202"/>
      <c r="B709" s="1644"/>
      <c r="C709" s="1202"/>
      <c r="D709" s="1202"/>
      <c r="E709" s="1202"/>
    </row>
    <row r="710" spans="1:5">
      <c r="A710" s="1202"/>
      <c r="B710" s="1644"/>
      <c r="C710" s="1202"/>
      <c r="D710" s="1202"/>
      <c r="E710" s="1202"/>
    </row>
    <row r="711" spans="1:5">
      <c r="A711" s="1202"/>
      <c r="B711" s="1644"/>
      <c r="C711" s="1202"/>
      <c r="D711" s="1202"/>
      <c r="E711" s="1202"/>
    </row>
    <row r="712" spans="1:5">
      <c r="A712" s="1202"/>
      <c r="B712" s="1644"/>
      <c r="C712" s="1202"/>
      <c r="D712" s="1202"/>
      <c r="E712" s="1202"/>
    </row>
    <row r="713" spans="1:5">
      <c r="A713" s="1202"/>
      <c r="B713" s="1644"/>
      <c r="C713" s="1202"/>
      <c r="D713" s="1202"/>
      <c r="E713" s="1202"/>
    </row>
    <row r="714" spans="1:5">
      <c r="A714" s="1202"/>
      <c r="B714" s="1644"/>
      <c r="C714" s="1202"/>
      <c r="D714" s="1202"/>
      <c r="E714" s="1202"/>
    </row>
    <row r="715" spans="1:5">
      <c r="A715" s="1202"/>
      <c r="B715" s="1644"/>
      <c r="C715" s="1202"/>
      <c r="D715" s="1202"/>
      <c r="E715" s="1202"/>
    </row>
    <row r="716" spans="1:5">
      <c r="A716" s="1202"/>
      <c r="B716" s="1644"/>
      <c r="C716" s="1202"/>
      <c r="D716" s="1202"/>
      <c r="E716" s="1202"/>
    </row>
    <row r="717" spans="1:5">
      <c r="A717" s="1202"/>
      <c r="B717" s="1644"/>
      <c r="C717" s="1202"/>
      <c r="D717" s="1202"/>
      <c r="E717" s="1202"/>
    </row>
    <row r="718" spans="1:5">
      <c r="A718" s="1202"/>
      <c r="B718" s="1644"/>
      <c r="C718" s="1202"/>
      <c r="D718" s="1202"/>
      <c r="E718" s="1202"/>
    </row>
    <row r="719" spans="1:5">
      <c r="A719" s="1202"/>
      <c r="B719" s="1644"/>
      <c r="C719" s="1202"/>
      <c r="D719" s="1202"/>
      <c r="E719" s="1202"/>
    </row>
    <row r="720" spans="1:5">
      <c r="A720" s="1202"/>
      <c r="B720" s="1644"/>
      <c r="C720" s="1202"/>
      <c r="D720" s="1202"/>
      <c r="E720" s="1202"/>
    </row>
    <row r="721" spans="1:5">
      <c r="A721" s="1202"/>
      <c r="B721" s="1644"/>
      <c r="C721" s="1202"/>
      <c r="D721" s="1202"/>
      <c r="E721" s="1202"/>
    </row>
    <row r="722" spans="1:5">
      <c r="A722" s="1202"/>
      <c r="B722" s="1644"/>
      <c r="C722" s="1202"/>
      <c r="D722" s="1202"/>
      <c r="E722" s="1202"/>
    </row>
    <row r="723" spans="1:5">
      <c r="A723" s="1202"/>
      <c r="B723" s="1644"/>
      <c r="C723" s="1202"/>
      <c r="D723" s="1202"/>
      <c r="E723" s="1202"/>
    </row>
    <row r="724" spans="1:5">
      <c r="A724" s="1202"/>
      <c r="B724" s="1644"/>
      <c r="C724" s="1202"/>
      <c r="D724" s="1202"/>
      <c r="E724" s="1202"/>
    </row>
    <row r="725" spans="1:5">
      <c r="A725" s="1202"/>
      <c r="B725" s="1644"/>
      <c r="C725" s="1202"/>
      <c r="D725" s="1202"/>
      <c r="E725" s="1202"/>
    </row>
    <row r="726" spans="1:5">
      <c r="A726" s="1202"/>
      <c r="B726" s="1644"/>
      <c r="C726" s="1202"/>
      <c r="D726" s="1202"/>
      <c r="E726" s="1202"/>
    </row>
    <row r="727" spans="1:5">
      <c r="A727" s="1202"/>
      <c r="B727" s="1644"/>
      <c r="C727" s="1202"/>
      <c r="D727" s="1202"/>
      <c r="E727" s="1202"/>
    </row>
    <row r="728" spans="1:5">
      <c r="A728" s="1202"/>
      <c r="B728" s="1644"/>
      <c r="C728" s="1202"/>
      <c r="D728" s="1202"/>
      <c r="E728" s="1202"/>
    </row>
    <row r="729" spans="1:5">
      <c r="A729" s="1202"/>
      <c r="B729" s="1644"/>
      <c r="C729" s="1202"/>
      <c r="D729" s="1202"/>
      <c r="E729" s="1202"/>
    </row>
    <row r="730" spans="1:5">
      <c r="A730" s="1202"/>
      <c r="B730" s="1644"/>
      <c r="C730" s="1202"/>
      <c r="D730" s="1202"/>
      <c r="E730" s="1202"/>
    </row>
    <row r="731" spans="1:5">
      <c r="A731" s="1202"/>
      <c r="B731" s="1644"/>
      <c r="C731" s="1202"/>
      <c r="D731" s="1202"/>
      <c r="E731" s="1202"/>
    </row>
    <row r="732" spans="1:5">
      <c r="A732" s="1202"/>
      <c r="B732" s="1644"/>
      <c r="C732" s="1202"/>
      <c r="D732" s="1202"/>
      <c r="E732" s="1202"/>
    </row>
    <row r="733" spans="1:5">
      <c r="A733" s="1202"/>
      <c r="B733" s="1644"/>
      <c r="C733" s="1202"/>
      <c r="D733" s="1202"/>
      <c r="E733" s="1202"/>
    </row>
    <row r="734" spans="1:5">
      <c r="A734" s="1202"/>
      <c r="B734" s="1644"/>
      <c r="C734" s="1202"/>
      <c r="D734" s="1202"/>
      <c r="E734" s="1202"/>
    </row>
    <row r="735" spans="1:5">
      <c r="A735" s="1202"/>
      <c r="B735" s="1644"/>
      <c r="C735" s="1202"/>
      <c r="D735" s="1202"/>
      <c r="E735" s="1202"/>
    </row>
    <row r="736" spans="1:5">
      <c r="A736" s="1202"/>
      <c r="B736" s="1644"/>
      <c r="C736" s="1202"/>
      <c r="D736" s="1202"/>
      <c r="E736" s="1202"/>
    </row>
    <row r="737" spans="1:5">
      <c r="A737" s="1202"/>
      <c r="B737" s="1644"/>
      <c r="C737" s="1202"/>
      <c r="D737" s="1202"/>
      <c r="E737" s="1202"/>
    </row>
    <row r="738" spans="1:5">
      <c r="A738" s="1202"/>
      <c r="B738" s="1644"/>
      <c r="C738" s="1202"/>
      <c r="D738" s="1202"/>
      <c r="E738" s="1202"/>
    </row>
    <row r="739" spans="1:5">
      <c r="A739" s="1202"/>
      <c r="B739" s="1644"/>
      <c r="C739" s="1202"/>
      <c r="D739" s="1202"/>
      <c r="E739" s="1202"/>
    </row>
    <row r="740" spans="1:5">
      <c r="A740" s="1202"/>
      <c r="B740" s="1644"/>
      <c r="C740" s="1202"/>
      <c r="D740" s="1202"/>
      <c r="E740" s="1202"/>
    </row>
    <row r="741" spans="1:5">
      <c r="A741" s="1202"/>
      <c r="B741" s="1644"/>
      <c r="C741" s="1202"/>
      <c r="D741" s="1202"/>
      <c r="E741" s="1202"/>
    </row>
    <row r="742" spans="1:5">
      <c r="A742" s="1202"/>
      <c r="B742" s="1644"/>
      <c r="C742" s="1202"/>
      <c r="D742" s="1202"/>
      <c r="E742" s="1202"/>
    </row>
    <row r="743" spans="1:5">
      <c r="A743" s="1202"/>
      <c r="B743" s="1644"/>
      <c r="C743" s="1202"/>
      <c r="D743" s="1202"/>
      <c r="E743" s="1202"/>
    </row>
    <row r="744" spans="1:5">
      <c r="A744" s="1202"/>
      <c r="B744" s="1644"/>
      <c r="C744" s="1202"/>
      <c r="D744" s="1202"/>
      <c r="E744" s="1202"/>
    </row>
    <row r="745" spans="1:5">
      <c r="A745" s="1202"/>
      <c r="B745" s="1644"/>
      <c r="C745" s="1202"/>
      <c r="D745" s="1202"/>
      <c r="E745" s="1202"/>
    </row>
    <row r="746" spans="1:5">
      <c r="A746" s="1202"/>
      <c r="B746" s="1644"/>
      <c r="C746" s="1202"/>
      <c r="D746" s="1202"/>
      <c r="E746" s="1202"/>
    </row>
    <row r="747" spans="1:5">
      <c r="A747" s="1202"/>
      <c r="B747" s="1644"/>
      <c r="C747" s="1202"/>
      <c r="D747" s="1202"/>
      <c r="E747" s="1202"/>
    </row>
    <row r="748" spans="1:5">
      <c r="A748" s="1202"/>
      <c r="B748" s="1644"/>
      <c r="C748" s="1202"/>
      <c r="D748" s="1202"/>
      <c r="E748" s="1202"/>
    </row>
    <row r="749" spans="1:5">
      <c r="A749" s="1202"/>
      <c r="B749" s="1644"/>
      <c r="C749" s="1202"/>
      <c r="D749" s="1202"/>
      <c r="E749" s="1202"/>
    </row>
    <row r="750" spans="1:5">
      <c r="A750" s="1202"/>
      <c r="B750" s="1644"/>
      <c r="C750" s="1202"/>
      <c r="D750" s="1202"/>
      <c r="E750" s="1202"/>
    </row>
    <row r="751" spans="1:5">
      <c r="A751" s="1202"/>
      <c r="B751" s="1644"/>
      <c r="C751" s="1202"/>
      <c r="D751" s="1202"/>
      <c r="E751" s="1202"/>
    </row>
    <row r="752" spans="1:5">
      <c r="A752" s="1202"/>
      <c r="B752" s="1644"/>
      <c r="C752" s="1202"/>
      <c r="D752" s="1202"/>
      <c r="E752" s="1202"/>
    </row>
    <row r="753" spans="1:5">
      <c r="A753" s="1202"/>
      <c r="B753" s="1644"/>
      <c r="C753" s="1202"/>
      <c r="D753" s="1202"/>
      <c r="E753" s="1202"/>
    </row>
    <row r="754" spans="1:5">
      <c r="A754" s="1202"/>
      <c r="B754" s="1644"/>
      <c r="C754" s="1202"/>
      <c r="D754" s="1202"/>
      <c r="E754" s="1202"/>
    </row>
    <row r="755" spans="1:5">
      <c r="A755" s="1202"/>
      <c r="B755" s="1644"/>
      <c r="C755" s="1202"/>
      <c r="D755" s="1202"/>
      <c r="E755" s="1202"/>
    </row>
    <row r="756" spans="1:5">
      <c r="A756" s="1202"/>
      <c r="B756" s="1644"/>
      <c r="C756" s="1202"/>
      <c r="D756" s="1202"/>
      <c r="E756" s="1202"/>
    </row>
    <row r="757" spans="1:5">
      <c r="A757" s="1202"/>
      <c r="B757" s="1644"/>
      <c r="C757" s="1202"/>
      <c r="D757" s="1202"/>
      <c r="E757" s="1202"/>
    </row>
    <row r="758" spans="1:5">
      <c r="A758" s="1202"/>
      <c r="B758" s="1644"/>
      <c r="C758" s="1202"/>
      <c r="D758" s="1202"/>
      <c r="E758" s="1202"/>
    </row>
    <row r="759" spans="1:5">
      <c r="A759" s="1202"/>
      <c r="B759" s="1644"/>
      <c r="C759" s="1202"/>
      <c r="D759" s="1202"/>
      <c r="E759" s="1202"/>
    </row>
    <row r="760" spans="1:5">
      <c r="A760" s="1202"/>
      <c r="B760" s="1644"/>
      <c r="C760" s="1202"/>
      <c r="D760" s="1202"/>
      <c r="E760" s="1202"/>
    </row>
    <row r="761" spans="1:5">
      <c r="A761" s="1202"/>
      <c r="B761" s="1644"/>
      <c r="C761" s="1202"/>
      <c r="D761" s="1202"/>
      <c r="E761" s="1202"/>
    </row>
    <row r="762" spans="1:5">
      <c r="A762" s="1202"/>
      <c r="B762" s="1644"/>
      <c r="C762" s="1202"/>
      <c r="D762" s="1202"/>
      <c r="E762" s="1202"/>
    </row>
    <row r="763" spans="1:5">
      <c r="A763" s="1202"/>
      <c r="B763" s="1644"/>
      <c r="C763" s="1202"/>
      <c r="D763" s="1202"/>
      <c r="E763" s="1202"/>
    </row>
    <row r="764" spans="1:5">
      <c r="A764" s="1202"/>
      <c r="B764" s="1644"/>
      <c r="C764" s="1202"/>
      <c r="D764" s="1202"/>
      <c r="E764" s="1202"/>
    </row>
    <row r="765" spans="1:5">
      <c r="A765" s="1202"/>
      <c r="B765" s="1644"/>
      <c r="C765" s="1202"/>
      <c r="D765" s="1202"/>
      <c r="E765" s="1202"/>
    </row>
    <row r="766" spans="1:5">
      <c r="A766" s="1202"/>
      <c r="B766" s="1644"/>
      <c r="C766" s="1202"/>
      <c r="D766" s="1202"/>
      <c r="E766" s="1202"/>
    </row>
    <row r="767" spans="1:5">
      <c r="A767" s="1202"/>
      <c r="B767" s="1644"/>
      <c r="C767" s="1202"/>
      <c r="D767" s="1202"/>
      <c r="E767" s="1202"/>
    </row>
    <row r="768" spans="1:5">
      <c r="A768" s="1202"/>
      <c r="B768" s="1644"/>
      <c r="C768" s="1202"/>
      <c r="D768" s="1202"/>
      <c r="E768" s="1202"/>
    </row>
    <row r="769" spans="1:5">
      <c r="A769" s="1202"/>
      <c r="B769" s="1644"/>
      <c r="C769" s="1202"/>
      <c r="D769" s="1202"/>
      <c r="E769" s="1202"/>
    </row>
    <row r="770" spans="1:5">
      <c r="A770" s="1202"/>
      <c r="B770" s="1644"/>
      <c r="C770" s="1202"/>
      <c r="D770" s="1202"/>
      <c r="E770" s="1202"/>
    </row>
    <row r="771" spans="1:5">
      <c r="A771" s="1202"/>
      <c r="B771" s="1644"/>
      <c r="C771" s="1202"/>
      <c r="D771" s="1202"/>
      <c r="E771" s="1202"/>
    </row>
    <row r="772" spans="1:5">
      <c r="A772" s="1202"/>
      <c r="B772" s="1644"/>
      <c r="C772" s="1202"/>
      <c r="D772" s="1202"/>
      <c r="E772" s="1202"/>
    </row>
    <row r="773" spans="1:5">
      <c r="A773" s="1202"/>
      <c r="B773" s="1644"/>
      <c r="C773" s="1202"/>
      <c r="D773" s="1202"/>
      <c r="E773" s="1202"/>
    </row>
    <row r="774" spans="1:5">
      <c r="A774" s="1202"/>
      <c r="B774" s="1644"/>
      <c r="C774" s="1202"/>
      <c r="D774" s="1202"/>
      <c r="E774" s="1202"/>
    </row>
    <row r="775" spans="1:5">
      <c r="A775" s="1202"/>
      <c r="B775" s="1644"/>
      <c r="C775" s="1202"/>
      <c r="D775" s="1202"/>
      <c r="E775" s="1202"/>
    </row>
    <row r="776" spans="1:5">
      <c r="A776" s="1202"/>
      <c r="B776" s="1644"/>
      <c r="C776" s="1202"/>
      <c r="D776" s="1202"/>
      <c r="E776" s="1202"/>
    </row>
    <row r="777" spans="1:5">
      <c r="A777" s="1202"/>
      <c r="B777" s="1644"/>
      <c r="C777" s="1202"/>
      <c r="D777" s="1202"/>
      <c r="E777" s="1202"/>
    </row>
    <row r="778" spans="1:5">
      <c r="A778" s="1202"/>
      <c r="B778" s="1644"/>
      <c r="C778" s="1202"/>
      <c r="D778" s="1202"/>
      <c r="E778" s="1202"/>
    </row>
    <row r="779" spans="1:5">
      <c r="A779" s="1202"/>
      <c r="B779" s="1644"/>
      <c r="C779" s="1202"/>
      <c r="D779" s="1202"/>
      <c r="E779" s="1202"/>
    </row>
    <row r="780" spans="1:5">
      <c r="A780" s="1202"/>
      <c r="B780" s="1644"/>
      <c r="C780" s="1202"/>
      <c r="D780" s="1202"/>
      <c r="E780" s="1202"/>
    </row>
    <row r="781" spans="1:5">
      <c r="A781" s="1202"/>
      <c r="B781" s="1644"/>
      <c r="C781" s="1202"/>
      <c r="D781" s="1202"/>
      <c r="E781" s="1202"/>
    </row>
    <row r="782" spans="1:5">
      <c r="A782" s="1202"/>
      <c r="B782" s="1644"/>
      <c r="C782" s="1202"/>
      <c r="D782" s="1202"/>
      <c r="E782" s="1202"/>
    </row>
    <row r="783" spans="1:5">
      <c r="A783" s="1202"/>
      <c r="B783" s="1644"/>
      <c r="C783" s="1202"/>
      <c r="D783" s="1202"/>
      <c r="E783" s="1202"/>
    </row>
    <row r="784" spans="1:5">
      <c r="A784" s="1202"/>
      <c r="B784" s="1644"/>
      <c r="C784" s="1202"/>
      <c r="D784" s="1202"/>
      <c r="E784" s="1202"/>
    </row>
    <row r="785" spans="1:5">
      <c r="A785" s="1202"/>
      <c r="B785" s="1644"/>
      <c r="C785" s="1202"/>
      <c r="D785" s="1202"/>
      <c r="E785" s="1202"/>
    </row>
    <row r="786" spans="1:5">
      <c r="A786" s="1202"/>
      <c r="B786" s="1644"/>
      <c r="C786" s="1202"/>
      <c r="D786" s="1202"/>
      <c r="E786" s="1202"/>
    </row>
    <row r="787" spans="1:5">
      <c r="A787" s="1202"/>
      <c r="B787" s="1644"/>
      <c r="C787" s="1202"/>
      <c r="D787" s="1202"/>
      <c r="E787" s="1202"/>
    </row>
    <row r="788" spans="1:5">
      <c r="A788" s="1202"/>
      <c r="B788" s="1644"/>
      <c r="C788" s="1202"/>
      <c r="D788" s="1202"/>
      <c r="E788" s="1202"/>
    </row>
    <row r="789" spans="1:5">
      <c r="A789" s="1202"/>
      <c r="B789" s="1644"/>
      <c r="C789" s="1202"/>
      <c r="D789" s="1202"/>
      <c r="E789" s="1202"/>
    </row>
    <row r="790" spans="1:5">
      <c r="A790" s="1202"/>
      <c r="B790" s="1644"/>
      <c r="C790" s="1202"/>
      <c r="D790" s="1202"/>
      <c r="E790" s="1202"/>
    </row>
    <row r="791" spans="1:5">
      <c r="A791" s="1202"/>
      <c r="B791" s="1644"/>
      <c r="C791" s="1202"/>
      <c r="D791" s="1202"/>
      <c r="E791" s="1202"/>
    </row>
    <row r="792" spans="1:5">
      <c r="A792" s="1202"/>
      <c r="B792" s="1644"/>
      <c r="C792" s="1202"/>
      <c r="D792" s="1202"/>
      <c r="E792" s="1202"/>
    </row>
    <row r="793" spans="1:5">
      <c r="A793" s="1202"/>
      <c r="B793" s="1644"/>
      <c r="C793" s="1202"/>
      <c r="D793" s="1202"/>
      <c r="E793" s="1202"/>
    </row>
    <row r="794" spans="1:5">
      <c r="A794" s="1202"/>
      <c r="B794" s="1644"/>
      <c r="C794" s="1202"/>
      <c r="D794" s="1202"/>
      <c r="E794" s="1202"/>
    </row>
    <row r="795" spans="1:5">
      <c r="A795" s="1202"/>
      <c r="B795" s="1644"/>
      <c r="C795" s="1202"/>
      <c r="D795" s="1202"/>
      <c r="E795" s="1202"/>
    </row>
    <row r="796" spans="1:5">
      <c r="A796" s="1202"/>
      <c r="B796" s="1644"/>
      <c r="C796" s="1202"/>
      <c r="D796" s="1202"/>
      <c r="E796" s="1202"/>
    </row>
    <row r="797" spans="1:5">
      <c r="A797" s="1202"/>
      <c r="B797" s="1644"/>
      <c r="C797" s="1202"/>
      <c r="D797" s="1202"/>
      <c r="E797" s="1202"/>
    </row>
    <row r="798" spans="1:5">
      <c r="A798" s="1202"/>
      <c r="B798" s="1644"/>
      <c r="C798" s="1202"/>
      <c r="D798" s="1202"/>
      <c r="E798" s="1202"/>
    </row>
    <row r="799" spans="1:5">
      <c r="A799" s="1202"/>
      <c r="B799" s="1644"/>
      <c r="C799" s="1202"/>
      <c r="D799" s="1202"/>
      <c r="E799" s="1202"/>
    </row>
    <row r="800" spans="1:5">
      <c r="A800" s="1202"/>
      <c r="B800" s="1644"/>
      <c r="C800" s="1202"/>
      <c r="D800" s="1202"/>
      <c r="E800" s="1202"/>
    </row>
    <row r="801" spans="1:5">
      <c r="A801" s="1202"/>
      <c r="B801" s="1644"/>
      <c r="C801" s="1202"/>
      <c r="D801" s="1202"/>
      <c r="E801" s="1202"/>
    </row>
    <row r="802" spans="1:5">
      <c r="A802" s="1202"/>
      <c r="B802" s="1644"/>
      <c r="C802" s="1202"/>
      <c r="D802" s="1202"/>
      <c r="E802" s="1202"/>
    </row>
    <row r="803" spans="1:5">
      <c r="A803" s="1202"/>
      <c r="B803" s="1644"/>
      <c r="C803" s="1202"/>
      <c r="D803" s="1202"/>
      <c r="E803" s="1202"/>
    </row>
    <row r="804" spans="1:5">
      <c r="A804" s="1202"/>
      <c r="B804" s="1644"/>
      <c r="C804" s="1202"/>
      <c r="D804" s="1202"/>
      <c r="E804" s="1202"/>
    </row>
    <row r="805" spans="1:5">
      <c r="A805" s="1202"/>
      <c r="B805" s="1644"/>
      <c r="C805" s="1202"/>
      <c r="D805" s="1202"/>
      <c r="E805" s="1202"/>
    </row>
    <row r="806" spans="1:5">
      <c r="A806" s="1202"/>
      <c r="B806" s="1644"/>
      <c r="C806" s="1202"/>
      <c r="D806" s="1202"/>
      <c r="E806" s="1202"/>
    </row>
    <row r="807" spans="1:5">
      <c r="A807" s="1202"/>
      <c r="B807" s="1644"/>
      <c r="C807" s="1202"/>
      <c r="D807" s="1202"/>
      <c r="E807" s="1202"/>
    </row>
    <row r="808" spans="1:5">
      <c r="A808" s="1202"/>
      <c r="B808" s="1644"/>
      <c r="C808" s="1202"/>
      <c r="D808" s="1202"/>
      <c r="E808" s="1202"/>
    </row>
    <row r="809" spans="1:5">
      <c r="A809" s="1202"/>
      <c r="B809" s="1644"/>
      <c r="C809" s="1202"/>
      <c r="D809" s="1202"/>
      <c r="E809" s="1202"/>
    </row>
    <row r="810" spans="1:5">
      <c r="A810" s="1202"/>
      <c r="B810" s="1644"/>
      <c r="C810" s="1202"/>
      <c r="D810" s="1202"/>
      <c r="E810" s="1202"/>
    </row>
    <row r="811" spans="1:5">
      <c r="A811" s="1202"/>
      <c r="B811" s="1644"/>
      <c r="C811" s="1202"/>
      <c r="D811" s="1202"/>
      <c r="E811" s="1202"/>
    </row>
    <row r="812" spans="1:5">
      <c r="A812" s="1202"/>
      <c r="B812" s="1644"/>
      <c r="C812" s="1202"/>
      <c r="D812" s="1202"/>
      <c r="E812" s="1202"/>
    </row>
    <row r="813" spans="1:5">
      <c r="A813" s="1202"/>
      <c r="B813" s="1644"/>
      <c r="C813" s="1202"/>
      <c r="D813" s="1202"/>
      <c r="E813" s="1202"/>
    </row>
    <row r="814" spans="1:5">
      <c r="A814" s="1202"/>
      <c r="B814" s="1644"/>
      <c r="C814" s="1202"/>
      <c r="D814" s="1202"/>
      <c r="E814" s="1202"/>
    </row>
    <row r="815" spans="1:5">
      <c r="A815" s="1202"/>
      <c r="B815" s="1644"/>
      <c r="C815" s="1202"/>
      <c r="D815" s="1202"/>
      <c r="E815" s="1202"/>
    </row>
    <row r="816" spans="1:5">
      <c r="A816" s="1202"/>
      <c r="B816" s="1644"/>
      <c r="C816" s="1202"/>
      <c r="D816" s="1202"/>
      <c r="E816" s="1202"/>
    </row>
    <row r="817" spans="1:5">
      <c r="A817" s="1202"/>
      <c r="B817" s="1644"/>
      <c r="C817" s="1202"/>
      <c r="D817" s="1202"/>
      <c r="E817" s="1202"/>
    </row>
    <row r="818" spans="1:5">
      <c r="A818" s="1202"/>
      <c r="B818" s="1644"/>
      <c r="C818" s="1202"/>
      <c r="D818" s="1202"/>
      <c r="E818" s="1202"/>
    </row>
    <row r="819" spans="1:5">
      <c r="A819" s="1202"/>
      <c r="B819" s="1644"/>
      <c r="C819" s="1202"/>
      <c r="D819" s="1202"/>
      <c r="E819" s="1202"/>
    </row>
    <row r="820" spans="1:5">
      <c r="A820" s="1202"/>
      <c r="B820" s="1644"/>
      <c r="C820" s="1202"/>
      <c r="D820" s="1202"/>
      <c r="E820" s="1202"/>
    </row>
    <row r="821" spans="1:5">
      <c r="A821" s="1202"/>
      <c r="B821" s="1644"/>
      <c r="C821" s="1202"/>
      <c r="D821" s="1202"/>
      <c r="E821" s="1202"/>
    </row>
    <row r="822" spans="1:5">
      <c r="A822" s="1202"/>
      <c r="B822" s="1644"/>
      <c r="C822" s="1202"/>
      <c r="D822" s="1202"/>
      <c r="E822" s="1202"/>
    </row>
    <row r="823" spans="1:5">
      <c r="A823" s="1202"/>
      <c r="B823" s="1644"/>
      <c r="C823" s="1202"/>
      <c r="D823" s="1202"/>
      <c r="E823" s="1202"/>
    </row>
    <row r="824" spans="1:5">
      <c r="A824" s="1202"/>
      <c r="B824" s="1644"/>
      <c r="C824" s="1202"/>
      <c r="D824" s="1202"/>
      <c r="E824" s="1202"/>
    </row>
    <row r="825" spans="1:5">
      <c r="A825" s="1202"/>
      <c r="B825" s="1644"/>
      <c r="C825" s="1202"/>
      <c r="D825" s="1202"/>
      <c r="E825" s="1202"/>
    </row>
    <row r="826" spans="1:5">
      <c r="A826" s="1202"/>
      <c r="B826" s="1644"/>
      <c r="C826" s="1202"/>
      <c r="D826" s="1202"/>
      <c r="E826" s="1202"/>
    </row>
    <row r="827" spans="1:5">
      <c r="A827" s="1202"/>
      <c r="B827" s="1644"/>
      <c r="C827" s="1202"/>
      <c r="D827" s="1202"/>
      <c r="E827" s="1202"/>
    </row>
    <row r="828" spans="1:5">
      <c r="A828" s="1202"/>
      <c r="B828" s="1644"/>
      <c r="C828" s="1202"/>
      <c r="D828" s="1202"/>
      <c r="E828" s="1202"/>
    </row>
    <row r="829" spans="1:5">
      <c r="A829" s="1202"/>
      <c r="B829" s="1644"/>
      <c r="C829" s="1202"/>
      <c r="D829" s="1202"/>
      <c r="E829" s="1202"/>
    </row>
    <row r="830" spans="1:5">
      <c r="A830" s="1202"/>
      <c r="B830" s="1644"/>
      <c r="C830" s="1202"/>
      <c r="D830" s="1202"/>
      <c r="E830" s="1202"/>
    </row>
    <row r="831" spans="1:5">
      <c r="A831" s="1202"/>
      <c r="B831" s="1644"/>
      <c r="C831" s="1202"/>
      <c r="D831" s="1202"/>
      <c r="E831" s="1202"/>
    </row>
    <row r="832" spans="1:5">
      <c r="A832" s="1202"/>
      <c r="B832" s="1644"/>
      <c r="C832" s="1202"/>
      <c r="D832" s="1202"/>
      <c r="E832" s="1202"/>
    </row>
    <row r="833" spans="1:5">
      <c r="A833" s="1202"/>
      <c r="B833" s="1644"/>
      <c r="C833" s="1202"/>
      <c r="D833" s="1202"/>
      <c r="E833" s="1202"/>
    </row>
    <row r="834" spans="1:5">
      <c r="A834" s="1202"/>
      <c r="B834" s="1644"/>
      <c r="C834" s="1202"/>
      <c r="D834" s="1202"/>
      <c r="E834" s="1202"/>
    </row>
    <row r="835" spans="1:5">
      <c r="A835" s="1202"/>
      <c r="B835" s="1644"/>
      <c r="C835" s="1202"/>
      <c r="D835" s="1202"/>
      <c r="E835" s="1202"/>
    </row>
    <row r="836" spans="1:5">
      <c r="A836" s="1202"/>
      <c r="B836" s="1644"/>
      <c r="C836" s="1202"/>
      <c r="D836" s="1202"/>
      <c r="E836" s="1202"/>
    </row>
    <row r="837" spans="1:5">
      <c r="A837" s="1202"/>
      <c r="B837" s="1644"/>
      <c r="C837" s="1202"/>
      <c r="D837" s="1202"/>
      <c r="E837" s="1202"/>
    </row>
    <row r="838" spans="1:5">
      <c r="A838" s="1202"/>
      <c r="B838" s="1644"/>
      <c r="C838" s="1202"/>
      <c r="D838" s="1202"/>
      <c r="E838" s="1202"/>
    </row>
    <row r="839" spans="1:5">
      <c r="A839" s="1202"/>
      <c r="B839" s="1644"/>
      <c r="C839" s="1202"/>
      <c r="D839" s="1202"/>
      <c r="E839" s="1202"/>
    </row>
    <row r="840" spans="1:5">
      <c r="A840" s="1202"/>
      <c r="B840" s="1644"/>
      <c r="C840" s="1202"/>
      <c r="D840" s="1202"/>
      <c r="E840" s="1202"/>
    </row>
    <row r="841" spans="1:5">
      <c r="A841" s="1202"/>
      <c r="B841" s="1644"/>
      <c r="C841" s="1202"/>
      <c r="D841" s="1202"/>
      <c r="E841" s="1202"/>
    </row>
    <row r="842" spans="1:5">
      <c r="A842" s="1202"/>
      <c r="B842" s="1644"/>
      <c r="C842" s="1202"/>
      <c r="D842" s="1202"/>
      <c r="E842" s="1202"/>
    </row>
    <row r="843" spans="1:5">
      <c r="A843" s="1202"/>
      <c r="B843" s="1644"/>
      <c r="C843" s="1202"/>
      <c r="D843" s="1202"/>
      <c r="E843" s="1202"/>
    </row>
    <row r="844" spans="1:5">
      <c r="A844" s="1202"/>
      <c r="B844" s="1644"/>
      <c r="C844" s="1202"/>
      <c r="D844" s="1202"/>
      <c r="E844" s="1202"/>
    </row>
    <row r="845" spans="1:5">
      <c r="A845" s="1202"/>
      <c r="B845" s="1644"/>
      <c r="C845" s="1202"/>
      <c r="D845" s="1202"/>
      <c r="E845" s="1202"/>
    </row>
    <row r="846" spans="1:5">
      <c r="A846" s="1202"/>
      <c r="B846" s="1644"/>
      <c r="C846" s="1202"/>
      <c r="D846" s="1202"/>
      <c r="E846" s="1202"/>
    </row>
    <row r="847" spans="1:5">
      <c r="A847" s="1202"/>
      <c r="B847" s="1644"/>
      <c r="C847" s="1202"/>
      <c r="D847" s="1202"/>
      <c r="E847" s="1202"/>
    </row>
    <row r="848" spans="1:5">
      <c r="A848" s="1202"/>
      <c r="B848" s="1644"/>
      <c r="C848" s="1202"/>
      <c r="D848" s="1202"/>
      <c r="E848" s="1202"/>
    </row>
    <row r="849" spans="1:5">
      <c r="A849" s="1202"/>
      <c r="B849" s="1644"/>
      <c r="C849" s="1202"/>
      <c r="D849" s="1202"/>
      <c r="E849" s="1202"/>
    </row>
    <row r="850" spans="1:5">
      <c r="A850" s="1202"/>
      <c r="B850" s="1644"/>
      <c r="C850" s="1202"/>
      <c r="D850" s="1202"/>
      <c r="E850" s="1202"/>
    </row>
    <row r="851" spans="1:5">
      <c r="A851" s="1202"/>
      <c r="B851" s="1644"/>
      <c r="C851" s="1202"/>
      <c r="D851" s="1202"/>
      <c r="E851" s="1202"/>
    </row>
    <row r="852" spans="1:5">
      <c r="A852" s="1202"/>
      <c r="B852" s="1644"/>
      <c r="C852" s="1202"/>
      <c r="D852" s="1202"/>
      <c r="E852" s="1202"/>
    </row>
    <row r="853" spans="1:5">
      <c r="A853" s="1202"/>
      <c r="B853" s="1644"/>
      <c r="C853" s="1202"/>
      <c r="D853" s="1202"/>
      <c r="E853" s="1202"/>
    </row>
    <row r="854" spans="1:5">
      <c r="A854" s="1202"/>
      <c r="B854" s="1644"/>
      <c r="C854" s="1202"/>
      <c r="D854" s="1202"/>
      <c r="E854" s="1202"/>
    </row>
    <row r="855" spans="1:5">
      <c r="A855" s="1202"/>
      <c r="B855" s="1644"/>
      <c r="C855" s="1202"/>
      <c r="D855" s="1202"/>
      <c r="E855" s="1202"/>
    </row>
    <row r="856" spans="1:5">
      <c r="A856" s="1202"/>
      <c r="B856" s="1644"/>
      <c r="C856" s="1202"/>
      <c r="D856" s="1202"/>
      <c r="E856" s="1202"/>
    </row>
    <row r="857" spans="1:5">
      <c r="A857" s="1202"/>
      <c r="B857" s="1644"/>
      <c r="C857" s="1202"/>
      <c r="D857" s="1202"/>
      <c r="E857" s="1202"/>
    </row>
    <row r="858" spans="1:5">
      <c r="A858" s="1202"/>
      <c r="B858" s="1644"/>
      <c r="C858" s="1202"/>
      <c r="D858" s="1202"/>
      <c r="E858" s="1202"/>
    </row>
    <row r="859" spans="1:5">
      <c r="A859" s="1202"/>
      <c r="B859" s="1644"/>
      <c r="C859" s="1202"/>
      <c r="D859" s="1202"/>
      <c r="E859" s="1202"/>
    </row>
    <row r="860" spans="1:5">
      <c r="A860" s="1202"/>
      <c r="B860" s="1644"/>
      <c r="C860" s="1202"/>
      <c r="D860" s="1202"/>
      <c r="E860" s="1202"/>
    </row>
    <row r="861" spans="1:5">
      <c r="A861" s="1202"/>
      <c r="B861" s="1644"/>
      <c r="C861" s="1202"/>
      <c r="D861" s="1202"/>
      <c r="E861" s="1202"/>
    </row>
    <row r="862" spans="1:5">
      <c r="A862" s="1202"/>
      <c r="B862" s="1644"/>
      <c r="C862" s="1202"/>
      <c r="D862" s="1202"/>
      <c r="E862" s="1202"/>
    </row>
    <row r="863" spans="1:5">
      <c r="A863" s="1202"/>
      <c r="B863" s="1644"/>
      <c r="C863" s="1202"/>
      <c r="D863" s="1202"/>
      <c r="E863" s="1202"/>
    </row>
    <row r="864" spans="1:5">
      <c r="A864" s="1202"/>
      <c r="B864" s="1644"/>
      <c r="C864" s="1202"/>
      <c r="D864" s="1202"/>
      <c r="E864" s="1202"/>
    </row>
    <row r="865" spans="1:5">
      <c r="A865" s="1202"/>
      <c r="B865" s="1644"/>
      <c r="C865" s="1202"/>
      <c r="D865" s="1202"/>
      <c r="E865" s="1202"/>
    </row>
    <row r="866" spans="1:5">
      <c r="A866" s="1202"/>
      <c r="B866" s="1644"/>
      <c r="C866" s="1202"/>
      <c r="D866" s="1202"/>
      <c r="E866" s="1202"/>
    </row>
    <row r="867" spans="1:5">
      <c r="A867" s="1202"/>
      <c r="B867" s="1644"/>
      <c r="C867" s="1202"/>
      <c r="D867" s="1202"/>
      <c r="E867" s="1202"/>
    </row>
    <row r="868" spans="1:5">
      <c r="A868" s="1202"/>
      <c r="B868" s="1644"/>
      <c r="C868" s="1202"/>
      <c r="D868" s="1202"/>
      <c r="E868" s="1202"/>
    </row>
    <row r="869" spans="1:5">
      <c r="A869" s="1202"/>
      <c r="B869" s="1644"/>
      <c r="C869" s="1202"/>
      <c r="D869" s="1202"/>
      <c r="E869" s="1202"/>
    </row>
    <row r="870" spans="1:5">
      <c r="A870" s="1202"/>
      <c r="B870" s="1644"/>
      <c r="C870" s="1202"/>
      <c r="D870" s="1202"/>
      <c r="E870" s="1202"/>
    </row>
    <row r="871" spans="1:5">
      <c r="A871" s="1202"/>
      <c r="B871" s="1644"/>
      <c r="C871" s="1202"/>
      <c r="D871" s="1202"/>
      <c r="E871" s="1202"/>
    </row>
    <row r="872" spans="1:5">
      <c r="A872" s="1202"/>
      <c r="B872" s="1644"/>
      <c r="C872" s="1202"/>
      <c r="D872" s="1202"/>
      <c r="E872" s="1202"/>
    </row>
    <row r="873" spans="1:5">
      <c r="A873" s="1202"/>
      <c r="B873" s="1644"/>
      <c r="C873" s="1202"/>
      <c r="D873" s="1202"/>
      <c r="E873" s="1202"/>
    </row>
    <row r="874" spans="1:5">
      <c r="A874" s="1202"/>
      <c r="B874" s="1644"/>
      <c r="C874" s="1202"/>
      <c r="D874" s="1202"/>
      <c r="E874" s="1202"/>
    </row>
    <row r="875" spans="1:5">
      <c r="A875" s="1202"/>
      <c r="B875" s="1644"/>
      <c r="C875" s="1202"/>
      <c r="D875" s="1202"/>
      <c r="E875" s="1202"/>
    </row>
    <row r="876" spans="1:5">
      <c r="A876" s="1202"/>
      <c r="B876" s="1644"/>
      <c r="C876" s="1202"/>
      <c r="D876" s="1202"/>
      <c r="E876" s="1202"/>
    </row>
    <row r="877" spans="1:5">
      <c r="A877" s="1202"/>
      <c r="B877" s="1644"/>
      <c r="C877" s="1202"/>
      <c r="D877" s="1202"/>
      <c r="E877" s="1202"/>
    </row>
    <row r="878" spans="1:5">
      <c r="A878" s="1202"/>
      <c r="B878" s="1644"/>
      <c r="C878" s="1202"/>
      <c r="D878" s="1202"/>
      <c r="E878" s="1202"/>
    </row>
    <row r="879" spans="1:5">
      <c r="A879" s="1202"/>
      <c r="B879" s="1644"/>
      <c r="C879" s="1202"/>
      <c r="D879" s="1202"/>
      <c r="E879" s="1202"/>
    </row>
    <row r="880" spans="1:5">
      <c r="A880" s="1202"/>
      <c r="B880" s="1644"/>
      <c r="C880" s="1202"/>
      <c r="D880" s="1202"/>
      <c r="E880" s="1202"/>
    </row>
    <row r="881" spans="1:5">
      <c r="A881" s="1202"/>
      <c r="B881" s="1644"/>
      <c r="C881" s="1202"/>
      <c r="D881" s="1202"/>
      <c r="E881" s="1202"/>
    </row>
    <row r="882" spans="1:5">
      <c r="A882" s="1202"/>
      <c r="B882" s="1644"/>
      <c r="C882" s="1202"/>
      <c r="D882" s="1202"/>
      <c r="E882" s="1202"/>
    </row>
    <row r="883" spans="1:5">
      <c r="A883" s="1202"/>
      <c r="B883" s="1644"/>
      <c r="C883" s="1202"/>
      <c r="D883" s="1202"/>
      <c r="E883" s="1202"/>
    </row>
    <row r="884" spans="1:5">
      <c r="A884" s="1202"/>
      <c r="B884" s="1644"/>
      <c r="C884" s="1202"/>
      <c r="D884" s="1202"/>
      <c r="E884" s="1202"/>
    </row>
    <row r="885" spans="1:5">
      <c r="A885" s="1202"/>
      <c r="B885" s="1644"/>
      <c r="C885" s="1202"/>
      <c r="D885" s="1202"/>
      <c r="E885" s="1202"/>
    </row>
    <row r="886" spans="1:5">
      <c r="A886" s="1202"/>
      <c r="B886" s="1644"/>
      <c r="C886" s="1202"/>
      <c r="D886" s="1202"/>
      <c r="E886" s="1202"/>
    </row>
    <row r="887" spans="1:5">
      <c r="A887" s="1202"/>
      <c r="B887" s="1644"/>
      <c r="C887" s="1202"/>
      <c r="D887" s="1202"/>
      <c r="E887" s="1202"/>
    </row>
    <row r="888" spans="1:5">
      <c r="A888" s="1202"/>
      <c r="B888" s="1644"/>
      <c r="C888" s="1202"/>
      <c r="D888" s="1202"/>
      <c r="E888" s="1202"/>
    </row>
    <row r="889" spans="1:5">
      <c r="A889" s="1202"/>
      <c r="B889" s="1644"/>
      <c r="C889" s="1202"/>
      <c r="D889" s="1202"/>
      <c r="E889" s="1202"/>
    </row>
    <row r="890" spans="1:5">
      <c r="A890" s="1202"/>
      <c r="B890" s="1644"/>
      <c r="C890" s="1202"/>
      <c r="D890" s="1202"/>
      <c r="E890" s="1202"/>
    </row>
    <row r="891" spans="1:5">
      <c r="A891" s="1202"/>
      <c r="B891" s="1644"/>
      <c r="C891" s="1202"/>
      <c r="D891" s="1202"/>
      <c r="E891" s="1202"/>
    </row>
    <row r="892" spans="1:5">
      <c r="A892" s="1202"/>
      <c r="B892" s="1644"/>
      <c r="C892" s="1202"/>
      <c r="D892" s="1202"/>
      <c r="E892" s="1202"/>
    </row>
    <row r="893" spans="1:5">
      <c r="A893" s="1202"/>
      <c r="B893" s="1644"/>
      <c r="C893" s="1202"/>
      <c r="D893" s="1202"/>
      <c r="E893" s="1202"/>
    </row>
    <row r="894" spans="1:5">
      <c r="A894" s="1202"/>
      <c r="B894" s="1644"/>
      <c r="C894" s="1202"/>
      <c r="D894" s="1202"/>
      <c r="E894" s="1202"/>
    </row>
    <row r="895" spans="1:5">
      <c r="A895" s="1202"/>
      <c r="B895" s="1644"/>
      <c r="C895" s="1202"/>
      <c r="D895" s="1202"/>
      <c r="E895" s="1202"/>
    </row>
    <row r="896" spans="1:5">
      <c r="A896" s="1202"/>
      <c r="B896" s="1644"/>
      <c r="C896" s="1202"/>
      <c r="D896" s="1202"/>
      <c r="E896" s="1202"/>
    </row>
    <row r="897" spans="1:5">
      <c r="A897" s="1202"/>
      <c r="B897" s="1644"/>
      <c r="C897" s="1202"/>
      <c r="D897" s="1202"/>
      <c r="E897" s="1202"/>
    </row>
    <row r="898" spans="1:5">
      <c r="A898" s="1202"/>
      <c r="B898" s="1644"/>
      <c r="C898" s="1202"/>
      <c r="D898" s="1202"/>
      <c r="E898" s="1202"/>
    </row>
    <row r="899" spans="1:5">
      <c r="A899" s="1202"/>
      <c r="B899" s="1644"/>
      <c r="C899" s="1202"/>
      <c r="D899" s="1202"/>
      <c r="E899" s="1202"/>
    </row>
    <row r="900" spans="1:5">
      <c r="A900" s="1202"/>
      <c r="B900" s="1644"/>
      <c r="C900" s="1202"/>
      <c r="D900" s="1202"/>
      <c r="E900" s="1202"/>
    </row>
    <row r="901" spans="1:5">
      <c r="A901" s="1202"/>
      <c r="B901" s="1644"/>
      <c r="C901" s="1202"/>
      <c r="D901" s="1202"/>
      <c r="E901" s="1202"/>
    </row>
    <row r="902" spans="1:5">
      <c r="A902" s="1202"/>
      <c r="B902" s="1644"/>
      <c r="C902" s="1202"/>
      <c r="D902" s="1202"/>
      <c r="E902" s="1202"/>
    </row>
    <row r="903" spans="1:5">
      <c r="A903" s="1202"/>
      <c r="B903" s="1644"/>
      <c r="C903" s="1202"/>
      <c r="D903" s="1202"/>
      <c r="E903" s="1202"/>
    </row>
    <row r="904" spans="1:5">
      <c r="A904" s="1202"/>
      <c r="B904" s="1644"/>
      <c r="C904" s="1202"/>
      <c r="D904" s="1202"/>
      <c r="E904" s="1202"/>
    </row>
    <row r="905" spans="1:5">
      <c r="A905" s="1202"/>
      <c r="B905" s="1644"/>
      <c r="C905" s="1202"/>
      <c r="D905" s="1202"/>
      <c r="E905" s="1202"/>
    </row>
    <row r="906" spans="1:5">
      <c r="A906" s="1202"/>
      <c r="B906" s="1644"/>
      <c r="C906" s="1202"/>
      <c r="D906" s="1202"/>
      <c r="E906" s="1202"/>
    </row>
    <row r="907" spans="1:5">
      <c r="A907" s="1202"/>
      <c r="B907" s="1644"/>
      <c r="C907" s="1202"/>
      <c r="D907" s="1202"/>
      <c r="E907" s="1202"/>
    </row>
    <row r="908" spans="1:5">
      <c r="A908" s="1202"/>
      <c r="B908" s="1644"/>
      <c r="C908" s="1202"/>
      <c r="D908" s="1202"/>
      <c r="E908" s="1202"/>
    </row>
    <row r="909" spans="1:5">
      <c r="A909" s="1202"/>
      <c r="B909" s="1644"/>
      <c r="C909" s="1202"/>
      <c r="D909" s="1202"/>
      <c r="E909" s="1202"/>
    </row>
    <row r="910" spans="1:5">
      <c r="A910" s="1202"/>
      <c r="B910" s="1644"/>
      <c r="C910" s="1202"/>
      <c r="D910" s="1202"/>
      <c r="E910" s="1202"/>
    </row>
    <row r="911" spans="1:5">
      <c r="A911" s="1202"/>
      <c r="B911" s="1644"/>
      <c r="C911" s="1202"/>
      <c r="D911" s="1202"/>
      <c r="E911" s="1202"/>
    </row>
    <row r="912" spans="1:5">
      <c r="A912" s="1202"/>
      <c r="B912" s="1644"/>
      <c r="C912" s="1202"/>
      <c r="D912" s="1202"/>
      <c r="E912" s="1202"/>
    </row>
    <row r="913" spans="1:5">
      <c r="A913" s="1202"/>
      <c r="B913" s="1644"/>
      <c r="C913" s="1202"/>
      <c r="D913" s="1202"/>
      <c r="E913" s="1202"/>
    </row>
    <row r="914" spans="1:5">
      <c r="A914" s="1202"/>
      <c r="B914" s="1644"/>
      <c r="C914" s="1202"/>
      <c r="D914" s="1202"/>
      <c r="E914" s="1202"/>
    </row>
    <row r="915" spans="1:5">
      <c r="A915" s="1202"/>
      <c r="B915" s="1644"/>
      <c r="C915" s="1202"/>
      <c r="D915" s="1202"/>
      <c r="E915" s="1202"/>
    </row>
    <row r="916" spans="1:5">
      <c r="A916" s="1202"/>
      <c r="B916" s="1644"/>
      <c r="C916" s="1202"/>
      <c r="D916" s="1202"/>
      <c r="E916" s="1202"/>
    </row>
    <row r="917" spans="1:5">
      <c r="A917" s="1202"/>
      <c r="B917" s="1644"/>
      <c r="C917" s="1202"/>
      <c r="D917" s="1202"/>
      <c r="E917" s="1202"/>
    </row>
    <row r="918" spans="1:5">
      <c r="A918" s="1202"/>
      <c r="B918" s="1644"/>
      <c r="C918" s="1202"/>
      <c r="D918" s="1202"/>
      <c r="E918" s="1202"/>
    </row>
    <row r="919" spans="1:5">
      <c r="A919" s="1202"/>
      <c r="B919" s="1644"/>
      <c r="C919" s="1202"/>
      <c r="D919" s="1202"/>
      <c r="E919" s="1202"/>
    </row>
    <row r="920" spans="1:5">
      <c r="A920" s="1202"/>
      <c r="B920" s="1644"/>
      <c r="C920" s="1202"/>
      <c r="D920" s="1202"/>
      <c r="E920" s="1202"/>
    </row>
    <row r="921" spans="1:5">
      <c r="A921" s="1202"/>
      <c r="B921" s="1644"/>
      <c r="C921" s="1202"/>
      <c r="D921" s="1202"/>
      <c r="E921" s="1202"/>
    </row>
    <row r="922" spans="1:5">
      <c r="A922" s="1202"/>
      <c r="B922" s="1644"/>
      <c r="C922" s="1202"/>
      <c r="D922" s="1202"/>
      <c r="E922" s="1202"/>
    </row>
    <row r="923" spans="1:5">
      <c r="A923" s="1202"/>
      <c r="B923" s="1644"/>
      <c r="C923" s="1202"/>
      <c r="D923" s="1202"/>
      <c r="E923" s="1202"/>
    </row>
    <row r="924" spans="1:5">
      <c r="A924" s="1202"/>
      <c r="B924" s="1644"/>
      <c r="C924" s="1202"/>
      <c r="D924" s="1202"/>
      <c r="E924" s="1202"/>
    </row>
    <row r="925" spans="1:5">
      <c r="A925" s="1202"/>
      <c r="B925" s="1644"/>
      <c r="C925" s="1202"/>
      <c r="D925" s="1202"/>
      <c r="E925" s="1202"/>
    </row>
    <row r="926" spans="1:5">
      <c r="A926" s="1202"/>
      <c r="B926" s="1644"/>
      <c r="C926" s="1202"/>
      <c r="D926" s="1202"/>
      <c r="E926" s="1202"/>
    </row>
    <row r="927" spans="1:5">
      <c r="A927" s="1202"/>
      <c r="B927" s="1644"/>
      <c r="C927" s="1202"/>
      <c r="D927" s="1202"/>
      <c r="E927" s="1202"/>
    </row>
    <row r="928" spans="1:5">
      <c r="A928" s="1202"/>
      <c r="B928" s="1644"/>
      <c r="C928" s="1202"/>
      <c r="D928" s="1202"/>
      <c r="E928" s="1202"/>
    </row>
    <row r="929" spans="1:5">
      <c r="A929" s="1202"/>
      <c r="B929" s="1644"/>
      <c r="C929" s="1202"/>
      <c r="D929" s="1202"/>
      <c r="E929" s="1202"/>
    </row>
    <row r="930" spans="1:5">
      <c r="A930" s="1202"/>
      <c r="B930" s="1644"/>
      <c r="C930" s="1202"/>
      <c r="D930" s="1202"/>
      <c r="E930" s="1202"/>
    </row>
    <row r="931" spans="1:5">
      <c r="A931" s="1202"/>
      <c r="B931" s="1644"/>
      <c r="C931" s="1202"/>
      <c r="D931" s="1202"/>
      <c r="E931" s="1202"/>
    </row>
    <row r="932" spans="1:5">
      <c r="A932" s="1202"/>
      <c r="B932" s="1644"/>
      <c r="C932" s="1202"/>
      <c r="D932" s="1202"/>
      <c r="E932" s="1202"/>
    </row>
    <row r="933" spans="1:5">
      <c r="A933" s="1202"/>
      <c r="B933" s="1644"/>
      <c r="C933" s="1202"/>
      <c r="D933" s="1202"/>
      <c r="E933" s="1202"/>
    </row>
    <row r="934" spans="1:5">
      <c r="A934" s="1202"/>
      <c r="B934" s="1644"/>
      <c r="C934" s="1202"/>
      <c r="D934" s="1202"/>
      <c r="E934" s="1202"/>
    </row>
    <row r="935" spans="1:5">
      <c r="A935" s="1202"/>
      <c r="B935" s="1644"/>
      <c r="C935" s="1202"/>
      <c r="D935" s="1202"/>
      <c r="E935" s="1202"/>
    </row>
    <row r="936" spans="1:5">
      <c r="A936" s="1202"/>
      <c r="B936" s="1644"/>
      <c r="C936" s="1202"/>
      <c r="D936" s="1202"/>
      <c r="E936" s="1202"/>
    </row>
    <row r="937" spans="1:5">
      <c r="A937" s="1202"/>
      <c r="B937" s="1644"/>
      <c r="C937" s="1202"/>
      <c r="D937" s="1202"/>
      <c r="E937" s="1202"/>
    </row>
    <row r="938" spans="1:5">
      <c r="A938" s="1202"/>
      <c r="B938" s="1644"/>
      <c r="C938" s="1202"/>
      <c r="D938" s="1202"/>
      <c r="E938" s="1202"/>
    </row>
    <row r="939" spans="1:5">
      <c r="A939" s="1202"/>
      <c r="B939" s="1644"/>
      <c r="C939" s="1202"/>
      <c r="D939" s="1202"/>
      <c r="E939" s="1202"/>
    </row>
    <row r="940" spans="1:5">
      <c r="A940" s="1202"/>
      <c r="B940" s="1644"/>
      <c r="C940" s="1202"/>
      <c r="D940" s="1202"/>
      <c r="E940" s="1202"/>
    </row>
    <row r="941" spans="1:5">
      <c r="A941" s="1202"/>
      <c r="B941" s="1644"/>
      <c r="C941" s="1202"/>
      <c r="D941" s="1202"/>
      <c r="E941" s="1202"/>
    </row>
    <row r="942" spans="1:5">
      <c r="A942" s="1202"/>
      <c r="B942" s="1644"/>
      <c r="C942" s="1202"/>
      <c r="D942" s="1202"/>
      <c r="E942" s="1202"/>
    </row>
    <row r="943" spans="1:5">
      <c r="A943" s="1202"/>
      <c r="B943" s="1644"/>
      <c r="C943" s="1202"/>
      <c r="D943" s="1202"/>
      <c r="E943" s="1202"/>
    </row>
    <row r="944" spans="1:5">
      <c r="A944" s="1202"/>
      <c r="B944" s="1644"/>
      <c r="C944" s="1202"/>
      <c r="D944" s="1202"/>
      <c r="E944" s="1202"/>
    </row>
    <row r="945" spans="1:5">
      <c r="A945" s="1202"/>
      <c r="B945" s="1644"/>
      <c r="C945" s="1202"/>
      <c r="D945" s="1202"/>
      <c r="E945" s="1202"/>
    </row>
    <row r="946" spans="1:5">
      <c r="A946" s="1202"/>
      <c r="B946" s="1644"/>
      <c r="C946" s="1202"/>
      <c r="D946" s="1202"/>
      <c r="E946" s="1202"/>
    </row>
    <row r="947" spans="1:5">
      <c r="A947" s="1202"/>
      <c r="B947" s="1644"/>
      <c r="C947" s="1202"/>
      <c r="D947" s="1202"/>
      <c r="E947" s="1202"/>
    </row>
    <row r="948" spans="1:5">
      <c r="A948" s="1202"/>
      <c r="B948" s="1644"/>
      <c r="C948" s="1202"/>
      <c r="D948" s="1202"/>
      <c r="E948" s="1202"/>
    </row>
    <row r="949" spans="1:5">
      <c r="A949" s="1202"/>
      <c r="B949" s="1644"/>
      <c r="C949" s="1202"/>
      <c r="D949" s="1202"/>
      <c r="E949" s="1202"/>
    </row>
    <row r="950" spans="1:5">
      <c r="A950" s="1202"/>
      <c r="B950" s="1644"/>
      <c r="C950" s="1202"/>
      <c r="D950" s="1202"/>
      <c r="E950" s="1202"/>
    </row>
    <row r="951" spans="1:5">
      <c r="A951" s="1202"/>
      <c r="B951" s="1644"/>
      <c r="C951" s="1202"/>
      <c r="D951" s="1202"/>
      <c r="E951" s="1202"/>
    </row>
    <row r="952" spans="1:5">
      <c r="A952" s="1202"/>
      <c r="B952" s="1644"/>
      <c r="C952" s="1202"/>
      <c r="D952" s="1202"/>
      <c r="E952" s="1202"/>
    </row>
    <row r="953" spans="1:5">
      <c r="A953" s="1202"/>
      <c r="B953" s="1644"/>
      <c r="C953" s="1202"/>
      <c r="D953" s="1202"/>
      <c r="E953" s="1202"/>
    </row>
    <row r="954" spans="1:5">
      <c r="A954" s="1202"/>
      <c r="B954" s="1644"/>
      <c r="C954" s="1202"/>
      <c r="D954" s="1202"/>
      <c r="E954" s="1202"/>
    </row>
    <row r="955" spans="1:5">
      <c r="A955" s="1202"/>
      <c r="B955" s="1644"/>
      <c r="C955" s="1202"/>
      <c r="D955" s="1202"/>
      <c r="E955" s="1202"/>
    </row>
    <row r="956" spans="1:5">
      <c r="A956" s="1202"/>
      <c r="B956" s="1644"/>
      <c r="C956" s="1202"/>
      <c r="D956" s="1202"/>
      <c r="E956" s="1202"/>
    </row>
    <row r="957" spans="1:5">
      <c r="A957" s="1202"/>
      <c r="B957" s="1644"/>
      <c r="C957" s="1202"/>
      <c r="D957" s="1202"/>
      <c r="E957" s="1202"/>
    </row>
    <row r="958" spans="1:5">
      <c r="A958" s="1202"/>
      <c r="B958" s="1644"/>
      <c r="C958" s="1202"/>
      <c r="D958" s="1202"/>
      <c r="E958" s="1202"/>
    </row>
    <row r="959" spans="1:5">
      <c r="A959" s="1202"/>
      <c r="B959" s="1644"/>
      <c r="C959" s="1202"/>
      <c r="D959" s="1202"/>
      <c r="E959" s="1202"/>
    </row>
    <row r="960" spans="1:5">
      <c r="A960" s="1202"/>
      <c r="B960" s="1644"/>
      <c r="C960" s="1202"/>
      <c r="D960" s="1202"/>
      <c r="E960" s="1202"/>
    </row>
    <row r="961" spans="1:5">
      <c r="A961" s="1202"/>
      <c r="B961" s="1644"/>
      <c r="C961" s="1202"/>
      <c r="D961" s="1202"/>
      <c r="E961" s="1202"/>
    </row>
    <row r="962" spans="1:5">
      <c r="A962" s="1202"/>
      <c r="B962" s="1644"/>
      <c r="C962" s="1202"/>
      <c r="D962" s="1202"/>
      <c r="E962" s="1202"/>
    </row>
    <row r="963" spans="1:5">
      <c r="A963" s="1202"/>
      <c r="B963" s="1644"/>
      <c r="C963" s="1202"/>
      <c r="D963" s="1202"/>
      <c r="E963" s="1202"/>
    </row>
    <row r="964" spans="1:5">
      <c r="A964" s="1202"/>
      <c r="B964" s="1644"/>
      <c r="C964" s="1202"/>
      <c r="D964" s="1202"/>
      <c r="E964" s="1202"/>
    </row>
    <row r="965" spans="1:5">
      <c r="A965" s="1202"/>
      <c r="B965" s="1644"/>
      <c r="C965" s="1202"/>
      <c r="D965" s="1202"/>
      <c r="E965" s="1202"/>
    </row>
    <row r="966" spans="1:5">
      <c r="A966" s="1202"/>
      <c r="B966" s="1644"/>
      <c r="C966" s="1202"/>
      <c r="D966" s="1202"/>
      <c r="E966" s="1202"/>
    </row>
    <row r="967" spans="1:5">
      <c r="A967" s="1202"/>
      <c r="B967" s="1644"/>
      <c r="C967" s="1202"/>
      <c r="D967" s="1202"/>
      <c r="E967" s="1202"/>
    </row>
    <row r="968" spans="1:5">
      <c r="A968" s="1202"/>
      <c r="B968" s="1644"/>
      <c r="C968" s="1202"/>
      <c r="D968" s="1202"/>
      <c r="E968" s="1202"/>
    </row>
    <row r="969" spans="1:5">
      <c r="A969" s="1202"/>
      <c r="B969" s="1644"/>
      <c r="C969" s="1202"/>
      <c r="D969" s="1202"/>
      <c r="E969" s="1202"/>
    </row>
    <row r="970" spans="1:5">
      <c r="A970" s="1202"/>
      <c r="B970" s="1644"/>
      <c r="C970" s="1202"/>
      <c r="D970" s="1202"/>
      <c r="E970" s="1202"/>
    </row>
    <row r="971" spans="1:5">
      <c r="A971" s="1202"/>
      <c r="B971" s="1644"/>
      <c r="C971" s="1202"/>
      <c r="D971" s="1202"/>
      <c r="E971" s="1202"/>
    </row>
    <row r="972" spans="1:5">
      <c r="A972" s="1202"/>
      <c r="B972" s="1644"/>
      <c r="C972" s="1202"/>
      <c r="D972" s="1202"/>
      <c r="E972" s="1202"/>
    </row>
    <row r="973" spans="1:5">
      <c r="A973" s="1202"/>
      <c r="B973" s="1644"/>
      <c r="C973" s="1202"/>
      <c r="D973" s="1202"/>
      <c r="E973" s="1202"/>
    </row>
    <row r="974" spans="1:5">
      <c r="A974" s="1202"/>
      <c r="B974" s="1644"/>
      <c r="C974" s="1202"/>
      <c r="D974" s="1202"/>
      <c r="E974" s="1202"/>
    </row>
    <row r="975" spans="1:5">
      <c r="A975" s="1202"/>
      <c r="B975" s="1644"/>
      <c r="C975" s="1202"/>
      <c r="D975" s="1202"/>
      <c r="E975" s="1202"/>
    </row>
    <row r="976" spans="1:5">
      <c r="A976" s="1202"/>
      <c r="B976" s="1644"/>
      <c r="C976" s="1202"/>
      <c r="D976" s="1202"/>
      <c r="E976" s="1202"/>
    </row>
    <row r="977" spans="1:5">
      <c r="A977" s="1202"/>
      <c r="B977" s="1644"/>
      <c r="C977" s="1202"/>
      <c r="D977" s="1202"/>
      <c r="E977" s="1202"/>
    </row>
    <row r="978" spans="1:5">
      <c r="A978" s="1202"/>
      <c r="B978" s="1644"/>
      <c r="C978" s="1202"/>
      <c r="D978" s="1202"/>
      <c r="E978" s="1202"/>
    </row>
    <row r="979" spans="1:5">
      <c r="A979" s="1202"/>
      <c r="B979" s="1644"/>
      <c r="C979" s="1202"/>
      <c r="D979" s="1202"/>
      <c r="E979" s="1202"/>
    </row>
    <row r="980" spans="1:5">
      <c r="A980" s="1202"/>
      <c r="B980" s="1644"/>
      <c r="C980" s="1202"/>
      <c r="D980" s="1202"/>
      <c r="E980" s="1202"/>
    </row>
    <row r="981" spans="1:5">
      <c r="A981" s="1202"/>
      <c r="B981" s="1644"/>
      <c r="C981" s="1202"/>
      <c r="D981" s="1202"/>
      <c r="E981" s="1202"/>
    </row>
    <row r="982" spans="1:5">
      <c r="A982" s="1202"/>
      <c r="B982" s="1644"/>
      <c r="C982" s="1202"/>
      <c r="D982" s="1202"/>
      <c r="E982" s="1202"/>
    </row>
    <row r="983" spans="1:5">
      <c r="A983" s="1202"/>
      <c r="B983" s="1644"/>
      <c r="C983" s="1202"/>
      <c r="D983" s="1202"/>
      <c r="E983" s="1202"/>
    </row>
    <row r="984" spans="1:5">
      <c r="A984" s="1202"/>
      <c r="B984" s="1644"/>
      <c r="C984" s="1202"/>
      <c r="D984" s="1202"/>
      <c r="E984" s="1202"/>
    </row>
    <row r="985" spans="1:5">
      <c r="A985" s="1202"/>
      <c r="B985" s="1644"/>
      <c r="C985" s="1202"/>
      <c r="D985" s="1202"/>
      <c r="E985" s="1202"/>
    </row>
    <row r="986" spans="1:5">
      <c r="A986" s="1202"/>
      <c r="B986" s="1644"/>
      <c r="C986" s="1202"/>
      <c r="D986" s="1202"/>
      <c r="E986" s="1202"/>
    </row>
    <row r="987" spans="1:5">
      <c r="A987" s="1202"/>
      <c r="B987" s="1644"/>
      <c r="C987" s="1202"/>
      <c r="D987" s="1202"/>
      <c r="E987" s="1202"/>
    </row>
    <row r="988" spans="1:5">
      <c r="A988" s="1202"/>
      <c r="B988" s="1644"/>
      <c r="C988" s="1202"/>
      <c r="D988" s="1202"/>
      <c r="E988" s="1202"/>
    </row>
  </sheetData>
  <mergeCells count="9">
    <mergeCell ref="A2:E2"/>
    <mergeCell ref="A3:G3"/>
    <mergeCell ref="B5:B8"/>
    <mergeCell ref="C5:F6"/>
    <mergeCell ref="G5:G8"/>
    <mergeCell ref="C7:C8"/>
    <mergeCell ref="D7:D8"/>
    <mergeCell ref="E7:E8"/>
    <mergeCell ref="F7:F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dimension ref="A1:K23"/>
  <sheetViews>
    <sheetView showGridLines="0" workbookViewId="0"/>
  </sheetViews>
  <sheetFormatPr defaultColWidth="9.7109375" defaultRowHeight="21" customHeight="1"/>
  <cols>
    <col min="1" max="2" width="4.85546875" style="574" customWidth="1"/>
    <col min="3" max="3" width="40.5703125" style="574" customWidth="1"/>
    <col min="4" max="4" width="9.28515625" style="574" customWidth="1"/>
    <col min="5" max="5" width="8.85546875" style="574" customWidth="1"/>
    <col min="6" max="6" width="9.28515625" style="574" customWidth="1"/>
    <col min="7" max="7" width="8.5703125" style="574" customWidth="1"/>
    <col min="8" max="8" width="11.7109375" style="574" customWidth="1"/>
    <col min="9" max="9" width="8" style="574" customWidth="1"/>
    <col min="10" max="10" width="8.140625" style="574" customWidth="1"/>
    <col min="11" max="11" width="7.28515625" style="574" customWidth="1"/>
    <col min="12" max="16384" width="9.7109375" style="574"/>
  </cols>
  <sheetData>
    <row r="1" spans="1:11" ht="18" customHeight="1">
      <c r="A1" s="1921" t="s">
        <v>1737</v>
      </c>
    </row>
    <row r="2" spans="1:11" ht="12" customHeight="1">
      <c r="A2" s="1991" t="s">
        <v>379</v>
      </c>
      <c r="B2" s="1991"/>
      <c r="C2" s="1991"/>
      <c r="D2" s="1991"/>
      <c r="E2" s="1991"/>
      <c r="F2" s="1991"/>
      <c r="G2" s="1991"/>
      <c r="H2" s="1991"/>
      <c r="I2" s="575"/>
      <c r="J2" s="616"/>
      <c r="K2" s="616"/>
    </row>
    <row r="3" spans="1:11" ht="21.75" customHeight="1">
      <c r="A3" s="1992" t="s">
        <v>393</v>
      </c>
      <c r="B3" s="1992"/>
      <c r="C3" s="1992"/>
      <c r="D3" s="1992"/>
      <c r="E3" s="1992"/>
      <c r="F3" s="1992"/>
      <c r="G3" s="1992"/>
      <c r="H3" s="1992"/>
      <c r="I3" s="1992"/>
      <c r="J3" s="707"/>
      <c r="K3" s="707"/>
    </row>
    <row r="4" spans="1:11" ht="12" customHeight="1">
      <c r="A4" s="576" t="s">
        <v>381</v>
      </c>
      <c r="B4" s="576"/>
      <c r="C4" s="577"/>
      <c r="D4" s="577"/>
      <c r="E4" s="578"/>
      <c r="F4" s="578"/>
      <c r="G4" s="578"/>
      <c r="H4" s="579"/>
      <c r="I4" s="580"/>
    </row>
    <row r="5" spans="1:11" ht="11.25" customHeight="1">
      <c r="A5" s="1996" t="s">
        <v>325</v>
      </c>
      <c r="B5" s="1988"/>
      <c r="C5" s="1989"/>
      <c r="D5" s="2024" t="s">
        <v>394</v>
      </c>
      <c r="E5" s="2026"/>
      <c r="F5" s="2024" t="s">
        <v>395</v>
      </c>
      <c r="G5" s="2026"/>
      <c r="H5" s="2024" t="s">
        <v>396</v>
      </c>
      <c r="I5" s="2026"/>
    </row>
    <row r="6" spans="1:11" ht="17.25" customHeight="1">
      <c r="A6" s="1996"/>
      <c r="B6" s="1988"/>
      <c r="C6" s="1989"/>
      <c r="D6" s="2027"/>
      <c r="E6" s="2028"/>
      <c r="F6" s="2027"/>
      <c r="G6" s="2028"/>
      <c r="H6" s="2027"/>
      <c r="I6" s="2028"/>
    </row>
    <row r="7" spans="1:11" ht="18" customHeight="1">
      <c r="A7" s="1996"/>
      <c r="B7" s="1988"/>
      <c r="C7" s="1989"/>
      <c r="D7" s="34" t="s">
        <v>328</v>
      </c>
      <c r="E7" s="581" t="s">
        <v>121</v>
      </c>
      <c r="F7" s="34" t="s">
        <v>328</v>
      </c>
      <c r="G7" s="581" t="s">
        <v>121</v>
      </c>
      <c r="H7" s="34" t="s">
        <v>328</v>
      </c>
      <c r="I7" s="581" t="s">
        <v>121</v>
      </c>
    </row>
    <row r="8" spans="1:11" ht="12" customHeight="1">
      <c r="A8" s="582"/>
      <c r="B8" s="582"/>
      <c r="C8" s="580"/>
      <c r="D8" s="577"/>
      <c r="E8" s="582"/>
      <c r="F8" s="582"/>
      <c r="G8" s="582"/>
      <c r="H8" s="582"/>
      <c r="I8" s="580"/>
    </row>
    <row r="9" spans="1:11" ht="14.25" customHeight="1">
      <c r="A9" s="582"/>
      <c r="B9" s="580"/>
      <c r="C9" s="583" t="s">
        <v>329</v>
      </c>
      <c r="D9" s="708">
        <v>15782</v>
      </c>
      <c r="E9" s="585">
        <v>100</v>
      </c>
      <c r="F9" s="586">
        <v>13795</v>
      </c>
      <c r="G9" s="585">
        <v>100</v>
      </c>
      <c r="H9" s="586">
        <v>17316</v>
      </c>
      <c r="I9" s="585">
        <v>100</v>
      </c>
    </row>
    <row r="10" spans="1:11" ht="13.5" customHeight="1">
      <c r="A10" s="582"/>
      <c r="B10" s="582"/>
      <c r="C10" s="577"/>
      <c r="D10" s="709"/>
      <c r="E10" s="582"/>
      <c r="F10" s="582"/>
      <c r="G10" s="588"/>
      <c r="H10" s="582"/>
      <c r="I10" s="588"/>
    </row>
    <row r="11" spans="1:11" ht="21" customHeight="1">
      <c r="A11" s="589">
        <v>9</v>
      </c>
      <c r="B11" s="590" t="s">
        <v>330</v>
      </c>
      <c r="C11" s="590"/>
      <c r="D11" s="710">
        <v>519</v>
      </c>
      <c r="E11" s="694">
        <f>(+D11/15782)*100</f>
        <v>3.2885565834494992</v>
      </c>
      <c r="F11" s="593">
        <v>437</v>
      </c>
      <c r="G11" s="694">
        <f>(+F11/13795)*100</f>
        <v>3.1678144255164917</v>
      </c>
      <c r="H11" s="593">
        <v>608</v>
      </c>
      <c r="I11" s="694">
        <f>(+H11/17316)*100</f>
        <v>3.5112035112035112</v>
      </c>
    </row>
    <row r="12" spans="1:11" ht="21" customHeight="1">
      <c r="A12" s="577"/>
      <c r="B12" s="577"/>
      <c r="C12" s="577"/>
      <c r="D12" s="580"/>
      <c r="E12" s="694"/>
      <c r="F12" s="580"/>
      <c r="G12" s="694"/>
      <c r="H12" s="580"/>
      <c r="I12" s="597"/>
    </row>
    <row r="13" spans="1:11" ht="27.75" customHeight="1">
      <c r="A13" s="598"/>
      <c r="B13" s="599" t="s">
        <v>331</v>
      </c>
      <c r="C13" s="599" t="s">
        <v>332</v>
      </c>
      <c r="D13" s="114">
        <v>40</v>
      </c>
      <c r="E13" s="696">
        <f>(+D13/15782)*100</f>
        <v>0.25345330122924847</v>
      </c>
      <c r="F13" s="603" t="s">
        <v>397</v>
      </c>
      <c r="G13" s="696" t="s">
        <v>398</v>
      </c>
      <c r="H13" s="603" t="s">
        <v>142</v>
      </c>
      <c r="I13" s="603" t="s">
        <v>142</v>
      </c>
    </row>
    <row r="14" spans="1:11" ht="27.75" customHeight="1">
      <c r="A14" s="577"/>
      <c r="B14" s="599" t="s">
        <v>333</v>
      </c>
      <c r="C14" s="599" t="s">
        <v>334</v>
      </c>
      <c r="D14" s="698" t="s">
        <v>142</v>
      </c>
      <c r="E14" s="698" t="s">
        <v>142</v>
      </c>
      <c r="F14" s="711" t="s">
        <v>142</v>
      </c>
      <c r="G14" s="698" t="s">
        <v>142</v>
      </c>
      <c r="H14" s="711" t="s">
        <v>142</v>
      </c>
      <c r="I14" s="719" t="s">
        <v>142</v>
      </c>
    </row>
    <row r="15" spans="1:11" ht="27.75" customHeight="1">
      <c r="A15" s="608"/>
      <c r="B15" s="599" t="s">
        <v>338</v>
      </c>
      <c r="C15" s="599" t="s">
        <v>339</v>
      </c>
      <c r="D15" s="609">
        <v>142</v>
      </c>
      <c r="E15" s="696">
        <f t="shared" ref="E15:E18" si="0">(+D15/15782)*100</f>
        <v>0.8997592193638323</v>
      </c>
      <c r="F15" s="611">
        <v>140</v>
      </c>
      <c r="G15" s="696">
        <v>1.0241404535479151</v>
      </c>
      <c r="H15" s="611">
        <v>155</v>
      </c>
      <c r="I15" s="696">
        <v>0.9</v>
      </c>
    </row>
    <row r="16" spans="1:11" ht="27.75" customHeight="1">
      <c r="A16" s="608"/>
      <c r="B16" s="599" t="s">
        <v>340</v>
      </c>
      <c r="C16" s="599" t="s">
        <v>341</v>
      </c>
      <c r="D16" s="702">
        <v>152</v>
      </c>
      <c r="E16" s="703">
        <f t="shared" si="0"/>
        <v>0.96312254467114444</v>
      </c>
      <c r="F16" s="704">
        <v>138</v>
      </c>
      <c r="G16" s="703">
        <v>1.0095098756400878</v>
      </c>
      <c r="H16" s="706" t="s">
        <v>399</v>
      </c>
      <c r="I16" s="703" t="s">
        <v>400</v>
      </c>
    </row>
    <row r="17" spans="1:9" ht="21" customHeight="1">
      <c r="A17" s="608"/>
      <c r="B17" s="599" t="s">
        <v>342</v>
      </c>
      <c r="C17" s="599" t="s">
        <v>343</v>
      </c>
      <c r="D17" s="702">
        <v>83</v>
      </c>
      <c r="E17" s="703">
        <f t="shared" si="0"/>
        <v>0.5259156000506906</v>
      </c>
      <c r="F17" s="704">
        <v>108</v>
      </c>
      <c r="G17" s="703">
        <v>0.79005120702267739</v>
      </c>
      <c r="H17" s="706">
        <v>188</v>
      </c>
      <c r="I17" s="703">
        <v>1.1000000000000001</v>
      </c>
    </row>
    <row r="18" spans="1:9" ht="21" customHeight="1">
      <c r="A18" s="608"/>
      <c r="B18" s="599" t="s">
        <v>344</v>
      </c>
      <c r="C18" s="599" t="s">
        <v>345</v>
      </c>
      <c r="D18" s="702">
        <v>100</v>
      </c>
      <c r="E18" s="703">
        <f t="shared" si="0"/>
        <v>0.63363325307312124</v>
      </c>
      <c r="F18" s="698" t="s">
        <v>142</v>
      </c>
      <c r="G18" s="698" t="s">
        <v>142</v>
      </c>
      <c r="H18" s="706" t="s">
        <v>142</v>
      </c>
      <c r="I18" s="715" t="s">
        <v>142</v>
      </c>
    </row>
    <row r="19" spans="1:9" ht="10.5" customHeight="1" thickBot="1">
      <c r="A19" s="614"/>
      <c r="B19" s="614"/>
      <c r="C19" s="614"/>
      <c r="D19" s="614"/>
      <c r="E19" s="614"/>
      <c r="F19" s="614"/>
      <c r="G19" s="614"/>
      <c r="H19" s="614"/>
      <c r="I19" s="614"/>
    </row>
    <row r="20" spans="1:9" ht="5.25" customHeight="1" thickTop="1">
      <c r="A20" s="577"/>
      <c r="B20" s="582"/>
      <c r="C20" s="582"/>
      <c r="D20" s="582"/>
      <c r="E20" s="582"/>
      <c r="F20" s="582"/>
      <c r="G20" s="582"/>
      <c r="H20" s="582"/>
      <c r="I20" s="582"/>
    </row>
    <row r="21" spans="1:9" ht="12.75">
      <c r="A21" s="580" t="s">
        <v>347</v>
      </c>
      <c r="B21" s="577"/>
      <c r="C21" s="580"/>
      <c r="D21" s="577"/>
      <c r="E21" s="577"/>
      <c r="F21" s="577"/>
      <c r="G21" s="577"/>
      <c r="H21" s="577"/>
      <c r="I21" s="580"/>
    </row>
    <row r="22" spans="1:9" ht="12.75">
      <c r="A22" s="580"/>
      <c r="B22" s="580"/>
      <c r="C22" s="580"/>
      <c r="D22" s="580"/>
      <c r="E22" s="580"/>
      <c r="F22" s="580"/>
      <c r="G22" s="580"/>
      <c r="H22" s="580"/>
      <c r="I22" s="580"/>
    </row>
    <row r="23" spans="1:9" ht="12.75">
      <c r="A23" s="577" t="s">
        <v>348</v>
      </c>
      <c r="B23" s="580"/>
      <c r="C23" s="580"/>
      <c r="D23" s="580"/>
      <c r="E23" s="580"/>
      <c r="F23" s="580"/>
      <c r="G23" s="580"/>
      <c r="H23" s="580"/>
      <c r="I23" s="580"/>
    </row>
  </sheetData>
  <mergeCells count="6">
    <mergeCell ref="A2:H2"/>
    <mergeCell ref="A3:I3"/>
    <mergeCell ref="A5:C7"/>
    <mergeCell ref="D5:E6"/>
    <mergeCell ref="F5:G6"/>
    <mergeCell ref="H5:I6"/>
  </mergeCells>
  <hyperlinks>
    <hyperlink ref="A1" location="Índice!A1" display="Voltar ao índice"/>
  </hyperlinks>
  <printOptions gridLinesSet="0"/>
  <pageMargins left="0.78740157480314965" right="0.78740157480314965" top="1.1811023622047243" bottom="0.78740157480314965" header="0" footer="0"/>
  <pageSetup paperSize="9" scale="78" orientation="portrait" horizontalDpi="4294967292" verticalDpi="300" r:id="rId1"/>
  <headerFooter alignWithMargins="0"/>
</worksheet>
</file>

<file path=xl/worksheets/sheet130.xml><?xml version="1.0" encoding="utf-8"?>
<worksheet xmlns="http://schemas.openxmlformats.org/spreadsheetml/2006/main" xmlns:r="http://schemas.openxmlformats.org/officeDocument/2006/relationships">
  <dimension ref="A1:M980"/>
  <sheetViews>
    <sheetView showGridLines="0" workbookViewId="0"/>
  </sheetViews>
  <sheetFormatPr defaultRowHeight="11.25"/>
  <cols>
    <col min="1" max="1" width="27.85546875" style="1667" customWidth="1"/>
    <col min="2" max="2" width="9.42578125" style="1647" customWidth="1"/>
    <col min="3" max="3" width="10.42578125" style="1667" customWidth="1"/>
    <col min="4" max="4" width="9.85546875" style="1667" customWidth="1"/>
    <col min="5" max="5" width="11.5703125" style="1667" customWidth="1"/>
    <col min="6" max="6" width="9" style="1667" customWidth="1"/>
    <col min="7" max="7" width="8.85546875" style="1667" customWidth="1"/>
    <col min="8" max="256" width="9.140625" style="1667"/>
    <col min="257" max="257" width="31.7109375" style="1667" customWidth="1"/>
    <col min="258" max="258" width="11.28515625" style="1667" customWidth="1"/>
    <col min="259" max="259" width="12.5703125" style="1667" customWidth="1"/>
    <col min="260" max="260" width="9.85546875" style="1667" customWidth="1"/>
    <col min="261" max="261" width="11.5703125" style="1667" customWidth="1"/>
    <col min="262" max="262" width="9" style="1667" customWidth="1"/>
    <col min="263" max="263" width="8.85546875" style="1667" customWidth="1"/>
    <col min="264" max="512" width="9.140625" style="1667"/>
    <col min="513" max="513" width="31.7109375" style="1667" customWidth="1"/>
    <col min="514" max="514" width="11.28515625" style="1667" customWidth="1"/>
    <col min="515" max="515" width="12.5703125" style="1667" customWidth="1"/>
    <col min="516" max="516" width="9.85546875" style="1667" customWidth="1"/>
    <col min="517" max="517" width="11.5703125" style="1667" customWidth="1"/>
    <col min="518" max="518" width="9" style="1667" customWidth="1"/>
    <col min="519" max="519" width="8.85546875" style="1667" customWidth="1"/>
    <col min="520" max="768" width="9.140625" style="1667"/>
    <col min="769" max="769" width="31.7109375" style="1667" customWidth="1"/>
    <col min="770" max="770" width="11.28515625" style="1667" customWidth="1"/>
    <col min="771" max="771" width="12.5703125" style="1667" customWidth="1"/>
    <col min="772" max="772" width="9.85546875" style="1667" customWidth="1"/>
    <col min="773" max="773" width="11.5703125" style="1667" customWidth="1"/>
    <col min="774" max="774" width="9" style="1667" customWidth="1"/>
    <col min="775" max="775" width="8.85546875" style="1667" customWidth="1"/>
    <col min="776" max="1024" width="9.140625" style="1667"/>
    <col min="1025" max="1025" width="31.7109375" style="1667" customWidth="1"/>
    <col min="1026" max="1026" width="11.28515625" style="1667" customWidth="1"/>
    <col min="1027" max="1027" width="12.5703125" style="1667" customWidth="1"/>
    <col min="1028" max="1028" width="9.85546875" style="1667" customWidth="1"/>
    <col min="1029" max="1029" width="11.5703125" style="1667" customWidth="1"/>
    <col min="1030" max="1030" width="9" style="1667" customWidth="1"/>
    <col min="1031" max="1031" width="8.85546875" style="1667" customWidth="1"/>
    <col min="1032" max="1280" width="9.140625" style="1667"/>
    <col min="1281" max="1281" width="31.7109375" style="1667" customWidth="1"/>
    <col min="1282" max="1282" width="11.28515625" style="1667" customWidth="1"/>
    <col min="1283" max="1283" width="12.5703125" style="1667" customWidth="1"/>
    <col min="1284" max="1284" width="9.85546875" style="1667" customWidth="1"/>
    <col min="1285" max="1285" width="11.5703125" style="1667" customWidth="1"/>
    <col min="1286" max="1286" width="9" style="1667" customWidth="1"/>
    <col min="1287" max="1287" width="8.85546875" style="1667" customWidth="1"/>
    <col min="1288" max="1536" width="9.140625" style="1667"/>
    <col min="1537" max="1537" width="31.7109375" style="1667" customWidth="1"/>
    <col min="1538" max="1538" width="11.28515625" style="1667" customWidth="1"/>
    <col min="1539" max="1539" width="12.5703125" style="1667" customWidth="1"/>
    <col min="1540" max="1540" width="9.85546875" style="1667" customWidth="1"/>
    <col min="1541" max="1541" width="11.5703125" style="1667" customWidth="1"/>
    <col min="1542" max="1542" width="9" style="1667" customWidth="1"/>
    <col min="1543" max="1543" width="8.85546875" style="1667" customWidth="1"/>
    <col min="1544" max="1792" width="9.140625" style="1667"/>
    <col min="1793" max="1793" width="31.7109375" style="1667" customWidth="1"/>
    <col min="1794" max="1794" width="11.28515625" style="1667" customWidth="1"/>
    <col min="1795" max="1795" width="12.5703125" style="1667" customWidth="1"/>
    <col min="1796" max="1796" width="9.85546875" style="1667" customWidth="1"/>
    <col min="1797" max="1797" width="11.5703125" style="1667" customWidth="1"/>
    <col min="1798" max="1798" width="9" style="1667" customWidth="1"/>
    <col min="1799" max="1799" width="8.85546875" style="1667" customWidth="1"/>
    <col min="1800" max="2048" width="9.140625" style="1667"/>
    <col min="2049" max="2049" width="31.7109375" style="1667" customWidth="1"/>
    <col min="2050" max="2050" width="11.28515625" style="1667" customWidth="1"/>
    <col min="2051" max="2051" width="12.5703125" style="1667" customWidth="1"/>
    <col min="2052" max="2052" width="9.85546875" style="1667" customWidth="1"/>
    <col min="2053" max="2053" width="11.5703125" style="1667" customWidth="1"/>
    <col min="2054" max="2054" width="9" style="1667" customWidth="1"/>
    <col min="2055" max="2055" width="8.85546875" style="1667" customWidth="1"/>
    <col min="2056" max="2304" width="9.140625" style="1667"/>
    <col min="2305" max="2305" width="31.7109375" style="1667" customWidth="1"/>
    <col min="2306" max="2306" width="11.28515625" style="1667" customWidth="1"/>
    <col min="2307" max="2307" width="12.5703125" style="1667" customWidth="1"/>
    <col min="2308" max="2308" width="9.85546875" style="1667" customWidth="1"/>
    <col min="2309" max="2309" width="11.5703125" style="1667" customWidth="1"/>
    <col min="2310" max="2310" width="9" style="1667" customWidth="1"/>
    <col min="2311" max="2311" width="8.85546875" style="1667" customWidth="1"/>
    <col min="2312" max="2560" width="9.140625" style="1667"/>
    <col min="2561" max="2561" width="31.7109375" style="1667" customWidth="1"/>
    <col min="2562" max="2562" width="11.28515625" style="1667" customWidth="1"/>
    <col min="2563" max="2563" width="12.5703125" style="1667" customWidth="1"/>
    <col min="2564" max="2564" width="9.85546875" style="1667" customWidth="1"/>
    <col min="2565" max="2565" width="11.5703125" style="1667" customWidth="1"/>
    <col min="2566" max="2566" width="9" style="1667" customWidth="1"/>
    <col min="2567" max="2567" width="8.85546875" style="1667" customWidth="1"/>
    <col min="2568" max="2816" width="9.140625" style="1667"/>
    <col min="2817" max="2817" width="31.7109375" style="1667" customWidth="1"/>
    <col min="2818" max="2818" width="11.28515625" style="1667" customWidth="1"/>
    <col min="2819" max="2819" width="12.5703125" style="1667" customWidth="1"/>
    <col min="2820" max="2820" width="9.85546875" style="1667" customWidth="1"/>
    <col min="2821" max="2821" width="11.5703125" style="1667" customWidth="1"/>
    <col min="2822" max="2822" width="9" style="1667" customWidth="1"/>
    <col min="2823" max="2823" width="8.85546875" style="1667" customWidth="1"/>
    <col min="2824" max="3072" width="9.140625" style="1667"/>
    <col min="3073" max="3073" width="31.7109375" style="1667" customWidth="1"/>
    <col min="3074" max="3074" width="11.28515625" style="1667" customWidth="1"/>
    <col min="3075" max="3075" width="12.5703125" style="1667" customWidth="1"/>
    <col min="3076" max="3076" width="9.85546875" style="1667" customWidth="1"/>
    <col min="3077" max="3077" width="11.5703125" style="1667" customWidth="1"/>
    <col min="3078" max="3078" width="9" style="1667" customWidth="1"/>
    <col min="3079" max="3079" width="8.85546875" style="1667" customWidth="1"/>
    <col min="3080" max="3328" width="9.140625" style="1667"/>
    <col min="3329" max="3329" width="31.7109375" style="1667" customWidth="1"/>
    <col min="3330" max="3330" width="11.28515625" style="1667" customWidth="1"/>
    <col min="3331" max="3331" width="12.5703125" style="1667" customWidth="1"/>
    <col min="3332" max="3332" width="9.85546875" style="1667" customWidth="1"/>
    <col min="3333" max="3333" width="11.5703125" style="1667" customWidth="1"/>
    <col min="3334" max="3334" width="9" style="1667" customWidth="1"/>
    <col min="3335" max="3335" width="8.85546875" style="1667" customWidth="1"/>
    <col min="3336" max="3584" width="9.140625" style="1667"/>
    <col min="3585" max="3585" width="31.7109375" style="1667" customWidth="1"/>
    <col min="3586" max="3586" width="11.28515625" style="1667" customWidth="1"/>
    <col min="3587" max="3587" width="12.5703125" style="1667" customWidth="1"/>
    <col min="3588" max="3588" width="9.85546875" style="1667" customWidth="1"/>
    <col min="3589" max="3589" width="11.5703125" style="1667" customWidth="1"/>
    <col min="3590" max="3590" width="9" style="1667" customWidth="1"/>
    <col min="3591" max="3591" width="8.85546875" style="1667" customWidth="1"/>
    <col min="3592" max="3840" width="9.140625" style="1667"/>
    <col min="3841" max="3841" width="31.7109375" style="1667" customWidth="1"/>
    <col min="3842" max="3842" width="11.28515625" style="1667" customWidth="1"/>
    <col min="3843" max="3843" width="12.5703125" style="1667" customWidth="1"/>
    <col min="3844" max="3844" width="9.85546875" style="1667" customWidth="1"/>
    <col min="3845" max="3845" width="11.5703125" style="1667" customWidth="1"/>
    <col min="3846" max="3846" width="9" style="1667" customWidth="1"/>
    <col min="3847" max="3847" width="8.85546875" style="1667" customWidth="1"/>
    <col min="3848" max="4096" width="9.140625" style="1667"/>
    <col min="4097" max="4097" width="31.7109375" style="1667" customWidth="1"/>
    <col min="4098" max="4098" width="11.28515625" style="1667" customWidth="1"/>
    <col min="4099" max="4099" width="12.5703125" style="1667" customWidth="1"/>
    <col min="4100" max="4100" width="9.85546875" style="1667" customWidth="1"/>
    <col min="4101" max="4101" width="11.5703125" style="1667" customWidth="1"/>
    <col min="4102" max="4102" width="9" style="1667" customWidth="1"/>
    <col min="4103" max="4103" width="8.85546875" style="1667" customWidth="1"/>
    <col min="4104" max="4352" width="9.140625" style="1667"/>
    <col min="4353" max="4353" width="31.7109375" style="1667" customWidth="1"/>
    <col min="4354" max="4354" width="11.28515625" style="1667" customWidth="1"/>
    <col min="4355" max="4355" width="12.5703125" style="1667" customWidth="1"/>
    <col min="4356" max="4356" width="9.85546875" style="1667" customWidth="1"/>
    <col min="4357" max="4357" width="11.5703125" style="1667" customWidth="1"/>
    <col min="4358" max="4358" width="9" style="1667" customWidth="1"/>
    <col min="4359" max="4359" width="8.85546875" style="1667" customWidth="1"/>
    <col min="4360" max="4608" width="9.140625" style="1667"/>
    <col min="4609" max="4609" width="31.7109375" style="1667" customWidth="1"/>
    <col min="4610" max="4610" width="11.28515625" style="1667" customWidth="1"/>
    <col min="4611" max="4611" width="12.5703125" style="1667" customWidth="1"/>
    <col min="4612" max="4612" width="9.85546875" style="1667" customWidth="1"/>
    <col min="4613" max="4613" width="11.5703125" style="1667" customWidth="1"/>
    <col min="4614" max="4614" width="9" style="1667" customWidth="1"/>
    <col min="4615" max="4615" width="8.85546875" style="1667" customWidth="1"/>
    <col min="4616" max="4864" width="9.140625" style="1667"/>
    <col min="4865" max="4865" width="31.7109375" style="1667" customWidth="1"/>
    <col min="4866" max="4866" width="11.28515625" style="1667" customWidth="1"/>
    <col min="4867" max="4867" width="12.5703125" style="1667" customWidth="1"/>
    <col min="4868" max="4868" width="9.85546875" style="1667" customWidth="1"/>
    <col min="4869" max="4869" width="11.5703125" style="1667" customWidth="1"/>
    <col min="4870" max="4870" width="9" style="1667" customWidth="1"/>
    <col min="4871" max="4871" width="8.85546875" style="1667" customWidth="1"/>
    <col min="4872" max="5120" width="9.140625" style="1667"/>
    <col min="5121" max="5121" width="31.7109375" style="1667" customWidth="1"/>
    <col min="5122" max="5122" width="11.28515625" style="1667" customWidth="1"/>
    <col min="5123" max="5123" width="12.5703125" style="1667" customWidth="1"/>
    <col min="5124" max="5124" width="9.85546875" style="1667" customWidth="1"/>
    <col min="5125" max="5125" width="11.5703125" style="1667" customWidth="1"/>
    <col min="5126" max="5126" width="9" style="1667" customWidth="1"/>
    <col min="5127" max="5127" width="8.85546875" style="1667" customWidth="1"/>
    <col min="5128" max="5376" width="9.140625" style="1667"/>
    <col min="5377" max="5377" width="31.7109375" style="1667" customWidth="1"/>
    <col min="5378" max="5378" width="11.28515625" style="1667" customWidth="1"/>
    <col min="5379" max="5379" width="12.5703125" style="1667" customWidth="1"/>
    <col min="5380" max="5380" width="9.85546875" style="1667" customWidth="1"/>
    <col min="5381" max="5381" width="11.5703125" style="1667" customWidth="1"/>
    <col min="5382" max="5382" width="9" style="1667" customWidth="1"/>
    <col min="5383" max="5383" width="8.85546875" style="1667" customWidth="1"/>
    <col min="5384" max="5632" width="9.140625" style="1667"/>
    <col min="5633" max="5633" width="31.7109375" style="1667" customWidth="1"/>
    <col min="5634" max="5634" width="11.28515625" style="1667" customWidth="1"/>
    <col min="5635" max="5635" width="12.5703125" style="1667" customWidth="1"/>
    <col min="5636" max="5636" width="9.85546875" style="1667" customWidth="1"/>
    <col min="5637" max="5637" width="11.5703125" style="1667" customWidth="1"/>
    <col min="5638" max="5638" width="9" style="1667" customWidth="1"/>
    <col min="5639" max="5639" width="8.85546875" style="1667" customWidth="1"/>
    <col min="5640" max="5888" width="9.140625" style="1667"/>
    <col min="5889" max="5889" width="31.7109375" style="1667" customWidth="1"/>
    <col min="5890" max="5890" width="11.28515625" style="1667" customWidth="1"/>
    <col min="5891" max="5891" width="12.5703125" style="1667" customWidth="1"/>
    <col min="5892" max="5892" width="9.85546875" style="1667" customWidth="1"/>
    <col min="5893" max="5893" width="11.5703125" style="1667" customWidth="1"/>
    <col min="5894" max="5894" width="9" style="1667" customWidth="1"/>
    <col min="5895" max="5895" width="8.85546875" style="1667" customWidth="1"/>
    <col min="5896" max="6144" width="9.140625" style="1667"/>
    <col min="6145" max="6145" width="31.7109375" style="1667" customWidth="1"/>
    <col min="6146" max="6146" width="11.28515625" style="1667" customWidth="1"/>
    <col min="6147" max="6147" width="12.5703125" style="1667" customWidth="1"/>
    <col min="6148" max="6148" width="9.85546875" style="1667" customWidth="1"/>
    <col min="6149" max="6149" width="11.5703125" style="1667" customWidth="1"/>
    <col min="6150" max="6150" width="9" style="1667" customWidth="1"/>
    <col min="6151" max="6151" width="8.85546875" style="1667" customWidth="1"/>
    <col min="6152" max="6400" width="9.140625" style="1667"/>
    <col min="6401" max="6401" width="31.7109375" style="1667" customWidth="1"/>
    <col min="6402" max="6402" width="11.28515625" style="1667" customWidth="1"/>
    <col min="6403" max="6403" width="12.5703125" style="1667" customWidth="1"/>
    <col min="6404" max="6404" width="9.85546875" style="1667" customWidth="1"/>
    <col min="6405" max="6405" width="11.5703125" style="1667" customWidth="1"/>
    <col min="6406" max="6406" width="9" style="1667" customWidth="1"/>
    <col min="6407" max="6407" width="8.85546875" style="1667" customWidth="1"/>
    <col min="6408" max="6656" width="9.140625" style="1667"/>
    <col min="6657" max="6657" width="31.7109375" style="1667" customWidth="1"/>
    <col min="6658" max="6658" width="11.28515625" style="1667" customWidth="1"/>
    <col min="6659" max="6659" width="12.5703125" style="1667" customWidth="1"/>
    <col min="6660" max="6660" width="9.85546875" style="1667" customWidth="1"/>
    <col min="6661" max="6661" width="11.5703125" style="1667" customWidth="1"/>
    <col min="6662" max="6662" width="9" style="1667" customWidth="1"/>
    <col min="6663" max="6663" width="8.85546875" style="1667" customWidth="1"/>
    <col min="6664" max="6912" width="9.140625" style="1667"/>
    <col min="6913" max="6913" width="31.7109375" style="1667" customWidth="1"/>
    <col min="6914" max="6914" width="11.28515625" style="1667" customWidth="1"/>
    <col min="6915" max="6915" width="12.5703125" style="1667" customWidth="1"/>
    <col min="6916" max="6916" width="9.85546875" style="1667" customWidth="1"/>
    <col min="6917" max="6917" width="11.5703125" style="1667" customWidth="1"/>
    <col min="6918" max="6918" width="9" style="1667" customWidth="1"/>
    <col min="6919" max="6919" width="8.85546875" style="1667" customWidth="1"/>
    <col min="6920" max="7168" width="9.140625" style="1667"/>
    <col min="7169" max="7169" width="31.7109375" style="1667" customWidth="1"/>
    <col min="7170" max="7170" width="11.28515625" style="1667" customWidth="1"/>
    <col min="7171" max="7171" width="12.5703125" style="1667" customWidth="1"/>
    <col min="7172" max="7172" width="9.85546875" style="1667" customWidth="1"/>
    <col min="7173" max="7173" width="11.5703125" style="1667" customWidth="1"/>
    <col min="7174" max="7174" width="9" style="1667" customWidth="1"/>
    <col min="7175" max="7175" width="8.85546875" style="1667" customWidth="1"/>
    <col min="7176" max="7424" width="9.140625" style="1667"/>
    <col min="7425" max="7425" width="31.7109375" style="1667" customWidth="1"/>
    <col min="7426" max="7426" width="11.28515625" style="1667" customWidth="1"/>
    <col min="7427" max="7427" width="12.5703125" style="1667" customWidth="1"/>
    <col min="7428" max="7428" width="9.85546875" style="1667" customWidth="1"/>
    <col min="7429" max="7429" width="11.5703125" style="1667" customWidth="1"/>
    <col min="7430" max="7430" width="9" style="1667" customWidth="1"/>
    <col min="7431" max="7431" width="8.85546875" style="1667" customWidth="1"/>
    <col min="7432" max="7680" width="9.140625" style="1667"/>
    <col min="7681" max="7681" width="31.7109375" style="1667" customWidth="1"/>
    <col min="7682" max="7682" width="11.28515625" style="1667" customWidth="1"/>
    <col min="7683" max="7683" width="12.5703125" style="1667" customWidth="1"/>
    <col min="7684" max="7684" width="9.85546875" style="1667" customWidth="1"/>
    <col min="7685" max="7685" width="11.5703125" style="1667" customWidth="1"/>
    <col min="7686" max="7686" width="9" style="1667" customWidth="1"/>
    <col min="7687" max="7687" width="8.85546875" style="1667" customWidth="1"/>
    <col min="7688" max="7936" width="9.140625" style="1667"/>
    <col min="7937" max="7937" width="31.7109375" style="1667" customWidth="1"/>
    <col min="7938" max="7938" width="11.28515625" style="1667" customWidth="1"/>
    <col min="7939" max="7939" width="12.5703125" style="1667" customWidth="1"/>
    <col min="7940" max="7940" width="9.85546875" style="1667" customWidth="1"/>
    <col min="7941" max="7941" width="11.5703125" style="1667" customWidth="1"/>
    <col min="7942" max="7942" width="9" style="1667" customWidth="1"/>
    <col min="7943" max="7943" width="8.85546875" style="1667" customWidth="1"/>
    <col min="7944" max="8192" width="9.140625" style="1667"/>
    <col min="8193" max="8193" width="31.7109375" style="1667" customWidth="1"/>
    <col min="8194" max="8194" width="11.28515625" style="1667" customWidth="1"/>
    <col min="8195" max="8195" width="12.5703125" style="1667" customWidth="1"/>
    <col min="8196" max="8196" width="9.85546875" style="1667" customWidth="1"/>
    <col min="8197" max="8197" width="11.5703125" style="1667" customWidth="1"/>
    <col min="8198" max="8198" width="9" style="1667" customWidth="1"/>
    <col min="8199" max="8199" width="8.85546875" style="1667" customWidth="1"/>
    <col min="8200" max="8448" width="9.140625" style="1667"/>
    <col min="8449" max="8449" width="31.7109375" style="1667" customWidth="1"/>
    <col min="8450" max="8450" width="11.28515625" style="1667" customWidth="1"/>
    <col min="8451" max="8451" width="12.5703125" style="1667" customWidth="1"/>
    <col min="8452" max="8452" width="9.85546875" style="1667" customWidth="1"/>
    <col min="8453" max="8453" width="11.5703125" style="1667" customWidth="1"/>
    <col min="8454" max="8454" width="9" style="1667" customWidth="1"/>
    <col min="8455" max="8455" width="8.85546875" style="1667" customWidth="1"/>
    <col min="8456" max="8704" width="9.140625" style="1667"/>
    <col min="8705" max="8705" width="31.7109375" style="1667" customWidth="1"/>
    <col min="8706" max="8706" width="11.28515625" style="1667" customWidth="1"/>
    <col min="8707" max="8707" width="12.5703125" style="1667" customWidth="1"/>
    <col min="8708" max="8708" width="9.85546875" style="1667" customWidth="1"/>
    <col min="8709" max="8709" width="11.5703125" style="1667" customWidth="1"/>
    <col min="8710" max="8710" width="9" style="1667" customWidth="1"/>
    <col min="8711" max="8711" width="8.85546875" style="1667" customWidth="1"/>
    <col min="8712" max="8960" width="9.140625" style="1667"/>
    <col min="8961" max="8961" width="31.7109375" style="1667" customWidth="1"/>
    <col min="8962" max="8962" width="11.28515625" style="1667" customWidth="1"/>
    <col min="8963" max="8963" width="12.5703125" style="1667" customWidth="1"/>
    <col min="8964" max="8964" width="9.85546875" style="1667" customWidth="1"/>
    <col min="8965" max="8965" width="11.5703125" style="1667" customWidth="1"/>
    <col min="8966" max="8966" width="9" style="1667" customWidth="1"/>
    <col min="8967" max="8967" width="8.85546875" style="1667" customWidth="1"/>
    <col min="8968" max="9216" width="9.140625" style="1667"/>
    <col min="9217" max="9217" width="31.7109375" style="1667" customWidth="1"/>
    <col min="9218" max="9218" width="11.28515625" style="1667" customWidth="1"/>
    <col min="9219" max="9219" width="12.5703125" style="1667" customWidth="1"/>
    <col min="9220" max="9220" width="9.85546875" style="1667" customWidth="1"/>
    <col min="9221" max="9221" width="11.5703125" style="1667" customWidth="1"/>
    <col min="9222" max="9222" width="9" style="1667" customWidth="1"/>
    <col min="9223" max="9223" width="8.85546875" style="1667" customWidth="1"/>
    <col min="9224" max="9472" width="9.140625" style="1667"/>
    <col min="9473" max="9473" width="31.7109375" style="1667" customWidth="1"/>
    <col min="9474" max="9474" width="11.28515625" style="1667" customWidth="1"/>
    <col min="9475" max="9475" width="12.5703125" style="1667" customWidth="1"/>
    <col min="9476" max="9476" width="9.85546875" style="1667" customWidth="1"/>
    <col min="9477" max="9477" width="11.5703125" style="1667" customWidth="1"/>
    <col min="9478" max="9478" width="9" style="1667" customWidth="1"/>
    <col min="9479" max="9479" width="8.85546875" style="1667" customWidth="1"/>
    <col min="9480" max="9728" width="9.140625" style="1667"/>
    <col min="9729" max="9729" width="31.7109375" style="1667" customWidth="1"/>
    <col min="9730" max="9730" width="11.28515625" style="1667" customWidth="1"/>
    <col min="9731" max="9731" width="12.5703125" style="1667" customWidth="1"/>
    <col min="9732" max="9732" width="9.85546875" style="1667" customWidth="1"/>
    <col min="9733" max="9733" width="11.5703125" style="1667" customWidth="1"/>
    <col min="9734" max="9734" width="9" style="1667" customWidth="1"/>
    <col min="9735" max="9735" width="8.85546875" style="1667" customWidth="1"/>
    <col min="9736" max="9984" width="9.140625" style="1667"/>
    <col min="9985" max="9985" width="31.7109375" style="1667" customWidth="1"/>
    <col min="9986" max="9986" width="11.28515625" style="1667" customWidth="1"/>
    <col min="9987" max="9987" width="12.5703125" style="1667" customWidth="1"/>
    <col min="9988" max="9988" width="9.85546875" style="1667" customWidth="1"/>
    <col min="9989" max="9989" width="11.5703125" style="1667" customWidth="1"/>
    <col min="9990" max="9990" width="9" style="1667" customWidth="1"/>
    <col min="9991" max="9991" width="8.85546875" style="1667" customWidth="1"/>
    <col min="9992" max="10240" width="9.140625" style="1667"/>
    <col min="10241" max="10241" width="31.7109375" style="1667" customWidth="1"/>
    <col min="10242" max="10242" width="11.28515625" style="1667" customWidth="1"/>
    <col min="10243" max="10243" width="12.5703125" style="1667" customWidth="1"/>
    <col min="10244" max="10244" width="9.85546875" style="1667" customWidth="1"/>
    <col min="10245" max="10245" width="11.5703125" style="1667" customWidth="1"/>
    <col min="10246" max="10246" width="9" style="1667" customWidth="1"/>
    <col min="10247" max="10247" width="8.85546875" style="1667" customWidth="1"/>
    <col min="10248" max="10496" width="9.140625" style="1667"/>
    <col min="10497" max="10497" width="31.7109375" style="1667" customWidth="1"/>
    <col min="10498" max="10498" width="11.28515625" style="1667" customWidth="1"/>
    <col min="10499" max="10499" width="12.5703125" style="1667" customWidth="1"/>
    <col min="10500" max="10500" width="9.85546875" style="1667" customWidth="1"/>
    <col min="10501" max="10501" width="11.5703125" style="1667" customWidth="1"/>
    <col min="10502" max="10502" width="9" style="1667" customWidth="1"/>
    <col min="10503" max="10503" width="8.85546875" style="1667" customWidth="1"/>
    <col min="10504" max="10752" width="9.140625" style="1667"/>
    <col min="10753" max="10753" width="31.7109375" style="1667" customWidth="1"/>
    <col min="10754" max="10754" width="11.28515625" style="1667" customWidth="1"/>
    <col min="10755" max="10755" width="12.5703125" style="1667" customWidth="1"/>
    <col min="10756" max="10756" width="9.85546875" style="1667" customWidth="1"/>
    <col min="10757" max="10757" width="11.5703125" style="1667" customWidth="1"/>
    <col min="10758" max="10758" width="9" style="1667" customWidth="1"/>
    <col min="10759" max="10759" width="8.85546875" style="1667" customWidth="1"/>
    <col min="10760" max="11008" width="9.140625" style="1667"/>
    <col min="11009" max="11009" width="31.7109375" style="1667" customWidth="1"/>
    <col min="11010" max="11010" width="11.28515625" style="1667" customWidth="1"/>
    <col min="11011" max="11011" width="12.5703125" style="1667" customWidth="1"/>
    <col min="11012" max="11012" width="9.85546875" style="1667" customWidth="1"/>
    <col min="11013" max="11013" width="11.5703125" style="1667" customWidth="1"/>
    <col min="11014" max="11014" width="9" style="1667" customWidth="1"/>
    <col min="11015" max="11015" width="8.85546875" style="1667" customWidth="1"/>
    <col min="11016" max="11264" width="9.140625" style="1667"/>
    <col min="11265" max="11265" width="31.7109375" style="1667" customWidth="1"/>
    <col min="11266" max="11266" width="11.28515625" style="1667" customWidth="1"/>
    <col min="11267" max="11267" width="12.5703125" style="1667" customWidth="1"/>
    <col min="11268" max="11268" width="9.85546875" style="1667" customWidth="1"/>
    <col min="11269" max="11269" width="11.5703125" style="1667" customWidth="1"/>
    <col min="11270" max="11270" width="9" style="1667" customWidth="1"/>
    <col min="11271" max="11271" width="8.85546875" style="1667" customWidth="1"/>
    <col min="11272" max="11520" width="9.140625" style="1667"/>
    <col min="11521" max="11521" width="31.7109375" style="1667" customWidth="1"/>
    <col min="11522" max="11522" width="11.28515625" style="1667" customWidth="1"/>
    <col min="11523" max="11523" width="12.5703125" style="1667" customWidth="1"/>
    <col min="11524" max="11524" width="9.85546875" style="1667" customWidth="1"/>
    <col min="11525" max="11525" width="11.5703125" style="1667" customWidth="1"/>
    <col min="11526" max="11526" width="9" style="1667" customWidth="1"/>
    <col min="11527" max="11527" width="8.85546875" style="1667" customWidth="1"/>
    <col min="11528" max="11776" width="9.140625" style="1667"/>
    <col min="11777" max="11777" width="31.7109375" style="1667" customWidth="1"/>
    <col min="11778" max="11778" width="11.28515625" style="1667" customWidth="1"/>
    <col min="11779" max="11779" width="12.5703125" style="1667" customWidth="1"/>
    <col min="11780" max="11780" width="9.85546875" style="1667" customWidth="1"/>
    <col min="11781" max="11781" width="11.5703125" style="1667" customWidth="1"/>
    <col min="11782" max="11782" width="9" style="1667" customWidth="1"/>
    <col min="11783" max="11783" width="8.85546875" style="1667" customWidth="1"/>
    <col min="11784" max="12032" width="9.140625" style="1667"/>
    <col min="12033" max="12033" width="31.7109375" style="1667" customWidth="1"/>
    <col min="12034" max="12034" width="11.28515625" style="1667" customWidth="1"/>
    <col min="12035" max="12035" width="12.5703125" style="1667" customWidth="1"/>
    <col min="12036" max="12036" width="9.85546875" style="1667" customWidth="1"/>
    <col min="12037" max="12037" width="11.5703125" style="1667" customWidth="1"/>
    <col min="12038" max="12038" width="9" style="1667" customWidth="1"/>
    <col min="12039" max="12039" width="8.85546875" style="1667" customWidth="1"/>
    <col min="12040" max="12288" width="9.140625" style="1667"/>
    <col min="12289" max="12289" width="31.7109375" style="1667" customWidth="1"/>
    <col min="12290" max="12290" width="11.28515625" style="1667" customWidth="1"/>
    <col min="12291" max="12291" width="12.5703125" style="1667" customWidth="1"/>
    <col min="12292" max="12292" width="9.85546875" style="1667" customWidth="1"/>
    <col min="12293" max="12293" width="11.5703125" style="1667" customWidth="1"/>
    <col min="12294" max="12294" width="9" style="1667" customWidth="1"/>
    <col min="12295" max="12295" width="8.85546875" style="1667" customWidth="1"/>
    <col min="12296" max="12544" width="9.140625" style="1667"/>
    <col min="12545" max="12545" width="31.7109375" style="1667" customWidth="1"/>
    <col min="12546" max="12546" width="11.28515625" style="1667" customWidth="1"/>
    <col min="12547" max="12547" width="12.5703125" style="1667" customWidth="1"/>
    <col min="12548" max="12548" width="9.85546875" style="1667" customWidth="1"/>
    <col min="12549" max="12549" width="11.5703125" style="1667" customWidth="1"/>
    <col min="12550" max="12550" width="9" style="1667" customWidth="1"/>
    <col min="12551" max="12551" width="8.85546875" style="1667" customWidth="1"/>
    <col min="12552" max="12800" width="9.140625" style="1667"/>
    <col min="12801" max="12801" width="31.7109375" style="1667" customWidth="1"/>
    <col min="12802" max="12802" width="11.28515625" style="1667" customWidth="1"/>
    <col min="12803" max="12803" width="12.5703125" style="1667" customWidth="1"/>
    <col min="12804" max="12804" width="9.85546875" style="1667" customWidth="1"/>
    <col min="12805" max="12805" width="11.5703125" style="1667" customWidth="1"/>
    <col min="12806" max="12806" width="9" style="1667" customWidth="1"/>
    <col min="12807" max="12807" width="8.85546875" style="1667" customWidth="1"/>
    <col min="12808" max="13056" width="9.140625" style="1667"/>
    <col min="13057" max="13057" width="31.7109375" style="1667" customWidth="1"/>
    <col min="13058" max="13058" width="11.28515625" style="1667" customWidth="1"/>
    <col min="13059" max="13059" width="12.5703125" style="1667" customWidth="1"/>
    <col min="13060" max="13060" width="9.85546875" style="1667" customWidth="1"/>
    <col min="13061" max="13061" width="11.5703125" style="1667" customWidth="1"/>
    <col min="13062" max="13062" width="9" style="1667" customWidth="1"/>
    <col min="13063" max="13063" width="8.85546875" style="1667" customWidth="1"/>
    <col min="13064" max="13312" width="9.140625" style="1667"/>
    <col min="13313" max="13313" width="31.7109375" style="1667" customWidth="1"/>
    <col min="13314" max="13314" width="11.28515625" style="1667" customWidth="1"/>
    <col min="13315" max="13315" width="12.5703125" style="1667" customWidth="1"/>
    <col min="13316" max="13316" width="9.85546875" style="1667" customWidth="1"/>
    <col min="13317" max="13317" width="11.5703125" style="1667" customWidth="1"/>
    <col min="13318" max="13318" width="9" style="1667" customWidth="1"/>
    <col min="13319" max="13319" width="8.85546875" style="1667" customWidth="1"/>
    <col min="13320" max="13568" width="9.140625" style="1667"/>
    <col min="13569" max="13569" width="31.7109375" style="1667" customWidth="1"/>
    <col min="13570" max="13570" width="11.28515625" style="1667" customWidth="1"/>
    <col min="13571" max="13571" width="12.5703125" style="1667" customWidth="1"/>
    <col min="13572" max="13572" width="9.85546875" style="1667" customWidth="1"/>
    <col min="13573" max="13573" width="11.5703125" style="1667" customWidth="1"/>
    <col min="13574" max="13574" width="9" style="1667" customWidth="1"/>
    <col min="13575" max="13575" width="8.85546875" style="1667" customWidth="1"/>
    <col min="13576" max="13824" width="9.140625" style="1667"/>
    <col min="13825" max="13825" width="31.7109375" style="1667" customWidth="1"/>
    <col min="13826" max="13826" width="11.28515625" style="1667" customWidth="1"/>
    <col min="13827" max="13827" width="12.5703125" style="1667" customWidth="1"/>
    <col min="13828" max="13828" width="9.85546875" style="1667" customWidth="1"/>
    <col min="13829" max="13829" width="11.5703125" style="1667" customWidth="1"/>
    <col min="13830" max="13830" width="9" style="1667" customWidth="1"/>
    <col min="13831" max="13831" width="8.85546875" style="1667" customWidth="1"/>
    <col min="13832" max="14080" width="9.140625" style="1667"/>
    <col min="14081" max="14081" width="31.7109375" style="1667" customWidth="1"/>
    <col min="14082" max="14082" width="11.28515625" style="1667" customWidth="1"/>
    <col min="14083" max="14083" width="12.5703125" style="1667" customWidth="1"/>
    <col min="14084" max="14084" width="9.85546875" style="1667" customWidth="1"/>
    <col min="14085" max="14085" width="11.5703125" style="1667" customWidth="1"/>
    <col min="14086" max="14086" width="9" style="1667" customWidth="1"/>
    <col min="14087" max="14087" width="8.85546875" style="1667" customWidth="1"/>
    <col min="14088" max="14336" width="9.140625" style="1667"/>
    <col min="14337" max="14337" width="31.7109375" style="1667" customWidth="1"/>
    <col min="14338" max="14338" width="11.28515625" style="1667" customWidth="1"/>
    <col min="14339" max="14339" width="12.5703125" style="1667" customWidth="1"/>
    <col min="14340" max="14340" width="9.85546875" style="1667" customWidth="1"/>
    <col min="14341" max="14341" width="11.5703125" style="1667" customWidth="1"/>
    <col min="14342" max="14342" width="9" style="1667" customWidth="1"/>
    <col min="14343" max="14343" width="8.85546875" style="1667" customWidth="1"/>
    <col min="14344" max="14592" width="9.140625" style="1667"/>
    <col min="14593" max="14593" width="31.7109375" style="1667" customWidth="1"/>
    <col min="14594" max="14594" width="11.28515625" style="1667" customWidth="1"/>
    <col min="14595" max="14595" width="12.5703125" style="1667" customWidth="1"/>
    <col min="14596" max="14596" width="9.85546875" style="1667" customWidth="1"/>
    <col min="14597" max="14597" width="11.5703125" style="1667" customWidth="1"/>
    <col min="14598" max="14598" width="9" style="1667" customWidth="1"/>
    <col min="14599" max="14599" width="8.85546875" style="1667" customWidth="1"/>
    <col min="14600" max="14848" width="9.140625" style="1667"/>
    <col min="14849" max="14849" width="31.7109375" style="1667" customWidth="1"/>
    <col min="14850" max="14850" width="11.28515625" style="1667" customWidth="1"/>
    <col min="14851" max="14851" width="12.5703125" style="1667" customWidth="1"/>
    <col min="14852" max="14852" width="9.85546875" style="1667" customWidth="1"/>
    <col min="14853" max="14853" width="11.5703125" style="1667" customWidth="1"/>
    <col min="14854" max="14854" width="9" style="1667" customWidth="1"/>
    <col min="14855" max="14855" width="8.85546875" style="1667" customWidth="1"/>
    <col min="14856" max="15104" width="9.140625" style="1667"/>
    <col min="15105" max="15105" width="31.7109375" style="1667" customWidth="1"/>
    <col min="15106" max="15106" width="11.28515625" style="1667" customWidth="1"/>
    <col min="15107" max="15107" width="12.5703125" style="1667" customWidth="1"/>
    <col min="15108" max="15108" width="9.85546875" style="1667" customWidth="1"/>
    <col min="15109" max="15109" width="11.5703125" style="1667" customWidth="1"/>
    <col min="15110" max="15110" width="9" style="1667" customWidth="1"/>
    <col min="15111" max="15111" width="8.85546875" style="1667" customWidth="1"/>
    <col min="15112" max="15360" width="9.140625" style="1667"/>
    <col min="15361" max="15361" width="31.7109375" style="1667" customWidth="1"/>
    <col min="15362" max="15362" width="11.28515625" style="1667" customWidth="1"/>
    <col min="15363" max="15363" width="12.5703125" style="1667" customWidth="1"/>
    <col min="15364" max="15364" width="9.85546875" style="1667" customWidth="1"/>
    <col min="15365" max="15365" width="11.5703125" style="1667" customWidth="1"/>
    <col min="15366" max="15366" width="9" style="1667" customWidth="1"/>
    <col min="15367" max="15367" width="8.85546875" style="1667" customWidth="1"/>
    <col min="15368" max="15616" width="9.140625" style="1667"/>
    <col min="15617" max="15617" width="31.7109375" style="1667" customWidth="1"/>
    <col min="15618" max="15618" width="11.28515625" style="1667" customWidth="1"/>
    <col min="15619" max="15619" width="12.5703125" style="1667" customWidth="1"/>
    <col min="15620" max="15620" width="9.85546875" style="1667" customWidth="1"/>
    <col min="15621" max="15621" width="11.5703125" style="1667" customWidth="1"/>
    <col min="15622" max="15622" width="9" style="1667" customWidth="1"/>
    <col min="15623" max="15623" width="8.85546875" style="1667" customWidth="1"/>
    <col min="15624" max="15872" width="9.140625" style="1667"/>
    <col min="15873" max="15873" width="31.7109375" style="1667" customWidth="1"/>
    <col min="15874" max="15874" width="11.28515625" style="1667" customWidth="1"/>
    <col min="15875" max="15875" width="12.5703125" style="1667" customWidth="1"/>
    <col min="15876" max="15876" width="9.85546875" style="1667" customWidth="1"/>
    <col min="15877" max="15877" width="11.5703125" style="1667" customWidth="1"/>
    <col min="15878" max="15878" width="9" style="1667" customWidth="1"/>
    <col min="15879" max="15879" width="8.85546875" style="1667" customWidth="1"/>
    <col min="15880" max="16128" width="9.140625" style="1667"/>
    <col min="16129" max="16129" width="31.7109375" style="1667" customWidth="1"/>
    <col min="16130" max="16130" width="11.28515625" style="1667" customWidth="1"/>
    <col min="16131" max="16131" width="12.5703125" style="1667" customWidth="1"/>
    <col min="16132" max="16132" width="9.85546875" style="1667" customWidth="1"/>
    <col min="16133" max="16133" width="11.5703125" style="1667" customWidth="1"/>
    <col min="16134" max="16134" width="9" style="1667" customWidth="1"/>
    <col min="16135" max="16135" width="8.85546875" style="1667" customWidth="1"/>
    <col min="16136" max="16384" width="9.140625" style="1667"/>
  </cols>
  <sheetData>
    <row r="1" spans="1:13" ht="17.25" customHeight="1">
      <c r="A1" s="1921" t="s">
        <v>1737</v>
      </c>
      <c r="B1" s="1934"/>
      <c r="C1" s="1685"/>
      <c r="D1" s="1685"/>
      <c r="E1" s="1685"/>
    </row>
    <row r="2" spans="1:13" ht="19.5" customHeight="1">
      <c r="A2" s="2328" t="s">
        <v>1522</v>
      </c>
      <c r="B2" s="2328"/>
      <c r="C2" s="2328"/>
      <c r="D2" s="2328"/>
      <c r="E2" s="2328"/>
    </row>
    <row r="3" spans="1:13" ht="19.5" customHeight="1">
      <c r="A3" s="2329" t="s">
        <v>1533</v>
      </c>
      <c r="B3" s="2329"/>
      <c r="C3" s="2329"/>
      <c r="D3" s="2329"/>
      <c r="E3" s="2329"/>
      <c r="F3" s="2395"/>
      <c r="G3" s="2395"/>
    </row>
    <row r="4" spans="1:13" s="122" customFormat="1" ht="12.95" customHeight="1">
      <c r="A4" s="1618">
        <v>2016</v>
      </c>
      <c r="B4" s="1746"/>
      <c r="C4" s="1839"/>
      <c r="D4" s="1839"/>
      <c r="G4" s="1840" t="s">
        <v>1495</v>
      </c>
    </row>
    <row r="5" spans="1:13" s="122" customFormat="1" ht="11.1" customHeight="1">
      <c r="A5" s="1841" t="s">
        <v>1462</v>
      </c>
      <c r="B5" s="2092" t="s">
        <v>0</v>
      </c>
      <c r="C5" s="2049" t="s">
        <v>1496</v>
      </c>
      <c r="D5" s="2391"/>
      <c r="E5" s="2391"/>
      <c r="F5" s="2392"/>
      <c r="G5" s="2092" t="s">
        <v>1497</v>
      </c>
    </row>
    <row r="6" spans="1:13" s="122" customFormat="1" ht="11.1" customHeight="1">
      <c r="A6" s="1842"/>
      <c r="B6" s="2065"/>
      <c r="C6" s="2068"/>
      <c r="D6" s="2185"/>
      <c r="E6" s="2185"/>
      <c r="F6" s="2186"/>
      <c r="G6" s="2393"/>
    </row>
    <row r="7" spans="1:13" s="122" customFormat="1" ht="11.1" customHeight="1">
      <c r="A7" s="1842"/>
      <c r="B7" s="2065"/>
      <c r="C7" s="2092" t="s">
        <v>0</v>
      </c>
      <c r="D7" s="2092" t="s">
        <v>1485</v>
      </c>
      <c r="E7" s="2092" t="s">
        <v>1498</v>
      </c>
      <c r="F7" s="2092" t="s">
        <v>1499</v>
      </c>
      <c r="G7" s="2393"/>
    </row>
    <row r="8" spans="1:13" s="122" customFormat="1" ht="27.75" customHeight="1">
      <c r="A8" s="1843" t="s">
        <v>1524</v>
      </c>
      <c r="B8" s="2261"/>
      <c r="C8" s="2261"/>
      <c r="D8" s="2093"/>
      <c r="E8" s="2093"/>
      <c r="F8" s="2093"/>
      <c r="G8" s="2301"/>
    </row>
    <row r="9" spans="1:13" ht="6" customHeight="1">
      <c r="A9" s="1636" t="s">
        <v>73</v>
      </c>
      <c r="B9" s="1875"/>
      <c r="C9" s="1636"/>
      <c r="D9" s="1636"/>
      <c r="E9" s="1636"/>
    </row>
    <row r="10" spans="1:13" s="137" customFormat="1" ht="30" customHeight="1">
      <c r="A10" s="1871" t="s">
        <v>1534</v>
      </c>
      <c r="B10" s="1846">
        <f t="shared" ref="B10:G10" si="0">SUM(B11:B15)</f>
        <v>9356.7720000000027</v>
      </c>
      <c r="C10" s="1846">
        <f t="shared" si="0"/>
        <v>5463.3450000000012</v>
      </c>
      <c r="D10" s="1846">
        <f t="shared" si="0"/>
        <v>3432.6070000000009</v>
      </c>
      <c r="E10" s="1846">
        <f t="shared" si="0"/>
        <v>1531.1410000000001</v>
      </c>
      <c r="F10" s="1846">
        <v>499.59699999999998</v>
      </c>
      <c r="G10" s="1846">
        <f t="shared" si="0"/>
        <v>3893.4270000000001</v>
      </c>
      <c r="H10" s="856"/>
      <c r="I10" s="856"/>
      <c r="J10" s="1874"/>
      <c r="K10" s="1874"/>
      <c r="L10" s="1874"/>
      <c r="M10" s="1874"/>
    </row>
    <row r="11" spans="1:13" s="137" customFormat="1" ht="15" customHeight="1">
      <c r="A11" s="1497" t="s">
        <v>1525</v>
      </c>
      <c r="B11" s="1848">
        <f>C11+G11</f>
        <v>4777.6160000000009</v>
      </c>
      <c r="C11" s="1845">
        <f>D11+E11+F11</f>
        <v>3491.3110000000006</v>
      </c>
      <c r="D11" s="1853">
        <v>2527.8530000000001</v>
      </c>
      <c r="E11" s="1853">
        <v>783.73400000000015</v>
      </c>
      <c r="F11" s="1853">
        <v>179.72399999999999</v>
      </c>
      <c r="G11" s="1848">
        <v>1286.3050000000001</v>
      </c>
      <c r="H11" s="856"/>
      <c r="I11" s="856"/>
    </row>
    <row r="12" spans="1:13" s="137" customFormat="1" ht="15" customHeight="1">
      <c r="A12" s="952" t="s">
        <v>1526</v>
      </c>
      <c r="B12" s="1848">
        <f>C12+G12</f>
        <v>2431.2670000000007</v>
      </c>
      <c r="C12" s="1845">
        <f>D12+E12+F12</f>
        <v>1249.7470000000003</v>
      </c>
      <c r="D12" s="1853">
        <v>540.21200000000022</v>
      </c>
      <c r="E12" s="1853">
        <v>444.262</v>
      </c>
      <c r="F12" s="1853">
        <v>265.27300000000002</v>
      </c>
      <c r="G12" s="1848">
        <v>1181.5200000000004</v>
      </c>
      <c r="H12" s="856"/>
      <c r="I12" s="856"/>
    </row>
    <row r="13" spans="1:13" s="137" customFormat="1" ht="15" customHeight="1">
      <c r="A13" s="952" t="s">
        <v>1527</v>
      </c>
      <c r="B13" s="1848">
        <f>C13+G13</f>
        <v>1528.3379999999995</v>
      </c>
      <c r="C13" s="1845">
        <f>D13+E13+F13</f>
        <v>297.363</v>
      </c>
      <c r="D13" s="1853">
        <v>223.733</v>
      </c>
      <c r="E13" s="1853">
        <v>57.772000000000006</v>
      </c>
      <c r="F13" s="1853">
        <v>15.857999999999999</v>
      </c>
      <c r="G13" s="1848">
        <v>1230.9749999999995</v>
      </c>
      <c r="H13" s="856"/>
      <c r="I13" s="856"/>
    </row>
    <row r="14" spans="1:13" s="137" customFormat="1" ht="15" customHeight="1">
      <c r="A14" s="952" t="s">
        <v>1528</v>
      </c>
      <c r="B14" s="1848">
        <f>C14+G14</f>
        <v>307.60199999999998</v>
      </c>
      <c r="C14" s="1845">
        <f>D14+E14+F14</f>
        <v>306.70599999999996</v>
      </c>
      <c r="D14" s="1853">
        <v>44.98899999999999</v>
      </c>
      <c r="E14" s="1853">
        <v>222.99299999999997</v>
      </c>
      <c r="F14" s="1853">
        <v>38.723999999999982</v>
      </c>
      <c r="G14" s="1848">
        <v>0.89600000000000035</v>
      </c>
      <c r="H14" s="856"/>
      <c r="I14" s="856"/>
    </row>
    <row r="15" spans="1:13" s="137" customFormat="1" ht="15" customHeight="1">
      <c r="A15" s="952" t="s">
        <v>1529</v>
      </c>
      <c r="B15" s="1848">
        <v>311.94899999999996</v>
      </c>
      <c r="C15" s="1845">
        <v>118.21800000000002</v>
      </c>
      <c r="D15" s="1853">
        <v>95.820000000000022</v>
      </c>
      <c r="E15" s="1853">
        <v>22.38</v>
      </c>
      <c r="F15" s="532" t="s">
        <v>1535</v>
      </c>
      <c r="G15" s="1848">
        <v>193.73099999999997</v>
      </c>
      <c r="H15" s="856"/>
      <c r="I15" s="856"/>
    </row>
    <row r="16" spans="1:13" s="122" customFormat="1" ht="15" customHeight="1">
      <c r="A16" s="954"/>
      <c r="B16" s="1853"/>
      <c r="D16" s="1853"/>
      <c r="E16" s="1853"/>
    </row>
    <row r="17" spans="1:13" s="137" customFormat="1" ht="24.95" customHeight="1">
      <c r="A17" s="1872" t="s">
        <v>1536</v>
      </c>
      <c r="B17" s="1846">
        <f t="shared" ref="B17:G17" si="1">SUM(B18:B22)</f>
        <v>7149.7439999999988</v>
      </c>
      <c r="C17" s="1846">
        <f t="shared" si="1"/>
        <v>5459.44</v>
      </c>
      <c r="D17" s="1846">
        <f t="shared" si="1"/>
        <v>3410.7119999999995</v>
      </c>
      <c r="E17" s="1846">
        <f t="shared" si="1"/>
        <v>1944.3119999999999</v>
      </c>
      <c r="F17" s="1846">
        <f t="shared" si="1"/>
        <v>104.416</v>
      </c>
      <c r="G17" s="1846">
        <f t="shared" si="1"/>
        <v>1690.3039999999996</v>
      </c>
      <c r="H17" s="856"/>
      <c r="I17" s="856"/>
      <c r="J17" s="1874"/>
      <c r="K17" s="1874"/>
      <c r="L17" s="1874"/>
      <c r="M17" s="1874"/>
    </row>
    <row r="18" spans="1:13" s="137" customFormat="1" ht="15" customHeight="1">
      <c r="A18" s="1497" t="s">
        <v>1525</v>
      </c>
      <c r="B18" s="1848">
        <f>C18+G18</f>
        <v>3102.6489999999994</v>
      </c>
      <c r="C18" s="1848">
        <f>D18+E18+F18</f>
        <v>2844.4679999999994</v>
      </c>
      <c r="D18" s="1853">
        <v>2190.5959999999995</v>
      </c>
      <c r="E18" s="1853">
        <v>583.35599999999988</v>
      </c>
      <c r="F18" s="1853">
        <v>70.516000000000005</v>
      </c>
      <c r="G18" s="1848">
        <v>258.18099999999998</v>
      </c>
      <c r="H18" s="856"/>
      <c r="I18" s="856"/>
      <c r="J18" s="1874"/>
    </row>
    <row r="19" spans="1:13" s="137" customFormat="1" ht="15" customHeight="1">
      <c r="A19" s="952" t="s">
        <v>1526</v>
      </c>
      <c r="B19" s="1848">
        <f>C19+G19</f>
        <v>1342.4489999999998</v>
      </c>
      <c r="C19" s="1848">
        <f>D19+E19+F19</f>
        <v>1209.8139999999999</v>
      </c>
      <c r="D19" s="1853">
        <v>500.54399999999998</v>
      </c>
      <c r="E19" s="1853">
        <v>701.93100000000004</v>
      </c>
      <c r="F19" s="1853">
        <v>7.3389999999999995</v>
      </c>
      <c r="G19" s="1848">
        <v>132.63499999999999</v>
      </c>
      <c r="H19" s="856"/>
      <c r="I19" s="856"/>
      <c r="J19" s="1874"/>
    </row>
    <row r="20" spans="1:13" s="137" customFormat="1" ht="15" customHeight="1">
      <c r="A20" s="952" t="s">
        <v>1527</v>
      </c>
      <c r="B20" s="1848">
        <f>C20+G20</f>
        <v>567.154</v>
      </c>
      <c r="C20" s="1848">
        <f>D20+E20+F20</f>
        <v>522.12800000000004</v>
      </c>
      <c r="D20" s="1853">
        <v>446.59300000000002</v>
      </c>
      <c r="E20" s="1853">
        <v>72.78</v>
      </c>
      <c r="F20" s="1853">
        <v>2.7549999999999999</v>
      </c>
      <c r="G20" s="1848">
        <v>45.026000000000003</v>
      </c>
      <c r="H20" s="856"/>
      <c r="I20" s="856"/>
      <c r="J20" s="1874"/>
    </row>
    <row r="21" spans="1:13" s="137" customFormat="1" ht="15" customHeight="1">
      <c r="A21" s="952" t="s">
        <v>1528</v>
      </c>
      <c r="B21" s="1848">
        <f>C21+G21</f>
        <v>100.658</v>
      </c>
      <c r="C21" s="1848">
        <f>D21+E21+F21</f>
        <v>100.658</v>
      </c>
      <c r="D21" s="1853">
        <v>80.864000000000004</v>
      </c>
      <c r="E21" s="1853">
        <v>0.79400000000000004</v>
      </c>
      <c r="F21" s="1853">
        <v>19</v>
      </c>
      <c r="G21" s="1848">
        <v>0</v>
      </c>
      <c r="H21" s="856"/>
      <c r="I21" s="856"/>
      <c r="J21" s="1874"/>
    </row>
    <row r="22" spans="1:13" s="137" customFormat="1" ht="15" customHeight="1">
      <c r="A22" s="952" t="s">
        <v>1529</v>
      </c>
      <c r="B22" s="1848">
        <f>C22+G22</f>
        <v>2036.8339999999998</v>
      </c>
      <c r="C22" s="1848">
        <f>D22+E22+F22</f>
        <v>782.37199999999996</v>
      </c>
      <c r="D22" s="1853">
        <v>192.11500000000001</v>
      </c>
      <c r="E22" s="1853">
        <v>585.45099999999991</v>
      </c>
      <c r="F22" s="1853">
        <v>4.806</v>
      </c>
      <c r="G22" s="1848">
        <v>1254.4619999999998</v>
      </c>
      <c r="H22" s="856"/>
      <c r="I22" s="856"/>
      <c r="J22" s="1874"/>
    </row>
    <row r="23" spans="1:13" s="122" customFormat="1" ht="15" customHeight="1">
      <c r="A23" s="1765"/>
      <c r="B23" s="1848"/>
      <c r="D23" s="1853"/>
      <c r="E23" s="1853"/>
    </row>
    <row r="24" spans="1:13" s="137" customFormat="1" ht="24.95" customHeight="1">
      <c r="A24" s="1872" t="s">
        <v>1537</v>
      </c>
      <c r="B24" s="1846">
        <f t="shared" ref="B24:G24" si="2">SUM(B25:B29)</f>
        <v>772.78899999999987</v>
      </c>
      <c r="C24" s="1846">
        <f t="shared" si="2"/>
        <v>667.06</v>
      </c>
      <c r="D24" s="1846">
        <f t="shared" si="2"/>
        <v>312.61200000000002</v>
      </c>
      <c r="E24" s="1846">
        <f t="shared" si="2"/>
        <v>263.02499999999998</v>
      </c>
      <c r="F24" s="1846">
        <f t="shared" si="2"/>
        <v>91.422999999999988</v>
      </c>
      <c r="G24" s="1846">
        <f t="shared" si="2"/>
        <v>105.72900000000001</v>
      </c>
      <c r="H24" s="856"/>
      <c r="I24" s="856"/>
      <c r="J24" s="1874"/>
    </row>
    <row r="25" spans="1:13" s="122" customFormat="1" ht="15" customHeight="1">
      <c r="A25" s="1497" t="s">
        <v>1525</v>
      </c>
      <c r="B25" s="1848">
        <f>C25+G25</f>
        <v>449.94099999999997</v>
      </c>
      <c r="C25" s="1848">
        <f>D25+E25+F25</f>
        <v>384.13299999999998</v>
      </c>
      <c r="D25" s="1848">
        <v>298.40600000000001</v>
      </c>
      <c r="E25" s="1848">
        <v>35.853999999999999</v>
      </c>
      <c r="F25" s="1848">
        <v>49.87299999999999</v>
      </c>
      <c r="G25" s="1848">
        <v>65.808000000000007</v>
      </c>
      <c r="H25" s="856"/>
      <c r="I25" s="856"/>
      <c r="J25" s="1874"/>
    </row>
    <row r="26" spans="1:13" s="122" customFormat="1" ht="15" customHeight="1">
      <c r="A26" s="952" t="s">
        <v>1526</v>
      </c>
      <c r="B26" s="1848">
        <f>C26+G26</f>
        <v>17.979000000000003</v>
      </c>
      <c r="C26" s="1848">
        <f>D26+E26+F26</f>
        <v>5.8410000000000011</v>
      </c>
      <c r="D26" s="1848">
        <v>0</v>
      </c>
      <c r="E26" s="1876">
        <v>5.8410000000000011</v>
      </c>
      <c r="F26" s="1848">
        <v>0</v>
      </c>
      <c r="G26" s="1848">
        <v>12.138000000000002</v>
      </c>
      <c r="H26" s="856"/>
      <c r="I26" s="856"/>
      <c r="J26" s="1874"/>
    </row>
    <row r="27" spans="1:13" s="122" customFormat="1" ht="15" customHeight="1">
      <c r="A27" s="952" t="s">
        <v>1527</v>
      </c>
      <c r="B27" s="1848">
        <f>C27+G27</f>
        <v>0</v>
      </c>
      <c r="C27" s="1848">
        <f>D27+E27+F27</f>
        <v>0</v>
      </c>
      <c r="D27" s="1848">
        <v>0</v>
      </c>
      <c r="E27" s="1848">
        <v>0</v>
      </c>
      <c r="F27" s="1848">
        <v>0</v>
      </c>
      <c r="G27" s="1848">
        <v>0</v>
      </c>
      <c r="H27" s="856"/>
      <c r="I27" s="856"/>
      <c r="J27" s="1874"/>
    </row>
    <row r="28" spans="1:13" s="122" customFormat="1" ht="15" customHeight="1">
      <c r="A28" s="952" t="s">
        <v>1528</v>
      </c>
      <c r="B28" s="1848">
        <f>C28+G28</f>
        <v>173.863</v>
      </c>
      <c r="C28" s="1848">
        <f>D28+E28+F28</f>
        <v>173.863</v>
      </c>
      <c r="D28" s="1848">
        <v>0</v>
      </c>
      <c r="E28" s="1848">
        <v>132.31299999999999</v>
      </c>
      <c r="F28" s="1848">
        <v>41.55</v>
      </c>
      <c r="G28" s="1848">
        <v>0</v>
      </c>
      <c r="H28" s="856"/>
      <c r="I28" s="856"/>
      <c r="J28" s="1874"/>
    </row>
    <row r="29" spans="1:13" s="122" customFormat="1" ht="15" customHeight="1">
      <c r="A29" s="952" t="s">
        <v>1529</v>
      </c>
      <c r="B29" s="1848">
        <f>C29+G29</f>
        <v>131.00599999999997</v>
      </c>
      <c r="C29" s="1848">
        <f>D29+E29+F29</f>
        <v>103.22299999999997</v>
      </c>
      <c r="D29" s="1848">
        <v>14.206</v>
      </c>
      <c r="E29" s="1848">
        <v>89.016999999999967</v>
      </c>
      <c r="F29" s="1848">
        <v>0</v>
      </c>
      <c r="G29" s="1848">
        <v>27.783000000000001</v>
      </c>
      <c r="H29" s="856"/>
      <c r="I29" s="856"/>
      <c r="J29" s="1874"/>
    </row>
    <row r="30" spans="1:13" s="122" customFormat="1" ht="15" customHeight="1">
      <c r="A30" s="1765"/>
      <c r="B30" s="1853"/>
      <c r="C30" s="137"/>
      <c r="D30" s="1848"/>
      <c r="E30" s="1848"/>
      <c r="F30" s="137"/>
      <c r="G30" s="137"/>
    </row>
    <row r="31" spans="1:13" s="239" customFormat="1" ht="18.75" customHeight="1">
      <c r="A31" s="976" t="s">
        <v>1538</v>
      </c>
      <c r="B31" s="1846">
        <f t="shared" ref="B31:G31" si="3">SUM(B32:B36)</f>
        <v>1033.1559999999999</v>
      </c>
      <c r="C31" s="1846">
        <f t="shared" si="3"/>
        <v>969.2349999999999</v>
      </c>
      <c r="D31" s="1846">
        <f t="shared" si="3"/>
        <v>735.4849999999999</v>
      </c>
      <c r="E31" s="1846">
        <f t="shared" si="3"/>
        <v>198.483</v>
      </c>
      <c r="F31" s="1846">
        <f t="shared" si="3"/>
        <v>35.26700000000001</v>
      </c>
      <c r="G31" s="1846">
        <f t="shared" si="3"/>
        <v>63.920999999999999</v>
      </c>
      <c r="H31" s="856"/>
      <c r="I31" s="856"/>
      <c r="J31" s="1874"/>
    </row>
    <row r="32" spans="1:13" s="122" customFormat="1" ht="15" customHeight="1">
      <c r="A32" s="1497" t="s">
        <v>1525</v>
      </c>
      <c r="B32" s="1848">
        <f>C32+G32</f>
        <v>1033.1559999999999</v>
      </c>
      <c r="C32" s="1848">
        <f>D32+E32+F32</f>
        <v>969.2349999999999</v>
      </c>
      <c r="D32" s="1848">
        <v>735.4849999999999</v>
      </c>
      <c r="E32" s="1848">
        <v>198.483</v>
      </c>
      <c r="F32" s="1848">
        <v>35.26700000000001</v>
      </c>
      <c r="G32" s="1848">
        <v>63.920999999999999</v>
      </c>
      <c r="H32" s="856"/>
      <c r="I32" s="856"/>
      <c r="J32" s="1874"/>
      <c r="K32" s="998"/>
      <c r="L32" s="998"/>
    </row>
    <row r="33" spans="1:10" s="122" customFormat="1" ht="15" customHeight="1">
      <c r="A33" s="952" t="s">
        <v>1526</v>
      </c>
      <c r="B33" s="1848">
        <f>C33+G33</f>
        <v>0</v>
      </c>
      <c r="C33" s="1848">
        <f>D33+E33+F33</f>
        <v>0</v>
      </c>
      <c r="D33" s="1848">
        <v>0</v>
      </c>
      <c r="E33" s="1848">
        <v>0</v>
      </c>
      <c r="F33" s="1848">
        <v>0</v>
      </c>
      <c r="G33" s="1848">
        <v>0</v>
      </c>
      <c r="H33" s="856"/>
      <c r="I33" s="856"/>
      <c r="J33" s="1874"/>
    </row>
    <row r="34" spans="1:10" s="122" customFormat="1" ht="15" customHeight="1">
      <c r="A34" s="952" t="s">
        <v>1527</v>
      </c>
      <c r="B34" s="1848">
        <f>C34+G34</f>
        <v>0</v>
      </c>
      <c r="C34" s="1848">
        <f>D34+E34+F34</f>
        <v>0</v>
      </c>
      <c r="D34" s="1848">
        <v>0</v>
      </c>
      <c r="E34" s="1848">
        <v>0</v>
      </c>
      <c r="F34" s="1848">
        <v>0</v>
      </c>
      <c r="G34" s="1848">
        <v>0</v>
      </c>
      <c r="H34" s="856"/>
      <c r="I34" s="856"/>
      <c r="J34" s="1874"/>
    </row>
    <row r="35" spans="1:10" s="122" customFormat="1" ht="15" customHeight="1">
      <c r="A35" s="952" t="s">
        <v>1528</v>
      </c>
      <c r="B35" s="1848">
        <f>C35+G35</f>
        <v>0</v>
      </c>
      <c r="C35" s="1848">
        <f>D35+E35+F35</f>
        <v>0</v>
      </c>
      <c r="D35" s="1848">
        <v>0</v>
      </c>
      <c r="E35" s="1848">
        <v>0</v>
      </c>
      <c r="F35" s="1848">
        <v>0</v>
      </c>
      <c r="G35" s="1848">
        <v>0</v>
      </c>
      <c r="H35" s="856"/>
      <c r="I35" s="856"/>
      <c r="J35" s="1874"/>
    </row>
    <row r="36" spans="1:10" s="122" customFormat="1" ht="15" customHeight="1">
      <c r="A36" s="952" t="s">
        <v>1529</v>
      </c>
      <c r="B36" s="1848">
        <f>C36+G36</f>
        <v>0</v>
      </c>
      <c r="C36" s="1848">
        <f>D36+E36+F36</f>
        <v>0</v>
      </c>
      <c r="D36" s="1848">
        <v>0</v>
      </c>
      <c r="E36" s="1848">
        <v>0</v>
      </c>
      <c r="F36" s="1848">
        <v>0</v>
      </c>
      <c r="G36" s="1848">
        <v>0</v>
      </c>
      <c r="H36" s="856"/>
      <c r="I36" s="856"/>
      <c r="J36" s="1874"/>
    </row>
    <row r="37" spans="1:10" s="122" customFormat="1" ht="9.75" customHeight="1" thickBot="1">
      <c r="A37" s="963"/>
      <c r="B37" s="963"/>
      <c r="C37" s="984"/>
      <c r="D37" s="984"/>
      <c r="E37" s="984"/>
      <c r="F37" s="984"/>
      <c r="G37" s="984"/>
    </row>
    <row r="38" spans="1:10" s="122" customFormat="1" ht="3.75" customHeight="1" thickTop="1">
      <c r="A38" s="950"/>
      <c r="B38" s="950"/>
      <c r="C38" s="987"/>
      <c r="D38" s="987"/>
      <c r="E38" s="987"/>
      <c r="F38" s="987"/>
      <c r="G38" s="987"/>
    </row>
    <row r="39" spans="1:10" s="122" customFormat="1" ht="12.95" customHeight="1">
      <c r="A39" s="1864" t="s">
        <v>1511</v>
      </c>
      <c r="B39" s="1864"/>
      <c r="C39" s="1864"/>
      <c r="D39" s="1864"/>
      <c r="E39" s="1864"/>
      <c r="F39" s="952"/>
    </row>
    <row r="40" spans="1:10">
      <c r="A40" s="1202"/>
    </row>
    <row r="41" spans="1:10" s="1647" customFormat="1" ht="12" customHeight="1">
      <c r="A41" s="1623" t="s">
        <v>691</v>
      </c>
      <c r="B41" s="1623"/>
      <c r="C41" s="1865"/>
      <c r="D41" s="1866"/>
      <c r="E41" s="1866"/>
      <c r="F41" s="1865"/>
      <c r="G41" s="1866"/>
    </row>
    <row r="42" spans="1:10" s="1647" customFormat="1" ht="12" customHeight="1">
      <c r="A42" s="1867" t="s">
        <v>1512</v>
      </c>
      <c r="B42" s="1623"/>
      <c r="C42" s="1865"/>
      <c r="D42" s="1866"/>
      <c r="E42" s="1866"/>
      <c r="F42" s="1865"/>
      <c r="G42" s="1866"/>
    </row>
    <row r="43" spans="1:10">
      <c r="A43" s="1202"/>
      <c r="B43" s="1644"/>
      <c r="C43" s="1202"/>
      <c r="D43" s="1202"/>
      <c r="E43" s="1202"/>
    </row>
    <row r="44" spans="1:10">
      <c r="A44" s="1202"/>
      <c r="B44" s="1644"/>
      <c r="C44" s="1202"/>
      <c r="D44" s="1202"/>
      <c r="E44" s="1202"/>
    </row>
    <row r="45" spans="1:10">
      <c r="A45" s="1202"/>
      <c r="B45" s="1644"/>
      <c r="C45" s="1202"/>
      <c r="D45" s="1202"/>
      <c r="E45" s="1202"/>
    </row>
    <row r="46" spans="1:10">
      <c r="A46" s="1202"/>
      <c r="B46" s="1644"/>
      <c r="C46" s="1202"/>
      <c r="D46" s="1202"/>
      <c r="E46" s="1202"/>
    </row>
    <row r="47" spans="1:10">
      <c r="A47" s="1202"/>
      <c r="B47" s="1644"/>
      <c r="C47" s="1202"/>
      <c r="D47" s="1202"/>
      <c r="E47" s="1202"/>
    </row>
    <row r="48" spans="1:10">
      <c r="A48" s="1202"/>
      <c r="B48" s="1644"/>
      <c r="C48" s="1202"/>
      <c r="D48" s="1202"/>
      <c r="E48" s="1202"/>
    </row>
    <row r="49" spans="1:5">
      <c r="A49" s="1202"/>
      <c r="B49" s="1644"/>
      <c r="C49" s="1202"/>
      <c r="D49" s="1202"/>
      <c r="E49" s="1202"/>
    </row>
    <row r="50" spans="1:5">
      <c r="A50" s="1202"/>
      <c r="B50" s="1644"/>
      <c r="C50" s="1202"/>
      <c r="D50" s="1202"/>
      <c r="E50" s="1202"/>
    </row>
    <row r="51" spans="1:5">
      <c r="A51" s="1202"/>
      <c r="B51" s="1644"/>
      <c r="C51" s="1202"/>
      <c r="D51" s="1202"/>
      <c r="E51" s="1202"/>
    </row>
    <row r="52" spans="1:5">
      <c r="A52" s="1202"/>
      <c r="B52" s="1644"/>
      <c r="C52" s="1202"/>
      <c r="D52" s="1202"/>
      <c r="E52" s="1202"/>
    </row>
    <row r="53" spans="1:5">
      <c r="A53" s="1202"/>
      <c r="B53" s="1644"/>
      <c r="C53" s="1202"/>
      <c r="D53" s="1202"/>
      <c r="E53" s="1202"/>
    </row>
    <row r="54" spans="1:5">
      <c r="A54" s="1202"/>
      <c r="B54" s="1644"/>
      <c r="C54" s="1202"/>
      <c r="D54" s="1202"/>
      <c r="E54" s="1202"/>
    </row>
    <row r="55" spans="1:5">
      <c r="A55" s="1202"/>
      <c r="B55" s="1644"/>
      <c r="C55" s="1202"/>
      <c r="D55" s="1202"/>
      <c r="E55" s="1202"/>
    </row>
    <row r="56" spans="1:5">
      <c r="A56" s="1202"/>
      <c r="B56" s="1644"/>
      <c r="C56" s="1202"/>
      <c r="D56" s="1202"/>
      <c r="E56" s="1202"/>
    </row>
    <row r="57" spans="1:5">
      <c r="A57" s="1202"/>
      <c r="B57" s="1644"/>
      <c r="C57" s="1202"/>
      <c r="D57" s="1202"/>
      <c r="E57" s="1202"/>
    </row>
    <row r="58" spans="1:5">
      <c r="A58" s="1202"/>
      <c r="B58" s="1644"/>
      <c r="C58" s="1202"/>
      <c r="D58" s="1202"/>
      <c r="E58" s="1202"/>
    </row>
    <row r="59" spans="1:5">
      <c r="A59" s="1202"/>
      <c r="B59" s="1644"/>
      <c r="C59" s="1202"/>
      <c r="D59" s="1202"/>
      <c r="E59" s="1202"/>
    </row>
    <row r="60" spans="1:5">
      <c r="A60" s="1202"/>
      <c r="B60" s="1644"/>
      <c r="C60" s="1202"/>
      <c r="D60" s="1202"/>
      <c r="E60" s="1202"/>
    </row>
    <row r="61" spans="1:5">
      <c r="A61" s="1202"/>
      <c r="B61" s="1644"/>
      <c r="C61" s="1202"/>
      <c r="D61" s="1202"/>
      <c r="E61" s="1202"/>
    </row>
    <row r="62" spans="1:5">
      <c r="A62" s="1202"/>
      <c r="B62" s="1644"/>
      <c r="C62" s="1202"/>
      <c r="D62" s="1202"/>
      <c r="E62" s="1202"/>
    </row>
    <row r="63" spans="1:5">
      <c r="A63" s="1202"/>
      <c r="B63" s="1644"/>
      <c r="C63" s="1202"/>
      <c r="D63" s="1202"/>
      <c r="E63" s="1202"/>
    </row>
    <row r="64" spans="1:5">
      <c r="A64" s="1202"/>
      <c r="B64" s="1644"/>
      <c r="C64" s="1202"/>
      <c r="D64" s="1202"/>
      <c r="E64" s="1202"/>
    </row>
    <row r="65" spans="1:5">
      <c r="A65" s="1202"/>
      <c r="B65" s="1644"/>
      <c r="C65" s="1202"/>
      <c r="D65" s="1202"/>
      <c r="E65" s="1202"/>
    </row>
    <row r="66" spans="1:5">
      <c r="A66" s="1202"/>
      <c r="B66" s="1644"/>
      <c r="C66" s="1202"/>
      <c r="D66" s="1202"/>
      <c r="E66" s="1202"/>
    </row>
    <row r="67" spans="1:5">
      <c r="A67" s="1202"/>
      <c r="B67" s="1644"/>
      <c r="C67" s="1202"/>
      <c r="D67" s="1202"/>
      <c r="E67" s="1202"/>
    </row>
    <row r="68" spans="1:5">
      <c r="A68" s="1202"/>
      <c r="B68" s="1644"/>
      <c r="C68" s="1202"/>
      <c r="D68" s="1202"/>
      <c r="E68" s="1202"/>
    </row>
    <row r="69" spans="1:5">
      <c r="A69" s="1202"/>
      <c r="B69" s="1644"/>
      <c r="C69" s="1202"/>
      <c r="D69" s="1202"/>
      <c r="E69" s="1202"/>
    </row>
    <row r="70" spans="1:5">
      <c r="A70" s="1202"/>
      <c r="B70" s="1644"/>
      <c r="C70" s="1202"/>
      <c r="D70" s="1202"/>
      <c r="E70" s="1202"/>
    </row>
    <row r="71" spans="1:5">
      <c r="A71" s="1202"/>
      <c r="B71" s="1644"/>
      <c r="C71" s="1202"/>
      <c r="D71" s="1202"/>
      <c r="E71" s="1202"/>
    </row>
    <row r="72" spans="1:5">
      <c r="A72" s="1202"/>
      <c r="B72" s="1644"/>
      <c r="C72" s="1202"/>
      <c r="D72" s="1202"/>
      <c r="E72" s="1202"/>
    </row>
    <row r="73" spans="1:5">
      <c r="A73" s="1202"/>
      <c r="B73" s="1644"/>
      <c r="C73" s="1202"/>
      <c r="D73" s="1202"/>
      <c r="E73" s="1202"/>
    </row>
    <row r="74" spans="1:5">
      <c r="A74" s="1202"/>
      <c r="B74" s="1644"/>
      <c r="C74" s="1202"/>
      <c r="D74" s="1202"/>
      <c r="E74" s="1202"/>
    </row>
    <row r="75" spans="1:5">
      <c r="A75" s="1202"/>
      <c r="B75" s="1644"/>
      <c r="C75" s="1202"/>
      <c r="D75" s="1202"/>
      <c r="E75" s="1202"/>
    </row>
    <row r="76" spans="1:5">
      <c r="A76" s="1202"/>
      <c r="B76" s="1644"/>
      <c r="C76" s="1202"/>
      <c r="D76" s="1202"/>
      <c r="E76" s="1202"/>
    </row>
    <row r="77" spans="1:5">
      <c r="A77" s="1202"/>
      <c r="B77" s="1644"/>
      <c r="C77" s="1202"/>
      <c r="D77" s="1202"/>
      <c r="E77" s="1202"/>
    </row>
    <row r="78" spans="1:5">
      <c r="A78" s="1202"/>
      <c r="B78" s="1644"/>
      <c r="C78" s="1202"/>
      <c r="D78" s="1202"/>
      <c r="E78" s="1202"/>
    </row>
    <row r="79" spans="1:5">
      <c r="A79" s="1202"/>
      <c r="B79" s="1644"/>
      <c r="C79" s="1202"/>
      <c r="D79" s="1202"/>
      <c r="E79" s="1202"/>
    </row>
    <row r="80" spans="1:5">
      <c r="A80" s="1202"/>
      <c r="B80" s="1644"/>
      <c r="C80" s="1202"/>
      <c r="D80" s="1202"/>
      <c r="E80" s="1202"/>
    </row>
    <row r="81" spans="1:5">
      <c r="A81" s="1202"/>
      <c r="B81" s="1644"/>
      <c r="C81" s="1202"/>
      <c r="D81" s="1202"/>
      <c r="E81" s="1202"/>
    </row>
    <row r="82" spans="1:5">
      <c r="A82" s="1202"/>
      <c r="B82" s="1644"/>
      <c r="C82" s="1202"/>
      <c r="D82" s="1202"/>
      <c r="E82" s="1202"/>
    </row>
    <row r="83" spans="1:5">
      <c r="A83" s="1202"/>
      <c r="B83" s="1644"/>
      <c r="C83" s="1202"/>
      <c r="D83" s="1202"/>
      <c r="E83" s="1202"/>
    </row>
    <row r="84" spans="1:5">
      <c r="A84" s="1202"/>
      <c r="B84" s="1644"/>
      <c r="C84" s="1202"/>
      <c r="D84" s="1202"/>
      <c r="E84" s="1202"/>
    </row>
    <row r="85" spans="1:5">
      <c r="A85" s="1202"/>
      <c r="B85" s="1644"/>
      <c r="C85" s="1202"/>
      <c r="D85" s="1202"/>
      <c r="E85" s="1202"/>
    </row>
    <row r="86" spans="1:5">
      <c r="A86" s="1202"/>
      <c r="B86" s="1644"/>
      <c r="C86" s="1202"/>
      <c r="D86" s="1202"/>
      <c r="E86" s="1202"/>
    </row>
    <row r="87" spans="1:5">
      <c r="A87" s="1202"/>
      <c r="B87" s="1644"/>
      <c r="C87" s="1202"/>
      <c r="D87" s="1202"/>
      <c r="E87" s="1202"/>
    </row>
    <row r="88" spans="1:5">
      <c r="A88" s="1202"/>
      <c r="B88" s="1644"/>
      <c r="C88" s="1202"/>
      <c r="D88" s="1202"/>
      <c r="E88" s="1202"/>
    </row>
    <row r="89" spans="1:5">
      <c r="A89" s="1202"/>
      <c r="B89" s="1644"/>
      <c r="C89" s="1202"/>
      <c r="D89" s="1202"/>
      <c r="E89" s="1202"/>
    </row>
    <row r="90" spans="1:5">
      <c r="A90" s="1202"/>
      <c r="B90" s="1644"/>
      <c r="C90" s="1202"/>
      <c r="D90" s="1202"/>
      <c r="E90" s="1202"/>
    </row>
    <row r="91" spans="1:5">
      <c r="A91" s="1202"/>
      <c r="B91" s="1644"/>
      <c r="C91" s="1202"/>
      <c r="D91" s="1202"/>
      <c r="E91" s="1202"/>
    </row>
    <row r="92" spans="1:5">
      <c r="A92" s="1202"/>
      <c r="B92" s="1644"/>
      <c r="C92" s="1202"/>
      <c r="D92" s="1202"/>
      <c r="E92" s="1202"/>
    </row>
    <row r="93" spans="1:5">
      <c r="A93" s="1202"/>
      <c r="B93" s="1644"/>
      <c r="C93" s="1202"/>
      <c r="D93" s="1202"/>
      <c r="E93" s="1202"/>
    </row>
    <row r="94" spans="1:5">
      <c r="A94" s="1202"/>
      <c r="B94" s="1644"/>
      <c r="C94" s="1202"/>
      <c r="D94" s="1202"/>
      <c r="E94" s="1202"/>
    </row>
    <row r="95" spans="1:5">
      <c r="A95" s="1202"/>
      <c r="B95" s="1644"/>
      <c r="C95" s="1202"/>
      <c r="D95" s="1202"/>
      <c r="E95" s="1202"/>
    </row>
    <row r="96" spans="1:5">
      <c r="A96" s="1202"/>
      <c r="B96" s="1644"/>
      <c r="C96" s="1202"/>
      <c r="D96" s="1202"/>
      <c r="E96" s="1202"/>
    </row>
    <row r="97" spans="1:5">
      <c r="A97" s="1202"/>
      <c r="B97" s="1644"/>
      <c r="C97" s="1202"/>
      <c r="D97" s="1202"/>
      <c r="E97" s="1202"/>
    </row>
    <row r="98" spans="1:5">
      <c r="A98" s="1202"/>
      <c r="B98" s="1644"/>
      <c r="C98" s="1202"/>
      <c r="D98" s="1202"/>
      <c r="E98" s="1202"/>
    </row>
    <row r="99" spans="1:5">
      <c r="A99" s="1202"/>
      <c r="B99" s="1644"/>
      <c r="C99" s="1202"/>
      <c r="D99" s="1202"/>
      <c r="E99" s="1202"/>
    </row>
    <row r="100" spans="1:5">
      <c r="A100" s="1202"/>
      <c r="B100" s="1644"/>
      <c r="C100" s="1202"/>
      <c r="D100" s="1202"/>
      <c r="E100" s="1202"/>
    </row>
    <row r="101" spans="1:5">
      <c r="A101" s="1202"/>
      <c r="B101" s="1644"/>
      <c r="C101" s="1202"/>
      <c r="D101" s="1202"/>
      <c r="E101" s="1202"/>
    </row>
    <row r="102" spans="1:5">
      <c r="A102" s="1202"/>
      <c r="B102" s="1644"/>
      <c r="C102" s="1202"/>
      <c r="D102" s="1202"/>
      <c r="E102" s="1202"/>
    </row>
    <row r="103" spans="1:5">
      <c r="A103" s="1202"/>
      <c r="B103" s="1644"/>
      <c r="C103" s="1202"/>
      <c r="D103" s="1202"/>
      <c r="E103" s="1202"/>
    </row>
    <row r="104" spans="1:5">
      <c r="A104" s="1202"/>
      <c r="B104" s="1644"/>
      <c r="C104" s="1202"/>
      <c r="D104" s="1202"/>
      <c r="E104" s="1202"/>
    </row>
    <row r="105" spans="1:5">
      <c r="A105" s="1202"/>
      <c r="B105" s="1644"/>
      <c r="C105" s="1202"/>
      <c r="D105" s="1202"/>
      <c r="E105" s="1202"/>
    </row>
    <row r="106" spans="1:5">
      <c r="A106" s="1202"/>
      <c r="B106" s="1644"/>
      <c r="C106" s="1202"/>
      <c r="D106" s="1202"/>
      <c r="E106" s="1202"/>
    </row>
    <row r="107" spans="1:5">
      <c r="A107" s="1202"/>
      <c r="B107" s="1644"/>
      <c r="C107" s="1202"/>
      <c r="D107" s="1202"/>
      <c r="E107" s="1202"/>
    </row>
    <row r="108" spans="1:5">
      <c r="A108" s="1202"/>
      <c r="B108" s="1644"/>
      <c r="C108" s="1202"/>
      <c r="D108" s="1202"/>
      <c r="E108" s="1202"/>
    </row>
    <row r="109" spans="1:5">
      <c r="A109" s="1202"/>
      <c r="B109" s="1644"/>
      <c r="C109" s="1202"/>
      <c r="D109" s="1202"/>
      <c r="E109" s="1202"/>
    </row>
    <row r="110" spans="1:5">
      <c r="A110" s="1202"/>
      <c r="B110" s="1644"/>
      <c r="C110" s="1202"/>
      <c r="D110" s="1202"/>
      <c r="E110" s="1202"/>
    </row>
    <row r="111" spans="1:5">
      <c r="A111" s="1202"/>
      <c r="B111" s="1644"/>
      <c r="C111" s="1202"/>
      <c r="D111" s="1202"/>
      <c r="E111" s="1202"/>
    </row>
    <row r="112" spans="1:5">
      <c r="A112" s="1202"/>
      <c r="B112" s="1644"/>
      <c r="C112" s="1202"/>
      <c r="D112" s="1202"/>
      <c r="E112" s="1202"/>
    </row>
    <row r="113" spans="1:5">
      <c r="A113" s="1202"/>
      <c r="B113" s="1644"/>
      <c r="C113" s="1202"/>
      <c r="D113" s="1202"/>
      <c r="E113" s="1202"/>
    </row>
    <row r="114" spans="1:5">
      <c r="A114" s="1202"/>
      <c r="B114" s="1644"/>
      <c r="C114" s="1202"/>
      <c r="D114" s="1202"/>
      <c r="E114" s="1202"/>
    </row>
    <row r="115" spans="1:5">
      <c r="A115" s="1202"/>
      <c r="B115" s="1644"/>
      <c r="C115" s="1202"/>
      <c r="D115" s="1202"/>
      <c r="E115" s="1202"/>
    </row>
    <row r="116" spans="1:5">
      <c r="A116" s="1202"/>
      <c r="B116" s="1644"/>
      <c r="C116" s="1202"/>
      <c r="D116" s="1202"/>
      <c r="E116" s="1202"/>
    </row>
    <row r="117" spans="1:5">
      <c r="A117" s="1202"/>
      <c r="B117" s="1644"/>
      <c r="C117" s="1202"/>
      <c r="D117" s="1202"/>
      <c r="E117" s="1202"/>
    </row>
    <row r="118" spans="1:5">
      <c r="A118" s="1202"/>
      <c r="B118" s="1644"/>
      <c r="C118" s="1202"/>
      <c r="D118" s="1202"/>
      <c r="E118" s="1202"/>
    </row>
    <row r="119" spans="1:5">
      <c r="A119" s="1202"/>
      <c r="B119" s="1644"/>
      <c r="C119" s="1202"/>
      <c r="D119" s="1202"/>
      <c r="E119" s="1202"/>
    </row>
    <row r="120" spans="1:5">
      <c r="A120" s="1202"/>
      <c r="B120" s="1644"/>
      <c r="C120" s="1202"/>
      <c r="D120" s="1202"/>
      <c r="E120" s="1202"/>
    </row>
    <row r="121" spans="1:5">
      <c r="A121" s="1202"/>
      <c r="B121" s="1644"/>
      <c r="C121" s="1202"/>
      <c r="D121" s="1202"/>
      <c r="E121" s="1202"/>
    </row>
    <row r="122" spans="1:5">
      <c r="A122" s="1202"/>
      <c r="B122" s="1644"/>
      <c r="C122" s="1202"/>
      <c r="D122" s="1202"/>
      <c r="E122" s="1202"/>
    </row>
    <row r="123" spans="1:5">
      <c r="A123" s="1202"/>
      <c r="B123" s="1644"/>
      <c r="C123" s="1202"/>
      <c r="D123" s="1202"/>
      <c r="E123" s="1202"/>
    </row>
    <row r="124" spans="1:5">
      <c r="A124" s="1202"/>
      <c r="B124" s="1644"/>
      <c r="C124" s="1202"/>
      <c r="D124" s="1202"/>
      <c r="E124" s="1202"/>
    </row>
    <row r="125" spans="1:5">
      <c r="A125" s="1202"/>
      <c r="B125" s="1644"/>
      <c r="C125" s="1202"/>
      <c r="D125" s="1202"/>
      <c r="E125" s="1202"/>
    </row>
    <row r="126" spans="1:5">
      <c r="A126" s="1202"/>
      <c r="B126" s="1644"/>
      <c r="C126" s="1202"/>
      <c r="D126" s="1202"/>
      <c r="E126" s="1202"/>
    </row>
    <row r="127" spans="1:5">
      <c r="A127" s="1202"/>
      <c r="B127" s="1644"/>
      <c r="C127" s="1202"/>
      <c r="D127" s="1202"/>
      <c r="E127" s="1202"/>
    </row>
    <row r="128" spans="1:5">
      <c r="A128" s="1202"/>
      <c r="B128" s="1644"/>
      <c r="C128" s="1202"/>
      <c r="D128" s="1202"/>
      <c r="E128" s="1202"/>
    </row>
    <row r="129" spans="1:5">
      <c r="A129" s="1202"/>
      <c r="B129" s="1644"/>
      <c r="C129" s="1202"/>
      <c r="D129" s="1202"/>
      <c r="E129" s="1202"/>
    </row>
    <row r="130" spans="1:5">
      <c r="A130" s="1202"/>
      <c r="B130" s="1644"/>
      <c r="C130" s="1202"/>
      <c r="D130" s="1202"/>
      <c r="E130" s="1202"/>
    </row>
    <row r="131" spans="1:5">
      <c r="A131" s="1202"/>
      <c r="B131" s="1644"/>
      <c r="C131" s="1202"/>
      <c r="D131" s="1202"/>
      <c r="E131" s="1202"/>
    </row>
    <row r="132" spans="1:5">
      <c r="A132" s="1202"/>
      <c r="B132" s="1644"/>
      <c r="C132" s="1202"/>
      <c r="D132" s="1202"/>
      <c r="E132" s="1202"/>
    </row>
    <row r="133" spans="1:5">
      <c r="A133" s="1202"/>
      <c r="B133" s="1644"/>
      <c r="C133" s="1202"/>
      <c r="D133" s="1202"/>
      <c r="E133" s="1202"/>
    </row>
    <row r="134" spans="1:5">
      <c r="A134" s="1202"/>
      <c r="B134" s="1644"/>
      <c r="C134" s="1202"/>
      <c r="D134" s="1202"/>
      <c r="E134" s="1202"/>
    </row>
    <row r="135" spans="1:5">
      <c r="A135" s="1202"/>
      <c r="B135" s="1644"/>
      <c r="C135" s="1202"/>
      <c r="D135" s="1202"/>
      <c r="E135" s="1202"/>
    </row>
    <row r="136" spans="1:5">
      <c r="A136" s="1202"/>
      <c r="B136" s="1644"/>
      <c r="C136" s="1202"/>
      <c r="D136" s="1202"/>
      <c r="E136" s="1202"/>
    </row>
    <row r="137" spans="1:5">
      <c r="A137" s="1202"/>
      <c r="B137" s="1644"/>
      <c r="C137" s="1202"/>
      <c r="D137" s="1202"/>
      <c r="E137" s="1202"/>
    </row>
    <row r="138" spans="1:5">
      <c r="A138" s="1202"/>
      <c r="B138" s="1644"/>
      <c r="C138" s="1202"/>
      <c r="D138" s="1202"/>
      <c r="E138" s="1202"/>
    </row>
    <row r="139" spans="1:5">
      <c r="A139" s="1202"/>
      <c r="B139" s="1644"/>
      <c r="C139" s="1202"/>
      <c r="D139" s="1202"/>
      <c r="E139" s="1202"/>
    </row>
    <row r="140" spans="1:5">
      <c r="A140" s="1202"/>
      <c r="B140" s="1644"/>
      <c r="C140" s="1202"/>
      <c r="D140" s="1202"/>
      <c r="E140" s="1202"/>
    </row>
    <row r="141" spans="1:5">
      <c r="A141" s="1202"/>
      <c r="B141" s="1644"/>
      <c r="C141" s="1202"/>
      <c r="D141" s="1202"/>
      <c r="E141" s="1202"/>
    </row>
    <row r="142" spans="1:5">
      <c r="A142" s="1202"/>
      <c r="B142" s="1644"/>
      <c r="C142" s="1202"/>
      <c r="D142" s="1202"/>
      <c r="E142" s="1202"/>
    </row>
    <row r="143" spans="1:5">
      <c r="A143" s="1202"/>
      <c r="B143" s="1644"/>
      <c r="C143" s="1202"/>
      <c r="D143" s="1202"/>
      <c r="E143" s="1202"/>
    </row>
    <row r="144" spans="1:5">
      <c r="A144" s="1202"/>
      <c r="B144" s="1644"/>
      <c r="C144" s="1202"/>
      <c r="D144" s="1202"/>
      <c r="E144" s="1202"/>
    </row>
    <row r="145" spans="1:5">
      <c r="A145" s="1202"/>
      <c r="B145" s="1644"/>
      <c r="C145" s="1202"/>
      <c r="D145" s="1202"/>
      <c r="E145" s="1202"/>
    </row>
    <row r="146" spans="1:5">
      <c r="A146" s="1202"/>
      <c r="B146" s="1644"/>
      <c r="C146" s="1202"/>
      <c r="D146" s="1202"/>
      <c r="E146" s="1202"/>
    </row>
    <row r="147" spans="1:5">
      <c r="A147" s="1202"/>
      <c r="B147" s="1644"/>
      <c r="C147" s="1202"/>
      <c r="D147" s="1202"/>
      <c r="E147" s="1202"/>
    </row>
    <row r="148" spans="1:5">
      <c r="A148" s="1202"/>
      <c r="B148" s="1644"/>
      <c r="C148" s="1202"/>
      <c r="D148" s="1202"/>
      <c r="E148" s="1202"/>
    </row>
    <row r="149" spans="1:5">
      <c r="A149" s="1202"/>
      <c r="B149" s="1644"/>
      <c r="C149" s="1202"/>
      <c r="D149" s="1202"/>
      <c r="E149" s="1202"/>
    </row>
    <row r="150" spans="1:5">
      <c r="A150" s="1202"/>
      <c r="B150" s="1644"/>
      <c r="C150" s="1202"/>
      <c r="D150" s="1202"/>
      <c r="E150" s="1202"/>
    </row>
    <row r="151" spans="1:5">
      <c r="A151" s="1202"/>
      <c r="B151" s="1644"/>
      <c r="C151" s="1202"/>
      <c r="D151" s="1202"/>
      <c r="E151" s="1202"/>
    </row>
    <row r="152" spans="1:5">
      <c r="A152" s="1202"/>
      <c r="B152" s="1644"/>
      <c r="C152" s="1202"/>
      <c r="D152" s="1202"/>
      <c r="E152" s="1202"/>
    </row>
    <row r="153" spans="1:5">
      <c r="A153" s="1202"/>
      <c r="B153" s="1644"/>
      <c r="C153" s="1202"/>
      <c r="D153" s="1202"/>
      <c r="E153" s="1202"/>
    </row>
    <row r="154" spans="1:5">
      <c r="A154" s="1202"/>
      <c r="B154" s="1644"/>
      <c r="C154" s="1202"/>
      <c r="D154" s="1202"/>
      <c r="E154" s="1202"/>
    </row>
    <row r="155" spans="1:5">
      <c r="A155" s="1202"/>
      <c r="B155" s="1644"/>
      <c r="C155" s="1202"/>
      <c r="D155" s="1202"/>
      <c r="E155" s="1202"/>
    </row>
    <row r="156" spans="1:5">
      <c r="A156" s="1202"/>
      <c r="B156" s="1644"/>
      <c r="C156" s="1202"/>
      <c r="D156" s="1202"/>
      <c r="E156" s="1202"/>
    </row>
    <row r="157" spans="1:5">
      <c r="A157" s="1202"/>
      <c r="B157" s="1644"/>
      <c r="C157" s="1202"/>
      <c r="D157" s="1202"/>
      <c r="E157" s="1202"/>
    </row>
    <row r="158" spans="1:5">
      <c r="A158" s="1202"/>
      <c r="B158" s="1644"/>
      <c r="C158" s="1202"/>
      <c r="D158" s="1202"/>
      <c r="E158" s="1202"/>
    </row>
    <row r="159" spans="1:5">
      <c r="A159" s="1202"/>
      <c r="B159" s="1644"/>
      <c r="C159" s="1202"/>
      <c r="D159" s="1202"/>
      <c r="E159" s="1202"/>
    </row>
    <row r="160" spans="1:5">
      <c r="A160" s="1202"/>
      <c r="B160" s="1644"/>
      <c r="C160" s="1202"/>
      <c r="D160" s="1202"/>
      <c r="E160" s="1202"/>
    </row>
    <row r="161" spans="1:5">
      <c r="A161" s="1202"/>
      <c r="B161" s="1644"/>
      <c r="C161" s="1202"/>
      <c r="D161" s="1202"/>
      <c r="E161" s="1202"/>
    </row>
    <row r="162" spans="1:5">
      <c r="A162" s="1202"/>
      <c r="B162" s="1644"/>
      <c r="C162" s="1202"/>
      <c r="D162" s="1202"/>
      <c r="E162" s="1202"/>
    </row>
    <row r="163" spans="1:5">
      <c r="A163" s="1202"/>
      <c r="B163" s="1644"/>
      <c r="C163" s="1202"/>
      <c r="D163" s="1202"/>
      <c r="E163" s="1202"/>
    </row>
    <row r="164" spans="1:5">
      <c r="A164" s="1202"/>
      <c r="B164" s="1644"/>
      <c r="C164" s="1202"/>
      <c r="D164" s="1202"/>
      <c r="E164" s="1202"/>
    </row>
    <row r="165" spans="1:5">
      <c r="A165" s="1202"/>
      <c r="B165" s="1644"/>
      <c r="C165" s="1202"/>
      <c r="D165" s="1202"/>
      <c r="E165" s="1202"/>
    </row>
    <row r="166" spans="1:5">
      <c r="A166" s="1202"/>
      <c r="B166" s="1644"/>
      <c r="C166" s="1202"/>
      <c r="D166" s="1202"/>
      <c r="E166" s="1202"/>
    </row>
    <row r="167" spans="1:5">
      <c r="A167" s="1202"/>
      <c r="B167" s="1644"/>
      <c r="C167" s="1202"/>
      <c r="D167" s="1202"/>
      <c r="E167" s="1202"/>
    </row>
    <row r="168" spans="1:5">
      <c r="A168" s="1202"/>
      <c r="B168" s="1644"/>
      <c r="C168" s="1202"/>
      <c r="D168" s="1202"/>
      <c r="E168" s="1202"/>
    </row>
    <row r="169" spans="1:5">
      <c r="A169" s="1202"/>
      <c r="B169" s="1644"/>
      <c r="C169" s="1202"/>
      <c r="D169" s="1202"/>
      <c r="E169" s="1202"/>
    </row>
    <row r="170" spans="1:5">
      <c r="A170" s="1202"/>
      <c r="B170" s="1644"/>
      <c r="C170" s="1202"/>
      <c r="D170" s="1202"/>
      <c r="E170" s="1202"/>
    </row>
    <row r="171" spans="1:5">
      <c r="A171" s="1202"/>
      <c r="B171" s="1644"/>
      <c r="C171" s="1202"/>
      <c r="D171" s="1202"/>
      <c r="E171" s="1202"/>
    </row>
    <row r="172" spans="1:5">
      <c r="A172" s="1202"/>
      <c r="B172" s="1644"/>
      <c r="C172" s="1202"/>
      <c r="D172" s="1202"/>
      <c r="E172" s="1202"/>
    </row>
    <row r="173" spans="1:5">
      <c r="A173" s="1202"/>
      <c r="B173" s="1644"/>
      <c r="C173" s="1202"/>
      <c r="D173" s="1202"/>
      <c r="E173" s="1202"/>
    </row>
    <row r="174" spans="1:5">
      <c r="A174" s="1202"/>
      <c r="B174" s="1644"/>
      <c r="C174" s="1202"/>
      <c r="D174" s="1202"/>
      <c r="E174" s="1202"/>
    </row>
    <row r="175" spans="1:5">
      <c r="A175" s="1202"/>
      <c r="B175" s="1644"/>
      <c r="C175" s="1202"/>
      <c r="D175" s="1202"/>
      <c r="E175" s="1202"/>
    </row>
    <row r="176" spans="1:5">
      <c r="A176" s="1202"/>
      <c r="B176" s="1644"/>
      <c r="C176" s="1202"/>
      <c r="D176" s="1202"/>
      <c r="E176" s="1202"/>
    </row>
    <row r="177" spans="1:5">
      <c r="A177" s="1202"/>
      <c r="B177" s="1644"/>
      <c r="C177" s="1202"/>
      <c r="D177" s="1202"/>
      <c r="E177" s="1202"/>
    </row>
    <row r="178" spans="1:5">
      <c r="A178" s="1202"/>
      <c r="B178" s="1644"/>
      <c r="C178" s="1202"/>
      <c r="D178" s="1202"/>
      <c r="E178" s="1202"/>
    </row>
    <row r="179" spans="1:5">
      <c r="A179" s="1202"/>
      <c r="B179" s="1644"/>
      <c r="C179" s="1202"/>
      <c r="D179" s="1202"/>
      <c r="E179" s="1202"/>
    </row>
    <row r="180" spans="1:5">
      <c r="A180" s="1202"/>
      <c r="B180" s="1644"/>
      <c r="C180" s="1202"/>
      <c r="D180" s="1202"/>
      <c r="E180" s="1202"/>
    </row>
    <row r="181" spans="1:5">
      <c r="A181" s="1202"/>
      <c r="B181" s="1644"/>
      <c r="C181" s="1202"/>
      <c r="D181" s="1202"/>
      <c r="E181" s="1202"/>
    </row>
    <row r="182" spans="1:5">
      <c r="A182" s="1202"/>
      <c r="B182" s="1644"/>
      <c r="C182" s="1202"/>
      <c r="D182" s="1202"/>
      <c r="E182" s="1202"/>
    </row>
    <row r="183" spans="1:5">
      <c r="A183" s="1202"/>
      <c r="B183" s="1644"/>
      <c r="C183" s="1202"/>
      <c r="D183" s="1202"/>
      <c r="E183" s="1202"/>
    </row>
    <row r="184" spans="1:5">
      <c r="A184" s="1202"/>
      <c r="B184" s="1644"/>
      <c r="C184" s="1202"/>
      <c r="D184" s="1202"/>
      <c r="E184" s="1202"/>
    </row>
    <row r="185" spans="1:5">
      <c r="A185" s="1202"/>
      <c r="B185" s="1644"/>
      <c r="C185" s="1202"/>
      <c r="D185" s="1202"/>
      <c r="E185" s="1202"/>
    </row>
    <row r="186" spans="1:5">
      <c r="A186" s="1202"/>
      <c r="B186" s="1644"/>
      <c r="C186" s="1202"/>
      <c r="D186" s="1202"/>
      <c r="E186" s="1202"/>
    </row>
    <row r="187" spans="1:5">
      <c r="A187" s="1202"/>
      <c r="B187" s="1644"/>
      <c r="C187" s="1202"/>
      <c r="D187" s="1202"/>
      <c r="E187" s="1202"/>
    </row>
    <row r="188" spans="1:5">
      <c r="A188" s="1202"/>
      <c r="B188" s="1644"/>
      <c r="C188" s="1202"/>
      <c r="D188" s="1202"/>
      <c r="E188" s="1202"/>
    </row>
    <row r="189" spans="1:5">
      <c r="A189" s="1202"/>
      <c r="B189" s="1644"/>
      <c r="C189" s="1202"/>
      <c r="D189" s="1202"/>
      <c r="E189" s="1202"/>
    </row>
    <row r="190" spans="1:5">
      <c r="A190" s="1202"/>
      <c r="B190" s="1644"/>
      <c r="C190" s="1202"/>
      <c r="D190" s="1202"/>
      <c r="E190" s="1202"/>
    </row>
    <row r="191" spans="1:5">
      <c r="A191" s="1202"/>
      <c r="B191" s="1644"/>
      <c r="C191" s="1202"/>
      <c r="D191" s="1202"/>
      <c r="E191" s="1202"/>
    </row>
    <row r="192" spans="1:5">
      <c r="A192" s="1202"/>
      <c r="B192" s="1644"/>
      <c r="C192" s="1202"/>
      <c r="D192" s="1202"/>
      <c r="E192" s="1202"/>
    </row>
    <row r="193" spans="1:5">
      <c r="A193" s="1202"/>
      <c r="B193" s="1644"/>
      <c r="C193" s="1202"/>
      <c r="D193" s="1202"/>
      <c r="E193" s="1202"/>
    </row>
    <row r="194" spans="1:5">
      <c r="A194" s="1202"/>
      <c r="B194" s="1644"/>
      <c r="C194" s="1202"/>
      <c r="D194" s="1202"/>
      <c r="E194" s="1202"/>
    </row>
    <row r="195" spans="1:5">
      <c r="A195" s="1202"/>
      <c r="B195" s="1644"/>
      <c r="C195" s="1202"/>
      <c r="D195" s="1202"/>
      <c r="E195" s="1202"/>
    </row>
    <row r="196" spans="1:5">
      <c r="A196" s="1202"/>
      <c r="B196" s="1644"/>
      <c r="C196" s="1202"/>
      <c r="D196" s="1202"/>
      <c r="E196" s="1202"/>
    </row>
    <row r="197" spans="1:5">
      <c r="A197" s="1202"/>
      <c r="B197" s="1644"/>
      <c r="C197" s="1202"/>
      <c r="D197" s="1202"/>
      <c r="E197" s="1202"/>
    </row>
    <row r="198" spans="1:5">
      <c r="A198" s="1202"/>
      <c r="B198" s="1644"/>
      <c r="C198" s="1202"/>
      <c r="D198" s="1202"/>
      <c r="E198" s="1202"/>
    </row>
    <row r="199" spans="1:5">
      <c r="A199" s="1202"/>
      <c r="B199" s="1644"/>
      <c r="C199" s="1202"/>
      <c r="D199" s="1202"/>
      <c r="E199" s="1202"/>
    </row>
    <row r="200" spans="1:5">
      <c r="A200" s="1202"/>
      <c r="B200" s="1644"/>
      <c r="C200" s="1202"/>
      <c r="D200" s="1202"/>
      <c r="E200" s="1202"/>
    </row>
    <row r="201" spans="1:5">
      <c r="A201" s="1202"/>
      <c r="B201" s="1644"/>
      <c r="C201" s="1202"/>
      <c r="D201" s="1202"/>
      <c r="E201" s="1202"/>
    </row>
    <row r="202" spans="1:5">
      <c r="A202" s="1202"/>
      <c r="B202" s="1644"/>
      <c r="C202" s="1202"/>
      <c r="D202" s="1202"/>
      <c r="E202" s="1202"/>
    </row>
    <row r="203" spans="1:5">
      <c r="A203" s="1202"/>
      <c r="B203" s="1644"/>
      <c r="C203" s="1202"/>
      <c r="D203" s="1202"/>
      <c r="E203" s="1202"/>
    </row>
    <row r="204" spans="1:5">
      <c r="A204" s="1202"/>
      <c r="B204" s="1644"/>
      <c r="C204" s="1202"/>
      <c r="D204" s="1202"/>
      <c r="E204" s="1202"/>
    </row>
    <row r="205" spans="1:5">
      <c r="A205" s="1202"/>
      <c r="B205" s="1644"/>
      <c r="C205" s="1202"/>
      <c r="D205" s="1202"/>
      <c r="E205" s="1202"/>
    </row>
    <row r="206" spans="1:5">
      <c r="A206" s="1202"/>
      <c r="B206" s="1644"/>
      <c r="C206" s="1202"/>
      <c r="D206" s="1202"/>
      <c r="E206" s="1202"/>
    </row>
    <row r="207" spans="1:5">
      <c r="A207" s="1202"/>
      <c r="B207" s="1644"/>
      <c r="C207" s="1202"/>
      <c r="D207" s="1202"/>
      <c r="E207" s="1202"/>
    </row>
    <row r="208" spans="1:5">
      <c r="A208" s="1202"/>
      <c r="B208" s="1644"/>
      <c r="C208" s="1202"/>
      <c r="D208" s="1202"/>
      <c r="E208" s="1202"/>
    </row>
    <row r="209" spans="1:5">
      <c r="A209" s="1202"/>
      <c r="B209" s="1644"/>
      <c r="C209" s="1202"/>
      <c r="D209" s="1202"/>
      <c r="E209" s="1202"/>
    </row>
    <row r="210" spans="1:5">
      <c r="A210" s="1202"/>
      <c r="B210" s="1644"/>
      <c r="C210" s="1202"/>
      <c r="D210" s="1202"/>
      <c r="E210" s="1202"/>
    </row>
    <row r="211" spans="1:5">
      <c r="A211" s="1202"/>
      <c r="B211" s="1644"/>
      <c r="C211" s="1202"/>
      <c r="D211" s="1202"/>
      <c r="E211" s="1202"/>
    </row>
    <row r="212" spans="1:5">
      <c r="A212" s="1202"/>
      <c r="B212" s="1644"/>
      <c r="C212" s="1202"/>
      <c r="D212" s="1202"/>
      <c r="E212" s="1202"/>
    </row>
    <row r="213" spans="1:5">
      <c r="A213" s="1202"/>
      <c r="B213" s="1644"/>
      <c r="C213" s="1202"/>
      <c r="D213" s="1202"/>
      <c r="E213" s="1202"/>
    </row>
    <row r="214" spans="1:5">
      <c r="A214" s="1202"/>
      <c r="B214" s="1644"/>
      <c r="C214" s="1202"/>
      <c r="D214" s="1202"/>
      <c r="E214" s="1202"/>
    </row>
    <row r="215" spans="1:5">
      <c r="A215" s="1202"/>
      <c r="B215" s="1644"/>
      <c r="C215" s="1202"/>
      <c r="D215" s="1202"/>
      <c r="E215" s="1202"/>
    </row>
    <row r="216" spans="1:5">
      <c r="A216" s="1202"/>
      <c r="B216" s="1644"/>
      <c r="C216" s="1202"/>
      <c r="D216" s="1202"/>
      <c r="E216" s="1202"/>
    </row>
    <row r="217" spans="1:5">
      <c r="A217" s="1202"/>
      <c r="B217" s="1644"/>
      <c r="C217" s="1202"/>
      <c r="D217" s="1202"/>
      <c r="E217" s="1202"/>
    </row>
    <row r="218" spans="1:5">
      <c r="A218" s="1202"/>
      <c r="B218" s="1644"/>
      <c r="C218" s="1202"/>
      <c r="D218" s="1202"/>
      <c r="E218" s="1202"/>
    </row>
    <row r="219" spans="1:5">
      <c r="A219" s="1202"/>
      <c r="B219" s="1644"/>
      <c r="C219" s="1202"/>
      <c r="D219" s="1202"/>
      <c r="E219" s="1202"/>
    </row>
    <row r="220" spans="1:5">
      <c r="A220" s="1202"/>
      <c r="B220" s="1644"/>
      <c r="C220" s="1202"/>
      <c r="D220" s="1202"/>
      <c r="E220" s="1202"/>
    </row>
    <row r="221" spans="1:5">
      <c r="A221" s="1202"/>
      <c r="B221" s="1644"/>
      <c r="C221" s="1202"/>
      <c r="D221" s="1202"/>
      <c r="E221" s="1202"/>
    </row>
    <row r="222" spans="1:5">
      <c r="A222" s="1202"/>
      <c r="B222" s="1644"/>
      <c r="C222" s="1202"/>
      <c r="D222" s="1202"/>
      <c r="E222" s="1202"/>
    </row>
    <row r="223" spans="1:5">
      <c r="A223" s="1202"/>
      <c r="B223" s="1644"/>
      <c r="C223" s="1202"/>
      <c r="D223" s="1202"/>
      <c r="E223" s="1202"/>
    </row>
    <row r="224" spans="1:5">
      <c r="A224" s="1202"/>
      <c r="B224" s="1644"/>
      <c r="C224" s="1202"/>
      <c r="D224" s="1202"/>
      <c r="E224" s="1202"/>
    </row>
    <row r="225" spans="1:5">
      <c r="A225" s="1202"/>
      <c r="B225" s="1644"/>
      <c r="C225" s="1202"/>
      <c r="D225" s="1202"/>
      <c r="E225" s="1202"/>
    </row>
    <row r="226" spans="1:5">
      <c r="A226" s="1202"/>
      <c r="B226" s="1644"/>
      <c r="C226" s="1202"/>
      <c r="D226" s="1202"/>
      <c r="E226" s="1202"/>
    </row>
    <row r="227" spans="1:5">
      <c r="A227" s="1202"/>
      <c r="B227" s="1644"/>
      <c r="C227" s="1202"/>
      <c r="D227" s="1202"/>
      <c r="E227" s="1202"/>
    </row>
    <row r="228" spans="1:5">
      <c r="A228" s="1202"/>
      <c r="B228" s="1644"/>
      <c r="C228" s="1202"/>
      <c r="D228" s="1202"/>
      <c r="E228" s="1202"/>
    </row>
    <row r="229" spans="1:5">
      <c r="A229" s="1202"/>
      <c r="B229" s="1644"/>
      <c r="C229" s="1202"/>
      <c r="D229" s="1202"/>
      <c r="E229" s="1202"/>
    </row>
    <row r="230" spans="1:5">
      <c r="A230" s="1202"/>
      <c r="B230" s="1644"/>
      <c r="C230" s="1202"/>
      <c r="D230" s="1202"/>
      <c r="E230" s="1202"/>
    </row>
    <row r="231" spans="1:5">
      <c r="A231" s="1202"/>
      <c r="B231" s="1644"/>
      <c r="C231" s="1202"/>
      <c r="D231" s="1202"/>
      <c r="E231" s="1202"/>
    </row>
    <row r="232" spans="1:5">
      <c r="A232" s="1202"/>
      <c r="B232" s="1644"/>
      <c r="C232" s="1202"/>
      <c r="D232" s="1202"/>
      <c r="E232" s="1202"/>
    </row>
    <row r="233" spans="1:5">
      <c r="A233" s="1202"/>
      <c r="B233" s="1644"/>
      <c r="C233" s="1202"/>
      <c r="D233" s="1202"/>
      <c r="E233" s="1202"/>
    </row>
    <row r="234" spans="1:5">
      <c r="A234" s="1202"/>
      <c r="B234" s="1644"/>
      <c r="C234" s="1202"/>
      <c r="D234" s="1202"/>
      <c r="E234" s="1202"/>
    </row>
    <row r="235" spans="1:5">
      <c r="A235" s="1202"/>
      <c r="B235" s="1644"/>
      <c r="C235" s="1202"/>
      <c r="D235" s="1202"/>
      <c r="E235" s="1202"/>
    </row>
    <row r="236" spans="1:5">
      <c r="A236" s="1202"/>
      <c r="B236" s="1644"/>
      <c r="C236" s="1202"/>
      <c r="D236" s="1202"/>
      <c r="E236" s="1202"/>
    </row>
    <row r="237" spans="1:5">
      <c r="A237" s="1202"/>
      <c r="B237" s="1644"/>
      <c r="C237" s="1202"/>
      <c r="D237" s="1202"/>
      <c r="E237" s="1202"/>
    </row>
    <row r="238" spans="1:5">
      <c r="A238" s="1202"/>
      <c r="B238" s="1644"/>
      <c r="C238" s="1202"/>
      <c r="D238" s="1202"/>
      <c r="E238" s="1202"/>
    </row>
    <row r="239" spans="1:5">
      <c r="A239" s="1202"/>
      <c r="B239" s="1644"/>
      <c r="C239" s="1202"/>
      <c r="D239" s="1202"/>
      <c r="E239" s="1202"/>
    </row>
    <row r="240" spans="1:5">
      <c r="A240" s="1202"/>
      <c r="B240" s="1644"/>
      <c r="C240" s="1202"/>
      <c r="D240" s="1202"/>
      <c r="E240" s="1202"/>
    </row>
    <row r="241" spans="1:5">
      <c r="A241" s="1202"/>
      <c r="B241" s="1644"/>
      <c r="C241" s="1202"/>
      <c r="D241" s="1202"/>
      <c r="E241" s="1202"/>
    </row>
    <row r="242" spans="1:5">
      <c r="A242" s="1202"/>
      <c r="B242" s="1644"/>
      <c r="C242" s="1202"/>
      <c r="D242" s="1202"/>
      <c r="E242" s="1202"/>
    </row>
    <row r="243" spans="1:5">
      <c r="A243" s="1202"/>
      <c r="B243" s="1644"/>
      <c r="C243" s="1202"/>
      <c r="D243" s="1202"/>
      <c r="E243" s="1202"/>
    </row>
    <row r="244" spans="1:5">
      <c r="A244" s="1202"/>
      <c r="B244" s="1644"/>
      <c r="C244" s="1202"/>
      <c r="D244" s="1202"/>
      <c r="E244" s="1202"/>
    </row>
    <row r="245" spans="1:5">
      <c r="A245" s="1202"/>
      <c r="B245" s="1644"/>
      <c r="C245" s="1202"/>
      <c r="D245" s="1202"/>
      <c r="E245" s="1202"/>
    </row>
    <row r="246" spans="1:5">
      <c r="A246" s="1202"/>
      <c r="B246" s="1644"/>
      <c r="C246" s="1202"/>
      <c r="D246" s="1202"/>
      <c r="E246" s="1202"/>
    </row>
    <row r="247" spans="1:5">
      <c r="A247" s="1202"/>
      <c r="B247" s="1644"/>
      <c r="C247" s="1202"/>
      <c r="D247" s="1202"/>
      <c r="E247" s="1202"/>
    </row>
    <row r="248" spans="1:5">
      <c r="A248" s="1202"/>
      <c r="B248" s="1644"/>
      <c r="C248" s="1202"/>
      <c r="D248" s="1202"/>
      <c r="E248" s="1202"/>
    </row>
    <row r="249" spans="1:5">
      <c r="A249" s="1202"/>
      <c r="B249" s="1644"/>
      <c r="C249" s="1202"/>
      <c r="D249" s="1202"/>
      <c r="E249" s="1202"/>
    </row>
    <row r="250" spans="1:5">
      <c r="A250" s="1202"/>
      <c r="B250" s="1644"/>
      <c r="C250" s="1202"/>
      <c r="D250" s="1202"/>
      <c r="E250" s="1202"/>
    </row>
    <row r="251" spans="1:5">
      <c r="A251" s="1202"/>
      <c r="B251" s="1644"/>
      <c r="C251" s="1202"/>
      <c r="D251" s="1202"/>
      <c r="E251" s="1202"/>
    </row>
    <row r="252" spans="1:5">
      <c r="A252" s="1202"/>
      <c r="B252" s="1644"/>
      <c r="C252" s="1202"/>
      <c r="D252" s="1202"/>
      <c r="E252" s="1202"/>
    </row>
    <row r="253" spans="1:5">
      <c r="A253" s="1202"/>
      <c r="B253" s="1644"/>
      <c r="C253" s="1202"/>
      <c r="D253" s="1202"/>
      <c r="E253" s="1202"/>
    </row>
    <row r="254" spans="1:5">
      <c r="A254" s="1202"/>
      <c r="B254" s="1644"/>
      <c r="C254" s="1202"/>
      <c r="D254" s="1202"/>
      <c r="E254" s="1202"/>
    </row>
    <row r="255" spans="1:5">
      <c r="A255" s="1202"/>
      <c r="B255" s="1644"/>
      <c r="C255" s="1202"/>
      <c r="D255" s="1202"/>
      <c r="E255" s="1202"/>
    </row>
    <row r="256" spans="1:5">
      <c r="A256" s="1202"/>
      <c r="B256" s="1644"/>
      <c r="C256" s="1202"/>
      <c r="D256" s="1202"/>
      <c r="E256" s="1202"/>
    </row>
    <row r="257" spans="1:5">
      <c r="A257" s="1202"/>
      <c r="B257" s="1644"/>
      <c r="C257" s="1202"/>
      <c r="D257" s="1202"/>
      <c r="E257" s="1202"/>
    </row>
    <row r="258" spans="1:5">
      <c r="A258" s="1202"/>
      <c r="B258" s="1644"/>
      <c r="C258" s="1202"/>
      <c r="D258" s="1202"/>
      <c r="E258" s="1202"/>
    </row>
    <row r="259" spans="1:5">
      <c r="A259" s="1202"/>
      <c r="B259" s="1644"/>
      <c r="C259" s="1202"/>
      <c r="D259" s="1202"/>
      <c r="E259" s="1202"/>
    </row>
    <row r="260" spans="1:5">
      <c r="A260" s="1202"/>
      <c r="B260" s="1644"/>
      <c r="C260" s="1202"/>
      <c r="D260" s="1202"/>
      <c r="E260" s="1202"/>
    </row>
    <row r="261" spans="1:5">
      <c r="A261" s="1202"/>
      <c r="B261" s="1644"/>
      <c r="C261" s="1202"/>
      <c r="D261" s="1202"/>
      <c r="E261" s="1202"/>
    </row>
    <row r="262" spans="1:5">
      <c r="A262" s="1202"/>
      <c r="B262" s="1644"/>
      <c r="C262" s="1202"/>
      <c r="D262" s="1202"/>
      <c r="E262" s="1202"/>
    </row>
    <row r="263" spans="1:5">
      <c r="A263" s="1202"/>
      <c r="B263" s="1644"/>
      <c r="C263" s="1202"/>
      <c r="D263" s="1202"/>
      <c r="E263" s="1202"/>
    </row>
    <row r="264" spans="1:5">
      <c r="A264" s="1202"/>
      <c r="B264" s="1644"/>
      <c r="C264" s="1202"/>
      <c r="D264" s="1202"/>
      <c r="E264" s="1202"/>
    </row>
    <row r="265" spans="1:5">
      <c r="A265" s="1202"/>
      <c r="B265" s="1644"/>
      <c r="C265" s="1202"/>
      <c r="D265" s="1202"/>
      <c r="E265" s="1202"/>
    </row>
    <row r="266" spans="1:5">
      <c r="A266" s="1202"/>
      <c r="B266" s="1644"/>
      <c r="C266" s="1202"/>
      <c r="D266" s="1202"/>
      <c r="E266" s="1202"/>
    </row>
    <row r="267" spans="1:5">
      <c r="A267" s="1202"/>
      <c r="B267" s="1644"/>
      <c r="C267" s="1202"/>
      <c r="D267" s="1202"/>
      <c r="E267" s="1202"/>
    </row>
    <row r="268" spans="1:5">
      <c r="A268" s="1202"/>
      <c r="B268" s="1644"/>
      <c r="C268" s="1202"/>
      <c r="D268" s="1202"/>
      <c r="E268" s="1202"/>
    </row>
    <row r="269" spans="1:5">
      <c r="A269" s="1202"/>
      <c r="B269" s="1644"/>
      <c r="C269" s="1202"/>
      <c r="D269" s="1202"/>
      <c r="E269" s="1202"/>
    </row>
    <row r="270" spans="1:5">
      <c r="A270" s="1202"/>
      <c r="B270" s="1644"/>
      <c r="C270" s="1202"/>
      <c r="D270" s="1202"/>
      <c r="E270" s="1202"/>
    </row>
    <row r="271" spans="1:5">
      <c r="A271" s="1202"/>
      <c r="B271" s="1644"/>
      <c r="C271" s="1202"/>
      <c r="D271" s="1202"/>
      <c r="E271" s="1202"/>
    </row>
    <row r="272" spans="1:5">
      <c r="A272" s="1202"/>
      <c r="B272" s="1644"/>
      <c r="C272" s="1202"/>
      <c r="D272" s="1202"/>
      <c r="E272" s="1202"/>
    </row>
    <row r="273" spans="1:5">
      <c r="A273" s="1202"/>
      <c r="B273" s="1644"/>
      <c r="C273" s="1202"/>
      <c r="D273" s="1202"/>
      <c r="E273" s="1202"/>
    </row>
    <row r="274" spans="1:5">
      <c r="A274" s="1202"/>
      <c r="B274" s="1644"/>
      <c r="C274" s="1202"/>
      <c r="D274" s="1202"/>
      <c r="E274" s="1202"/>
    </row>
    <row r="275" spans="1:5">
      <c r="A275" s="1202"/>
      <c r="B275" s="1644"/>
      <c r="C275" s="1202"/>
      <c r="D275" s="1202"/>
      <c r="E275" s="1202"/>
    </row>
    <row r="276" spans="1:5">
      <c r="A276" s="1202"/>
      <c r="B276" s="1644"/>
      <c r="C276" s="1202"/>
      <c r="D276" s="1202"/>
      <c r="E276" s="1202"/>
    </row>
    <row r="277" spans="1:5">
      <c r="A277" s="1202"/>
      <c r="B277" s="1644"/>
      <c r="C277" s="1202"/>
      <c r="D277" s="1202"/>
      <c r="E277" s="1202"/>
    </row>
    <row r="278" spans="1:5">
      <c r="A278" s="1202"/>
      <c r="B278" s="1644"/>
      <c r="C278" s="1202"/>
      <c r="D278" s="1202"/>
      <c r="E278" s="1202"/>
    </row>
    <row r="279" spans="1:5">
      <c r="A279" s="1202"/>
      <c r="B279" s="1644"/>
      <c r="C279" s="1202"/>
      <c r="D279" s="1202"/>
      <c r="E279" s="1202"/>
    </row>
    <row r="280" spans="1:5">
      <c r="A280" s="1202"/>
      <c r="B280" s="1644"/>
      <c r="C280" s="1202"/>
      <c r="D280" s="1202"/>
      <c r="E280" s="1202"/>
    </row>
    <row r="281" spans="1:5">
      <c r="A281" s="1202"/>
      <c r="B281" s="1644"/>
      <c r="C281" s="1202"/>
      <c r="D281" s="1202"/>
      <c r="E281" s="1202"/>
    </row>
    <row r="282" spans="1:5">
      <c r="A282" s="1202"/>
      <c r="B282" s="1644"/>
      <c r="C282" s="1202"/>
      <c r="D282" s="1202"/>
      <c r="E282" s="1202"/>
    </row>
    <row r="283" spans="1:5">
      <c r="A283" s="1202"/>
      <c r="B283" s="1644"/>
      <c r="C283" s="1202"/>
      <c r="D283" s="1202"/>
      <c r="E283" s="1202"/>
    </row>
    <row r="284" spans="1:5">
      <c r="A284" s="1202"/>
      <c r="B284" s="1644"/>
      <c r="C284" s="1202"/>
      <c r="D284" s="1202"/>
      <c r="E284" s="1202"/>
    </row>
    <row r="285" spans="1:5">
      <c r="A285" s="1202"/>
      <c r="B285" s="1644"/>
      <c r="C285" s="1202"/>
      <c r="D285" s="1202"/>
      <c r="E285" s="1202"/>
    </row>
    <row r="286" spans="1:5">
      <c r="A286" s="1202"/>
      <c r="B286" s="1644"/>
      <c r="C286" s="1202"/>
      <c r="D286" s="1202"/>
      <c r="E286" s="1202"/>
    </row>
    <row r="287" spans="1:5">
      <c r="A287" s="1202"/>
      <c r="B287" s="1644"/>
      <c r="C287" s="1202"/>
      <c r="D287" s="1202"/>
      <c r="E287" s="1202"/>
    </row>
    <row r="288" spans="1:5">
      <c r="A288" s="1202"/>
      <c r="B288" s="1644"/>
      <c r="C288" s="1202"/>
      <c r="D288" s="1202"/>
      <c r="E288" s="1202"/>
    </row>
    <row r="289" spans="1:5">
      <c r="A289" s="1202"/>
      <c r="B289" s="1644"/>
      <c r="C289" s="1202"/>
      <c r="D289" s="1202"/>
      <c r="E289" s="1202"/>
    </row>
    <row r="290" spans="1:5">
      <c r="A290" s="1202"/>
      <c r="B290" s="1644"/>
      <c r="C290" s="1202"/>
      <c r="D290" s="1202"/>
      <c r="E290" s="1202"/>
    </row>
    <row r="291" spans="1:5">
      <c r="A291" s="1202"/>
      <c r="B291" s="1644"/>
      <c r="C291" s="1202"/>
      <c r="D291" s="1202"/>
      <c r="E291" s="1202"/>
    </row>
    <row r="292" spans="1:5">
      <c r="A292" s="1202"/>
      <c r="B292" s="1644"/>
      <c r="C292" s="1202"/>
      <c r="D292" s="1202"/>
      <c r="E292" s="1202"/>
    </row>
    <row r="293" spans="1:5">
      <c r="A293" s="1202"/>
      <c r="B293" s="1644"/>
      <c r="C293" s="1202"/>
      <c r="D293" s="1202"/>
      <c r="E293" s="1202"/>
    </row>
    <row r="294" spans="1:5">
      <c r="A294" s="1202"/>
      <c r="B294" s="1644"/>
      <c r="C294" s="1202"/>
      <c r="D294" s="1202"/>
      <c r="E294" s="1202"/>
    </row>
    <row r="295" spans="1:5">
      <c r="A295" s="1202"/>
      <c r="B295" s="1644"/>
      <c r="C295" s="1202"/>
      <c r="D295" s="1202"/>
      <c r="E295" s="1202"/>
    </row>
    <row r="296" spans="1:5">
      <c r="A296" s="1202"/>
      <c r="B296" s="1644"/>
      <c r="C296" s="1202"/>
      <c r="D296" s="1202"/>
      <c r="E296" s="1202"/>
    </row>
    <row r="297" spans="1:5">
      <c r="A297" s="1202"/>
      <c r="B297" s="1644"/>
      <c r="C297" s="1202"/>
      <c r="D297" s="1202"/>
      <c r="E297" s="1202"/>
    </row>
    <row r="298" spans="1:5">
      <c r="A298" s="1202"/>
      <c r="B298" s="1644"/>
      <c r="C298" s="1202"/>
      <c r="D298" s="1202"/>
      <c r="E298" s="1202"/>
    </row>
    <row r="299" spans="1:5">
      <c r="A299" s="1202"/>
      <c r="B299" s="1644"/>
      <c r="C299" s="1202"/>
      <c r="D299" s="1202"/>
      <c r="E299" s="1202"/>
    </row>
    <row r="300" spans="1:5">
      <c r="A300" s="1202"/>
      <c r="B300" s="1644"/>
      <c r="C300" s="1202"/>
      <c r="D300" s="1202"/>
      <c r="E300" s="1202"/>
    </row>
    <row r="301" spans="1:5">
      <c r="A301" s="1202"/>
      <c r="B301" s="1644"/>
      <c r="C301" s="1202"/>
      <c r="D301" s="1202"/>
      <c r="E301" s="1202"/>
    </row>
    <row r="302" spans="1:5">
      <c r="A302" s="1202"/>
      <c r="B302" s="1644"/>
      <c r="C302" s="1202"/>
      <c r="D302" s="1202"/>
      <c r="E302" s="1202"/>
    </row>
    <row r="303" spans="1:5">
      <c r="A303" s="1202"/>
      <c r="B303" s="1644"/>
      <c r="C303" s="1202"/>
      <c r="D303" s="1202"/>
      <c r="E303" s="1202"/>
    </row>
    <row r="304" spans="1:5">
      <c r="A304" s="1202"/>
      <c r="B304" s="1644"/>
      <c r="C304" s="1202"/>
      <c r="D304" s="1202"/>
      <c r="E304" s="1202"/>
    </row>
    <row r="305" spans="1:5">
      <c r="A305" s="1202"/>
      <c r="B305" s="1644"/>
      <c r="C305" s="1202"/>
      <c r="D305" s="1202"/>
      <c r="E305" s="1202"/>
    </row>
    <row r="306" spans="1:5">
      <c r="A306" s="1202"/>
      <c r="B306" s="1644"/>
      <c r="C306" s="1202"/>
      <c r="D306" s="1202"/>
      <c r="E306" s="1202"/>
    </row>
    <row r="307" spans="1:5">
      <c r="A307" s="1202"/>
      <c r="B307" s="1644"/>
      <c r="C307" s="1202"/>
      <c r="D307" s="1202"/>
      <c r="E307" s="1202"/>
    </row>
    <row r="308" spans="1:5">
      <c r="A308" s="1202"/>
      <c r="B308" s="1644"/>
      <c r="C308" s="1202"/>
      <c r="D308" s="1202"/>
      <c r="E308" s="1202"/>
    </row>
    <row r="309" spans="1:5">
      <c r="A309" s="1202"/>
      <c r="B309" s="1644"/>
      <c r="C309" s="1202"/>
      <c r="D309" s="1202"/>
      <c r="E309" s="1202"/>
    </row>
    <row r="310" spans="1:5">
      <c r="A310" s="1202"/>
      <c r="B310" s="1644"/>
      <c r="C310" s="1202"/>
      <c r="D310" s="1202"/>
      <c r="E310" s="1202"/>
    </row>
    <row r="311" spans="1:5">
      <c r="A311" s="1202"/>
      <c r="B311" s="1644"/>
      <c r="C311" s="1202"/>
      <c r="D311" s="1202"/>
      <c r="E311" s="1202"/>
    </row>
    <row r="312" spans="1:5">
      <c r="A312" s="1202"/>
      <c r="B312" s="1644"/>
      <c r="C312" s="1202"/>
      <c r="D312" s="1202"/>
      <c r="E312" s="1202"/>
    </row>
    <row r="313" spans="1:5">
      <c r="A313" s="1202"/>
      <c r="B313" s="1644"/>
      <c r="C313" s="1202"/>
      <c r="D313" s="1202"/>
      <c r="E313" s="1202"/>
    </row>
    <row r="314" spans="1:5">
      <c r="A314" s="1202"/>
      <c r="B314" s="1644"/>
      <c r="C314" s="1202"/>
      <c r="D314" s="1202"/>
      <c r="E314" s="1202"/>
    </row>
    <row r="315" spans="1:5">
      <c r="A315" s="1202"/>
      <c r="B315" s="1644"/>
      <c r="C315" s="1202"/>
      <c r="D315" s="1202"/>
      <c r="E315" s="1202"/>
    </row>
    <row r="316" spans="1:5">
      <c r="A316" s="1202"/>
      <c r="B316" s="1644"/>
      <c r="C316" s="1202"/>
      <c r="D316" s="1202"/>
      <c r="E316" s="1202"/>
    </row>
    <row r="317" spans="1:5">
      <c r="A317" s="1202"/>
      <c r="B317" s="1644"/>
      <c r="C317" s="1202"/>
      <c r="D317" s="1202"/>
      <c r="E317" s="1202"/>
    </row>
    <row r="318" spans="1:5">
      <c r="A318" s="1202"/>
      <c r="B318" s="1644"/>
      <c r="C318" s="1202"/>
      <c r="D318" s="1202"/>
      <c r="E318" s="1202"/>
    </row>
    <row r="319" spans="1:5">
      <c r="A319" s="1202"/>
      <c r="B319" s="1644"/>
      <c r="C319" s="1202"/>
      <c r="D319" s="1202"/>
      <c r="E319" s="1202"/>
    </row>
    <row r="320" spans="1:5">
      <c r="A320" s="1202"/>
      <c r="B320" s="1644"/>
      <c r="C320" s="1202"/>
      <c r="D320" s="1202"/>
      <c r="E320" s="1202"/>
    </row>
    <row r="321" spans="1:5">
      <c r="A321" s="1202"/>
      <c r="B321" s="1644"/>
      <c r="C321" s="1202"/>
      <c r="D321" s="1202"/>
      <c r="E321" s="1202"/>
    </row>
    <row r="322" spans="1:5">
      <c r="A322" s="1202"/>
      <c r="B322" s="1644"/>
      <c r="C322" s="1202"/>
      <c r="D322" s="1202"/>
      <c r="E322" s="1202"/>
    </row>
    <row r="323" spans="1:5">
      <c r="A323" s="1202"/>
      <c r="B323" s="1644"/>
      <c r="C323" s="1202"/>
      <c r="D323" s="1202"/>
      <c r="E323" s="1202"/>
    </row>
    <row r="324" spans="1:5">
      <c r="A324" s="1202"/>
      <c r="B324" s="1644"/>
      <c r="C324" s="1202"/>
      <c r="D324" s="1202"/>
      <c r="E324" s="1202"/>
    </row>
    <row r="325" spans="1:5">
      <c r="A325" s="1202"/>
      <c r="B325" s="1644"/>
      <c r="C325" s="1202"/>
      <c r="D325" s="1202"/>
      <c r="E325" s="1202"/>
    </row>
    <row r="326" spans="1:5">
      <c r="A326" s="1202"/>
      <c r="B326" s="1644"/>
      <c r="C326" s="1202"/>
      <c r="D326" s="1202"/>
      <c r="E326" s="1202"/>
    </row>
    <row r="327" spans="1:5">
      <c r="A327" s="1202"/>
      <c r="B327" s="1644"/>
      <c r="C327" s="1202"/>
      <c r="D327" s="1202"/>
      <c r="E327" s="1202"/>
    </row>
    <row r="328" spans="1:5">
      <c r="A328" s="1202"/>
      <c r="B328" s="1644"/>
      <c r="C328" s="1202"/>
      <c r="D328" s="1202"/>
      <c r="E328" s="1202"/>
    </row>
    <row r="329" spans="1:5">
      <c r="A329" s="1202"/>
      <c r="B329" s="1644"/>
      <c r="C329" s="1202"/>
      <c r="D329" s="1202"/>
      <c r="E329" s="1202"/>
    </row>
    <row r="330" spans="1:5">
      <c r="A330" s="1202"/>
      <c r="B330" s="1644"/>
      <c r="C330" s="1202"/>
      <c r="D330" s="1202"/>
      <c r="E330" s="1202"/>
    </row>
    <row r="331" spans="1:5">
      <c r="A331" s="1202"/>
      <c r="B331" s="1644"/>
      <c r="C331" s="1202"/>
      <c r="D331" s="1202"/>
      <c r="E331" s="1202"/>
    </row>
    <row r="332" spans="1:5">
      <c r="A332" s="1202"/>
      <c r="B332" s="1644"/>
      <c r="C332" s="1202"/>
      <c r="D332" s="1202"/>
      <c r="E332" s="1202"/>
    </row>
    <row r="333" spans="1:5">
      <c r="A333" s="1202"/>
      <c r="B333" s="1644"/>
      <c r="C333" s="1202"/>
      <c r="D333" s="1202"/>
      <c r="E333" s="1202"/>
    </row>
    <row r="334" spans="1:5">
      <c r="A334" s="1202"/>
      <c r="B334" s="1644"/>
      <c r="C334" s="1202"/>
      <c r="D334" s="1202"/>
      <c r="E334" s="1202"/>
    </row>
    <row r="335" spans="1:5">
      <c r="A335" s="1202"/>
      <c r="B335" s="1644"/>
      <c r="C335" s="1202"/>
      <c r="D335" s="1202"/>
      <c r="E335" s="1202"/>
    </row>
    <row r="336" spans="1:5">
      <c r="A336" s="1202"/>
      <c r="B336" s="1644"/>
      <c r="C336" s="1202"/>
      <c r="D336" s="1202"/>
      <c r="E336" s="1202"/>
    </row>
    <row r="337" spans="1:5">
      <c r="A337" s="1202"/>
      <c r="B337" s="1644"/>
      <c r="C337" s="1202"/>
      <c r="D337" s="1202"/>
      <c r="E337" s="1202"/>
    </row>
    <row r="338" spans="1:5">
      <c r="A338" s="1202"/>
      <c r="B338" s="1644"/>
      <c r="C338" s="1202"/>
      <c r="D338" s="1202"/>
      <c r="E338" s="1202"/>
    </row>
    <row r="339" spans="1:5">
      <c r="A339" s="1202"/>
      <c r="B339" s="1644"/>
      <c r="C339" s="1202"/>
      <c r="D339" s="1202"/>
      <c r="E339" s="1202"/>
    </row>
    <row r="340" spans="1:5">
      <c r="A340" s="1202"/>
      <c r="B340" s="1644"/>
      <c r="C340" s="1202"/>
      <c r="D340" s="1202"/>
      <c r="E340" s="1202"/>
    </row>
    <row r="341" spans="1:5">
      <c r="A341" s="1202"/>
      <c r="B341" s="1644"/>
      <c r="C341" s="1202"/>
      <c r="D341" s="1202"/>
      <c r="E341" s="1202"/>
    </row>
    <row r="342" spans="1:5">
      <c r="A342" s="1202"/>
      <c r="B342" s="1644"/>
      <c r="C342" s="1202"/>
      <c r="D342" s="1202"/>
      <c r="E342" s="1202"/>
    </row>
    <row r="343" spans="1:5">
      <c r="A343" s="1202"/>
      <c r="B343" s="1644"/>
      <c r="C343" s="1202"/>
      <c r="D343" s="1202"/>
      <c r="E343" s="1202"/>
    </row>
    <row r="344" spans="1:5">
      <c r="A344" s="1202"/>
      <c r="B344" s="1644"/>
      <c r="C344" s="1202"/>
      <c r="D344" s="1202"/>
      <c r="E344" s="1202"/>
    </row>
    <row r="345" spans="1:5">
      <c r="A345" s="1202"/>
      <c r="B345" s="1644"/>
      <c r="C345" s="1202"/>
      <c r="D345" s="1202"/>
      <c r="E345" s="1202"/>
    </row>
    <row r="346" spans="1:5">
      <c r="A346" s="1202"/>
      <c r="B346" s="1644"/>
      <c r="C346" s="1202"/>
      <c r="D346" s="1202"/>
      <c r="E346" s="1202"/>
    </row>
    <row r="347" spans="1:5">
      <c r="A347" s="1202"/>
      <c r="B347" s="1644"/>
      <c r="C347" s="1202"/>
      <c r="D347" s="1202"/>
      <c r="E347" s="1202"/>
    </row>
    <row r="348" spans="1:5">
      <c r="A348" s="1202"/>
      <c r="B348" s="1644"/>
      <c r="C348" s="1202"/>
      <c r="D348" s="1202"/>
      <c r="E348" s="1202"/>
    </row>
    <row r="349" spans="1:5">
      <c r="A349" s="1202"/>
      <c r="B349" s="1644"/>
      <c r="C349" s="1202"/>
      <c r="D349" s="1202"/>
      <c r="E349" s="1202"/>
    </row>
    <row r="350" spans="1:5">
      <c r="A350" s="1202"/>
      <c r="B350" s="1644"/>
      <c r="C350" s="1202"/>
      <c r="D350" s="1202"/>
      <c r="E350" s="1202"/>
    </row>
    <row r="351" spans="1:5">
      <c r="A351" s="1202"/>
      <c r="B351" s="1644"/>
      <c r="C351" s="1202"/>
      <c r="D351" s="1202"/>
      <c r="E351" s="1202"/>
    </row>
    <row r="352" spans="1:5">
      <c r="A352" s="1202"/>
      <c r="B352" s="1644"/>
      <c r="C352" s="1202"/>
      <c r="D352" s="1202"/>
      <c r="E352" s="1202"/>
    </row>
    <row r="353" spans="1:5">
      <c r="A353" s="1202"/>
      <c r="B353" s="1644"/>
      <c r="C353" s="1202"/>
      <c r="D353" s="1202"/>
      <c r="E353" s="1202"/>
    </row>
    <row r="354" spans="1:5">
      <c r="A354" s="1202"/>
      <c r="B354" s="1644"/>
      <c r="C354" s="1202"/>
      <c r="D354" s="1202"/>
      <c r="E354" s="1202"/>
    </row>
    <row r="355" spans="1:5">
      <c r="A355" s="1202"/>
      <c r="B355" s="1644"/>
      <c r="C355" s="1202"/>
      <c r="D355" s="1202"/>
      <c r="E355" s="1202"/>
    </row>
    <row r="356" spans="1:5">
      <c r="A356" s="1202"/>
      <c r="B356" s="1644"/>
      <c r="C356" s="1202"/>
      <c r="D356" s="1202"/>
      <c r="E356" s="1202"/>
    </row>
    <row r="357" spans="1:5">
      <c r="A357" s="1202"/>
      <c r="B357" s="1644"/>
      <c r="C357" s="1202"/>
      <c r="D357" s="1202"/>
      <c r="E357" s="1202"/>
    </row>
    <row r="358" spans="1:5">
      <c r="A358" s="1202"/>
      <c r="B358" s="1644"/>
      <c r="C358" s="1202"/>
      <c r="D358" s="1202"/>
      <c r="E358" s="1202"/>
    </row>
    <row r="359" spans="1:5">
      <c r="A359" s="1202"/>
      <c r="B359" s="1644"/>
      <c r="C359" s="1202"/>
      <c r="D359" s="1202"/>
      <c r="E359" s="1202"/>
    </row>
    <row r="360" spans="1:5">
      <c r="A360" s="1202"/>
      <c r="B360" s="1644"/>
      <c r="C360" s="1202"/>
      <c r="D360" s="1202"/>
      <c r="E360" s="1202"/>
    </row>
    <row r="361" spans="1:5">
      <c r="A361" s="1202"/>
      <c r="B361" s="1644"/>
      <c r="C361" s="1202"/>
      <c r="D361" s="1202"/>
      <c r="E361" s="1202"/>
    </row>
    <row r="362" spans="1:5">
      <c r="A362" s="1202"/>
      <c r="B362" s="1644"/>
      <c r="C362" s="1202"/>
      <c r="D362" s="1202"/>
      <c r="E362" s="1202"/>
    </row>
    <row r="363" spans="1:5">
      <c r="A363" s="1202"/>
      <c r="B363" s="1644"/>
      <c r="C363" s="1202"/>
      <c r="D363" s="1202"/>
      <c r="E363" s="1202"/>
    </row>
    <row r="364" spans="1:5">
      <c r="A364" s="1202"/>
      <c r="B364" s="1644"/>
      <c r="C364" s="1202"/>
      <c r="D364" s="1202"/>
      <c r="E364" s="1202"/>
    </row>
    <row r="365" spans="1:5">
      <c r="A365" s="1202"/>
      <c r="B365" s="1644"/>
      <c r="C365" s="1202"/>
      <c r="D365" s="1202"/>
      <c r="E365" s="1202"/>
    </row>
    <row r="366" spans="1:5">
      <c r="A366" s="1202"/>
      <c r="B366" s="1644"/>
      <c r="C366" s="1202"/>
      <c r="D366" s="1202"/>
      <c r="E366" s="1202"/>
    </row>
    <row r="367" spans="1:5">
      <c r="A367" s="1202"/>
      <c r="B367" s="1644"/>
      <c r="C367" s="1202"/>
      <c r="D367" s="1202"/>
      <c r="E367" s="1202"/>
    </row>
    <row r="368" spans="1:5">
      <c r="A368" s="1202"/>
      <c r="B368" s="1644"/>
      <c r="C368" s="1202"/>
      <c r="D368" s="1202"/>
      <c r="E368" s="1202"/>
    </row>
    <row r="369" spans="1:5">
      <c r="A369" s="1202"/>
      <c r="B369" s="1644"/>
      <c r="C369" s="1202"/>
      <c r="D369" s="1202"/>
      <c r="E369" s="1202"/>
    </row>
    <row r="370" spans="1:5">
      <c r="A370" s="1202"/>
      <c r="B370" s="1644"/>
      <c r="C370" s="1202"/>
      <c r="D370" s="1202"/>
      <c r="E370" s="1202"/>
    </row>
    <row r="371" spans="1:5">
      <c r="A371" s="1202"/>
      <c r="B371" s="1644"/>
      <c r="C371" s="1202"/>
      <c r="D371" s="1202"/>
      <c r="E371" s="1202"/>
    </row>
    <row r="372" spans="1:5">
      <c r="A372" s="1202"/>
      <c r="B372" s="1644"/>
      <c r="C372" s="1202"/>
      <c r="D372" s="1202"/>
      <c r="E372" s="1202"/>
    </row>
    <row r="373" spans="1:5">
      <c r="A373" s="1202"/>
      <c r="B373" s="1644"/>
      <c r="C373" s="1202"/>
      <c r="D373" s="1202"/>
      <c r="E373" s="1202"/>
    </row>
    <row r="374" spans="1:5">
      <c r="A374" s="1202"/>
      <c r="B374" s="1644"/>
      <c r="C374" s="1202"/>
      <c r="D374" s="1202"/>
      <c r="E374" s="1202"/>
    </row>
    <row r="375" spans="1:5">
      <c r="A375" s="1202"/>
      <c r="B375" s="1644"/>
      <c r="C375" s="1202"/>
      <c r="D375" s="1202"/>
      <c r="E375" s="1202"/>
    </row>
    <row r="376" spans="1:5">
      <c r="A376" s="1202"/>
      <c r="B376" s="1644"/>
      <c r="C376" s="1202"/>
      <c r="D376" s="1202"/>
      <c r="E376" s="1202"/>
    </row>
    <row r="377" spans="1:5">
      <c r="A377" s="1202"/>
      <c r="B377" s="1644"/>
      <c r="C377" s="1202"/>
      <c r="D377" s="1202"/>
      <c r="E377" s="1202"/>
    </row>
    <row r="378" spans="1:5">
      <c r="A378" s="1202"/>
      <c r="B378" s="1644"/>
      <c r="C378" s="1202"/>
      <c r="D378" s="1202"/>
      <c r="E378" s="1202"/>
    </row>
    <row r="379" spans="1:5">
      <c r="A379" s="1202"/>
      <c r="B379" s="1644"/>
      <c r="C379" s="1202"/>
      <c r="D379" s="1202"/>
      <c r="E379" s="1202"/>
    </row>
    <row r="380" spans="1:5">
      <c r="A380" s="1202"/>
      <c r="B380" s="1644"/>
      <c r="C380" s="1202"/>
      <c r="D380" s="1202"/>
      <c r="E380" s="1202"/>
    </row>
    <row r="381" spans="1:5">
      <c r="A381" s="1202"/>
      <c r="B381" s="1644"/>
      <c r="C381" s="1202"/>
      <c r="D381" s="1202"/>
      <c r="E381" s="1202"/>
    </row>
    <row r="382" spans="1:5">
      <c r="A382" s="1202"/>
      <c r="B382" s="1644"/>
      <c r="C382" s="1202"/>
      <c r="D382" s="1202"/>
      <c r="E382" s="1202"/>
    </row>
    <row r="383" spans="1:5">
      <c r="A383" s="1202"/>
      <c r="B383" s="1644"/>
      <c r="C383" s="1202"/>
      <c r="D383" s="1202"/>
      <c r="E383" s="1202"/>
    </row>
    <row r="384" spans="1:5">
      <c r="A384" s="1202"/>
      <c r="B384" s="1644"/>
      <c r="C384" s="1202"/>
      <c r="D384" s="1202"/>
      <c r="E384" s="1202"/>
    </row>
    <row r="385" spans="1:5">
      <c r="A385" s="1202"/>
      <c r="B385" s="1644"/>
      <c r="C385" s="1202"/>
      <c r="D385" s="1202"/>
      <c r="E385" s="1202"/>
    </row>
    <row r="386" spans="1:5">
      <c r="A386" s="1202"/>
      <c r="B386" s="1644"/>
      <c r="C386" s="1202"/>
      <c r="D386" s="1202"/>
      <c r="E386" s="1202"/>
    </row>
    <row r="387" spans="1:5">
      <c r="A387" s="1202"/>
      <c r="B387" s="1644"/>
      <c r="C387" s="1202"/>
      <c r="D387" s="1202"/>
      <c r="E387" s="1202"/>
    </row>
    <row r="388" spans="1:5">
      <c r="A388" s="1202"/>
      <c r="B388" s="1644"/>
      <c r="C388" s="1202"/>
      <c r="D388" s="1202"/>
      <c r="E388" s="1202"/>
    </row>
    <row r="389" spans="1:5">
      <c r="A389" s="1202"/>
      <c r="B389" s="1644"/>
      <c r="C389" s="1202"/>
      <c r="D389" s="1202"/>
      <c r="E389" s="1202"/>
    </row>
    <row r="390" spans="1:5">
      <c r="A390" s="1202"/>
      <c r="B390" s="1644"/>
      <c r="C390" s="1202"/>
      <c r="D390" s="1202"/>
      <c r="E390" s="1202"/>
    </row>
    <row r="391" spans="1:5">
      <c r="A391" s="1202"/>
      <c r="B391" s="1644"/>
      <c r="C391" s="1202"/>
      <c r="D391" s="1202"/>
      <c r="E391" s="1202"/>
    </row>
    <row r="392" spans="1:5">
      <c r="A392" s="1202"/>
      <c r="B392" s="1644"/>
      <c r="C392" s="1202"/>
      <c r="D392" s="1202"/>
      <c r="E392" s="1202"/>
    </row>
    <row r="393" spans="1:5">
      <c r="A393" s="1202"/>
      <c r="B393" s="1644"/>
      <c r="C393" s="1202"/>
      <c r="D393" s="1202"/>
      <c r="E393" s="1202"/>
    </row>
    <row r="394" spans="1:5">
      <c r="A394" s="1202"/>
      <c r="B394" s="1644"/>
      <c r="C394" s="1202"/>
      <c r="D394" s="1202"/>
      <c r="E394" s="1202"/>
    </row>
    <row r="395" spans="1:5">
      <c r="A395" s="1202"/>
      <c r="B395" s="1644"/>
      <c r="C395" s="1202"/>
      <c r="D395" s="1202"/>
      <c r="E395" s="1202"/>
    </row>
    <row r="396" spans="1:5">
      <c r="A396" s="1202"/>
      <c r="B396" s="1644"/>
      <c r="C396" s="1202"/>
      <c r="D396" s="1202"/>
      <c r="E396" s="1202"/>
    </row>
    <row r="397" spans="1:5">
      <c r="A397" s="1202"/>
      <c r="B397" s="1644"/>
      <c r="C397" s="1202"/>
      <c r="D397" s="1202"/>
      <c r="E397" s="1202"/>
    </row>
    <row r="398" spans="1:5">
      <c r="A398" s="1202"/>
      <c r="B398" s="1644"/>
      <c r="C398" s="1202"/>
      <c r="D398" s="1202"/>
      <c r="E398" s="1202"/>
    </row>
    <row r="399" spans="1:5">
      <c r="A399" s="1202"/>
      <c r="B399" s="1644"/>
      <c r="C399" s="1202"/>
      <c r="D399" s="1202"/>
      <c r="E399" s="1202"/>
    </row>
    <row r="400" spans="1:5">
      <c r="A400" s="1202"/>
      <c r="B400" s="1644"/>
      <c r="C400" s="1202"/>
      <c r="D400" s="1202"/>
      <c r="E400" s="1202"/>
    </row>
    <row r="401" spans="1:5">
      <c r="A401" s="1202"/>
      <c r="B401" s="1644"/>
      <c r="C401" s="1202"/>
      <c r="D401" s="1202"/>
      <c r="E401" s="1202"/>
    </row>
    <row r="402" spans="1:5">
      <c r="A402" s="1202"/>
      <c r="B402" s="1644"/>
      <c r="C402" s="1202"/>
      <c r="D402" s="1202"/>
      <c r="E402" s="1202"/>
    </row>
    <row r="403" spans="1:5">
      <c r="A403" s="1202"/>
      <c r="B403" s="1644"/>
      <c r="C403" s="1202"/>
      <c r="D403" s="1202"/>
      <c r="E403" s="1202"/>
    </row>
    <row r="404" spans="1:5">
      <c r="A404" s="1202"/>
      <c r="B404" s="1644"/>
      <c r="C404" s="1202"/>
      <c r="D404" s="1202"/>
      <c r="E404" s="1202"/>
    </row>
    <row r="405" spans="1:5">
      <c r="A405" s="1202"/>
      <c r="B405" s="1644"/>
      <c r="C405" s="1202"/>
      <c r="D405" s="1202"/>
      <c r="E405" s="1202"/>
    </row>
    <row r="406" spans="1:5">
      <c r="A406" s="1202"/>
      <c r="B406" s="1644"/>
      <c r="C406" s="1202"/>
      <c r="D406" s="1202"/>
      <c r="E406" s="1202"/>
    </row>
    <row r="407" spans="1:5">
      <c r="A407" s="1202"/>
      <c r="B407" s="1644"/>
      <c r="C407" s="1202"/>
      <c r="D407" s="1202"/>
      <c r="E407" s="1202"/>
    </row>
    <row r="408" spans="1:5">
      <c r="A408" s="1202"/>
      <c r="B408" s="1644"/>
      <c r="C408" s="1202"/>
      <c r="D408" s="1202"/>
      <c r="E408" s="1202"/>
    </row>
    <row r="409" spans="1:5">
      <c r="A409" s="1202"/>
      <c r="B409" s="1644"/>
      <c r="C409" s="1202"/>
      <c r="D409" s="1202"/>
      <c r="E409" s="1202"/>
    </row>
    <row r="410" spans="1:5">
      <c r="A410" s="1202"/>
      <c r="B410" s="1644"/>
      <c r="C410" s="1202"/>
      <c r="D410" s="1202"/>
      <c r="E410" s="1202"/>
    </row>
    <row r="411" spans="1:5">
      <c r="A411" s="1202"/>
      <c r="B411" s="1644"/>
      <c r="C411" s="1202"/>
      <c r="D411" s="1202"/>
      <c r="E411" s="1202"/>
    </row>
    <row r="412" spans="1:5">
      <c r="A412" s="1202"/>
      <c r="B412" s="1644"/>
      <c r="C412" s="1202"/>
      <c r="D412" s="1202"/>
      <c r="E412" s="1202"/>
    </row>
    <row r="413" spans="1:5">
      <c r="A413" s="1202"/>
      <c r="B413" s="1644"/>
      <c r="C413" s="1202"/>
      <c r="D413" s="1202"/>
      <c r="E413" s="1202"/>
    </row>
    <row r="414" spans="1:5">
      <c r="A414" s="1202"/>
      <c r="B414" s="1644"/>
      <c r="C414" s="1202"/>
      <c r="D414" s="1202"/>
      <c r="E414" s="1202"/>
    </row>
    <row r="415" spans="1:5">
      <c r="A415" s="1202"/>
      <c r="B415" s="1644"/>
      <c r="C415" s="1202"/>
      <c r="D415" s="1202"/>
      <c r="E415" s="1202"/>
    </row>
    <row r="416" spans="1:5">
      <c r="A416" s="1202"/>
      <c r="B416" s="1644"/>
      <c r="C416" s="1202"/>
      <c r="D416" s="1202"/>
      <c r="E416" s="1202"/>
    </row>
    <row r="417" spans="1:5">
      <c r="A417" s="1202"/>
      <c r="B417" s="1644"/>
      <c r="C417" s="1202"/>
      <c r="D417" s="1202"/>
      <c r="E417" s="1202"/>
    </row>
    <row r="418" spans="1:5">
      <c r="A418" s="1202"/>
      <c r="B418" s="1644"/>
      <c r="C418" s="1202"/>
      <c r="D418" s="1202"/>
      <c r="E418" s="1202"/>
    </row>
    <row r="419" spans="1:5">
      <c r="A419" s="1202"/>
      <c r="B419" s="1644"/>
      <c r="C419" s="1202"/>
      <c r="D419" s="1202"/>
      <c r="E419" s="1202"/>
    </row>
    <row r="420" spans="1:5">
      <c r="A420" s="1202"/>
      <c r="B420" s="1644"/>
      <c r="C420" s="1202"/>
      <c r="D420" s="1202"/>
      <c r="E420" s="1202"/>
    </row>
    <row r="421" spans="1:5">
      <c r="A421" s="1202"/>
      <c r="B421" s="1644"/>
      <c r="C421" s="1202"/>
      <c r="D421" s="1202"/>
      <c r="E421" s="1202"/>
    </row>
    <row r="422" spans="1:5">
      <c r="A422" s="1202"/>
      <c r="B422" s="1644"/>
      <c r="C422" s="1202"/>
      <c r="D422" s="1202"/>
      <c r="E422" s="1202"/>
    </row>
    <row r="423" spans="1:5">
      <c r="A423" s="1202"/>
      <c r="B423" s="1644"/>
      <c r="C423" s="1202"/>
      <c r="D423" s="1202"/>
      <c r="E423" s="1202"/>
    </row>
    <row r="424" spans="1:5">
      <c r="A424" s="1202"/>
      <c r="B424" s="1644"/>
      <c r="C424" s="1202"/>
      <c r="D424" s="1202"/>
      <c r="E424" s="1202"/>
    </row>
    <row r="425" spans="1:5">
      <c r="A425" s="1202"/>
      <c r="B425" s="1644"/>
      <c r="C425" s="1202"/>
      <c r="D425" s="1202"/>
      <c r="E425" s="1202"/>
    </row>
    <row r="426" spans="1:5">
      <c r="A426" s="1202"/>
      <c r="B426" s="1644"/>
      <c r="C426" s="1202"/>
      <c r="D426" s="1202"/>
      <c r="E426" s="1202"/>
    </row>
    <row r="427" spans="1:5">
      <c r="A427" s="1202"/>
      <c r="B427" s="1644"/>
      <c r="C427" s="1202"/>
      <c r="D427" s="1202"/>
      <c r="E427" s="1202"/>
    </row>
    <row r="428" spans="1:5">
      <c r="A428" s="1202"/>
      <c r="B428" s="1644"/>
      <c r="C428" s="1202"/>
      <c r="D428" s="1202"/>
      <c r="E428" s="1202"/>
    </row>
    <row r="429" spans="1:5">
      <c r="A429" s="1202"/>
      <c r="B429" s="1644"/>
      <c r="C429" s="1202"/>
      <c r="D429" s="1202"/>
      <c r="E429" s="1202"/>
    </row>
    <row r="430" spans="1:5">
      <c r="A430" s="1202"/>
      <c r="B430" s="1644"/>
      <c r="C430" s="1202"/>
      <c r="D430" s="1202"/>
      <c r="E430" s="1202"/>
    </row>
    <row r="431" spans="1:5">
      <c r="A431" s="1202"/>
      <c r="B431" s="1644"/>
      <c r="C431" s="1202"/>
      <c r="D431" s="1202"/>
      <c r="E431" s="1202"/>
    </row>
    <row r="432" spans="1:5">
      <c r="A432" s="1202"/>
      <c r="B432" s="1644"/>
      <c r="C432" s="1202"/>
      <c r="D432" s="1202"/>
      <c r="E432" s="1202"/>
    </row>
    <row r="433" spans="1:5">
      <c r="A433" s="1202"/>
      <c r="B433" s="1644"/>
      <c r="C433" s="1202"/>
      <c r="D433" s="1202"/>
      <c r="E433" s="1202"/>
    </row>
    <row r="434" spans="1:5">
      <c r="A434" s="1202"/>
      <c r="B434" s="1644"/>
      <c r="C434" s="1202"/>
      <c r="D434" s="1202"/>
      <c r="E434" s="1202"/>
    </row>
    <row r="435" spans="1:5">
      <c r="A435" s="1202"/>
      <c r="B435" s="1644"/>
      <c r="C435" s="1202"/>
      <c r="D435" s="1202"/>
      <c r="E435" s="1202"/>
    </row>
    <row r="436" spans="1:5">
      <c r="A436" s="1202"/>
      <c r="B436" s="1644"/>
      <c r="C436" s="1202"/>
      <c r="D436" s="1202"/>
      <c r="E436" s="1202"/>
    </row>
    <row r="437" spans="1:5">
      <c r="A437" s="1202"/>
      <c r="B437" s="1644"/>
      <c r="C437" s="1202"/>
      <c r="D437" s="1202"/>
      <c r="E437" s="1202"/>
    </row>
    <row r="438" spans="1:5">
      <c r="A438" s="1202"/>
      <c r="B438" s="1644"/>
      <c r="C438" s="1202"/>
      <c r="D438" s="1202"/>
      <c r="E438" s="1202"/>
    </row>
    <row r="439" spans="1:5">
      <c r="A439" s="1202"/>
      <c r="B439" s="1644"/>
      <c r="C439" s="1202"/>
      <c r="D439" s="1202"/>
      <c r="E439" s="1202"/>
    </row>
    <row r="440" spans="1:5">
      <c r="A440" s="1202"/>
      <c r="B440" s="1644"/>
      <c r="C440" s="1202"/>
      <c r="D440" s="1202"/>
      <c r="E440" s="1202"/>
    </row>
    <row r="441" spans="1:5">
      <c r="A441" s="1202"/>
      <c r="B441" s="1644"/>
      <c r="C441" s="1202"/>
      <c r="D441" s="1202"/>
      <c r="E441" s="1202"/>
    </row>
    <row r="442" spans="1:5">
      <c r="A442" s="1202"/>
      <c r="B442" s="1644"/>
      <c r="C442" s="1202"/>
      <c r="D442" s="1202"/>
      <c r="E442" s="1202"/>
    </row>
    <row r="443" spans="1:5">
      <c r="A443" s="1202"/>
      <c r="B443" s="1644"/>
      <c r="C443" s="1202"/>
      <c r="D443" s="1202"/>
      <c r="E443" s="1202"/>
    </row>
    <row r="444" spans="1:5">
      <c r="A444" s="1202"/>
      <c r="B444" s="1644"/>
      <c r="C444" s="1202"/>
      <c r="D444" s="1202"/>
      <c r="E444" s="1202"/>
    </row>
    <row r="445" spans="1:5">
      <c r="A445" s="1202"/>
      <c r="B445" s="1644"/>
      <c r="C445" s="1202"/>
      <c r="D445" s="1202"/>
      <c r="E445" s="1202"/>
    </row>
    <row r="446" spans="1:5">
      <c r="A446" s="1202"/>
      <c r="B446" s="1644"/>
      <c r="C446" s="1202"/>
      <c r="D446" s="1202"/>
      <c r="E446" s="1202"/>
    </row>
    <row r="447" spans="1:5">
      <c r="A447" s="1202"/>
      <c r="B447" s="1644"/>
      <c r="C447" s="1202"/>
      <c r="D447" s="1202"/>
      <c r="E447" s="1202"/>
    </row>
    <row r="448" spans="1:5">
      <c r="A448" s="1202"/>
      <c r="B448" s="1644"/>
      <c r="C448" s="1202"/>
      <c r="D448" s="1202"/>
      <c r="E448" s="1202"/>
    </row>
    <row r="449" spans="1:5">
      <c r="A449" s="1202"/>
      <c r="B449" s="1644"/>
      <c r="C449" s="1202"/>
      <c r="D449" s="1202"/>
      <c r="E449" s="1202"/>
    </row>
    <row r="450" spans="1:5">
      <c r="A450" s="1202"/>
      <c r="B450" s="1644"/>
      <c r="C450" s="1202"/>
      <c r="D450" s="1202"/>
      <c r="E450" s="1202"/>
    </row>
    <row r="451" spans="1:5">
      <c r="A451" s="1202"/>
      <c r="B451" s="1644"/>
      <c r="C451" s="1202"/>
      <c r="D451" s="1202"/>
      <c r="E451" s="1202"/>
    </row>
    <row r="452" spans="1:5">
      <c r="A452" s="1202"/>
      <c r="B452" s="1644"/>
      <c r="C452" s="1202"/>
      <c r="D452" s="1202"/>
      <c r="E452" s="1202"/>
    </row>
    <row r="453" spans="1:5">
      <c r="A453" s="1202"/>
      <c r="B453" s="1644"/>
      <c r="C453" s="1202"/>
      <c r="D453" s="1202"/>
      <c r="E453" s="1202"/>
    </row>
    <row r="454" spans="1:5">
      <c r="A454" s="1202"/>
      <c r="B454" s="1644"/>
      <c r="C454" s="1202"/>
      <c r="D454" s="1202"/>
      <c r="E454" s="1202"/>
    </row>
    <row r="455" spans="1:5">
      <c r="A455" s="1202"/>
      <c r="B455" s="1644"/>
      <c r="C455" s="1202"/>
      <c r="D455" s="1202"/>
      <c r="E455" s="1202"/>
    </row>
    <row r="456" spans="1:5">
      <c r="A456" s="1202"/>
      <c r="B456" s="1644"/>
      <c r="C456" s="1202"/>
      <c r="D456" s="1202"/>
      <c r="E456" s="1202"/>
    </row>
    <row r="457" spans="1:5">
      <c r="A457" s="1202"/>
      <c r="B457" s="1644"/>
      <c r="C457" s="1202"/>
      <c r="D457" s="1202"/>
      <c r="E457" s="1202"/>
    </row>
    <row r="458" spans="1:5">
      <c r="A458" s="1202"/>
      <c r="B458" s="1644"/>
      <c r="C458" s="1202"/>
      <c r="D458" s="1202"/>
      <c r="E458" s="1202"/>
    </row>
    <row r="459" spans="1:5">
      <c r="A459" s="1202"/>
      <c r="B459" s="1644"/>
      <c r="C459" s="1202"/>
      <c r="D459" s="1202"/>
      <c r="E459" s="1202"/>
    </row>
    <row r="460" spans="1:5">
      <c r="A460" s="1202"/>
      <c r="B460" s="1644"/>
      <c r="C460" s="1202"/>
      <c r="D460" s="1202"/>
      <c r="E460" s="1202"/>
    </row>
    <row r="461" spans="1:5">
      <c r="A461" s="1202"/>
      <c r="B461" s="1644"/>
      <c r="C461" s="1202"/>
      <c r="D461" s="1202"/>
      <c r="E461" s="1202"/>
    </row>
    <row r="462" spans="1:5">
      <c r="A462" s="1202"/>
      <c r="B462" s="1644"/>
      <c r="C462" s="1202"/>
      <c r="D462" s="1202"/>
      <c r="E462" s="1202"/>
    </row>
    <row r="463" spans="1:5">
      <c r="A463" s="1202"/>
      <c r="B463" s="1644"/>
      <c r="C463" s="1202"/>
      <c r="D463" s="1202"/>
      <c r="E463" s="1202"/>
    </row>
    <row r="464" spans="1:5">
      <c r="A464" s="1202"/>
      <c r="B464" s="1644"/>
      <c r="C464" s="1202"/>
      <c r="D464" s="1202"/>
      <c r="E464" s="1202"/>
    </row>
    <row r="465" spans="1:5">
      <c r="A465" s="1202"/>
      <c r="B465" s="1644"/>
      <c r="C465" s="1202"/>
      <c r="D465" s="1202"/>
      <c r="E465" s="1202"/>
    </row>
    <row r="466" spans="1:5">
      <c r="A466" s="1202"/>
      <c r="B466" s="1644"/>
      <c r="C466" s="1202"/>
      <c r="D466" s="1202"/>
      <c r="E466" s="1202"/>
    </row>
    <row r="467" spans="1:5">
      <c r="A467" s="1202"/>
      <c r="B467" s="1644"/>
      <c r="C467" s="1202"/>
      <c r="D467" s="1202"/>
      <c r="E467" s="1202"/>
    </row>
    <row r="468" spans="1:5">
      <c r="A468" s="1202"/>
      <c r="B468" s="1644"/>
      <c r="C468" s="1202"/>
      <c r="D468" s="1202"/>
      <c r="E468" s="1202"/>
    </row>
    <row r="469" spans="1:5">
      <c r="A469" s="1202"/>
      <c r="B469" s="1644"/>
      <c r="C469" s="1202"/>
      <c r="D469" s="1202"/>
      <c r="E469" s="1202"/>
    </row>
    <row r="470" spans="1:5">
      <c r="A470" s="1202"/>
      <c r="B470" s="1644"/>
      <c r="C470" s="1202"/>
      <c r="D470" s="1202"/>
      <c r="E470" s="1202"/>
    </row>
    <row r="471" spans="1:5">
      <c r="A471" s="1202"/>
      <c r="B471" s="1644"/>
      <c r="C471" s="1202"/>
      <c r="D471" s="1202"/>
      <c r="E471" s="1202"/>
    </row>
    <row r="472" spans="1:5">
      <c r="A472" s="1202"/>
      <c r="B472" s="1644"/>
      <c r="C472" s="1202"/>
      <c r="D472" s="1202"/>
      <c r="E472" s="1202"/>
    </row>
    <row r="473" spans="1:5">
      <c r="A473" s="1202"/>
      <c r="B473" s="1644"/>
      <c r="C473" s="1202"/>
      <c r="D473" s="1202"/>
      <c r="E473" s="1202"/>
    </row>
    <row r="474" spans="1:5">
      <c r="A474" s="1202"/>
      <c r="B474" s="1644"/>
      <c r="C474" s="1202"/>
      <c r="D474" s="1202"/>
      <c r="E474" s="1202"/>
    </row>
    <row r="475" spans="1:5">
      <c r="A475" s="1202"/>
      <c r="B475" s="1644"/>
      <c r="C475" s="1202"/>
      <c r="D475" s="1202"/>
      <c r="E475" s="1202"/>
    </row>
    <row r="476" spans="1:5">
      <c r="A476" s="1202"/>
      <c r="B476" s="1644"/>
      <c r="C476" s="1202"/>
      <c r="D476" s="1202"/>
      <c r="E476" s="1202"/>
    </row>
    <row r="477" spans="1:5">
      <c r="A477" s="1202"/>
      <c r="B477" s="1644"/>
      <c r="C477" s="1202"/>
      <c r="D477" s="1202"/>
      <c r="E477" s="1202"/>
    </row>
    <row r="478" spans="1:5">
      <c r="A478" s="1202"/>
      <c r="B478" s="1644"/>
      <c r="C478" s="1202"/>
      <c r="D478" s="1202"/>
      <c r="E478" s="1202"/>
    </row>
    <row r="479" spans="1:5">
      <c r="A479" s="1202"/>
      <c r="B479" s="1644"/>
      <c r="C479" s="1202"/>
      <c r="D479" s="1202"/>
      <c r="E479" s="1202"/>
    </row>
    <row r="480" spans="1:5">
      <c r="A480" s="1202"/>
      <c r="B480" s="1644"/>
      <c r="C480" s="1202"/>
      <c r="D480" s="1202"/>
      <c r="E480" s="1202"/>
    </row>
    <row r="481" spans="1:5">
      <c r="A481" s="1202"/>
      <c r="B481" s="1644"/>
      <c r="C481" s="1202"/>
      <c r="D481" s="1202"/>
      <c r="E481" s="1202"/>
    </row>
    <row r="482" spans="1:5">
      <c r="A482" s="1202"/>
      <c r="B482" s="1644"/>
      <c r="C482" s="1202"/>
      <c r="D482" s="1202"/>
      <c r="E482" s="1202"/>
    </row>
    <row r="483" spans="1:5">
      <c r="A483" s="1202"/>
      <c r="B483" s="1644"/>
      <c r="C483" s="1202"/>
      <c r="D483" s="1202"/>
      <c r="E483" s="1202"/>
    </row>
    <row r="484" spans="1:5">
      <c r="A484" s="1202"/>
      <c r="B484" s="1644"/>
      <c r="C484" s="1202"/>
      <c r="D484" s="1202"/>
      <c r="E484" s="1202"/>
    </row>
    <row r="485" spans="1:5">
      <c r="A485" s="1202"/>
      <c r="B485" s="1644"/>
      <c r="C485" s="1202"/>
      <c r="D485" s="1202"/>
      <c r="E485" s="1202"/>
    </row>
    <row r="486" spans="1:5">
      <c r="A486" s="1202"/>
      <c r="B486" s="1644"/>
      <c r="C486" s="1202"/>
      <c r="D486" s="1202"/>
      <c r="E486" s="1202"/>
    </row>
    <row r="487" spans="1:5">
      <c r="A487" s="1202"/>
      <c r="B487" s="1644"/>
      <c r="C487" s="1202"/>
      <c r="D487" s="1202"/>
      <c r="E487" s="1202"/>
    </row>
    <row r="488" spans="1:5">
      <c r="A488" s="1202"/>
      <c r="B488" s="1644"/>
      <c r="C488" s="1202"/>
      <c r="D488" s="1202"/>
      <c r="E488" s="1202"/>
    </row>
    <row r="489" spans="1:5">
      <c r="A489" s="1202"/>
      <c r="B489" s="1644"/>
      <c r="C489" s="1202"/>
      <c r="D489" s="1202"/>
      <c r="E489" s="1202"/>
    </row>
    <row r="490" spans="1:5">
      <c r="A490" s="1202"/>
      <c r="B490" s="1644"/>
      <c r="C490" s="1202"/>
      <c r="D490" s="1202"/>
      <c r="E490" s="1202"/>
    </row>
    <row r="491" spans="1:5">
      <c r="A491" s="1202"/>
      <c r="B491" s="1644"/>
      <c r="C491" s="1202"/>
      <c r="D491" s="1202"/>
      <c r="E491" s="1202"/>
    </row>
    <row r="492" spans="1:5">
      <c r="A492" s="1202"/>
      <c r="B492" s="1644"/>
      <c r="C492" s="1202"/>
      <c r="D492" s="1202"/>
      <c r="E492" s="1202"/>
    </row>
    <row r="493" spans="1:5">
      <c r="A493" s="1202"/>
      <c r="B493" s="1644"/>
      <c r="C493" s="1202"/>
      <c r="D493" s="1202"/>
      <c r="E493" s="1202"/>
    </row>
    <row r="494" spans="1:5">
      <c r="A494" s="1202"/>
      <c r="B494" s="1644"/>
      <c r="C494" s="1202"/>
      <c r="D494" s="1202"/>
      <c r="E494" s="1202"/>
    </row>
    <row r="495" spans="1:5">
      <c r="A495" s="1202"/>
      <c r="B495" s="1644"/>
      <c r="C495" s="1202"/>
      <c r="D495" s="1202"/>
      <c r="E495" s="1202"/>
    </row>
    <row r="496" spans="1:5">
      <c r="A496" s="1202"/>
      <c r="B496" s="1644"/>
      <c r="C496" s="1202"/>
      <c r="D496" s="1202"/>
      <c r="E496" s="1202"/>
    </row>
    <row r="497" spans="1:5">
      <c r="A497" s="1202"/>
      <c r="B497" s="1644"/>
      <c r="C497" s="1202"/>
      <c r="D497" s="1202"/>
      <c r="E497" s="1202"/>
    </row>
    <row r="498" spans="1:5">
      <c r="A498" s="1202"/>
      <c r="B498" s="1644"/>
      <c r="C498" s="1202"/>
      <c r="D498" s="1202"/>
      <c r="E498" s="1202"/>
    </row>
    <row r="499" spans="1:5">
      <c r="A499" s="1202"/>
      <c r="B499" s="1644"/>
      <c r="C499" s="1202"/>
      <c r="D499" s="1202"/>
      <c r="E499" s="1202"/>
    </row>
    <row r="500" spans="1:5">
      <c r="A500" s="1202"/>
      <c r="B500" s="1644"/>
      <c r="C500" s="1202"/>
      <c r="D500" s="1202"/>
      <c r="E500" s="1202"/>
    </row>
    <row r="501" spans="1:5">
      <c r="A501" s="1202"/>
      <c r="B501" s="1644"/>
      <c r="C501" s="1202"/>
      <c r="D501" s="1202"/>
      <c r="E501" s="1202"/>
    </row>
    <row r="502" spans="1:5">
      <c r="A502" s="1202"/>
      <c r="B502" s="1644"/>
      <c r="C502" s="1202"/>
      <c r="D502" s="1202"/>
      <c r="E502" s="1202"/>
    </row>
    <row r="503" spans="1:5">
      <c r="A503" s="1202"/>
      <c r="B503" s="1644"/>
      <c r="C503" s="1202"/>
      <c r="D503" s="1202"/>
      <c r="E503" s="1202"/>
    </row>
    <row r="504" spans="1:5">
      <c r="A504" s="1202"/>
      <c r="B504" s="1644"/>
      <c r="C504" s="1202"/>
      <c r="D504" s="1202"/>
      <c r="E504" s="1202"/>
    </row>
    <row r="505" spans="1:5">
      <c r="A505" s="1202"/>
      <c r="B505" s="1644"/>
      <c r="C505" s="1202"/>
      <c r="D505" s="1202"/>
      <c r="E505" s="1202"/>
    </row>
    <row r="506" spans="1:5">
      <c r="A506" s="1202"/>
      <c r="B506" s="1644"/>
      <c r="C506" s="1202"/>
      <c r="D506" s="1202"/>
      <c r="E506" s="1202"/>
    </row>
    <row r="507" spans="1:5">
      <c r="A507" s="1202"/>
      <c r="B507" s="1644"/>
      <c r="C507" s="1202"/>
      <c r="D507" s="1202"/>
      <c r="E507" s="1202"/>
    </row>
    <row r="508" spans="1:5">
      <c r="A508" s="1202"/>
      <c r="B508" s="1644"/>
      <c r="C508" s="1202"/>
      <c r="D508" s="1202"/>
      <c r="E508" s="1202"/>
    </row>
    <row r="509" spans="1:5">
      <c r="A509" s="1202"/>
      <c r="B509" s="1644"/>
      <c r="C509" s="1202"/>
      <c r="D509" s="1202"/>
      <c r="E509" s="1202"/>
    </row>
    <row r="510" spans="1:5">
      <c r="A510" s="1202"/>
      <c r="B510" s="1644"/>
      <c r="C510" s="1202"/>
      <c r="D510" s="1202"/>
      <c r="E510" s="1202"/>
    </row>
    <row r="511" spans="1:5">
      <c r="A511" s="1202"/>
      <c r="B511" s="1644"/>
      <c r="C511" s="1202"/>
      <c r="D511" s="1202"/>
      <c r="E511" s="1202"/>
    </row>
    <row r="512" spans="1:5">
      <c r="A512" s="1202"/>
      <c r="B512" s="1644"/>
      <c r="C512" s="1202"/>
      <c r="D512" s="1202"/>
      <c r="E512" s="1202"/>
    </row>
    <row r="513" spans="1:5">
      <c r="A513" s="1202"/>
      <c r="B513" s="1644"/>
      <c r="C513" s="1202"/>
      <c r="D513" s="1202"/>
      <c r="E513" s="1202"/>
    </row>
    <row r="514" spans="1:5">
      <c r="A514" s="1202"/>
      <c r="B514" s="1644"/>
      <c r="C514" s="1202"/>
      <c r="D514" s="1202"/>
      <c r="E514" s="1202"/>
    </row>
    <row r="515" spans="1:5">
      <c r="A515" s="1202"/>
      <c r="B515" s="1644"/>
      <c r="C515" s="1202"/>
      <c r="D515" s="1202"/>
      <c r="E515" s="1202"/>
    </row>
    <row r="516" spans="1:5">
      <c r="A516" s="1202"/>
      <c r="B516" s="1644"/>
      <c r="C516" s="1202"/>
      <c r="D516" s="1202"/>
      <c r="E516" s="1202"/>
    </row>
    <row r="517" spans="1:5">
      <c r="A517" s="1202"/>
      <c r="B517" s="1644"/>
      <c r="C517" s="1202"/>
      <c r="D517" s="1202"/>
      <c r="E517" s="1202"/>
    </row>
    <row r="518" spans="1:5">
      <c r="A518" s="1202"/>
      <c r="B518" s="1644"/>
      <c r="C518" s="1202"/>
      <c r="D518" s="1202"/>
      <c r="E518" s="1202"/>
    </row>
    <row r="519" spans="1:5">
      <c r="A519" s="1202"/>
      <c r="B519" s="1644"/>
      <c r="C519" s="1202"/>
      <c r="D519" s="1202"/>
      <c r="E519" s="1202"/>
    </row>
    <row r="520" spans="1:5">
      <c r="A520" s="1202"/>
      <c r="B520" s="1644"/>
      <c r="C520" s="1202"/>
      <c r="D520" s="1202"/>
      <c r="E520" s="1202"/>
    </row>
    <row r="521" spans="1:5">
      <c r="A521" s="1202"/>
      <c r="B521" s="1644"/>
      <c r="C521" s="1202"/>
      <c r="D521" s="1202"/>
      <c r="E521" s="1202"/>
    </row>
    <row r="522" spans="1:5">
      <c r="A522" s="1202"/>
      <c r="B522" s="1644"/>
      <c r="C522" s="1202"/>
      <c r="D522" s="1202"/>
      <c r="E522" s="1202"/>
    </row>
    <row r="523" spans="1:5">
      <c r="A523" s="1202"/>
      <c r="B523" s="1644"/>
      <c r="C523" s="1202"/>
      <c r="D523" s="1202"/>
      <c r="E523" s="1202"/>
    </row>
    <row r="524" spans="1:5">
      <c r="A524" s="1202"/>
      <c r="B524" s="1644"/>
      <c r="C524" s="1202"/>
      <c r="D524" s="1202"/>
      <c r="E524" s="1202"/>
    </row>
    <row r="525" spans="1:5">
      <c r="A525" s="1202"/>
      <c r="B525" s="1644"/>
      <c r="C525" s="1202"/>
      <c r="D525" s="1202"/>
      <c r="E525" s="1202"/>
    </row>
    <row r="526" spans="1:5">
      <c r="A526" s="1202"/>
      <c r="B526" s="1644"/>
      <c r="C526" s="1202"/>
      <c r="D526" s="1202"/>
      <c r="E526" s="1202"/>
    </row>
    <row r="527" spans="1:5">
      <c r="A527" s="1202"/>
      <c r="B527" s="1644"/>
      <c r="C527" s="1202"/>
      <c r="D527" s="1202"/>
      <c r="E527" s="1202"/>
    </row>
    <row r="528" spans="1:5">
      <c r="A528" s="1202"/>
      <c r="B528" s="1644"/>
      <c r="C528" s="1202"/>
      <c r="D528" s="1202"/>
      <c r="E528" s="1202"/>
    </row>
    <row r="529" spans="1:5">
      <c r="A529" s="1202"/>
      <c r="B529" s="1644"/>
      <c r="C529" s="1202"/>
      <c r="D529" s="1202"/>
      <c r="E529" s="1202"/>
    </row>
    <row r="530" spans="1:5">
      <c r="A530" s="1202"/>
      <c r="B530" s="1644"/>
      <c r="C530" s="1202"/>
      <c r="D530" s="1202"/>
      <c r="E530" s="1202"/>
    </row>
    <row r="531" spans="1:5">
      <c r="A531" s="1202"/>
      <c r="B531" s="1644"/>
      <c r="C531" s="1202"/>
      <c r="D531" s="1202"/>
      <c r="E531" s="1202"/>
    </row>
    <row r="532" spans="1:5">
      <c r="A532" s="1202"/>
      <c r="B532" s="1644"/>
      <c r="C532" s="1202"/>
      <c r="D532" s="1202"/>
      <c r="E532" s="1202"/>
    </row>
    <row r="533" spans="1:5">
      <c r="A533" s="1202"/>
      <c r="B533" s="1644"/>
      <c r="C533" s="1202"/>
      <c r="D533" s="1202"/>
      <c r="E533" s="1202"/>
    </row>
    <row r="534" spans="1:5">
      <c r="A534" s="1202"/>
      <c r="B534" s="1644"/>
      <c r="C534" s="1202"/>
      <c r="D534" s="1202"/>
      <c r="E534" s="1202"/>
    </row>
    <row r="535" spans="1:5">
      <c r="A535" s="1202"/>
      <c r="B535" s="1644"/>
      <c r="C535" s="1202"/>
      <c r="D535" s="1202"/>
      <c r="E535" s="1202"/>
    </row>
    <row r="536" spans="1:5">
      <c r="A536" s="1202"/>
      <c r="B536" s="1644"/>
      <c r="C536" s="1202"/>
      <c r="D536" s="1202"/>
      <c r="E536" s="1202"/>
    </row>
    <row r="537" spans="1:5">
      <c r="A537" s="1202"/>
      <c r="B537" s="1644"/>
      <c r="C537" s="1202"/>
      <c r="D537" s="1202"/>
      <c r="E537" s="1202"/>
    </row>
    <row r="538" spans="1:5">
      <c r="A538" s="1202"/>
      <c r="B538" s="1644"/>
      <c r="C538" s="1202"/>
      <c r="D538" s="1202"/>
      <c r="E538" s="1202"/>
    </row>
    <row r="539" spans="1:5">
      <c r="A539" s="1202"/>
      <c r="B539" s="1644"/>
      <c r="C539" s="1202"/>
      <c r="D539" s="1202"/>
      <c r="E539" s="1202"/>
    </row>
    <row r="540" spans="1:5">
      <c r="A540" s="1202"/>
      <c r="B540" s="1644"/>
      <c r="C540" s="1202"/>
      <c r="D540" s="1202"/>
      <c r="E540" s="1202"/>
    </row>
    <row r="541" spans="1:5">
      <c r="A541" s="1202"/>
      <c r="B541" s="1644"/>
      <c r="C541" s="1202"/>
      <c r="D541" s="1202"/>
      <c r="E541" s="1202"/>
    </row>
    <row r="542" spans="1:5">
      <c r="A542" s="1202"/>
      <c r="B542" s="1644"/>
      <c r="C542" s="1202"/>
      <c r="D542" s="1202"/>
      <c r="E542" s="1202"/>
    </row>
    <row r="543" spans="1:5">
      <c r="A543" s="1202"/>
      <c r="B543" s="1644"/>
      <c r="C543" s="1202"/>
      <c r="D543" s="1202"/>
      <c r="E543" s="1202"/>
    </row>
    <row r="544" spans="1:5">
      <c r="A544" s="1202"/>
      <c r="B544" s="1644"/>
      <c r="C544" s="1202"/>
      <c r="D544" s="1202"/>
      <c r="E544" s="1202"/>
    </row>
    <row r="545" spans="1:5">
      <c r="A545" s="1202"/>
      <c r="B545" s="1644"/>
      <c r="C545" s="1202"/>
      <c r="D545" s="1202"/>
      <c r="E545" s="1202"/>
    </row>
    <row r="546" spans="1:5">
      <c r="A546" s="1202"/>
      <c r="B546" s="1644"/>
      <c r="C546" s="1202"/>
      <c r="D546" s="1202"/>
      <c r="E546" s="1202"/>
    </row>
    <row r="547" spans="1:5">
      <c r="A547" s="1202"/>
      <c r="B547" s="1644"/>
      <c r="C547" s="1202"/>
      <c r="D547" s="1202"/>
      <c r="E547" s="1202"/>
    </row>
    <row r="548" spans="1:5">
      <c r="A548" s="1202"/>
      <c r="B548" s="1644"/>
      <c r="C548" s="1202"/>
      <c r="D548" s="1202"/>
      <c r="E548" s="1202"/>
    </row>
    <row r="549" spans="1:5">
      <c r="A549" s="1202"/>
      <c r="B549" s="1644"/>
      <c r="C549" s="1202"/>
      <c r="D549" s="1202"/>
      <c r="E549" s="1202"/>
    </row>
    <row r="550" spans="1:5">
      <c r="A550" s="1202"/>
      <c r="B550" s="1644"/>
      <c r="C550" s="1202"/>
      <c r="D550" s="1202"/>
      <c r="E550" s="1202"/>
    </row>
    <row r="551" spans="1:5">
      <c r="A551" s="1202"/>
      <c r="B551" s="1644"/>
      <c r="C551" s="1202"/>
      <c r="D551" s="1202"/>
      <c r="E551" s="1202"/>
    </row>
    <row r="552" spans="1:5">
      <c r="A552" s="1202"/>
      <c r="B552" s="1644"/>
      <c r="C552" s="1202"/>
      <c r="D552" s="1202"/>
      <c r="E552" s="1202"/>
    </row>
    <row r="553" spans="1:5">
      <c r="A553" s="1202"/>
      <c r="B553" s="1644"/>
      <c r="C553" s="1202"/>
      <c r="D553" s="1202"/>
      <c r="E553" s="1202"/>
    </row>
    <row r="554" spans="1:5">
      <c r="A554" s="1202"/>
      <c r="B554" s="1644"/>
      <c r="C554" s="1202"/>
      <c r="D554" s="1202"/>
      <c r="E554" s="1202"/>
    </row>
    <row r="555" spans="1:5">
      <c r="A555" s="1202"/>
      <c r="B555" s="1644"/>
      <c r="C555" s="1202"/>
      <c r="D555" s="1202"/>
      <c r="E555" s="1202"/>
    </row>
    <row r="556" spans="1:5">
      <c r="A556" s="1202"/>
      <c r="B556" s="1644"/>
      <c r="C556" s="1202"/>
      <c r="D556" s="1202"/>
      <c r="E556" s="1202"/>
    </row>
    <row r="557" spans="1:5">
      <c r="A557" s="1202"/>
      <c r="B557" s="1644"/>
      <c r="C557" s="1202"/>
      <c r="D557" s="1202"/>
      <c r="E557" s="1202"/>
    </row>
    <row r="558" spans="1:5">
      <c r="A558" s="1202"/>
      <c r="B558" s="1644"/>
      <c r="C558" s="1202"/>
      <c r="D558" s="1202"/>
      <c r="E558" s="1202"/>
    </row>
    <row r="559" spans="1:5">
      <c r="A559" s="1202"/>
      <c r="B559" s="1644"/>
      <c r="C559" s="1202"/>
      <c r="D559" s="1202"/>
      <c r="E559" s="1202"/>
    </row>
    <row r="560" spans="1:5">
      <c r="A560" s="1202"/>
      <c r="B560" s="1644"/>
      <c r="C560" s="1202"/>
      <c r="D560" s="1202"/>
      <c r="E560" s="1202"/>
    </row>
    <row r="561" spans="1:5">
      <c r="A561" s="1202"/>
      <c r="B561" s="1644"/>
      <c r="C561" s="1202"/>
      <c r="D561" s="1202"/>
      <c r="E561" s="1202"/>
    </row>
    <row r="562" spans="1:5">
      <c r="A562" s="1202"/>
      <c r="B562" s="1644"/>
      <c r="C562" s="1202"/>
      <c r="D562" s="1202"/>
      <c r="E562" s="1202"/>
    </row>
    <row r="563" spans="1:5">
      <c r="A563" s="1202"/>
      <c r="B563" s="1644"/>
      <c r="C563" s="1202"/>
      <c r="D563" s="1202"/>
      <c r="E563" s="1202"/>
    </row>
    <row r="564" spans="1:5">
      <c r="A564" s="1202"/>
      <c r="B564" s="1644"/>
      <c r="C564" s="1202"/>
      <c r="D564" s="1202"/>
      <c r="E564" s="1202"/>
    </row>
    <row r="565" spans="1:5">
      <c r="A565" s="1202"/>
      <c r="B565" s="1644"/>
      <c r="C565" s="1202"/>
      <c r="D565" s="1202"/>
      <c r="E565" s="1202"/>
    </row>
    <row r="566" spans="1:5">
      <c r="A566" s="1202"/>
      <c r="B566" s="1644"/>
      <c r="C566" s="1202"/>
      <c r="D566" s="1202"/>
      <c r="E566" s="1202"/>
    </row>
    <row r="567" spans="1:5">
      <c r="A567" s="1202"/>
      <c r="B567" s="1644"/>
      <c r="C567" s="1202"/>
      <c r="D567" s="1202"/>
      <c r="E567" s="1202"/>
    </row>
    <row r="568" spans="1:5">
      <c r="A568" s="1202"/>
      <c r="B568" s="1644"/>
      <c r="C568" s="1202"/>
      <c r="D568" s="1202"/>
      <c r="E568" s="1202"/>
    </row>
    <row r="569" spans="1:5">
      <c r="A569" s="1202"/>
      <c r="B569" s="1644"/>
      <c r="C569" s="1202"/>
      <c r="D569" s="1202"/>
      <c r="E569" s="1202"/>
    </row>
    <row r="570" spans="1:5">
      <c r="A570" s="1202"/>
      <c r="B570" s="1644"/>
      <c r="C570" s="1202"/>
      <c r="D570" s="1202"/>
      <c r="E570" s="1202"/>
    </row>
    <row r="571" spans="1:5">
      <c r="A571" s="1202"/>
      <c r="B571" s="1644"/>
      <c r="C571" s="1202"/>
      <c r="D571" s="1202"/>
      <c r="E571" s="1202"/>
    </row>
    <row r="572" spans="1:5">
      <c r="A572" s="1202"/>
      <c r="B572" s="1644"/>
      <c r="C572" s="1202"/>
      <c r="D572" s="1202"/>
      <c r="E572" s="1202"/>
    </row>
    <row r="573" spans="1:5">
      <c r="A573" s="1202"/>
      <c r="B573" s="1644"/>
      <c r="C573" s="1202"/>
      <c r="D573" s="1202"/>
      <c r="E573" s="1202"/>
    </row>
    <row r="574" spans="1:5">
      <c r="A574" s="1202"/>
      <c r="B574" s="1644"/>
      <c r="C574" s="1202"/>
      <c r="D574" s="1202"/>
      <c r="E574" s="1202"/>
    </row>
    <row r="575" spans="1:5">
      <c r="A575" s="1202"/>
      <c r="B575" s="1644"/>
      <c r="C575" s="1202"/>
      <c r="D575" s="1202"/>
      <c r="E575" s="1202"/>
    </row>
    <row r="576" spans="1:5">
      <c r="A576" s="1202"/>
      <c r="B576" s="1644"/>
      <c r="C576" s="1202"/>
      <c r="D576" s="1202"/>
      <c r="E576" s="1202"/>
    </row>
    <row r="577" spans="1:5">
      <c r="A577" s="1202"/>
      <c r="B577" s="1644"/>
      <c r="C577" s="1202"/>
      <c r="D577" s="1202"/>
      <c r="E577" s="1202"/>
    </row>
    <row r="578" spans="1:5">
      <c r="A578" s="1202"/>
      <c r="B578" s="1644"/>
      <c r="C578" s="1202"/>
      <c r="D578" s="1202"/>
      <c r="E578" s="1202"/>
    </row>
    <row r="579" spans="1:5">
      <c r="A579" s="1202"/>
      <c r="B579" s="1644"/>
      <c r="C579" s="1202"/>
      <c r="D579" s="1202"/>
      <c r="E579" s="1202"/>
    </row>
    <row r="580" spans="1:5">
      <c r="A580" s="1202"/>
      <c r="B580" s="1644"/>
      <c r="C580" s="1202"/>
      <c r="D580" s="1202"/>
      <c r="E580" s="1202"/>
    </row>
    <row r="581" spans="1:5">
      <c r="A581" s="1202"/>
      <c r="B581" s="1644"/>
      <c r="C581" s="1202"/>
      <c r="D581" s="1202"/>
      <c r="E581" s="1202"/>
    </row>
    <row r="582" spans="1:5">
      <c r="A582" s="1202"/>
      <c r="B582" s="1644"/>
      <c r="C582" s="1202"/>
      <c r="D582" s="1202"/>
      <c r="E582" s="1202"/>
    </row>
    <row r="583" spans="1:5">
      <c r="A583" s="1202"/>
      <c r="B583" s="1644"/>
      <c r="C583" s="1202"/>
      <c r="D583" s="1202"/>
      <c r="E583" s="1202"/>
    </row>
    <row r="584" spans="1:5">
      <c r="A584" s="1202"/>
      <c r="B584" s="1644"/>
      <c r="C584" s="1202"/>
      <c r="D584" s="1202"/>
      <c r="E584" s="1202"/>
    </row>
    <row r="585" spans="1:5">
      <c r="A585" s="1202"/>
      <c r="B585" s="1644"/>
      <c r="C585" s="1202"/>
      <c r="D585" s="1202"/>
      <c r="E585" s="1202"/>
    </row>
    <row r="586" spans="1:5">
      <c r="A586" s="1202"/>
      <c r="B586" s="1644"/>
      <c r="C586" s="1202"/>
      <c r="D586" s="1202"/>
      <c r="E586" s="1202"/>
    </row>
    <row r="587" spans="1:5">
      <c r="A587" s="1202"/>
      <c r="B587" s="1644"/>
      <c r="C587" s="1202"/>
      <c r="D587" s="1202"/>
      <c r="E587" s="1202"/>
    </row>
    <row r="588" spans="1:5">
      <c r="A588" s="1202"/>
      <c r="B588" s="1644"/>
      <c r="C588" s="1202"/>
      <c r="D588" s="1202"/>
      <c r="E588" s="1202"/>
    </row>
    <row r="589" spans="1:5">
      <c r="A589" s="1202"/>
      <c r="B589" s="1644"/>
      <c r="C589" s="1202"/>
      <c r="D589" s="1202"/>
      <c r="E589" s="1202"/>
    </row>
    <row r="590" spans="1:5">
      <c r="A590" s="1202"/>
      <c r="B590" s="1644"/>
      <c r="C590" s="1202"/>
      <c r="D590" s="1202"/>
      <c r="E590" s="1202"/>
    </row>
    <row r="591" spans="1:5">
      <c r="A591" s="1202"/>
      <c r="B591" s="1644"/>
      <c r="C591" s="1202"/>
      <c r="D591" s="1202"/>
      <c r="E591" s="1202"/>
    </row>
    <row r="592" spans="1:5">
      <c r="A592" s="1202"/>
      <c r="B592" s="1644"/>
      <c r="C592" s="1202"/>
      <c r="D592" s="1202"/>
      <c r="E592" s="1202"/>
    </row>
    <row r="593" spans="1:5">
      <c r="A593" s="1202"/>
      <c r="B593" s="1644"/>
      <c r="C593" s="1202"/>
      <c r="D593" s="1202"/>
      <c r="E593" s="1202"/>
    </row>
    <row r="594" spans="1:5">
      <c r="A594" s="1202"/>
      <c r="B594" s="1644"/>
      <c r="C594" s="1202"/>
      <c r="D594" s="1202"/>
      <c r="E594" s="1202"/>
    </row>
    <row r="595" spans="1:5">
      <c r="A595" s="1202"/>
      <c r="B595" s="1644"/>
      <c r="C595" s="1202"/>
      <c r="D595" s="1202"/>
      <c r="E595" s="1202"/>
    </row>
    <row r="596" spans="1:5">
      <c r="A596" s="1202"/>
      <c r="B596" s="1644"/>
      <c r="C596" s="1202"/>
      <c r="D596" s="1202"/>
      <c r="E596" s="1202"/>
    </row>
    <row r="597" spans="1:5">
      <c r="A597" s="1202"/>
      <c r="B597" s="1644"/>
      <c r="C597" s="1202"/>
      <c r="D597" s="1202"/>
      <c r="E597" s="1202"/>
    </row>
    <row r="598" spans="1:5">
      <c r="A598" s="1202"/>
      <c r="B598" s="1644"/>
      <c r="C598" s="1202"/>
      <c r="D598" s="1202"/>
      <c r="E598" s="1202"/>
    </row>
    <row r="599" spans="1:5">
      <c r="A599" s="1202"/>
      <c r="B599" s="1644"/>
      <c r="C599" s="1202"/>
      <c r="D599" s="1202"/>
      <c r="E599" s="1202"/>
    </row>
    <row r="600" spans="1:5">
      <c r="A600" s="1202"/>
      <c r="B600" s="1644"/>
      <c r="C600" s="1202"/>
      <c r="D600" s="1202"/>
      <c r="E600" s="1202"/>
    </row>
    <row r="601" spans="1:5">
      <c r="A601" s="1202"/>
      <c r="B601" s="1644"/>
      <c r="C601" s="1202"/>
      <c r="D601" s="1202"/>
      <c r="E601" s="1202"/>
    </row>
    <row r="602" spans="1:5">
      <c r="A602" s="1202"/>
      <c r="B602" s="1644"/>
      <c r="C602" s="1202"/>
      <c r="D602" s="1202"/>
      <c r="E602" s="1202"/>
    </row>
    <row r="603" spans="1:5">
      <c r="A603" s="1202"/>
      <c r="B603" s="1644"/>
      <c r="C603" s="1202"/>
      <c r="D603" s="1202"/>
      <c r="E603" s="1202"/>
    </row>
    <row r="604" spans="1:5">
      <c r="A604" s="1202"/>
      <c r="B604" s="1644"/>
      <c r="C604" s="1202"/>
      <c r="D604" s="1202"/>
      <c r="E604" s="1202"/>
    </row>
    <row r="605" spans="1:5">
      <c r="A605" s="1202"/>
      <c r="B605" s="1644"/>
      <c r="C605" s="1202"/>
      <c r="D605" s="1202"/>
      <c r="E605" s="1202"/>
    </row>
    <row r="606" spans="1:5">
      <c r="A606" s="1202"/>
      <c r="B606" s="1644"/>
      <c r="C606" s="1202"/>
      <c r="D606" s="1202"/>
      <c r="E606" s="1202"/>
    </row>
    <row r="607" spans="1:5">
      <c r="A607" s="1202"/>
      <c r="B607" s="1644"/>
      <c r="C607" s="1202"/>
      <c r="D607" s="1202"/>
      <c r="E607" s="1202"/>
    </row>
    <row r="608" spans="1:5">
      <c r="A608" s="1202"/>
      <c r="B608" s="1644"/>
      <c r="C608" s="1202"/>
      <c r="D608" s="1202"/>
      <c r="E608" s="1202"/>
    </row>
    <row r="609" spans="1:5">
      <c r="A609" s="1202"/>
      <c r="B609" s="1644"/>
      <c r="C609" s="1202"/>
      <c r="D609" s="1202"/>
      <c r="E609" s="1202"/>
    </row>
    <row r="610" spans="1:5">
      <c r="A610" s="1202"/>
      <c r="B610" s="1644"/>
      <c r="C610" s="1202"/>
      <c r="D610" s="1202"/>
      <c r="E610" s="1202"/>
    </row>
    <row r="611" spans="1:5">
      <c r="A611" s="1202"/>
      <c r="B611" s="1644"/>
      <c r="C611" s="1202"/>
      <c r="D611" s="1202"/>
      <c r="E611" s="1202"/>
    </row>
    <row r="612" spans="1:5">
      <c r="A612" s="1202"/>
      <c r="B612" s="1644"/>
      <c r="C612" s="1202"/>
      <c r="D612" s="1202"/>
      <c r="E612" s="1202"/>
    </row>
    <row r="613" spans="1:5">
      <c r="A613" s="1202"/>
      <c r="B613" s="1644"/>
      <c r="C613" s="1202"/>
      <c r="D613" s="1202"/>
      <c r="E613" s="1202"/>
    </row>
    <row r="614" spans="1:5">
      <c r="A614" s="1202"/>
      <c r="B614" s="1644"/>
      <c r="C614" s="1202"/>
      <c r="D614" s="1202"/>
      <c r="E614" s="1202"/>
    </row>
    <row r="615" spans="1:5">
      <c r="A615" s="1202"/>
      <c r="B615" s="1644"/>
      <c r="C615" s="1202"/>
      <c r="D615" s="1202"/>
      <c r="E615" s="1202"/>
    </row>
    <row r="616" spans="1:5">
      <c r="A616" s="1202"/>
      <c r="B616" s="1644"/>
      <c r="C616" s="1202"/>
      <c r="D616" s="1202"/>
      <c r="E616" s="1202"/>
    </row>
    <row r="617" spans="1:5">
      <c r="A617" s="1202"/>
      <c r="B617" s="1644"/>
      <c r="C617" s="1202"/>
      <c r="D617" s="1202"/>
      <c r="E617" s="1202"/>
    </row>
    <row r="618" spans="1:5">
      <c r="A618" s="1202"/>
      <c r="B618" s="1644"/>
      <c r="C618" s="1202"/>
      <c r="D618" s="1202"/>
      <c r="E618" s="1202"/>
    </row>
    <row r="619" spans="1:5">
      <c r="A619" s="1202"/>
      <c r="B619" s="1644"/>
      <c r="C619" s="1202"/>
      <c r="D619" s="1202"/>
      <c r="E619" s="1202"/>
    </row>
    <row r="620" spans="1:5">
      <c r="A620" s="1202"/>
      <c r="B620" s="1644"/>
      <c r="C620" s="1202"/>
      <c r="D620" s="1202"/>
      <c r="E620" s="1202"/>
    </row>
    <row r="621" spans="1:5">
      <c r="A621" s="1202"/>
      <c r="B621" s="1644"/>
      <c r="C621" s="1202"/>
      <c r="D621" s="1202"/>
      <c r="E621" s="1202"/>
    </row>
    <row r="622" spans="1:5">
      <c r="A622" s="1202"/>
      <c r="B622" s="1644"/>
      <c r="C622" s="1202"/>
      <c r="D622" s="1202"/>
      <c r="E622" s="1202"/>
    </row>
    <row r="623" spans="1:5">
      <c r="A623" s="1202"/>
      <c r="B623" s="1644"/>
      <c r="C623" s="1202"/>
      <c r="D623" s="1202"/>
      <c r="E623" s="1202"/>
    </row>
    <row r="624" spans="1:5">
      <c r="A624" s="1202"/>
      <c r="B624" s="1644"/>
      <c r="C624" s="1202"/>
      <c r="D624" s="1202"/>
      <c r="E624" s="1202"/>
    </row>
    <row r="625" spans="1:5">
      <c r="A625" s="1202"/>
      <c r="B625" s="1644"/>
      <c r="C625" s="1202"/>
      <c r="D625" s="1202"/>
      <c r="E625" s="1202"/>
    </row>
    <row r="626" spans="1:5">
      <c r="A626" s="1202"/>
      <c r="B626" s="1644"/>
      <c r="C626" s="1202"/>
      <c r="D626" s="1202"/>
      <c r="E626" s="1202"/>
    </row>
    <row r="627" spans="1:5">
      <c r="A627" s="1202"/>
      <c r="B627" s="1644"/>
      <c r="C627" s="1202"/>
      <c r="D627" s="1202"/>
      <c r="E627" s="1202"/>
    </row>
    <row r="628" spans="1:5">
      <c r="A628" s="1202"/>
      <c r="B628" s="1644"/>
      <c r="C628" s="1202"/>
      <c r="D628" s="1202"/>
      <c r="E628" s="1202"/>
    </row>
    <row r="629" spans="1:5">
      <c r="A629" s="1202"/>
      <c r="B629" s="1644"/>
      <c r="C629" s="1202"/>
      <c r="D629" s="1202"/>
      <c r="E629" s="1202"/>
    </row>
    <row r="630" spans="1:5">
      <c r="A630" s="1202"/>
      <c r="B630" s="1644"/>
      <c r="C630" s="1202"/>
      <c r="D630" s="1202"/>
      <c r="E630" s="1202"/>
    </row>
    <row r="631" spans="1:5">
      <c r="A631" s="1202"/>
      <c r="B631" s="1644"/>
      <c r="C631" s="1202"/>
      <c r="D631" s="1202"/>
      <c r="E631" s="1202"/>
    </row>
    <row r="632" spans="1:5">
      <c r="A632" s="1202"/>
      <c r="B632" s="1644"/>
      <c r="C632" s="1202"/>
      <c r="D632" s="1202"/>
      <c r="E632" s="1202"/>
    </row>
    <row r="633" spans="1:5">
      <c r="A633" s="1202"/>
      <c r="B633" s="1644"/>
      <c r="C633" s="1202"/>
      <c r="D633" s="1202"/>
      <c r="E633" s="1202"/>
    </row>
    <row r="634" spans="1:5">
      <c r="A634" s="1202"/>
      <c r="B634" s="1644"/>
      <c r="C634" s="1202"/>
      <c r="D634" s="1202"/>
      <c r="E634" s="1202"/>
    </row>
    <row r="635" spans="1:5">
      <c r="A635" s="1202"/>
      <c r="B635" s="1644"/>
      <c r="C635" s="1202"/>
      <c r="D635" s="1202"/>
      <c r="E635" s="1202"/>
    </row>
    <row r="636" spans="1:5">
      <c r="A636" s="1202"/>
      <c r="B636" s="1644"/>
      <c r="C636" s="1202"/>
      <c r="D636" s="1202"/>
      <c r="E636" s="1202"/>
    </row>
    <row r="637" spans="1:5">
      <c r="A637" s="1202"/>
      <c r="B637" s="1644"/>
      <c r="C637" s="1202"/>
      <c r="D637" s="1202"/>
      <c r="E637" s="1202"/>
    </row>
    <row r="638" spans="1:5">
      <c r="A638" s="1202"/>
      <c r="B638" s="1644"/>
      <c r="C638" s="1202"/>
      <c r="D638" s="1202"/>
      <c r="E638" s="1202"/>
    </row>
    <row r="639" spans="1:5">
      <c r="A639" s="1202"/>
      <c r="B639" s="1644"/>
      <c r="C639" s="1202"/>
      <c r="D639" s="1202"/>
      <c r="E639" s="1202"/>
    </row>
    <row r="640" spans="1:5">
      <c r="A640" s="1202"/>
      <c r="B640" s="1644"/>
      <c r="C640" s="1202"/>
      <c r="D640" s="1202"/>
      <c r="E640" s="1202"/>
    </row>
    <row r="641" spans="1:5">
      <c r="A641" s="1202"/>
      <c r="B641" s="1644"/>
      <c r="C641" s="1202"/>
      <c r="D641" s="1202"/>
      <c r="E641" s="1202"/>
    </row>
    <row r="642" spans="1:5">
      <c r="A642" s="1202"/>
      <c r="B642" s="1644"/>
      <c r="C642" s="1202"/>
      <c r="D642" s="1202"/>
      <c r="E642" s="1202"/>
    </row>
    <row r="643" spans="1:5">
      <c r="A643" s="1202"/>
      <c r="B643" s="1644"/>
      <c r="C643" s="1202"/>
      <c r="D643" s="1202"/>
      <c r="E643" s="1202"/>
    </row>
    <row r="644" spans="1:5">
      <c r="A644" s="1202"/>
      <c r="B644" s="1644"/>
      <c r="C644" s="1202"/>
      <c r="D644" s="1202"/>
      <c r="E644" s="1202"/>
    </row>
    <row r="645" spans="1:5">
      <c r="A645" s="1202"/>
      <c r="B645" s="1644"/>
      <c r="C645" s="1202"/>
      <c r="D645" s="1202"/>
      <c r="E645" s="1202"/>
    </row>
    <row r="646" spans="1:5">
      <c r="A646" s="1202"/>
      <c r="B646" s="1644"/>
      <c r="C646" s="1202"/>
      <c r="D646" s="1202"/>
      <c r="E646" s="1202"/>
    </row>
    <row r="647" spans="1:5">
      <c r="A647" s="1202"/>
      <c r="B647" s="1644"/>
      <c r="C647" s="1202"/>
      <c r="D647" s="1202"/>
      <c r="E647" s="1202"/>
    </row>
    <row r="648" spans="1:5">
      <c r="A648" s="1202"/>
      <c r="B648" s="1644"/>
      <c r="C648" s="1202"/>
      <c r="D648" s="1202"/>
      <c r="E648" s="1202"/>
    </row>
    <row r="649" spans="1:5">
      <c r="A649" s="1202"/>
      <c r="B649" s="1644"/>
      <c r="C649" s="1202"/>
      <c r="D649" s="1202"/>
      <c r="E649" s="1202"/>
    </row>
    <row r="650" spans="1:5">
      <c r="A650" s="1202"/>
      <c r="B650" s="1644"/>
      <c r="C650" s="1202"/>
      <c r="D650" s="1202"/>
      <c r="E650" s="1202"/>
    </row>
    <row r="651" spans="1:5">
      <c r="A651" s="1202"/>
      <c r="B651" s="1644"/>
      <c r="C651" s="1202"/>
      <c r="D651" s="1202"/>
      <c r="E651" s="1202"/>
    </row>
    <row r="652" spans="1:5">
      <c r="A652" s="1202"/>
      <c r="B652" s="1644"/>
      <c r="C652" s="1202"/>
      <c r="D652" s="1202"/>
      <c r="E652" s="1202"/>
    </row>
    <row r="653" spans="1:5">
      <c r="A653" s="1202"/>
      <c r="B653" s="1644"/>
      <c r="C653" s="1202"/>
      <c r="D653" s="1202"/>
      <c r="E653" s="1202"/>
    </row>
    <row r="654" spans="1:5">
      <c r="A654" s="1202"/>
      <c r="B654" s="1644"/>
      <c r="C654" s="1202"/>
      <c r="D654" s="1202"/>
      <c r="E654" s="1202"/>
    </row>
    <row r="655" spans="1:5">
      <c r="A655" s="1202"/>
      <c r="B655" s="1644"/>
      <c r="C655" s="1202"/>
      <c r="D655" s="1202"/>
      <c r="E655" s="1202"/>
    </row>
    <row r="656" spans="1:5">
      <c r="A656" s="1202"/>
      <c r="B656" s="1644"/>
      <c r="C656" s="1202"/>
      <c r="D656" s="1202"/>
      <c r="E656" s="1202"/>
    </row>
    <row r="657" spans="1:5">
      <c r="A657" s="1202"/>
      <c r="B657" s="1644"/>
      <c r="C657" s="1202"/>
      <c r="D657" s="1202"/>
      <c r="E657" s="1202"/>
    </row>
    <row r="658" spans="1:5">
      <c r="A658" s="1202"/>
      <c r="B658" s="1644"/>
      <c r="C658" s="1202"/>
      <c r="D658" s="1202"/>
      <c r="E658" s="1202"/>
    </row>
    <row r="659" spans="1:5">
      <c r="A659" s="1202"/>
      <c r="B659" s="1644"/>
      <c r="C659" s="1202"/>
      <c r="D659" s="1202"/>
      <c r="E659" s="1202"/>
    </row>
    <row r="660" spans="1:5">
      <c r="A660" s="1202"/>
      <c r="B660" s="1644"/>
      <c r="C660" s="1202"/>
      <c r="D660" s="1202"/>
      <c r="E660" s="1202"/>
    </row>
    <row r="661" spans="1:5">
      <c r="A661" s="1202"/>
      <c r="B661" s="1644"/>
      <c r="C661" s="1202"/>
      <c r="D661" s="1202"/>
      <c r="E661" s="1202"/>
    </row>
    <row r="662" spans="1:5">
      <c r="A662" s="1202"/>
      <c r="B662" s="1644"/>
      <c r="C662" s="1202"/>
      <c r="D662" s="1202"/>
      <c r="E662" s="1202"/>
    </row>
    <row r="663" spans="1:5">
      <c r="A663" s="1202"/>
      <c r="B663" s="1644"/>
      <c r="C663" s="1202"/>
      <c r="D663" s="1202"/>
      <c r="E663" s="1202"/>
    </row>
    <row r="664" spans="1:5">
      <c r="A664" s="1202"/>
      <c r="B664" s="1644"/>
      <c r="C664" s="1202"/>
      <c r="D664" s="1202"/>
      <c r="E664" s="1202"/>
    </row>
    <row r="665" spans="1:5">
      <c r="A665" s="1202"/>
      <c r="B665" s="1644"/>
      <c r="C665" s="1202"/>
      <c r="D665" s="1202"/>
      <c r="E665" s="1202"/>
    </row>
    <row r="666" spans="1:5">
      <c r="A666" s="1202"/>
      <c r="B666" s="1644"/>
      <c r="C666" s="1202"/>
      <c r="D666" s="1202"/>
      <c r="E666" s="1202"/>
    </row>
    <row r="667" spans="1:5">
      <c r="A667" s="1202"/>
      <c r="B667" s="1644"/>
      <c r="C667" s="1202"/>
      <c r="D667" s="1202"/>
      <c r="E667" s="1202"/>
    </row>
    <row r="668" spans="1:5">
      <c r="A668" s="1202"/>
      <c r="B668" s="1644"/>
      <c r="C668" s="1202"/>
      <c r="D668" s="1202"/>
      <c r="E668" s="1202"/>
    </row>
    <row r="669" spans="1:5">
      <c r="A669" s="1202"/>
      <c r="B669" s="1644"/>
      <c r="C669" s="1202"/>
      <c r="D669" s="1202"/>
      <c r="E669" s="1202"/>
    </row>
    <row r="670" spans="1:5">
      <c r="A670" s="1202"/>
      <c r="B670" s="1644"/>
      <c r="C670" s="1202"/>
      <c r="D670" s="1202"/>
      <c r="E670" s="1202"/>
    </row>
    <row r="671" spans="1:5">
      <c r="A671" s="1202"/>
      <c r="B671" s="1644"/>
      <c r="C671" s="1202"/>
      <c r="D671" s="1202"/>
      <c r="E671" s="1202"/>
    </row>
    <row r="672" spans="1:5">
      <c r="A672" s="1202"/>
      <c r="B672" s="1644"/>
      <c r="C672" s="1202"/>
      <c r="D672" s="1202"/>
      <c r="E672" s="1202"/>
    </row>
    <row r="673" spans="1:5">
      <c r="A673" s="1202"/>
      <c r="B673" s="1644"/>
      <c r="C673" s="1202"/>
      <c r="D673" s="1202"/>
      <c r="E673" s="1202"/>
    </row>
    <row r="674" spans="1:5">
      <c r="A674" s="1202"/>
      <c r="B674" s="1644"/>
      <c r="C674" s="1202"/>
      <c r="D674" s="1202"/>
      <c r="E674" s="1202"/>
    </row>
    <row r="675" spans="1:5">
      <c r="A675" s="1202"/>
      <c r="B675" s="1644"/>
      <c r="C675" s="1202"/>
      <c r="D675" s="1202"/>
      <c r="E675" s="1202"/>
    </row>
    <row r="676" spans="1:5">
      <c r="A676" s="1202"/>
      <c r="B676" s="1644"/>
      <c r="C676" s="1202"/>
      <c r="D676" s="1202"/>
      <c r="E676" s="1202"/>
    </row>
    <row r="677" spans="1:5">
      <c r="A677" s="1202"/>
      <c r="B677" s="1644"/>
      <c r="C677" s="1202"/>
      <c r="D677" s="1202"/>
      <c r="E677" s="1202"/>
    </row>
    <row r="678" spans="1:5">
      <c r="A678" s="1202"/>
      <c r="B678" s="1644"/>
      <c r="C678" s="1202"/>
      <c r="D678" s="1202"/>
      <c r="E678" s="1202"/>
    </row>
    <row r="679" spans="1:5">
      <c r="A679" s="1202"/>
      <c r="B679" s="1644"/>
      <c r="C679" s="1202"/>
      <c r="D679" s="1202"/>
      <c r="E679" s="1202"/>
    </row>
    <row r="680" spans="1:5">
      <c r="A680" s="1202"/>
      <c r="B680" s="1644"/>
      <c r="C680" s="1202"/>
      <c r="D680" s="1202"/>
      <c r="E680" s="1202"/>
    </row>
    <row r="681" spans="1:5">
      <c r="A681" s="1202"/>
      <c r="B681" s="1644"/>
      <c r="C681" s="1202"/>
      <c r="D681" s="1202"/>
      <c r="E681" s="1202"/>
    </row>
    <row r="682" spans="1:5">
      <c r="A682" s="1202"/>
      <c r="B682" s="1644"/>
      <c r="C682" s="1202"/>
      <c r="D682" s="1202"/>
      <c r="E682" s="1202"/>
    </row>
    <row r="683" spans="1:5">
      <c r="A683" s="1202"/>
      <c r="B683" s="1644"/>
      <c r="C683" s="1202"/>
      <c r="D683" s="1202"/>
      <c r="E683" s="1202"/>
    </row>
    <row r="684" spans="1:5">
      <c r="A684" s="1202"/>
      <c r="B684" s="1644"/>
      <c r="C684" s="1202"/>
      <c r="D684" s="1202"/>
      <c r="E684" s="1202"/>
    </row>
    <row r="685" spans="1:5">
      <c r="A685" s="1202"/>
      <c r="B685" s="1644"/>
      <c r="C685" s="1202"/>
      <c r="D685" s="1202"/>
      <c r="E685" s="1202"/>
    </row>
    <row r="686" spans="1:5">
      <c r="A686" s="1202"/>
      <c r="B686" s="1644"/>
      <c r="C686" s="1202"/>
      <c r="D686" s="1202"/>
      <c r="E686" s="1202"/>
    </row>
    <row r="687" spans="1:5">
      <c r="A687" s="1202"/>
      <c r="B687" s="1644"/>
      <c r="C687" s="1202"/>
      <c r="D687" s="1202"/>
      <c r="E687" s="1202"/>
    </row>
    <row r="688" spans="1:5">
      <c r="A688" s="1202"/>
      <c r="B688" s="1644"/>
      <c r="C688" s="1202"/>
      <c r="D688" s="1202"/>
      <c r="E688" s="1202"/>
    </row>
    <row r="689" spans="1:5">
      <c r="A689" s="1202"/>
      <c r="B689" s="1644"/>
      <c r="C689" s="1202"/>
      <c r="D689" s="1202"/>
      <c r="E689" s="1202"/>
    </row>
    <row r="690" spans="1:5">
      <c r="A690" s="1202"/>
      <c r="B690" s="1644"/>
      <c r="C690" s="1202"/>
      <c r="D690" s="1202"/>
      <c r="E690" s="1202"/>
    </row>
    <row r="691" spans="1:5">
      <c r="A691" s="1202"/>
      <c r="B691" s="1644"/>
      <c r="C691" s="1202"/>
      <c r="D691" s="1202"/>
      <c r="E691" s="1202"/>
    </row>
    <row r="692" spans="1:5">
      <c r="A692" s="1202"/>
      <c r="B692" s="1644"/>
      <c r="C692" s="1202"/>
      <c r="D692" s="1202"/>
      <c r="E692" s="1202"/>
    </row>
    <row r="693" spans="1:5">
      <c r="A693" s="1202"/>
      <c r="B693" s="1644"/>
      <c r="C693" s="1202"/>
      <c r="D693" s="1202"/>
      <c r="E693" s="1202"/>
    </row>
    <row r="694" spans="1:5">
      <c r="A694" s="1202"/>
      <c r="B694" s="1644"/>
      <c r="C694" s="1202"/>
      <c r="D694" s="1202"/>
      <c r="E694" s="1202"/>
    </row>
    <row r="695" spans="1:5">
      <c r="A695" s="1202"/>
      <c r="B695" s="1644"/>
      <c r="C695" s="1202"/>
      <c r="D695" s="1202"/>
      <c r="E695" s="1202"/>
    </row>
    <row r="696" spans="1:5">
      <c r="A696" s="1202"/>
      <c r="B696" s="1644"/>
      <c r="C696" s="1202"/>
      <c r="D696" s="1202"/>
      <c r="E696" s="1202"/>
    </row>
    <row r="697" spans="1:5">
      <c r="A697" s="1202"/>
      <c r="B697" s="1644"/>
      <c r="C697" s="1202"/>
      <c r="D697" s="1202"/>
      <c r="E697" s="1202"/>
    </row>
    <row r="698" spans="1:5">
      <c r="A698" s="1202"/>
      <c r="B698" s="1644"/>
      <c r="C698" s="1202"/>
      <c r="D698" s="1202"/>
      <c r="E698" s="1202"/>
    </row>
    <row r="699" spans="1:5">
      <c r="A699" s="1202"/>
      <c r="B699" s="1644"/>
      <c r="C699" s="1202"/>
      <c r="D699" s="1202"/>
      <c r="E699" s="1202"/>
    </row>
    <row r="700" spans="1:5">
      <c r="A700" s="1202"/>
      <c r="B700" s="1644"/>
      <c r="C700" s="1202"/>
      <c r="D700" s="1202"/>
      <c r="E700" s="1202"/>
    </row>
    <row r="701" spans="1:5">
      <c r="A701" s="1202"/>
      <c r="B701" s="1644"/>
      <c r="C701" s="1202"/>
      <c r="D701" s="1202"/>
      <c r="E701" s="1202"/>
    </row>
    <row r="702" spans="1:5">
      <c r="A702" s="1202"/>
      <c r="B702" s="1644"/>
      <c r="C702" s="1202"/>
      <c r="D702" s="1202"/>
      <c r="E702" s="1202"/>
    </row>
    <row r="703" spans="1:5">
      <c r="A703" s="1202"/>
      <c r="B703" s="1644"/>
      <c r="C703" s="1202"/>
      <c r="D703" s="1202"/>
      <c r="E703" s="1202"/>
    </row>
    <row r="704" spans="1:5">
      <c r="A704" s="1202"/>
      <c r="B704" s="1644"/>
      <c r="C704" s="1202"/>
      <c r="D704" s="1202"/>
      <c r="E704" s="1202"/>
    </row>
    <row r="705" spans="1:5">
      <c r="A705" s="1202"/>
      <c r="B705" s="1644"/>
      <c r="C705" s="1202"/>
      <c r="D705" s="1202"/>
      <c r="E705" s="1202"/>
    </row>
    <row r="706" spans="1:5">
      <c r="A706" s="1202"/>
      <c r="B706" s="1644"/>
      <c r="C706" s="1202"/>
      <c r="D706" s="1202"/>
      <c r="E706" s="1202"/>
    </row>
    <row r="707" spans="1:5">
      <c r="A707" s="1202"/>
      <c r="B707" s="1644"/>
      <c r="C707" s="1202"/>
      <c r="D707" s="1202"/>
      <c r="E707" s="1202"/>
    </row>
    <row r="708" spans="1:5">
      <c r="A708" s="1202"/>
      <c r="B708" s="1644"/>
      <c r="C708" s="1202"/>
      <c r="D708" s="1202"/>
      <c r="E708" s="1202"/>
    </row>
    <row r="709" spans="1:5">
      <c r="A709" s="1202"/>
      <c r="B709" s="1644"/>
      <c r="C709" s="1202"/>
      <c r="D709" s="1202"/>
      <c r="E709" s="1202"/>
    </row>
    <row r="710" spans="1:5">
      <c r="A710" s="1202"/>
      <c r="B710" s="1644"/>
      <c r="C710" s="1202"/>
      <c r="D710" s="1202"/>
      <c r="E710" s="1202"/>
    </row>
    <row r="711" spans="1:5">
      <c r="A711" s="1202"/>
      <c r="B711" s="1644"/>
      <c r="C711" s="1202"/>
      <c r="D711" s="1202"/>
      <c r="E711" s="1202"/>
    </row>
    <row r="712" spans="1:5">
      <c r="A712" s="1202"/>
      <c r="B712" s="1644"/>
      <c r="C712" s="1202"/>
      <c r="D712" s="1202"/>
      <c r="E712" s="1202"/>
    </row>
    <row r="713" spans="1:5">
      <c r="A713" s="1202"/>
      <c r="B713" s="1644"/>
      <c r="C713" s="1202"/>
      <c r="D713" s="1202"/>
      <c r="E713" s="1202"/>
    </row>
    <row r="714" spans="1:5">
      <c r="A714" s="1202"/>
      <c r="B714" s="1644"/>
      <c r="C714" s="1202"/>
      <c r="D714" s="1202"/>
      <c r="E714" s="1202"/>
    </row>
    <row r="715" spans="1:5">
      <c r="A715" s="1202"/>
      <c r="B715" s="1644"/>
      <c r="C715" s="1202"/>
      <c r="D715" s="1202"/>
      <c r="E715" s="1202"/>
    </row>
    <row r="716" spans="1:5">
      <c r="A716" s="1202"/>
      <c r="B716" s="1644"/>
      <c r="C716" s="1202"/>
      <c r="D716" s="1202"/>
      <c r="E716" s="1202"/>
    </row>
    <row r="717" spans="1:5">
      <c r="A717" s="1202"/>
      <c r="B717" s="1644"/>
      <c r="C717" s="1202"/>
      <c r="D717" s="1202"/>
      <c r="E717" s="1202"/>
    </row>
    <row r="718" spans="1:5">
      <c r="A718" s="1202"/>
      <c r="B718" s="1644"/>
      <c r="C718" s="1202"/>
      <c r="D718" s="1202"/>
      <c r="E718" s="1202"/>
    </row>
    <row r="719" spans="1:5">
      <c r="A719" s="1202"/>
      <c r="B719" s="1644"/>
      <c r="C719" s="1202"/>
      <c r="D719" s="1202"/>
      <c r="E719" s="1202"/>
    </row>
    <row r="720" spans="1:5">
      <c r="A720" s="1202"/>
      <c r="B720" s="1644"/>
      <c r="C720" s="1202"/>
      <c r="D720" s="1202"/>
      <c r="E720" s="1202"/>
    </row>
    <row r="721" spans="1:5">
      <c r="A721" s="1202"/>
      <c r="B721" s="1644"/>
      <c r="C721" s="1202"/>
      <c r="D721" s="1202"/>
      <c r="E721" s="1202"/>
    </row>
    <row r="722" spans="1:5">
      <c r="A722" s="1202"/>
      <c r="B722" s="1644"/>
      <c r="C722" s="1202"/>
      <c r="D722" s="1202"/>
      <c r="E722" s="1202"/>
    </row>
    <row r="723" spans="1:5">
      <c r="A723" s="1202"/>
      <c r="B723" s="1644"/>
      <c r="C723" s="1202"/>
      <c r="D723" s="1202"/>
      <c r="E723" s="1202"/>
    </row>
    <row r="724" spans="1:5">
      <c r="A724" s="1202"/>
      <c r="B724" s="1644"/>
      <c r="C724" s="1202"/>
      <c r="D724" s="1202"/>
      <c r="E724" s="1202"/>
    </row>
    <row r="725" spans="1:5">
      <c r="A725" s="1202"/>
      <c r="B725" s="1644"/>
      <c r="C725" s="1202"/>
      <c r="D725" s="1202"/>
      <c r="E725" s="1202"/>
    </row>
    <row r="726" spans="1:5">
      <c r="A726" s="1202"/>
      <c r="B726" s="1644"/>
      <c r="C726" s="1202"/>
      <c r="D726" s="1202"/>
      <c r="E726" s="1202"/>
    </row>
    <row r="727" spans="1:5">
      <c r="A727" s="1202"/>
      <c r="B727" s="1644"/>
      <c r="C727" s="1202"/>
      <c r="D727" s="1202"/>
      <c r="E727" s="1202"/>
    </row>
    <row r="728" spans="1:5">
      <c r="A728" s="1202"/>
      <c r="B728" s="1644"/>
      <c r="C728" s="1202"/>
      <c r="D728" s="1202"/>
      <c r="E728" s="1202"/>
    </row>
    <row r="729" spans="1:5">
      <c r="A729" s="1202"/>
      <c r="B729" s="1644"/>
      <c r="C729" s="1202"/>
      <c r="D729" s="1202"/>
      <c r="E729" s="1202"/>
    </row>
    <row r="730" spans="1:5">
      <c r="A730" s="1202"/>
      <c r="B730" s="1644"/>
      <c r="C730" s="1202"/>
      <c r="D730" s="1202"/>
      <c r="E730" s="1202"/>
    </row>
    <row r="731" spans="1:5">
      <c r="A731" s="1202"/>
      <c r="B731" s="1644"/>
      <c r="C731" s="1202"/>
      <c r="D731" s="1202"/>
      <c r="E731" s="1202"/>
    </row>
    <row r="732" spans="1:5">
      <c r="A732" s="1202"/>
      <c r="B732" s="1644"/>
      <c r="C732" s="1202"/>
      <c r="D732" s="1202"/>
      <c r="E732" s="1202"/>
    </row>
    <row r="733" spans="1:5">
      <c r="A733" s="1202"/>
      <c r="B733" s="1644"/>
      <c r="C733" s="1202"/>
      <c r="D733" s="1202"/>
      <c r="E733" s="1202"/>
    </row>
    <row r="734" spans="1:5">
      <c r="A734" s="1202"/>
      <c r="B734" s="1644"/>
      <c r="C734" s="1202"/>
      <c r="D734" s="1202"/>
      <c r="E734" s="1202"/>
    </row>
    <row r="735" spans="1:5">
      <c r="A735" s="1202"/>
      <c r="B735" s="1644"/>
      <c r="C735" s="1202"/>
      <c r="D735" s="1202"/>
      <c r="E735" s="1202"/>
    </row>
    <row r="736" spans="1:5">
      <c r="A736" s="1202"/>
      <c r="B736" s="1644"/>
      <c r="C736" s="1202"/>
      <c r="D736" s="1202"/>
      <c r="E736" s="1202"/>
    </row>
    <row r="737" spans="1:5">
      <c r="A737" s="1202"/>
      <c r="B737" s="1644"/>
      <c r="C737" s="1202"/>
      <c r="D737" s="1202"/>
      <c r="E737" s="1202"/>
    </row>
    <row r="738" spans="1:5">
      <c r="A738" s="1202"/>
      <c r="B738" s="1644"/>
      <c r="C738" s="1202"/>
      <c r="D738" s="1202"/>
      <c r="E738" s="1202"/>
    </row>
    <row r="739" spans="1:5">
      <c r="A739" s="1202"/>
      <c r="B739" s="1644"/>
      <c r="C739" s="1202"/>
      <c r="D739" s="1202"/>
      <c r="E739" s="1202"/>
    </row>
    <row r="740" spans="1:5">
      <c r="A740" s="1202"/>
      <c r="B740" s="1644"/>
      <c r="C740" s="1202"/>
      <c r="D740" s="1202"/>
      <c r="E740" s="1202"/>
    </row>
    <row r="741" spans="1:5">
      <c r="A741" s="1202"/>
      <c r="B741" s="1644"/>
      <c r="C741" s="1202"/>
      <c r="D741" s="1202"/>
      <c r="E741" s="1202"/>
    </row>
    <row r="742" spans="1:5">
      <c r="A742" s="1202"/>
      <c r="B742" s="1644"/>
      <c r="C742" s="1202"/>
      <c r="D742" s="1202"/>
      <c r="E742" s="1202"/>
    </row>
    <row r="743" spans="1:5">
      <c r="A743" s="1202"/>
      <c r="B743" s="1644"/>
      <c r="C743" s="1202"/>
      <c r="D743" s="1202"/>
      <c r="E743" s="1202"/>
    </row>
    <row r="744" spans="1:5">
      <c r="A744" s="1202"/>
      <c r="B744" s="1644"/>
      <c r="C744" s="1202"/>
      <c r="D744" s="1202"/>
      <c r="E744" s="1202"/>
    </row>
    <row r="745" spans="1:5">
      <c r="A745" s="1202"/>
      <c r="B745" s="1644"/>
      <c r="C745" s="1202"/>
      <c r="D745" s="1202"/>
      <c r="E745" s="1202"/>
    </row>
    <row r="746" spans="1:5">
      <c r="A746" s="1202"/>
      <c r="B746" s="1644"/>
      <c r="C746" s="1202"/>
      <c r="D746" s="1202"/>
      <c r="E746" s="1202"/>
    </row>
    <row r="747" spans="1:5">
      <c r="A747" s="1202"/>
      <c r="B747" s="1644"/>
      <c r="C747" s="1202"/>
      <c r="D747" s="1202"/>
      <c r="E747" s="1202"/>
    </row>
    <row r="748" spans="1:5">
      <c r="A748" s="1202"/>
      <c r="B748" s="1644"/>
      <c r="C748" s="1202"/>
      <c r="D748" s="1202"/>
      <c r="E748" s="1202"/>
    </row>
    <row r="749" spans="1:5">
      <c r="A749" s="1202"/>
      <c r="B749" s="1644"/>
      <c r="C749" s="1202"/>
      <c r="D749" s="1202"/>
      <c r="E749" s="1202"/>
    </row>
    <row r="750" spans="1:5">
      <c r="A750" s="1202"/>
      <c r="B750" s="1644"/>
      <c r="C750" s="1202"/>
      <c r="D750" s="1202"/>
      <c r="E750" s="1202"/>
    </row>
    <row r="751" spans="1:5">
      <c r="A751" s="1202"/>
      <c r="B751" s="1644"/>
      <c r="C751" s="1202"/>
      <c r="D751" s="1202"/>
      <c r="E751" s="1202"/>
    </row>
    <row r="752" spans="1:5">
      <c r="A752" s="1202"/>
      <c r="B752" s="1644"/>
      <c r="C752" s="1202"/>
      <c r="D752" s="1202"/>
      <c r="E752" s="1202"/>
    </row>
    <row r="753" spans="1:5">
      <c r="A753" s="1202"/>
      <c r="B753" s="1644"/>
      <c r="C753" s="1202"/>
      <c r="D753" s="1202"/>
      <c r="E753" s="1202"/>
    </row>
    <row r="754" spans="1:5">
      <c r="A754" s="1202"/>
      <c r="B754" s="1644"/>
      <c r="C754" s="1202"/>
      <c r="D754" s="1202"/>
      <c r="E754" s="1202"/>
    </row>
    <row r="755" spans="1:5">
      <c r="A755" s="1202"/>
      <c r="B755" s="1644"/>
      <c r="C755" s="1202"/>
      <c r="D755" s="1202"/>
      <c r="E755" s="1202"/>
    </row>
    <row r="756" spans="1:5">
      <c r="A756" s="1202"/>
      <c r="B756" s="1644"/>
      <c r="C756" s="1202"/>
      <c r="D756" s="1202"/>
      <c r="E756" s="1202"/>
    </row>
    <row r="757" spans="1:5">
      <c r="A757" s="1202"/>
      <c r="B757" s="1644"/>
      <c r="C757" s="1202"/>
      <c r="D757" s="1202"/>
      <c r="E757" s="1202"/>
    </row>
    <row r="758" spans="1:5">
      <c r="A758" s="1202"/>
      <c r="B758" s="1644"/>
      <c r="C758" s="1202"/>
      <c r="D758" s="1202"/>
      <c r="E758" s="1202"/>
    </row>
    <row r="759" spans="1:5">
      <c r="A759" s="1202"/>
      <c r="B759" s="1644"/>
      <c r="C759" s="1202"/>
      <c r="D759" s="1202"/>
      <c r="E759" s="1202"/>
    </row>
    <row r="760" spans="1:5">
      <c r="A760" s="1202"/>
      <c r="B760" s="1644"/>
      <c r="C760" s="1202"/>
      <c r="D760" s="1202"/>
      <c r="E760" s="1202"/>
    </row>
    <row r="761" spans="1:5">
      <c r="A761" s="1202"/>
      <c r="B761" s="1644"/>
      <c r="C761" s="1202"/>
      <c r="D761" s="1202"/>
      <c r="E761" s="1202"/>
    </row>
    <row r="762" spans="1:5">
      <c r="A762" s="1202"/>
      <c r="B762" s="1644"/>
      <c r="C762" s="1202"/>
      <c r="D762" s="1202"/>
      <c r="E762" s="1202"/>
    </row>
    <row r="763" spans="1:5">
      <c r="A763" s="1202"/>
      <c r="B763" s="1644"/>
      <c r="C763" s="1202"/>
      <c r="D763" s="1202"/>
      <c r="E763" s="1202"/>
    </row>
    <row r="764" spans="1:5">
      <c r="A764" s="1202"/>
      <c r="B764" s="1644"/>
      <c r="C764" s="1202"/>
      <c r="D764" s="1202"/>
      <c r="E764" s="1202"/>
    </row>
    <row r="765" spans="1:5">
      <c r="A765" s="1202"/>
      <c r="B765" s="1644"/>
      <c r="C765" s="1202"/>
      <c r="D765" s="1202"/>
      <c r="E765" s="1202"/>
    </row>
    <row r="766" spans="1:5">
      <c r="A766" s="1202"/>
      <c r="B766" s="1644"/>
      <c r="C766" s="1202"/>
      <c r="D766" s="1202"/>
      <c r="E766" s="1202"/>
    </row>
    <row r="767" spans="1:5">
      <c r="A767" s="1202"/>
      <c r="B767" s="1644"/>
      <c r="C767" s="1202"/>
      <c r="D767" s="1202"/>
      <c r="E767" s="1202"/>
    </row>
    <row r="768" spans="1:5">
      <c r="A768" s="1202"/>
      <c r="B768" s="1644"/>
      <c r="C768" s="1202"/>
      <c r="D768" s="1202"/>
      <c r="E768" s="1202"/>
    </row>
    <row r="769" spans="1:5">
      <c r="A769" s="1202"/>
      <c r="B769" s="1644"/>
      <c r="C769" s="1202"/>
      <c r="D769" s="1202"/>
      <c r="E769" s="1202"/>
    </row>
    <row r="770" spans="1:5">
      <c r="A770" s="1202"/>
      <c r="B770" s="1644"/>
      <c r="C770" s="1202"/>
      <c r="D770" s="1202"/>
      <c r="E770" s="1202"/>
    </row>
    <row r="771" spans="1:5">
      <c r="A771" s="1202"/>
      <c r="B771" s="1644"/>
      <c r="C771" s="1202"/>
      <c r="D771" s="1202"/>
      <c r="E771" s="1202"/>
    </row>
    <row r="772" spans="1:5">
      <c r="A772" s="1202"/>
      <c r="B772" s="1644"/>
      <c r="C772" s="1202"/>
      <c r="D772" s="1202"/>
      <c r="E772" s="1202"/>
    </row>
    <row r="773" spans="1:5">
      <c r="A773" s="1202"/>
      <c r="B773" s="1644"/>
      <c r="C773" s="1202"/>
      <c r="D773" s="1202"/>
      <c r="E773" s="1202"/>
    </row>
    <row r="774" spans="1:5">
      <c r="A774" s="1202"/>
      <c r="B774" s="1644"/>
      <c r="C774" s="1202"/>
      <c r="D774" s="1202"/>
      <c r="E774" s="1202"/>
    </row>
    <row r="775" spans="1:5">
      <c r="A775" s="1202"/>
      <c r="B775" s="1644"/>
      <c r="C775" s="1202"/>
      <c r="D775" s="1202"/>
      <c r="E775" s="1202"/>
    </row>
    <row r="776" spans="1:5">
      <c r="A776" s="1202"/>
      <c r="B776" s="1644"/>
      <c r="C776" s="1202"/>
      <c r="D776" s="1202"/>
      <c r="E776" s="1202"/>
    </row>
    <row r="777" spans="1:5">
      <c r="A777" s="1202"/>
      <c r="B777" s="1644"/>
      <c r="C777" s="1202"/>
      <c r="D777" s="1202"/>
      <c r="E777" s="1202"/>
    </row>
    <row r="778" spans="1:5">
      <c r="A778" s="1202"/>
      <c r="B778" s="1644"/>
      <c r="C778" s="1202"/>
      <c r="D778" s="1202"/>
      <c r="E778" s="1202"/>
    </row>
    <row r="779" spans="1:5">
      <c r="A779" s="1202"/>
      <c r="B779" s="1644"/>
      <c r="C779" s="1202"/>
      <c r="D779" s="1202"/>
      <c r="E779" s="1202"/>
    </row>
    <row r="780" spans="1:5">
      <c r="A780" s="1202"/>
      <c r="B780" s="1644"/>
      <c r="C780" s="1202"/>
      <c r="D780" s="1202"/>
      <c r="E780" s="1202"/>
    </row>
    <row r="781" spans="1:5">
      <c r="A781" s="1202"/>
      <c r="B781" s="1644"/>
      <c r="C781" s="1202"/>
      <c r="D781" s="1202"/>
      <c r="E781" s="1202"/>
    </row>
    <row r="782" spans="1:5">
      <c r="A782" s="1202"/>
      <c r="B782" s="1644"/>
      <c r="C782" s="1202"/>
      <c r="D782" s="1202"/>
      <c r="E782" s="1202"/>
    </row>
    <row r="783" spans="1:5">
      <c r="A783" s="1202"/>
      <c r="B783" s="1644"/>
      <c r="C783" s="1202"/>
      <c r="D783" s="1202"/>
      <c r="E783" s="1202"/>
    </row>
    <row r="784" spans="1:5">
      <c r="A784" s="1202"/>
      <c r="B784" s="1644"/>
      <c r="C784" s="1202"/>
      <c r="D784" s="1202"/>
      <c r="E784" s="1202"/>
    </row>
    <row r="785" spans="1:5">
      <c r="A785" s="1202"/>
      <c r="B785" s="1644"/>
      <c r="C785" s="1202"/>
      <c r="D785" s="1202"/>
      <c r="E785" s="1202"/>
    </row>
    <row r="786" spans="1:5">
      <c r="A786" s="1202"/>
      <c r="B786" s="1644"/>
      <c r="C786" s="1202"/>
      <c r="D786" s="1202"/>
      <c r="E786" s="1202"/>
    </row>
    <row r="787" spans="1:5">
      <c r="A787" s="1202"/>
      <c r="B787" s="1644"/>
      <c r="C787" s="1202"/>
      <c r="D787" s="1202"/>
      <c r="E787" s="1202"/>
    </row>
    <row r="788" spans="1:5">
      <c r="A788" s="1202"/>
      <c r="B788" s="1644"/>
      <c r="C788" s="1202"/>
      <c r="D788" s="1202"/>
      <c r="E788" s="1202"/>
    </row>
    <row r="789" spans="1:5">
      <c r="A789" s="1202"/>
      <c r="B789" s="1644"/>
      <c r="C789" s="1202"/>
      <c r="D789" s="1202"/>
      <c r="E789" s="1202"/>
    </row>
    <row r="790" spans="1:5">
      <c r="A790" s="1202"/>
      <c r="B790" s="1644"/>
      <c r="C790" s="1202"/>
      <c r="D790" s="1202"/>
      <c r="E790" s="1202"/>
    </row>
    <row r="791" spans="1:5">
      <c r="A791" s="1202"/>
      <c r="B791" s="1644"/>
      <c r="C791" s="1202"/>
      <c r="D791" s="1202"/>
      <c r="E791" s="1202"/>
    </row>
    <row r="792" spans="1:5">
      <c r="A792" s="1202"/>
      <c r="B792" s="1644"/>
      <c r="C792" s="1202"/>
      <c r="D792" s="1202"/>
      <c r="E792" s="1202"/>
    </row>
    <row r="793" spans="1:5">
      <c r="A793" s="1202"/>
      <c r="B793" s="1644"/>
      <c r="C793" s="1202"/>
      <c r="D793" s="1202"/>
      <c r="E793" s="1202"/>
    </row>
    <row r="794" spans="1:5">
      <c r="A794" s="1202"/>
      <c r="B794" s="1644"/>
      <c r="C794" s="1202"/>
      <c r="D794" s="1202"/>
      <c r="E794" s="1202"/>
    </row>
    <row r="795" spans="1:5">
      <c r="A795" s="1202"/>
      <c r="B795" s="1644"/>
      <c r="C795" s="1202"/>
      <c r="D795" s="1202"/>
      <c r="E795" s="1202"/>
    </row>
    <row r="796" spans="1:5">
      <c r="A796" s="1202"/>
      <c r="B796" s="1644"/>
      <c r="C796" s="1202"/>
      <c r="D796" s="1202"/>
      <c r="E796" s="1202"/>
    </row>
    <row r="797" spans="1:5">
      <c r="A797" s="1202"/>
      <c r="B797" s="1644"/>
      <c r="C797" s="1202"/>
      <c r="D797" s="1202"/>
      <c r="E797" s="1202"/>
    </row>
    <row r="798" spans="1:5">
      <c r="A798" s="1202"/>
      <c r="B798" s="1644"/>
      <c r="C798" s="1202"/>
      <c r="D798" s="1202"/>
      <c r="E798" s="1202"/>
    </row>
    <row r="799" spans="1:5">
      <c r="A799" s="1202"/>
      <c r="B799" s="1644"/>
      <c r="C799" s="1202"/>
      <c r="D799" s="1202"/>
      <c r="E799" s="1202"/>
    </row>
    <row r="800" spans="1:5">
      <c r="A800" s="1202"/>
      <c r="B800" s="1644"/>
      <c r="C800" s="1202"/>
      <c r="D800" s="1202"/>
      <c r="E800" s="1202"/>
    </row>
    <row r="801" spans="1:5">
      <c r="A801" s="1202"/>
      <c r="B801" s="1644"/>
      <c r="C801" s="1202"/>
      <c r="D801" s="1202"/>
      <c r="E801" s="1202"/>
    </row>
    <row r="802" spans="1:5">
      <c r="A802" s="1202"/>
      <c r="B802" s="1644"/>
      <c r="C802" s="1202"/>
      <c r="D802" s="1202"/>
      <c r="E802" s="1202"/>
    </row>
    <row r="803" spans="1:5">
      <c r="A803" s="1202"/>
      <c r="B803" s="1644"/>
      <c r="C803" s="1202"/>
      <c r="D803" s="1202"/>
      <c r="E803" s="1202"/>
    </row>
    <row r="804" spans="1:5">
      <c r="A804" s="1202"/>
      <c r="B804" s="1644"/>
      <c r="C804" s="1202"/>
      <c r="D804" s="1202"/>
      <c r="E804" s="1202"/>
    </row>
    <row r="805" spans="1:5">
      <c r="A805" s="1202"/>
      <c r="B805" s="1644"/>
      <c r="C805" s="1202"/>
      <c r="D805" s="1202"/>
      <c r="E805" s="1202"/>
    </row>
    <row r="806" spans="1:5">
      <c r="A806" s="1202"/>
      <c r="B806" s="1644"/>
      <c r="C806" s="1202"/>
      <c r="D806" s="1202"/>
      <c r="E806" s="1202"/>
    </row>
    <row r="807" spans="1:5">
      <c r="A807" s="1202"/>
      <c r="B807" s="1644"/>
      <c r="C807" s="1202"/>
      <c r="D807" s="1202"/>
      <c r="E807" s="1202"/>
    </row>
    <row r="808" spans="1:5">
      <c r="A808" s="1202"/>
      <c r="B808" s="1644"/>
      <c r="C808" s="1202"/>
      <c r="D808" s="1202"/>
      <c r="E808" s="1202"/>
    </row>
    <row r="809" spans="1:5">
      <c r="A809" s="1202"/>
      <c r="B809" s="1644"/>
      <c r="C809" s="1202"/>
      <c r="D809" s="1202"/>
      <c r="E809" s="1202"/>
    </row>
    <row r="810" spans="1:5">
      <c r="A810" s="1202"/>
      <c r="B810" s="1644"/>
      <c r="C810" s="1202"/>
      <c r="D810" s="1202"/>
      <c r="E810" s="1202"/>
    </row>
    <row r="811" spans="1:5">
      <c r="A811" s="1202"/>
      <c r="B811" s="1644"/>
      <c r="C811" s="1202"/>
      <c r="D811" s="1202"/>
      <c r="E811" s="1202"/>
    </row>
    <row r="812" spans="1:5">
      <c r="A812" s="1202"/>
      <c r="B812" s="1644"/>
      <c r="C812" s="1202"/>
      <c r="D812" s="1202"/>
      <c r="E812" s="1202"/>
    </row>
    <row r="813" spans="1:5">
      <c r="A813" s="1202"/>
      <c r="B813" s="1644"/>
      <c r="C813" s="1202"/>
      <c r="D813" s="1202"/>
      <c r="E813" s="1202"/>
    </row>
    <row r="814" spans="1:5">
      <c r="A814" s="1202"/>
      <c r="B814" s="1644"/>
      <c r="C814" s="1202"/>
      <c r="D814" s="1202"/>
      <c r="E814" s="1202"/>
    </row>
    <row r="815" spans="1:5">
      <c r="A815" s="1202"/>
      <c r="B815" s="1644"/>
      <c r="C815" s="1202"/>
      <c r="D815" s="1202"/>
      <c r="E815" s="1202"/>
    </row>
    <row r="816" spans="1:5">
      <c r="A816" s="1202"/>
      <c r="B816" s="1644"/>
      <c r="C816" s="1202"/>
      <c r="D816" s="1202"/>
      <c r="E816" s="1202"/>
    </row>
    <row r="817" spans="1:5">
      <c r="A817" s="1202"/>
      <c r="B817" s="1644"/>
      <c r="C817" s="1202"/>
      <c r="D817" s="1202"/>
      <c r="E817" s="1202"/>
    </row>
    <row r="818" spans="1:5">
      <c r="A818" s="1202"/>
      <c r="B818" s="1644"/>
      <c r="C818" s="1202"/>
      <c r="D818" s="1202"/>
      <c r="E818" s="1202"/>
    </row>
    <row r="819" spans="1:5">
      <c r="A819" s="1202"/>
      <c r="B819" s="1644"/>
      <c r="C819" s="1202"/>
      <c r="D819" s="1202"/>
      <c r="E819" s="1202"/>
    </row>
    <row r="820" spans="1:5">
      <c r="A820" s="1202"/>
      <c r="B820" s="1644"/>
      <c r="C820" s="1202"/>
      <c r="D820" s="1202"/>
      <c r="E820" s="1202"/>
    </row>
    <row r="821" spans="1:5">
      <c r="A821" s="1202"/>
      <c r="B821" s="1644"/>
      <c r="C821" s="1202"/>
      <c r="D821" s="1202"/>
      <c r="E821" s="1202"/>
    </row>
    <row r="822" spans="1:5">
      <c r="A822" s="1202"/>
      <c r="B822" s="1644"/>
      <c r="C822" s="1202"/>
      <c r="D822" s="1202"/>
      <c r="E822" s="1202"/>
    </row>
    <row r="823" spans="1:5">
      <c r="A823" s="1202"/>
      <c r="B823" s="1644"/>
      <c r="C823" s="1202"/>
      <c r="D823" s="1202"/>
      <c r="E823" s="1202"/>
    </row>
    <row r="824" spans="1:5">
      <c r="A824" s="1202"/>
      <c r="B824" s="1644"/>
      <c r="C824" s="1202"/>
      <c r="D824" s="1202"/>
      <c r="E824" s="1202"/>
    </row>
    <row r="825" spans="1:5">
      <c r="A825" s="1202"/>
      <c r="B825" s="1644"/>
      <c r="C825" s="1202"/>
      <c r="D825" s="1202"/>
      <c r="E825" s="1202"/>
    </row>
    <row r="826" spans="1:5">
      <c r="A826" s="1202"/>
      <c r="B826" s="1644"/>
      <c r="C826" s="1202"/>
      <c r="D826" s="1202"/>
      <c r="E826" s="1202"/>
    </row>
    <row r="827" spans="1:5">
      <c r="A827" s="1202"/>
      <c r="B827" s="1644"/>
      <c r="C827" s="1202"/>
      <c r="D827" s="1202"/>
      <c r="E827" s="1202"/>
    </row>
    <row r="828" spans="1:5">
      <c r="A828" s="1202"/>
      <c r="B828" s="1644"/>
      <c r="C828" s="1202"/>
      <c r="D828" s="1202"/>
      <c r="E828" s="1202"/>
    </row>
    <row r="829" spans="1:5">
      <c r="A829" s="1202"/>
      <c r="B829" s="1644"/>
      <c r="C829" s="1202"/>
      <c r="D829" s="1202"/>
      <c r="E829" s="1202"/>
    </row>
    <row r="830" spans="1:5">
      <c r="A830" s="1202"/>
      <c r="B830" s="1644"/>
      <c r="C830" s="1202"/>
      <c r="D830" s="1202"/>
      <c r="E830" s="1202"/>
    </row>
    <row r="831" spans="1:5">
      <c r="A831" s="1202"/>
      <c r="B831" s="1644"/>
      <c r="C831" s="1202"/>
      <c r="D831" s="1202"/>
      <c r="E831" s="1202"/>
    </row>
    <row r="832" spans="1:5">
      <c r="A832" s="1202"/>
      <c r="B832" s="1644"/>
      <c r="C832" s="1202"/>
      <c r="D832" s="1202"/>
      <c r="E832" s="1202"/>
    </row>
    <row r="833" spans="1:5">
      <c r="A833" s="1202"/>
      <c r="B833" s="1644"/>
      <c r="C833" s="1202"/>
      <c r="D833" s="1202"/>
      <c r="E833" s="1202"/>
    </row>
    <row r="834" spans="1:5">
      <c r="A834" s="1202"/>
      <c r="B834" s="1644"/>
      <c r="C834" s="1202"/>
      <c r="D834" s="1202"/>
      <c r="E834" s="1202"/>
    </row>
    <row r="835" spans="1:5">
      <c r="A835" s="1202"/>
      <c r="B835" s="1644"/>
      <c r="C835" s="1202"/>
      <c r="D835" s="1202"/>
      <c r="E835" s="1202"/>
    </row>
    <row r="836" spans="1:5">
      <c r="A836" s="1202"/>
      <c r="B836" s="1644"/>
      <c r="C836" s="1202"/>
      <c r="D836" s="1202"/>
      <c r="E836" s="1202"/>
    </row>
    <row r="837" spans="1:5">
      <c r="A837" s="1202"/>
      <c r="B837" s="1644"/>
      <c r="C837" s="1202"/>
      <c r="D837" s="1202"/>
      <c r="E837" s="1202"/>
    </row>
    <row r="838" spans="1:5">
      <c r="A838" s="1202"/>
      <c r="B838" s="1644"/>
      <c r="C838" s="1202"/>
      <c r="D838" s="1202"/>
      <c r="E838" s="1202"/>
    </row>
    <row r="839" spans="1:5">
      <c r="A839" s="1202"/>
      <c r="B839" s="1644"/>
      <c r="C839" s="1202"/>
      <c r="D839" s="1202"/>
      <c r="E839" s="1202"/>
    </row>
    <row r="840" spans="1:5">
      <c r="A840" s="1202"/>
      <c r="B840" s="1644"/>
      <c r="C840" s="1202"/>
      <c r="D840" s="1202"/>
      <c r="E840" s="1202"/>
    </row>
    <row r="841" spans="1:5">
      <c r="A841" s="1202"/>
      <c r="B841" s="1644"/>
      <c r="C841" s="1202"/>
      <c r="D841" s="1202"/>
      <c r="E841" s="1202"/>
    </row>
    <row r="842" spans="1:5">
      <c r="A842" s="1202"/>
      <c r="B842" s="1644"/>
      <c r="C842" s="1202"/>
      <c r="D842" s="1202"/>
      <c r="E842" s="1202"/>
    </row>
    <row r="843" spans="1:5">
      <c r="A843" s="1202"/>
      <c r="B843" s="1644"/>
      <c r="C843" s="1202"/>
      <c r="D843" s="1202"/>
      <c r="E843" s="1202"/>
    </row>
    <row r="844" spans="1:5">
      <c r="A844" s="1202"/>
      <c r="B844" s="1644"/>
      <c r="C844" s="1202"/>
      <c r="D844" s="1202"/>
      <c r="E844" s="1202"/>
    </row>
    <row r="845" spans="1:5">
      <c r="A845" s="1202"/>
      <c r="B845" s="1644"/>
      <c r="C845" s="1202"/>
      <c r="D845" s="1202"/>
      <c r="E845" s="1202"/>
    </row>
    <row r="846" spans="1:5">
      <c r="A846" s="1202"/>
      <c r="B846" s="1644"/>
      <c r="C846" s="1202"/>
      <c r="D846" s="1202"/>
      <c r="E846" s="1202"/>
    </row>
    <row r="847" spans="1:5">
      <c r="A847" s="1202"/>
      <c r="B847" s="1644"/>
      <c r="C847" s="1202"/>
      <c r="D847" s="1202"/>
      <c r="E847" s="1202"/>
    </row>
    <row r="848" spans="1:5">
      <c r="A848" s="1202"/>
      <c r="B848" s="1644"/>
      <c r="C848" s="1202"/>
      <c r="D848" s="1202"/>
      <c r="E848" s="1202"/>
    </row>
    <row r="849" spans="1:5">
      <c r="A849" s="1202"/>
      <c r="B849" s="1644"/>
      <c r="C849" s="1202"/>
      <c r="D849" s="1202"/>
      <c r="E849" s="1202"/>
    </row>
    <row r="850" spans="1:5">
      <c r="A850" s="1202"/>
      <c r="B850" s="1644"/>
      <c r="C850" s="1202"/>
      <c r="D850" s="1202"/>
      <c r="E850" s="1202"/>
    </row>
    <row r="851" spans="1:5">
      <c r="A851" s="1202"/>
      <c r="B851" s="1644"/>
      <c r="C851" s="1202"/>
      <c r="D851" s="1202"/>
      <c r="E851" s="1202"/>
    </row>
    <row r="852" spans="1:5">
      <c r="A852" s="1202"/>
      <c r="B852" s="1644"/>
      <c r="C852" s="1202"/>
      <c r="D852" s="1202"/>
      <c r="E852" s="1202"/>
    </row>
    <row r="853" spans="1:5">
      <c r="A853" s="1202"/>
      <c r="B853" s="1644"/>
      <c r="C853" s="1202"/>
      <c r="D853" s="1202"/>
      <c r="E853" s="1202"/>
    </row>
    <row r="854" spans="1:5">
      <c r="A854" s="1202"/>
      <c r="B854" s="1644"/>
      <c r="C854" s="1202"/>
      <c r="D854" s="1202"/>
      <c r="E854" s="1202"/>
    </row>
    <row r="855" spans="1:5">
      <c r="A855" s="1202"/>
      <c r="B855" s="1644"/>
      <c r="C855" s="1202"/>
      <c r="D855" s="1202"/>
      <c r="E855" s="1202"/>
    </row>
    <row r="856" spans="1:5">
      <c r="A856" s="1202"/>
      <c r="B856" s="1644"/>
      <c r="C856" s="1202"/>
      <c r="D856" s="1202"/>
      <c r="E856" s="1202"/>
    </row>
    <row r="857" spans="1:5">
      <c r="A857" s="1202"/>
      <c r="B857" s="1644"/>
      <c r="C857" s="1202"/>
      <c r="D857" s="1202"/>
      <c r="E857" s="1202"/>
    </row>
    <row r="858" spans="1:5">
      <c r="A858" s="1202"/>
      <c r="B858" s="1644"/>
      <c r="C858" s="1202"/>
      <c r="D858" s="1202"/>
      <c r="E858" s="1202"/>
    </row>
    <row r="859" spans="1:5">
      <c r="A859" s="1202"/>
      <c r="B859" s="1644"/>
      <c r="C859" s="1202"/>
      <c r="D859" s="1202"/>
      <c r="E859" s="1202"/>
    </row>
    <row r="860" spans="1:5">
      <c r="A860" s="1202"/>
      <c r="B860" s="1644"/>
      <c r="C860" s="1202"/>
      <c r="D860" s="1202"/>
      <c r="E860" s="1202"/>
    </row>
    <row r="861" spans="1:5">
      <c r="A861" s="1202"/>
      <c r="B861" s="1644"/>
      <c r="C861" s="1202"/>
      <c r="D861" s="1202"/>
      <c r="E861" s="1202"/>
    </row>
    <row r="862" spans="1:5">
      <c r="A862" s="1202"/>
      <c r="B862" s="1644"/>
      <c r="C862" s="1202"/>
      <c r="D862" s="1202"/>
      <c r="E862" s="1202"/>
    </row>
    <row r="863" spans="1:5">
      <c r="A863" s="1202"/>
      <c r="B863" s="1644"/>
      <c r="C863" s="1202"/>
      <c r="D863" s="1202"/>
      <c r="E863" s="1202"/>
    </row>
    <row r="864" spans="1:5">
      <c r="A864" s="1202"/>
      <c r="B864" s="1644"/>
      <c r="C864" s="1202"/>
      <c r="D864" s="1202"/>
      <c r="E864" s="1202"/>
    </row>
    <row r="865" spans="1:5">
      <c r="A865" s="1202"/>
      <c r="B865" s="1644"/>
      <c r="C865" s="1202"/>
      <c r="D865" s="1202"/>
      <c r="E865" s="1202"/>
    </row>
    <row r="866" spans="1:5">
      <c r="A866" s="1202"/>
      <c r="B866" s="1644"/>
      <c r="C866" s="1202"/>
      <c r="D866" s="1202"/>
      <c r="E866" s="1202"/>
    </row>
    <row r="867" spans="1:5">
      <c r="A867" s="1202"/>
      <c r="B867" s="1644"/>
      <c r="C867" s="1202"/>
      <c r="D867" s="1202"/>
      <c r="E867" s="1202"/>
    </row>
    <row r="868" spans="1:5">
      <c r="A868" s="1202"/>
      <c r="B868" s="1644"/>
      <c r="C868" s="1202"/>
      <c r="D868" s="1202"/>
      <c r="E868" s="1202"/>
    </row>
    <row r="869" spans="1:5">
      <c r="A869" s="1202"/>
      <c r="B869" s="1644"/>
      <c r="C869" s="1202"/>
      <c r="D869" s="1202"/>
      <c r="E869" s="1202"/>
    </row>
    <row r="870" spans="1:5">
      <c r="A870" s="1202"/>
      <c r="B870" s="1644"/>
      <c r="C870" s="1202"/>
      <c r="D870" s="1202"/>
      <c r="E870" s="1202"/>
    </row>
    <row r="871" spans="1:5">
      <c r="A871" s="1202"/>
      <c r="B871" s="1644"/>
      <c r="C871" s="1202"/>
      <c r="D871" s="1202"/>
      <c r="E871" s="1202"/>
    </row>
    <row r="872" spans="1:5">
      <c r="A872" s="1202"/>
      <c r="B872" s="1644"/>
      <c r="C872" s="1202"/>
      <c r="D872" s="1202"/>
      <c r="E872" s="1202"/>
    </row>
    <row r="873" spans="1:5">
      <c r="A873" s="1202"/>
      <c r="B873" s="1644"/>
      <c r="C873" s="1202"/>
      <c r="D873" s="1202"/>
      <c r="E873" s="1202"/>
    </row>
    <row r="874" spans="1:5">
      <c r="A874" s="1202"/>
      <c r="B874" s="1644"/>
      <c r="C874" s="1202"/>
      <c r="D874" s="1202"/>
      <c r="E874" s="1202"/>
    </row>
    <row r="875" spans="1:5">
      <c r="A875" s="1202"/>
      <c r="B875" s="1644"/>
      <c r="C875" s="1202"/>
      <c r="D875" s="1202"/>
      <c r="E875" s="1202"/>
    </row>
    <row r="876" spans="1:5">
      <c r="A876" s="1202"/>
      <c r="B876" s="1644"/>
      <c r="C876" s="1202"/>
      <c r="D876" s="1202"/>
      <c r="E876" s="1202"/>
    </row>
    <row r="877" spans="1:5">
      <c r="A877" s="1202"/>
      <c r="B877" s="1644"/>
      <c r="C877" s="1202"/>
      <c r="D877" s="1202"/>
      <c r="E877" s="1202"/>
    </row>
    <row r="878" spans="1:5">
      <c r="A878" s="1202"/>
      <c r="B878" s="1644"/>
      <c r="C878" s="1202"/>
      <c r="D878" s="1202"/>
      <c r="E878" s="1202"/>
    </row>
    <row r="879" spans="1:5">
      <c r="A879" s="1202"/>
      <c r="B879" s="1644"/>
      <c r="C879" s="1202"/>
      <c r="D879" s="1202"/>
      <c r="E879" s="1202"/>
    </row>
    <row r="880" spans="1:5">
      <c r="A880" s="1202"/>
      <c r="B880" s="1644"/>
      <c r="C880" s="1202"/>
      <c r="D880" s="1202"/>
      <c r="E880" s="1202"/>
    </row>
    <row r="881" spans="1:5">
      <c r="A881" s="1202"/>
      <c r="B881" s="1644"/>
      <c r="C881" s="1202"/>
      <c r="D881" s="1202"/>
      <c r="E881" s="1202"/>
    </row>
    <row r="882" spans="1:5">
      <c r="A882" s="1202"/>
      <c r="B882" s="1644"/>
      <c r="C882" s="1202"/>
      <c r="D882" s="1202"/>
      <c r="E882" s="1202"/>
    </row>
    <row r="883" spans="1:5">
      <c r="A883" s="1202"/>
      <c r="B883" s="1644"/>
      <c r="C883" s="1202"/>
      <c r="D883" s="1202"/>
      <c r="E883" s="1202"/>
    </row>
    <row r="884" spans="1:5">
      <c r="A884" s="1202"/>
      <c r="B884" s="1644"/>
      <c r="C884" s="1202"/>
      <c r="D884" s="1202"/>
      <c r="E884" s="1202"/>
    </row>
    <row r="885" spans="1:5">
      <c r="A885" s="1202"/>
      <c r="B885" s="1644"/>
      <c r="C885" s="1202"/>
      <c r="D885" s="1202"/>
      <c r="E885" s="1202"/>
    </row>
    <row r="886" spans="1:5">
      <c r="A886" s="1202"/>
      <c r="B886" s="1644"/>
      <c r="C886" s="1202"/>
      <c r="D886" s="1202"/>
      <c r="E886" s="1202"/>
    </row>
    <row r="887" spans="1:5">
      <c r="A887" s="1202"/>
      <c r="B887" s="1644"/>
      <c r="C887" s="1202"/>
      <c r="D887" s="1202"/>
      <c r="E887" s="1202"/>
    </row>
    <row r="888" spans="1:5">
      <c r="A888" s="1202"/>
      <c r="B888" s="1644"/>
      <c r="C888" s="1202"/>
      <c r="D888" s="1202"/>
      <c r="E888" s="1202"/>
    </row>
    <row r="889" spans="1:5">
      <c r="A889" s="1202"/>
      <c r="B889" s="1644"/>
      <c r="C889" s="1202"/>
      <c r="D889" s="1202"/>
      <c r="E889" s="1202"/>
    </row>
    <row r="890" spans="1:5">
      <c r="A890" s="1202"/>
      <c r="B890" s="1644"/>
      <c r="C890" s="1202"/>
      <c r="D890" s="1202"/>
      <c r="E890" s="1202"/>
    </row>
    <row r="891" spans="1:5">
      <c r="A891" s="1202"/>
      <c r="B891" s="1644"/>
      <c r="C891" s="1202"/>
      <c r="D891" s="1202"/>
      <c r="E891" s="1202"/>
    </row>
    <row r="892" spans="1:5">
      <c r="A892" s="1202"/>
      <c r="B892" s="1644"/>
      <c r="C892" s="1202"/>
      <c r="D892" s="1202"/>
      <c r="E892" s="1202"/>
    </row>
    <row r="893" spans="1:5">
      <c r="A893" s="1202"/>
      <c r="B893" s="1644"/>
      <c r="C893" s="1202"/>
      <c r="D893" s="1202"/>
      <c r="E893" s="1202"/>
    </row>
    <row r="894" spans="1:5">
      <c r="A894" s="1202"/>
      <c r="B894" s="1644"/>
      <c r="C894" s="1202"/>
      <c r="D894" s="1202"/>
      <c r="E894" s="1202"/>
    </row>
    <row r="895" spans="1:5">
      <c r="A895" s="1202"/>
      <c r="B895" s="1644"/>
      <c r="C895" s="1202"/>
      <c r="D895" s="1202"/>
      <c r="E895" s="1202"/>
    </row>
    <row r="896" spans="1:5">
      <c r="A896" s="1202"/>
      <c r="B896" s="1644"/>
      <c r="C896" s="1202"/>
      <c r="D896" s="1202"/>
      <c r="E896" s="1202"/>
    </row>
    <row r="897" spans="1:5">
      <c r="A897" s="1202"/>
      <c r="B897" s="1644"/>
      <c r="C897" s="1202"/>
      <c r="D897" s="1202"/>
      <c r="E897" s="1202"/>
    </row>
    <row r="898" spans="1:5">
      <c r="A898" s="1202"/>
      <c r="B898" s="1644"/>
      <c r="C898" s="1202"/>
      <c r="D898" s="1202"/>
      <c r="E898" s="1202"/>
    </row>
    <row r="899" spans="1:5">
      <c r="A899" s="1202"/>
      <c r="B899" s="1644"/>
      <c r="C899" s="1202"/>
      <c r="D899" s="1202"/>
      <c r="E899" s="1202"/>
    </row>
    <row r="900" spans="1:5">
      <c r="A900" s="1202"/>
      <c r="B900" s="1644"/>
      <c r="C900" s="1202"/>
      <c r="D900" s="1202"/>
      <c r="E900" s="1202"/>
    </row>
    <row r="901" spans="1:5">
      <c r="A901" s="1202"/>
      <c r="B901" s="1644"/>
      <c r="C901" s="1202"/>
      <c r="D901" s="1202"/>
      <c r="E901" s="1202"/>
    </row>
    <row r="902" spans="1:5">
      <c r="A902" s="1202"/>
      <c r="B902" s="1644"/>
      <c r="C902" s="1202"/>
      <c r="D902" s="1202"/>
      <c r="E902" s="1202"/>
    </row>
    <row r="903" spans="1:5">
      <c r="A903" s="1202"/>
      <c r="B903" s="1644"/>
      <c r="C903" s="1202"/>
      <c r="D903" s="1202"/>
      <c r="E903" s="1202"/>
    </row>
    <row r="904" spans="1:5">
      <c r="A904" s="1202"/>
      <c r="B904" s="1644"/>
      <c r="C904" s="1202"/>
      <c r="D904" s="1202"/>
      <c r="E904" s="1202"/>
    </row>
    <row r="905" spans="1:5">
      <c r="A905" s="1202"/>
      <c r="B905" s="1644"/>
      <c r="C905" s="1202"/>
      <c r="D905" s="1202"/>
      <c r="E905" s="1202"/>
    </row>
    <row r="906" spans="1:5">
      <c r="A906" s="1202"/>
      <c r="B906" s="1644"/>
      <c r="C906" s="1202"/>
      <c r="D906" s="1202"/>
      <c r="E906" s="1202"/>
    </row>
    <row r="907" spans="1:5">
      <c r="A907" s="1202"/>
      <c r="B907" s="1644"/>
      <c r="C907" s="1202"/>
      <c r="D907" s="1202"/>
      <c r="E907" s="1202"/>
    </row>
    <row r="908" spans="1:5">
      <c r="A908" s="1202"/>
      <c r="B908" s="1644"/>
      <c r="C908" s="1202"/>
      <c r="D908" s="1202"/>
      <c r="E908" s="1202"/>
    </row>
    <row r="909" spans="1:5">
      <c r="A909" s="1202"/>
      <c r="B909" s="1644"/>
      <c r="C909" s="1202"/>
      <c r="D909" s="1202"/>
      <c r="E909" s="1202"/>
    </row>
    <row r="910" spans="1:5">
      <c r="A910" s="1202"/>
      <c r="B910" s="1644"/>
      <c r="C910" s="1202"/>
      <c r="D910" s="1202"/>
      <c r="E910" s="1202"/>
    </row>
    <row r="911" spans="1:5">
      <c r="A911" s="1202"/>
      <c r="B911" s="1644"/>
      <c r="C911" s="1202"/>
      <c r="D911" s="1202"/>
      <c r="E911" s="1202"/>
    </row>
    <row r="912" spans="1:5">
      <c r="A912" s="1202"/>
      <c r="B912" s="1644"/>
      <c r="C912" s="1202"/>
      <c r="D912" s="1202"/>
      <c r="E912" s="1202"/>
    </row>
    <row r="913" spans="1:5">
      <c r="A913" s="1202"/>
      <c r="B913" s="1644"/>
      <c r="C913" s="1202"/>
      <c r="D913" s="1202"/>
      <c r="E913" s="1202"/>
    </row>
    <row r="914" spans="1:5">
      <c r="A914" s="1202"/>
      <c r="B914" s="1644"/>
      <c r="C914" s="1202"/>
      <c r="D914" s="1202"/>
      <c r="E914" s="1202"/>
    </row>
    <row r="915" spans="1:5">
      <c r="A915" s="1202"/>
      <c r="B915" s="1644"/>
      <c r="C915" s="1202"/>
      <c r="D915" s="1202"/>
      <c r="E915" s="1202"/>
    </row>
    <row r="916" spans="1:5">
      <c r="A916" s="1202"/>
      <c r="B916" s="1644"/>
      <c r="C916" s="1202"/>
      <c r="D916" s="1202"/>
      <c r="E916" s="1202"/>
    </row>
    <row r="917" spans="1:5">
      <c r="A917" s="1202"/>
      <c r="B917" s="1644"/>
      <c r="C917" s="1202"/>
      <c r="D917" s="1202"/>
      <c r="E917" s="1202"/>
    </row>
    <row r="918" spans="1:5">
      <c r="A918" s="1202"/>
      <c r="B918" s="1644"/>
      <c r="C918" s="1202"/>
      <c r="D918" s="1202"/>
      <c r="E918" s="1202"/>
    </row>
    <row r="919" spans="1:5">
      <c r="A919" s="1202"/>
      <c r="B919" s="1644"/>
      <c r="C919" s="1202"/>
      <c r="D919" s="1202"/>
      <c r="E919" s="1202"/>
    </row>
    <row r="920" spans="1:5">
      <c r="A920" s="1202"/>
      <c r="B920" s="1644"/>
      <c r="C920" s="1202"/>
      <c r="D920" s="1202"/>
      <c r="E920" s="1202"/>
    </row>
    <row r="921" spans="1:5">
      <c r="A921" s="1202"/>
      <c r="B921" s="1644"/>
      <c r="C921" s="1202"/>
      <c r="D921" s="1202"/>
      <c r="E921" s="1202"/>
    </row>
    <row r="922" spans="1:5">
      <c r="A922" s="1202"/>
      <c r="B922" s="1644"/>
      <c r="C922" s="1202"/>
      <c r="D922" s="1202"/>
      <c r="E922" s="1202"/>
    </row>
    <row r="923" spans="1:5">
      <c r="A923" s="1202"/>
      <c r="B923" s="1644"/>
      <c r="C923" s="1202"/>
      <c r="D923" s="1202"/>
      <c r="E923" s="1202"/>
    </row>
    <row r="924" spans="1:5">
      <c r="A924" s="1202"/>
      <c r="B924" s="1644"/>
      <c r="C924" s="1202"/>
      <c r="D924" s="1202"/>
      <c r="E924" s="1202"/>
    </row>
    <row r="925" spans="1:5">
      <c r="A925" s="1202"/>
      <c r="B925" s="1644"/>
      <c r="C925" s="1202"/>
      <c r="D925" s="1202"/>
      <c r="E925" s="1202"/>
    </row>
    <row r="926" spans="1:5">
      <c r="A926" s="1202"/>
      <c r="B926" s="1644"/>
      <c r="C926" s="1202"/>
      <c r="D926" s="1202"/>
      <c r="E926" s="1202"/>
    </row>
    <row r="927" spans="1:5">
      <c r="A927" s="1202"/>
      <c r="B927" s="1644"/>
      <c r="C927" s="1202"/>
      <c r="D927" s="1202"/>
      <c r="E927" s="1202"/>
    </row>
    <row r="928" spans="1:5">
      <c r="A928" s="1202"/>
      <c r="B928" s="1644"/>
      <c r="C928" s="1202"/>
      <c r="D928" s="1202"/>
      <c r="E928" s="1202"/>
    </row>
    <row r="929" spans="1:5">
      <c r="A929" s="1202"/>
      <c r="B929" s="1644"/>
      <c r="C929" s="1202"/>
      <c r="D929" s="1202"/>
      <c r="E929" s="1202"/>
    </row>
    <row r="930" spans="1:5">
      <c r="A930" s="1202"/>
      <c r="B930" s="1644"/>
      <c r="C930" s="1202"/>
      <c r="D930" s="1202"/>
      <c r="E930" s="1202"/>
    </row>
    <row r="931" spans="1:5">
      <c r="A931" s="1202"/>
      <c r="B931" s="1644"/>
      <c r="C931" s="1202"/>
      <c r="D931" s="1202"/>
      <c r="E931" s="1202"/>
    </row>
    <row r="932" spans="1:5">
      <c r="A932" s="1202"/>
      <c r="B932" s="1644"/>
      <c r="C932" s="1202"/>
      <c r="D932" s="1202"/>
      <c r="E932" s="1202"/>
    </row>
    <row r="933" spans="1:5">
      <c r="A933" s="1202"/>
      <c r="B933" s="1644"/>
      <c r="C933" s="1202"/>
      <c r="D933" s="1202"/>
      <c r="E933" s="1202"/>
    </row>
    <row r="934" spans="1:5">
      <c r="A934" s="1202"/>
      <c r="B934" s="1644"/>
      <c r="C934" s="1202"/>
      <c r="D934" s="1202"/>
      <c r="E934" s="1202"/>
    </row>
    <row r="935" spans="1:5">
      <c r="A935" s="1202"/>
      <c r="B935" s="1644"/>
      <c r="C935" s="1202"/>
      <c r="D935" s="1202"/>
      <c r="E935" s="1202"/>
    </row>
    <row r="936" spans="1:5">
      <c r="A936" s="1202"/>
      <c r="B936" s="1644"/>
      <c r="C936" s="1202"/>
      <c r="D936" s="1202"/>
      <c r="E936" s="1202"/>
    </row>
    <row r="937" spans="1:5">
      <c r="A937" s="1202"/>
      <c r="B937" s="1644"/>
      <c r="C937" s="1202"/>
      <c r="D937" s="1202"/>
      <c r="E937" s="1202"/>
    </row>
    <row r="938" spans="1:5">
      <c r="A938" s="1202"/>
      <c r="B938" s="1644"/>
      <c r="C938" s="1202"/>
      <c r="D938" s="1202"/>
      <c r="E938" s="1202"/>
    </row>
    <row r="939" spans="1:5">
      <c r="A939" s="1202"/>
      <c r="B939" s="1644"/>
      <c r="C939" s="1202"/>
      <c r="D939" s="1202"/>
      <c r="E939" s="1202"/>
    </row>
    <row r="940" spans="1:5">
      <c r="A940" s="1202"/>
      <c r="B940" s="1644"/>
      <c r="C940" s="1202"/>
      <c r="D940" s="1202"/>
      <c r="E940" s="1202"/>
    </row>
    <row r="941" spans="1:5">
      <c r="A941" s="1202"/>
      <c r="B941" s="1644"/>
      <c r="C941" s="1202"/>
      <c r="D941" s="1202"/>
      <c r="E941" s="1202"/>
    </row>
    <row r="942" spans="1:5">
      <c r="A942" s="1202"/>
      <c r="B942" s="1644"/>
      <c r="C942" s="1202"/>
      <c r="D942" s="1202"/>
      <c r="E942" s="1202"/>
    </row>
    <row r="943" spans="1:5">
      <c r="A943" s="1202"/>
      <c r="B943" s="1644"/>
      <c r="C943" s="1202"/>
      <c r="D943" s="1202"/>
      <c r="E943" s="1202"/>
    </row>
    <row r="944" spans="1:5">
      <c r="A944" s="1202"/>
      <c r="B944" s="1644"/>
      <c r="C944" s="1202"/>
      <c r="D944" s="1202"/>
      <c r="E944" s="1202"/>
    </row>
    <row r="945" spans="1:5">
      <c r="A945" s="1202"/>
      <c r="B945" s="1644"/>
      <c r="C945" s="1202"/>
      <c r="D945" s="1202"/>
      <c r="E945" s="1202"/>
    </row>
    <row r="946" spans="1:5">
      <c r="A946" s="1202"/>
      <c r="B946" s="1644"/>
      <c r="C946" s="1202"/>
      <c r="D946" s="1202"/>
      <c r="E946" s="1202"/>
    </row>
    <row r="947" spans="1:5">
      <c r="A947" s="1202"/>
      <c r="B947" s="1644"/>
      <c r="C947" s="1202"/>
      <c r="D947" s="1202"/>
      <c r="E947" s="1202"/>
    </row>
    <row r="948" spans="1:5">
      <c r="A948" s="1202"/>
      <c r="B948" s="1644"/>
      <c r="C948" s="1202"/>
      <c r="D948" s="1202"/>
      <c r="E948" s="1202"/>
    </row>
    <row r="949" spans="1:5">
      <c r="A949" s="1202"/>
      <c r="B949" s="1644"/>
      <c r="C949" s="1202"/>
      <c r="D949" s="1202"/>
      <c r="E949" s="1202"/>
    </row>
    <row r="950" spans="1:5">
      <c r="A950" s="1202"/>
      <c r="B950" s="1644"/>
      <c r="C950" s="1202"/>
      <c r="D950" s="1202"/>
      <c r="E950" s="1202"/>
    </row>
    <row r="951" spans="1:5">
      <c r="A951" s="1202"/>
      <c r="B951" s="1644"/>
      <c r="C951" s="1202"/>
      <c r="D951" s="1202"/>
      <c r="E951" s="1202"/>
    </row>
    <row r="952" spans="1:5">
      <c r="A952" s="1202"/>
      <c r="B952" s="1644"/>
      <c r="C952" s="1202"/>
      <c r="D952" s="1202"/>
      <c r="E952" s="1202"/>
    </row>
    <row r="953" spans="1:5">
      <c r="A953" s="1202"/>
      <c r="B953" s="1644"/>
      <c r="C953" s="1202"/>
      <c r="D953" s="1202"/>
      <c r="E953" s="1202"/>
    </row>
    <row r="954" spans="1:5">
      <c r="A954" s="1202"/>
      <c r="B954" s="1644"/>
      <c r="C954" s="1202"/>
      <c r="D954" s="1202"/>
      <c r="E954" s="1202"/>
    </row>
    <row r="955" spans="1:5">
      <c r="A955" s="1202"/>
      <c r="B955" s="1644"/>
      <c r="C955" s="1202"/>
      <c r="D955" s="1202"/>
      <c r="E955" s="1202"/>
    </row>
    <row r="956" spans="1:5">
      <c r="A956" s="1202"/>
      <c r="B956" s="1644"/>
      <c r="C956" s="1202"/>
      <c r="D956" s="1202"/>
      <c r="E956" s="1202"/>
    </row>
    <row r="957" spans="1:5">
      <c r="A957" s="1202"/>
      <c r="B957" s="1644"/>
      <c r="C957" s="1202"/>
      <c r="D957" s="1202"/>
      <c r="E957" s="1202"/>
    </row>
    <row r="958" spans="1:5">
      <c r="A958" s="1202"/>
      <c r="B958" s="1644"/>
      <c r="C958" s="1202"/>
      <c r="D958" s="1202"/>
      <c r="E958" s="1202"/>
    </row>
    <row r="959" spans="1:5">
      <c r="A959" s="1202"/>
      <c r="B959" s="1644"/>
      <c r="C959" s="1202"/>
      <c r="D959" s="1202"/>
      <c r="E959" s="1202"/>
    </row>
    <row r="960" spans="1:5">
      <c r="A960" s="1202"/>
      <c r="B960" s="1644"/>
      <c r="C960" s="1202"/>
      <c r="D960" s="1202"/>
      <c r="E960" s="1202"/>
    </row>
    <row r="961" spans="1:5">
      <c r="A961" s="1202"/>
      <c r="B961" s="1644"/>
      <c r="C961" s="1202"/>
      <c r="D961" s="1202"/>
      <c r="E961" s="1202"/>
    </row>
    <row r="962" spans="1:5">
      <c r="A962" s="1202"/>
      <c r="B962" s="1644"/>
      <c r="C962" s="1202"/>
      <c r="D962" s="1202"/>
      <c r="E962" s="1202"/>
    </row>
    <row r="963" spans="1:5">
      <c r="A963" s="1202"/>
      <c r="B963" s="1644"/>
      <c r="C963" s="1202"/>
      <c r="D963" s="1202"/>
      <c r="E963" s="1202"/>
    </row>
    <row r="964" spans="1:5">
      <c r="A964" s="1202"/>
      <c r="B964" s="1644"/>
      <c r="C964" s="1202"/>
      <c r="D964" s="1202"/>
      <c r="E964" s="1202"/>
    </row>
    <row r="965" spans="1:5">
      <c r="A965" s="1202"/>
      <c r="B965" s="1644"/>
      <c r="C965" s="1202"/>
      <c r="D965" s="1202"/>
      <c r="E965" s="1202"/>
    </row>
    <row r="966" spans="1:5">
      <c r="A966" s="1202"/>
      <c r="B966" s="1644"/>
      <c r="C966" s="1202"/>
      <c r="D966" s="1202"/>
      <c r="E966" s="1202"/>
    </row>
    <row r="967" spans="1:5">
      <c r="A967" s="1202"/>
      <c r="B967" s="1644"/>
      <c r="C967" s="1202"/>
      <c r="D967" s="1202"/>
      <c r="E967" s="1202"/>
    </row>
    <row r="968" spans="1:5">
      <c r="A968" s="1202"/>
      <c r="B968" s="1644"/>
      <c r="C968" s="1202"/>
      <c r="D968" s="1202"/>
      <c r="E968" s="1202"/>
    </row>
    <row r="969" spans="1:5">
      <c r="A969" s="1202"/>
      <c r="B969" s="1644"/>
      <c r="C969" s="1202"/>
      <c r="D969" s="1202"/>
      <c r="E969" s="1202"/>
    </row>
    <row r="970" spans="1:5">
      <c r="A970" s="1202"/>
      <c r="B970" s="1644"/>
      <c r="C970" s="1202"/>
      <c r="D970" s="1202"/>
      <c r="E970" s="1202"/>
    </row>
    <row r="971" spans="1:5">
      <c r="A971" s="1202"/>
      <c r="B971" s="1644"/>
      <c r="C971" s="1202"/>
      <c r="D971" s="1202"/>
      <c r="E971" s="1202"/>
    </row>
    <row r="972" spans="1:5">
      <c r="A972" s="1202"/>
      <c r="B972" s="1644"/>
      <c r="C972" s="1202"/>
      <c r="D972" s="1202"/>
      <c r="E972" s="1202"/>
    </row>
    <row r="973" spans="1:5">
      <c r="A973" s="1202"/>
      <c r="B973" s="1644"/>
      <c r="C973" s="1202"/>
      <c r="D973" s="1202"/>
      <c r="E973" s="1202"/>
    </row>
    <row r="974" spans="1:5">
      <c r="A974" s="1202"/>
      <c r="B974" s="1644"/>
      <c r="C974" s="1202"/>
      <c r="D974" s="1202"/>
      <c r="E974" s="1202"/>
    </row>
    <row r="975" spans="1:5">
      <c r="A975" s="1202"/>
      <c r="B975" s="1644"/>
      <c r="C975" s="1202"/>
      <c r="D975" s="1202"/>
      <c r="E975" s="1202"/>
    </row>
    <row r="976" spans="1:5">
      <c r="A976" s="1202"/>
      <c r="B976" s="1644"/>
      <c r="C976" s="1202"/>
      <c r="D976" s="1202"/>
      <c r="E976" s="1202"/>
    </row>
    <row r="977" spans="1:5">
      <c r="A977" s="1202"/>
      <c r="B977" s="1644"/>
      <c r="C977" s="1202"/>
      <c r="D977" s="1202"/>
      <c r="E977" s="1202"/>
    </row>
    <row r="978" spans="1:5">
      <c r="A978" s="1202"/>
      <c r="B978" s="1644"/>
      <c r="C978" s="1202"/>
      <c r="D978" s="1202"/>
      <c r="E978" s="1202"/>
    </row>
    <row r="979" spans="1:5">
      <c r="A979" s="1202"/>
      <c r="B979" s="1644"/>
      <c r="C979" s="1202"/>
      <c r="D979" s="1202"/>
      <c r="E979" s="1202"/>
    </row>
    <row r="980" spans="1:5">
      <c r="A980" s="1202"/>
      <c r="B980" s="1644"/>
      <c r="C980" s="1202"/>
      <c r="D980" s="1202"/>
      <c r="E980" s="1202"/>
    </row>
  </sheetData>
  <mergeCells count="9">
    <mergeCell ref="A2:E2"/>
    <mergeCell ref="A3:G3"/>
    <mergeCell ref="B5:B8"/>
    <mergeCell ref="C5:F6"/>
    <mergeCell ref="G5:G8"/>
    <mergeCell ref="C7:C8"/>
    <mergeCell ref="D7:D8"/>
    <mergeCell ref="E7:E8"/>
    <mergeCell ref="F7:F8"/>
  </mergeCells>
  <hyperlinks>
    <hyperlink ref="A42" r:id="rId1"/>
    <hyperlink ref="A1" location="Índice!A1" display="Voltar ao índice"/>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31.xml><?xml version="1.0" encoding="utf-8"?>
<worksheet xmlns="http://schemas.openxmlformats.org/spreadsheetml/2006/main" xmlns:r="http://schemas.openxmlformats.org/officeDocument/2006/relationships">
  <dimension ref="A1:M53"/>
  <sheetViews>
    <sheetView showGridLines="0" workbookViewId="0"/>
  </sheetViews>
  <sheetFormatPr defaultRowHeight="11.25"/>
  <cols>
    <col min="1" max="1" width="23.28515625" style="1667" customWidth="1"/>
    <col min="2" max="2" width="11.140625" style="1667" customWidth="1"/>
    <col min="3" max="3" width="14.7109375" style="1667" customWidth="1"/>
    <col min="4" max="4" width="10.5703125" style="1667" customWidth="1"/>
    <col min="5" max="5" width="9" style="1667" customWidth="1"/>
    <col min="6" max="6" width="9.140625" style="1667"/>
    <col min="7" max="7" width="9.140625" style="1647"/>
    <col min="8" max="256" width="9.140625" style="1667"/>
    <col min="257" max="257" width="30.7109375" style="1667" customWidth="1"/>
    <col min="258" max="258" width="11.140625" style="1667" customWidth="1"/>
    <col min="259" max="259" width="14.7109375" style="1667" customWidth="1"/>
    <col min="260" max="260" width="10.5703125" style="1667" customWidth="1"/>
    <col min="261" max="261" width="9" style="1667" customWidth="1"/>
    <col min="262" max="512" width="9.140625" style="1667"/>
    <col min="513" max="513" width="30.7109375" style="1667" customWidth="1"/>
    <col min="514" max="514" width="11.140625" style="1667" customWidth="1"/>
    <col min="515" max="515" width="14.7109375" style="1667" customWidth="1"/>
    <col min="516" max="516" width="10.5703125" style="1667" customWidth="1"/>
    <col min="517" max="517" width="9" style="1667" customWidth="1"/>
    <col min="518" max="768" width="9.140625" style="1667"/>
    <col min="769" max="769" width="30.7109375" style="1667" customWidth="1"/>
    <col min="770" max="770" width="11.140625" style="1667" customWidth="1"/>
    <col min="771" max="771" width="14.7109375" style="1667" customWidth="1"/>
    <col min="772" max="772" width="10.5703125" style="1667" customWidth="1"/>
    <col min="773" max="773" width="9" style="1667" customWidth="1"/>
    <col min="774" max="1024" width="9.140625" style="1667"/>
    <col min="1025" max="1025" width="30.7109375" style="1667" customWidth="1"/>
    <col min="1026" max="1026" width="11.140625" style="1667" customWidth="1"/>
    <col min="1027" max="1027" width="14.7109375" style="1667" customWidth="1"/>
    <col min="1028" max="1028" width="10.5703125" style="1667" customWidth="1"/>
    <col min="1029" max="1029" width="9" style="1667" customWidth="1"/>
    <col min="1030" max="1280" width="9.140625" style="1667"/>
    <col min="1281" max="1281" width="30.7109375" style="1667" customWidth="1"/>
    <col min="1282" max="1282" width="11.140625" style="1667" customWidth="1"/>
    <col min="1283" max="1283" width="14.7109375" style="1667" customWidth="1"/>
    <col min="1284" max="1284" width="10.5703125" style="1667" customWidth="1"/>
    <col min="1285" max="1285" width="9" style="1667" customWidth="1"/>
    <col min="1286" max="1536" width="9.140625" style="1667"/>
    <col min="1537" max="1537" width="30.7109375" style="1667" customWidth="1"/>
    <col min="1538" max="1538" width="11.140625" style="1667" customWidth="1"/>
    <col min="1539" max="1539" width="14.7109375" style="1667" customWidth="1"/>
    <col min="1540" max="1540" width="10.5703125" style="1667" customWidth="1"/>
    <col min="1541" max="1541" width="9" style="1667" customWidth="1"/>
    <col min="1542" max="1792" width="9.140625" style="1667"/>
    <col min="1793" max="1793" width="30.7109375" style="1667" customWidth="1"/>
    <col min="1794" max="1794" width="11.140625" style="1667" customWidth="1"/>
    <col min="1795" max="1795" width="14.7109375" style="1667" customWidth="1"/>
    <col min="1796" max="1796" width="10.5703125" style="1667" customWidth="1"/>
    <col min="1797" max="1797" width="9" style="1667" customWidth="1"/>
    <col min="1798" max="2048" width="9.140625" style="1667"/>
    <col min="2049" max="2049" width="30.7109375" style="1667" customWidth="1"/>
    <col min="2050" max="2050" width="11.140625" style="1667" customWidth="1"/>
    <col min="2051" max="2051" width="14.7109375" style="1667" customWidth="1"/>
    <col min="2052" max="2052" width="10.5703125" style="1667" customWidth="1"/>
    <col min="2053" max="2053" width="9" style="1667" customWidth="1"/>
    <col min="2054" max="2304" width="9.140625" style="1667"/>
    <col min="2305" max="2305" width="30.7109375" style="1667" customWidth="1"/>
    <col min="2306" max="2306" width="11.140625" style="1667" customWidth="1"/>
    <col min="2307" max="2307" width="14.7109375" style="1667" customWidth="1"/>
    <col min="2308" max="2308" width="10.5703125" style="1667" customWidth="1"/>
    <col min="2309" max="2309" width="9" style="1667" customWidth="1"/>
    <col min="2310" max="2560" width="9.140625" style="1667"/>
    <col min="2561" max="2561" width="30.7109375" style="1667" customWidth="1"/>
    <col min="2562" max="2562" width="11.140625" style="1667" customWidth="1"/>
    <col min="2563" max="2563" width="14.7109375" style="1667" customWidth="1"/>
    <col min="2564" max="2564" width="10.5703125" style="1667" customWidth="1"/>
    <col min="2565" max="2565" width="9" style="1667" customWidth="1"/>
    <col min="2566" max="2816" width="9.140625" style="1667"/>
    <col min="2817" max="2817" width="30.7109375" style="1667" customWidth="1"/>
    <col min="2818" max="2818" width="11.140625" style="1667" customWidth="1"/>
    <col min="2819" max="2819" width="14.7109375" style="1667" customWidth="1"/>
    <col min="2820" max="2820" width="10.5703125" style="1667" customWidth="1"/>
    <col min="2821" max="2821" width="9" style="1667" customWidth="1"/>
    <col min="2822" max="3072" width="9.140625" style="1667"/>
    <col min="3073" max="3073" width="30.7109375" style="1667" customWidth="1"/>
    <col min="3074" max="3074" width="11.140625" style="1667" customWidth="1"/>
    <col min="3075" max="3075" width="14.7109375" style="1667" customWidth="1"/>
    <col min="3076" max="3076" width="10.5703125" style="1667" customWidth="1"/>
    <col min="3077" max="3077" width="9" style="1667" customWidth="1"/>
    <col min="3078" max="3328" width="9.140625" style="1667"/>
    <col min="3329" max="3329" width="30.7109375" style="1667" customWidth="1"/>
    <col min="3330" max="3330" width="11.140625" style="1667" customWidth="1"/>
    <col min="3331" max="3331" width="14.7109375" style="1667" customWidth="1"/>
    <col min="3332" max="3332" width="10.5703125" style="1667" customWidth="1"/>
    <col min="3333" max="3333" width="9" style="1667" customWidth="1"/>
    <col min="3334" max="3584" width="9.140625" style="1667"/>
    <col min="3585" max="3585" width="30.7109375" style="1667" customWidth="1"/>
    <col min="3586" max="3586" width="11.140625" style="1667" customWidth="1"/>
    <col min="3587" max="3587" width="14.7109375" style="1667" customWidth="1"/>
    <col min="3588" max="3588" width="10.5703125" style="1667" customWidth="1"/>
    <col min="3589" max="3589" width="9" style="1667" customWidth="1"/>
    <col min="3590" max="3840" width="9.140625" style="1667"/>
    <col min="3841" max="3841" width="30.7109375" style="1667" customWidth="1"/>
    <col min="3842" max="3842" width="11.140625" style="1667" customWidth="1"/>
    <col min="3843" max="3843" width="14.7109375" style="1667" customWidth="1"/>
    <col min="3844" max="3844" width="10.5703125" style="1667" customWidth="1"/>
    <col min="3845" max="3845" width="9" style="1667" customWidth="1"/>
    <col min="3846" max="4096" width="9.140625" style="1667"/>
    <col min="4097" max="4097" width="30.7109375" style="1667" customWidth="1"/>
    <col min="4098" max="4098" width="11.140625" style="1667" customWidth="1"/>
    <col min="4099" max="4099" width="14.7109375" style="1667" customWidth="1"/>
    <col min="4100" max="4100" width="10.5703125" style="1667" customWidth="1"/>
    <col min="4101" max="4101" width="9" style="1667" customWidth="1"/>
    <col min="4102" max="4352" width="9.140625" style="1667"/>
    <col min="4353" max="4353" width="30.7109375" style="1667" customWidth="1"/>
    <col min="4354" max="4354" width="11.140625" style="1667" customWidth="1"/>
    <col min="4355" max="4355" width="14.7109375" style="1667" customWidth="1"/>
    <col min="4356" max="4356" width="10.5703125" style="1667" customWidth="1"/>
    <col min="4357" max="4357" width="9" style="1667" customWidth="1"/>
    <col min="4358" max="4608" width="9.140625" style="1667"/>
    <col min="4609" max="4609" width="30.7109375" style="1667" customWidth="1"/>
    <col min="4610" max="4610" width="11.140625" style="1667" customWidth="1"/>
    <col min="4611" max="4611" width="14.7109375" style="1667" customWidth="1"/>
    <col min="4612" max="4612" width="10.5703125" style="1667" customWidth="1"/>
    <col min="4613" max="4613" width="9" style="1667" customWidth="1"/>
    <col min="4614" max="4864" width="9.140625" style="1667"/>
    <col min="4865" max="4865" width="30.7109375" style="1667" customWidth="1"/>
    <col min="4866" max="4866" width="11.140625" style="1667" customWidth="1"/>
    <col min="4867" max="4867" width="14.7109375" style="1667" customWidth="1"/>
    <col min="4868" max="4868" width="10.5703125" style="1667" customWidth="1"/>
    <col min="4869" max="4869" width="9" style="1667" customWidth="1"/>
    <col min="4870" max="5120" width="9.140625" style="1667"/>
    <col min="5121" max="5121" width="30.7109375" style="1667" customWidth="1"/>
    <col min="5122" max="5122" width="11.140625" style="1667" customWidth="1"/>
    <col min="5123" max="5123" width="14.7109375" style="1667" customWidth="1"/>
    <col min="5124" max="5124" width="10.5703125" style="1667" customWidth="1"/>
    <col min="5125" max="5125" width="9" style="1667" customWidth="1"/>
    <col min="5126" max="5376" width="9.140625" style="1667"/>
    <col min="5377" max="5377" width="30.7109375" style="1667" customWidth="1"/>
    <col min="5378" max="5378" width="11.140625" style="1667" customWidth="1"/>
    <col min="5379" max="5379" width="14.7109375" style="1667" customWidth="1"/>
    <col min="5380" max="5380" width="10.5703125" style="1667" customWidth="1"/>
    <col min="5381" max="5381" width="9" style="1667" customWidth="1"/>
    <col min="5382" max="5632" width="9.140625" style="1667"/>
    <col min="5633" max="5633" width="30.7109375" style="1667" customWidth="1"/>
    <col min="5634" max="5634" width="11.140625" style="1667" customWidth="1"/>
    <col min="5635" max="5635" width="14.7109375" style="1667" customWidth="1"/>
    <col min="5636" max="5636" width="10.5703125" style="1667" customWidth="1"/>
    <col min="5637" max="5637" width="9" style="1667" customWidth="1"/>
    <col min="5638" max="5888" width="9.140625" style="1667"/>
    <col min="5889" max="5889" width="30.7109375" style="1667" customWidth="1"/>
    <col min="5890" max="5890" width="11.140625" style="1667" customWidth="1"/>
    <col min="5891" max="5891" width="14.7109375" style="1667" customWidth="1"/>
    <col min="5892" max="5892" width="10.5703125" style="1667" customWidth="1"/>
    <col min="5893" max="5893" width="9" style="1667" customWidth="1"/>
    <col min="5894" max="6144" width="9.140625" style="1667"/>
    <col min="6145" max="6145" width="30.7109375" style="1667" customWidth="1"/>
    <col min="6146" max="6146" width="11.140625" style="1667" customWidth="1"/>
    <col min="6147" max="6147" width="14.7109375" style="1667" customWidth="1"/>
    <col min="6148" max="6148" width="10.5703125" style="1667" customWidth="1"/>
    <col min="6149" max="6149" width="9" style="1667" customWidth="1"/>
    <col min="6150" max="6400" width="9.140625" style="1667"/>
    <col min="6401" max="6401" width="30.7109375" style="1667" customWidth="1"/>
    <col min="6402" max="6402" width="11.140625" style="1667" customWidth="1"/>
    <col min="6403" max="6403" width="14.7109375" style="1667" customWidth="1"/>
    <col min="6404" max="6404" width="10.5703125" style="1667" customWidth="1"/>
    <col min="6405" max="6405" width="9" style="1667" customWidth="1"/>
    <col min="6406" max="6656" width="9.140625" style="1667"/>
    <col min="6657" max="6657" width="30.7109375" style="1667" customWidth="1"/>
    <col min="6658" max="6658" width="11.140625" style="1667" customWidth="1"/>
    <col min="6659" max="6659" width="14.7109375" style="1667" customWidth="1"/>
    <col min="6660" max="6660" width="10.5703125" style="1667" customWidth="1"/>
    <col min="6661" max="6661" width="9" style="1667" customWidth="1"/>
    <col min="6662" max="6912" width="9.140625" style="1667"/>
    <col min="6913" max="6913" width="30.7109375" style="1667" customWidth="1"/>
    <col min="6914" max="6914" width="11.140625" style="1667" customWidth="1"/>
    <col min="6915" max="6915" width="14.7109375" style="1667" customWidth="1"/>
    <col min="6916" max="6916" width="10.5703125" style="1667" customWidth="1"/>
    <col min="6917" max="6917" width="9" style="1667" customWidth="1"/>
    <col min="6918" max="7168" width="9.140625" style="1667"/>
    <col min="7169" max="7169" width="30.7109375" style="1667" customWidth="1"/>
    <col min="7170" max="7170" width="11.140625" style="1667" customWidth="1"/>
    <col min="7171" max="7171" width="14.7109375" style="1667" customWidth="1"/>
    <col min="7172" max="7172" width="10.5703125" style="1667" customWidth="1"/>
    <col min="7173" max="7173" width="9" style="1667" customWidth="1"/>
    <col min="7174" max="7424" width="9.140625" style="1667"/>
    <col min="7425" max="7425" width="30.7109375" style="1667" customWidth="1"/>
    <col min="7426" max="7426" width="11.140625" style="1667" customWidth="1"/>
    <col min="7427" max="7427" width="14.7109375" style="1667" customWidth="1"/>
    <col min="7428" max="7428" width="10.5703125" style="1667" customWidth="1"/>
    <col min="7429" max="7429" width="9" style="1667" customWidth="1"/>
    <col min="7430" max="7680" width="9.140625" style="1667"/>
    <col min="7681" max="7681" width="30.7109375" style="1667" customWidth="1"/>
    <col min="7682" max="7682" width="11.140625" style="1667" customWidth="1"/>
    <col min="7683" max="7683" width="14.7109375" style="1667" customWidth="1"/>
    <col min="7684" max="7684" width="10.5703125" style="1667" customWidth="1"/>
    <col min="7685" max="7685" width="9" style="1667" customWidth="1"/>
    <col min="7686" max="7936" width="9.140625" style="1667"/>
    <col min="7937" max="7937" width="30.7109375" style="1667" customWidth="1"/>
    <col min="7938" max="7938" width="11.140625" style="1667" customWidth="1"/>
    <col min="7939" max="7939" width="14.7109375" style="1667" customWidth="1"/>
    <col min="7940" max="7940" width="10.5703125" style="1667" customWidth="1"/>
    <col min="7941" max="7941" width="9" style="1667" customWidth="1"/>
    <col min="7942" max="8192" width="9.140625" style="1667"/>
    <col min="8193" max="8193" width="30.7109375" style="1667" customWidth="1"/>
    <col min="8194" max="8194" width="11.140625" style="1667" customWidth="1"/>
    <col min="8195" max="8195" width="14.7109375" style="1667" customWidth="1"/>
    <col min="8196" max="8196" width="10.5703125" style="1667" customWidth="1"/>
    <col min="8197" max="8197" width="9" style="1667" customWidth="1"/>
    <col min="8198" max="8448" width="9.140625" style="1667"/>
    <col min="8449" max="8449" width="30.7109375" style="1667" customWidth="1"/>
    <col min="8450" max="8450" width="11.140625" style="1667" customWidth="1"/>
    <col min="8451" max="8451" width="14.7109375" style="1667" customWidth="1"/>
    <col min="8452" max="8452" width="10.5703125" style="1667" customWidth="1"/>
    <col min="8453" max="8453" width="9" style="1667" customWidth="1"/>
    <col min="8454" max="8704" width="9.140625" style="1667"/>
    <col min="8705" max="8705" width="30.7109375" style="1667" customWidth="1"/>
    <col min="8706" max="8706" width="11.140625" style="1667" customWidth="1"/>
    <col min="8707" max="8707" width="14.7109375" style="1667" customWidth="1"/>
    <col min="8708" max="8708" width="10.5703125" style="1667" customWidth="1"/>
    <col min="8709" max="8709" width="9" style="1667" customWidth="1"/>
    <col min="8710" max="8960" width="9.140625" style="1667"/>
    <col min="8961" max="8961" width="30.7109375" style="1667" customWidth="1"/>
    <col min="8962" max="8962" width="11.140625" style="1667" customWidth="1"/>
    <col min="8963" max="8963" width="14.7109375" style="1667" customWidth="1"/>
    <col min="8964" max="8964" width="10.5703125" style="1667" customWidth="1"/>
    <col min="8965" max="8965" width="9" style="1667" customWidth="1"/>
    <col min="8966" max="9216" width="9.140625" style="1667"/>
    <col min="9217" max="9217" width="30.7109375" style="1667" customWidth="1"/>
    <col min="9218" max="9218" width="11.140625" style="1667" customWidth="1"/>
    <col min="9219" max="9219" width="14.7109375" style="1667" customWidth="1"/>
    <col min="9220" max="9220" width="10.5703125" style="1667" customWidth="1"/>
    <col min="9221" max="9221" width="9" style="1667" customWidth="1"/>
    <col min="9222" max="9472" width="9.140625" style="1667"/>
    <col min="9473" max="9473" width="30.7109375" style="1667" customWidth="1"/>
    <col min="9474" max="9474" width="11.140625" style="1667" customWidth="1"/>
    <col min="9475" max="9475" width="14.7109375" style="1667" customWidth="1"/>
    <col min="9476" max="9476" width="10.5703125" style="1667" customWidth="1"/>
    <col min="9477" max="9477" width="9" style="1667" customWidth="1"/>
    <col min="9478" max="9728" width="9.140625" style="1667"/>
    <col min="9729" max="9729" width="30.7109375" style="1667" customWidth="1"/>
    <col min="9730" max="9730" width="11.140625" style="1667" customWidth="1"/>
    <col min="9731" max="9731" width="14.7109375" style="1667" customWidth="1"/>
    <col min="9732" max="9732" width="10.5703125" style="1667" customWidth="1"/>
    <col min="9733" max="9733" width="9" style="1667" customWidth="1"/>
    <col min="9734" max="9984" width="9.140625" style="1667"/>
    <col min="9985" max="9985" width="30.7109375" style="1667" customWidth="1"/>
    <col min="9986" max="9986" width="11.140625" style="1667" customWidth="1"/>
    <col min="9987" max="9987" width="14.7109375" style="1667" customWidth="1"/>
    <col min="9988" max="9988" width="10.5703125" style="1667" customWidth="1"/>
    <col min="9989" max="9989" width="9" style="1667" customWidth="1"/>
    <col min="9990" max="10240" width="9.140625" style="1667"/>
    <col min="10241" max="10241" width="30.7109375" style="1667" customWidth="1"/>
    <col min="10242" max="10242" width="11.140625" style="1667" customWidth="1"/>
    <col min="10243" max="10243" width="14.7109375" style="1667" customWidth="1"/>
    <col min="10244" max="10244" width="10.5703125" style="1667" customWidth="1"/>
    <col min="10245" max="10245" width="9" style="1667" customWidth="1"/>
    <col min="10246" max="10496" width="9.140625" style="1667"/>
    <col min="10497" max="10497" width="30.7109375" style="1667" customWidth="1"/>
    <col min="10498" max="10498" width="11.140625" style="1667" customWidth="1"/>
    <col min="10499" max="10499" width="14.7109375" style="1667" customWidth="1"/>
    <col min="10500" max="10500" width="10.5703125" style="1667" customWidth="1"/>
    <col min="10501" max="10501" width="9" style="1667" customWidth="1"/>
    <col min="10502" max="10752" width="9.140625" style="1667"/>
    <col min="10753" max="10753" width="30.7109375" style="1667" customWidth="1"/>
    <col min="10754" max="10754" width="11.140625" style="1667" customWidth="1"/>
    <col min="10755" max="10755" width="14.7109375" style="1667" customWidth="1"/>
    <col min="10756" max="10756" width="10.5703125" style="1667" customWidth="1"/>
    <col min="10757" max="10757" width="9" style="1667" customWidth="1"/>
    <col min="10758" max="11008" width="9.140625" style="1667"/>
    <col min="11009" max="11009" width="30.7109375" style="1667" customWidth="1"/>
    <col min="11010" max="11010" width="11.140625" style="1667" customWidth="1"/>
    <col min="11011" max="11011" width="14.7109375" style="1667" customWidth="1"/>
    <col min="11012" max="11012" width="10.5703125" style="1667" customWidth="1"/>
    <col min="11013" max="11013" width="9" style="1667" customWidth="1"/>
    <col min="11014" max="11264" width="9.140625" style="1667"/>
    <col min="11265" max="11265" width="30.7109375" style="1667" customWidth="1"/>
    <col min="11266" max="11266" width="11.140625" style="1667" customWidth="1"/>
    <col min="11267" max="11267" width="14.7109375" style="1667" customWidth="1"/>
    <col min="11268" max="11268" width="10.5703125" style="1667" customWidth="1"/>
    <col min="11269" max="11269" width="9" style="1667" customWidth="1"/>
    <col min="11270" max="11520" width="9.140625" style="1667"/>
    <col min="11521" max="11521" width="30.7109375" style="1667" customWidth="1"/>
    <col min="11522" max="11522" width="11.140625" style="1667" customWidth="1"/>
    <col min="11523" max="11523" width="14.7109375" style="1667" customWidth="1"/>
    <col min="11524" max="11524" width="10.5703125" style="1667" customWidth="1"/>
    <col min="11525" max="11525" width="9" style="1667" customWidth="1"/>
    <col min="11526" max="11776" width="9.140625" style="1667"/>
    <col min="11777" max="11777" width="30.7109375" style="1667" customWidth="1"/>
    <col min="11778" max="11778" width="11.140625" style="1667" customWidth="1"/>
    <col min="11779" max="11779" width="14.7109375" style="1667" customWidth="1"/>
    <col min="11780" max="11780" width="10.5703125" style="1667" customWidth="1"/>
    <col min="11781" max="11781" width="9" style="1667" customWidth="1"/>
    <col min="11782" max="12032" width="9.140625" style="1667"/>
    <col min="12033" max="12033" width="30.7109375" style="1667" customWidth="1"/>
    <col min="12034" max="12034" width="11.140625" style="1667" customWidth="1"/>
    <col min="12035" max="12035" width="14.7109375" style="1667" customWidth="1"/>
    <col min="12036" max="12036" width="10.5703125" style="1667" customWidth="1"/>
    <col min="12037" max="12037" width="9" style="1667" customWidth="1"/>
    <col min="12038" max="12288" width="9.140625" style="1667"/>
    <col min="12289" max="12289" width="30.7109375" style="1667" customWidth="1"/>
    <col min="12290" max="12290" width="11.140625" style="1667" customWidth="1"/>
    <col min="12291" max="12291" width="14.7109375" style="1667" customWidth="1"/>
    <col min="12292" max="12292" width="10.5703125" style="1667" customWidth="1"/>
    <col min="12293" max="12293" width="9" style="1667" customWidth="1"/>
    <col min="12294" max="12544" width="9.140625" style="1667"/>
    <col min="12545" max="12545" width="30.7109375" style="1667" customWidth="1"/>
    <col min="12546" max="12546" width="11.140625" style="1667" customWidth="1"/>
    <col min="12547" max="12547" width="14.7109375" style="1667" customWidth="1"/>
    <col min="12548" max="12548" width="10.5703125" style="1667" customWidth="1"/>
    <col min="12549" max="12549" width="9" style="1667" customWidth="1"/>
    <col min="12550" max="12800" width="9.140625" style="1667"/>
    <col min="12801" max="12801" width="30.7109375" style="1667" customWidth="1"/>
    <col min="12802" max="12802" width="11.140625" style="1667" customWidth="1"/>
    <col min="12803" max="12803" width="14.7109375" style="1667" customWidth="1"/>
    <col min="12804" max="12804" width="10.5703125" style="1667" customWidth="1"/>
    <col min="12805" max="12805" width="9" style="1667" customWidth="1"/>
    <col min="12806" max="13056" width="9.140625" style="1667"/>
    <col min="13057" max="13057" width="30.7109375" style="1667" customWidth="1"/>
    <col min="13058" max="13058" width="11.140625" style="1667" customWidth="1"/>
    <col min="13059" max="13059" width="14.7109375" style="1667" customWidth="1"/>
    <col min="13060" max="13060" width="10.5703125" style="1667" customWidth="1"/>
    <col min="13061" max="13061" width="9" style="1667" customWidth="1"/>
    <col min="13062" max="13312" width="9.140625" style="1667"/>
    <col min="13313" max="13313" width="30.7109375" style="1667" customWidth="1"/>
    <col min="13314" max="13314" width="11.140625" style="1667" customWidth="1"/>
    <col min="13315" max="13315" width="14.7109375" style="1667" customWidth="1"/>
    <col min="13316" max="13316" width="10.5703125" style="1667" customWidth="1"/>
    <col min="13317" max="13317" width="9" style="1667" customWidth="1"/>
    <col min="13318" max="13568" width="9.140625" style="1667"/>
    <col min="13569" max="13569" width="30.7109375" style="1667" customWidth="1"/>
    <col min="13570" max="13570" width="11.140625" style="1667" customWidth="1"/>
    <col min="13571" max="13571" width="14.7109375" style="1667" customWidth="1"/>
    <col min="13572" max="13572" width="10.5703125" style="1667" customWidth="1"/>
    <col min="13573" max="13573" width="9" style="1667" customWidth="1"/>
    <col min="13574" max="13824" width="9.140625" style="1667"/>
    <col min="13825" max="13825" width="30.7109375" style="1667" customWidth="1"/>
    <col min="13826" max="13826" width="11.140625" style="1667" customWidth="1"/>
    <col min="13827" max="13827" width="14.7109375" style="1667" customWidth="1"/>
    <col min="13828" max="13828" width="10.5703125" style="1667" customWidth="1"/>
    <col min="13829" max="13829" width="9" style="1667" customWidth="1"/>
    <col min="13830" max="14080" width="9.140625" style="1667"/>
    <col min="14081" max="14081" width="30.7109375" style="1667" customWidth="1"/>
    <col min="14082" max="14082" width="11.140625" style="1667" customWidth="1"/>
    <col min="14083" max="14083" width="14.7109375" style="1667" customWidth="1"/>
    <col min="14084" max="14084" width="10.5703125" style="1667" customWidth="1"/>
    <col min="14085" max="14085" width="9" style="1667" customWidth="1"/>
    <col min="14086" max="14336" width="9.140625" style="1667"/>
    <col min="14337" max="14337" width="30.7109375" style="1667" customWidth="1"/>
    <col min="14338" max="14338" width="11.140625" style="1667" customWidth="1"/>
    <col min="14339" max="14339" width="14.7109375" style="1667" customWidth="1"/>
    <col min="14340" max="14340" width="10.5703125" style="1667" customWidth="1"/>
    <col min="14341" max="14341" width="9" style="1667" customWidth="1"/>
    <col min="14342" max="14592" width="9.140625" style="1667"/>
    <col min="14593" max="14593" width="30.7109375" style="1667" customWidth="1"/>
    <col min="14594" max="14594" width="11.140625" style="1667" customWidth="1"/>
    <col min="14595" max="14595" width="14.7109375" style="1667" customWidth="1"/>
    <col min="14596" max="14596" width="10.5703125" style="1667" customWidth="1"/>
    <col min="14597" max="14597" width="9" style="1667" customWidth="1"/>
    <col min="14598" max="14848" width="9.140625" style="1667"/>
    <col min="14849" max="14849" width="30.7109375" style="1667" customWidth="1"/>
    <col min="14850" max="14850" width="11.140625" style="1667" customWidth="1"/>
    <col min="14851" max="14851" width="14.7109375" style="1667" customWidth="1"/>
    <col min="14852" max="14852" width="10.5703125" style="1667" customWidth="1"/>
    <col min="14853" max="14853" width="9" style="1667" customWidth="1"/>
    <col min="14854" max="15104" width="9.140625" style="1667"/>
    <col min="15105" max="15105" width="30.7109375" style="1667" customWidth="1"/>
    <col min="15106" max="15106" width="11.140625" style="1667" customWidth="1"/>
    <col min="15107" max="15107" width="14.7109375" style="1667" customWidth="1"/>
    <col min="15108" max="15108" width="10.5703125" style="1667" customWidth="1"/>
    <col min="15109" max="15109" width="9" style="1667" customWidth="1"/>
    <col min="15110" max="15360" width="9.140625" style="1667"/>
    <col min="15361" max="15361" width="30.7109375" style="1667" customWidth="1"/>
    <col min="15362" max="15362" width="11.140625" style="1667" customWidth="1"/>
    <col min="15363" max="15363" width="14.7109375" style="1667" customWidth="1"/>
    <col min="15364" max="15364" width="10.5703125" style="1667" customWidth="1"/>
    <col min="15365" max="15365" width="9" style="1667" customWidth="1"/>
    <col min="15366" max="15616" width="9.140625" style="1667"/>
    <col min="15617" max="15617" width="30.7109375" style="1667" customWidth="1"/>
    <col min="15618" max="15618" width="11.140625" style="1667" customWidth="1"/>
    <col min="15619" max="15619" width="14.7109375" style="1667" customWidth="1"/>
    <col min="15620" max="15620" width="10.5703125" style="1667" customWidth="1"/>
    <col min="15621" max="15621" width="9" style="1667" customWidth="1"/>
    <col min="15622" max="15872" width="9.140625" style="1667"/>
    <col min="15873" max="15873" width="30.7109375" style="1667" customWidth="1"/>
    <col min="15874" max="15874" width="11.140625" style="1667" customWidth="1"/>
    <col min="15875" max="15875" width="14.7109375" style="1667" customWidth="1"/>
    <col min="15876" max="15876" width="10.5703125" style="1667" customWidth="1"/>
    <col min="15877" max="15877" width="9" style="1667" customWidth="1"/>
    <col min="15878" max="16128" width="9.140625" style="1667"/>
    <col min="16129" max="16129" width="30.7109375" style="1667" customWidth="1"/>
    <col min="16130" max="16130" width="11.140625" style="1667" customWidth="1"/>
    <col min="16131" max="16131" width="14.7109375" style="1667" customWidth="1"/>
    <col min="16132" max="16132" width="10.5703125" style="1667" customWidth="1"/>
    <col min="16133" max="16133" width="9" style="1667" customWidth="1"/>
    <col min="16134" max="16384" width="9.140625" style="1667"/>
  </cols>
  <sheetData>
    <row r="1" spans="1:13" ht="17.25" customHeight="1">
      <c r="A1" s="1921" t="s">
        <v>1737</v>
      </c>
      <c r="B1" s="1934"/>
      <c r="C1" s="1934"/>
      <c r="D1" s="1934"/>
      <c r="E1" s="1934"/>
    </row>
    <row r="2" spans="1:13" ht="19.5" customHeight="1">
      <c r="A2" s="2328" t="s">
        <v>1539</v>
      </c>
      <c r="B2" s="2328"/>
      <c r="C2" s="2328"/>
      <c r="D2" s="2328"/>
      <c r="E2" s="2328"/>
    </row>
    <row r="3" spans="1:13" ht="21.75" customHeight="1">
      <c r="A3" s="2329" t="s">
        <v>1540</v>
      </c>
      <c r="B3" s="2329"/>
      <c r="C3" s="2329"/>
      <c r="D3" s="2329"/>
      <c r="E3" s="2329"/>
      <c r="F3" s="2394"/>
      <c r="G3" s="2394"/>
    </row>
    <row r="4" spans="1:13" s="122" customFormat="1" ht="13.5" customHeight="1">
      <c r="A4" s="1618">
        <v>2016</v>
      </c>
      <c r="B4" s="1746"/>
      <c r="C4" s="1839"/>
      <c r="D4" s="1839"/>
      <c r="G4" s="1840" t="s">
        <v>1495</v>
      </c>
    </row>
    <row r="5" spans="1:13" s="122" customFormat="1" ht="11.1" customHeight="1">
      <c r="A5" s="1841" t="s">
        <v>1462</v>
      </c>
      <c r="B5" s="2092" t="s">
        <v>0</v>
      </c>
      <c r="C5" s="2049" t="s">
        <v>1496</v>
      </c>
      <c r="D5" s="2391"/>
      <c r="E5" s="2391"/>
      <c r="F5" s="2392"/>
      <c r="G5" s="2092" t="s">
        <v>1497</v>
      </c>
    </row>
    <row r="6" spans="1:13" s="122" customFormat="1" ht="11.1" customHeight="1">
      <c r="A6" s="1842"/>
      <c r="B6" s="2065"/>
      <c r="C6" s="2068"/>
      <c r="D6" s="2185"/>
      <c r="E6" s="2185"/>
      <c r="F6" s="2186"/>
      <c r="G6" s="2397"/>
    </row>
    <row r="7" spans="1:13" s="122" customFormat="1" ht="11.1" customHeight="1">
      <c r="A7" s="1842"/>
      <c r="B7" s="2065"/>
      <c r="C7" s="2092" t="s">
        <v>0</v>
      </c>
      <c r="D7" s="2092" t="s">
        <v>1485</v>
      </c>
      <c r="E7" s="2092" t="s">
        <v>1498</v>
      </c>
      <c r="F7" s="2092" t="s">
        <v>1499</v>
      </c>
      <c r="G7" s="2397"/>
    </row>
    <row r="8" spans="1:13" s="122" customFormat="1" ht="27.75" customHeight="1">
      <c r="A8" s="1819" t="s">
        <v>700</v>
      </c>
      <c r="B8" s="2261"/>
      <c r="C8" s="2261"/>
      <c r="D8" s="2093"/>
      <c r="E8" s="2093"/>
      <c r="F8" s="2093"/>
      <c r="G8" s="2398"/>
      <c r="H8" s="1877"/>
      <c r="I8" s="1877"/>
      <c r="J8" s="1877"/>
      <c r="K8" s="1877"/>
      <c r="L8" s="1877"/>
      <c r="M8" s="1877"/>
    </row>
    <row r="9" spans="1:13" s="137" customFormat="1" ht="21.95" customHeight="1">
      <c r="A9" s="1871" t="s">
        <v>28</v>
      </c>
      <c r="B9" s="1846">
        <f t="shared" ref="B9:G9" si="0">SUM(B10:B12)</f>
        <v>66446.944000000003</v>
      </c>
      <c r="C9" s="1846">
        <f t="shared" si="0"/>
        <v>63723.857000000011</v>
      </c>
      <c r="D9" s="1846">
        <f t="shared" si="0"/>
        <v>53247.508000000009</v>
      </c>
      <c r="E9" s="1846">
        <f t="shared" si="0"/>
        <v>9293.3339999999971</v>
      </c>
      <c r="F9" s="1846">
        <f t="shared" si="0"/>
        <v>1183.0149999999994</v>
      </c>
      <c r="G9" s="1846">
        <f t="shared" si="0"/>
        <v>2723.0869999999973</v>
      </c>
      <c r="H9" s="1845"/>
      <c r="I9" s="1845"/>
      <c r="J9" s="1845"/>
      <c r="K9" s="1845"/>
      <c r="L9" s="1845"/>
      <c r="M9" s="1845"/>
    </row>
    <row r="10" spans="1:13" s="137" customFormat="1" ht="12" customHeight="1">
      <c r="A10" s="1878" t="s">
        <v>1541</v>
      </c>
      <c r="B10" s="1846">
        <f>C10+G10</f>
        <v>52341.491999999991</v>
      </c>
      <c r="C10" s="1846">
        <f>D10+E10+F10</f>
        <v>50015.627999999997</v>
      </c>
      <c r="D10" s="1853">
        <v>41868.762000000002</v>
      </c>
      <c r="E10" s="1853">
        <v>7082.7969999999968</v>
      </c>
      <c r="F10" s="1853">
        <v>1064.0689999999995</v>
      </c>
      <c r="G10" s="1848">
        <v>2325.8639999999973</v>
      </c>
      <c r="H10" s="1845"/>
      <c r="I10" s="1845"/>
      <c r="J10" s="1845"/>
      <c r="K10" s="1845"/>
      <c r="L10" s="1845"/>
      <c r="M10" s="1845"/>
    </row>
    <row r="11" spans="1:13" s="137" customFormat="1" ht="12" customHeight="1">
      <c r="A11" s="1879" t="s">
        <v>1542</v>
      </c>
      <c r="B11" s="1846">
        <f>C11+G11</f>
        <v>13388.201000000008</v>
      </c>
      <c r="C11" s="1846">
        <f>D11+E11+F11</f>
        <v>13005.141000000009</v>
      </c>
      <c r="D11" s="1853">
        <v>11031.168000000009</v>
      </c>
      <c r="E11" s="1853">
        <v>1879.9539999999997</v>
      </c>
      <c r="F11" s="1853">
        <v>94.019000000000062</v>
      </c>
      <c r="G11" s="1848">
        <v>383.06000000000017</v>
      </c>
      <c r="H11" s="1845"/>
      <c r="I11" s="1845"/>
      <c r="J11" s="1845"/>
      <c r="K11" s="1845"/>
      <c r="L11" s="1845"/>
      <c r="M11" s="1845"/>
    </row>
    <row r="12" spans="1:13" s="137" customFormat="1" ht="12" customHeight="1">
      <c r="A12" s="1878" t="s">
        <v>1529</v>
      </c>
      <c r="B12" s="1846">
        <f>C12+G12</f>
        <v>717.2510000000002</v>
      </c>
      <c r="C12" s="1846">
        <f>D12+E12+F12</f>
        <v>703.08800000000019</v>
      </c>
      <c r="D12" s="1853">
        <v>347.57800000000009</v>
      </c>
      <c r="E12" s="1853">
        <v>330.58300000000008</v>
      </c>
      <c r="F12" s="1853">
        <v>24.92700000000001</v>
      </c>
      <c r="G12" s="1848">
        <v>14.163000000000009</v>
      </c>
      <c r="H12" s="1845"/>
      <c r="I12" s="1845"/>
      <c r="J12" s="1845"/>
      <c r="K12" s="1845"/>
      <c r="L12" s="1845"/>
      <c r="M12" s="1845"/>
    </row>
    <row r="13" spans="1:13" s="137" customFormat="1" ht="21.95" customHeight="1">
      <c r="A13" s="1872" t="s">
        <v>518</v>
      </c>
      <c r="B13" s="1846">
        <f t="shared" ref="B13:C13" si="1">SUM(B14:B16)</f>
        <v>64769.318000000007</v>
      </c>
      <c r="C13" s="1846">
        <f t="shared" si="1"/>
        <v>62056.814000000013</v>
      </c>
      <c r="D13" s="1846">
        <v>51797.183000000012</v>
      </c>
      <c r="E13" s="1846">
        <v>9090.0699999999961</v>
      </c>
      <c r="F13" s="1846">
        <v>1169.5609999999999</v>
      </c>
      <c r="G13" s="1846">
        <v>2712.5039999999967</v>
      </c>
      <c r="H13" s="856"/>
      <c r="I13" s="856"/>
      <c r="J13" s="856"/>
      <c r="K13" s="856"/>
      <c r="L13" s="856"/>
      <c r="M13" s="856"/>
    </row>
    <row r="14" spans="1:13" s="137" customFormat="1" ht="12" customHeight="1">
      <c r="A14" s="1878" t="s">
        <v>1541</v>
      </c>
      <c r="B14" s="1848">
        <f>C14+G14</f>
        <v>50858.348999999995</v>
      </c>
      <c r="C14" s="1848">
        <f>D14+E14+F14</f>
        <v>48543.067999999999</v>
      </c>
      <c r="D14" s="1853">
        <v>40584.187000000005</v>
      </c>
      <c r="E14" s="1853">
        <v>6908.265999999996</v>
      </c>
      <c r="F14" s="1853">
        <v>1050.615</v>
      </c>
      <c r="G14" s="1848">
        <v>2315.2809999999968</v>
      </c>
      <c r="H14" s="856"/>
      <c r="I14" s="856"/>
      <c r="J14" s="856"/>
      <c r="K14" s="856"/>
      <c r="L14" s="856"/>
      <c r="M14" s="856"/>
    </row>
    <row r="15" spans="1:13" s="137" customFormat="1" ht="12" customHeight="1">
      <c r="A15" s="1880" t="s">
        <v>1542</v>
      </c>
      <c r="B15" s="1848">
        <f>C15+G15</f>
        <v>13193.768000000009</v>
      </c>
      <c r="C15" s="1848">
        <f>D15+E15+F15</f>
        <v>12810.70800000001</v>
      </c>
      <c r="D15" s="1853">
        <v>10865.418000000009</v>
      </c>
      <c r="E15" s="1853">
        <v>1851.2709999999997</v>
      </c>
      <c r="F15" s="1853">
        <v>94.019000000000034</v>
      </c>
      <c r="G15" s="1848">
        <v>383.06000000000017</v>
      </c>
      <c r="H15" s="856"/>
      <c r="I15" s="856"/>
      <c r="J15" s="1874"/>
    </row>
    <row r="16" spans="1:13" s="137" customFormat="1" ht="12" customHeight="1">
      <c r="A16" s="1878" t="s">
        <v>1529</v>
      </c>
      <c r="B16" s="1848">
        <f>C16+G16</f>
        <v>717.20100000000014</v>
      </c>
      <c r="C16" s="1848">
        <f>D16+E16+F16</f>
        <v>703.03800000000012</v>
      </c>
      <c r="D16" s="1853">
        <v>347.57800000000003</v>
      </c>
      <c r="E16" s="1853">
        <v>330.53300000000007</v>
      </c>
      <c r="F16" s="1853">
        <v>24.927000000000007</v>
      </c>
      <c r="G16" s="1848">
        <v>14.163000000000002</v>
      </c>
      <c r="H16" s="856"/>
      <c r="I16" s="856"/>
      <c r="J16" s="1874"/>
    </row>
    <row r="17" spans="1:13" s="137" customFormat="1" ht="21.95" customHeight="1">
      <c r="A17" s="1872" t="s">
        <v>1530</v>
      </c>
      <c r="B17" s="1846">
        <f>SUM(B18:B20)</f>
        <v>22456.827000000001</v>
      </c>
      <c r="C17" s="1846">
        <f t="shared" ref="C17" si="2">SUM(C18:C20)</f>
        <v>21872.697999999997</v>
      </c>
      <c r="D17" s="1846">
        <v>18720.321</v>
      </c>
      <c r="E17" s="1846">
        <v>2808.2619999999993</v>
      </c>
      <c r="F17" s="1846">
        <v>344.11500000000012</v>
      </c>
      <c r="G17" s="1846">
        <v>584.12900000000013</v>
      </c>
      <c r="H17" s="856"/>
      <c r="I17" s="856"/>
      <c r="J17" s="856"/>
      <c r="K17" s="856"/>
      <c r="L17" s="856"/>
      <c r="M17" s="856"/>
    </row>
    <row r="18" spans="1:13" s="122" customFormat="1" ht="12" customHeight="1">
      <c r="A18" s="1881" t="s">
        <v>1541</v>
      </c>
      <c r="B18" s="1848">
        <f>C18+G18</f>
        <v>15366.844000000005</v>
      </c>
      <c r="C18" s="1848">
        <f>D18+E18+F18</f>
        <v>14948.876000000004</v>
      </c>
      <c r="D18" s="1853">
        <v>12790.591000000004</v>
      </c>
      <c r="E18" s="1853">
        <v>1837.4689999999991</v>
      </c>
      <c r="F18" s="1853">
        <v>320.81600000000014</v>
      </c>
      <c r="G18" s="1848">
        <v>417.96800000000019</v>
      </c>
      <c r="H18" s="856"/>
      <c r="I18" s="856"/>
      <c r="J18" s="856"/>
      <c r="K18" s="856"/>
      <c r="L18" s="856"/>
      <c r="M18" s="856"/>
    </row>
    <row r="19" spans="1:13" s="122" customFormat="1" ht="12" customHeight="1">
      <c r="A19" s="1882" t="s">
        <v>1542</v>
      </c>
      <c r="B19" s="1848">
        <f>C19+G19</f>
        <v>6814.2559999999967</v>
      </c>
      <c r="C19" s="1848">
        <f>D19+E19+F19</f>
        <v>6659.0099999999966</v>
      </c>
      <c r="D19" s="1853">
        <v>5795.404999999997</v>
      </c>
      <c r="E19" s="1853">
        <v>841.92700000000013</v>
      </c>
      <c r="F19" s="1853">
        <v>21.678000000000004</v>
      </c>
      <c r="G19" s="1848">
        <v>155.24599999999998</v>
      </c>
      <c r="H19" s="856"/>
      <c r="I19" s="856"/>
      <c r="J19" s="1874"/>
    </row>
    <row r="20" spans="1:13" s="122" customFormat="1" ht="12" customHeight="1">
      <c r="A20" s="1881" t="s">
        <v>1529</v>
      </c>
      <c r="B20" s="1848">
        <f>C20+G20</f>
        <v>275.72699999999992</v>
      </c>
      <c r="C20" s="1848">
        <f>D20+E20+F20</f>
        <v>264.8119999999999</v>
      </c>
      <c r="D20" s="1853">
        <v>134.32499999999999</v>
      </c>
      <c r="E20" s="1853">
        <v>128.86599999999996</v>
      </c>
      <c r="F20" s="1853">
        <v>1.6209999999999993</v>
      </c>
      <c r="G20" s="1848">
        <v>10.915000000000003</v>
      </c>
      <c r="H20" s="856"/>
      <c r="I20" s="856"/>
      <c r="J20" s="1874"/>
    </row>
    <row r="21" spans="1:13" s="122" customFormat="1" ht="9" customHeight="1">
      <c r="A21" s="1765"/>
      <c r="B21" s="1848"/>
      <c r="C21" s="1853"/>
      <c r="D21" s="1853"/>
      <c r="E21" s="1853"/>
      <c r="F21" s="1877"/>
      <c r="G21" s="1845"/>
      <c r="H21" s="856"/>
      <c r="I21" s="856"/>
      <c r="J21" s="1874"/>
    </row>
    <row r="22" spans="1:13" s="137" customFormat="1" ht="21.95" customHeight="1">
      <c r="A22" s="1872" t="s">
        <v>1531</v>
      </c>
      <c r="B22" s="1846">
        <f>SUM(B23:B25)</f>
        <v>18059.685000000001</v>
      </c>
      <c r="C22" s="1846">
        <f>+D22+E22+F22</f>
        <v>17238.796000000002</v>
      </c>
      <c r="D22" s="1846">
        <v>13691.888000000003</v>
      </c>
      <c r="E22" s="1846">
        <v>3253.1570000000002</v>
      </c>
      <c r="F22" s="1846">
        <v>293.75099999999998</v>
      </c>
      <c r="G22" s="1846">
        <v>820.88900000000001</v>
      </c>
      <c r="H22" s="856"/>
      <c r="I22" s="856"/>
      <c r="J22" s="856"/>
      <c r="K22" s="856"/>
      <c r="L22" s="856"/>
      <c r="M22" s="856"/>
    </row>
    <row r="23" spans="1:13" s="122" customFormat="1" ht="12" customHeight="1">
      <c r="A23" s="1881" t="s">
        <v>1541</v>
      </c>
      <c r="B23" s="1848">
        <f>+C23+G23</f>
        <v>15376.292000000003</v>
      </c>
      <c r="C23" s="1848">
        <f>D23+E23+F23</f>
        <v>14583.934000000003</v>
      </c>
      <c r="D23" s="1853">
        <v>11644.417000000001</v>
      </c>
      <c r="E23" s="1853">
        <v>2708.1210000000005</v>
      </c>
      <c r="F23" s="1853">
        <v>231.39599999999999</v>
      </c>
      <c r="G23" s="1848">
        <v>792.35799999999995</v>
      </c>
      <c r="H23" s="856"/>
      <c r="I23" s="856"/>
      <c r="J23" s="856"/>
      <c r="K23" s="856"/>
      <c r="L23" s="856"/>
      <c r="M23" s="856"/>
    </row>
    <row r="24" spans="1:13" s="122" customFormat="1" ht="12" customHeight="1">
      <c r="A24" s="1882" t="s">
        <v>1542</v>
      </c>
      <c r="B24" s="1848">
        <f t="shared" ref="B24:B25" si="3">+C24+G24</f>
        <v>2556.8070000000002</v>
      </c>
      <c r="C24" s="1848">
        <f t="shared" ref="C24:C25" si="4">D24+E24+F24</f>
        <v>2529.5830000000001</v>
      </c>
      <c r="D24" s="1853">
        <v>2021.9310000000003</v>
      </c>
      <c r="E24" s="1853">
        <v>449.00299999999987</v>
      </c>
      <c r="F24" s="1853">
        <v>58.64899999999998</v>
      </c>
      <c r="G24" s="1848">
        <v>27.223999999999997</v>
      </c>
      <c r="H24" s="856"/>
      <c r="I24" s="856"/>
      <c r="J24" s="1874"/>
    </row>
    <row r="25" spans="1:13" s="122" customFormat="1" ht="12" customHeight="1">
      <c r="A25" s="1881" t="s">
        <v>1529</v>
      </c>
      <c r="B25" s="1848">
        <f t="shared" si="3"/>
        <v>126.58599999999998</v>
      </c>
      <c r="C25" s="1848">
        <f t="shared" si="4"/>
        <v>125.27899999999998</v>
      </c>
      <c r="D25" s="1853">
        <v>25.54</v>
      </c>
      <c r="E25" s="1853">
        <v>96.032999999999973</v>
      </c>
      <c r="F25" s="1883">
        <v>3.706</v>
      </c>
      <c r="G25" s="1848">
        <v>1.3069999999999999</v>
      </c>
      <c r="H25" s="856"/>
      <c r="I25" s="856"/>
      <c r="J25" s="1874"/>
    </row>
    <row r="26" spans="1:13" s="137" customFormat="1" ht="21.95" customHeight="1">
      <c r="A26" s="1872" t="s">
        <v>1532</v>
      </c>
      <c r="B26" s="1846">
        <f>SUM(B27:B29)</f>
        <v>11884.091999999999</v>
      </c>
      <c r="C26" s="1846">
        <f>+C27+C28+C29</f>
        <v>11029.612000000001</v>
      </c>
      <c r="D26" s="1846">
        <v>9128.268</v>
      </c>
      <c r="E26" s="1846">
        <v>1599.807</v>
      </c>
      <c r="F26" s="1884">
        <v>301.53699999999998</v>
      </c>
      <c r="G26" s="1846">
        <v>854.48</v>
      </c>
      <c r="H26" s="856"/>
      <c r="I26" s="856"/>
      <c r="J26" s="856"/>
      <c r="K26" s="856"/>
      <c r="L26" s="856"/>
      <c r="M26" s="856"/>
    </row>
    <row r="27" spans="1:13" s="122" customFormat="1" ht="12" customHeight="1">
      <c r="A27" s="1881" t="s">
        <v>1541</v>
      </c>
      <c r="B27" s="1848">
        <f>C27+G27</f>
        <v>9928.6869999999999</v>
      </c>
      <c r="C27" s="1848">
        <f>D27+E27+F27</f>
        <v>9208.9539999999997</v>
      </c>
      <c r="D27" s="1853">
        <v>7723.34</v>
      </c>
      <c r="E27" s="1853">
        <v>1202.085</v>
      </c>
      <c r="F27" s="1885">
        <v>283.529</v>
      </c>
      <c r="G27" s="1848">
        <v>719.73299999999995</v>
      </c>
      <c r="H27" s="856"/>
      <c r="I27" s="856"/>
      <c r="J27" s="856"/>
      <c r="K27" s="856"/>
      <c r="L27" s="856"/>
      <c r="M27" s="856"/>
    </row>
    <row r="28" spans="1:13" s="122" customFormat="1" ht="12" customHeight="1">
      <c r="A28" s="1882" t="s">
        <v>1542</v>
      </c>
      <c r="B28" s="1848">
        <f>C28+G28</f>
        <v>1768.9079999999999</v>
      </c>
      <c r="C28" s="1848">
        <f>D28+E28+F28</f>
        <v>1636.1019999999999</v>
      </c>
      <c r="D28" s="1853">
        <v>1319.6819999999998</v>
      </c>
      <c r="E28" s="1853">
        <v>316.41999999999996</v>
      </c>
      <c r="F28" s="1885">
        <v>0</v>
      </c>
      <c r="G28" s="1848">
        <v>132.80600000000004</v>
      </c>
      <c r="H28" s="856"/>
      <c r="I28" s="856"/>
      <c r="J28" s="1874"/>
    </row>
    <row r="29" spans="1:13" s="122" customFormat="1" ht="12" customHeight="1">
      <c r="A29" s="1881" t="s">
        <v>1529</v>
      </c>
      <c r="B29" s="1848">
        <f>C29+G29</f>
        <v>186.49700000000001</v>
      </c>
      <c r="C29" s="1848">
        <f t="shared" ref="C29" si="5">D29+E29+F29</f>
        <v>184.55600000000001</v>
      </c>
      <c r="D29" s="1853">
        <v>85.246000000000009</v>
      </c>
      <c r="E29" s="1853">
        <v>81.302000000000007</v>
      </c>
      <c r="F29" s="1885">
        <v>18.007999999999999</v>
      </c>
      <c r="G29" s="1848">
        <v>1.9410000000000005</v>
      </c>
      <c r="H29" s="856"/>
      <c r="I29" s="856"/>
      <c r="J29" s="1874"/>
    </row>
    <row r="30" spans="1:13" s="122" customFormat="1" ht="21.95" customHeight="1">
      <c r="A30" s="1871" t="s">
        <v>1534</v>
      </c>
      <c r="B30" s="1846">
        <f>SUM(B31:B33)</f>
        <v>7558.5990000000011</v>
      </c>
      <c r="C30" s="1846">
        <f>+C31+C32+C33</f>
        <v>7169.5750000000007</v>
      </c>
      <c r="D30" s="1846">
        <v>6188.1609999999991</v>
      </c>
      <c r="E30" s="1846">
        <v>752.30200000000013</v>
      </c>
      <c r="F30" s="1884">
        <v>229.11200000000008</v>
      </c>
      <c r="G30" s="1846">
        <v>389.024</v>
      </c>
      <c r="H30" s="856"/>
      <c r="I30" s="856"/>
      <c r="J30" s="856"/>
      <c r="K30" s="856"/>
      <c r="L30" s="856"/>
      <c r="M30" s="856"/>
    </row>
    <row r="31" spans="1:13" s="122" customFormat="1" ht="12" customHeight="1">
      <c r="A31" s="1881" t="s">
        <v>1541</v>
      </c>
      <c r="B31" s="1846">
        <f>+C31+G31</f>
        <v>6373.8290000000006</v>
      </c>
      <c r="C31" s="1848">
        <f>D31+E31+F31</f>
        <v>6051.0820000000003</v>
      </c>
      <c r="D31" s="1853">
        <v>5167.7959999999994</v>
      </c>
      <c r="E31" s="1853">
        <v>668.99800000000016</v>
      </c>
      <c r="F31" s="1885">
        <v>214.28800000000007</v>
      </c>
      <c r="G31" s="1848">
        <v>322.74700000000001</v>
      </c>
      <c r="H31" s="856"/>
      <c r="I31" s="856"/>
      <c r="J31" s="856"/>
      <c r="K31" s="856"/>
      <c r="L31" s="856"/>
      <c r="M31" s="856"/>
    </row>
    <row r="32" spans="1:13" s="122" customFormat="1" ht="12" customHeight="1">
      <c r="A32" s="1882" t="s">
        <v>1542</v>
      </c>
      <c r="B32" s="1846">
        <f>+C32+G32</f>
        <v>1101.6970000000003</v>
      </c>
      <c r="C32" s="1848">
        <f>D32+E32+F32</f>
        <v>1035.4200000000003</v>
      </c>
      <c r="D32" s="1853">
        <v>963.14300000000026</v>
      </c>
      <c r="E32" s="1853">
        <v>59.045000000000002</v>
      </c>
      <c r="F32" s="1885">
        <v>13.232000000000005</v>
      </c>
      <c r="G32" s="1848">
        <v>66.277000000000001</v>
      </c>
      <c r="H32" s="856"/>
      <c r="I32" s="856"/>
      <c r="J32" s="1874"/>
    </row>
    <row r="33" spans="1:13" s="122" customFormat="1" ht="12" customHeight="1">
      <c r="A33" s="1881" t="s">
        <v>1529</v>
      </c>
      <c r="B33" s="1846">
        <f>+C33+G33</f>
        <v>83.072999999999993</v>
      </c>
      <c r="C33" s="1848">
        <f>D33+E33+F33</f>
        <v>83.072999999999993</v>
      </c>
      <c r="D33" s="1853">
        <v>57.222000000000001</v>
      </c>
      <c r="E33" s="1853">
        <v>24.25899999999999</v>
      </c>
      <c r="F33" s="1883">
        <v>1.5919999999999999</v>
      </c>
      <c r="G33" s="1848">
        <v>0</v>
      </c>
      <c r="H33" s="856"/>
      <c r="I33" s="856"/>
      <c r="J33" s="1874"/>
    </row>
    <row r="34" spans="1:13" s="122" customFormat="1" ht="21.95" customHeight="1">
      <c r="A34" s="1872" t="s">
        <v>1536</v>
      </c>
      <c r="B34" s="1846">
        <f>SUM(B35:B37)</f>
        <v>4810.1149999999998</v>
      </c>
      <c r="C34" s="1846">
        <f>+C35+C36+C37</f>
        <v>4746.1329999999998</v>
      </c>
      <c r="D34" s="1846">
        <v>4068.5450000000001</v>
      </c>
      <c r="E34" s="1846">
        <v>676.54200000000003</v>
      </c>
      <c r="F34" s="1846">
        <v>1.046</v>
      </c>
      <c r="G34" s="1846">
        <v>63.981999999999999</v>
      </c>
      <c r="H34" s="856"/>
      <c r="I34" s="856"/>
      <c r="J34" s="856"/>
      <c r="K34" s="856"/>
      <c r="L34" s="856"/>
      <c r="M34" s="856"/>
    </row>
    <row r="35" spans="1:13" s="122" customFormat="1" ht="12" customHeight="1">
      <c r="A35" s="1881" t="s">
        <v>1541</v>
      </c>
      <c r="B35" s="1846">
        <f>+C35+G35</f>
        <v>3812.6969999999997</v>
      </c>
      <c r="C35" s="1848">
        <f>SUM(D35:F35)</f>
        <v>3750.2219999999998</v>
      </c>
      <c r="D35" s="1885">
        <v>3258.0430000000001</v>
      </c>
      <c r="E35" s="1885">
        <v>491.59300000000002</v>
      </c>
      <c r="F35" s="1885">
        <v>0.58599999999999997</v>
      </c>
      <c r="G35" s="1848">
        <v>62.475000000000001</v>
      </c>
      <c r="H35" s="856"/>
      <c r="I35" s="856"/>
      <c r="J35" s="856"/>
      <c r="K35" s="856"/>
      <c r="L35" s="856"/>
      <c r="M35" s="856"/>
    </row>
    <row r="36" spans="1:13" s="122" customFormat="1" ht="12" customHeight="1">
      <c r="A36" s="1882" t="s">
        <v>1542</v>
      </c>
      <c r="B36" s="1846">
        <f t="shared" ref="B36:B37" si="6">+C36+G36</f>
        <v>952.0999999999998</v>
      </c>
      <c r="C36" s="1848">
        <f>+D36+E36+F36</f>
        <v>950.59299999999985</v>
      </c>
      <c r="D36" s="1885">
        <v>765.25699999999983</v>
      </c>
      <c r="E36" s="1885">
        <v>184.876</v>
      </c>
      <c r="F36" s="997">
        <v>0.46000000000000013</v>
      </c>
      <c r="G36" s="1886">
        <v>1.5070000000000001</v>
      </c>
      <c r="H36" s="856"/>
      <c r="I36" s="856"/>
      <c r="J36" s="1874"/>
    </row>
    <row r="37" spans="1:13" s="122" customFormat="1" ht="12" customHeight="1">
      <c r="A37" s="1881" t="s">
        <v>1529</v>
      </c>
      <c r="B37" s="1846">
        <f t="shared" si="6"/>
        <v>45.317999999999998</v>
      </c>
      <c r="C37" s="1848">
        <f t="shared" ref="C37:C38" si="7">+D37+E37+F37</f>
        <v>45.317999999999998</v>
      </c>
      <c r="D37" s="1885">
        <v>45.244999999999997</v>
      </c>
      <c r="E37" s="997">
        <v>7.2999999999999995E-2</v>
      </c>
      <c r="F37" s="1885">
        <v>0</v>
      </c>
      <c r="G37" s="1848">
        <v>0</v>
      </c>
      <c r="H37" s="856"/>
      <c r="I37" s="856"/>
      <c r="J37" s="1874"/>
    </row>
    <row r="38" spans="1:13" s="122" customFormat="1" ht="21.95" customHeight="1">
      <c r="A38" s="1872" t="s">
        <v>1537</v>
      </c>
      <c r="B38" s="1846">
        <f>SUM(B39:B41)</f>
        <v>715.55799999999999</v>
      </c>
      <c r="C38" s="1848">
        <f t="shared" si="7"/>
        <v>712.86799999999982</v>
      </c>
      <c r="D38" s="1846">
        <f t="shared" ref="D38:G38" si="8">SUM(D39:D41)</f>
        <v>595.18999999999983</v>
      </c>
      <c r="E38" s="1846">
        <f t="shared" si="8"/>
        <v>112.003</v>
      </c>
      <c r="F38" s="1846">
        <f t="shared" si="8"/>
        <v>5.6749999999999998</v>
      </c>
      <c r="G38" s="1846">
        <f t="shared" si="8"/>
        <v>2.6900000000000004</v>
      </c>
      <c r="H38" s="856"/>
      <c r="I38" s="856"/>
      <c r="J38" s="1874"/>
    </row>
    <row r="39" spans="1:13" s="122" customFormat="1" ht="12" customHeight="1">
      <c r="A39" s="1881" t="s">
        <v>1541</v>
      </c>
      <c r="B39" s="1848">
        <f>C39+G39</f>
        <v>544.16300000000001</v>
      </c>
      <c r="C39" s="1848">
        <f>D39+E39+F39</f>
        <v>541.47299999999996</v>
      </c>
      <c r="D39" s="1848">
        <v>452.47799999999995</v>
      </c>
      <c r="E39" s="1848">
        <v>83.32</v>
      </c>
      <c r="F39" s="1848">
        <v>5.6749999999999998</v>
      </c>
      <c r="G39" s="1848">
        <v>2.6900000000000004</v>
      </c>
      <c r="H39" s="856"/>
      <c r="I39" s="856"/>
      <c r="J39" s="1874"/>
    </row>
    <row r="40" spans="1:13" s="122" customFormat="1" ht="12" customHeight="1">
      <c r="A40" s="1882" t="s">
        <v>1542</v>
      </c>
      <c r="B40" s="1848">
        <f>C40+G40</f>
        <v>171.39499999999992</v>
      </c>
      <c r="C40" s="1848">
        <f>D40+E40+F40</f>
        <v>171.39499999999992</v>
      </c>
      <c r="D40" s="1848">
        <v>142.71199999999993</v>
      </c>
      <c r="E40" s="1848">
        <v>28.683000000000003</v>
      </c>
      <c r="F40" s="1848">
        <v>0</v>
      </c>
      <c r="G40" s="1848">
        <v>0</v>
      </c>
      <c r="H40" s="856"/>
      <c r="I40" s="856"/>
      <c r="J40" s="1874"/>
    </row>
    <row r="41" spans="1:13" s="122" customFormat="1" ht="12" customHeight="1">
      <c r="A41" s="1881" t="s">
        <v>1529</v>
      </c>
      <c r="B41" s="1848">
        <f>C41+G41</f>
        <v>0</v>
      </c>
      <c r="C41" s="1848">
        <f>D41+E41+F41</f>
        <v>0</v>
      </c>
      <c r="D41" s="1848">
        <v>0</v>
      </c>
      <c r="E41" s="1848">
        <v>0</v>
      </c>
      <c r="F41" s="1848">
        <v>0</v>
      </c>
      <c r="G41" s="1848">
        <v>0</v>
      </c>
      <c r="H41" s="856"/>
      <c r="I41" s="856"/>
      <c r="J41" s="1874"/>
    </row>
    <row r="42" spans="1:13" s="122" customFormat="1" ht="21.95" customHeight="1">
      <c r="A42" s="1872" t="s">
        <v>1538</v>
      </c>
      <c r="B42" s="1846">
        <f>SUM(B43:B45)</f>
        <v>962.01800000000003</v>
      </c>
      <c r="C42" s="1846">
        <f t="shared" ref="C42:G42" si="9">SUM(C43:C45)</f>
        <v>954.17499999999995</v>
      </c>
      <c r="D42" s="1846">
        <f t="shared" si="9"/>
        <v>855.13499999999999</v>
      </c>
      <c r="E42" s="1846">
        <v>91.261000000000024</v>
      </c>
      <c r="F42" s="1846">
        <f t="shared" si="9"/>
        <v>7.7790000000000008</v>
      </c>
      <c r="G42" s="1846">
        <f t="shared" si="9"/>
        <v>7.8929999999999998</v>
      </c>
      <c r="H42" s="856"/>
      <c r="I42" s="856"/>
      <c r="J42" s="1874"/>
    </row>
    <row r="43" spans="1:13" s="122" customFormat="1" ht="12" customHeight="1">
      <c r="A43" s="1881" t="s">
        <v>1541</v>
      </c>
      <c r="B43" s="1848">
        <f>C43+G43</f>
        <v>938.98</v>
      </c>
      <c r="C43" s="1848">
        <f>D43+E43+F43</f>
        <v>931.08699999999999</v>
      </c>
      <c r="D43" s="1848">
        <v>832.09699999999998</v>
      </c>
      <c r="E43" s="1848">
        <v>91.211000000000027</v>
      </c>
      <c r="F43" s="1848">
        <v>7.7790000000000008</v>
      </c>
      <c r="G43" s="1848">
        <v>7.8929999999999998</v>
      </c>
      <c r="H43" s="856"/>
      <c r="I43" s="856"/>
      <c r="J43" s="1874"/>
    </row>
    <row r="44" spans="1:13" s="122" customFormat="1" ht="12" customHeight="1">
      <c r="A44" s="1882" t="s">
        <v>1542</v>
      </c>
      <c r="B44" s="1848">
        <f>C44+G44</f>
        <v>23.038</v>
      </c>
      <c r="C44" s="1848">
        <f>D44+E44+F44</f>
        <v>23.038</v>
      </c>
      <c r="D44" s="1848">
        <v>23.038</v>
      </c>
      <c r="E44" s="1848">
        <v>0</v>
      </c>
      <c r="F44" s="1848">
        <v>0</v>
      </c>
      <c r="G44" s="1848">
        <v>0</v>
      </c>
      <c r="H44" s="856"/>
      <c r="I44" s="856"/>
      <c r="J44" s="1874"/>
    </row>
    <row r="45" spans="1:13" s="122" customFormat="1" ht="12" customHeight="1">
      <c r="A45" s="1881" t="s">
        <v>1529</v>
      </c>
      <c r="B45" s="1887" t="s">
        <v>633</v>
      </c>
      <c r="C45" s="1848">
        <v>5.000000000000001E-2</v>
      </c>
      <c r="D45" s="1848">
        <v>0</v>
      </c>
      <c r="E45" s="1887" t="s">
        <v>633</v>
      </c>
      <c r="F45" s="1848">
        <v>0</v>
      </c>
      <c r="G45" s="1848">
        <v>0</v>
      </c>
      <c r="H45" s="856"/>
      <c r="I45" s="856"/>
      <c r="J45" s="1874"/>
    </row>
    <row r="46" spans="1:13" s="122" customFormat="1" ht="5.25" customHeight="1" thickBot="1">
      <c r="A46" s="963"/>
      <c r="B46" s="963"/>
      <c r="C46" s="963"/>
      <c r="D46" s="963"/>
      <c r="E46" s="963"/>
      <c r="F46" s="963"/>
      <c r="G46" s="984"/>
      <c r="H46" s="856"/>
      <c r="I46" s="856"/>
      <c r="J46" s="1874"/>
    </row>
    <row r="47" spans="1:13" s="122" customFormat="1" ht="3.75" customHeight="1" thickTop="1">
      <c r="A47" s="950"/>
      <c r="B47" s="950"/>
      <c r="C47" s="950"/>
      <c r="D47" s="950"/>
      <c r="E47" s="950"/>
      <c r="F47" s="950"/>
      <c r="G47" s="987"/>
    </row>
    <row r="48" spans="1:13" s="122" customFormat="1" ht="12" customHeight="1">
      <c r="A48" s="1864" t="s">
        <v>1511</v>
      </c>
      <c r="B48" s="1864"/>
      <c r="C48" s="1864"/>
      <c r="D48" s="1864"/>
      <c r="E48" s="1864"/>
      <c r="F48" s="952"/>
      <c r="G48" s="137"/>
    </row>
    <row r="49" spans="1:7" ht="12" customHeight="1">
      <c r="A49" s="1888" t="s">
        <v>691</v>
      </c>
      <c r="B49" s="1202"/>
      <c r="C49" s="1202"/>
      <c r="D49" s="1202"/>
      <c r="E49" s="1202"/>
    </row>
    <row r="50" spans="1:7" ht="24.75" customHeight="1">
      <c r="A50" s="2396" t="s">
        <v>1513</v>
      </c>
      <c r="B50" s="2396"/>
      <c r="C50" s="2396"/>
      <c r="D50" s="2396"/>
      <c r="E50" s="2396"/>
      <c r="F50" s="2396"/>
      <c r="G50" s="2396"/>
    </row>
    <row r="51" spans="1:7">
      <c r="A51" s="1202"/>
      <c r="B51" s="1202"/>
      <c r="C51" s="1202"/>
      <c r="D51" s="1202"/>
      <c r="E51" s="1202"/>
    </row>
    <row r="52" spans="1:7">
      <c r="A52" s="1202"/>
      <c r="B52" s="1202"/>
      <c r="C52" s="1202"/>
      <c r="D52" s="1202"/>
      <c r="E52" s="1202"/>
    </row>
    <row r="53" spans="1:7">
      <c r="A53" s="1202"/>
      <c r="B53" s="1202"/>
      <c r="C53" s="1202"/>
      <c r="D53" s="1202"/>
      <c r="E53" s="1202"/>
    </row>
  </sheetData>
  <mergeCells count="10">
    <mergeCell ref="A50:G50"/>
    <mergeCell ref="A2:E2"/>
    <mergeCell ref="A3:G3"/>
    <mergeCell ref="B5:B8"/>
    <mergeCell ref="C5:F6"/>
    <mergeCell ref="G5:G8"/>
    <mergeCell ref="C7:C8"/>
    <mergeCell ref="D7:D8"/>
    <mergeCell ref="E7:E8"/>
    <mergeCell ref="F7:F8"/>
  </mergeCells>
  <hyperlinks>
    <hyperlink ref="A50" r:id="rId1"/>
    <hyperlink ref="A1" location="Índice!A1" display="Voltar ao índice"/>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32.xml><?xml version="1.0" encoding="utf-8"?>
<worksheet xmlns="http://schemas.openxmlformats.org/spreadsheetml/2006/main" xmlns:r="http://schemas.openxmlformats.org/officeDocument/2006/relationships">
  <dimension ref="A1:M52"/>
  <sheetViews>
    <sheetView showGridLines="0" topLeftCell="A18" workbookViewId="0">
      <selection activeCell="A48" sqref="A48:XFD48"/>
    </sheetView>
  </sheetViews>
  <sheetFormatPr defaultRowHeight="11.25"/>
  <cols>
    <col min="1" max="1" width="26.5703125" style="1667" customWidth="1"/>
    <col min="2" max="2" width="10" style="1667" customWidth="1"/>
    <col min="3" max="3" width="7.85546875" style="1667" customWidth="1"/>
    <col min="4" max="4" width="12.7109375" style="1667" customWidth="1"/>
    <col min="5" max="5" width="11.5703125" style="1667" customWidth="1"/>
    <col min="6" max="6" width="9.140625" style="1667"/>
    <col min="7" max="7" width="9.140625" style="1647"/>
    <col min="8" max="255" width="9.140625" style="1667"/>
    <col min="256" max="256" width="37.5703125" style="1667" customWidth="1"/>
    <col min="257" max="257" width="11.140625" style="1667" customWidth="1"/>
    <col min="258" max="258" width="7.85546875" style="1667" customWidth="1"/>
    <col min="259" max="259" width="12.7109375" style="1667" customWidth="1"/>
    <col min="260" max="260" width="11.5703125" style="1667" customWidth="1"/>
    <col min="261" max="511" width="9.140625" style="1667"/>
    <col min="512" max="512" width="37.5703125" style="1667" customWidth="1"/>
    <col min="513" max="513" width="11.140625" style="1667" customWidth="1"/>
    <col min="514" max="514" width="7.85546875" style="1667" customWidth="1"/>
    <col min="515" max="515" width="12.7109375" style="1667" customWidth="1"/>
    <col min="516" max="516" width="11.5703125" style="1667" customWidth="1"/>
    <col min="517" max="767" width="9.140625" style="1667"/>
    <col min="768" max="768" width="37.5703125" style="1667" customWidth="1"/>
    <col min="769" max="769" width="11.140625" style="1667" customWidth="1"/>
    <col min="770" max="770" width="7.85546875" style="1667" customWidth="1"/>
    <col min="771" max="771" width="12.7109375" style="1667" customWidth="1"/>
    <col min="772" max="772" width="11.5703125" style="1667" customWidth="1"/>
    <col min="773" max="1023" width="9.140625" style="1667"/>
    <col min="1024" max="1024" width="37.5703125" style="1667" customWidth="1"/>
    <col min="1025" max="1025" width="11.140625" style="1667" customWidth="1"/>
    <col min="1026" max="1026" width="7.85546875" style="1667" customWidth="1"/>
    <col min="1027" max="1027" width="12.7109375" style="1667" customWidth="1"/>
    <col min="1028" max="1028" width="11.5703125" style="1667" customWidth="1"/>
    <col min="1029" max="1279" width="9.140625" style="1667"/>
    <col min="1280" max="1280" width="37.5703125" style="1667" customWidth="1"/>
    <col min="1281" max="1281" width="11.140625" style="1667" customWidth="1"/>
    <col min="1282" max="1282" width="7.85546875" style="1667" customWidth="1"/>
    <col min="1283" max="1283" width="12.7109375" style="1667" customWidth="1"/>
    <col min="1284" max="1284" width="11.5703125" style="1667" customWidth="1"/>
    <col min="1285" max="1535" width="9.140625" style="1667"/>
    <col min="1536" max="1536" width="37.5703125" style="1667" customWidth="1"/>
    <col min="1537" max="1537" width="11.140625" style="1667" customWidth="1"/>
    <col min="1538" max="1538" width="7.85546875" style="1667" customWidth="1"/>
    <col min="1539" max="1539" width="12.7109375" style="1667" customWidth="1"/>
    <col min="1540" max="1540" width="11.5703125" style="1667" customWidth="1"/>
    <col min="1541" max="1791" width="9.140625" style="1667"/>
    <col min="1792" max="1792" width="37.5703125" style="1667" customWidth="1"/>
    <col min="1793" max="1793" width="11.140625" style="1667" customWidth="1"/>
    <col min="1794" max="1794" width="7.85546875" style="1667" customWidth="1"/>
    <col min="1795" max="1795" width="12.7109375" style="1667" customWidth="1"/>
    <col min="1796" max="1796" width="11.5703125" style="1667" customWidth="1"/>
    <col min="1797" max="2047" width="9.140625" style="1667"/>
    <col min="2048" max="2048" width="37.5703125" style="1667" customWidth="1"/>
    <col min="2049" max="2049" width="11.140625" style="1667" customWidth="1"/>
    <col min="2050" max="2050" width="7.85546875" style="1667" customWidth="1"/>
    <col min="2051" max="2051" width="12.7109375" style="1667" customWidth="1"/>
    <col min="2052" max="2052" width="11.5703125" style="1667" customWidth="1"/>
    <col min="2053" max="2303" width="9.140625" style="1667"/>
    <col min="2304" max="2304" width="37.5703125" style="1667" customWidth="1"/>
    <col min="2305" max="2305" width="11.140625" style="1667" customWidth="1"/>
    <col min="2306" max="2306" width="7.85546875" style="1667" customWidth="1"/>
    <col min="2307" max="2307" width="12.7109375" style="1667" customWidth="1"/>
    <col min="2308" max="2308" width="11.5703125" style="1667" customWidth="1"/>
    <col min="2309" max="2559" width="9.140625" style="1667"/>
    <col min="2560" max="2560" width="37.5703125" style="1667" customWidth="1"/>
    <col min="2561" max="2561" width="11.140625" style="1667" customWidth="1"/>
    <col min="2562" max="2562" width="7.85546875" style="1667" customWidth="1"/>
    <col min="2563" max="2563" width="12.7109375" style="1667" customWidth="1"/>
    <col min="2564" max="2564" width="11.5703125" style="1667" customWidth="1"/>
    <col min="2565" max="2815" width="9.140625" style="1667"/>
    <col min="2816" max="2816" width="37.5703125" style="1667" customWidth="1"/>
    <col min="2817" max="2817" width="11.140625" style="1667" customWidth="1"/>
    <col min="2818" max="2818" width="7.85546875" style="1667" customWidth="1"/>
    <col min="2819" max="2819" width="12.7109375" style="1667" customWidth="1"/>
    <col min="2820" max="2820" width="11.5703125" style="1667" customWidth="1"/>
    <col min="2821" max="3071" width="9.140625" style="1667"/>
    <col min="3072" max="3072" width="37.5703125" style="1667" customWidth="1"/>
    <col min="3073" max="3073" width="11.140625" style="1667" customWidth="1"/>
    <col min="3074" max="3074" width="7.85546875" style="1667" customWidth="1"/>
    <col min="3075" max="3075" width="12.7109375" style="1667" customWidth="1"/>
    <col min="3076" max="3076" width="11.5703125" style="1667" customWidth="1"/>
    <col min="3077" max="3327" width="9.140625" style="1667"/>
    <col min="3328" max="3328" width="37.5703125" style="1667" customWidth="1"/>
    <col min="3329" max="3329" width="11.140625" style="1667" customWidth="1"/>
    <col min="3330" max="3330" width="7.85546875" style="1667" customWidth="1"/>
    <col min="3331" max="3331" width="12.7109375" style="1667" customWidth="1"/>
    <col min="3332" max="3332" width="11.5703125" style="1667" customWidth="1"/>
    <col min="3333" max="3583" width="9.140625" style="1667"/>
    <col min="3584" max="3584" width="37.5703125" style="1667" customWidth="1"/>
    <col min="3585" max="3585" width="11.140625" style="1667" customWidth="1"/>
    <col min="3586" max="3586" width="7.85546875" style="1667" customWidth="1"/>
    <col min="3587" max="3587" width="12.7109375" style="1667" customWidth="1"/>
    <col min="3588" max="3588" width="11.5703125" style="1667" customWidth="1"/>
    <col min="3589" max="3839" width="9.140625" style="1667"/>
    <col min="3840" max="3840" width="37.5703125" style="1667" customWidth="1"/>
    <col min="3841" max="3841" width="11.140625" style="1667" customWidth="1"/>
    <col min="3842" max="3842" width="7.85546875" style="1667" customWidth="1"/>
    <col min="3843" max="3843" width="12.7109375" style="1667" customWidth="1"/>
    <col min="3844" max="3844" width="11.5703125" style="1667" customWidth="1"/>
    <col min="3845" max="4095" width="9.140625" style="1667"/>
    <col min="4096" max="4096" width="37.5703125" style="1667" customWidth="1"/>
    <col min="4097" max="4097" width="11.140625" style="1667" customWidth="1"/>
    <col min="4098" max="4098" width="7.85546875" style="1667" customWidth="1"/>
    <col min="4099" max="4099" width="12.7109375" style="1667" customWidth="1"/>
    <col min="4100" max="4100" width="11.5703125" style="1667" customWidth="1"/>
    <col min="4101" max="4351" width="9.140625" style="1667"/>
    <col min="4352" max="4352" width="37.5703125" style="1667" customWidth="1"/>
    <col min="4353" max="4353" width="11.140625" style="1667" customWidth="1"/>
    <col min="4354" max="4354" width="7.85546875" style="1667" customWidth="1"/>
    <col min="4355" max="4355" width="12.7109375" style="1667" customWidth="1"/>
    <col min="4356" max="4356" width="11.5703125" style="1667" customWidth="1"/>
    <col min="4357" max="4607" width="9.140625" style="1667"/>
    <col min="4608" max="4608" width="37.5703125" style="1667" customWidth="1"/>
    <col min="4609" max="4609" width="11.140625" style="1667" customWidth="1"/>
    <col min="4610" max="4610" width="7.85546875" style="1667" customWidth="1"/>
    <col min="4611" max="4611" width="12.7109375" style="1667" customWidth="1"/>
    <col min="4612" max="4612" width="11.5703125" style="1667" customWidth="1"/>
    <col min="4613" max="4863" width="9.140625" style="1667"/>
    <col min="4864" max="4864" width="37.5703125" style="1667" customWidth="1"/>
    <col min="4865" max="4865" width="11.140625" style="1667" customWidth="1"/>
    <col min="4866" max="4866" width="7.85546875" style="1667" customWidth="1"/>
    <col min="4867" max="4867" width="12.7109375" style="1667" customWidth="1"/>
    <col min="4868" max="4868" width="11.5703125" style="1667" customWidth="1"/>
    <col min="4869" max="5119" width="9.140625" style="1667"/>
    <col min="5120" max="5120" width="37.5703125" style="1667" customWidth="1"/>
    <col min="5121" max="5121" width="11.140625" style="1667" customWidth="1"/>
    <col min="5122" max="5122" width="7.85546875" style="1667" customWidth="1"/>
    <col min="5123" max="5123" width="12.7109375" style="1667" customWidth="1"/>
    <col min="5124" max="5124" width="11.5703125" style="1667" customWidth="1"/>
    <col min="5125" max="5375" width="9.140625" style="1667"/>
    <col min="5376" max="5376" width="37.5703125" style="1667" customWidth="1"/>
    <col min="5377" max="5377" width="11.140625" style="1667" customWidth="1"/>
    <col min="5378" max="5378" width="7.85546875" style="1667" customWidth="1"/>
    <col min="5379" max="5379" width="12.7109375" style="1667" customWidth="1"/>
    <col min="5380" max="5380" width="11.5703125" style="1667" customWidth="1"/>
    <col min="5381" max="5631" width="9.140625" style="1667"/>
    <col min="5632" max="5632" width="37.5703125" style="1667" customWidth="1"/>
    <col min="5633" max="5633" width="11.140625" style="1667" customWidth="1"/>
    <col min="5634" max="5634" width="7.85546875" style="1667" customWidth="1"/>
    <col min="5635" max="5635" width="12.7109375" style="1667" customWidth="1"/>
    <col min="5636" max="5636" width="11.5703125" style="1667" customWidth="1"/>
    <col min="5637" max="5887" width="9.140625" style="1667"/>
    <col min="5888" max="5888" width="37.5703125" style="1667" customWidth="1"/>
    <col min="5889" max="5889" width="11.140625" style="1667" customWidth="1"/>
    <col min="5890" max="5890" width="7.85546875" style="1667" customWidth="1"/>
    <col min="5891" max="5891" width="12.7109375" style="1667" customWidth="1"/>
    <col min="5892" max="5892" width="11.5703125" style="1667" customWidth="1"/>
    <col min="5893" max="6143" width="9.140625" style="1667"/>
    <col min="6144" max="6144" width="37.5703125" style="1667" customWidth="1"/>
    <col min="6145" max="6145" width="11.140625" style="1667" customWidth="1"/>
    <col min="6146" max="6146" width="7.85546875" style="1667" customWidth="1"/>
    <col min="6147" max="6147" width="12.7109375" style="1667" customWidth="1"/>
    <col min="6148" max="6148" width="11.5703125" style="1667" customWidth="1"/>
    <col min="6149" max="6399" width="9.140625" style="1667"/>
    <col min="6400" max="6400" width="37.5703125" style="1667" customWidth="1"/>
    <col min="6401" max="6401" width="11.140625" style="1667" customWidth="1"/>
    <col min="6402" max="6402" width="7.85546875" style="1667" customWidth="1"/>
    <col min="6403" max="6403" width="12.7109375" style="1667" customWidth="1"/>
    <col min="6404" max="6404" width="11.5703125" style="1667" customWidth="1"/>
    <col min="6405" max="6655" width="9.140625" style="1667"/>
    <col min="6656" max="6656" width="37.5703125" style="1667" customWidth="1"/>
    <col min="6657" max="6657" width="11.140625" style="1667" customWidth="1"/>
    <col min="6658" max="6658" width="7.85546875" style="1667" customWidth="1"/>
    <col min="6659" max="6659" width="12.7109375" style="1667" customWidth="1"/>
    <col min="6660" max="6660" width="11.5703125" style="1667" customWidth="1"/>
    <col min="6661" max="6911" width="9.140625" style="1667"/>
    <col min="6912" max="6912" width="37.5703125" style="1667" customWidth="1"/>
    <col min="6913" max="6913" width="11.140625" style="1667" customWidth="1"/>
    <col min="6914" max="6914" width="7.85546875" style="1667" customWidth="1"/>
    <col min="6915" max="6915" width="12.7109375" style="1667" customWidth="1"/>
    <col min="6916" max="6916" width="11.5703125" style="1667" customWidth="1"/>
    <col min="6917" max="7167" width="9.140625" style="1667"/>
    <col min="7168" max="7168" width="37.5703125" style="1667" customWidth="1"/>
    <col min="7169" max="7169" width="11.140625" style="1667" customWidth="1"/>
    <col min="7170" max="7170" width="7.85546875" style="1667" customWidth="1"/>
    <col min="7171" max="7171" width="12.7109375" style="1667" customWidth="1"/>
    <col min="7172" max="7172" width="11.5703125" style="1667" customWidth="1"/>
    <col min="7173" max="7423" width="9.140625" style="1667"/>
    <col min="7424" max="7424" width="37.5703125" style="1667" customWidth="1"/>
    <col min="7425" max="7425" width="11.140625" style="1667" customWidth="1"/>
    <col min="7426" max="7426" width="7.85546875" style="1667" customWidth="1"/>
    <col min="7427" max="7427" width="12.7109375" style="1667" customWidth="1"/>
    <col min="7428" max="7428" width="11.5703125" style="1667" customWidth="1"/>
    <col min="7429" max="7679" width="9.140625" style="1667"/>
    <col min="7680" max="7680" width="37.5703125" style="1667" customWidth="1"/>
    <col min="7681" max="7681" width="11.140625" style="1667" customWidth="1"/>
    <col min="7682" max="7682" width="7.85546875" style="1667" customWidth="1"/>
    <col min="7683" max="7683" width="12.7109375" style="1667" customWidth="1"/>
    <col min="7684" max="7684" width="11.5703125" style="1667" customWidth="1"/>
    <col min="7685" max="7935" width="9.140625" style="1667"/>
    <col min="7936" max="7936" width="37.5703125" style="1667" customWidth="1"/>
    <col min="7937" max="7937" width="11.140625" style="1667" customWidth="1"/>
    <col min="7938" max="7938" width="7.85546875" style="1667" customWidth="1"/>
    <col min="7939" max="7939" width="12.7109375" style="1667" customWidth="1"/>
    <col min="7940" max="7940" width="11.5703125" style="1667" customWidth="1"/>
    <col min="7941" max="8191" width="9.140625" style="1667"/>
    <col min="8192" max="8192" width="37.5703125" style="1667" customWidth="1"/>
    <col min="8193" max="8193" width="11.140625" style="1667" customWidth="1"/>
    <col min="8194" max="8194" width="7.85546875" style="1667" customWidth="1"/>
    <col min="8195" max="8195" width="12.7109375" style="1667" customWidth="1"/>
    <col min="8196" max="8196" width="11.5703125" style="1667" customWidth="1"/>
    <col min="8197" max="8447" width="9.140625" style="1667"/>
    <col min="8448" max="8448" width="37.5703125" style="1667" customWidth="1"/>
    <col min="8449" max="8449" width="11.140625" style="1667" customWidth="1"/>
    <col min="8450" max="8450" width="7.85546875" style="1667" customWidth="1"/>
    <col min="8451" max="8451" width="12.7109375" style="1667" customWidth="1"/>
    <col min="8452" max="8452" width="11.5703125" style="1667" customWidth="1"/>
    <col min="8453" max="8703" width="9.140625" style="1667"/>
    <col min="8704" max="8704" width="37.5703125" style="1667" customWidth="1"/>
    <col min="8705" max="8705" width="11.140625" style="1667" customWidth="1"/>
    <col min="8706" max="8706" width="7.85546875" style="1667" customWidth="1"/>
    <col min="8707" max="8707" width="12.7109375" style="1667" customWidth="1"/>
    <col min="8708" max="8708" width="11.5703125" style="1667" customWidth="1"/>
    <col min="8709" max="8959" width="9.140625" style="1667"/>
    <col min="8960" max="8960" width="37.5703125" style="1667" customWidth="1"/>
    <col min="8961" max="8961" width="11.140625" style="1667" customWidth="1"/>
    <col min="8962" max="8962" width="7.85546875" style="1667" customWidth="1"/>
    <col min="8963" max="8963" width="12.7109375" style="1667" customWidth="1"/>
    <col min="8964" max="8964" width="11.5703125" style="1667" customWidth="1"/>
    <col min="8965" max="9215" width="9.140625" style="1667"/>
    <col min="9216" max="9216" width="37.5703125" style="1667" customWidth="1"/>
    <col min="9217" max="9217" width="11.140625" style="1667" customWidth="1"/>
    <col min="9218" max="9218" width="7.85546875" style="1667" customWidth="1"/>
    <col min="9219" max="9219" width="12.7109375" style="1667" customWidth="1"/>
    <col min="9220" max="9220" width="11.5703125" style="1667" customWidth="1"/>
    <col min="9221" max="9471" width="9.140625" style="1667"/>
    <col min="9472" max="9472" width="37.5703125" style="1667" customWidth="1"/>
    <col min="9473" max="9473" width="11.140625" style="1667" customWidth="1"/>
    <col min="9474" max="9474" width="7.85546875" style="1667" customWidth="1"/>
    <col min="9475" max="9475" width="12.7109375" style="1667" customWidth="1"/>
    <col min="9476" max="9476" width="11.5703125" style="1667" customWidth="1"/>
    <col min="9477" max="9727" width="9.140625" style="1667"/>
    <col min="9728" max="9728" width="37.5703125" style="1667" customWidth="1"/>
    <col min="9729" max="9729" width="11.140625" style="1667" customWidth="1"/>
    <col min="9730" max="9730" width="7.85546875" style="1667" customWidth="1"/>
    <col min="9731" max="9731" width="12.7109375" style="1667" customWidth="1"/>
    <col min="9732" max="9732" width="11.5703125" style="1667" customWidth="1"/>
    <col min="9733" max="9983" width="9.140625" style="1667"/>
    <col min="9984" max="9984" width="37.5703125" style="1667" customWidth="1"/>
    <col min="9985" max="9985" width="11.140625" style="1667" customWidth="1"/>
    <col min="9986" max="9986" width="7.85546875" style="1667" customWidth="1"/>
    <col min="9987" max="9987" width="12.7109375" style="1667" customWidth="1"/>
    <col min="9988" max="9988" width="11.5703125" style="1667" customWidth="1"/>
    <col min="9989" max="10239" width="9.140625" style="1667"/>
    <col min="10240" max="10240" width="37.5703125" style="1667" customWidth="1"/>
    <col min="10241" max="10241" width="11.140625" style="1667" customWidth="1"/>
    <col min="10242" max="10242" width="7.85546875" style="1667" customWidth="1"/>
    <col min="10243" max="10243" width="12.7109375" style="1667" customWidth="1"/>
    <col min="10244" max="10244" width="11.5703125" style="1667" customWidth="1"/>
    <col min="10245" max="10495" width="9.140625" style="1667"/>
    <col min="10496" max="10496" width="37.5703125" style="1667" customWidth="1"/>
    <col min="10497" max="10497" width="11.140625" style="1667" customWidth="1"/>
    <col min="10498" max="10498" width="7.85546875" style="1667" customWidth="1"/>
    <col min="10499" max="10499" width="12.7109375" style="1667" customWidth="1"/>
    <col min="10500" max="10500" width="11.5703125" style="1667" customWidth="1"/>
    <col min="10501" max="10751" width="9.140625" style="1667"/>
    <col min="10752" max="10752" width="37.5703125" style="1667" customWidth="1"/>
    <col min="10753" max="10753" width="11.140625" style="1667" customWidth="1"/>
    <col min="10754" max="10754" width="7.85546875" style="1667" customWidth="1"/>
    <col min="10755" max="10755" width="12.7109375" style="1667" customWidth="1"/>
    <col min="10756" max="10756" width="11.5703125" style="1667" customWidth="1"/>
    <col min="10757" max="11007" width="9.140625" style="1667"/>
    <col min="11008" max="11008" width="37.5703125" style="1667" customWidth="1"/>
    <col min="11009" max="11009" width="11.140625" style="1667" customWidth="1"/>
    <col min="11010" max="11010" width="7.85546875" style="1667" customWidth="1"/>
    <col min="11011" max="11011" width="12.7109375" style="1667" customWidth="1"/>
    <col min="11012" max="11012" width="11.5703125" style="1667" customWidth="1"/>
    <col min="11013" max="11263" width="9.140625" style="1667"/>
    <col min="11264" max="11264" width="37.5703125" style="1667" customWidth="1"/>
    <col min="11265" max="11265" width="11.140625" style="1667" customWidth="1"/>
    <col min="11266" max="11266" width="7.85546875" style="1667" customWidth="1"/>
    <col min="11267" max="11267" width="12.7109375" style="1667" customWidth="1"/>
    <col min="11268" max="11268" width="11.5703125" style="1667" customWidth="1"/>
    <col min="11269" max="11519" width="9.140625" style="1667"/>
    <col min="11520" max="11520" width="37.5703125" style="1667" customWidth="1"/>
    <col min="11521" max="11521" width="11.140625" style="1667" customWidth="1"/>
    <col min="11522" max="11522" width="7.85546875" style="1667" customWidth="1"/>
    <col min="11523" max="11523" width="12.7109375" style="1667" customWidth="1"/>
    <col min="11524" max="11524" width="11.5703125" style="1667" customWidth="1"/>
    <col min="11525" max="11775" width="9.140625" style="1667"/>
    <col min="11776" max="11776" width="37.5703125" style="1667" customWidth="1"/>
    <col min="11777" max="11777" width="11.140625" style="1667" customWidth="1"/>
    <col min="11778" max="11778" width="7.85546875" style="1667" customWidth="1"/>
    <col min="11779" max="11779" width="12.7109375" style="1667" customWidth="1"/>
    <col min="11780" max="11780" width="11.5703125" style="1667" customWidth="1"/>
    <col min="11781" max="12031" width="9.140625" style="1667"/>
    <col min="12032" max="12032" width="37.5703125" style="1667" customWidth="1"/>
    <col min="12033" max="12033" width="11.140625" style="1667" customWidth="1"/>
    <col min="12034" max="12034" width="7.85546875" style="1667" customWidth="1"/>
    <col min="12035" max="12035" width="12.7109375" style="1667" customWidth="1"/>
    <col min="12036" max="12036" width="11.5703125" style="1667" customWidth="1"/>
    <col min="12037" max="12287" width="9.140625" style="1667"/>
    <col min="12288" max="12288" width="37.5703125" style="1667" customWidth="1"/>
    <col min="12289" max="12289" width="11.140625" style="1667" customWidth="1"/>
    <col min="12290" max="12290" width="7.85546875" style="1667" customWidth="1"/>
    <col min="12291" max="12291" width="12.7109375" style="1667" customWidth="1"/>
    <col min="12292" max="12292" width="11.5703125" style="1667" customWidth="1"/>
    <col min="12293" max="12543" width="9.140625" style="1667"/>
    <col min="12544" max="12544" width="37.5703125" style="1667" customWidth="1"/>
    <col min="12545" max="12545" width="11.140625" style="1667" customWidth="1"/>
    <col min="12546" max="12546" width="7.85546875" style="1667" customWidth="1"/>
    <col min="12547" max="12547" width="12.7109375" style="1667" customWidth="1"/>
    <col min="12548" max="12548" width="11.5703125" style="1667" customWidth="1"/>
    <col min="12549" max="12799" width="9.140625" style="1667"/>
    <col min="12800" max="12800" width="37.5703125" style="1667" customWidth="1"/>
    <col min="12801" max="12801" width="11.140625" style="1667" customWidth="1"/>
    <col min="12802" max="12802" width="7.85546875" style="1667" customWidth="1"/>
    <col min="12803" max="12803" width="12.7109375" style="1667" customWidth="1"/>
    <col min="12804" max="12804" width="11.5703125" style="1667" customWidth="1"/>
    <col min="12805" max="13055" width="9.140625" style="1667"/>
    <col min="13056" max="13056" width="37.5703125" style="1667" customWidth="1"/>
    <col min="13057" max="13057" width="11.140625" style="1667" customWidth="1"/>
    <col min="13058" max="13058" width="7.85546875" style="1667" customWidth="1"/>
    <col min="13059" max="13059" width="12.7109375" style="1667" customWidth="1"/>
    <col min="13060" max="13060" width="11.5703125" style="1667" customWidth="1"/>
    <col min="13061" max="13311" width="9.140625" style="1667"/>
    <col min="13312" max="13312" width="37.5703125" style="1667" customWidth="1"/>
    <col min="13313" max="13313" width="11.140625" style="1667" customWidth="1"/>
    <col min="13314" max="13314" width="7.85546875" style="1667" customWidth="1"/>
    <col min="13315" max="13315" width="12.7109375" style="1667" customWidth="1"/>
    <col min="13316" max="13316" width="11.5703125" style="1667" customWidth="1"/>
    <col min="13317" max="13567" width="9.140625" style="1667"/>
    <col min="13568" max="13568" width="37.5703125" style="1667" customWidth="1"/>
    <col min="13569" max="13569" width="11.140625" style="1667" customWidth="1"/>
    <col min="13570" max="13570" width="7.85546875" style="1667" customWidth="1"/>
    <col min="13571" max="13571" width="12.7109375" style="1667" customWidth="1"/>
    <col min="13572" max="13572" width="11.5703125" style="1667" customWidth="1"/>
    <col min="13573" max="13823" width="9.140625" style="1667"/>
    <col min="13824" max="13824" width="37.5703125" style="1667" customWidth="1"/>
    <col min="13825" max="13825" width="11.140625" style="1667" customWidth="1"/>
    <col min="13826" max="13826" width="7.85546875" style="1667" customWidth="1"/>
    <col min="13827" max="13827" width="12.7109375" style="1667" customWidth="1"/>
    <col min="13828" max="13828" width="11.5703125" style="1667" customWidth="1"/>
    <col min="13829" max="14079" width="9.140625" style="1667"/>
    <col min="14080" max="14080" width="37.5703125" style="1667" customWidth="1"/>
    <col min="14081" max="14081" width="11.140625" style="1667" customWidth="1"/>
    <col min="14082" max="14082" width="7.85546875" style="1667" customWidth="1"/>
    <col min="14083" max="14083" width="12.7109375" style="1667" customWidth="1"/>
    <col min="14084" max="14084" width="11.5703125" style="1667" customWidth="1"/>
    <col min="14085" max="14335" width="9.140625" style="1667"/>
    <col min="14336" max="14336" width="37.5703125" style="1667" customWidth="1"/>
    <col min="14337" max="14337" width="11.140625" style="1667" customWidth="1"/>
    <col min="14338" max="14338" width="7.85546875" style="1667" customWidth="1"/>
    <col min="14339" max="14339" width="12.7109375" style="1667" customWidth="1"/>
    <col min="14340" max="14340" width="11.5703125" style="1667" customWidth="1"/>
    <col min="14341" max="14591" width="9.140625" style="1667"/>
    <col min="14592" max="14592" width="37.5703125" style="1667" customWidth="1"/>
    <col min="14593" max="14593" width="11.140625" style="1667" customWidth="1"/>
    <col min="14594" max="14594" width="7.85546875" style="1667" customWidth="1"/>
    <col min="14595" max="14595" width="12.7109375" style="1667" customWidth="1"/>
    <col min="14596" max="14596" width="11.5703125" style="1667" customWidth="1"/>
    <col min="14597" max="14847" width="9.140625" style="1667"/>
    <col min="14848" max="14848" width="37.5703125" style="1667" customWidth="1"/>
    <col min="14849" max="14849" width="11.140625" style="1667" customWidth="1"/>
    <col min="14850" max="14850" width="7.85546875" style="1667" customWidth="1"/>
    <col min="14851" max="14851" width="12.7109375" style="1667" customWidth="1"/>
    <col min="14852" max="14852" width="11.5703125" style="1667" customWidth="1"/>
    <col min="14853" max="15103" width="9.140625" style="1667"/>
    <col min="15104" max="15104" width="37.5703125" style="1667" customWidth="1"/>
    <col min="15105" max="15105" width="11.140625" style="1667" customWidth="1"/>
    <col min="15106" max="15106" width="7.85546875" style="1667" customWidth="1"/>
    <col min="15107" max="15107" width="12.7109375" style="1667" customWidth="1"/>
    <col min="15108" max="15108" width="11.5703125" style="1667" customWidth="1"/>
    <col min="15109" max="15359" width="9.140625" style="1667"/>
    <col min="15360" max="15360" width="37.5703125" style="1667" customWidth="1"/>
    <col min="15361" max="15361" width="11.140625" style="1667" customWidth="1"/>
    <col min="15362" max="15362" width="7.85546875" style="1667" customWidth="1"/>
    <col min="15363" max="15363" width="12.7109375" style="1667" customWidth="1"/>
    <col min="15364" max="15364" width="11.5703125" style="1667" customWidth="1"/>
    <col min="15365" max="15615" width="9.140625" style="1667"/>
    <col min="15616" max="15616" width="37.5703125" style="1667" customWidth="1"/>
    <col min="15617" max="15617" width="11.140625" style="1667" customWidth="1"/>
    <col min="15618" max="15618" width="7.85546875" style="1667" customWidth="1"/>
    <col min="15619" max="15619" width="12.7109375" style="1667" customWidth="1"/>
    <col min="15620" max="15620" width="11.5703125" style="1667" customWidth="1"/>
    <col min="15621" max="15871" width="9.140625" style="1667"/>
    <col min="15872" max="15872" width="37.5703125" style="1667" customWidth="1"/>
    <col min="15873" max="15873" width="11.140625" style="1667" customWidth="1"/>
    <col min="15874" max="15874" width="7.85546875" style="1667" customWidth="1"/>
    <col min="15875" max="15875" width="12.7109375" style="1667" customWidth="1"/>
    <col min="15876" max="15876" width="11.5703125" style="1667" customWidth="1"/>
    <col min="15877" max="16127" width="9.140625" style="1667"/>
    <col min="16128" max="16128" width="37.5703125" style="1667" customWidth="1"/>
    <col min="16129" max="16129" width="11.140625" style="1667" customWidth="1"/>
    <col min="16130" max="16130" width="7.85546875" style="1667" customWidth="1"/>
    <col min="16131" max="16131" width="12.7109375" style="1667" customWidth="1"/>
    <col min="16132" max="16132" width="11.5703125" style="1667" customWidth="1"/>
    <col min="16133" max="16384" width="9.140625" style="1667"/>
  </cols>
  <sheetData>
    <row r="1" spans="1:13" ht="17.25" customHeight="1">
      <c r="A1" s="1921" t="s">
        <v>1737</v>
      </c>
      <c r="B1" s="1934"/>
      <c r="C1" s="1934"/>
      <c r="D1" s="1934"/>
      <c r="E1" s="1934"/>
    </row>
    <row r="2" spans="1:13" ht="19.5" customHeight="1">
      <c r="A2" s="2328" t="s">
        <v>1543</v>
      </c>
      <c r="B2" s="2328"/>
      <c r="C2" s="2328"/>
      <c r="D2" s="2328"/>
      <c r="E2" s="2328"/>
    </row>
    <row r="3" spans="1:13" ht="19.5" customHeight="1">
      <c r="A3" s="2329" t="s">
        <v>1544</v>
      </c>
      <c r="B3" s="2329"/>
      <c r="C3" s="2329"/>
      <c r="D3" s="2329"/>
      <c r="E3" s="2329"/>
      <c r="F3" s="2394"/>
      <c r="G3" s="2394"/>
    </row>
    <row r="4" spans="1:13" s="122" customFormat="1" ht="12" customHeight="1">
      <c r="A4" s="1618">
        <v>2016</v>
      </c>
      <c r="B4" s="1746"/>
      <c r="C4" s="1839"/>
      <c r="D4" s="1839"/>
      <c r="G4" s="1840" t="s">
        <v>1495</v>
      </c>
    </row>
    <row r="5" spans="1:13" s="122" customFormat="1" ht="11.1" customHeight="1">
      <c r="A5" s="1841" t="s">
        <v>1462</v>
      </c>
      <c r="B5" s="2092" t="s">
        <v>0</v>
      </c>
      <c r="C5" s="2049" t="s">
        <v>1496</v>
      </c>
      <c r="D5" s="2391"/>
      <c r="E5" s="2391"/>
      <c r="F5" s="2392"/>
      <c r="G5" s="2092" t="s">
        <v>1488</v>
      </c>
    </row>
    <row r="6" spans="1:13" s="122" customFormat="1" ht="11.1" customHeight="1">
      <c r="A6" s="1842"/>
      <c r="B6" s="2065"/>
      <c r="C6" s="2068"/>
      <c r="D6" s="2185"/>
      <c r="E6" s="2185"/>
      <c r="F6" s="2186"/>
      <c r="G6" s="2064"/>
    </row>
    <row r="7" spans="1:13" s="122" customFormat="1" ht="7.5" customHeight="1">
      <c r="A7" s="1842"/>
      <c r="B7" s="2065"/>
      <c r="C7" s="2092" t="s">
        <v>0</v>
      </c>
      <c r="D7" s="2092" t="s">
        <v>1485</v>
      </c>
      <c r="E7" s="2092" t="s">
        <v>1498</v>
      </c>
      <c r="F7" s="2092" t="s">
        <v>1499</v>
      </c>
      <c r="G7" s="2064"/>
    </row>
    <row r="8" spans="1:13" s="122" customFormat="1" ht="17.25" customHeight="1">
      <c r="A8" s="1819" t="s">
        <v>700</v>
      </c>
      <c r="B8" s="2261"/>
      <c r="C8" s="2261"/>
      <c r="D8" s="2093"/>
      <c r="E8" s="2093"/>
      <c r="F8" s="2093"/>
      <c r="G8" s="2093"/>
      <c r="H8" s="1877"/>
      <c r="I8" s="1877"/>
      <c r="J8" s="1877"/>
      <c r="K8" s="1877"/>
      <c r="L8" s="1877"/>
      <c r="M8" s="1877"/>
    </row>
    <row r="9" spans="1:13" s="1850" customFormat="1" ht="25.5" customHeight="1">
      <c r="A9" s="1871" t="s">
        <v>28</v>
      </c>
      <c r="B9" s="1846">
        <f t="shared" ref="B9:G9" si="0">SUM(B10:B12)</f>
        <v>8331.1879999999983</v>
      </c>
      <c r="C9" s="1846">
        <f t="shared" si="0"/>
        <v>8123.2699999999986</v>
      </c>
      <c r="D9" s="1846">
        <f t="shared" si="0"/>
        <v>2535.0329999999994</v>
      </c>
      <c r="E9" s="1846">
        <f t="shared" si="0"/>
        <v>5366.3139999999985</v>
      </c>
      <c r="F9" s="1846">
        <f>SUM(F10:F12)</f>
        <v>221.92300000000014</v>
      </c>
      <c r="G9" s="1846">
        <f t="shared" si="0"/>
        <v>207.91800000000001</v>
      </c>
      <c r="H9" s="1845"/>
      <c r="I9" s="1845"/>
      <c r="J9" s="1845"/>
      <c r="K9" s="1845"/>
      <c r="L9" s="1845"/>
      <c r="M9" s="1845"/>
    </row>
    <row r="10" spans="1:13" s="137" customFormat="1" ht="12" customHeight="1">
      <c r="A10" s="1878" t="s">
        <v>1545</v>
      </c>
      <c r="B10" s="1848">
        <f>C10+G10</f>
        <v>2238.0290000000009</v>
      </c>
      <c r="C10" s="1848">
        <f>D10+E10+F10</f>
        <v>2089.661000000001</v>
      </c>
      <c r="D10" s="1848">
        <v>341.75000000000006</v>
      </c>
      <c r="E10" s="1848">
        <v>1638.8400000000011</v>
      </c>
      <c r="F10" s="1848">
        <v>109.07100000000011</v>
      </c>
      <c r="G10" s="1848">
        <v>148.36800000000005</v>
      </c>
    </row>
    <row r="11" spans="1:13" s="137" customFormat="1" ht="22.5" customHeight="1">
      <c r="A11" s="1879" t="s">
        <v>1546</v>
      </c>
      <c r="B11" s="1848">
        <f>C11+G11</f>
        <v>4607.7609999999986</v>
      </c>
      <c r="C11" s="1848">
        <f>D11+E11+F11</f>
        <v>4554.2109999999984</v>
      </c>
      <c r="D11" s="1848">
        <v>1868.4809999999993</v>
      </c>
      <c r="E11" s="1848">
        <v>2630.9399999999987</v>
      </c>
      <c r="F11" s="1848">
        <v>54.789999999999985</v>
      </c>
      <c r="G11" s="1848">
        <v>53.54999999999994</v>
      </c>
      <c r="H11" s="856"/>
      <c r="I11" s="856"/>
      <c r="J11" s="1874"/>
    </row>
    <row r="12" spans="1:13" s="137" customFormat="1" ht="12" customHeight="1">
      <c r="A12" s="1878" t="s">
        <v>1547</v>
      </c>
      <c r="B12" s="1848">
        <f>C12+G12</f>
        <v>1485.3979999999992</v>
      </c>
      <c r="C12" s="1848">
        <f>D12+E12+F12</f>
        <v>1479.3979999999992</v>
      </c>
      <c r="D12" s="1848">
        <v>324.80199999999991</v>
      </c>
      <c r="E12" s="1848">
        <v>1096.5339999999992</v>
      </c>
      <c r="F12" s="1848">
        <v>58.062000000000033</v>
      </c>
      <c r="G12" s="1848">
        <v>6.0000000000000009</v>
      </c>
      <c r="H12" s="856"/>
      <c r="I12" s="856"/>
      <c r="J12" s="1874"/>
    </row>
    <row r="13" spans="1:13" s="1850" customFormat="1" ht="21.95" customHeight="1">
      <c r="A13" s="1872" t="s">
        <v>518</v>
      </c>
      <c r="B13" s="1846">
        <f t="shared" ref="B13:G13" si="1">SUM(B14:B16)</f>
        <v>8000.5670000000009</v>
      </c>
      <c r="C13" s="1846">
        <f t="shared" si="1"/>
        <v>7792.871000000001</v>
      </c>
      <c r="D13" s="1846">
        <f t="shared" si="1"/>
        <v>2510.0029999999992</v>
      </c>
      <c r="E13" s="1846">
        <f t="shared" si="1"/>
        <v>5067.4220000000005</v>
      </c>
      <c r="F13" s="1846">
        <f>SUM(F14:F16)</f>
        <v>215.44600000000011</v>
      </c>
      <c r="G13" s="1846">
        <f t="shared" si="1"/>
        <v>207.69600000000003</v>
      </c>
      <c r="H13" s="856"/>
      <c r="I13" s="856"/>
      <c r="J13" s="1874"/>
    </row>
    <row r="14" spans="1:13" s="137" customFormat="1" ht="12" customHeight="1">
      <c r="A14" s="1881" t="s">
        <v>1545</v>
      </c>
      <c r="B14" s="1848">
        <f>C14+G14</f>
        <v>2107.1530000000016</v>
      </c>
      <c r="C14" s="1848">
        <f>D14+E14+F14</f>
        <v>1959.0070000000014</v>
      </c>
      <c r="D14" s="1853">
        <v>331.738</v>
      </c>
      <c r="E14" s="1853">
        <v>1518.1980000000012</v>
      </c>
      <c r="F14" s="1853">
        <v>109.07100000000007</v>
      </c>
      <c r="G14" s="1853">
        <v>148.14600000000007</v>
      </c>
      <c r="H14" s="856"/>
      <c r="I14" s="856"/>
      <c r="J14" s="1874"/>
    </row>
    <row r="15" spans="1:13" s="137" customFormat="1" ht="15.75" customHeight="1">
      <c r="A15" s="1882" t="s">
        <v>1546</v>
      </c>
      <c r="B15" s="1848">
        <f>C15+G15</f>
        <v>4463.5969999999998</v>
      </c>
      <c r="C15" s="1848">
        <f>D15+E15+F15</f>
        <v>4410.0469999999996</v>
      </c>
      <c r="D15" s="1853">
        <v>1855.9659999999992</v>
      </c>
      <c r="E15" s="1853">
        <v>2499.2910000000002</v>
      </c>
      <c r="F15" s="1853">
        <v>54.79</v>
      </c>
      <c r="G15" s="1853">
        <v>53.549999999999947</v>
      </c>
      <c r="H15" s="856"/>
      <c r="I15" s="856"/>
      <c r="J15" s="1874"/>
    </row>
    <row r="16" spans="1:13" s="137" customFormat="1" ht="12" customHeight="1">
      <c r="A16" s="1881" t="s">
        <v>1547</v>
      </c>
      <c r="B16" s="1848">
        <f>C16+G16</f>
        <v>1429.8169999999996</v>
      </c>
      <c r="C16" s="1848">
        <f>D16+E16+F16</f>
        <v>1423.8169999999996</v>
      </c>
      <c r="D16" s="1853">
        <v>322.29899999999992</v>
      </c>
      <c r="E16" s="1853">
        <v>1049.9329999999995</v>
      </c>
      <c r="F16" s="1853">
        <v>51.585000000000029</v>
      </c>
      <c r="G16" s="1853">
        <v>6.0000000000000009</v>
      </c>
      <c r="H16" s="856"/>
      <c r="I16" s="856"/>
      <c r="J16" s="1874"/>
    </row>
    <row r="17" spans="1:10" s="1850" customFormat="1" ht="21.95" customHeight="1">
      <c r="A17" s="1872" t="s">
        <v>1530</v>
      </c>
      <c r="B17" s="1846">
        <f t="shared" ref="B17:G17" si="2">SUM(B18:B20)</f>
        <v>1863.9949999999999</v>
      </c>
      <c r="C17" s="1846">
        <f t="shared" si="2"/>
        <v>1824.8869999999999</v>
      </c>
      <c r="D17" s="1846">
        <f t="shared" si="2"/>
        <v>139.55700000000004</v>
      </c>
      <c r="E17" s="1846">
        <f t="shared" si="2"/>
        <v>1635.9459999999999</v>
      </c>
      <c r="F17" s="1846">
        <f>SUM(F18:F20)</f>
        <v>49.384</v>
      </c>
      <c r="G17" s="1846">
        <f t="shared" si="2"/>
        <v>39.108000000000004</v>
      </c>
      <c r="H17" s="856"/>
      <c r="I17" s="856"/>
      <c r="J17" s="1874"/>
    </row>
    <row r="18" spans="1:10" s="122" customFormat="1" ht="12" customHeight="1">
      <c r="A18" s="1881" t="s">
        <v>1545</v>
      </c>
      <c r="B18" s="1848">
        <f>C18+G18</f>
        <v>652.67000000000007</v>
      </c>
      <c r="C18" s="1848">
        <f>D18+E18+F18</f>
        <v>619.56200000000013</v>
      </c>
      <c r="D18" s="1853">
        <v>14.980000000000002</v>
      </c>
      <c r="E18" s="1853">
        <v>583.88300000000015</v>
      </c>
      <c r="F18" s="1853">
        <v>20.698999999999998</v>
      </c>
      <c r="G18" s="1853">
        <v>33.108000000000004</v>
      </c>
      <c r="H18" s="856"/>
      <c r="I18" s="856"/>
      <c r="J18" s="1874"/>
    </row>
    <row r="19" spans="1:10" s="122" customFormat="1" ht="15.75" customHeight="1">
      <c r="A19" s="1882" t="s">
        <v>1546</v>
      </c>
      <c r="B19" s="1848">
        <f>C19+G19</f>
        <v>808.85799999999972</v>
      </c>
      <c r="C19" s="1848">
        <f>D19+E19+F19</f>
        <v>808.85799999999972</v>
      </c>
      <c r="D19" s="1853">
        <v>65.641000000000034</v>
      </c>
      <c r="E19" s="1853">
        <v>736.89099999999962</v>
      </c>
      <c r="F19" s="1853">
        <v>6.3260000000000041</v>
      </c>
      <c r="G19" s="1853">
        <v>0</v>
      </c>
      <c r="H19" s="856"/>
      <c r="I19" s="856"/>
      <c r="J19" s="1874"/>
    </row>
    <row r="20" spans="1:10" s="122" customFormat="1" ht="12" customHeight="1">
      <c r="A20" s="1881" t="s">
        <v>1547</v>
      </c>
      <c r="B20" s="1848">
        <f>C20+G20</f>
        <v>402.46700000000004</v>
      </c>
      <c r="C20" s="1848">
        <f>D20+E20+F20</f>
        <v>396.46700000000004</v>
      </c>
      <c r="D20" s="1853">
        <v>58.936000000000014</v>
      </c>
      <c r="E20" s="1853">
        <v>315.17200000000003</v>
      </c>
      <c r="F20" s="1853">
        <v>22.359000000000002</v>
      </c>
      <c r="G20" s="1853">
        <v>5.9999999999999982</v>
      </c>
      <c r="H20" s="856"/>
      <c r="I20" s="856"/>
      <c r="J20" s="1874"/>
    </row>
    <row r="21" spans="1:10" s="1850" customFormat="1" ht="21.95" customHeight="1">
      <c r="A21" s="1872" t="s">
        <v>1531</v>
      </c>
      <c r="B21" s="1846">
        <f t="shared" ref="B21:G21" si="3">SUM(B22:B24)</f>
        <v>1815.9529999999995</v>
      </c>
      <c r="C21" s="1846">
        <f t="shared" si="3"/>
        <v>1750.1159999999998</v>
      </c>
      <c r="D21" s="1846">
        <f t="shared" si="3"/>
        <v>329.92099999999999</v>
      </c>
      <c r="E21" s="1846">
        <f t="shared" si="3"/>
        <v>1336.5559999999998</v>
      </c>
      <c r="F21" s="1846">
        <f>SUM(F22:F24)</f>
        <v>83.638999999999996</v>
      </c>
      <c r="G21" s="1846">
        <f t="shared" si="3"/>
        <v>65.836999999999961</v>
      </c>
      <c r="H21" s="856"/>
      <c r="I21" s="856"/>
      <c r="J21" s="1874"/>
    </row>
    <row r="22" spans="1:10" s="122" customFormat="1" ht="12" customHeight="1">
      <c r="A22" s="1881" t="s">
        <v>1545</v>
      </c>
      <c r="B22" s="1848">
        <f>C22+G22</f>
        <v>529.79699999999991</v>
      </c>
      <c r="C22" s="1848">
        <f>D22+E22+F22</f>
        <v>466.46</v>
      </c>
      <c r="D22" s="1853">
        <v>2.4540000000000011</v>
      </c>
      <c r="E22" s="1853">
        <v>420.01299999999998</v>
      </c>
      <c r="F22" s="1853">
        <v>43.992999999999995</v>
      </c>
      <c r="G22" s="1853">
        <v>63.336999999999954</v>
      </c>
      <c r="H22" s="856"/>
      <c r="I22" s="856"/>
      <c r="J22" s="1874"/>
    </row>
    <row r="23" spans="1:10" s="122" customFormat="1" ht="15.75" customHeight="1">
      <c r="A23" s="1882" t="s">
        <v>1546</v>
      </c>
      <c r="B23" s="1848">
        <f>C23+G23</f>
        <v>859.94899999999984</v>
      </c>
      <c r="C23" s="1848">
        <f>D23+E23+F23</f>
        <v>857.44899999999984</v>
      </c>
      <c r="D23" s="1853">
        <v>238.53900000000002</v>
      </c>
      <c r="E23" s="1853">
        <v>602.35099999999989</v>
      </c>
      <c r="F23" s="1853">
        <v>16.558999999999997</v>
      </c>
      <c r="G23" s="1853">
        <v>2.5</v>
      </c>
      <c r="H23" s="856"/>
      <c r="I23" s="856"/>
      <c r="J23" s="1874"/>
    </row>
    <row r="24" spans="1:10" s="122" customFormat="1" ht="12" customHeight="1">
      <c r="A24" s="1881" t="s">
        <v>1547</v>
      </c>
      <c r="B24" s="1848">
        <f>C24+G24</f>
        <v>426.20699999999994</v>
      </c>
      <c r="C24" s="1848">
        <f>D24+E24+F24</f>
        <v>426.20699999999994</v>
      </c>
      <c r="D24" s="1853">
        <v>88.927999999999983</v>
      </c>
      <c r="E24" s="1853">
        <v>314.19199999999995</v>
      </c>
      <c r="F24" s="1853">
        <v>23.087000000000003</v>
      </c>
      <c r="G24" s="1853">
        <v>0</v>
      </c>
      <c r="H24" s="856"/>
      <c r="I24" s="856"/>
      <c r="J24" s="1874"/>
    </row>
    <row r="25" spans="1:10" s="1850" customFormat="1" ht="21.95" customHeight="1">
      <c r="A25" s="1872" t="s">
        <v>1532</v>
      </c>
      <c r="B25" s="1846">
        <f t="shared" ref="B25:G25" si="4">SUM(B26:B28)</f>
        <v>2249.404</v>
      </c>
      <c r="C25" s="1846">
        <f t="shared" si="4"/>
        <v>2230.9870000000001</v>
      </c>
      <c r="D25" s="1846">
        <f t="shared" si="4"/>
        <v>1091.518</v>
      </c>
      <c r="E25" s="1846">
        <f t="shared" si="4"/>
        <v>1119.9099999999999</v>
      </c>
      <c r="F25" s="1846">
        <f t="shared" si="4"/>
        <v>19.558999999999997</v>
      </c>
      <c r="G25" s="1846">
        <f t="shared" si="4"/>
        <v>18.417000000000002</v>
      </c>
      <c r="H25" s="856"/>
      <c r="I25" s="856"/>
      <c r="J25" s="1874"/>
    </row>
    <row r="26" spans="1:10" s="122" customFormat="1" ht="12" customHeight="1">
      <c r="A26" s="1881" t="s">
        <v>1545</v>
      </c>
      <c r="B26" s="1848">
        <f>C26+G26</f>
        <v>476.37499999999989</v>
      </c>
      <c r="C26" s="1848">
        <f>D26+E26+F26</f>
        <v>457.95799999999991</v>
      </c>
      <c r="D26" s="1853">
        <v>168.02399999999994</v>
      </c>
      <c r="E26" s="1853">
        <v>280.43399999999997</v>
      </c>
      <c r="F26" s="1853">
        <v>9.5</v>
      </c>
      <c r="G26" s="1853">
        <v>18.417000000000002</v>
      </c>
      <c r="H26" s="856"/>
      <c r="I26" s="856"/>
      <c r="J26" s="1874"/>
    </row>
    <row r="27" spans="1:10" s="122" customFormat="1" ht="15.75" customHeight="1">
      <c r="A27" s="1882" t="s">
        <v>1546</v>
      </c>
      <c r="B27" s="1848">
        <f>C27+G27</f>
        <v>1367.4440000000002</v>
      </c>
      <c r="C27" s="1848">
        <f>D27+E27+F27</f>
        <v>1367.4440000000002</v>
      </c>
      <c r="D27" s="1853">
        <v>848.56000000000017</v>
      </c>
      <c r="E27" s="1853">
        <v>508.82499999999999</v>
      </c>
      <c r="F27" s="1853">
        <v>10.058999999999999</v>
      </c>
      <c r="G27" s="531">
        <v>0</v>
      </c>
      <c r="H27" s="856"/>
      <c r="I27" s="856"/>
      <c r="J27" s="1874"/>
    </row>
    <row r="28" spans="1:10" s="122" customFormat="1" ht="12" customHeight="1">
      <c r="A28" s="1881" t="s">
        <v>1547</v>
      </c>
      <c r="B28" s="1848">
        <f>C28+G28</f>
        <v>405.58499999999992</v>
      </c>
      <c r="C28" s="1848">
        <f>D28+E28+F28</f>
        <v>405.58499999999992</v>
      </c>
      <c r="D28" s="1853">
        <v>74.933999999999997</v>
      </c>
      <c r="E28" s="1853">
        <v>330.65099999999995</v>
      </c>
      <c r="F28" s="1853">
        <v>0</v>
      </c>
      <c r="G28" s="1853">
        <v>0</v>
      </c>
      <c r="H28" s="856"/>
      <c r="I28" s="856"/>
      <c r="J28" s="1874"/>
    </row>
    <row r="29" spans="1:10" s="239" customFormat="1" ht="21.95" customHeight="1">
      <c r="A29" s="1871" t="s">
        <v>1534</v>
      </c>
      <c r="B29" s="1846">
        <f t="shared" ref="B29:G29" si="5">SUM(B30:B32)</f>
        <v>1457.9459999999999</v>
      </c>
      <c r="C29" s="1846">
        <f t="shared" si="5"/>
        <v>1373.6120000000001</v>
      </c>
      <c r="D29" s="1846">
        <f t="shared" si="5"/>
        <v>670.73099999999999</v>
      </c>
      <c r="E29" s="1846">
        <f t="shared" si="5"/>
        <v>640.54</v>
      </c>
      <c r="F29" s="1846">
        <f>SUM(F30:F32)</f>
        <v>62.341000000000001</v>
      </c>
      <c r="G29" s="1846">
        <f t="shared" si="5"/>
        <v>84.334000000000003</v>
      </c>
      <c r="H29" s="856"/>
      <c r="I29" s="856"/>
      <c r="J29" s="1874"/>
    </row>
    <row r="30" spans="1:10" s="122" customFormat="1" ht="12" customHeight="1">
      <c r="A30" s="1881" t="s">
        <v>1545</v>
      </c>
      <c r="B30" s="1848">
        <f>C30+G30</f>
        <v>324.45400000000001</v>
      </c>
      <c r="C30" s="1848">
        <f>D30+E30+F30</f>
        <v>291.17</v>
      </c>
      <c r="D30" s="1853">
        <v>99.568000000000026</v>
      </c>
      <c r="E30" s="1853">
        <v>157.22299999999998</v>
      </c>
      <c r="F30" s="1853">
        <v>34.378999999999998</v>
      </c>
      <c r="G30" s="1853">
        <v>33.283999999999999</v>
      </c>
      <c r="H30" s="856"/>
      <c r="I30" s="856"/>
      <c r="J30" s="1874"/>
    </row>
    <row r="31" spans="1:10" s="122" customFormat="1" ht="15.75" customHeight="1">
      <c r="A31" s="1882" t="s">
        <v>1546</v>
      </c>
      <c r="B31" s="1848">
        <f>C31+G31</f>
        <v>963.20399999999995</v>
      </c>
      <c r="C31" s="1848">
        <f>D31+E31+F31</f>
        <v>912.154</v>
      </c>
      <c r="D31" s="1853">
        <v>471.66200000000003</v>
      </c>
      <c r="E31" s="1853">
        <v>418.66899999999998</v>
      </c>
      <c r="F31" s="1853">
        <v>21.822999999999997</v>
      </c>
      <c r="G31" s="1853">
        <v>51.05</v>
      </c>
      <c r="H31" s="856"/>
      <c r="I31" s="856"/>
      <c r="J31" s="1874"/>
    </row>
    <row r="32" spans="1:10" s="122" customFormat="1" ht="12" customHeight="1">
      <c r="A32" s="1881" t="s">
        <v>1547</v>
      </c>
      <c r="B32" s="1848">
        <f>C32+G32</f>
        <v>170.28800000000001</v>
      </c>
      <c r="C32" s="1848">
        <f>D32+E32+F32</f>
        <v>170.28800000000001</v>
      </c>
      <c r="D32" s="1853">
        <v>99.501000000000005</v>
      </c>
      <c r="E32" s="1853">
        <v>64.64800000000001</v>
      </c>
      <c r="F32" s="1853">
        <v>6.139000000000002</v>
      </c>
      <c r="G32" s="1853">
        <v>0</v>
      </c>
      <c r="H32" s="856"/>
      <c r="I32" s="856"/>
      <c r="J32" s="1874"/>
    </row>
    <row r="33" spans="1:10" s="239" customFormat="1" ht="21.95" customHeight="1">
      <c r="A33" s="1872" t="s">
        <v>1536</v>
      </c>
      <c r="B33" s="1846">
        <f t="shared" ref="B33:G33" si="6">SUM(B34:B36)</f>
        <v>613.76900000000001</v>
      </c>
      <c r="C33" s="1846">
        <f t="shared" si="6"/>
        <v>613.76900000000001</v>
      </c>
      <c r="D33" s="1846">
        <f t="shared" si="6"/>
        <v>278.27599999999995</v>
      </c>
      <c r="E33" s="1846">
        <f t="shared" si="6"/>
        <v>334.46999999999997</v>
      </c>
      <c r="F33" s="1846">
        <f>SUM(F34:F36)</f>
        <v>1</v>
      </c>
      <c r="G33" s="1846">
        <f t="shared" si="6"/>
        <v>0</v>
      </c>
      <c r="H33" s="856"/>
      <c r="I33" s="856"/>
      <c r="J33" s="1874"/>
    </row>
    <row r="34" spans="1:10" s="122" customFormat="1" ht="12" customHeight="1">
      <c r="A34" s="1881" t="s">
        <v>1545</v>
      </c>
      <c r="B34" s="1848">
        <f>C34+G34</f>
        <v>124.357</v>
      </c>
      <c r="C34" s="1848">
        <f>D34+E34+F34</f>
        <v>124.357</v>
      </c>
      <c r="D34" s="1853">
        <v>46.71200000000001</v>
      </c>
      <c r="E34" s="1853">
        <v>76.644999999999982</v>
      </c>
      <c r="F34" s="1853">
        <v>1</v>
      </c>
      <c r="G34" s="1853">
        <v>0</v>
      </c>
      <c r="H34" s="856"/>
      <c r="I34" s="856"/>
      <c r="J34" s="1874"/>
    </row>
    <row r="35" spans="1:10" s="122" customFormat="1" ht="15.75" customHeight="1">
      <c r="A35" s="1882" t="s">
        <v>1546</v>
      </c>
      <c r="B35" s="1848">
        <f>C35+G35</f>
        <v>464.142</v>
      </c>
      <c r="C35" s="1848">
        <v>464.142</v>
      </c>
      <c r="D35" s="1853">
        <v>231.56399999999996</v>
      </c>
      <c r="E35" s="1853">
        <v>232.55500000000001</v>
      </c>
      <c r="F35" s="531" t="s">
        <v>633</v>
      </c>
      <c r="G35" s="1853">
        <v>0</v>
      </c>
      <c r="H35" s="856"/>
      <c r="I35" s="856"/>
      <c r="J35" s="1874"/>
    </row>
    <row r="36" spans="1:10" s="122" customFormat="1" ht="12" customHeight="1">
      <c r="A36" s="1881" t="s">
        <v>1547</v>
      </c>
      <c r="B36" s="1848">
        <f>C36+G36</f>
        <v>25.27</v>
      </c>
      <c r="C36" s="1848">
        <f>D36+E36+F36</f>
        <v>25.27</v>
      </c>
      <c r="D36" s="1853">
        <v>0</v>
      </c>
      <c r="E36" s="1853">
        <v>25.27</v>
      </c>
      <c r="F36" s="1853">
        <v>0</v>
      </c>
      <c r="G36" s="1853">
        <v>0</v>
      </c>
      <c r="H36" s="856"/>
      <c r="I36" s="856"/>
      <c r="J36" s="1874"/>
    </row>
    <row r="37" spans="1:10" s="239" customFormat="1" ht="21.95" customHeight="1">
      <c r="A37" s="1872" t="s">
        <v>1537</v>
      </c>
      <c r="B37" s="1846">
        <v>219.06899999999996</v>
      </c>
      <c r="C37" s="1846">
        <v>218.84699999999998</v>
      </c>
      <c r="D37" s="1846">
        <f t="shared" ref="D37:E37" si="7">SUM(D38:D40)</f>
        <v>25.03</v>
      </c>
      <c r="E37" s="1846">
        <f t="shared" si="7"/>
        <v>187.34</v>
      </c>
      <c r="F37" s="1846">
        <f>SUM(F38:F40)</f>
        <v>6.4769999999999994</v>
      </c>
      <c r="G37" s="1887" t="s">
        <v>633</v>
      </c>
      <c r="H37" s="856"/>
      <c r="I37" s="856"/>
      <c r="J37" s="1874"/>
    </row>
    <row r="38" spans="1:10" s="122" customFormat="1" ht="12" customHeight="1">
      <c r="A38" s="1881" t="s">
        <v>1545</v>
      </c>
      <c r="B38" s="1848">
        <v>87.698999999999998</v>
      </c>
      <c r="C38" s="1848">
        <v>87.477000000000004</v>
      </c>
      <c r="D38" s="1853">
        <v>10.012000000000002</v>
      </c>
      <c r="E38" s="1853">
        <v>77.465000000000003</v>
      </c>
      <c r="F38" s="1853">
        <v>0</v>
      </c>
      <c r="G38" s="531" t="s">
        <v>1548</v>
      </c>
      <c r="H38" s="856"/>
      <c r="I38" s="856"/>
      <c r="J38" s="1874"/>
    </row>
    <row r="39" spans="1:10" s="122" customFormat="1" ht="15.75" customHeight="1">
      <c r="A39" s="1882" t="s">
        <v>1546</v>
      </c>
      <c r="B39" s="1848">
        <f>C39+G39</f>
        <v>95.239999999999981</v>
      </c>
      <c r="C39" s="1848">
        <f>D39+E39+F39</f>
        <v>95.239999999999981</v>
      </c>
      <c r="D39" s="1853">
        <v>12.514999999999999</v>
      </c>
      <c r="E39" s="1853">
        <v>82.72499999999998</v>
      </c>
      <c r="F39" s="1853">
        <v>0</v>
      </c>
      <c r="G39" s="1853">
        <v>0</v>
      </c>
      <c r="H39" s="856"/>
      <c r="I39" s="856"/>
      <c r="J39" s="1874"/>
    </row>
    <row r="40" spans="1:10" s="122" customFormat="1" ht="12" customHeight="1">
      <c r="A40" s="1881" t="s">
        <v>1547</v>
      </c>
      <c r="B40" s="1848">
        <f>C40+G40</f>
        <v>36.129999999999995</v>
      </c>
      <c r="C40" s="1848">
        <f>D40+E40+F40</f>
        <v>36.129999999999995</v>
      </c>
      <c r="D40" s="1853">
        <v>2.5030000000000006</v>
      </c>
      <c r="E40" s="1853">
        <v>27.149999999999995</v>
      </c>
      <c r="F40" s="1853">
        <v>6.4769999999999994</v>
      </c>
      <c r="G40" s="531">
        <v>0</v>
      </c>
      <c r="H40" s="856"/>
      <c r="I40" s="856"/>
      <c r="J40" s="1874"/>
    </row>
    <row r="41" spans="1:10" s="122" customFormat="1" ht="21.95" customHeight="1">
      <c r="A41" s="1872" t="s">
        <v>1538</v>
      </c>
      <c r="B41" s="1846">
        <f t="shared" ref="B41:G41" si="8">SUM(B42:B44)</f>
        <v>111.55199999999999</v>
      </c>
      <c r="C41" s="1846">
        <f t="shared" si="8"/>
        <v>111.55199999999999</v>
      </c>
      <c r="D41" s="1846">
        <f t="shared" si="8"/>
        <v>0</v>
      </c>
      <c r="E41" s="1846">
        <f t="shared" si="8"/>
        <v>111.55199999999999</v>
      </c>
      <c r="F41" s="1846">
        <f>SUM(F42:F44)</f>
        <v>0</v>
      </c>
      <c r="G41" s="1846">
        <f t="shared" si="8"/>
        <v>0</v>
      </c>
      <c r="H41" s="856"/>
      <c r="I41" s="856"/>
      <c r="J41" s="1874"/>
    </row>
    <row r="42" spans="1:10" s="122" customFormat="1" ht="12" customHeight="1">
      <c r="A42" s="1881" t="s">
        <v>1545</v>
      </c>
      <c r="B42" s="1848">
        <f>C42+G42</f>
        <v>43.177</v>
      </c>
      <c r="C42" s="1848">
        <f>D42+E42+F42</f>
        <v>43.177</v>
      </c>
      <c r="D42" s="1853">
        <v>0</v>
      </c>
      <c r="E42" s="1853">
        <v>43.177</v>
      </c>
      <c r="F42" s="1853">
        <v>0</v>
      </c>
      <c r="G42" s="1853">
        <v>0</v>
      </c>
      <c r="H42" s="856"/>
      <c r="I42" s="856"/>
      <c r="J42" s="1874"/>
    </row>
    <row r="43" spans="1:10" s="122" customFormat="1" ht="15.75" customHeight="1">
      <c r="A43" s="1889" t="s">
        <v>1546</v>
      </c>
      <c r="B43" s="1848">
        <f>C43+G43</f>
        <v>48.923999999999992</v>
      </c>
      <c r="C43" s="1848">
        <f>D43+E43+F43</f>
        <v>48.923999999999992</v>
      </c>
      <c r="D43" s="1853">
        <v>0</v>
      </c>
      <c r="E43" s="1853">
        <v>48.923999999999992</v>
      </c>
      <c r="F43" s="1853">
        <v>0</v>
      </c>
      <c r="G43" s="1853">
        <v>0</v>
      </c>
      <c r="H43" s="856"/>
      <c r="I43" s="856"/>
      <c r="J43" s="1874"/>
    </row>
    <row r="44" spans="1:10" s="122" customFormat="1" ht="12" customHeight="1">
      <c r="A44" s="1881" t="s">
        <v>1547</v>
      </c>
      <c r="B44" s="1848">
        <f>C44+G44</f>
        <v>19.450999999999997</v>
      </c>
      <c r="C44" s="1848">
        <f>D44+E44+F44</f>
        <v>19.450999999999997</v>
      </c>
      <c r="D44" s="1853">
        <v>0</v>
      </c>
      <c r="E44" s="1853">
        <v>19.450999999999997</v>
      </c>
      <c r="F44" s="1853">
        <v>0</v>
      </c>
      <c r="G44" s="1853">
        <v>0</v>
      </c>
      <c r="H44" s="856"/>
      <c r="I44" s="856"/>
      <c r="J44" s="1874"/>
    </row>
    <row r="45" spans="1:10" s="122" customFormat="1" ht="3" customHeight="1" thickBot="1">
      <c r="A45" s="963"/>
      <c r="B45" s="963"/>
      <c r="C45" s="963"/>
      <c r="D45" s="963"/>
      <c r="E45" s="963"/>
      <c r="F45" s="963"/>
      <c r="G45" s="984"/>
      <c r="H45" s="856"/>
      <c r="I45" s="856"/>
      <c r="J45" s="1874"/>
    </row>
    <row r="46" spans="1:10" s="122" customFormat="1" ht="12.75" customHeight="1" thickTop="1">
      <c r="A46" s="1864" t="s">
        <v>1549</v>
      </c>
      <c r="B46" s="1864"/>
      <c r="C46" s="1864"/>
      <c r="D46" s="1864"/>
      <c r="E46" s="1864"/>
      <c r="F46" s="952"/>
      <c r="G46" s="137"/>
    </row>
    <row r="47" spans="1:10" ht="14.25" customHeight="1">
      <c r="A47" s="1888" t="s">
        <v>691</v>
      </c>
      <c r="B47" s="1202"/>
      <c r="C47" s="1202"/>
      <c r="D47" s="1202"/>
      <c r="E47" s="1202"/>
    </row>
    <row r="48" spans="1:10" ht="27" customHeight="1">
      <c r="A48" s="2396" t="s">
        <v>1514</v>
      </c>
      <c r="B48" s="2396"/>
      <c r="C48" s="2396"/>
      <c r="D48" s="2396"/>
      <c r="E48" s="2396"/>
      <c r="F48" s="2396"/>
      <c r="G48" s="2396"/>
    </row>
    <row r="49" spans="1:5">
      <c r="A49" s="1202"/>
      <c r="B49" s="1202"/>
      <c r="C49" s="1202"/>
      <c r="D49" s="1202"/>
      <c r="E49" s="1202"/>
    </row>
    <row r="50" spans="1:5">
      <c r="A50" s="1202"/>
      <c r="B50" s="1202"/>
      <c r="C50" s="1202"/>
      <c r="D50" s="1202"/>
      <c r="E50" s="1202"/>
    </row>
    <row r="51" spans="1:5">
      <c r="A51" s="1202"/>
      <c r="B51" s="1202"/>
      <c r="C51" s="1202"/>
      <c r="D51" s="1202"/>
      <c r="E51" s="1202"/>
    </row>
    <row r="52" spans="1:5">
      <c r="A52" s="1202"/>
      <c r="B52" s="1202"/>
      <c r="C52" s="1202"/>
      <c r="D52" s="1202"/>
      <c r="E52" s="1202"/>
    </row>
  </sheetData>
  <mergeCells count="10">
    <mergeCell ref="A48:G48"/>
    <mergeCell ref="A2:E2"/>
    <mergeCell ref="A3:G3"/>
    <mergeCell ref="B5:B8"/>
    <mergeCell ref="C5:F6"/>
    <mergeCell ref="G5:G8"/>
    <mergeCell ref="C7:C8"/>
    <mergeCell ref="D7:D8"/>
    <mergeCell ref="E7:E8"/>
    <mergeCell ref="F7:F8"/>
  </mergeCells>
  <hyperlinks>
    <hyperlink ref="A48" r:id="rId1"/>
    <hyperlink ref="A1" location="Índice!A1" display="Voltar ao índice"/>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33.xml><?xml version="1.0" encoding="utf-8"?>
<worksheet xmlns="http://schemas.openxmlformats.org/spreadsheetml/2006/main" xmlns:r="http://schemas.openxmlformats.org/officeDocument/2006/relationships">
  <dimension ref="A1:O937"/>
  <sheetViews>
    <sheetView showGridLines="0" workbookViewId="0"/>
  </sheetViews>
  <sheetFormatPr defaultRowHeight="9"/>
  <cols>
    <col min="1" max="1" width="28.140625" style="1467" customWidth="1"/>
    <col min="2" max="2" width="9.140625" style="1470" customWidth="1"/>
    <col min="3" max="3" width="9.42578125" style="1467" customWidth="1"/>
    <col min="4" max="4" width="10.42578125" style="1467" customWidth="1"/>
    <col min="5" max="5" width="9.85546875" style="1467" customWidth="1"/>
    <col min="6" max="6" width="9.28515625" style="1467" customWidth="1"/>
    <col min="7" max="7" width="10.5703125" style="1467" customWidth="1"/>
    <col min="8" max="256" width="9.140625" style="1467"/>
    <col min="257" max="257" width="32.7109375" style="1467" customWidth="1"/>
    <col min="258" max="258" width="11.5703125" style="1467" customWidth="1"/>
    <col min="259" max="259" width="12.5703125" style="1467" customWidth="1"/>
    <col min="260" max="260" width="10.42578125" style="1467" customWidth="1"/>
    <col min="261" max="261" width="9.85546875" style="1467" customWidth="1"/>
    <col min="262" max="263" width="10.5703125" style="1467" customWidth="1"/>
    <col min="264" max="512" width="9.140625" style="1467"/>
    <col min="513" max="513" width="32.7109375" style="1467" customWidth="1"/>
    <col min="514" max="514" width="11.5703125" style="1467" customWidth="1"/>
    <col min="515" max="515" width="12.5703125" style="1467" customWidth="1"/>
    <col min="516" max="516" width="10.42578125" style="1467" customWidth="1"/>
    <col min="517" max="517" width="9.85546875" style="1467" customWidth="1"/>
    <col min="518" max="519" width="10.5703125" style="1467" customWidth="1"/>
    <col min="520" max="768" width="9.140625" style="1467"/>
    <col min="769" max="769" width="32.7109375" style="1467" customWidth="1"/>
    <col min="770" max="770" width="11.5703125" style="1467" customWidth="1"/>
    <col min="771" max="771" width="12.5703125" style="1467" customWidth="1"/>
    <col min="772" max="772" width="10.42578125" style="1467" customWidth="1"/>
    <col min="773" max="773" width="9.85546875" style="1467" customWidth="1"/>
    <col min="774" max="775" width="10.5703125" style="1467" customWidth="1"/>
    <col min="776" max="1024" width="9.140625" style="1467"/>
    <col min="1025" max="1025" width="32.7109375" style="1467" customWidth="1"/>
    <col min="1026" max="1026" width="11.5703125" style="1467" customWidth="1"/>
    <col min="1027" max="1027" width="12.5703125" style="1467" customWidth="1"/>
    <col min="1028" max="1028" width="10.42578125" style="1467" customWidth="1"/>
    <col min="1029" max="1029" width="9.85546875" style="1467" customWidth="1"/>
    <col min="1030" max="1031" width="10.5703125" style="1467" customWidth="1"/>
    <col min="1032" max="1280" width="9.140625" style="1467"/>
    <col min="1281" max="1281" width="32.7109375" style="1467" customWidth="1"/>
    <col min="1282" max="1282" width="11.5703125" style="1467" customWidth="1"/>
    <col min="1283" max="1283" width="12.5703125" style="1467" customWidth="1"/>
    <col min="1284" max="1284" width="10.42578125" style="1467" customWidth="1"/>
    <col min="1285" max="1285" width="9.85546875" style="1467" customWidth="1"/>
    <col min="1286" max="1287" width="10.5703125" style="1467" customWidth="1"/>
    <col min="1288" max="1536" width="9.140625" style="1467"/>
    <col min="1537" max="1537" width="32.7109375" style="1467" customWidth="1"/>
    <col min="1538" max="1538" width="11.5703125" style="1467" customWidth="1"/>
    <col min="1539" max="1539" width="12.5703125" style="1467" customWidth="1"/>
    <col min="1540" max="1540" width="10.42578125" style="1467" customWidth="1"/>
    <col min="1541" max="1541" width="9.85546875" style="1467" customWidth="1"/>
    <col min="1542" max="1543" width="10.5703125" style="1467" customWidth="1"/>
    <col min="1544" max="1792" width="9.140625" style="1467"/>
    <col min="1793" max="1793" width="32.7109375" style="1467" customWidth="1"/>
    <col min="1794" max="1794" width="11.5703125" style="1467" customWidth="1"/>
    <col min="1795" max="1795" width="12.5703125" style="1467" customWidth="1"/>
    <col min="1796" max="1796" width="10.42578125" style="1467" customWidth="1"/>
    <col min="1797" max="1797" width="9.85546875" style="1467" customWidth="1"/>
    <col min="1798" max="1799" width="10.5703125" style="1467" customWidth="1"/>
    <col min="1800" max="2048" width="9.140625" style="1467"/>
    <col min="2049" max="2049" width="32.7109375" style="1467" customWidth="1"/>
    <col min="2050" max="2050" width="11.5703125" style="1467" customWidth="1"/>
    <col min="2051" max="2051" width="12.5703125" style="1467" customWidth="1"/>
    <col min="2052" max="2052" width="10.42578125" style="1467" customWidth="1"/>
    <col min="2053" max="2053" width="9.85546875" style="1467" customWidth="1"/>
    <col min="2054" max="2055" width="10.5703125" style="1467" customWidth="1"/>
    <col min="2056" max="2304" width="9.140625" style="1467"/>
    <col min="2305" max="2305" width="32.7109375" style="1467" customWidth="1"/>
    <col min="2306" max="2306" width="11.5703125" style="1467" customWidth="1"/>
    <col min="2307" max="2307" width="12.5703125" style="1467" customWidth="1"/>
    <col min="2308" max="2308" width="10.42578125" style="1467" customWidth="1"/>
    <col min="2309" max="2309" width="9.85546875" style="1467" customWidth="1"/>
    <col min="2310" max="2311" width="10.5703125" style="1467" customWidth="1"/>
    <col min="2312" max="2560" width="9.140625" style="1467"/>
    <col min="2561" max="2561" width="32.7109375" style="1467" customWidth="1"/>
    <col min="2562" max="2562" width="11.5703125" style="1467" customWidth="1"/>
    <col min="2563" max="2563" width="12.5703125" style="1467" customWidth="1"/>
    <col min="2564" max="2564" width="10.42578125" style="1467" customWidth="1"/>
    <col min="2565" max="2565" width="9.85546875" style="1467" customWidth="1"/>
    <col min="2566" max="2567" width="10.5703125" style="1467" customWidth="1"/>
    <col min="2568" max="2816" width="9.140625" style="1467"/>
    <col min="2817" max="2817" width="32.7109375" style="1467" customWidth="1"/>
    <col min="2818" max="2818" width="11.5703125" style="1467" customWidth="1"/>
    <col min="2819" max="2819" width="12.5703125" style="1467" customWidth="1"/>
    <col min="2820" max="2820" width="10.42578125" style="1467" customWidth="1"/>
    <col min="2821" max="2821" width="9.85546875" style="1467" customWidth="1"/>
    <col min="2822" max="2823" width="10.5703125" style="1467" customWidth="1"/>
    <col min="2824" max="3072" width="9.140625" style="1467"/>
    <col min="3073" max="3073" width="32.7109375" style="1467" customWidth="1"/>
    <col min="3074" max="3074" width="11.5703125" style="1467" customWidth="1"/>
    <col min="3075" max="3075" width="12.5703125" style="1467" customWidth="1"/>
    <col min="3076" max="3076" width="10.42578125" style="1467" customWidth="1"/>
    <col min="3077" max="3077" width="9.85546875" style="1467" customWidth="1"/>
    <col min="3078" max="3079" width="10.5703125" style="1467" customWidth="1"/>
    <col min="3080" max="3328" width="9.140625" style="1467"/>
    <col min="3329" max="3329" width="32.7109375" style="1467" customWidth="1"/>
    <col min="3330" max="3330" width="11.5703125" style="1467" customWidth="1"/>
    <col min="3331" max="3331" width="12.5703125" style="1467" customWidth="1"/>
    <col min="3332" max="3332" width="10.42578125" style="1467" customWidth="1"/>
    <col min="3333" max="3333" width="9.85546875" style="1467" customWidth="1"/>
    <col min="3334" max="3335" width="10.5703125" style="1467" customWidth="1"/>
    <col min="3336" max="3584" width="9.140625" style="1467"/>
    <col min="3585" max="3585" width="32.7109375" style="1467" customWidth="1"/>
    <col min="3586" max="3586" width="11.5703125" style="1467" customWidth="1"/>
    <col min="3587" max="3587" width="12.5703125" style="1467" customWidth="1"/>
    <col min="3588" max="3588" width="10.42578125" style="1467" customWidth="1"/>
    <col min="3589" max="3589" width="9.85546875" style="1467" customWidth="1"/>
    <col min="3590" max="3591" width="10.5703125" style="1467" customWidth="1"/>
    <col min="3592" max="3840" width="9.140625" style="1467"/>
    <col min="3841" max="3841" width="32.7109375" style="1467" customWidth="1"/>
    <col min="3842" max="3842" width="11.5703125" style="1467" customWidth="1"/>
    <col min="3843" max="3843" width="12.5703125" style="1467" customWidth="1"/>
    <col min="3844" max="3844" width="10.42578125" style="1467" customWidth="1"/>
    <col min="3845" max="3845" width="9.85546875" style="1467" customWidth="1"/>
    <col min="3846" max="3847" width="10.5703125" style="1467" customWidth="1"/>
    <col min="3848" max="4096" width="9.140625" style="1467"/>
    <col min="4097" max="4097" width="32.7109375" style="1467" customWidth="1"/>
    <col min="4098" max="4098" width="11.5703125" style="1467" customWidth="1"/>
    <col min="4099" max="4099" width="12.5703125" style="1467" customWidth="1"/>
    <col min="4100" max="4100" width="10.42578125" style="1467" customWidth="1"/>
    <col min="4101" max="4101" width="9.85546875" style="1467" customWidth="1"/>
    <col min="4102" max="4103" width="10.5703125" style="1467" customWidth="1"/>
    <col min="4104" max="4352" width="9.140625" style="1467"/>
    <col min="4353" max="4353" width="32.7109375" style="1467" customWidth="1"/>
    <col min="4354" max="4354" width="11.5703125" style="1467" customWidth="1"/>
    <col min="4355" max="4355" width="12.5703125" style="1467" customWidth="1"/>
    <col min="4356" max="4356" width="10.42578125" style="1467" customWidth="1"/>
    <col min="4357" max="4357" width="9.85546875" style="1467" customWidth="1"/>
    <col min="4358" max="4359" width="10.5703125" style="1467" customWidth="1"/>
    <col min="4360" max="4608" width="9.140625" style="1467"/>
    <col min="4609" max="4609" width="32.7109375" style="1467" customWidth="1"/>
    <col min="4610" max="4610" width="11.5703125" style="1467" customWidth="1"/>
    <col min="4611" max="4611" width="12.5703125" style="1467" customWidth="1"/>
    <col min="4612" max="4612" width="10.42578125" style="1467" customWidth="1"/>
    <col min="4613" max="4613" width="9.85546875" style="1467" customWidth="1"/>
    <col min="4614" max="4615" width="10.5703125" style="1467" customWidth="1"/>
    <col min="4616" max="4864" width="9.140625" style="1467"/>
    <col min="4865" max="4865" width="32.7109375" style="1467" customWidth="1"/>
    <col min="4866" max="4866" width="11.5703125" style="1467" customWidth="1"/>
    <col min="4867" max="4867" width="12.5703125" style="1467" customWidth="1"/>
    <col min="4868" max="4868" width="10.42578125" style="1467" customWidth="1"/>
    <col min="4869" max="4869" width="9.85546875" style="1467" customWidth="1"/>
    <col min="4870" max="4871" width="10.5703125" style="1467" customWidth="1"/>
    <col min="4872" max="5120" width="9.140625" style="1467"/>
    <col min="5121" max="5121" width="32.7109375" style="1467" customWidth="1"/>
    <col min="5122" max="5122" width="11.5703125" style="1467" customWidth="1"/>
    <col min="5123" max="5123" width="12.5703125" style="1467" customWidth="1"/>
    <col min="5124" max="5124" width="10.42578125" style="1467" customWidth="1"/>
    <col min="5125" max="5125" width="9.85546875" style="1467" customWidth="1"/>
    <col min="5126" max="5127" width="10.5703125" style="1467" customWidth="1"/>
    <col min="5128" max="5376" width="9.140625" style="1467"/>
    <col min="5377" max="5377" width="32.7109375" style="1467" customWidth="1"/>
    <col min="5378" max="5378" width="11.5703125" style="1467" customWidth="1"/>
    <col min="5379" max="5379" width="12.5703125" style="1467" customWidth="1"/>
    <col min="5380" max="5380" width="10.42578125" style="1467" customWidth="1"/>
    <col min="5381" max="5381" width="9.85546875" style="1467" customWidth="1"/>
    <col min="5382" max="5383" width="10.5703125" style="1467" customWidth="1"/>
    <col min="5384" max="5632" width="9.140625" style="1467"/>
    <col min="5633" max="5633" width="32.7109375" style="1467" customWidth="1"/>
    <col min="5634" max="5634" width="11.5703125" style="1467" customWidth="1"/>
    <col min="5635" max="5635" width="12.5703125" style="1467" customWidth="1"/>
    <col min="5636" max="5636" width="10.42578125" style="1467" customWidth="1"/>
    <col min="5637" max="5637" width="9.85546875" style="1467" customWidth="1"/>
    <col min="5638" max="5639" width="10.5703125" style="1467" customWidth="1"/>
    <col min="5640" max="5888" width="9.140625" style="1467"/>
    <col min="5889" max="5889" width="32.7109375" style="1467" customWidth="1"/>
    <col min="5890" max="5890" width="11.5703125" style="1467" customWidth="1"/>
    <col min="5891" max="5891" width="12.5703125" style="1467" customWidth="1"/>
    <col min="5892" max="5892" width="10.42578125" style="1467" customWidth="1"/>
    <col min="5893" max="5893" width="9.85546875" style="1467" customWidth="1"/>
    <col min="5894" max="5895" width="10.5703125" style="1467" customWidth="1"/>
    <col min="5896" max="6144" width="9.140625" style="1467"/>
    <col min="6145" max="6145" width="32.7109375" style="1467" customWidth="1"/>
    <col min="6146" max="6146" width="11.5703125" style="1467" customWidth="1"/>
    <col min="6147" max="6147" width="12.5703125" style="1467" customWidth="1"/>
    <col min="6148" max="6148" width="10.42578125" style="1467" customWidth="1"/>
    <col min="6149" max="6149" width="9.85546875" style="1467" customWidth="1"/>
    <col min="6150" max="6151" width="10.5703125" style="1467" customWidth="1"/>
    <col min="6152" max="6400" width="9.140625" style="1467"/>
    <col min="6401" max="6401" width="32.7109375" style="1467" customWidth="1"/>
    <col min="6402" max="6402" width="11.5703125" style="1467" customWidth="1"/>
    <col min="6403" max="6403" width="12.5703125" style="1467" customWidth="1"/>
    <col min="6404" max="6404" width="10.42578125" style="1467" customWidth="1"/>
    <col min="6405" max="6405" width="9.85546875" style="1467" customWidth="1"/>
    <col min="6406" max="6407" width="10.5703125" style="1467" customWidth="1"/>
    <col min="6408" max="6656" width="9.140625" style="1467"/>
    <col min="6657" max="6657" width="32.7109375" style="1467" customWidth="1"/>
    <col min="6658" max="6658" width="11.5703125" style="1467" customWidth="1"/>
    <col min="6659" max="6659" width="12.5703125" style="1467" customWidth="1"/>
    <col min="6660" max="6660" width="10.42578125" style="1467" customWidth="1"/>
    <col min="6661" max="6661" width="9.85546875" style="1467" customWidth="1"/>
    <col min="6662" max="6663" width="10.5703125" style="1467" customWidth="1"/>
    <col min="6664" max="6912" width="9.140625" style="1467"/>
    <col min="6913" max="6913" width="32.7109375" style="1467" customWidth="1"/>
    <col min="6914" max="6914" width="11.5703125" style="1467" customWidth="1"/>
    <col min="6915" max="6915" width="12.5703125" style="1467" customWidth="1"/>
    <col min="6916" max="6916" width="10.42578125" style="1467" customWidth="1"/>
    <col min="6917" max="6917" width="9.85546875" style="1467" customWidth="1"/>
    <col min="6918" max="6919" width="10.5703125" style="1467" customWidth="1"/>
    <col min="6920" max="7168" width="9.140625" style="1467"/>
    <col min="7169" max="7169" width="32.7109375" style="1467" customWidth="1"/>
    <col min="7170" max="7170" width="11.5703125" style="1467" customWidth="1"/>
    <col min="7171" max="7171" width="12.5703125" style="1467" customWidth="1"/>
    <col min="7172" max="7172" width="10.42578125" style="1467" customWidth="1"/>
    <col min="7173" max="7173" width="9.85546875" style="1467" customWidth="1"/>
    <col min="7174" max="7175" width="10.5703125" style="1467" customWidth="1"/>
    <col min="7176" max="7424" width="9.140625" style="1467"/>
    <col min="7425" max="7425" width="32.7109375" style="1467" customWidth="1"/>
    <col min="7426" max="7426" width="11.5703125" style="1467" customWidth="1"/>
    <col min="7427" max="7427" width="12.5703125" style="1467" customWidth="1"/>
    <col min="7428" max="7428" width="10.42578125" style="1467" customWidth="1"/>
    <col min="7429" max="7429" width="9.85546875" style="1467" customWidth="1"/>
    <col min="7430" max="7431" width="10.5703125" style="1467" customWidth="1"/>
    <col min="7432" max="7680" width="9.140625" style="1467"/>
    <col min="7681" max="7681" width="32.7109375" style="1467" customWidth="1"/>
    <col min="7682" max="7682" width="11.5703125" style="1467" customWidth="1"/>
    <col min="7683" max="7683" width="12.5703125" style="1467" customWidth="1"/>
    <col min="7684" max="7684" width="10.42578125" style="1467" customWidth="1"/>
    <col min="7685" max="7685" width="9.85546875" style="1467" customWidth="1"/>
    <col min="7686" max="7687" width="10.5703125" style="1467" customWidth="1"/>
    <col min="7688" max="7936" width="9.140625" style="1467"/>
    <col min="7937" max="7937" width="32.7109375" style="1467" customWidth="1"/>
    <col min="7938" max="7938" width="11.5703125" style="1467" customWidth="1"/>
    <col min="7939" max="7939" width="12.5703125" style="1467" customWidth="1"/>
    <col min="7940" max="7940" width="10.42578125" style="1467" customWidth="1"/>
    <col min="7941" max="7941" width="9.85546875" style="1467" customWidth="1"/>
    <col min="7942" max="7943" width="10.5703125" style="1467" customWidth="1"/>
    <col min="7944" max="8192" width="9.140625" style="1467"/>
    <col min="8193" max="8193" width="32.7109375" style="1467" customWidth="1"/>
    <col min="8194" max="8194" width="11.5703125" style="1467" customWidth="1"/>
    <col min="8195" max="8195" width="12.5703125" style="1467" customWidth="1"/>
    <col min="8196" max="8196" width="10.42578125" style="1467" customWidth="1"/>
    <col min="8197" max="8197" width="9.85546875" style="1467" customWidth="1"/>
    <col min="8198" max="8199" width="10.5703125" style="1467" customWidth="1"/>
    <col min="8200" max="8448" width="9.140625" style="1467"/>
    <col min="8449" max="8449" width="32.7109375" style="1467" customWidth="1"/>
    <col min="8450" max="8450" width="11.5703125" style="1467" customWidth="1"/>
    <col min="8451" max="8451" width="12.5703125" style="1467" customWidth="1"/>
    <col min="8452" max="8452" width="10.42578125" style="1467" customWidth="1"/>
    <col min="8453" max="8453" width="9.85546875" style="1467" customWidth="1"/>
    <col min="8454" max="8455" width="10.5703125" style="1467" customWidth="1"/>
    <col min="8456" max="8704" width="9.140625" style="1467"/>
    <col min="8705" max="8705" width="32.7109375" style="1467" customWidth="1"/>
    <col min="8706" max="8706" width="11.5703125" style="1467" customWidth="1"/>
    <col min="8707" max="8707" width="12.5703125" style="1467" customWidth="1"/>
    <col min="8708" max="8708" width="10.42578125" style="1467" customWidth="1"/>
    <col min="8709" max="8709" width="9.85546875" style="1467" customWidth="1"/>
    <col min="8710" max="8711" width="10.5703125" style="1467" customWidth="1"/>
    <col min="8712" max="8960" width="9.140625" style="1467"/>
    <col min="8961" max="8961" width="32.7109375" style="1467" customWidth="1"/>
    <col min="8962" max="8962" width="11.5703125" style="1467" customWidth="1"/>
    <col min="8963" max="8963" width="12.5703125" style="1467" customWidth="1"/>
    <col min="8964" max="8964" width="10.42578125" style="1467" customWidth="1"/>
    <col min="8965" max="8965" width="9.85546875" style="1467" customWidth="1"/>
    <col min="8966" max="8967" width="10.5703125" style="1467" customWidth="1"/>
    <col min="8968" max="9216" width="9.140625" style="1467"/>
    <col min="9217" max="9217" width="32.7109375" style="1467" customWidth="1"/>
    <col min="9218" max="9218" width="11.5703125" style="1467" customWidth="1"/>
    <col min="9219" max="9219" width="12.5703125" style="1467" customWidth="1"/>
    <col min="9220" max="9220" width="10.42578125" style="1467" customWidth="1"/>
    <col min="9221" max="9221" width="9.85546875" style="1467" customWidth="1"/>
    <col min="9222" max="9223" width="10.5703125" style="1467" customWidth="1"/>
    <col min="9224" max="9472" width="9.140625" style="1467"/>
    <col min="9473" max="9473" width="32.7109375" style="1467" customWidth="1"/>
    <col min="9474" max="9474" width="11.5703125" style="1467" customWidth="1"/>
    <col min="9475" max="9475" width="12.5703125" style="1467" customWidth="1"/>
    <col min="9476" max="9476" width="10.42578125" style="1467" customWidth="1"/>
    <col min="9477" max="9477" width="9.85546875" style="1467" customWidth="1"/>
    <col min="9478" max="9479" width="10.5703125" style="1467" customWidth="1"/>
    <col min="9480" max="9728" width="9.140625" style="1467"/>
    <col min="9729" max="9729" width="32.7109375" style="1467" customWidth="1"/>
    <col min="9730" max="9730" width="11.5703125" style="1467" customWidth="1"/>
    <col min="9731" max="9731" width="12.5703125" style="1467" customWidth="1"/>
    <col min="9732" max="9732" width="10.42578125" style="1467" customWidth="1"/>
    <col min="9733" max="9733" width="9.85546875" style="1467" customWidth="1"/>
    <col min="9734" max="9735" width="10.5703125" style="1467" customWidth="1"/>
    <col min="9736" max="9984" width="9.140625" style="1467"/>
    <col min="9985" max="9985" width="32.7109375" style="1467" customWidth="1"/>
    <col min="9986" max="9986" width="11.5703125" style="1467" customWidth="1"/>
    <col min="9987" max="9987" width="12.5703125" style="1467" customWidth="1"/>
    <col min="9988" max="9988" width="10.42578125" style="1467" customWidth="1"/>
    <col min="9989" max="9989" width="9.85546875" style="1467" customWidth="1"/>
    <col min="9990" max="9991" width="10.5703125" style="1467" customWidth="1"/>
    <col min="9992" max="10240" width="9.140625" style="1467"/>
    <col min="10241" max="10241" width="32.7109375" style="1467" customWidth="1"/>
    <col min="10242" max="10242" width="11.5703125" style="1467" customWidth="1"/>
    <col min="10243" max="10243" width="12.5703125" style="1467" customWidth="1"/>
    <col min="10244" max="10244" width="10.42578125" style="1467" customWidth="1"/>
    <col min="10245" max="10245" width="9.85546875" style="1467" customWidth="1"/>
    <col min="10246" max="10247" width="10.5703125" style="1467" customWidth="1"/>
    <col min="10248" max="10496" width="9.140625" style="1467"/>
    <col min="10497" max="10497" width="32.7109375" style="1467" customWidth="1"/>
    <col min="10498" max="10498" width="11.5703125" style="1467" customWidth="1"/>
    <col min="10499" max="10499" width="12.5703125" style="1467" customWidth="1"/>
    <col min="10500" max="10500" width="10.42578125" style="1467" customWidth="1"/>
    <col min="10501" max="10501" width="9.85546875" style="1467" customWidth="1"/>
    <col min="10502" max="10503" width="10.5703125" style="1467" customWidth="1"/>
    <col min="10504" max="10752" width="9.140625" style="1467"/>
    <col min="10753" max="10753" width="32.7109375" style="1467" customWidth="1"/>
    <col min="10754" max="10754" width="11.5703125" style="1467" customWidth="1"/>
    <col min="10755" max="10755" width="12.5703125" style="1467" customWidth="1"/>
    <col min="10756" max="10756" width="10.42578125" style="1467" customWidth="1"/>
    <col min="10757" max="10757" width="9.85546875" style="1467" customWidth="1"/>
    <col min="10758" max="10759" width="10.5703125" style="1467" customWidth="1"/>
    <col min="10760" max="11008" width="9.140625" style="1467"/>
    <col min="11009" max="11009" width="32.7109375" style="1467" customWidth="1"/>
    <col min="11010" max="11010" width="11.5703125" style="1467" customWidth="1"/>
    <col min="11011" max="11011" width="12.5703125" style="1467" customWidth="1"/>
    <col min="11012" max="11012" width="10.42578125" style="1467" customWidth="1"/>
    <col min="11013" max="11013" width="9.85546875" style="1467" customWidth="1"/>
    <col min="11014" max="11015" width="10.5703125" style="1467" customWidth="1"/>
    <col min="11016" max="11264" width="9.140625" style="1467"/>
    <col min="11265" max="11265" width="32.7109375" style="1467" customWidth="1"/>
    <col min="11266" max="11266" width="11.5703125" style="1467" customWidth="1"/>
    <col min="11267" max="11267" width="12.5703125" style="1467" customWidth="1"/>
    <col min="11268" max="11268" width="10.42578125" style="1467" customWidth="1"/>
    <col min="11269" max="11269" width="9.85546875" style="1467" customWidth="1"/>
    <col min="11270" max="11271" width="10.5703125" style="1467" customWidth="1"/>
    <col min="11272" max="11520" width="9.140625" style="1467"/>
    <col min="11521" max="11521" width="32.7109375" style="1467" customWidth="1"/>
    <col min="11522" max="11522" width="11.5703125" style="1467" customWidth="1"/>
    <col min="11523" max="11523" width="12.5703125" style="1467" customWidth="1"/>
    <col min="11524" max="11524" width="10.42578125" style="1467" customWidth="1"/>
    <col min="11525" max="11525" width="9.85546875" style="1467" customWidth="1"/>
    <col min="11526" max="11527" width="10.5703125" style="1467" customWidth="1"/>
    <col min="11528" max="11776" width="9.140625" style="1467"/>
    <col min="11777" max="11777" width="32.7109375" style="1467" customWidth="1"/>
    <col min="11778" max="11778" width="11.5703125" style="1467" customWidth="1"/>
    <col min="11779" max="11779" width="12.5703125" style="1467" customWidth="1"/>
    <col min="11780" max="11780" width="10.42578125" style="1467" customWidth="1"/>
    <col min="11781" max="11781" width="9.85546875" style="1467" customWidth="1"/>
    <col min="11782" max="11783" width="10.5703125" style="1467" customWidth="1"/>
    <col min="11784" max="12032" width="9.140625" style="1467"/>
    <col min="12033" max="12033" width="32.7109375" style="1467" customWidth="1"/>
    <col min="12034" max="12034" width="11.5703125" style="1467" customWidth="1"/>
    <col min="12035" max="12035" width="12.5703125" style="1467" customWidth="1"/>
    <col min="12036" max="12036" width="10.42578125" style="1467" customWidth="1"/>
    <col min="12037" max="12037" width="9.85546875" style="1467" customWidth="1"/>
    <col min="12038" max="12039" width="10.5703125" style="1467" customWidth="1"/>
    <col min="12040" max="12288" width="9.140625" style="1467"/>
    <col min="12289" max="12289" width="32.7109375" style="1467" customWidth="1"/>
    <col min="12290" max="12290" width="11.5703125" style="1467" customWidth="1"/>
    <col min="12291" max="12291" width="12.5703125" style="1467" customWidth="1"/>
    <col min="12292" max="12292" width="10.42578125" style="1467" customWidth="1"/>
    <col min="12293" max="12293" width="9.85546875" style="1467" customWidth="1"/>
    <col min="12294" max="12295" width="10.5703125" style="1467" customWidth="1"/>
    <col min="12296" max="12544" width="9.140625" style="1467"/>
    <col min="12545" max="12545" width="32.7109375" style="1467" customWidth="1"/>
    <col min="12546" max="12546" width="11.5703125" style="1467" customWidth="1"/>
    <col min="12547" max="12547" width="12.5703125" style="1467" customWidth="1"/>
    <col min="12548" max="12548" width="10.42578125" style="1467" customWidth="1"/>
    <col min="12549" max="12549" width="9.85546875" style="1467" customWidth="1"/>
    <col min="12550" max="12551" width="10.5703125" style="1467" customWidth="1"/>
    <col min="12552" max="12800" width="9.140625" style="1467"/>
    <col min="12801" max="12801" width="32.7109375" style="1467" customWidth="1"/>
    <col min="12802" max="12802" width="11.5703125" style="1467" customWidth="1"/>
    <col min="12803" max="12803" width="12.5703125" style="1467" customWidth="1"/>
    <col min="12804" max="12804" width="10.42578125" style="1467" customWidth="1"/>
    <col min="12805" max="12805" width="9.85546875" style="1467" customWidth="1"/>
    <col min="12806" max="12807" width="10.5703125" style="1467" customWidth="1"/>
    <col min="12808" max="13056" width="9.140625" style="1467"/>
    <col min="13057" max="13057" width="32.7109375" style="1467" customWidth="1"/>
    <col min="13058" max="13058" width="11.5703125" style="1467" customWidth="1"/>
    <col min="13059" max="13059" width="12.5703125" style="1467" customWidth="1"/>
    <col min="13060" max="13060" width="10.42578125" style="1467" customWidth="1"/>
    <col min="13061" max="13061" width="9.85546875" style="1467" customWidth="1"/>
    <col min="13062" max="13063" width="10.5703125" style="1467" customWidth="1"/>
    <col min="13064" max="13312" width="9.140625" style="1467"/>
    <col min="13313" max="13313" width="32.7109375" style="1467" customWidth="1"/>
    <col min="13314" max="13314" width="11.5703125" style="1467" customWidth="1"/>
    <col min="13315" max="13315" width="12.5703125" style="1467" customWidth="1"/>
    <col min="13316" max="13316" width="10.42578125" style="1467" customWidth="1"/>
    <col min="13317" max="13317" width="9.85546875" style="1467" customWidth="1"/>
    <col min="13318" max="13319" width="10.5703125" style="1467" customWidth="1"/>
    <col min="13320" max="13568" width="9.140625" style="1467"/>
    <col min="13569" max="13569" width="32.7109375" style="1467" customWidth="1"/>
    <col min="13570" max="13570" width="11.5703125" style="1467" customWidth="1"/>
    <col min="13571" max="13571" width="12.5703125" style="1467" customWidth="1"/>
    <col min="13572" max="13572" width="10.42578125" style="1467" customWidth="1"/>
    <col min="13573" max="13573" width="9.85546875" style="1467" customWidth="1"/>
    <col min="13574" max="13575" width="10.5703125" style="1467" customWidth="1"/>
    <col min="13576" max="13824" width="9.140625" style="1467"/>
    <col min="13825" max="13825" width="32.7109375" style="1467" customWidth="1"/>
    <col min="13826" max="13826" width="11.5703125" style="1467" customWidth="1"/>
    <col min="13827" max="13827" width="12.5703125" style="1467" customWidth="1"/>
    <col min="13828" max="13828" width="10.42578125" style="1467" customWidth="1"/>
    <col min="13829" max="13829" width="9.85546875" style="1467" customWidth="1"/>
    <col min="13830" max="13831" width="10.5703125" style="1467" customWidth="1"/>
    <col min="13832" max="14080" width="9.140625" style="1467"/>
    <col min="14081" max="14081" width="32.7109375" style="1467" customWidth="1"/>
    <col min="14082" max="14082" width="11.5703125" style="1467" customWidth="1"/>
    <col min="14083" max="14083" width="12.5703125" style="1467" customWidth="1"/>
    <col min="14084" max="14084" width="10.42578125" style="1467" customWidth="1"/>
    <col min="14085" max="14085" width="9.85546875" style="1467" customWidth="1"/>
    <col min="14086" max="14087" width="10.5703125" style="1467" customWidth="1"/>
    <col min="14088" max="14336" width="9.140625" style="1467"/>
    <col min="14337" max="14337" width="32.7109375" style="1467" customWidth="1"/>
    <col min="14338" max="14338" width="11.5703125" style="1467" customWidth="1"/>
    <col min="14339" max="14339" width="12.5703125" style="1467" customWidth="1"/>
    <col min="14340" max="14340" width="10.42578125" style="1467" customWidth="1"/>
    <col min="14341" max="14341" width="9.85546875" style="1467" customWidth="1"/>
    <col min="14342" max="14343" width="10.5703125" style="1467" customWidth="1"/>
    <col min="14344" max="14592" width="9.140625" style="1467"/>
    <col min="14593" max="14593" width="32.7109375" style="1467" customWidth="1"/>
    <col min="14594" max="14594" width="11.5703125" style="1467" customWidth="1"/>
    <col min="14595" max="14595" width="12.5703125" style="1467" customWidth="1"/>
    <col min="14596" max="14596" width="10.42578125" style="1467" customWidth="1"/>
    <col min="14597" max="14597" width="9.85546875" style="1467" customWidth="1"/>
    <col min="14598" max="14599" width="10.5703125" style="1467" customWidth="1"/>
    <col min="14600" max="14848" width="9.140625" style="1467"/>
    <col min="14849" max="14849" width="32.7109375" style="1467" customWidth="1"/>
    <col min="14850" max="14850" width="11.5703125" style="1467" customWidth="1"/>
    <col min="14851" max="14851" width="12.5703125" style="1467" customWidth="1"/>
    <col min="14852" max="14852" width="10.42578125" style="1467" customWidth="1"/>
    <col min="14853" max="14853" width="9.85546875" style="1467" customWidth="1"/>
    <col min="14854" max="14855" width="10.5703125" style="1467" customWidth="1"/>
    <col min="14856" max="15104" width="9.140625" style="1467"/>
    <col min="15105" max="15105" width="32.7109375" style="1467" customWidth="1"/>
    <col min="15106" max="15106" width="11.5703125" style="1467" customWidth="1"/>
    <col min="15107" max="15107" width="12.5703125" style="1467" customWidth="1"/>
    <col min="15108" max="15108" width="10.42578125" style="1467" customWidth="1"/>
    <col min="15109" max="15109" width="9.85546875" style="1467" customWidth="1"/>
    <col min="15110" max="15111" width="10.5703125" style="1467" customWidth="1"/>
    <col min="15112" max="15360" width="9.140625" style="1467"/>
    <col min="15361" max="15361" width="32.7109375" style="1467" customWidth="1"/>
    <col min="15362" max="15362" width="11.5703125" style="1467" customWidth="1"/>
    <col min="15363" max="15363" width="12.5703125" style="1467" customWidth="1"/>
    <col min="15364" max="15364" width="10.42578125" style="1467" customWidth="1"/>
    <col min="15365" max="15365" width="9.85546875" style="1467" customWidth="1"/>
    <col min="15366" max="15367" width="10.5703125" style="1467" customWidth="1"/>
    <col min="15368" max="15616" width="9.140625" style="1467"/>
    <col min="15617" max="15617" width="32.7109375" style="1467" customWidth="1"/>
    <col min="15618" max="15618" width="11.5703125" style="1467" customWidth="1"/>
    <col min="15619" max="15619" width="12.5703125" style="1467" customWidth="1"/>
    <col min="15620" max="15620" width="10.42578125" style="1467" customWidth="1"/>
    <col min="15621" max="15621" width="9.85546875" style="1467" customWidth="1"/>
    <col min="15622" max="15623" width="10.5703125" style="1467" customWidth="1"/>
    <col min="15624" max="15872" width="9.140625" style="1467"/>
    <col min="15873" max="15873" width="32.7109375" style="1467" customWidth="1"/>
    <col min="15874" max="15874" width="11.5703125" style="1467" customWidth="1"/>
    <col min="15875" max="15875" width="12.5703125" style="1467" customWidth="1"/>
    <col min="15876" max="15876" width="10.42578125" style="1467" customWidth="1"/>
    <col min="15877" max="15877" width="9.85546875" style="1467" customWidth="1"/>
    <col min="15878" max="15879" width="10.5703125" style="1467" customWidth="1"/>
    <col min="15880" max="16128" width="9.140625" style="1467"/>
    <col min="16129" max="16129" width="32.7109375" style="1467" customWidth="1"/>
    <col min="16130" max="16130" width="11.5703125" style="1467" customWidth="1"/>
    <col min="16131" max="16131" width="12.5703125" style="1467" customWidth="1"/>
    <col min="16132" max="16132" width="10.42578125" style="1467" customWidth="1"/>
    <col min="16133" max="16133" width="9.85546875" style="1467" customWidth="1"/>
    <col min="16134" max="16135" width="10.5703125" style="1467" customWidth="1"/>
    <col min="16136" max="16384" width="9.140625" style="1467"/>
  </cols>
  <sheetData>
    <row r="1" spans="1:15" ht="17.25" customHeight="1">
      <c r="A1" s="1921" t="s">
        <v>1737</v>
      </c>
      <c r="B1" s="1933"/>
      <c r="C1" s="1630"/>
      <c r="D1" s="1630"/>
      <c r="E1" s="1630"/>
    </row>
    <row r="2" spans="1:15" ht="19.5" customHeight="1">
      <c r="A2" s="2328" t="s">
        <v>1550</v>
      </c>
      <c r="B2" s="2328"/>
      <c r="C2" s="2328"/>
      <c r="D2" s="2328"/>
      <c r="E2" s="2328"/>
    </row>
    <row r="3" spans="1:15" ht="19.5" customHeight="1">
      <c r="A3" s="2329" t="s">
        <v>1551</v>
      </c>
      <c r="B3" s="2329"/>
      <c r="C3" s="2329"/>
      <c r="D3" s="2329"/>
      <c r="E3" s="2329"/>
      <c r="F3" s="2394"/>
      <c r="G3" s="2394"/>
    </row>
    <row r="4" spans="1:15" s="122" customFormat="1" ht="12.95" customHeight="1">
      <c r="A4" s="1618">
        <v>2016</v>
      </c>
      <c r="B4" s="1746"/>
      <c r="C4" s="1839"/>
      <c r="D4" s="1839"/>
      <c r="G4" s="1840" t="s">
        <v>1495</v>
      </c>
    </row>
    <row r="5" spans="1:15" s="122" customFormat="1" ht="11.1" customHeight="1">
      <c r="A5" s="1841" t="s">
        <v>1462</v>
      </c>
      <c r="B5" s="2092" t="s">
        <v>0</v>
      </c>
      <c r="C5" s="2049" t="s">
        <v>1496</v>
      </c>
      <c r="D5" s="2391"/>
      <c r="E5" s="2391"/>
      <c r="F5" s="2392"/>
      <c r="G5" s="2092" t="s">
        <v>1497</v>
      </c>
    </row>
    <row r="6" spans="1:15" s="122" customFormat="1" ht="11.1" customHeight="1">
      <c r="A6" s="1842"/>
      <c r="B6" s="2065"/>
      <c r="C6" s="2068"/>
      <c r="D6" s="2185"/>
      <c r="E6" s="2185"/>
      <c r="F6" s="2186"/>
      <c r="G6" s="2393"/>
    </row>
    <row r="7" spans="1:15" s="122" customFormat="1" ht="11.1" customHeight="1">
      <c r="A7" s="1842"/>
      <c r="B7" s="2065"/>
      <c r="C7" s="2092" t="s">
        <v>0</v>
      </c>
      <c r="D7" s="2092" t="s">
        <v>1485</v>
      </c>
      <c r="E7" s="2092" t="s">
        <v>1498</v>
      </c>
      <c r="F7" s="2092" t="s">
        <v>1499</v>
      </c>
      <c r="G7" s="2393"/>
    </row>
    <row r="8" spans="1:15" s="122" customFormat="1" ht="20.25" customHeight="1">
      <c r="A8" s="1819" t="s">
        <v>700</v>
      </c>
      <c r="B8" s="2261"/>
      <c r="C8" s="2261"/>
      <c r="D8" s="2093"/>
      <c r="E8" s="2093"/>
      <c r="F8" s="2093"/>
      <c r="G8" s="2301"/>
      <c r="H8" s="1877"/>
      <c r="I8" s="1877"/>
      <c r="J8" s="1877"/>
      <c r="K8" s="1877"/>
      <c r="L8" s="1877"/>
      <c r="M8" s="1877"/>
    </row>
    <row r="9" spans="1:15" s="122" customFormat="1" ht="6" customHeight="1">
      <c r="A9" s="950" t="s">
        <v>73</v>
      </c>
      <c r="B9" s="987"/>
      <c r="C9" s="950"/>
      <c r="D9" s="950"/>
      <c r="E9" s="950"/>
    </row>
    <row r="10" spans="1:15" s="137" customFormat="1" ht="35.1" customHeight="1">
      <c r="A10" s="1871" t="s">
        <v>28</v>
      </c>
      <c r="B10" s="1846">
        <f t="shared" ref="B10:G10" si="0">SUM(B11:B14)</f>
        <v>8485.4779999999973</v>
      </c>
      <c r="C10" s="1846">
        <f t="shared" si="0"/>
        <v>7070.6749999999984</v>
      </c>
      <c r="D10" s="1846">
        <f t="shared" si="0"/>
        <v>2733.8900000000003</v>
      </c>
      <c r="E10" s="1846">
        <f t="shared" si="0"/>
        <v>3181.9289999999978</v>
      </c>
      <c r="F10" s="1846">
        <f t="shared" si="0"/>
        <v>1154.8560000000002</v>
      </c>
      <c r="G10" s="1846">
        <f t="shared" si="0"/>
        <v>1414.8029999999987</v>
      </c>
      <c r="H10" s="856"/>
      <c r="I10" s="856"/>
      <c r="J10" s="856"/>
      <c r="K10" s="856"/>
      <c r="L10" s="856"/>
      <c r="M10" s="856"/>
      <c r="N10" s="1874"/>
    </row>
    <row r="11" spans="1:15" s="137" customFormat="1" ht="15" customHeight="1">
      <c r="A11" s="976" t="s">
        <v>1552</v>
      </c>
      <c r="B11" s="1848">
        <f>C11+G11</f>
        <v>4838.2459999999974</v>
      </c>
      <c r="C11" s="1848">
        <f>D11+E11+F11</f>
        <v>3646.0119999999979</v>
      </c>
      <c r="D11" s="1848">
        <v>1361.5140000000001</v>
      </c>
      <c r="E11" s="1848">
        <v>2123.3079999999977</v>
      </c>
      <c r="F11" s="1848">
        <v>161.19000000000005</v>
      </c>
      <c r="G11" s="1848">
        <v>1192.233999999999</v>
      </c>
      <c r="H11" s="856"/>
      <c r="I11" s="856"/>
      <c r="J11" s="1874"/>
    </row>
    <row r="12" spans="1:15" s="137" customFormat="1" ht="15" customHeight="1">
      <c r="A12" s="954" t="s">
        <v>1553</v>
      </c>
      <c r="B12" s="1848">
        <f>C12+G12</f>
        <v>853.52600000000064</v>
      </c>
      <c r="C12" s="1848">
        <f>D12+E12+F12</f>
        <v>820.8110000000006</v>
      </c>
      <c r="D12" s="1848">
        <v>343.26800000000026</v>
      </c>
      <c r="E12" s="1848">
        <v>311.72200000000043</v>
      </c>
      <c r="F12" s="1848">
        <v>165.82099999999986</v>
      </c>
      <c r="G12" s="1848">
        <v>32.715000000000011</v>
      </c>
      <c r="H12" s="856"/>
      <c r="I12" s="856"/>
      <c r="J12" s="1874"/>
    </row>
    <row r="13" spans="1:15" s="137" customFormat="1" ht="15" customHeight="1">
      <c r="A13" s="954" t="s">
        <v>1554</v>
      </c>
      <c r="B13" s="1848">
        <f>C13+G13</f>
        <v>1600.4709999999993</v>
      </c>
      <c r="C13" s="1848">
        <f>D13+E13+F13</f>
        <v>1419.6479999999995</v>
      </c>
      <c r="D13" s="1848">
        <v>881.53999999999951</v>
      </c>
      <c r="E13" s="1848">
        <v>454.78799999999995</v>
      </c>
      <c r="F13" s="1848">
        <v>83.319999999999979</v>
      </c>
      <c r="G13" s="1848">
        <v>180.82299999999992</v>
      </c>
      <c r="H13" s="856"/>
      <c r="I13" s="856"/>
      <c r="J13" s="1874"/>
    </row>
    <row r="14" spans="1:15" s="137" customFormat="1" ht="15" customHeight="1">
      <c r="A14" s="954" t="s">
        <v>1529</v>
      </c>
      <c r="B14" s="1848">
        <f>C14+G14</f>
        <v>1193.2350000000004</v>
      </c>
      <c r="C14" s="1848">
        <f>D14+E14+F14</f>
        <v>1184.2040000000004</v>
      </c>
      <c r="D14" s="1848">
        <v>147.56800000000004</v>
      </c>
      <c r="E14" s="1848">
        <v>292.11099999999999</v>
      </c>
      <c r="F14" s="1848">
        <v>744.52500000000032</v>
      </c>
      <c r="G14" s="1848">
        <v>9.0310000000000024</v>
      </c>
      <c r="H14" s="856"/>
      <c r="I14" s="856"/>
      <c r="J14" s="1874"/>
    </row>
    <row r="15" spans="1:15" s="122" customFormat="1" ht="9.9499999999999993" customHeight="1">
      <c r="A15" s="954"/>
      <c r="B15" s="1848"/>
      <c r="C15" s="1853"/>
      <c r="D15" s="1853"/>
      <c r="E15" s="1853"/>
    </row>
    <row r="16" spans="1:15" s="137" customFormat="1" ht="35.1" customHeight="1">
      <c r="A16" s="1872" t="s">
        <v>518</v>
      </c>
      <c r="B16" s="1846">
        <f t="shared" ref="B16:G16" si="1">SUM(B17:B20)</f>
        <v>8152.7209999999968</v>
      </c>
      <c r="C16" s="1846">
        <f t="shared" si="1"/>
        <v>6762.1279999999979</v>
      </c>
      <c r="D16" s="1846">
        <f t="shared" si="1"/>
        <v>2555.9250000000002</v>
      </c>
      <c r="E16" s="1846">
        <f t="shared" si="1"/>
        <v>3060.1409999999983</v>
      </c>
      <c r="F16" s="1846">
        <f t="shared" si="1"/>
        <v>1146.0619999999999</v>
      </c>
      <c r="G16" s="1846">
        <f t="shared" si="1"/>
        <v>1390.5929999999987</v>
      </c>
      <c r="H16" s="856"/>
      <c r="I16" s="856"/>
      <c r="J16" s="1874"/>
      <c r="K16" s="1874"/>
      <c r="L16" s="1874"/>
      <c r="M16" s="1874"/>
      <c r="N16" s="1874"/>
      <c r="O16" s="1874"/>
    </row>
    <row r="17" spans="1:10" s="137" customFormat="1" ht="15" customHeight="1">
      <c r="A17" s="976" t="s">
        <v>1552</v>
      </c>
      <c r="B17" s="1848">
        <f>C17+G17</f>
        <v>4721.551999999996</v>
      </c>
      <c r="C17" s="1848">
        <f>D17+E17+F17</f>
        <v>3553.0379999999977</v>
      </c>
      <c r="D17" s="1848">
        <v>1361.5139999999999</v>
      </c>
      <c r="E17" s="1848">
        <v>2030.8589999999981</v>
      </c>
      <c r="F17" s="1848">
        <v>160.66500000000005</v>
      </c>
      <c r="G17" s="1848">
        <v>1168.5139999999988</v>
      </c>
      <c r="H17" s="856"/>
      <c r="I17" s="856"/>
      <c r="J17" s="1874"/>
    </row>
    <row r="18" spans="1:10" s="137" customFormat="1" ht="15" customHeight="1">
      <c r="A18" s="954" t="s">
        <v>1553</v>
      </c>
      <c r="B18" s="1848">
        <f>C18+G18</f>
        <v>818.19100000000037</v>
      </c>
      <c r="C18" s="1848">
        <f>D18+E18+F18</f>
        <v>785.47600000000034</v>
      </c>
      <c r="D18" s="1848">
        <v>338.3060000000001</v>
      </c>
      <c r="E18" s="1848">
        <v>287.47900000000027</v>
      </c>
      <c r="F18" s="1848">
        <v>159.69099999999997</v>
      </c>
      <c r="G18" s="1848">
        <v>32.715000000000011</v>
      </c>
      <c r="H18" s="856"/>
      <c r="I18" s="856"/>
      <c r="J18" s="1874"/>
    </row>
    <row r="19" spans="1:10" s="137" customFormat="1" ht="15" customHeight="1">
      <c r="A19" s="954" t="s">
        <v>1554</v>
      </c>
      <c r="B19" s="1848">
        <f>C19+G19</f>
        <v>1420.2329999999997</v>
      </c>
      <c r="C19" s="1848">
        <f>D19+E19+F19</f>
        <v>1239.4099999999999</v>
      </c>
      <c r="D19" s="1848">
        <v>708.53699999999981</v>
      </c>
      <c r="E19" s="1848">
        <v>449.69199999999995</v>
      </c>
      <c r="F19" s="1848">
        <v>81.180999999999969</v>
      </c>
      <c r="G19" s="1848">
        <v>180.82299999999998</v>
      </c>
      <c r="H19" s="856"/>
      <c r="I19" s="856"/>
      <c r="J19" s="1874"/>
    </row>
    <row r="20" spans="1:10" s="137" customFormat="1" ht="15" customHeight="1">
      <c r="A20" s="954" t="s">
        <v>1529</v>
      </c>
      <c r="B20" s="1848">
        <f>C20+G20</f>
        <v>1192.7449999999997</v>
      </c>
      <c r="C20" s="1848">
        <f>D20+E20+F20</f>
        <v>1184.2039999999997</v>
      </c>
      <c r="D20" s="1848">
        <v>147.56800000000001</v>
      </c>
      <c r="E20" s="1848">
        <v>292.11099999999988</v>
      </c>
      <c r="F20" s="1848">
        <v>744.52499999999998</v>
      </c>
      <c r="G20" s="1848">
        <v>8.5410000000000021</v>
      </c>
      <c r="H20" s="856"/>
      <c r="I20" s="856"/>
      <c r="J20" s="1874"/>
    </row>
    <row r="21" spans="1:10" s="122" customFormat="1" ht="9.9499999999999993" customHeight="1">
      <c r="A21" s="1765"/>
      <c r="B21" s="1848"/>
      <c r="C21" s="1853"/>
      <c r="D21" s="1853"/>
      <c r="E21" s="1853"/>
      <c r="H21" s="856"/>
      <c r="I21" s="856"/>
      <c r="J21" s="1874"/>
    </row>
    <row r="22" spans="1:10" s="137" customFormat="1" ht="35.1" customHeight="1">
      <c r="A22" s="1872" t="s">
        <v>1530</v>
      </c>
      <c r="B22" s="1846">
        <f t="shared" ref="B22:G22" si="2">SUM(B23:B26)</f>
        <v>2539.1149999999998</v>
      </c>
      <c r="C22" s="1846">
        <f t="shared" si="2"/>
        <v>1533.4919999999997</v>
      </c>
      <c r="D22" s="1846">
        <f t="shared" si="2"/>
        <v>516.79899999999998</v>
      </c>
      <c r="E22" s="1846">
        <f t="shared" si="2"/>
        <v>868.32999999999981</v>
      </c>
      <c r="F22" s="1846">
        <f t="shared" si="2"/>
        <v>148.363</v>
      </c>
      <c r="G22" s="1846">
        <f t="shared" si="2"/>
        <v>1005.6230000000002</v>
      </c>
      <c r="H22" s="856"/>
      <c r="I22" s="856"/>
      <c r="J22" s="1874"/>
    </row>
    <row r="23" spans="1:10" s="122" customFormat="1" ht="15" customHeight="1">
      <c r="A23" s="1497" t="s">
        <v>1552</v>
      </c>
      <c r="B23" s="1848">
        <f>C23+G23</f>
        <v>1860.184</v>
      </c>
      <c r="C23" s="1848">
        <f>D23+E23+F23</f>
        <v>856.40599999999984</v>
      </c>
      <c r="D23" s="1853">
        <v>328.89299999999997</v>
      </c>
      <c r="E23" s="1853">
        <v>512.26599999999985</v>
      </c>
      <c r="F23" s="1853">
        <v>15.246999999999996</v>
      </c>
      <c r="G23" s="1848">
        <v>1003.7780000000001</v>
      </c>
      <c r="H23" s="856"/>
      <c r="I23" s="856"/>
      <c r="J23" s="1874"/>
    </row>
    <row r="24" spans="1:10" s="122" customFormat="1" ht="15" customHeight="1">
      <c r="A24" s="952" t="s">
        <v>1553</v>
      </c>
      <c r="B24" s="1848">
        <f>C24+G24</f>
        <v>239.69700000000006</v>
      </c>
      <c r="C24" s="1848">
        <f>D24+E24+F24</f>
        <v>237.85200000000006</v>
      </c>
      <c r="D24" s="1853">
        <v>98.238000000000028</v>
      </c>
      <c r="E24" s="1853">
        <v>82.414000000000001</v>
      </c>
      <c r="F24" s="1853">
        <v>57.200000000000017</v>
      </c>
      <c r="G24" s="1848">
        <v>1.8449999999999991</v>
      </c>
      <c r="H24" s="856"/>
      <c r="I24" s="856"/>
      <c r="J24" s="1874"/>
    </row>
    <row r="25" spans="1:10" s="122" customFormat="1" ht="15" customHeight="1">
      <c r="A25" s="952" t="s">
        <v>1554</v>
      </c>
      <c r="B25" s="1848">
        <f>C25+G25</f>
        <v>352.78399999999993</v>
      </c>
      <c r="C25" s="1848">
        <f>D25+E25+F25</f>
        <v>352.78399999999993</v>
      </c>
      <c r="D25" s="1853">
        <v>89.668000000000006</v>
      </c>
      <c r="E25" s="1853">
        <v>188.11599999999993</v>
      </c>
      <c r="F25" s="1853">
        <v>74.999999999999986</v>
      </c>
      <c r="G25" s="1848">
        <v>0</v>
      </c>
      <c r="H25" s="856"/>
      <c r="I25" s="856"/>
      <c r="J25" s="1874"/>
    </row>
    <row r="26" spans="1:10" s="122" customFormat="1" ht="15" customHeight="1">
      <c r="A26" s="952" t="s">
        <v>1529</v>
      </c>
      <c r="B26" s="1848">
        <f>C26+G26</f>
        <v>86.450000000000017</v>
      </c>
      <c r="C26" s="1848">
        <f>D26+E26+F26</f>
        <v>86.450000000000017</v>
      </c>
      <c r="D26" s="1853">
        <v>0</v>
      </c>
      <c r="E26" s="1853">
        <v>85.53400000000002</v>
      </c>
      <c r="F26" s="1853">
        <v>0.91600000000000026</v>
      </c>
      <c r="G26" s="1848">
        <v>0</v>
      </c>
      <c r="H26" s="856"/>
      <c r="I26" s="856"/>
      <c r="J26" s="1874"/>
    </row>
    <row r="27" spans="1:10" s="122" customFormat="1" ht="9.9499999999999993" customHeight="1">
      <c r="A27" s="1765"/>
      <c r="B27" s="1848"/>
      <c r="C27" s="1853"/>
      <c r="D27" s="1853"/>
      <c r="E27" s="1853"/>
      <c r="H27" s="856"/>
      <c r="I27" s="856"/>
      <c r="J27" s="1874"/>
    </row>
    <row r="28" spans="1:10" s="137" customFormat="1" ht="35.1" customHeight="1">
      <c r="A28" s="1872" t="s">
        <v>1531</v>
      </c>
      <c r="B28" s="1846">
        <f t="shared" ref="B28:G28" si="3">SUM(B29:B32)</f>
        <v>2191.848</v>
      </c>
      <c r="C28" s="1846">
        <f t="shared" si="3"/>
        <v>2152.4699999999998</v>
      </c>
      <c r="D28" s="1846">
        <f t="shared" si="3"/>
        <v>419.529</v>
      </c>
      <c r="E28" s="1846">
        <f t="shared" si="3"/>
        <v>824.53600000000006</v>
      </c>
      <c r="F28" s="1846">
        <f t="shared" si="3"/>
        <v>908.40499999999997</v>
      </c>
      <c r="G28" s="1846">
        <f t="shared" si="3"/>
        <v>39.378000000000007</v>
      </c>
      <c r="H28" s="856"/>
      <c r="I28" s="856"/>
      <c r="J28" s="1874"/>
    </row>
    <row r="29" spans="1:10" s="122" customFormat="1" ht="15" customHeight="1">
      <c r="A29" s="1497" t="s">
        <v>1552</v>
      </c>
      <c r="B29" s="1848">
        <f>C29+G29</f>
        <v>777.42500000000018</v>
      </c>
      <c r="C29" s="1848">
        <f>D29+E29+F29</f>
        <v>748.84100000000012</v>
      </c>
      <c r="D29" s="1853">
        <v>72.419000000000025</v>
      </c>
      <c r="E29" s="1853">
        <v>606.57100000000014</v>
      </c>
      <c r="F29" s="1853">
        <v>69.850999999999985</v>
      </c>
      <c r="G29" s="1848">
        <v>28.584000000000007</v>
      </c>
      <c r="H29" s="856"/>
      <c r="I29" s="856"/>
      <c r="J29" s="1874"/>
    </row>
    <row r="30" spans="1:10" s="122" customFormat="1" ht="15" customHeight="1">
      <c r="A30" s="952" t="s">
        <v>1553</v>
      </c>
      <c r="B30" s="1848">
        <f>C30+G30</f>
        <v>195.30399999999992</v>
      </c>
      <c r="C30" s="1848">
        <f>D30+E30+F30</f>
        <v>187.70799999999991</v>
      </c>
      <c r="D30" s="1853">
        <v>38.676000000000002</v>
      </c>
      <c r="E30" s="1853">
        <v>53.314000000000007</v>
      </c>
      <c r="F30" s="1853">
        <v>95.717999999999918</v>
      </c>
      <c r="G30" s="1848">
        <v>7.5959999999999992</v>
      </c>
      <c r="H30" s="856"/>
      <c r="I30" s="856"/>
      <c r="J30" s="1874"/>
    </row>
    <row r="31" spans="1:10" s="122" customFormat="1" ht="15" customHeight="1">
      <c r="A31" s="952" t="s">
        <v>1554</v>
      </c>
      <c r="B31" s="1848">
        <f>C31+G31</f>
        <v>461.28099999999995</v>
      </c>
      <c r="C31" s="1848">
        <f>D31+E31+F31</f>
        <v>461.15799999999996</v>
      </c>
      <c r="D31" s="1853">
        <v>308.43399999999997</v>
      </c>
      <c r="E31" s="1853">
        <v>146.54300000000001</v>
      </c>
      <c r="F31" s="1853">
        <v>6.1810000000000018</v>
      </c>
      <c r="G31" s="1890">
        <v>0.12299999999999996</v>
      </c>
      <c r="H31" s="856"/>
      <c r="I31" s="856"/>
      <c r="J31" s="1874"/>
    </row>
    <row r="32" spans="1:10" s="122" customFormat="1" ht="15" customHeight="1">
      <c r="A32" s="952" t="s">
        <v>1529</v>
      </c>
      <c r="B32" s="1848">
        <f>C32+G32</f>
        <v>757.83800000000008</v>
      </c>
      <c r="C32" s="1848">
        <f>D32+E32+F32</f>
        <v>754.76300000000003</v>
      </c>
      <c r="D32" s="1853">
        <v>0</v>
      </c>
      <c r="E32" s="1853">
        <v>18.108000000000001</v>
      </c>
      <c r="F32" s="1853">
        <v>736.65500000000009</v>
      </c>
      <c r="G32" s="1848">
        <v>3.0750000000000002</v>
      </c>
      <c r="H32" s="856"/>
      <c r="I32" s="856"/>
      <c r="J32" s="1874"/>
    </row>
    <row r="33" spans="1:10" s="122" customFormat="1" ht="9.9499999999999993" customHeight="1">
      <c r="A33" s="952"/>
      <c r="B33" s="956"/>
      <c r="C33" s="958"/>
      <c r="D33" s="958"/>
      <c r="E33" s="958"/>
      <c r="H33" s="856"/>
      <c r="I33" s="856"/>
      <c r="J33" s="1874"/>
    </row>
    <row r="34" spans="1:10" s="137" customFormat="1" ht="35.1" customHeight="1">
      <c r="A34" s="1872" t="s">
        <v>1532</v>
      </c>
      <c r="B34" s="1846">
        <f t="shared" ref="B34:G34" si="4">SUM(B35:B38)</f>
        <v>2526.3710000000005</v>
      </c>
      <c r="C34" s="1846">
        <f t="shared" si="4"/>
        <v>2307.3520000000003</v>
      </c>
      <c r="D34" s="1846">
        <f t="shared" si="4"/>
        <v>1139.9349999999999</v>
      </c>
      <c r="E34" s="1846">
        <f t="shared" si="4"/>
        <v>1086.9649999999999</v>
      </c>
      <c r="F34" s="1846">
        <f t="shared" si="4"/>
        <v>80.45199999999997</v>
      </c>
      <c r="G34" s="1846">
        <f t="shared" si="4"/>
        <v>219.01900000000003</v>
      </c>
      <c r="H34" s="856"/>
      <c r="I34" s="856"/>
      <c r="J34" s="1874"/>
    </row>
    <row r="35" spans="1:10" s="122" customFormat="1" ht="15" customHeight="1">
      <c r="A35" s="1497" t="s">
        <v>1552</v>
      </c>
      <c r="B35" s="1848">
        <f>C35+G35</f>
        <v>1777.0920000000001</v>
      </c>
      <c r="C35" s="1848">
        <f>D35+E35+F35</f>
        <v>1763.6000000000001</v>
      </c>
      <c r="D35" s="1853">
        <v>884.18600000000004</v>
      </c>
      <c r="E35" s="1853">
        <v>803.96199999999999</v>
      </c>
      <c r="F35" s="1853">
        <v>75.45199999999997</v>
      </c>
      <c r="G35" s="1848">
        <v>13.491999999999997</v>
      </c>
      <c r="H35" s="856"/>
      <c r="I35" s="856"/>
      <c r="J35" s="1874"/>
    </row>
    <row r="36" spans="1:10" s="122" customFormat="1" ht="15" customHeight="1">
      <c r="A36" s="952" t="s">
        <v>1553</v>
      </c>
      <c r="B36" s="1848">
        <f>C36+G36</f>
        <v>206.61100000000002</v>
      </c>
      <c r="C36" s="1848">
        <f>D36+E36+F36</f>
        <v>185.23600000000002</v>
      </c>
      <c r="D36" s="1853">
        <v>59.255999999999993</v>
      </c>
      <c r="E36" s="1853">
        <v>120.98000000000002</v>
      </c>
      <c r="F36" s="1853">
        <v>5.0000000000000009</v>
      </c>
      <c r="G36" s="1848">
        <v>21.375</v>
      </c>
      <c r="H36" s="856"/>
      <c r="I36" s="856"/>
      <c r="J36" s="1874"/>
    </row>
    <row r="37" spans="1:10" s="122" customFormat="1" ht="15" customHeight="1">
      <c r="A37" s="952" t="s">
        <v>1554</v>
      </c>
      <c r="B37" s="1848">
        <f>C37+G37</f>
        <v>386.54700000000008</v>
      </c>
      <c r="C37" s="1848">
        <f>D37+E37+F37</f>
        <v>205.84700000000004</v>
      </c>
      <c r="D37" s="1853">
        <v>136.34600000000003</v>
      </c>
      <c r="E37" s="1853">
        <v>69.501000000000019</v>
      </c>
      <c r="F37" s="1853">
        <v>0</v>
      </c>
      <c r="G37" s="1848">
        <v>180.70000000000005</v>
      </c>
      <c r="H37" s="856"/>
      <c r="I37" s="856"/>
      <c r="J37" s="1874"/>
    </row>
    <row r="38" spans="1:10" s="122" customFormat="1" ht="15" customHeight="1">
      <c r="A38" s="952" t="s">
        <v>1529</v>
      </c>
      <c r="B38" s="1848">
        <f>C38+G38</f>
        <v>156.12099999999998</v>
      </c>
      <c r="C38" s="1848">
        <f>D38+E38+F38</f>
        <v>152.66899999999998</v>
      </c>
      <c r="D38" s="1853">
        <v>60.146999999999991</v>
      </c>
      <c r="E38" s="1853">
        <v>92.521999999999991</v>
      </c>
      <c r="F38" s="1853">
        <v>0</v>
      </c>
      <c r="G38" s="1848">
        <v>3.4520000000000004</v>
      </c>
      <c r="H38" s="856"/>
      <c r="I38" s="856"/>
      <c r="J38" s="1874"/>
    </row>
    <row r="39" spans="1:10" s="122" customFormat="1" ht="9.75" customHeight="1" thickBot="1">
      <c r="A39" s="963"/>
      <c r="B39" s="963"/>
      <c r="C39" s="963"/>
      <c r="D39" s="963"/>
      <c r="E39" s="963"/>
      <c r="F39" s="963"/>
      <c r="G39" s="963"/>
    </row>
    <row r="40" spans="1:10" ht="9.75" thickTop="1">
      <c r="A40" s="1514"/>
      <c r="B40" s="1891"/>
      <c r="C40" s="1514"/>
      <c r="D40" s="1514"/>
      <c r="E40" s="1514"/>
    </row>
    <row r="41" spans="1:10">
      <c r="A41" s="1514"/>
      <c r="B41" s="1891"/>
      <c r="C41" s="1514"/>
      <c r="D41" s="1514"/>
      <c r="E41" s="1514"/>
    </row>
    <row r="42" spans="1:10">
      <c r="A42" s="1514"/>
      <c r="B42" s="1891"/>
      <c r="C42" s="1514"/>
      <c r="D42" s="1514"/>
      <c r="E42" s="1514"/>
    </row>
    <row r="43" spans="1:10">
      <c r="A43" s="1514"/>
      <c r="B43" s="1891"/>
      <c r="C43" s="1514"/>
      <c r="D43" s="1514"/>
      <c r="E43" s="1514"/>
    </row>
    <row r="44" spans="1:10">
      <c r="A44" s="1514"/>
      <c r="B44" s="1891"/>
      <c r="C44" s="1514"/>
      <c r="D44" s="1514"/>
      <c r="E44" s="1514"/>
    </row>
    <row r="45" spans="1:10">
      <c r="A45" s="1514"/>
      <c r="B45" s="1891"/>
      <c r="C45" s="1514"/>
      <c r="D45" s="1514"/>
      <c r="E45" s="1514"/>
    </row>
    <row r="46" spans="1:10">
      <c r="A46" s="1514"/>
      <c r="B46" s="1891"/>
      <c r="C46" s="1514"/>
      <c r="D46" s="1514"/>
      <c r="E46" s="1514"/>
    </row>
    <row r="47" spans="1:10">
      <c r="A47" s="1514"/>
      <c r="B47" s="1891"/>
      <c r="C47" s="1514"/>
      <c r="D47" s="1514"/>
      <c r="E47" s="1514"/>
    </row>
    <row r="48" spans="1:10">
      <c r="A48" s="1514"/>
      <c r="B48" s="1891"/>
      <c r="C48" s="1514"/>
      <c r="D48" s="1514"/>
      <c r="E48" s="1514"/>
    </row>
    <row r="49" spans="1:5">
      <c r="A49" s="1514"/>
      <c r="B49" s="1891"/>
      <c r="C49" s="1514"/>
      <c r="D49" s="1514"/>
      <c r="E49" s="1514"/>
    </row>
    <row r="50" spans="1:5">
      <c r="A50" s="1514"/>
      <c r="B50" s="1891"/>
      <c r="C50" s="1514"/>
      <c r="D50" s="1514"/>
      <c r="E50" s="1514"/>
    </row>
    <row r="51" spans="1:5">
      <c r="A51" s="1514"/>
      <c r="B51" s="1891"/>
      <c r="C51" s="1514"/>
      <c r="D51" s="1514"/>
      <c r="E51" s="1514"/>
    </row>
    <row r="52" spans="1:5">
      <c r="A52" s="1514"/>
      <c r="B52" s="1891"/>
      <c r="C52" s="1514"/>
      <c r="D52" s="1514"/>
      <c r="E52" s="1514"/>
    </row>
    <row r="53" spans="1:5">
      <c r="A53" s="1514"/>
      <c r="B53" s="1891"/>
      <c r="C53" s="1514"/>
      <c r="D53" s="1514"/>
      <c r="E53" s="1514"/>
    </row>
    <row r="54" spans="1:5">
      <c r="A54" s="1514"/>
      <c r="B54" s="1891"/>
      <c r="C54" s="1514"/>
      <c r="D54" s="1514"/>
      <c r="E54" s="1514"/>
    </row>
    <row r="55" spans="1:5">
      <c r="A55" s="1514"/>
      <c r="B55" s="1891"/>
      <c r="C55" s="1514"/>
      <c r="D55" s="1514"/>
      <c r="E55" s="1514"/>
    </row>
    <row r="56" spans="1:5">
      <c r="A56" s="1514"/>
      <c r="B56" s="1891"/>
      <c r="C56" s="1514"/>
      <c r="D56" s="1514"/>
      <c r="E56" s="1514"/>
    </row>
    <row r="57" spans="1:5">
      <c r="A57" s="1514"/>
      <c r="B57" s="1891"/>
      <c r="C57" s="1514"/>
      <c r="D57" s="1514"/>
      <c r="E57" s="1514"/>
    </row>
    <row r="58" spans="1:5">
      <c r="A58" s="1514"/>
      <c r="B58" s="1891"/>
      <c r="C58" s="1514"/>
      <c r="D58" s="1514"/>
      <c r="E58" s="1514"/>
    </row>
    <row r="59" spans="1:5">
      <c r="A59" s="1514"/>
      <c r="B59" s="1891"/>
      <c r="C59" s="1514"/>
      <c r="D59" s="1514"/>
      <c r="E59" s="1514"/>
    </row>
    <row r="60" spans="1:5">
      <c r="A60" s="1514"/>
      <c r="B60" s="1891"/>
      <c r="C60" s="1514"/>
      <c r="D60" s="1514"/>
      <c r="E60" s="1514"/>
    </row>
    <row r="61" spans="1:5">
      <c r="A61" s="1514"/>
      <c r="B61" s="1891"/>
      <c r="C61" s="1514"/>
      <c r="D61" s="1514"/>
      <c r="E61" s="1514"/>
    </row>
    <row r="62" spans="1:5">
      <c r="A62" s="1514"/>
      <c r="B62" s="1891"/>
      <c r="C62" s="1514"/>
      <c r="D62" s="1514"/>
      <c r="E62" s="1514"/>
    </row>
    <row r="63" spans="1:5">
      <c r="A63" s="1514"/>
      <c r="B63" s="1891"/>
      <c r="C63" s="1514"/>
      <c r="D63" s="1514"/>
      <c r="E63" s="1514"/>
    </row>
    <row r="64" spans="1:5">
      <c r="A64" s="1514"/>
      <c r="B64" s="1891"/>
      <c r="C64" s="1514"/>
      <c r="D64" s="1514"/>
      <c r="E64" s="1514"/>
    </row>
    <row r="65" spans="1:5">
      <c r="A65" s="1514"/>
      <c r="B65" s="1891"/>
      <c r="C65" s="1514"/>
      <c r="D65" s="1514"/>
      <c r="E65" s="1514"/>
    </row>
    <row r="66" spans="1:5">
      <c r="A66" s="1514"/>
      <c r="B66" s="1891"/>
      <c r="C66" s="1514"/>
      <c r="D66" s="1514"/>
      <c r="E66" s="1514"/>
    </row>
    <row r="67" spans="1:5">
      <c r="A67" s="1514"/>
      <c r="B67" s="1891"/>
      <c r="C67" s="1514"/>
      <c r="D67" s="1514"/>
      <c r="E67" s="1514"/>
    </row>
    <row r="68" spans="1:5">
      <c r="A68" s="1514"/>
      <c r="B68" s="1891"/>
      <c r="C68" s="1514"/>
      <c r="D68" s="1514"/>
      <c r="E68" s="1514"/>
    </row>
    <row r="69" spans="1:5">
      <c r="A69" s="1514"/>
      <c r="B69" s="1891"/>
      <c r="C69" s="1514"/>
      <c r="D69" s="1514"/>
      <c r="E69" s="1514"/>
    </row>
    <row r="70" spans="1:5">
      <c r="A70" s="1514"/>
      <c r="B70" s="1891"/>
      <c r="C70" s="1514"/>
      <c r="D70" s="1514"/>
      <c r="E70" s="1514"/>
    </row>
    <row r="71" spans="1:5">
      <c r="A71" s="1514"/>
      <c r="B71" s="1891"/>
      <c r="C71" s="1514"/>
      <c r="D71" s="1514"/>
      <c r="E71" s="1514"/>
    </row>
    <row r="72" spans="1:5">
      <c r="A72" s="1514"/>
      <c r="B72" s="1891"/>
      <c r="C72" s="1514"/>
      <c r="D72" s="1514"/>
      <c r="E72" s="1514"/>
    </row>
    <row r="73" spans="1:5">
      <c r="A73" s="1514"/>
      <c r="B73" s="1891"/>
      <c r="C73" s="1514"/>
      <c r="D73" s="1514"/>
      <c r="E73" s="1514"/>
    </row>
    <row r="74" spans="1:5">
      <c r="A74" s="1514"/>
      <c r="B74" s="1891"/>
      <c r="C74" s="1514"/>
      <c r="D74" s="1514"/>
      <c r="E74" s="1514"/>
    </row>
    <row r="75" spans="1:5">
      <c r="A75" s="1514"/>
      <c r="B75" s="1891"/>
      <c r="C75" s="1514"/>
      <c r="D75" s="1514"/>
      <c r="E75" s="1514"/>
    </row>
    <row r="76" spans="1:5">
      <c r="A76" s="1514"/>
      <c r="B76" s="1891"/>
      <c r="C76" s="1514"/>
      <c r="D76" s="1514"/>
      <c r="E76" s="1514"/>
    </row>
    <row r="77" spans="1:5">
      <c r="A77" s="1514"/>
      <c r="B77" s="1891"/>
      <c r="C77" s="1514"/>
      <c r="D77" s="1514"/>
      <c r="E77" s="1514"/>
    </row>
    <row r="78" spans="1:5">
      <c r="A78" s="1514"/>
      <c r="B78" s="1891"/>
      <c r="C78" s="1514"/>
      <c r="D78" s="1514"/>
      <c r="E78" s="1514"/>
    </row>
    <row r="79" spans="1:5">
      <c r="A79" s="1514"/>
      <c r="B79" s="1891"/>
      <c r="C79" s="1514"/>
      <c r="D79" s="1514"/>
      <c r="E79" s="1514"/>
    </row>
    <row r="80" spans="1:5">
      <c r="A80" s="1514"/>
      <c r="B80" s="1891"/>
      <c r="C80" s="1514"/>
      <c r="D80" s="1514"/>
      <c r="E80" s="1514"/>
    </row>
    <row r="81" spans="1:5">
      <c r="A81" s="1514"/>
      <c r="B81" s="1891"/>
      <c r="C81" s="1514"/>
      <c r="D81" s="1514"/>
      <c r="E81" s="1514"/>
    </row>
    <row r="82" spans="1:5">
      <c r="A82" s="1514"/>
      <c r="B82" s="1891"/>
      <c r="C82" s="1514"/>
      <c r="D82" s="1514"/>
      <c r="E82" s="1514"/>
    </row>
    <row r="83" spans="1:5">
      <c r="A83" s="1514"/>
      <c r="B83" s="1891"/>
      <c r="C83" s="1514"/>
      <c r="D83" s="1514"/>
      <c r="E83" s="1514"/>
    </row>
    <row r="84" spans="1:5">
      <c r="A84" s="1514"/>
      <c r="B84" s="1891"/>
      <c r="C84" s="1514"/>
      <c r="D84" s="1514"/>
      <c r="E84" s="1514"/>
    </row>
    <row r="85" spans="1:5">
      <c r="A85" s="1514"/>
      <c r="B85" s="1891"/>
      <c r="C85" s="1514"/>
      <c r="D85" s="1514"/>
      <c r="E85" s="1514"/>
    </row>
    <row r="86" spans="1:5">
      <c r="A86" s="1514"/>
      <c r="B86" s="1891"/>
      <c r="C86" s="1514"/>
      <c r="D86" s="1514"/>
      <c r="E86" s="1514"/>
    </row>
    <row r="87" spans="1:5">
      <c r="A87" s="1514"/>
      <c r="B87" s="1891"/>
      <c r="C87" s="1514"/>
      <c r="D87" s="1514"/>
      <c r="E87" s="1514"/>
    </row>
    <row r="88" spans="1:5">
      <c r="A88" s="1514"/>
      <c r="B88" s="1891"/>
      <c r="C88" s="1514"/>
      <c r="D88" s="1514"/>
      <c r="E88" s="1514"/>
    </row>
    <row r="89" spans="1:5">
      <c r="A89" s="1514"/>
      <c r="B89" s="1891"/>
      <c r="C89" s="1514"/>
      <c r="D89" s="1514"/>
      <c r="E89" s="1514"/>
    </row>
    <row r="90" spans="1:5">
      <c r="A90" s="1514"/>
      <c r="B90" s="1891"/>
      <c r="C90" s="1514"/>
      <c r="D90" s="1514"/>
      <c r="E90" s="1514"/>
    </row>
    <row r="91" spans="1:5">
      <c r="A91" s="1514"/>
      <c r="B91" s="1891"/>
      <c r="C91" s="1514"/>
      <c r="D91" s="1514"/>
      <c r="E91" s="1514"/>
    </row>
    <row r="92" spans="1:5">
      <c r="A92" s="1514"/>
      <c r="B92" s="1891"/>
      <c r="C92" s="1514"/>
      <c r="D92" s="1514"/>
      <c r="E92" s="1514"/>
    </row>
    <row r="93" spans="1:5">
      <c r="A93" s="1514"/>
      <c r="B93" s="1891"/>
      <c r="C93" s="1514"/>
      <c r="D93" s="1514"/>
      <c r="E93" s="1514"/>
    </row>
    <row r="94" spans="1:5">
      <c r="A94" s="1514"/>
      <c r="B94" s="1891"/>
      <c r="C94" s="1514"/>
      <c r="D94" s="1514"/>
      <c r="E94" s="1514"/>
    </row>
    <row r="95" spans="1:5">
      <c r="A95" s="1514"/>
      <c r="B95" s="1891"/>
      <c r="C95" s="1514"/>
      <c r="D95" s="1514"/>
      <c r="E95" s="1514"/>
    </row>
    <row r="96" spans="1:5">
      <c r="A96" s="1514"/>
      <c r="B96" s="1891"/>
      <c r="C96" s="1514"/>
      <c r="D96" s="1514"/>
      <c r="E96" s="1514"/>
    </row>
    <row r="97" spans="1:5">
      <c r="A97" s="1514"/>
      <c r="B97" s="1891"/>
      <c r="C97" s="1514"/>
      <c r="D97" s="1514"/>
      <c r="E97" s="1514"/>
    </row>
    <row r="98" spans="1:5">
      <c r="A98" s="1514"/>
      <c r="B98" s="1891"/>
      <c r="C98" s="1514"/>
      <c r="D98" s="1514"/>
      <c r="E98" s="1514"/>
    </row>
    <row r="99" spans="1:5">
      <c r="A99" s="1514"/>
      <c r="B99" s="1891"/>
      <c r="C99" s="1514"/>
      <c r="D99" s="1514"/>
      <c r="E99" s="1514"/>
    </row>
    <row r="100" spans="1:5">
      <c r="A100" s="1514"/>
      <c r="B100" s="1891"/>
      <c r="C100" s="1514"/>
      <c r="D100" s="1514"/>
      <c r="E100" s="1514"/>
    </row>
    <row r="101" spans="1:5">
      <c r="A101" s="1514"/>
      <c r="B101" s="1891"/>
      <c r="C101" s="1514"/>
      <c r="D101" s="1514"/>
      <c r="E101" s="1514"/>
    </row>
    <row r="102" spans="1:5">
      <c r="A102" s="1514"/>
      <c r="B102" s="1891"/>
      <c r="C102" s="1514"/>
      <c r="D102" s="1514"/>
      <c r="E102" s="1514"/>
    </row>
    <row r="103" spans="1:5">
      <c r="A103" s="1514"/>
      <c r="B103" s="1891"/>
      <c r="C103" s="1514"/>
      <c r="D103" s="1514"/>
      <c r="E103" s="1514"/>
    </row>
    <row r="104" spans="1:5">
      <c r="A104" s="1514"/>
      <c r="B104" s="1891"/>
      <c r="C104" s="1514"/>
      <c r="D104" s="1514"/>
      <c r="E104" s="1514"/>
    </row>
    <row r="105" spans="1:5">
      <c r="A105" s="1514"/>
      <c r="B105" s="1891"/>
      <c r="C105" s="1514"/>
      <c r="D105" s="1514"/>
      <c r="E105" s="1514"/>
    </row>
    <row r="106" spans="1:5">
      <c r="A106" s="1514"/>
      <c r="B106" s="1891"/>
      <c r="C106" s="1514"/>
      <c r="D106" s="1514"/>
      <c r="E106" s="1514"/>
    </row>
    <row r="107" spans="1:5">
      <c r="A107" s="1514"/>
      <c r="B107" s="1891"/>
      <c r="C107" s="1514"/>
      <c r="D107" s="1514"/>
      <c r="E107" s="1514"/>
    </row>
    <row r="108" spans="1:5">
      <c r="A108" s="1514"/>
      <c r="B108" s="1891"/>
      <c r="C108" s="1514"/>
      <c r="D108" s="1514"/>
      <c r="E108" s="1514"/>
    </row>
    <row r="109" spans="1:5">
      <c r="A109" s="1514"/>
      <c r="B109" s="1891"/>
      <c r="C109" s="1514"/>
      <c r="D109" s="1514"/>
      <c r="E109" s="1514"/>
    </row>
    <row r="110" spans="1:5">
      <c r="A110" s="1514"/>
      <c r="B110" s="1891"/>
      <c r="C110" s="1514"/>
      <c r="D110" s="1514"/>
      <c r="E110" s="1514"/>
    </row>
    <row r="111" spans="1:5">
      <c r="A111" s="1514"/>
      <c r="B111" s="1891"/>
      <c r="C111" s="1514"/>
      <c r="D111" s="1514"/>
      <c r="E111" s="1514"/>
    </row>
    <row r="112" spans="1:5">
      <c r="A112" s="1514"/>
      <c r="B112" s="1891"/>
      <c r="C112" s="1514"/>
      <c r="D112" s="1514"/>
      <c r="E112" s="1514"/>
    </row>
    <row r="113" spans="1:5">
      <c r="A113" s="1514"/>
      <c r="B113" s="1891"/>
      <c r="C113" s="1514"/>
      <c r="D113" s="1514"/>
      <c r="E113" s="1514"/>
    </row>
    <row r="114" spans="1:5">
      <c r="A114" s="1514"/>
      <c r="B114" s="1891"/>
      <c r="C114" s="1514"/>
      <c r="D114" s="1514"/>
      <c r="E114" s="1514"/>
    </row>
    <row r="115" spans="1:5">
      <c r="A115" s="1514"/>
      <c r="B115" s="1891"/>
      <c r="C115" s="1514"/>
      <c r="D115" s="1514"/>
      <c r="E115" s="1514"/>
    </row>
    <row r="116" spans="1:5">
      <c r="A116" s="1514"/>
      <c r="B116" s="1891"/>
      <c r="C116" s="1514"/>
      <c r="D116" s="1514"/>
      <c r="E116" s="1514"/>
    </row>
    <row r="117" spans="1:5">
      <c r="A117" s="1514"/>
      <c r="B117" s="1891"/>
      <c r="C117" s="1514"/>
      <c r="D117" s="1514"/>
      <c r="E117" s="1514"/>
    </row>
    <row r="118" spans="1:5">
      <c r="A118" s="1514"/>
      <c r="B118" s="1891"/>
      <c r="C118" s="1514"/>
      <c r="D118" s="1514"/>
      <c r="E118" s="1514"/>
    </row>
    <row r="119" spans="1:5">
      <c r="A119" s="1514"/>
      <c r="B119" s="1891"/>
      <c r="C119" s="1514"/>
      <c r="D119" s="1514"/>
      <c r="E119" s="1514"/>
    </row>
    <row r="120" spans="1:5">
      <c r="A120" s="1514"/>
      <c r="B120" s="1891"/>
      <c r="C120" s="1514"/>
      <c r="D120" s="1514"/>
      <c r="E120" s="1514"/>
    </row>
    <row r="121" spans="1:5">
      <c r="A121" s="1514"/>
      <c r="B121" s="1891"/>
      <c r="C121" s="1514"/>
      <c r="D121" s="1514"/>
      <c r="E121" s="1514"/>
    </row>
    <row r="122" spans="1:5">
      <c r="A122" s="1514"/>
      <c r="B122" s="1891"/>
      <c r="C122" s="1514"/>
      <c r="D122" s="1514"/>
      <c r="E122" s="1514"/>
    </row>
    <row r="123" spans="1:5">
      <c r="A123" s="1514"/>
      <c r="B123" s="1891"/>
      <c r="C123" s="1514"/>
      <c r="D123" s="1514"/>
      <c r="E123" s="1514"/>
    </row>
    <row r="124" spans="1:5">
      <c r="A124" s="1514"/>
      <c r="B124" s="1891"/>
      <c r="C124" s="1514"/>
      <c r="D124" s="1514"/>
      <c r="E124" s="1514"/>
    </row>
    <row r="125" spans="1:5">
      <c r="A125" s="1514"/>
      <c r="B125" s="1891"/>
      <c r="C125" s="1514"/>
      <c r="D125" s="1514"/>
      <c r="E125" s="1514"/>
    </row>
    <row r="126" spans="1:5">
      <c r="A126" s="1514"/>
      <c r="B126" s="1891"/>
      <c r="C126" s="1514"/>
      <c r="D126" s="1514"/>
      <c r="E126" s="1514"/>
    </row>
    <row r="127" spans="1:5">
      <c r="A127" s="1514"/>
      <c r="B127" s="1891"/>
      <c r="C127" s="1514"/>
      <c r="D127" s="1514"/>
      <c r="E127" s="1514"/>
    </row>
    <row r="128" spans="1:5">
      <c r="A128" s="1514"/>
      <c r="B128" s="1891"/>
      <c r="C128" s="1514"/>
      <c r="D128" s="1514"/>
      <c r="E128" s="1514"/>
    </row>
    <row r="129" spans="1:5">
      <c r="A129" s="1514"/>
      <c r="B129" s="1891"/>
      <c r="C129" s="1514"/>
      <c r="D129" s="1514"/>
      <c r="E129" s="1514"/>
    </row>
    <row r="130" spans="1:5">
      <c r="A130" s="1514"/>
      <c r="B130" s="1891"/>
      <c r="C130" s="1514"/>
      <c r="D130" s="1514"/>
      <c r="E130" s="1514"/>
    </row>
    <row r="131" spans="1:5">
      <c r="A131" s="1514"/>
      <c r="B131" s="1891"/>
      <c r="C131" s="1514"/>
      <c r="D131" s="1514"/>
      <c r="E131" s="1514"/>
    </row>
    <row r="132" spans="1:5">
      <c r="A132" s="1514"/>
      <c r="B132" s="1891"/>
      <c r="C132" s="1514"/>
      <c r="D132" s="1514"/>
      <c r="E132" s="1514"/>
    </row>
    <row r="133" spans="1:5">
      <c r="A133" s="1514"/>
      <c r="B133" s="1891"/>
      <c r="C133" s="1514"/>
      <c r="D133" s="1514"/>
      <c r="E133" s="1514"/>
    </row>
    <row r="134" spans="1:5">
      <c r="A134" s="1514"/>
      <c r="B134" s="1891"/>
      <c r="C134" s="1514"/>
      <c r="D134" s="1514"/>
      <c r="E134" s="1514"/>
    </row>
    <row r="135" spans="1:5">
      <c r="A135" s="1514"/>
      <c r="B135" s="1891"/>
      <c r="C135" s="1514"/>
      <c r="D135" s="1514"/>
      <c r="E135" s="1514"/>
    </row>
    <row r="136" spans="1:5">
      <c r="A136" s="1514"/>
      <c r="B136" s="1891"/>
      <c r="C136" s="1514"/>
      <c r="D136" s="1514"/>
      <c r="E136" s="1514"/>
    </row>
    <row r="137" spans="1:5">
      <c r="A137" s="1514"/>
      <c r="B137" s="1891"/>
      <c r="C137" s="1514"/>
      <c r="D137" s="1514"/>
      <c r="E137" s="1514"/>
    </row>
    <row r="138" spans="1:5">
      <c r="A138" s="1514"/>
      <c r="B138" s="1891"/>
      <c r="C138" s="1514"/>
      <c r="D138" s="1514"/>
      <c r="E138" s="1514"/>
    </row>
    <row r="139" spans="1:5">
      <c r="A139" s="1514"/>
      <c r="B139" s="1891"/>
      <c r="C139" s="1514"/>
      <c r="D139" s="1514"/>
      <c r="E139" s="1514"/>
    </row>
    <row r="140" spans="1:5">
      <c r="A140" s="1514"/>
      <c r="B140" s="1891"/>
      <c r="C140" s="1514"/>
      <c r="D140" s="1514"/>
      <c r="E140" s="1514"/>
    </row>
    <row r="141" spans="1:5">
      <c r="A141" s="1514"/>
      <c r="B141" s="1891"/>
      <c r="C141" s="1514"/>
      <c r="D141" s="1514"/>
      <c r="E141" s="1514"/>
    </row>
    <row r="142" spans="1:5">
      <c r="A142" s="1514"/>
      <c r="B142" s="1891"/>
      <c r="C142" s="1514"/>
      <c r="D142" s="1514"/>
      <c r="E142" s="1514"/>
    </row>
    <row r="143" spans="1:5">
      <c r="A143" s="1514"/>
      <c r="B143" s="1891"/>
      <c r="C143" s="1514"/>
      <c r="D143" s="1514"/>
      <c r="E143" s="1514"/>
    </row>
    <row r="144" spans="1:5">
      <c r="A144" s="1514"/>
      <c r="B144" s="1891"/>
      <c r="C144" s="1514"/>
      <c r="D144" s="1514"/>
      <c r="E144" s="1514"/>
    </row>
    <row r="145" spans="1:5">
      <c r="A145" s="1514"/>
      <c r="B145" s="1891"/>
      <c r="C145" s="1514"/>
      <c r="D145" s="1514"/>
      <c r="E145" s="1514"/>
    </row>
    <row r="146" spans="1:5">
      <c r="A146" s="1514"/>
      <c r="B146" s="1891"/>
      <c r="C146" s="1514"/>
      <c r="D146" s="1514"/>
      <c r="E146" s="1514"/>
    </row>
    <row r="147" spans="1:5">
      <c r="A147" s="1514"/>
      <c r="B147" s="1891"/>
      <c r="C147" s="1514"/>
      <c r="D147" s="1514"/>
      <c r="E147" s="1514"/>
    </row>
    <row r="148" spans="1:5">
      <c r="A148" s="1514"/>
      <c r="B148" s="1891"/>
      <c r="C148" s="1514"/>
      <c r="D148" s="1514"/>
      <c r="E148" s="1514"/>
    </row>
    <row r="149" spans="1:5">
      <c r="A149" s="1514"/>
      <c r="B149" s="1891"/>
      <c r="C149" s="1514"/>
      <c r="D149" s="1514"/>
      <c r="E149" s="1514"/>
    </row>
    <row r="150" spans="1:5">
      <c r="A150" s="1514"/>
      <c r="B150" s="1891"/>
      <c r="C150" s="1514"/>
      <c r="D150" s="1514"/>
      <c r="E150" s="1514"/>
    </row>
    <row r="151" spans="1:5">
      <c r="A151" s="1514"/>
      <c r="B151" s="1891"/>
      <c r="C151" s="1514"/>
      <c r="D151" s="1514"/>
      <c r="E151" s="1514"/>
    </row>
    <row r="152" spans="1:5">
      <c r="A152" s="1514"/>
      <c r="B152" s="1891"/>
      <c r="C152" s="1514"/>
      <c r="D152" s="1514"/>
      <c r="E152" s="1514"/>
    </row>
    <row r="153" spans="1:5">
      <c r="A153" s="1514"/>
      <c r="B153" s="1891"/>
      <c r="C153" s="1514"/>
      <c r="D153" s="1514"/>
      <c r="E153" s="1514"/>
    </row>
    <row r="154" spans="1:5">
      <c r="A154" s="1514"/>
      <c r="B154" s="1891"/>
      <c r="C154" s="1514"/>
      <c r="D154" s="1514"/>
      <c r="E154" s="1514"/>
    </row>
    <row r="155" spans="1:5">
      <c r="A155" s="1514"/>
      <c r="B155" s="1891"/>
      <c r="C155" s="1514"/>
      <c r="D155" s="1514"/>
      <c r="E155" s="1514"/>
    </row>
    <row r="156" spans="1:5">
      <c r="A156" s="1514"/>
      <c r="B156" s="1891"/>
      <c r="C156" s="1514"/>
      <c r="D156" s="1514"/>
      <c r="E156" s="1514"/>
    </row>
    <row r="157" spans="1:5">
      <c r="A157" s="1514"/>
      <c r="B157" s="1891"/>
      <c r="C157" s="1514"/>
      <c r="D157" s="1514"/>
      <c r="E157" s="1514"/>
    </row>
    <row r="158" spans="1:5">
      <c r="A158" s="1514"/>
      <c r="B158" s="1891"/>
      <c r="C158" s="1514"/>
      <c r="D158" s="1514"/>
      <c r="E158" s="1514"/>
    </row>
    <row r="159" spans="1:5">
      <c r="A159" s="1514"/>
      <c r="B159" s="1891"/>
      <c r="C159" s="1514"/>
      <c r="D159" s="1514"/>
      <c r="E159" s="1514"/>
    </row>
    <row r="160" spans="1:5">
      <c r="A160" s="1514"/>
      <c r="B160" s="1891"/>
      <c r="C160" s="1514"/>
      <c r="D160" s="1514"/>
      <c r="E160" s="1514"/>
    </row>
    <row r="161" spans="1:5">
      <c r="A161" s="1514"/>
      <c r="B161" s="1891"/>
      <c r="C161" s="1514"/>
      <c r="D161" s="1514"/>
      <c r="E161" s="1514"/>
    </row>
    <row r="162" spans="1:5">
      <c r="A162" s="1514"/>
      <c r="B162" s="1891"/>
      <c r="C162" s="1514"/>
      <c r="D162" s="1514"/>
      <c r="E162" s="1514"/>
    </row>
    <row r="163" spans="1:5">
      <c r="A163" s="1514"/>
      <c r="B163" s="1891"/>
      <c r="C163" s="1514"/>
      <c r="D163" s="1514"/>
      <c r="E163" s="1514"/>
    </row>
    <row r="164" spans="1:5">
      <c r="A164" s="1514"/>
      <c r="B164" s="1891"/>
      <c r="C164" s="1514"/>
      <c r="D164" s="1514"/>
      <c r="E164" s="1514"/>
    </row>
    <row r="165" spans="1:5">
      <c r="A165" s="1514"/>
      <c r="B165" s="1891"/>
      <c r="C165" s="1514"/>
      <c r="D165" s="1514"/>
      <c r="E165" s="1514"/>
    </row>
    <row r="166" spans="1:5">
      <c r="A166" s="1514"/>
      <c r="B166" s="1891"/>
      <c r="C166" s="1514"/>
      <c r="D166" s="1514"/>
      <c r="E166" s="1514"/>
    </row>
    <row r="167" spans="1:5">
      <c r="A167" s="1514"/>
      <c r="B167" s="1891"/>
      <c r="C167" s="1514"/>
      <c r="D167" s="1514"/>
      <c r="E167" s="1514"/>
    </row>
    <row r="168" spans="1:5">
      <c r="A168" s="1514"/>
      <c r="B168" s="1891"/>
      <c r="C168" s="1514"/>
      <c r="D168" s="1514"/>
      <c r="E168" s="1514"/>
    </row>
    <row r="169" spans="1:5">
      <c r="A169" s="1514"/>
      <c r="B169" s="1891"/>
      <c r="C169" s="1514"/>
      <c r="D169" s="1514"/>
      <c r="E169" s="1514"/>
    </row>
    <row r="170" spans="1:5">
      <c r="A170" s="1514"/>
      <c r="B170" s="1891"/>
      <c r="C170" s="1514"/>
      <c r="D170" s="1514"/>
      <c r="E170" s="1514"/>
    </row>
    <row r="171" spans="1:5">
      <c r="A171" s="1514"/>
      <c r="B171" s="1891"/>
      <c r="C171" s="1514"/>
      <c r="D171" s="1514"/>
      <c r="E171" s="1514"/>
    </row>
    <row r="172" spans="1:5">
      <c r="A172" s="1514"/>
      <c r="B172" s="1891"/>
      <c r="C172" s="1514"/>
      <c r="D172" s="1514"/>
      <c r="E172" s="1514"/>
    </row>
    <row r="173" spans="1:5">
      <c r="A173" s="1514"/>
      <c r="B173" s="1891"/>
      <c r="C173" s="1514"/>
      <c r="D173" s="1514"/>
      <c r="E173" s="1514"/>
    </row>
    <row r="174" spans="1:5">
      <c r="A174" s="1514"/>
      <c r="B174" s="1891"/>
      <c r="C174" s="1514"/>
      <c r="D174" s="1514"/>
      <c r="E174" s="1514"/>
    </row>
    <row r="175" spans="1:5">
      <c r="A175" s="1514"/>
      <c r="B175" s="1891"/>
      <c r="C175" s="1514"/>
      <c r="D175" s="1514"/>
      <c r="E175" s="1514"/>
    </row>
    <row r="176" spans="1:5">
      <c r="A176" s="1514"/>
      <c r="B176" s="1891"/>
      <c r="C176" s="1514"/>
      <c r="D176" s="1514"/>
      <c r="E176" s="1514"/>
    </row>
    <row r="177" spans="1:5">
      <c r="A177" s="1514"/>
      <c r="B177" s="1891"/>
      <c r="C177" s="1514"/>
      <c r="D177" s="1514"/>
      <c r="E177" s="1514"/>
    </row>
    <row r="178" spans="1:5">
      <c r="A178" s="1514"/>
      <c r="B178" s="1891"/>
      <c r="C178" s="1514"/>
      <c r="D178" s="1514"/>
      <c r="E178" s="1514"/>
    </row>
    <row r="179" spans="1:5">
      <c r="A179" s="1514"/>
      <c r="B179" s="1891"/>
      <c r="C179" s="1514"/>
      <c r="D179" s="1514"/>
      <c r="E179" s="1514"/>
    </row>
    <row r="180" spans="1:5">
      <c r="A180" s="1514"/>
      <c r="B180" s="1891"/>
      <c r="C180" s="1514"/>
      <c r="D180" s="1514"/>
      <c r="E180" s="1514"/>
    </row>
    <row r="181" spans="1:5">
      <c r="A181" s="1514"/>
      <c r="B181" s="1891"/>
      <c r="C181" s="1514"/>
      <c r="D181" s="1514"/>
      <c r="E181" s="1514"/>
    </row>
    <row r="182" spans="1:5">
      <c r="A182" s="1514"/>
      <c r="B182" s="1891"/>
      <c r="C182" s="1514"/>
      <c r="D182" s="1514"/>
      <c r="E182" s="1514"/>
    </row>
    <row r="183" spans="1:5">
      <c r="A183" s="1514"/>
      <c r="B183" s="1891"/>
      <c r="C183" s="1514"/>
      <c r="D183" s="1514"/>
      <c r="E183" s="1514"/>
    </row>
    <row r="184" spans="1:5">
      <c r="A184" s="1514"/>
      <c r="B184" s="1891"/>
      <c r="C184" s="1514"/>
      <c r="D184" s="1514"/>
      <c r="E184" s="1514"/>
    </row>
    <row r="185" spans="1:5">
      <c r="A185" s="1514"/>
      <c r="B185" s="1891"/>
      <c r="C185" s="1514"/>
      <c r="D185" s="1514"/>
      <c r="E185" s="1514"/>
    </row>
    <row r="186" spans="1:5">
      <c r="A186" s="1514"/>
      <c r="B186" s="1891"/>
      <c r="C186" s="1514"/>
      <c r="D186" s="1514"/>
      <c r="E186" s="1514"/>
    </row>
    <row r="187" spans="1:5">
      <c r="A187" s="1514"/>
      <c r="B187" s="1891"/>
      <c r="C187" s="1514"/>
      <c r="D187" s="1514"/>
      <c r="E187" s="1514"/>
    </row>
    <row r="188" spans="1:5">
      <c r="A188" s="1514"/>
      <c r="B188" s="1891"/>
      <c r="C188" s="1514"/>
      <c r="D188" s="1514"/>
      <c r="E188" s="1514"/>
    </row>
    <row r="189" spans="1:5">
      <c r="A189" s="1514"/>
      <c r="B189" s="1891"/>
      <c r="C189" s="1514"/>
      <c r="D189" s="1514"/>
      <c r="E189" s="1514"/>
    </row>
    <row r="190" spans="1:5">
      <c r="A190" s="1514"/>
      <c r="B190" s="1891"/>
      <c r="C190" s="1514"/>
      <c r="D190" s="1514"/>
      <c r="E190" s="1514"/>
    </row>
    <row r="191" spans="1:5">
      <c r="A191" s="1514"/>
      <c r="B191" s="1891"/>
      <c r="C191" s="1514"/>
      <c r="D191" s="1514"/>
      <c r="E191" s="1514"/>
    </row>
    <row r="192" spans="1:5">
      <c r="A192" s="1514"/>
      <c r="B192" s="1891"/>
      <c r="C192" s="1514"/>
      <c r="D192" s="1514"/>
      <c r="E192" s="1514"/>
    </row>
    <row r="193" spans="1:5">
      <c r="A193" s="1514"/>
      <c r="B193" s="1891"/>
      <c r="C193" s="1514"/>
      <c r="D193" s="1514"/>
      <c r="E193" s="1514"/>
    </row>
    <row r="194" spans="1:5">
      <c r="A194" s="1514"/>
      <c r="B194" s="1891"/>
      <c r="C194" s="1514"/>
      <c r="D194" s="1514"/>
      <c r="E194" s="1514"/>
    </row>
    <row r="195" spans="1:5">
      <c r="A195" s="1514"/>
      <c r="B195" s="1891"/>
      <c r="C195" s="1514"/>
      <c r="D195" s="1514"/>
      <c r="E195" s="1514"/>
    </row>
    <row r="196" spans="1:5">
      <c r="A196" s="1514"/>
      <c r="B196" s="1891"/>
      <c r="C196" s="1514"/>
      <c r="D196" s="1514"/>
      <c r="E196" s="1514"/>
    </row>
    <row r="197" spans="1:5">
      <c r="A197" s="1514"/>
      <c r="B197" s="1891"/>
      <c r="C197" s="1514"/>
      <c r="D197" s="1514"/>
      <c r="E197" s="1514"/>
    </row>
    <row r="198" spans="1:5">
      <c r="A198" s="1514"/>
      <c r="B198" s="1891"/>
      <c r="C198" s="1514"/>
      <c r="D198" s="1514"/>
      <c r="E198" s="1514"/>
    </row>
    <row r="199" spans="1:5">
      <c r="A199" s="1514"/>
      <c r="B199" s="1891"/>
      <c r="C199" s="1514"/>
      <c r="D199" s="1514"/>
      <c r="E199" s="1514"/>
    </row>
    <row r="200" spans="1:5">
      <c r="A200" s="1514"/>
      <c r="B200" s="1891"/>
      <c r="C200" s="1514"/>
      <c r="D200" s="1514"/>
      <c r="E200" s="1514"/>
    </row>
    <row r="201" spans="1:5">
      <c r="A201" s="1514"/>
      <c r="B201" s="1891"/>
      <c r="C201" s="1514"/>
      <c r="D201" s="1514"/>
      <c r="E201" s="1514"/>
    </row>
    <row r="202" spans="1:5">
      <c r="A202" s="1514"/>
      <c r="B202" s="1891"/>
      <c r="C202" s="1514"/>
      <c r="D202" s="1514"/>
      <c r="E202" s="1514"/>
    </row>
    <row r="203" spans="1:5">
      <c r="A203" s="1514"/>
      <c r="B203" s="1891"/>
      <c r="C203" s="1514"/>
      <c r="D203" s="1514"/>
      <c r="E203" s="1514"/>
    </row>
    <row r="204" spans="1:5">
      <c r="A204" s="1514"/>
      <c r="B204" s="1891"/>
      <c r="C204" s="1514"/>
      <c r="D204" s="1514"/>
      <c r="E204" s="1514"/>
    </row>
    <row r="205" spans="1:5">
      <c r="A205" s="1514"/>
      <c r="B205" s="1891"/>
      <c r="C205" s="1514"/>
      <c r="D205" s="1514"/>
      <c r="E205" s="1514"/>
    </row>
    <row r="206" spans="1:5">
      <c r="A206" s="1514"/>
      <c r="B206" s="1891"/>
      <c r="C206" s="1514"/>
      <c r="D206" s="1514"/>
      <c r="E206" s="1514"/>
    </row>
    <row r="207" spans="1:5">
      <c r="A207" s="1514"/>
      <c r="B207" s="1891"/>
      <c r="C207" s="1514"/>
      <c r="D207" s="1514"/>
      <c r="E207" s="1514"/>
    </row>
    <row r="208" spans="1:5">
      <c r="A208" s="1514"/>
      <c r="B208" s="1891"/>
      <c r="C208" s="1514"/>
      <c r="D208" s="1514"/>
      <c r="E208" s="1514"/>
    </row>
    <row r="209" spans="1:5">
      <c r="A209" s="1514"/>
      <c r="B209" s="1891"/>
      <c r="C209" s="1514"/>
      <c r="D209" s="1514"/>
      <c r="E209" s="1514"/>
    </row>
    <row r="210" spans="1:5">
      <c r="A210" s="1514"/>
      <c r="B210" s="1891"/>
      <c r="C210" s="1514"/>
      <c r="D210" s="1514"/>
      <c r="E210" s="1514"/>
    </row>
    <row r="211" spans="1:5">
      <c r="A211" s="1514"/>
      <c r="B211" s="1891"/>
      <c r="C211" s="1514"/>
      <c r="D211" s="1514"/>
      <c r="E211" s="1514"/>
    </row>
    <row r="212" spans="1:5">
      <c r="A212" s="1514"/>
      <c r="B212" s="1891"/>
      <c r="C212" s="1514"/>
      <c r="D212" s="1514"/>
      <c r="E212" s="1514"/>
    </row>
    <row r="213" spans="1:5">
      <c r="A213" s="1514"/>
      <c r="B213" s="1891"/>
      <c r="C213" s="1514"/>
      <c r="D213" s="1514"/>
      <c r="E213" s="1514"/>
    </row>
    <row r="214" spans="1:5">
      <c r="A214" s="1514"/>
      <c r="B214" s="1891"/>
      <c r="C214" s="1514"/>
      <c r="D214" s="1514"/>
      <c r="E214" s="1514"/>
    </row>
    <row r="215" spans="1:5">
      <c r="A215" s="1514"/>
      <c r="B215" s="1891"/>
      <c r="C215" s="1514"/>
      <c r="D215" s="1514"/>
      <c r="E215" s="1514"/>
    </row>
    <row r="216" spans="1:5">
      <c r="A216" s="1514"/>
      <c r="B216" s="1891"/>
      <c r="C216" s="1514"/>
      <c r="D216" s="1514"/>
      <c r="E216" s="1514"/>
    </row>
    <row r="217" spans="1:5">
      <c r="A217" s="1514"/>
      <c r="B217" s="1891"/>
      <c r="C217" s="1514"/>
      <c r="D217" s="1514"/>
      <c r="E217" s="1514"/>
    </row>
    <row r="218" spans="1:5">
      <c r="A218" s="1514"/>
      <c r="B218" s="1891"/>
      <c r="C218" s="1514"/>
      <c r="D218" s="1514"/>
      <c r="E218" s="1514"/>
    </row>
    <row r="219" spans="1:5">
      <c r="A219" s="1514"/>
      <c r="B219" s="1891"/>
      <c r="C219" s="1514"/>
      <c r="D219" s="1514"/>
      <c r="E219" s="1514"/>
    </row>
    <row r="220" spans="1:5">
      <c r="A220" s="1514"/>
      <c r="B220" s="1891"/>
      <c r="C220" s="1514"/>
      <c r="D220" s="1514"/>
      <c r="E220" s="1514"/>
    </row>
    <row r="221" spans="1:5">
      <c r="A221" s="1514"/>
      <c r="B221" s="1891"/>
      <c r="C221" s="1514"/>
      <c r="D221" s="1514"/>
      <c r="E221" s="1514"/>
    </row>
    <row r="222" spans="1:5">
      <c r="A222" s="1514"/>
      <c r="B222" s="1891"/>
      <c r="C222" s="1514"/>
      <c r="D222" s="1514"/>
      <c r="E222" s="1514"/>
    </row>
    <row r="223" spans="1:5">
      <c r="A223" s="1514"/>
      <c r="B223" s="1891"/>
      <c r="C223" s="1514"/>
      <c r="D223" s="1514"/>
      <c r="E223" s="1514"/>
    </row>
    <row r="224" spans="1:5">
      <c r="A224" s="1514"/>
      <c r="B224" s="1891"/>
      <c r="C224" s="1514"/>
      <c r="D224" s="1514"/>
      <c r="E224" s="1514"/>
    </row>
    <row r="225" spans="1:5">
      <c r="A225" s="1514"/>
      <c r="B225" s="1891"/>
      <c r="C225" s="1514"/>
      <c r="D225" s="1514"/>
      <c r="E225" s="1514"/>
    </row>
    <row r="226" spans="1:5">
      <c r="A226" s="1514"/>
      <c r="B226" s="1891"/>
      <c r="C226" s="1514"/>
      <c r="D226" s="1514"/>
      <c r="E226" s="1514"/>
    </row>
    <row r="227" spans="1:5">
      <c r="A227" s="1514"/>
      <c r="B227" s="1891"/>
      <c r="C227" s="1514"/>
      <c r="D227" s="1514"/>
      <c r="E227" s="1514"/>
    </row>
    <row r="228" spans="1:5">
      <c r="A228" s="1514"/>
      <c r="B228" s="1891"/>
      <c r="C228" s="1514"/>
      <c r="D228" s="1514"/>
      <c r="E228" s="1514"/>
    </row>
    <row r="229" spans="1:5">
      <c r="A229" s="1514"/>
      <c r="B229" s="1891"/>
      <c r="C229" s="1514"/>
      <c r="D229" s="1514"/>
      <c r="E229" s="1514"/>
    </row>
    <row r="230" spans="1:5">
      <c r="A230" s="1514"/>
      <c r="B230" s="1891"/>
      <c r="C230" s="1514"/>
      <c r="D230" s="1514"/>
      <c r="E230" s="1514"/>
    </row>
    <row r="231" spans="1:5">
      <c r="A231" s="1514"/>
      <c r="B231" s="1891"/>
      <c r="C231" s="1514"/>
      <c r="D231" s="1514"/>
      <c r="E231" s="1514"/>
    </row>
    <row r="232" spans="1:5">
      <c r="A232" s="1514"/>
      <c r="B232" s="1891"/>
      <c r="C232" s="1514"/>
      <c r="D232" s="1514"/>
      <c r="E232" s="1514"/>
    </row>
    <row r="233" spans="1:5">
      <c r="A233" s="1514"/>
      <c r="B233" s="1891"/>
      <c r="C233" s="1514"/>
      <c r="D233" s="1514"/>
      <c r="E233" s="1514"/>
    </row>
    <row r="234" spans="1:5">
      <c r="A234" s="1514"/>
      <c r="B234" s="1891"/>
      <c r="C234" s="1514"/>
      <c r="D234" s="1514"/>
      <c r="E234" s="1514"/>
    </row>
    <row r="235" spans="1:5">
      <c r="A235" s="1514"/>
      <c r="B235" s="1891"/>
      <c r="C235" s="1514"/>
      <c r="D235" s="1514"/>
      <c r="E235" s="1514"/>
    </row>
    <row r="236" spans="1:5">
      <c r="A236" s="1514"/>
      <c r="B236" s="1891"/>
      <c r="C236" s="1514"/>
      <c r="D236" s="1514"/>
      <c r="E236" s="1514"/>
    </row>
    <row r="237" spans="1:5">
      <c r="A237" s="1514"/>
      <c r="B237" s="1891"/>
      <c r="C237" s="1514"/>
      <c r="D237" s="1514"/>
      <c r="E237" s="1514"/>
    </row>
    <row r="238" spans="1:5">
      <c r="A238" s="1514"/>
      <c r="B238" s="1891"/>
      <c r="C238" s="1514"/>
      <c r="D238" s="1514"/>
      <c r="E238" s="1514"/>
    </row>
    <row r="239" spans="1:5">
      <c r="A239" s="1514"/>
      <c r="B239" s="1891"/>
      <c r="C239" s="1514"/>
      <c r="D239" s="1514"/>
      <c r="E239" s="1514"/>
    </row>
    <row r="240" spans="1:5">
      <c r="A240" s="1514"/>
      <c r="B240" s="1891"/>
      <c r="C240" s="1514"/>
      <c r="D240" s="1514"/>
      <c r="E240" s="1514"/>
    </row>
    <row r="241" spans="1:5">
      <c r="A241" s="1514"/>
      <c r="B241" s="1891"/>
      <c r="C241" s="1514"/>
      <c r="D241" s="1514"/>
      <c r="E241" s="1514"/>
    </row>
    <row r="242" spans="1:5">
      <c r="A242" s="1514"/>
      <c r="B242" s="1891"/>
      <c r="C242" s="1514"/>
      <c r="D242" s="1514"/>
      <c r="E242" s="1514"/>
    </row>
    <row r="243" spans="1:5">
      <c r="A243" s="1514"/>
      <c r="B243" s="1891"/>
      <c r="C243" s="1514"/>
      <c r="D243" s="1514"/>
      <c r="E243" s="1514"/>
    </row>
    <row r="244" spans="1:5">
      <c r="A244" s="1514"/>
      <c r="B244" s="1891"/>
      <c r="C244" s="1514"/>
      <c r="D244" s="1514"/>
      <c r="E244" s="1514"/>
    </row>
    <row r="245" spans="1:5">
      <c r="A245" s="1514"/>
      <c r="B245" s="1891"/>
      <c r="C245" s="1514"/>
      <c r="D245" s="1514"/>
      <c r="E245" s="1514"/>
    </row>
    <row r="246" spans="1:5">
      <c r="A246" s="1514"/>
      <c r="B246" s="1891"/>
      <c r="C246" s="1514"/>
      <c r="D246" s="1514"/>
      <c r="E246" s="1514"/>
    </row>
    <row r="247" spans="1:5">
      <c r="A247" s="1514"/>
      <c r="B247" s="1891"/>
      <c r="C247" s="1514"/>
      <c r="D247" s="1514"/>
      <c r="E247" s="1514"/>
    </row>
    <row r="248" spans="1:5">
      <c r="A248" s="1514"/>
      <c r="B248" s="1891"/>
      <c r="C248" s="1514"/>
      <c r="D248" s="1514"/>
      <c r="E248" s="1514"/>
    </row>
    <row r="249" spans="1:5">
      <c r="A249" s="1514"/>
      <c r="B249" s="1891"/>
      <c r="C249" s="1514"/>
      <c r="D249" s="1514"/>
      <c r="E249" s="1514"/>
    </row>
    <row r="250" spans="1:5">
      <c r="A250" s="1514"/>
      <c r="B250" s="1891"/>
      <c r="C250" s="1514"/>
      <c r="D250" s="1514"/>
      <c r="E250" s="1514"/>
    </row>
    <row r="251" spans="1:5">
      <c r="A251" s="1514"/>
      <c r="B251" s="1891"/>
      <c r="C251" s="1514"/>
      <c r="D251" s="1514"/>
      <c r="E251" s="1514"/>
    </row>
    <row r="252" spans="1:5">
      <c r="A252" s="1514"/>
      <c r="B252" s="1891"/>
      <c r="C252" s="1514"/>
      <c r="D252" s="1514"/>
      <c r="E252" s="1514"/>
    </row>
    <row r="253" spans="1:5">
      <c r="A253" s="1514"/>
      <c r="B253" s="1891"/>
      <c r="C253" s="1514"/>
      <c r="D253" s="1514"/>
      <c r="E253" s="1514"/>
    </row>
    <row r="254" spans="1:5">
      <c r="A254" s="1514"/>
      <c r="B254" s="1891"/>
      <c r="C254" s="1514"/>
      <c r="D254" s="1514"/>
      <c r="E254" s="1514"/>
    </row>
    <row r="255" spans="1:5">
      <c r="A255" s="1514"/>
      <c r="B255" s="1891"/>
      <c r="C255" s="1514"/>
      <c r="D255" s="1514"/>
      <c r="E255" s="1514"/>
    </row>
    <row r="256" spans="1:5">
      <c r="A256" s="1514"/>
      <c r="B256" s="1891"/>
      <c r="C256" s="1514"/>
      <c r="D256" s="1514"/>
      <c r="E256" s="1514"/>
    </row>
    <row r="257" spans="1:5">
      <c r="A257" s="1514"/>
      <c r="B257" s="1891"/>
      <c r="C257" s="1514"/>
      <c r="D257" s="1514"/>
      <c r="E257" s="1514"/>
    </row>
    <row r="258" spans="1:5">
      <c r="A258" s="1514"/>
      <c r="B258" s="1891"/>
      <c r="C258" s="1514"/>
      <c r="D258" s="1514"/>
      <c r="E258" s="1514"/>
    </row>
    <row r="259" spans="1:5">
      <c r="A259" s="1514"/>
      <c r="B259" s="1891"/>
      <c r="C259" s="1514"/>
      <c r="D259" s="1514"/>
      <c r="E259" s="1514"/>
    </row>
    <row r="260" spans="1:5">
      <c r="A260" s="1514"/>
      <c r="B260" s="1891"/>
      <c r="C260" s="1514"/>
      <c r="D260" s="1514"/>
      <c r="E260" s="1514"/>
    </row>
    <row r="261" spans="1:5">
      <c r="A261" s="1514"/>
      <c r="B261" s="1891"/>
      <c r="C261" s="1514"/>
      <c r="D261" s="1514"/>
      <c r="E261" s="1514"/>
    </row>
    <row r="262" spans="1:5">
      <c r="A262" s="1514"/>
      <c r="B262" s="1891"/>
      <c r="C262" s="1514"/>
      <c r="D262" s="1514"/>
      <c r="E262" s="1514"/>
    </row>
    <row r="263" spans="1:5">
      <c r="A263" s="1514"/>
      <c r="B263" s="1891"/>
      <c r="C263" s="1514"/>
      <c r="D263" s="1514"/>
      <c r="E263" s="1514"/>
    </row>
    <row r="264" spans="1:5">
      <c r="A264" s="1514"/>
      <c r="B264" s="1891"/>
      <c r="C264" s="1514"/>
      <c r="D264" s="1514"/>
      <c r="E264" s="1514"/>
    </row>
    <row r="265" spans="1:5">
      <c r="A265" s="1514"/>
      <c r="B265" s="1891"/>
      <c r="C265" s="1514"/>
      <c r="D265" s="1514"/>
      <c r="E265" s="1514"/>
    </row>
    <row r="266" spans="1:5">
      <c r="A266" s="1514"/>
      <c r="B266" s="1891"/>
      <c r="C266" s="1514"/>
      <c r="D266" s="1514"/>
      <c r="E266" s="1514"/>
    </row>
    <row r="267" spans="1:5">
      <c r="A267" s="1514"/>
      <c r="B267" s="1891"/>
      <c r="C267" s="1514"/>
      <c r="D267" s="1514"/>
      <c r="E267" s="1514"/>
    </row>
    <row r="268" spans="1:5">
      <c r="A268" s="1514"/>
      <c r="B268" s="1891"/>
      <c r="C268" s="1514"/>
      <c r="D268" s="1514"/>
      <c r="E268" s="1514"/>
    </row>
    <row r="269" spans="1:5">
      <c r="A269" s="1514"/>
      <c r="B269" s="1891"/>
      <c r="C269" s="1514"/>
      <c r="D269" s="1514"/>
      <c r="E269" s="1514"/>
    </row>
    <row r="270" spans="1:5">
      <c r="A270" s="1514"/>
      <c r="B270" s="1891"/>
      <c r="C270" s="1514"/>
      <c r="D270" s="1514"/>
      <c r="E270" s="1514"/>
    </row>
    <row r="271" spans="1:5">
      <c r="A271" s="1514"/>
      <c r="B271" s="1891"/>
      <c r="C271" s="1514"/>
      <c r="D271" s="1514"/>
      <c r="E271" s="1514"/>
    </row>
    <row r="272" spans="1:5">
      <c r="A272" s="1514"/>
      <c r="B272" s="1891"/>
      <c r="C272" s="1514"/>
      <c r="D272" s="1514"/>
      <c r="E272" s="1514"/>
    </row>
    <row r="273" spans="1:5">
      <c r="A273" s="1514"/>
      <c r="B273" s="1891"/>
      <c r="C273" s="1514"/>
      <c r="D273" s="1514"/>
      <c r="E273" s="1514"/>
    </row>
    <row r="274" spans="1:5">
      <c r="A274" s="1514"/>
      <c r="B274" s="1891"/>
      <c r="C274" s="1514"/>
      <c r="D274" s="1514"/>
      <c r="E274" s="1514"/>
    </row>
    <row r="275" spans="1:5">
      <c r="A275" s="1514"/>
      <c r="B275" s="1891"/>
      <c r="C275" s="1514"/>
      <c r="D275" s="1514"/>
      <c r="E275" s="1514"/>
    </row>
    <row r="276" spans="1:5">
      <c r="A276" s="1514"/>
      <c r="B276" s="1891"/>
      <c r="C276" s="1514"/>
      <c r="D276" s="1514"/>
      <c r="E276" s="1514"/>
    </row>
    <row r="277" spans="1:5">
      <c r="A277" s="1514"/>
      <c r="B277" s="1891"/>
      <c r="C277" s="1514"/>
      <c r="D277" s="1514"/>
      <c r="E277" s="1514"/>
    </row>
    <row r="278" spans="1:5">
      <c r="A278" s="1514"/>
      <c r="B278" s="1891"/>
      <c r="C278" s="1514"/>
      <c r="D278" s="1514"/>
      <c r="E278" s="1514"/>
    </row>
    <row r="279" spans="1:5">
      <c r="A279" s="1514"/>
      <c r="B279" s="1891"/>
      <c r="C279" s="1514"/>
      <c r="D279" s="1514"/>
      <c r="E279" s="1514"/>
    </row>
    <row r="280" spans="1:5">
      <c r="A280" s="1514"/>
      <c r="B280" s="1891"/>
      <c r="C280" s="1514"/>
      <c r="D280" s="1514"/>
      <c r="E280" s="1514"/>
    </row>
    <row r="281" spans="1:5">
      <c r="A281" s="1514"/>
      <c r="B281" s="1891"/>
      <c r="C281" s="1514"/>
      <c r="D281" s="1514"/>
      <c r="E281" s="1514"/>
    </row>
    <row r="282" spans="1:5">
      <c r="A282" s="1514"/>
      <c r="B282" s="1891"/>
      <c r="C282" s="1514"/>
      <c r="D282" s="1514"/>
      <c r="E282" s="1514"/>
    </row>
    <row r="283" spans="1:5">
      <c r="A283" s="1514"/>
      <c r="B283" s="1891"/>
      <c r="C283" s="1514"/>
      <c r="D283" s="1514"/>
      <c r="E283" s="1514"/>
    </row>
    <row r="284" spans="1:5">
      <c r="A284" s="1514"/>
      <c r="B284" s="1891"/>
      <c r="C284" s="1514"/>
      <c r="D284" s="1514"/>
      <c r="E284" s="1514"/>
    </row>
    <row r="285" spans="1:5">
      <c r="A285" s="1514"/>
      <c r="B285" s="1891"/>
      <c r="C285" s="1514"/>
      <c r="D285" s="1514"/>
      <c r="E285" s="1514"/>
    </row>
    <row r="286" spans="1:5">
      <c r="A286" s="1514"/>
      <c r="B286" s="1891"/>
      <c r="C286" s="1514"/>
      <c r="D286" s="1514"/>
      <c r="E286" s="1514"/>
    </row>
    <row r="287" spans="1:5">
      <c r="A287" s="1514"/>
      <c r="B287" s="1891"/>
      <c r="C287" s="1514"/>
      <c r="D287" s="1514"/>
      <c r="E287" s="1514"/>
    </row>
    <row r="288" spans="1:5">
      <c r="A288" s="1514"/>
      <c r="B288" s="1891"/>
      <c r="C288" s="1514"/>
      <c r="D288" s="1514"/>
      <c r="E288" s="1514"/>
    </row>
    <row r="289" spans="1:5">
      <c r="A289" s="1514"/>
      <c r="B289" s="1891"/>
      <c r="C289" s="1514"/>
      <c r="D289" s="1514"/>
      <c r="E289" s="1514"/>
    </row>
    <row r="290" spans="1:5">
      <c r="A290" s="1514"/>
      <c r="B290" s="1891"/>
      <c r="C290" s="1514"/>
      <c r="D290" s="1514"/>
      <c r="E290" s="1514"/>
    </row>
    <row r="291" spans="1:5">
      <c r="A291" s="1514"/>
      <c r="B291" s="1891"/>
      <c r="C291" s="1514"/>
      <c r="D291" s="1514"/>
      <c r="E291" s="1514"/>
    </row>
    <row r="292" spans="1:5">
      <c r="A292" s="1514"/>
      <c r="B292" s="1891"/>
      <c r="C292" s="1514"/>
      <c r="D292" s="1514"/>
      <c r="E292" s="1514"/>
    </row>
    <row r="293" spans="1:5">
      <c r="A293" s="1514"/>
      <c r="B293" s="1891"/>
      <c r="C293" s="1514"/>
      <c r="D293" s="1514"/>
      <c r="E293" s="1514"/>
    </row>
    <row r="294" spans="1:5">
      <c r="A294" s="1514"/>
      <c r="B294" s="1891"/>
      <c r="C294" s="1514"/>
      <c r="D294" s="1514"/>
      <c r="E294" s="1514"/>
    </row>
    <row r="295" spans="1:5">
      <c r="A295" s="1514"/>
      <c r="B295" s="1891"/>
      <c r="C295" s="1514"/>
      <c r="D295" s="1514"/>
      <c r="E295" s="1514"/>
    </row>
    <row r="296" spans="1:5">
      <c r="A296" s="1514"/>
      <c r="B296" s="1891"/>
      <c r="C296" s="1514"/>
      <c r="D296" s="1514"/>
      <c r="E296" s="1514"/>
    </row>
    <row r="297" spans="1:5">
      <c r="A297" s="1514"/>
      <c r="B297" s="1891"/>
      <c r="C297" s="1514"/>
      <c r="D297" s="1514"/>
      <c r="E297" s="1514"/>
    </row>
    <row r="298" spans="1:5">
      <c r="A298" s="1514"/>
      <c r="B298" s="1891"/>
      <c r="C298" s="1514"/>
      <c r="D298" s="1514"/>
      <c r="E298" s="1514"/>
    </row>
    <row r="299" spans="1:5">
      <c r="A299" s="1514"/>
      <c r="B299" s="1891"/>
      <c r="C299" s="1514"/>
      <c r="D299" s="1514"/>
      <c r="E299" s="1514"/>
    </row>
    <row r="300" spans="1:5">
      <c r="A300" s="1514"/>
      <c r="B300" s="1891"/>
      <c r="C300" s="1514"/>
      <c r="D300" s="1514"/>
      <c r="E300" s="1514"/>
    </row>
    <row r="301" spans="1:5">
      <c r="A301" s="1514"/>
      <c r="B301" s="1891"/>
      <c r="C301" s="1514"/>
      <c r="D301" s="1514"/>
      <c r="E301" s="1514"/>
    </row>
    <row r="302" spans="1:5">
      <c r="A302" s="1514"/>
      <c r="B302" s="1891"/>
      <c r="C302" s="1514"/>
      <c r="D302" s="1514"/>
      <c r="E302" s="1514"/>
    </row>
    <row r="303" spans="1:5">
      <c r="A303" s="1514"/>
      <c r="B303" s="1891"/>
      <c r="C303" s="1514"/>
      <c r="D303" s="1514"/>
      <c r="E303" s="1514"/>
    </row>
    <row r="304" spans="1:5">
      <c r="A304" s="1514"/>
      <c r="B304" s="1891"/>
      <c r="C304" s="1514"/>
      <c r="D304" s="1514"/>
      <c r="E304" s="1514"/>
    </row>
    <row r="305" spans="1:5">
      <c r="A305" s="1514"/>
      <c r="B305" s="1891"/>
      <c r="C305" s="1514"/>
      <c r="D305" s="1514"/>
      <c r="E305" s="1514"/>
    </row>
    <row r="306" spans="1:5">
      <c r="A306" s="1514"/>
      <c r="B306" s="1891"/>
      <c r="C306" s="1514"/>
      <c r="D306" s="1514"/>
      <c r="E306" s="1514"/>
    </row>
    <row r="307" spans="1:5">
      <c r="A307" s="1514"/>
      <c r="B307" s="1891"/>
      <c r="C307" s="1514"/>
      <c r="D307" s="1514"/>
      <c r="E307" s="1514"/>
    </row>
    <row r="308" spans="1:5">
      <c r="A308" s="1514"/>
      <c r="B308" s="1891"/>
      <c r="C308" s="1514"/>
      <c r="D308" s="1514"/>
      <c r="E308" s="1514"/>
    </row>
    <row r="309" spans="1:5">
      <c r="A309" s="1514"/>
      <c r="B309" s="1891"/>
      <c r="C309" s="1514"/>
      <c r="D309" s="1514"/>
      <c r="E309" s="1514"/>
    </row>
    <row r="310" spans="1:5">
      <c r="A310" s="1514"/>
      <c r="B310" s="1891"/>
      <c r="C310" s="1514"/>
      <c r="D310" s="1514"/>
      <c r="E310" s="1514"/>
    </row>
    <row r="311" spans="1:5">
      <c r="A311" s="1514"/>
      <c r="B311" s="1891"/>
      <c r="C311" s="1514"/>
      <c r="D311" s="1514"/>
      <c r="E311" s="1514"/>
    </row>
    <row r="312" spans="1:5">
      <c r="A312" s="1514"/>
      <c r="B312" s="1891"/>
      <c r="C312" s="1514"/>
      <c r="D312" s="1514"/>
      <c r="E312" s="1514"/>
    </row>
    <row r="313" spans="1:5">
      <c r="A313" s="1514"/>
      <c r="B313" s="1891"/>
      <c r="C313" s="1514"/>
      <c r="D313" s="1514"/>
      <c r="E313" s="1514"/>
    </row>
    <row r="314" spans="1:5">
      <c r="A314" s="1514"/>
      <c r="B314" s="1891"/>
      <c r="C314" s="1514"/>
      <c r="D314" s="1514"/>
      <c r="E314" s="1514"/>
    </row>
    <row r="315" spans="1:5">
      <c r="A315" s="1514"/>
      <c r="B315" s="1891"/>
      <c r="C315" s="1514"/>
      <c r="D315" s="1514"/>
      <c r="E315" s="1514"/>
    </row>
    <row r="316" spans="1:5">
      <c r="A316" s="1514"/>
      <c r="B316" s="1891"/>
      <c r="C316" s="1514"/>
      <c r="D316" s="1514"/>
      <c r="E316" s="1514"/>
    </row>
    <row r="317" spans="1:5">
      <c r="A317" s="1514"/>
      <c r="B317" s="1891"/>
      <c r="C317" s="1514"/>
      <c r="D317" s="1514"/>
      <c r="E317" s="1514"/>
    </row>
    <row r="318" spans="1:5">
      <c r="A318" s="1514"/>
      <c r="B318" s="1891"/>
      <c r="C318" s="1514"/>
      <c r="D318" s="1514"/>
      <c r="E318" s="1514"/>
    </row>
    <row r="319" spans="1:5">
      <c r="A319" s="1514"/>
      <c r="B319" s="1891"/>
      <c r="C319" s="1514"/>
      <c r="D319" s="1514"/>
      <c r="E319" s="1514"/>
    </row>
    <row r="320" spans="1:5">
      <c r="A320" s="1514"/>
      <c r="B320" s="1891"/>
      <c r="C320" s="1514"/>
      <c r="D320" s="1514"/>
      <c r="E320" s="1514"/>
    </row>
    <row r="321" spans="1:5">
      <c r="A321" s="1514"/>
      <c r="B321" s="1891"/>
      <c r="C321" s="1514"/>
      <c r="D321" s="1514"/>
      <c r="E321" s="1514"/>
    </row>
    <row r="322" spans="1:5">
      <c r="A322" s="1514"/>
      <c r="B322" s="1891"/>
      <c r="C322" s="1514"/>
      <c r="D322" s="1514"/>
      <c r="E322" s="1514"/>
    </row>
    <row r="323" spans="1:5">
      <c r="A323" s="1514"/>
      <c r="B323" s="1891"/>
      <c r="C323" s="1514"/>
      <c r="D323" s="1514"/>
      <c r="E323" s="1514"/>
    </row>
    <row r="324" spans="1:5">
      <c r="A324" s="1514"/>
      <c r="B324" s="1891"/>
      <c r="C324" s="1514"/>
      <c r="D324" s="1514"/>
      <c r="E324" s="1514"/>
    </row>
    <row r="325" spans="1:5">
      <c r="A325" s="1514"/>
      <c r="B325" s="1891"/>
      <c r="C325" s="1514"/>
      <c r="D325" s="1514"/>
      <c r="E325" s="1514"/>
    </row>
    <row r="326" spans="1:5">
      <c r="A326" s="1514"/>
      <c r="B326" s="1891"/>
      <c r="C326" s="1514"/>
      <c r="D326" s="1514"/>
      <c r="E326" s="1514"/>
    </row>
    <row r="327" spans="1:5">
      <c r="A327" s="1514"/>
      <c r="B327" s="1891"/>
      <c r="C327" s="1514"/>
      <c r="D327" s="1514"/>
      <c r="E327" s="1514"/>
    </row>
    <row r="328" spans="1:5">
      <c r="A328" s="1514"/>
      <c r="B328" s="1891"/>
      <c r="C328" s="1514"/>
      <c r="D328" s="1514"/>
      <c r="E328" s="1514"/>
    </row>
    <row r="329" spans="1:5">
      <c r="A329" s="1514"/>
      <c r="B329" s="1891"/>
      <c r="C329" s="1514"/>
      <c r="D329" s="1514"/>
      <c r="E329" s="1514"/>
    </row>
    <row r="330" spans="1:5">
      <c r="A330" s="1514"/>
      <c r="B330" s="1891"/>
      <c r="C330" s="1514"/>
      <c r="D330" s="1514"/>
      <c r="E330" s="1514"/>
    </row>
    <row r="331" spans="1:5">
      <c r="A331" s="1514"/>
      <c r="B331" s="1891"/>
      <c r="C331" s="1514"/>
      <c r="D331" s="1514"/>
      <c r="E331" s="1514"/>
    </row>
    <row r="332" spans="1:5">
      <c r="A332" s="1514"/>
      <c r="B332" s="1891"/>
      <c r="C332" s="1514"/>
      <c r="D332" s="1514"/>
      <c r="E332" s="1514"/>
    </row>
    <row r="333" spans="1:5">
      <c r="A333" s="1514"/>
      <c r="B333" s="1891"/>
      <c r="C333" s="1514"/>
      <c r="D333" s="1514"/>
      <c r="E333" s="1514"/>
    </row>
    <row r="334" spans="1:5">
      <c r="A334" s="1514"/>
      <c r="B334" s="1891"/>
      <c r="C334" s="1514"/>
      <c r="D334" s="1514"/>
      <c r="E334" s="1514"/>
    </row>
    <row r="335" spans="1:5">
      <c r="A335" s="1514"/>
      <c r="B335" s="1891"/>
      <c r="C335" s="1514"/>
      <c r="D335" s="1514"/>
      <c r="E335" s="1514"/>
    </row>
    <row r="336" spans="1:5">
      <c r="A336" s="1514"/>
      <c r="B336" s="1891"/>
      <c r="C336" s="1514"/>
      <c r="D336" s="1514"/>
      <c r="E336" s="1514"/>
    </row>
    <row r="337" spans="1:5">
      <c r="A337" s="1514"/>
      <c r="B337" s="1891"/>
      <c r="C337" s="1514"/>
      <c r="D337" s="1514"/>
      <c r="E337" s="1514"/>
    </row>
    <row r="338" spans="1:5">
      <c r="A338" s="1514"/>
      <c r="B338" s="1891"/>
      <c r="C338" s="1514"/>
      <c r="D338" s="1514"/>
      <c r="E338" s="1514"/>
    </row>
    <row r="339" spans="1:5">
      <c r="A339" s="1514"/>
      <c r="B339" s="1891"/>
      <c r="C339" s="1514"/>
      <c r="D339" s="1514"/>
      <c r="E339" s="1514"/>
    </row>
    <row r="340" spans="1:5">
      <c r="A340" s="1514"/>
      <c r="B340" s="1891"/>
      <c r="C340" s="1514"/>
      <c r="D340" s="1514"/>
      <c r="E340" s="1514"/>
    </row>
    <row r="341" spans="1:5">
      <c r="A341" s="1514"/>
      <c r="B341" s="1891"/>
      <c r="C341" s="1514"/>
      <c r="D341" s="1514"/>
      <c r="E341" s="1514"/>
    </row>
    <row r="342" spans="1:5">
      <c r="A342" s="1514"/>
      <c r="B342" s="1891"/>
      <c r="C342" s="1514"/>
      <c r="D342" s="1514"/>
      <c r="E342" s="1514"/>
    </row>
    <row r="343" spans="1:5">
      <c r="A343" s="1514"/>
      <c r="B343" s="1891"/>
      <c r="C343" s="1514"/>
      <c r="D343" s="1514"/>
      <c r="E343" s="1514"/>
    </row>
    <row r="344" spans="1:5">
      <c r="A344" s="1514"/>
      <c r="B344" s="1891"/>
      <c r="C344" s="1514"/>
      <c r="D344" s="1514"/>
      <c r="E344" s="1514"/>
    </row>
    <row r="345" spans="1:5">
      <c r="A345" s="1514"/>
      <c r="B345" s="1891"/>
      <c r="C345" s="1514"/>
      <c r="D345" s="1514"/>
      <c r="E345" s="1514"/>
    </row>
    <row r="346" spans="1:5">
      <c r="A346" s="1514"/>
      <c r="B346" s="1891"/>
      <c r="C346" s="1514"/>
      <c r="D346" s="1514"/>
      <c r="E346" s="1514"/>
    </row>
    <row r="347" spans="1:5">
      <c r="A347" s="1514"/>
      <c r="B347" s="1891"/>
      <c r="C347" s="1514"/>
      <c r="D347" s="1514"/>
      <c r="E347" s="1514"/>
    </row>
    <row r="348" spans="1:5">
      <c r="A348" s="1514"/>
      <c r="B348" s="1891"/>
      <c r="C348" s="1514"/>
      <c r="D348" s="1514"/>
      <c r="E348" s="1514"/>
    </row>
    <row r="349" spans="1:5">
      <c r="A349" s="1514"/>
      <c r="B349" s="1891"/>
      <c r="C349" s="1514"/>
      <c r="D349" s="1514"/>
      <c r="E349" s="1514"/>
    </row>
    <row r="350" spans="1:5">
      <c r="A350" s="1514"/>
      <c r="B350" s="1891"/>
      <c r="C350" s="1514"/>
      <c r="D350" s="1514"/>
      <c r="E350" s="1514"/>
    </row>
    <row r="351" spans="1:5">
      <c r="A351" s="1514"/>
      <c r="B351" s="1891"/>
      <c r="C351" s="1514"/>
      <c r="D351" s="1514"/>
      <c r="E351" s="1514"/>
    </row>
    <row r="352" spans="1:5">
      <c r="A352" s="1514"/>
      <c r="B352" s="1891"/>
      <c r="C352" s="1514"/>
      <c r="D352" s="1514"/>
      <c r="E352" s="1514"/>
    </row>
    <row r="353" spans="1:5">
      <c r="A353" s="1514"/>
      <c r="B353" s="1891"/>
      <c r="C353" s="1514"/>
      <c r="D353" s="1514"/>
      <c r="E353" s="1514"/>
    </row>
    <row r="354" spans="1:5">
      <c r="A354" s="1514"/>
      <c r="B354" s="1891"/>
      <c r="C354" s="1514"/>
      <c r="D354" s="1514"/>
      <c r="E354" s="1514"/>
    </row>
    <row r="355" spans="1:5">
      <c r="A355" s="1514"/>
      <c r="B355" s="1891"/>
      <c r="C355" s="1514"/>
      <c r="D355" s="1514"/>
      <c r="E355" s="1514"/>
    </row>
    <row r="356" spans="1:5">
      <c r="A356" s="1514"/>
      <c r="B356" s="1891"/>
      <c r="C356" s="1514"/>
      <c r="D356" s="1514"/>
      <c r="E356" s="1514"/>
    </row>
    <row r="357" spans="1:5">
      <c r="A357" s="1514"/>
      <c r="B357" s="1891"/>
      <c r="C357" s="1514"/>
      <c r="D357" s="1514"/>
      <c r="E357" s="1514"/>
    </row>
    <row r="358" spans="1:5">
      <c r="A358" s="1514"/>
      <c r="B358" s="1891"/>
      <c r="C358" s="1514"/>
      <c r="D358" s="1514"/>
      <c r="E358" s="1514"/>
    </row>
    <row r="359" spans="1:5">
      <c r="A359" s="1514"/>
      <c r="B359" s="1891"/>
      <c r="C359" s="1514"/>
      <c r="D359" s="1514"/>
      <c r="E359" s="1514"/>
    </row>
    <row r="360" spans="1:5">
      <c r="A360" s="1514"/>
      <c r="B360" s="1891"/>
      <c r="C360" s="1514"/>
      <c r="D360" s="1514"/>
      <c r="E360" s="1514"/>
    </row>
    <row r="361" spans="1:5">
      <c r="A361" s="1514"/>
      <c r="B361" s="1891"/>
      <c r="C361" s="1514"/>
      <c r="D361" s="1514"/>
      <c r="E361" s="1514"/>
    </row>
    <row r="362" spans="1:5">
      <c r="A362" s="1514"/>
      <c r="B362" s="1891"/>
      <c r="C362" s="1514"/>
      <c r="D362" s="1514"/>
      <c r="E362" s="1514"/>
    </row>
    <row r="363" spans="1:5">
      <c r="A363" s="1514"/>
      <c r="B363" s="1891"/>
      <c r="C363" s="1514"/>
      <c r="D363" s="1514"/>
      <c r="E363" s="1514"/>
    </row>
    <row r="364" spans="1:5">
      <c r="A364" s="1514"/>
      <c r="B364" s="1891"/>
      <c r="C364" s="1514"/>
      <c r="D364" s="1514"/>
      <c r="E364" s="1514"/>
    </row>
    <row r="365" spans="1:5">
      <c r="A365" s="1514"/>
      <c r="B365" s="1891"/>
      <c r="C365" s="1514"/>
      <c r="D365" s="1514"/>
      <c r="E365" s="1514"/>
    </row>
    <row r="366" spans="1:5">
      <c r="A366" s="1514"/>
      <c r="B366" s="1891"/>
      <c r="C366" s="1514"/>
      <c r="D366" s="1514"/>
      <c r="E366" s="1514"/>
    </row>
    <row r="367" spans="1:5">
      <c r="A367" s="1514"/>
      <c r="B367" s="1891"/>
      <c r="C367" s="1514"/>
      <c r="D367" s="1514"/>
      <c r="E367" s="1514"/>
    </row>
    <row r="368" spans="1:5">
      <c r="A368" s="1514"/>
      <c r="B368" s="1891"/>
      <c r="C368" s="1514"/>
      <c r="D368" s="1514"/>
      <c r="E368" s="1514"/>
    </row>
    <row r="369" spans="1:5">
      <c r="A369" s="1514"/>
      <c r="B369" s="1891"/>
      <c r="C369" s="1514"/>
      <c r="D369" s="1514"/>
      <c r="E369" s="1514"/>
    </row>
    <row r="370" spans="1:5">
      <c r="A370" s="1514"/>
      <c r="B370" s="1891"/>
      <c r="C370" s="1514"/>
      <c r="D370" s="1514"/>
      <c r="E370" s="1514"/>
    </row>
    <row r="371" spans="1:5">
      <c r="A371" s="1514"/>
      <c r="B371" s="1891"/>
      <c r="C371" s="1514"/>
      <c r="D371" s="1514"/>
      <c r="E371" s="1514"/>
    </row>
    <row r="372" spans="1:5">
      <c r="A372" s="1514"/>
      <c r="B372" s="1891"/>
      <c r="C372" s="1514"/>
      <c r="D372" s="1514"/>
      <c r="E372" s="1514"/>
    </row>
    <row r="373" spans="1:5">
      <c r="A373" s="1514"/>
      <c r="B373" s="1891"/>
      <c r="C373" s="1514"/>
      <c r="D373" s="1514"/>
      <c r="E373" s="1514"/>
    </row>
    <row r="374" spans="1:5">
      <c r="A374" s="1514"/>
      <c r="B374" s="1891"/>
      <c r="C374" s="1514"/>
      <c r="D374" s="1514"/>
      <c r="E374" s="1514"/>
    </row>
    <row r="375" spans="1:5">
      <c r="A375" s="1514"/>
      <c r="B375" s="1891"/>
      <c r="C375" s="1514"/>
      <c r="D375" s="1514"/>
      <c r="E375" s="1514"/>
    </row>
    <row r="376" spans="1:5">
      <c r="A376" s="1514"/>
      <c r="B376" s="1891"/>
      <c r="C376" s="1514"/>
      <c r="D376" s="1514"/>
      <c r="E376" s="1514"/>
    </row>
    <row r="377" spans="1:5">
      <c r="A377" s="1514"/>
      <c r="B377" s="1891"/>
      <c r="C377" s="1514"/>
      <c r="D377" s="1514"/>
      <c r="E377" s="1514"/>
    </row>
    <row r="378" spans="1:5">
      <c r="A378" s="1514"/>
      <c r="B378" s="1891"/>
      <c r="C378" s="1514"/>
      <c r="D378" s="1514"/>
      <c r="E378" s="1514"/>
    </row>
    <row r="379" spans="1:5">
      <c r="A379" s="1514"/>
      <c r="B379" s="1891"/>
      <c r="C379" s="1514"/>
      <c r="D379" s="1514"/>
      <c r="E379" s="1514"/>
    </row>
    <row r="380" spans="1:5">
      <c r="A380" s="1514"/>
      <c r="B380" s="1891"/>
      <c r="C380" s="1514"/>
      <c r="D380" s="1514"/>
      <c r="E380" s="1514"/>
    </row>
    <row r="381" spans="1:5">
      <c r="A381" s="1514"/>
      <c r="B381" s="1891"/>
      <c r="C381" s="1514"/>
      <c r="D381" s="1514"/>
      <c r="E381" s="1514"/>
    </row>
    <row r="382" spans="1:5">
      <c r="A382" s="1514"/>
      <c r="B382" s="1891"/>
      <c r="C382" s="1514"/>
      <c r="D382" s="1514"/>
      <c r="E382" s="1514"/>
    </row>
    <row r="383" spans="1:5">
      <c r="A383" s="1514"/>
      <c r="B383" s="1891"/>
      <c r="C383" s="1514"/>
      <c r="D383" s="1514"/>
      <c r="E383" s="1514"/>
    </row>
    <row r="384" spans="1:5">
      <c r="A384" s="1514"/>
      <c r="B384" s="1891"/>
      <c r="C384" s="1514"/>
      <c r="D384" s="1514"/>
      <c r="E384" s="1514"/>
    </row>
    <row r="385" spans="1:5">
      <c r="A385" s="1514"/>
      <c r="B385" s="1891"/>
      <c r="C385" s="1514"/>
      <c r="D385" s="1514"/>
      <c r="E385" s="1514"/>
    </row>
    <row r="386" spans="1:5">
      <c r="A386" s="1514"/>
      <c r="B386" s="1891"/>
      <c r="C386" s="1514"/>
      <c r="D386" s="1514"/>
      <c r="E386" s="1514"/>
    </row>
    <row r="387" spans="1:5">
      <c r="A387" s="1514"/>
      <c r="B387" s="1891"/>
      <c r="C387" s="1514"/>
      <c r="D387" s="1514"/>
      <c r="E387" s="1514"/>
    </row>
    <row r="388" spans="1:5">
      <c r="A388" s="1514"/>
      <c r="B388" s="1891"/>
      <c r="C388" s="1514"/>
      <c r="D388" s="1514"/>
      <c r="E388" s="1514"/>
    </row>
    <row r="389" spans="1:5">
      <c r="A389" s="1514"/>
      <c r="B389" s="1891"/>
      <c r="C389" s="1514"/>
      <c r="D389" s="1514"/>
      <c r="E389" s="1514"/>
    </row>
    <row r="390" spans="1:5">
      <c r="A390" s="1514"/>
      <c r="B390" s="1891"/>
      <c r="C390" s="1514"/>
      <c r="D390" s="1514"/>
      <c r="E390" s="1514"/>
    </row>
    <row r="391" spans="1:5">
      <c r="A391" s="1514"/>
      <c r="B391" s="1891"/>
      <c r="C391" s="1514"/>
      <c r="D391" s="1514"/>
      <c r="E391" s="1514"/>
    </row>
    <row r="392" spans="1:5">
      <c r="A392" s="1514"/>
      <c r="B392" s="1891"/>
      <c r="C392" s="1514"/>
      <c r="D392" s="1514"/>
      <c r="E392" s="1514"/>
    </row>
    <row r="393" spans="1:5">
      <c r="A393" s="1514"/>
      <c r="B393" s="1891"/>
      <c r="C393" s="1514"/>
      <c r="D393" s="1514"/>
      <c r="E393" s="1514"/>
    </row>
    <row r="394" spans="1:5">
      <c r="A394" s="1514"/>
      <c r="B394" s="1891"/>
      <c r="C394" s="1514"/>
      <c r="D394" s="1514"/>
      <c r="E394" s="1514"/>
    </row>
    <row r="395" spans="1:5">
      <c r="A395" s="1514"/>
      <c r="B395" s="1891"/>
      <c r="C395" s="1514"/>
      <c r="D395" s="1514"/>
      <c r="E395" s="1514"/>
    </row>
    <row r="396" spans="1:5">
      <c r="A396" s="1514"/>
      <c r="B396" s="1891"/>
      <c r="C396" s="1514"/>
      <c r="D396" s="1514"/>
      <c r="E396" s="1514"/>
    </row>
    <row r="397" spans="1:5">
      <c r="A397" s="1514"/>
      <c r="B397" s="1891"/>
      <c r="C397" s="1514"/>
      <c r="D397" s="1514"/>
      <c r="E397" s="1514"/>
    </row>
    <row r="398" spans="1:5">
      <c r="A398" s="1514"/>
      <c r="B398" s="1891"/>
      <c r="C398" s="1514"/>
      <c r="D398" s="1514"/>
      <c r="E398" s="1514"/>
    </row>
    <row r="399" spans="1:5">
      <c r="A399" s="1514"/>
      <c r="B399" s="1891"/>
      <c r="C399" s="1514"/>
      <c r="D399" s="1514"/>
      <c r="E399" s="1514"/>
    </row>
    <row r="400" spans="1:5">
      <c r="A400" s="1514"/>
      <c r="B400" s="1891"/>
      <c r="C400" s="1514"/>
      <c r="D400" s="1514"/>
      <c r="E400" s="1514"/>
    </row>
    <row r="401" spans="1:5">
      <c r="A401" s="1514"/>
      <c r="B401" s="1891"/>
      <c r="C401" s="1514"/>
      <c r="D401" s="1514"/>
      <c r="E401" s="1514"/>
    </row>
    <row r="402" spans="1:5">
      <c r="A402" s="1514"/>
      <c r="B402" s="1891"/>
      <c r="C402" s="1514"/>
      <c r="D402" s="1514"/>
      <c r="E402" s="1514"/>
    </row>
    <row r="403" spans="1:5">
      <c r="A403" s="1514"/>
      <c r="B403" s="1891"/>
      <c r="C403" s="1514"/>
      <c r="D403" s="1514"/>
      <c r="E403" s="1514"/>
    </row>
    <row r="404" spans="1:5">
      <c r="A404" s="1514"/>
      <c r="B404" s="1891"/>
      <c r="C404" s="1514"/>
      <c r="D404" s="1514"/>
      <c r="E404" s="1514"/>
    </row>
    <row r="405" spans="1:5">
      <c r="A405" s="1514"/>
      <c r="B405" s="1891"/>
      <c r="C405" s="1514"/>
      <c r="D405" s="1514"/>
      <c r="E405" s="1514"/>
    </row>
    <row r="406" spans="1:5">
      <c r="A406" s="1514"/>
      <c r="B406" s="1891"/>
      <c r="C406" s="1514"/>
      <c r="D406" s="1514"/>
      <c r="E406" s="1514"/>
    </row>
    <row r="407" spans="1:5">
      <c r="A407" s="1514"/>
      <c r="B407" s="1891"/>
      <c r="C407" s="1514"/>
      <c r="D407" s="1514"/>
      <c r="E407" s="1514"/>
    </row>
    <row r="408" spans="1:5">
      <c r="A408" s="1514"/>
      <c r="B408" s="1891"/>
      <c r="C408" s="1514"/>
      <c r="D408" s="1514"/>
      <c r="E408" s="1514"/>
    </row>
    <row r="409" spans="1:5">
      <c r="A409" s="1514"/>
      <c r="B409" s="1891"/>
      <c r="C409" s="1514"/>
      <c r="D409" s="1514"/>
      <c r="E409" s="1514"/>
    </row>
    <row r="410" spans="1:5">
      <c r="A410" s="1514"/>
      <c r="B410" s="1891"/>
      <c r="C410" s="1514"/>
      <c r="D410" s="1514"/>
      <c r="E410" s="1514"/>
    </row>
    <row r="411" spans="1:5">
      <c r="A411" s="1514"/>
      <c r="B411" s="1891"/>
      <c r="C411" s="1514"/>
      <c r="D411" s="1514"/>
      <c r="E411" s="1514"/>
    </row>
    <row r="412" spans="1:5">
      <c r="A412" s="1514"/>
      <c r="B412" s="1891"/>
      <c r="C412" s="1514"/>
      <c r="D412" s="1514"/>
      <c r="E412" s="1514"/>
    </row>
    <row r="413" spans="1:5">
      <c r="A413" s="1514"/>
      <c r="B413" s="1891"/>
      <c r="C413" s="1514"/>
      <c r="D413" s="1514"/>
      <c r="E413" s="1514"/>
    </row>
    <row r="414" spans="1:5">
      <c r="A414" s="1514"/>
      <c r="B414" s="1891"/>
      <c r="C414" s="1514"/>
      <c r="D414" s="1514"/>
      <c r="E414" s="1514"/>
    </row>
    <row r="415" spans="1:5">
      <c r="A415" s="1514"/>
      <c r="B415" s="1891"/>
      <c r="C415" s="1514"/>
      <c r="D415" s="1514"/>
      <c r="E415" s="1514"/>
    </row>
    <row r="416" spans="1:5">
      <c r="A416" s="1514"/>
      <c r="B416" s="1891"/>
      <c r="C416" s="1514"/>
      <c r="D416" s="1514"/>
      <c r="E416" s="1514"/>
    </row>
    <row r="417" spans="1:5">
      <c r="A417" s="1514"/>
      <c r="B417" s="1891"/>
      <c r="C417" s="1514"/>
      <c r="D417" s="1514"/>
      <c r="E417" s="1514"/>
    </row>
    <row r="418" spans="1:5">
      <c r="A418" s="1514"/>
      <c r="B418" s="1891"/>
      <c r="C418" s="1514"/>
      <c r="D418" s="1514"/>
      <c r="E418" s="1514"/>
    </row>
    <row r="419" spans="1:5">
      <c r="A419" s="1514"/>
      <c r="B419" s="1891"/>
      <c r="C419" s="1514"/>
      <c r="D419" s="1514"/>
      <c r="E419" s="1514"/>
    </row>
    <row r="420" spans="1:5">
      <c r="A420" s="1514"/>
      <c r="B420" s="1891"/>
      <c r="C420" s="1514"/>
      <c r="D420" s="1514"/>
      <c r="E420" s="1514"/>
    </row>
    <row r="421" spans="1:5">
      <c r="A421" s="1514"/>
      <c r="B421" s="1891"/>
      <c r="C421" s="1514"/>
      <c r="D421" s="1514"/>
      <c r="E421" s="1514"/>
    </row>
    <row r="422" spans="1:5">
      <c r="A422" s="1514"/>
      <c r="B422" s="1891"/>
      <c r="C422" s="1514"/>
      <c r="D422" s="1514"/>
      <c r="E422" s="1514"/>
    </row>
    <row r="423" spans="1:5">
      <c r="A423" s="1514"/>
      <c r="B423" s="1891"/>
      <c r="C423" s="1514"/>
      <c r="D423" s="1514"/>
      <c r="E423" s="1514"/>
    </row>
    <row r="424" spans="1:5">
      <c r="A424" s="1514"/>
      <c r="B424" s="1891"/>
      <c r="C424" s="1514"/>
      <c r="D424" s="1514"/>
      <c r="E424" s="1514"/>
    </row>
    <row r="425" spans="1:5">
      <c r="A425" s="1514"/>
      <c r="B425" s="1891"/>
      <c r="C425" s="1514"/>
      <c r="D425" s="1514"/>
      <c r="E425" s="1514"/>
    </row>
    <row r="426" spans="1:5">
      <c r="A426" s="1514"/>
      <c r="B426" s="1891"/>
      <c r="C426" s="1514"/>
      <c r="D426" s="1514"/>
      <c r="E426" s="1514"/>
    </row>
    <row r="427" spans="1:5">
      <c r="A427" s="1514"/>
      <c r="B427" s="1891"/>
      <c r="C427" s="1514"/>
      <c r="D427" s="1514"/>
      <c r="E427" s="1514"/>
    </row>
    <row r="428" spans="1:5">
      <c r="A428" s="1514"/>
      <c r="B428" s="1891"/>
      <c r="C428" s="1514"/>
      <c r="D428" s="1514"/>
      <c r="E428" s="1514"/>
    </row>
    <row r="429" spans="1:5">
      <c r="A429" s="1514"/>
      <c r="B429" s="1891"/>
      <c r="C429" s="1514"/>
      <c r="D429" s="1514"/>
      <c r="E429" s="1514"/>
    </row>
    <row r="430" spans="1:5">
      <c r="A430" s="1514"/>
      <c r="B430" s="1891"/>
      <c r="C430" s="1514"/>
      <c r="D430" s="1514"/>
      <c r="E430" s="1514"/>
    </row>
    <row r="431" spans="1:5">
      <c r="A431" s="1514"/>
      <c r="B431" s="1891"/>
      <c r="C431" s="1514"/>
      <c r="D431" s="1514"/>
      <c r="E431" s="1514"/>
    </row>
    <row r="432" spans="1:5">
      <c r="A432" s="1514"/>
      <c r="B432" s="1891"/>
      <c r="C432" s="1514"/>
      <c r="D432" s="1514"/>
      <c r="E432" s="1514"/>
    </row>
    <row r="433" spans="1:5">
      <c r="A433" s="1514"/>
      <c r="B433" s="1891"/>
      <c r="C433" s="1514"/>
      <c r="D433" s="1514"/>
      <c r="E433" s="1514"/>
    </row>
    <row r="434" spans="1:5">
      <c r="A434" s="1514"/>
      <c r="B434" s="1891"/>
      <c r="C434" s="1514"/>
      <c r="D434" s="1514"/>
      <c r="E434" s="1514"/>
    </row>
    <row r="435" spans="1:5">
      <c r="A435" s="1514"/>
      <c r="B435" s="1891"/>
      <c r="C435" s="1514"/>
      <c r="D435" s="1514"/>
      <c r="E435" s="1514"/>
    </row>
    <row r="436" spans="1:5">
      <c r="A436" s="1514"/>
      <c r="B436" s="1891"/>
      <c r="C436" s="1514"/>
      <c r="D436" s="1514"/>
      <c r="E436" s="1514"/>
    </row>
    <row r="437" spans="1:5">
      <c r="A437" s="1514"/>
      <c r="B437" s="1891"/>
      <c r="C437" s="1514"/>
      <c r="D437" s="1514"/>
      <c r="E437" s="1514"/>
    </row>
    <row r="438" spans="1:5">
      <c r="A438" s="1514"/>
      <c r="B438" s="1891"/>
      <c r="C438" s="1514"/>
      <c r="D438" s="1514"/>
      <c r="E438" s="1514"/>
    </row>
    <row r="439" spans="1:5">
      <c r="A439" s="1514"/>
      <c r="B439" s="1891"/>
      <c r="C439" s="1514"/>
      <c r="D439" s="1514"/>
      <c r="E439" s="1514"/>
    </row>
    <row r="440" spans="1:5">
      <c r="A440" s="1514"/>
      <c r="B440" s="1891"/>
      <c r="C440" s="1514"/>
      <c r="D440" s="1514"/>
      <c r="E440" s="1514"/>
    </row>
    <row r="441" spans="1:5">
      <c r="A441" s="1514"/>
      <c r="B441" s="1891"/>
      <c r="C441" s="1514"/>
      <c r="D441" s="1514"/>
      <c r="E441" s="1514"/>
    </row>
    <row r="442" spans="1:5">
      <c r="A442" s="1514"/>
      <c r="B442" s="1891"/>
      <c r="C442" s="1514"/>
      <c r="D442" s="1514"/>
      <c r="E442" s="1514"/>
    </row>
    <row r="443" spans="1:5">
      <c r="A443" s="1514"/>
      <c r="B443" s="1891"/>
      <c r="C443" s="1514"/>
      <c r="D443" s="1514"/>
      <c r="E443" s="1514"/>
    </row>
    <row r="444" spans="1:5">
      <c r="A444" s="1514"/>
      <c r="B444" s="1891"/>
      <c r="C444" s="1514"/>
      <c r="D444" s="1514"/>
      <c r="E444" s="1514"/>
    </row>
    <row r="445" spans="1:5">
      <c r="A445" s="1514"/>
      <c r="B445" s="1891"/>
      <c r="C445" s="1514"/>
      <c r="D445" s="1514"/>
      <c r="E445" s="1514"/>
    </row>
    <row r="446" spans="1:5">
      <c r="A446" s="1514"/>
      <c r="B446" s="1891"/>
      <c r="C446" s="1514"/>
      <c r="D446" s="1514"/>
      <c r="E446" s="1514"/>
    </row>
    <row r="447" spans="1:5">
      <c r="A447" s="1514"/>
      <c r="B447" s="1891"/>
      <c r="C447" s="1514"/>
      <c r="D447" s="1514"/>
      <c r="E447" s="1514"/>
    </row>
    <row r="448" spans="1:5">
      <c r="A448" s="1514"/>
      <c r="B448" s="1891"/>
      <c r="C448" s="1514"/>
      <c r="D448" s="1514"/>
      <c r="E448" s="1514"/>
    </row>
    <row r="449" spans="1:5">
      <c r="A449" s="1514"/>
      <c r="B449" s="1891"/>
      <c r="C449" s="1514"/>
      <c r="D449" s="1514"/>
      <c r="E449" s="1514"/>
    </row>
    <row r="450" spans="1:5">
      <c r="A450" s="1514"/>
      <c r="B450" s="1891"/>
      <c r="C450" s="1514"/>
      <c r="D450" s="1514"/>
      <c r="E450" s="1514"/>
    </row>
    <row r="451" spans="1:5">
      <c r="A451" s="1514"/>
      <c r="B451" s="1891"/>
      <c r="C451" s="1514"/>
      <c r="D451" s="1514"/>
      <c r="E451" s="1514"/>
    </row>
    <row r="452" spans="1:5">
      <c r="A452" s="1514"/>
      <c r="B452" s="1891"/>
      <c r="C452" s="1514"/>
      <c r="D452" s="1514"/>
      <c r="E452" s="1514"/>
    </row>
    <row r="453" spans="1:5">
      <c r="A453" s="1514"/>
      <c r="B453" s="1891"/>
      <c r="C453" s="1514"/>
      <c r="D453" s="1514"/>
      <c r="E453" s="1514"/>
    </row>
    <row r="454" spans="1:5">
      <c r="A454" s="1514"/>
      <c r="B454" s="1891"/>
      <c r="C454" s="1514"/>
      <c r="D454" s="1514"/>
      <c r="E454" s="1514"/>
    </row>
    <row r="455" spans="1:5">
      <c r="A455" s="1514"/>
      <c r="B455" s="1891"/>
      <c r="C455" s="1514"/>
      <c r="D455" s="1514"/>
      <c r="E455" s="1514"/>
    </row>
    <row r="456" spans="1:5">
      <c r="A456" s="1514"/>
      <c r="B456" s="1891"/>
      <c r="C456" s="1514"/>
      <c r="D456" s="1514"/>
      <c r="E456" s="1514"/>
    </row>
    <row r="457" spans="1:5">
      <c r="A457" s="1514"/>
      <c r="B457" s="1891"/>
      <c r="C457" s="1514"/>
      <c r="D457" s="1514"/>
      <c r="E457" s="1514"/>
    </row>
    <row r="458" spans="1:5">
      <c r="A458" s="1514"/>
      <c r="B458" s="1891"/>
      <c r="C458" s="1514"/>
      <c r="D458" s="1514"/>
      <c r="E458" s="1514"/>
    </row>
    <row r="459" spans="1:5">
      <c r="A459" s="1514"/>
      <c r="B459" s="1891"/>
      <c r="C459" s="1514"/>
      <c r="D459" s="1514"/>
      <c r="E459" s="1514"/>
    </row>
    <row r="460" spans="1:5">
      <c r="A460" s="1514"/>
      <c r="B460" s="1891"/>
      <c r="C460" s="1514"/>
      <c r="D460" s="1514"/>
      <c r="E460" s="1514"/>
    </row>
    <row r="461" spans="1:5">
      <c r="A461" s="1514"/>
      <c r="B461" s="1891"/>
      <c r="C461" s="1514"/>
      <c r="D461" s="1514"/>
      <c r="E461" s="1514"/>
    </row>
    <row r="462" spans="1:5">
      <c r="A462" s="1514"/>
      <c r="B462" s="1891"/>
      <c r="C462" s="1514"/>
      <c r="D462" s="1514"/>
      <c r="E462" s="1514"/>
    </row>
    <row r="463" spans="1:5">
      <c r="A463" s="1514"/>
      <c r="B463" s="1891"/>
      <c r="C463" s="1514"/>
      <c r="D463" s="1514"/>
      <c r="E463" s="1514"/>
    </row>
    <row r="464" spans="1:5">
      <c r="A464" s="1514"/>
      <c r="B464" s="1891"/>
      <c r="C464" s="1514"/>
      <c r="D464" s="1514"/>
      <c r="E464" s="1514"/>
    </row>
    <row r="465" spans="1:5">
      <c r="A465" s="1514"/>
      <c r="B465" s="1891"/>
      <c r="C465" s="1514"/>
      <c r="D465" s="1514"/>
      <c r="E465" s="1514"/>
    </row>
    <row r="466" spans="1:5">
      <c r="A466" s="1514"/>
      <c r="B466" s="1891"/>
      <c r="C466" s="1514"/>
      <c r="D466" s="1514"/>
      <c r="E466" s="1514"/>
    </row>
    <row r="467" spans="1:5">
      <c r="A467" s="1514"/>
      <c r="B467" s="1891"/>
      <c r="C467" s="1514"/>
      <c r="D467" s="1514"/>
      <c r="E467" s="1514"/>
    </row>
    <row r="468" spans="1:5">
      <c r="A468" s="1514"/>
      <c r="B468" s="1891"/>
      <c r="C468" s="1514"/>
      <c r="D468" s="1514"/>
      <c r="E468" s="1514"/>
    </row>
    <row r="469" spans="1:5">
      <c r="A469" s="1514"/>
      <c r="B469" s="1891"/>
      <c r="C469" s="1514"/>
      <c r="D469" s="1514"/>
      <c r="E469" s="1514"/>
    </row>
    <row r="470" spans="1:5">
      <c r="A470" s="1514"/>
      <c r="B470" s="1891"/>
      <c r="C470" s="1514"/>
      <c r="D470" s="1514"/>
      <c r="E470" s="1514"/>
    </row>
    <row r="471" spans="1:5">
      <c r="A471" s="1514"/>
      <c r="B471" s="1891"/>
      <c r="C471" s="1514"/>
      <c r="D471" s="1514"/>
      <c r="E471" s="1514"/>
    </row>
    <row r="472" spans="1:5">
      <c r="A472" s="1514"/>
      <c r="B472" s="1891"/>
      <c r="C472" s="1514"/>
      <c r="D472" s="1514"/>
      <c r="E472" s="1514"/>
    </row>
    <row r="473" spans="1:5">
      <c r="A473" s="1514"/>
      <c r="B473" s="1891"/>
      <c r="C473" s="1514"/>
      <c r="D473" s="1514"/>
      <c r="E473" s="1514"/>
    </row>
    <row r="474" spans="1:5">
      <c r="A474" s="1514"/>
      <c r="B474" s="1891"/>
      <c r="C474" s="1514"/>
      <c r="D474" s="1514"/>
      <c r="E474" s="1514"/>
    </row>
    <row r="475" spans="1:5">
      <c r="A475" s="1514"/>
      <c r="B475" s="1891"/>
      <c r="C475" s="1514"/>
      <c r="D475" s="1514"/>
      <c r="E475" s="1514"/>
    </row>
    <row r="476" spans="1:5">
      <c r="A476" s="1514"/>
      <c r="B476" s="1891"/>
      <c r="C476" s="1514"/>
      <c r="D476" s="1514"/>
      <c r="E476" s="1514"/>
    </row>
    <row r="477" spans="1:5">
      <c r="A477" s="1514"/>
      <c r="B477" s="1891"/>
      <c r="C477" s="1514"/>
      <c r="D477" s="1514"/>
      <c r="E477" s="1514"/>
    </row>
    <row r="478" spans="1:5">
      <c r="A478" s="1514"/>
      <c r="B478" s="1891"/>
      <c r="C478" s="1514"/>
      <c r="D478" s="1514"/>
      <c r="E478" s="1514"/>
    </row>
    <row r="479" spans="1:5">
      <c r="A479" s="1514"/>
      <c r="B479" s="1891"/>
      <c r="C479" s="1514"/>
      <c r="D479" s="1514"/>
      <c r="E479" s="1514"/>
    </row>
    <row r="480" spans="1:5">
      <c r="A480" s="1514"/>
      <c r="B480" s="1891"/>
      <c r="C480" s="1514"/>
      <c r="D480" s="1514"/>
      <c r="E480" s="1514"/>
    </row>
    <row r="481" spans="1:5">
      <c r="A481" s="1514"/>
      <c r="B481" s="1891"/>
      <c r="C481" s="1514"/>
      <c r="D481" s="1514"/>
      <c r="E481" s="1514"/>
    </row>
    <row r="482" spans="1:5">
      <c r="A482" s="1514"/>
      <c r="B482" s="1891"/>
      <c r="C482" s="1514"/>
      <c r="D482" s="1514"/>
      <c r="E482" s="1514"/>
    </row>
    <row r="483" spans="1:5">
      <c r="A483" s="1514"/>
      <c r="B483" s="1891"/>
      <c r="C483" s="1514"/>
      <c r="D483" s="1514"/>
      <c r="E483" s="1514"/>
    </row>
    <row r="484" spans="1:5">
      <c r="A484" s="1514"/>
      <c r="B484" s="1891"/>
      <c r="C484" s="1514"/>
      <c r="D484" s="1514"/>
      <c r="E484" s="1514"/>
    </row>
    <row r="485" spans="1:5">
      <c r="A485" s="1514"/>
      <c r="B485" s="1891"/>
      <c r="C485" s="1514"/>
      <c r="D485" s="1514"/>
      <c r="E485" s="1514"/>
    </row>
    <row r="486" spans="1:5">
      <c r="A486" s="1514"/>
      <c r="B486" s="1891"/>
      <c r="C486" s="1514"/>
      <c r="D486" s="1514"/>
      <c r="E486" s="1514"/>
    </row>
    <row r="487" spans="1:5">
      <c r="A487" s="1514"/>
      <c r="B487" s="1891"/>
      <c r="C487" s="1514"/>
      <c r="D487" s="1514"/>
      <c r="E487" s="1514"/>
    </row>
    <row r="488" spans="1:5">
      <c r="A488" s="1514"/>
      <c r="B488" s="1891"/>
      <c r="C488" s="1514"/>
      <c r="D488" s="1514"/>
      <c r="E488" s="1514"/>
    </row>
    <row r="489" spans="1:5">
      <c r="A489" s="1514"/>
      <c r="B489" s="1891"/>
      <c r="C489" s="1514"/>
      <c r="D489" s="1514"/>
      <c r="E489" s="1514"/>
    </row>
    <row r="490" spans="1:5">
      <c r="A490" s="1514"/>
      <c r="B490" s="1891"/>
      <c r="C490" s="1514"/>
      <c r="D490" s="1514"/>
      <c r="E490" s="1514"/>
    </row>
    <row r="491" spans="1:5">
      <c r="A491" s="1514"/>
      <c r="B491" s="1891"/>
      <c r="C491" s="1514"/>
      <c r="D491" s="1514"/>
      <c r="E491" s="1514"/>
    </row>
    <row r="492" spans="1:5">
      <c r="A492" s="1514"/>
      <c r="B492" s="1891"/>
      <c r="C492" s="1514"/>
      <c r="D492" s="1514"/>
      <c r="E492" s="1514"/>
    </row>
    <row r="493" spans="1:5">
      <c r="A493" s="1514"/>
      <c r="B493" s="1891"/>
      <c r="C493" s="1514"/>
      <c r="D493" s="1514"/>
      <c r="E493" s="1514"/>
    </row>
    <row r="494" spans="1:5">
      <c r="A494" s="1514"/>
      <c r="B494" s="1891"/>
      <c r="C494" s="1514"/>
      <c r="D494" s="1514"/>
      <c r="E494" s="1514"/>
    </row>
    <row r="495" spans="1:5">
      <c r="A495" s="1514"/>
      <c r="B495" s="1891"/>
      <c r="C495" s="1514"/>
      <c r="D495" s="1514"/>
      <c r="E495" s="1514"/>
    </row>
    <row r="496" spans="1:5">
      <c r="A496" s="1514"/>
      <c r="B496" s="1891"/>
      <c r="C496" s="1514"/>
      <c r="D496" s="1514"/>
      <c r="E496" s="1514"/>
    </row>
    <row r="497" spans="1:5">
      <c r="A497" s="1514"/>
      <c r="B497" s="1891"/>
      <c r="C497" s="1514"/>
      <c r="D497" s="1514"/>
      <c r="E497" s="1514"/>
    </row>
    <row r="498" spans="1:5">
      <c r="A498" s="1514"/>
      <c r="B498" s="1891"/>
      <c r="C498" s="1514"/>
      <c r="D498" s="1514"/>
      <c r="E498" s="1514"/>
    </row>
    <row r="499" spans="1:5">
      <c r="A499" s="1514"/>
      <c r="B499" s="1891"/>
      <c r="C499" s="1514"/>
      <c r="D499" s="1514"/>
      <c r="E499" s="1514"/>
    </row>
    <row r="500" spans="1:5">
      <c r="A500" s="1514"/>
      <c r="B500" s="1891"/>
      <c r="C500" s="1514"/>
      <c r="D500" s="1514"/>
      <c r="E500" s="1514"/>
    </row>
    <row r="501" spans="1:5">
      <c r="A501" s="1514"/>
      <c r="B501" s="1891"/>
      <c r="C501" s="1514"/>
      <c r="D501" s="1514"/>
      <c r="E501" s="1514"/>
    </row>
    <row r="502" spans="1:5">
      <c r="A502" s="1514"/>
      <c r="B502" s="1891"/>
      <c r="C502" s="1514"/>
      <c r="D502" s="1514"/>
      <c r="E502" s="1514"/>
    </row>
    <row r="503" spans="1:5">
      <c r="A503" s="1514"/>
      <c r="B503" s="1891"/>
      <c r="C503" s="1514"/>
      <c r="D503" s="1514"/>
      <c r="E503" s="1514"/>
    </row>
    <row r="504" spans="1:5">
      <c r="A504" s="1514"/>
      <c r="B504" s="1891"/>
      <c r="C504" s="1514"/>
      <c r="D504" s="1514"/>
      <c r="E504" s="1514"/>
    </row>
    <row r="505" spans="1:5">
      <c r="A505" s="1514"/>
      <c r="B505" s="1891"/>
      <c r="C505" s="1514"/>
      <c r="D505" s="1514"/>
      <c r="E505" s="1514"/>
    </row>
    <row r="506" spans="1:5">
      <c r="A506" s="1514"/>
      <c r="B506" s="1891"/>
      <c r="C506" s="1514"/>
      <c r="D506" s="1514"/>
      <c r="E506" s="1514"/>
    </row>
    <row r="507" spans="1:5">
      <c r="A507" s="1514"/>
      <c r="B507" s="1891"/>
      <c r="C507" s="1514"/>
      <c r="D507" s="1514"/>
      <c r="E507" s="1514"/>
    </row>
    <row r="508" spans="1:5">
      <c r="A508" s="1514"/>
      <c r="B508" s="1891"/>
      <c r="C508" s="1514"/>
      <c r="D508" s="1514"/>
      <c r="E508" s="1514"/>
    </row>
    <row r="509" spans="1:5">
      <c r="A509" s="1514"/>
      <c r="B509" s="1891"/>
      <c r="C509" s="1514"/>
      <c r="D509" s="1514"/>
      <c r="E509" s="1514"/>
    </row>
    <row r="510" spans="1:5">
      <c r="A510" s="1514"/>
      <c r="B510" s="1891"/>
      <c r="C510" s="1514"/>
      <c r="D510" s="1514"/>
      <c r="E510" s="1514"/>
    </row>
    <row r="511" spans="1:5">
      <c r="A511" s="1514"/>
      <c r="B511" s="1891"/>
      <c r="C511" s="1514"/>
      <c r="D511" s="1514"/>
      <c r="E511" s="1514"/>
    </row>
    <row r="512" spans="1:5">
      <c r="A512" s="1514"/>
      <c r="B512" s="1891"/>
      <c r="C512" s="1514"/>
      <c r="D512" s="1514"/>
      <c r="E512" s="1514"/>
    </row>
    <row r="513" spans="1:5">
      <c r="A513" s="1514"/>
      <c r="B513" s="1891"/>
      <c r="C513" s="1514"/>
      <c r="D513" s="1514"/>
      <c r="E513" s="1514"/>
    </row>
    <row r="514" spans="1:5">
      <c r="A514" s="1514"/>
      <c r="B514" s="1891"/>
      <c r="C514" s="1514"/>
      <c r="D514" s="1514"/>
      <c r="E514" s="1514"/>
    </row>
    <row r="515" spans="1:5">
      <c r="A515" s="1514"/>
      <c r="B515" s="1891"/>
      <c r="C515" s="1514"/>
      <c r="D515" s="1514"/>
      <c r="E515" s="1514"/>
    </row>
    <row r="516" spans="1:5">
      <c r="A516" s="1514"/>
      <c r="B516" s="1891"/>
      <c r="C516" s="1514"/>
      <c r="D516" s="1514"/>
      <c r="E516" s="1514"/>
    </row>
    <row r="517" spans="1:5">
      <c r="A517" s="1514"/>
      <c r="B517" s="1891"/>
      <c r="C517" s="1514"/>
      <c r="D517" s="1514"/>
      <c r="E517" s="1514"/>
    </row>
    <row r="518" spans="1:5">
      <c r="A518" s="1514"/>
      <c r="B518" s="1891"/>
      <c r="C518" s="1514"/>
      <c r="D518" s="1514"/>
      <c r="E518" s="1514"/>
    </row>
    <row r="519" spans="1:5">
      <c r="A519" s="1514"/>
      <c r="B519" s="1891"/>
      <c r="C519" s="1514"/>
      <c r="D519" s="1514"/>
      <c r="E519" s="1514"/>
    </row>
    <row r="520" spans="1:5">
      <c r="A520" s="1514"/>
      <c r="B520" s="1891"/>
      <c r="C520" s="1514"/>
      <c r="D520" s="1514"/>
      <c r="E520" s="1514"/>
    </row>
    <row r="521" spans="1:5">
      <c r="A521" s="1514"/>
      <c r="B521" s="1891"/>
      <c r="C521" s="1514"/>
      <c r="D521" s="1514"/>
      <c r="E521" s="1514"/>
    </row>
    <row r="522" spans="1:5">
      <c r="A522" s="1514"/>
      <c r="B522" s="1891"/>
      <c r="C522" s="1514"/>
      <c r="D522" s="1514"/>
      <c r="E522" s="1514"/>
    </row>
    <row r="523" spans="1:5">
      <c r="A523" s="1514"/>
      <c r="B523" s="1891"/>
      <c r="C523" s="1514"/>
      <c r="D523" s="1514"/>
      <c r="E523" s="1514"/>
    </row>
    <row r="524" spans="1:5">
      <c r="A524" s="1514"/>
      <c r="B524" s="1891"/>
      <c r="C524" s="1514"/>
      <c r="D524" s="1514"/>
      <c r="E524" s="1514"/>
    </row>
    <row r="525" spans="1:5">
      <c r="A525" s="1514"/>
      <c r="B525" s="1891"/>
      <c r="C525" s="1514"/>
      <c r="D525" s="1514"/>
      <c r="E525" s="1514"/>
    </row>
    <row r="526" spans="1:5">
      <c r="A526" s="1514"/>
      <c r="B526" s="1891"/>
      <c r="C526" s="1514"/>
      <c r="D526" s="1514"/>
      <c r="E526" s="1514"/>
    </row>
    <row r="527" spans="1:5">
      <c r="A527" s="1514"/>
      <c r="B527" s="1891"/>
      <c r="C527" s="1514"/>
      <c r="D527" s="1514"/>
      <c r="E527" s="1514"/>
    </row>
    <row r="528" spans="1:5">
      <c r="A528" s="1514"/>
      <c r="B528" s="1891"/>
      <c r="C528" s="1514"/>
      <c r="D528" s="1514"/>
      <c r="E528" s="1514"/>
    </row>
    <row r="529" spans="1:5">
      <c r="A529" s="1514"/>
      <c r="B529" s="1891"/>
      <c r="C529" s="1514"/>
      <c r="D529" s="1514"/>
      <c r="E529" s="1514"/>
    </row>
    <row r="530" spans="1:5">
      <c r="A530" s="1514"/>
      <c r="B530" s="1891"/>
      <c r="C530" s="1514"/>
      <c r="D530" s="1514"/>
      <c r="E530" s="1514"/>
    </row>
    <row r="531" spans="1:5">
      <c r="A531" s="1514"/>
      <c r="B531" s="1891"/>
      <c r="C531" s="1514"/>
      <c r="D531" s="1514"/>
      <c r="E531" s="1514"/>
    </row>
    <row r="532" spans="1:5">
      <c r="A532" s="1514"/>
      <c r="B532" s="1891"/>
      <c r="C532" s="1514"/>
      <c r="D532" s="1514"/>
      <c r="E532" s="1514"/>
    </row>
    <row r="533" spans="1:5">
      <c r="A533" s="1514"/>
      <c r="B533" s="1891"/>
      <c r="C533" s="1514"/>
      <c r="D533" s="1514"/>
      <c r="E533" s="1514"/>
    </row>
    <row r="534" spans="1:5">
      <c r="A534" s="1514"/>
      <c r="B534" s="1891"/>
      <c r="C534" s="1514"/>
      <c r="D534" s="1514"/>
      <c r="E534" s="1514"/>
    </row>
    <row r="535" spans="1:5">
      <c r="A535" s="1514"/>
      <c r="B535" s="1891"/>
      <c r="C535" s="1514"/>
      <c r="D535" s="1514"/>
      <c r="E535" s="1514"/>
    </row>
    <row r="536" spans="1:5">
      <c r="A536" s="1514"/>
      <c r="B536" s="1891"/>
      <c r="C536" s="1514"/>
      <c r="D536" s="1514"/>
      <c r="E536" s="1514"/>
    </row>
    <row r="537" spans="1:5">
      <c r="A537" s="1514"/>
      <c r="B537" s="1891"/>
      <c r="C537" s="1514"/>
      <c r="D537" s="1514"/>
      <c r="E537" s="1514"/>
    </row>
    <row r="538" spans="1:5">
      <c r="A538" s="1514"/>
      <c r="B538" s="1891"/>
      <c r="C538" s="1514"/>
      <c r="D538" s="1514"/>
      <c r="E538" s="1514"/>
    </row>
    <row r="539" spans="1:5">
      <c r="A539" s="1514"/>
      <c r="B539" s="1891"/>
      <c r="C539" s="1514"/>
      <c r="D539" s="1514"/>
      <c r="E539" s="1514"/>
    </row>
    <row r="540" spans="1:5">
      <c r="A540" s="1514"/>
      <c r="B540" s="1891"/>
      <c r="C540" s="1514"/>
      <c r="D540" s="1514"/>
      <c r="E540" s="1514"/>
    </row>
    <row r="541" spans="1:5">
      <c r="A541" s="1514"/>
      <c r="B541" s="1891"/>
      <c r="C541" s="1514"/>
      <c r="D541" s="1514"/>
      <c r="E541" s="1514"/>
    </row>
    <row r="542" spans="1:5">
      <c r="A542" s="1514"/>
      <c r="B542" s="1891"/>
      <c r="C542" s="1514"/>
      <c r="D542" s="1514"/>
      <c r="E542" s="1514"/>
    </row>
    <row r="543" spans="1:5">
      <c r="A543" s="1514"/>
      <c r="B543" s="1891"/>
      <c r="C543" s="1514"/>
      <c r="D543" s="1514"/>
      <c r="E543" s="1514"/>
    </row>
    <row r="544" spans="1:5">
      <c r="A544" s="1514"/>
      <c r="B544" s="1891"/>
      <c r="C544" s="1514"/>
      <c r="D544" s="1514"/>
      <c r="E544" s="1514"/>
    </row>
    <row r="545" spans="1:5">
      <c r="A545" s="1514"/>
      <c r="B545" s="1891"/>
      <c r="C545" s="1514"/>
      <c r="D545" s="1514"/>
      <c r="E545" s="1514"/>
    </row>
    <row r="546" spans="1:5">
      <c r="A546" s="1514"/>
      <c r="B546" s="1891"/>
      <c r="C546" s="1514"/>
      <c r="D546" s="1514"/>
      <c r="E546" s="1514"/>
    </row>
    <row r="547" spans="1:5">
      <c r="A547" s="1514"/>
      <c r="B547" s="1891"/>
      <c r="C547" s="1514"/>
      <c r="D547" s="1514"/>
      <c r="E547" s="1514"/>
    </row>
    <row r="548" spans="1:5">
      <c r="A548" s="1514"/>
      <c r="B548" s="1891"/>
      <c r="C548" s="1514"/>
      <c r="D548" s="1514"/>
      <c r="E548" s="1514"/>
    </row>
    <row r="549" spans="1:5">
      <c r="A549" s="1514"/>
      <c r="B549" s="1891"/>
      <c r="C549" s="1514"/>
      <c r="D549" s="1514"/>
      <c r="E549" s="1514"/>
    </row>
    <row r="550" spans="1:5">
      <c r="A550" s="1514"/>
      <c r="B550" s="1891"/>
      <c r="C550" s="1514"/>
      <c r="D550" s="1514"/>
      <c r="E550" s="1514"/>
    </row>
    <row r="551" spans="1:5">
      <c r="A551" s="1514"/>
      <c r="B551" s="1891"/>
      <c r="C551" s="1514"/>
      <c r="D551" s="1514"/>
      <c r="E551" s="1514"/>
    </row>
    <row r="552" spans="1:5">
      <c r="A552" s="1514"/>
      <c r="B552" s="1891"/>
      <c r="C552" s="1514"/>
      <c r="D552" s="1514"/>
      <c r="E552" s="1514"/>
    </row>
    <row r="553" spans="1:5">
      <c r="A553" s="1514"/>
      <c r="B553" s="1891"/>
      <c r="C553" s="1514"/>
      <c r="D553" s="1514"/>
      <c r="E553" s="1514"/>
    </row>
    <row r="554" spans="1:5">
      <c r="A554" s="1514"/>
      <c r="B554" s="1891"/>
      <c r="C554" s="1514"/>
      <c r="D554" s="1514"/>
      <c r="E554" s="1514"/>
    </row>
    <row r="555" spans="1:5">
      <c r="A555" s="1514"/>
      <c r="B555" s="1891"/>
      <c r="C555" s="1514"/>
      <c r="D555" s="1514"/>
      <c r="E555" s="1514"/>
    </row>
    <row r="556" spans="1:5">
      <c r="A556" s="1514"/>
      <c r="B556" s="1891"/>
      <c r="C556" s="1514"/>
      <c r="D556" s="1514"/>
      <c r="E556" s="1514"/>
    </row>
    <row r="557" spans="1:5">
      <c r="A557" s="1514"/>
      <c r="B557" s="1891"/>
      <c r="C557" s="1514"/>
      <c r="D557" s="1514"/>
      <c r="E557" s="1514"/>
    </row>
    <row r="558" spans="1:5">
      <c r="A558" s="1514"/>
      <c r="B558" s="1891"/>
      <c r="C558" s="1514"/>
      <c r="D558" s="1514"/>
      <c r="E558" s="1514"/>
    </row>
    <row r="559" spans="1:5">
      <c r="A559" s="1514"/>
      <c r="B559" s="1891"/>
      <c r="C559" s="1514"/>
      <c r="D559" s="1514"/>
      <c r="E559" s="1514"/>
    </row>
    <row r="560" spans="1:5">
      <c r="A560" s="1514"/>
      <c r="B560" s="1891"/>
      <c r="C560" s="1514"/>
      <c r="D560" s="1514"/>
      <c r="E560" s="1514"/>
    </row>
    <row r="561" spans="1:5">
      <c r="A561" s="1514"/>
      <c r="B561" s="1891"/>
      <c r="C561" s="1514"/>
      <c r="D561" s="1514"/>
      <c r="E561" s="1514"/>
    </row>
    <row r="562" spans="1:5">
      <c r="A562" s="1514"/>
      <c r="B562" s="1891"/>
      <c r="C562" s="1514"/>
      <c r="D562" s="1514"/>
      <c r="E562" s="1514"/>
    </row>
    <row r="563" spans="1:5">
      <c r="A563" s="1514"/>
      <c r="B563" s="1891"/>
      <c r="C563" s="1514"/>
      <c r="D563" s="1514"/>
      <c r="E563" s="1514"/>
    </row>
    <row r="564" spans="1:5">
      <c r="A564" s="1514"/>
      <c r="B564" s="1891"/>
      <c r="C564" s="1514"/>
      <c r="D564" s="1514"/>
      <c r="E564" s="1514"/>
    </row>
    <row r="565" spans="1:5">
      <c r="A565" s="1514"/>
      <c r="B565" s="1891"/>
      <c r="C565" s="1514"/>
      <c r="D565" s="1514"/>
      <c r="E565" s="1514"/>
    </row>
    <row r="566" spans="1:5">
      <c r="A566" s="1514"/>
      <c r="B566" s="1891"/>
      <c r="C566" s="1514"/>
      <c r="D566" s="1514"/>
      <c r="E566" s="1514"/>
    </row>
    <row r="567" spans="1:5">
      <c r="A567" s="1514"/>
      <c r="B567" s="1891"/>
      <c r="C567" s="1514"/>
      <c r="D567" s="1514"/>
      <c r="E567" s="1514"/>
    </row>
    <row r="568" spans="1:5">
      <c r="A568" s="1514"/>
      <c r="B568" s="1891"/>
      <c r="C568" s="1514"/>
      <c r="D568" s="1514"/>
      <c r="E568" s="1514"/>
    </row>
    <row r="569" spans="1:5">
      <c r="A569" s="1514"/>
      <c r="B569" s="1891"/>
      <c r="C569" s="1514"/>
      <c r="D569" s="1514"/>
      <c r="E569" s="1514"/>
    </row>
    <row r="570" spans="1:5">
      <c r="A570" s="1514"/>
      <c r="B570" s="1891"/>
      <c r="C570" s="1514"/>
      <c r="D570" s="1514"/>
      <c r="E570" s="1514"/>
    </row>
    <row r="571" spans="1:5">
      <c r="A571" s="1514"/>
      <c r="B571" s="1891"/>
      <c r="C571" s="1514"/>
      <c r="D571" s="1514"/>
      <c r="E571" s="1514"/>
    </row>
    <row r="572" spans="1:5">
      <c r="A572" s="1514"/>
      <c r="B572" s="1891"/>
      <c r="C572" s="1514"/>
      <c r="D572" s="1514"/>
      <c r="E572" s="1514"/>
    </row>
    <row r="573" spans="1:5">
      <c r="A573" s="1514"/>
      <c r="B573" s="1891"/>
      <c r="C573" s="1514"/>
      <c r="D573" s="1514"/>
      <c r="E573" s="1514"/>
    </row>
    <row r="574" spans="1:5">
      <c r="A574" s="1514"/>
      <c r="B574" s="1891"/>
      <c r="C574" s="1514"/>
      <c r="D574" s="1514"/>
      <c r="E574" s="1514"/>
    </row>
    <row r="575" spans="1:5">
      <c r="A575" s="1514"/>
      <c r="B575" s="1891"/>
      <c r="C575" s="1514"/>
      <c r="D575" s="1514"/>
      <c r="E575" s="1514"/>
    </row>
    <row r="576" spans="1:5">
      <c r="A576" s="1514"/>
      <c r="B576" s="1891"/>
      <c r="C576" s="1514"/>
      <c r="D576" s="1514"/>
      <c r="E576" s="1514"/>
    </row>
    <row r="577" spans="1:5">
      <c r="A577" s="1514"/>
      <c r="B577" s="1891"/>
      <c r="C577" s="1514"/>
      <c r="D577" s="1514"/>
      <c r="E577" s="1514"/>
    </row>
    <row r="578" spans="1:5">
      <c r="A578" s="1514"/>
      <c r="B578" s="1891"/>
      <c r="C578" s="1514"/>
      <c r="D578" s="1514"/>
      <c r="E578" s="1514"/>
    </row>
    <row r="579" spans="1:5">
      <c r="A579" s="1514"/>
      <c r="B579" s="1891"/>
      <c r="C579" s="1514"/>
      <c r="D579" s="1514"/>
      <c r="E579" s="1514"/>
    </row>
    <row r="580" spans="1:5">
      <c r="A580" s="1514"/>
      <c r="B580" s="1891"/>
      <c r="C580" s="1514"/>
      <c r="D580" s="1514"/>
      <c r="E580" s="1514"/>
    </row>
    <row r="581" spans="1:5">
      <c r="A581" s="1514"/>
      <c r="B581" s="1891"/>
      <c r="C581" s="1514"/>
      <c r="D581" s="1514"/>
      <c r="E581" s="1514"/>
    </row>
    <row r="582" spans="1:5">
      <c r="A582" s="1514"/>
      <c r="B582" s="1891"/>
      <c r="C582" s="1514"/>
      <c r="D582" s="1514"/>
      <c r="E582" s="1514"/>
    </row>
    <row r="583" spans="1:5">
      <c r="A583" s="1514"/>
      <c r="B583" s="1891"/>
      <c r="C583" s="1514"/>
      <c r="D583" s="1514"/>
      <c r="E583" s="1514"/>
    </row>
    <row r="584" spans="1:5">
      <c r="A584" s="1514"/>
      <c r="B584" s="1891"/>
      <c r="C584" s="1514"/>
      <c r="D584" s="1514"/>
      <c r="E584" s="1514"/>
    </row>
    <row r="585" spans="1:5">
      <c r="A585" s="1514"/>
      <c r="B585" s="1891"/>
      <c r="C585" s="1514"/>
      <c r="D585" s="1514"/>
      <c r="E585" s="1514"/>
    </row>
    <row r="586" spans="1:5">
      <c r="A586" s="1514"/>
      <c r="B586" s="1891"/>
      <c r="C586" s="1514"/>
      <c r="D586" s="1514"/>
      <c r="E586" s="1514"/>
    </row>
    <row r="587" spans="1:5">
      <c r="A587" s="1514"/>
      <c r="B587" s="1891"/>
      <c r="C587" s="1514"/>
      <c r="D587" s="1514"/>
      <c r="E587" s="1514"/>
    </row>
    <row r="588" spans="1:5">
      <c r="A588" s="1514"/>
      <c r="B588" s="1891"/>
      <c r="C588" s="1514"/>
      <c r="D588" s="1514"/>
      <c r="E588" s="1514"/>
    </row>
    <row r="589" spans="1:5">
      <c r="A589" s="1514"/>
      <c r="B589" s="1891"/>
      <c r="C589" s="1514"/>
      <c r="D589" s="1514"/>
      <c r="E589" s="1514"/>
    </row>
    <row r="590" spans="1:5">
      <c r="A590" s="1514"/>
      <c r="B590" s="1891"/>
      <c r="C590" s="1514"/>
      <c r="D590" s="1514"/>
      <c r="E590" s="1514"/>
    </row>
    <row r="591" spans="1:5">
      <c r="A591" s="1514"/>
      <c r="B591" s="1891"/>
      <c r="C591" s="1514"/>
      <c r="D591" s="1514"/>
      <c r="E591" s="1514"/>
    </row>
    <row r="592" spans="1:5">
      <c r="A592" s="1514"/>
      <c r="B592" s="1891"/>
      <c r="C592" s="1514"/>
      <c r="D592" s="1514"/>
      <c r="E592" s="1514"/>
    </row>
    <row r="593" spans="1:5">
      <c r="A593" s="1514"/>
      <c r="B593" s="1891"/>
      <c r="C593" s="1514"/>
      <c r="D593" s="1514"/>
      <c r="E593" s="1514"/>
    </row>
    <row r="594" spans="1:5">
      <c r="A594" s="1514"/>
      <c r="B594" s="1891"/>
      <c r="C594" s="1514"/>
      <c r="D594" s="1514"/>
      <c r="E594" s="1514"/>
    </row>
    <row r="595" spans="1:5">
      <c r="A595" s="1514"/>
      <c r="B595" s="1891"/>
      <c r="C595" s="1514"/>
      <c r="D595" s="1514"/>
      <c r="E595" s="1514"/>
    </row>
    <row r="596" spans="1:5">
      <c r="A596" s="1514"/>
      <c r="B596" s="1891"/>
      <c r="C596" s="1514"/>
      <c r="D596" s="1514"/>
      <c r="E596" s="1514"/>
    </row>
    <row r="597" spans="1:5">
      <c r="A597" s="1514"/>
      <c r="B597" s="1891"/>
      <c r="C597" s="1514"/>
      <c r="D597" s="1514"/>
      <c r="E597" s="1514"/>
    </row>
    <row r="598" spans="1:5">
      <c r="A598" s="1514"/>
      <c r="B598" s="1891"/>
      <c r="C598" s="1514"/>
      <c r="D598" s="1514"/>
      <c r="E598" s="1514"/>
    </row>
    <row r="599" spans="1:5">
      <c r="A599" s="1514"/>
      <c r="B599" s="1891"/>
      <c r="C599" s="1514"/>
      <c r="D599" s="1514"/>
      <c r="E599" s="1514"/>
    </row>
    <row r="600" spans="1:5">
      <c r="A600" s="1514"/>
      <c r="B600" s="1891"/>
      <c r="C600" s="1514"/>
      <c r="D600" s="1514"/>
      <c r="E600" s="1514"/>
    </row>
    <row r="601" spans="1:5">
      <c r="A601" s="1514"/>
      <c r="B601" s="1891"/>
      <c r="C601" s="1514"/>
      <c r="D601" s="1514"/>
      <c r="E601" s="1514"/>
    </row>
    <row r="602" spans="1:5">
      <c r="A602" s="1514"/>
      <c r="B602" s="1891"/>
      <c r="C602" s="1514"/>
      <c r="D602" s="1514"/>
      <c r="E602" s="1514"/>
    </row>
    <row r="603" spans="1:5">
      <c r="A603" s="1514"/>
      <c r="B603" s="1891"/>
      <c r="C603" s="1514"/>
      <c r="D603" s="1514"/>
      <c r="E603" s="1514"/>
    </row>
    <row r="604" spans="1:5">
      <c r="A604" s="1514"/>
      <c r="B604" s="1891"/>
      <c r="C604" s="1514"/>
      <c r="D604" s="1514"/>
      <c r="E604" s="1514"/>
    </row>
    <row r="605" spans="1:5">
      <c r="A605" s="1514"/>
      <c r="B605" s="1891"/>
      <c r="C605" s="1514"/>
      <c r="D605" s="1514"/>
      <c r="E605" s="1514"/>
    </row>
    <row r="606" spans="1:5">
      <c r="A606" s="1514"/>
      <c r="B606" s="1891"/>
      <c r="C606" s="1514"/>
      <c r="D606" s="1514"/>
      <c r="E606" s="1514"/>
    </row>
    <row r="607" spans="1:5">
      <c r="A607" s="1514"/>
      <c r="B607" s="1891"/>
      <c r="C607" s="1514"/>
      <c r="D607" s="1514"/>
      <c r="E607" s="1514"/>
    </row>
    <row r="608" spans="1:5">
      <c r="A608" s="1514"/>
      <c r="B608" s="1891"/>
      <c r="C608" s="1514"/>
      <c r="D608" s="1514"/>
      <c r="E608" s="1514"/>
    </row>
    <row r="609" spans="1:5">
      <c r="A609" s="1514"/>
      <c r="B609" s="1891"/>
      <c r="C609" s="1514"/>
      <c r="D609" s="1514"/>
      <c r="E609" s="1514"/>
    </row>
    <row r="610" spans="1:5">
      <c r="A610" s="1514"/>
      <c r="B610" s="1891"/>
      <c r="C610" s="1514"/>
      <c r="D610" s="1514"/>
      <c r="E610" s="1514"/>
    </row>
    <row r="611" spans="1:5">
      <c r="A611" s="1514"/>
      <c r="B611" s="1891"/>
      <c r="C611" s="1514"/>
      <c r="D611" s="1514"/>
      <c r="E611" s="1514"/>
    </row>
    <row r="612" spans="1:5">
      <c r="A612" s="1514"/>
      <c r="B612" s="1891"/>
      <c r="C612" s="1514"/>
      <c r="D612" s="1514"/>
      <c r="E612" s="1514"/>
    </row>
    <row r="613" spans="1:5">
      <c r="A613" s="1514"/>
      <c r="B613" s="1891"/>
      <c r="C613" s="1514"/>
      <c r="D613" s="1514"/>
      <c r="E613" s="1514"/>
    </row>
    <row r="614" spans="1:5">
      <c r="A614" s="1514"/>
      <c r="B614" s="1891"/>
      <c r="C614" s="1514"/>
      <c r="D614" s="1514"/>
      <c r="E614" s="1514"/>
    </row>
    <row r="615" spans="1:5">
      <c r="A615" s="1514"/>
      <c r="B615" s="1891"/>
      <c r="C615" s="1514"/>
      <c r="D615" s="1514"/>
      <c r="E615" s="1514"/>
    </row>
    <row r="616" spans="1:5">
      <c r="A616" s="1514"/>
      <c r="B616" s="1891"/>
      <c r="C616" s="1514"/>
      <c r="D616" s="1514"/>
      <c r="E616" s="1514"/>
    </row>
    <row r="617" spans="1:5">
      <c r="A617" s="1514"/>
      <c r="B617" s="1891"/>
      <c r="C617" s="1514"/>
      <c r="D617" s="1514"/>
      <c r="E617" s="1514"/>
    </row>
    <row r="618" spans="1:5">
      <c r="A618" s="1514"/>
      <c r="B618" s="1891"/>
      <c r="C618" s="1514"/>
      <c r="D618" s="1514"/>
      <c r="E618" s="1514"/>
    </row>
    <row r="619" spans="1:5">
      <c r="A619" s="1514"/>
      <c r="B619" s="1891"/>
      <c r="C619" s="1514"/>
      <c r="D619" s="1514"/>
      <c r="E619" s="1514"/>
    </row>
    <row r="620" spans="1:5">
      <c r="A620" s="1514"/>
      <c r="B620" s="1891"/>
      <c r="C620" s="1514"/>
      <c r="D620" s="1514"/>
      <c r="E620" s="1514"/>
    </row>
    <row r="621" spans="1:5">
      <c r="A621" s="1514"/>
      <c r="B621" s="1891"/>
      <c r="C621" s="1514"/>
      <c r="D621" s="1514"/>
      <c r="E621" s="1514"/>
    </row>
    <row r="622" spans="1:5">
      <c r="A622" s="1514"/>
      <c r="B622" s="1891"/>
      <c r="C622" s="1514"/>
      <c r="D622" s="1514"/>
      <c r="E622" s="1514"/>
    </row>
    <row r="623" spans="1:5">
      <c r="A623" s="1514"/>
      <c r="B623" s="1891"/>
      <c r="C623" s="1514"/>
      <c r="D623" s="1514"/>
      <c r="E623" s="1514"/>
    </row>
    <row r="624" spans="1:5">
      <c r="A624" s="1514"/>
      <c r="B624" s="1891"/>
      <c r="C624" s="1514"/>
      <c r="D624" s="1514"/>
      <c r="E624" s="1514"/>
    </row>
    <row r="625" spans="1:5">
      <c r="A625" s="1514"/>
      <c r="B625" s="1891"/>
      <c r="C625" s="1514"/>
      <c r="D625" s="1514"/>
      <c r="E625" s="1514"/>
    </row>
    <row r="626" spans="1:5">
      <c r="A626" s="1514"/>
      <c r="B626" s="1891"/>
      <c r="C626" s="1514"/>
      <c r="D626" s="1514"/>
      <c r="E626" s="1514"/>
    </row>
    <row r="627" spans="1:5">
      <c r="A627" s="1514"/>
      <c r="B627" s="1891"/>
      <c r="C627" s="1514"/>
      <c r="D627" s="1514"/>
      <c r="E627" s="1514"/>
    </row>
    <row r="628" spans="1:5">
      <c r="A628" s="1514"/>
      <c r="B628" s="1891"/>
      <c r="C628" s="1514"/>
      <c r="D628" s="1514"/>
      <c r="E628" s="1514"/>
    </row>
    <row r="629" spans="1:5">
      <c r="A629" s="1514"/>
      <c r="B629" s="1891"/>
      <c r="C629" s="1514"/>
      <c r="D629" s="1514"/>
      <c r="E629" s="1514"/>
    </row>
    <row r="630" spans="1:5">
      <c r="A630" s="1514"/>
      <c r="B630" s="1891"/>
      <c r="C630" s="1514"/>
      <c r="D630" s="1514"/>
      <c r="E630" s="1514"/>
    </row>
    <row r="631" spans="1:5">
      <c r="A631" s="1514"/>
      <c r="B631" s="1891"/>
      <c r="C631" s="1514"/>
      <c r="D631" s="1514"/>
      <c r="E631" s="1514"/>
    </row>
    <row r="632" spans="1:5">
      <c r="A632" s="1514"/>
      <c r="B632" s="1891"/>
      <c r="C632" s="1514"/>
      <c r="D632" s="1514"/>
      <c r="E632" s="1514"/>
    </row>
    <row r="633" spans="1:5">
      <c r="A633" s="1514"/>
      <c r="B633" s="1891"/>
      <c r="C633" s="1514"/>
      <c r="D633" s="1514"/>
      <c r="E633" s="1514"/>
    </row>
    <row r="634" spans="1:5">
      <c r="A634" s="1514"/>
      <c r="B634" s="1891"/>
      <c r="C634" s="1514"/>
      <c r="D634" s="1514"/>
      <c r="E634" s="1514"/>
    </row>
    <row r="635" spans="1:5">
      <c r="A635" s="1514"/>
      <c r="B635" s="1891"/>
      <c r="C635" s="1514"/>
      <c r="D635" s="1514"/>
      <c r="E635" s="1514"/>
    </row>
    <row r="636" spans="1:5">
      <c r="A636" s="1514"/>
      <c r="B636" s="1891"/>
      <c r="C636" s="1514"/>
      <c r="D636" s="1514"/>
      <c r="E636" s="1514"/>
    </row>
    <row r="637" spans="1:5">
      <c r="A637" s="1514"/>
      <c r="B637" s="1891"/>
      <c r="C637" s="1514"/>
      <c r="D637" s="1514"/>
      <c r="E637" s="1514"/>
    </row>
    <row r="638" spans="1:5">
      <c r="A638" s="1514"/>
      <c r="B638" s="1891"/>
      <c r="C638" s="1514"/>
      <c r="D638" s="1514"/>
      <c r="E638" s="1514"/>
    </row>
    <row r="639" spans="1:5">
      <c r="A639" s="1514"/>
      <c r="B639" s="1891"/>
      <c r="C639" s="1514"/>
      <c r="D639" s="1514"/>
      <c r="E639" s="1514"/>
    </row>
    <row r="640" spans="1:5">
      <c r="A640" s="1514"/>
      <c r="B640" s="1891"/>
      <c r="C640" s="1514"/>
      <c r="D640" s="1514"/>
      <c r="E640" s="1514"/>
    </row>
    <row r="641" spans="1:5">
      <c r="A641" s="1514"/>
      <c r="B641" s="1891"/>
      <c r="C641" s="1514"/>
      <c r="D641" s="1514"/>
      <c r="E641" s="1514"/>
    </row>
    <row r="642" spans="1:5">
      <c r="A642" s="1514"/>
      <c r="B642" s="1891"/>
      <c r="C642" s="1514"/>
      <c r="D642" s="1514"/>
      <c r="E642" s="1514"/>
    </row>
    <row r="643" spans="1:5">
      <c r="A643" s="1514"/>
      <c r="B643" s="1891"/>
      <c r="C643" s="1514"/>
      <c r="D643" s="1514"/>
      <c r="E643" s="1514"/>
    </row>
    <row r="644" spans="1:5">
      <c r="A644" s="1514"/>
      <c r="B644" s="1891"/>
      <c r="C644" s="1514"/>
      <c r="D644" s="1514"/>
      <c r="E644" s="1514"/>
    </row>
    <row r="645" spans="1:5">
      <c r="A645" s="1514"/>
      <c r="B645" s="1891"/>
      <c r="C645" s="1514"/>
      <c r="D645" s="1514"/>
      <c r="E645" s="1514"/>
    </row>
    <row r="646" spans="1:5">
      <c r="A646" s="1514"/>
      <c r="B646" s="1891"/>
      <c r="C646" s="1514"/>
      <c r="D646" s="1514"/>
      <c r="E646" s="1514"/>
    </row>
    <row r="647" spans="1:5">
      <c r="A647" s="1514"/>
      <c r="B647" s="1891"/>
      <c r="C647" s="1514"/>
      <c r="D647" s="1514"/>
      <c r="E647" s="1514"/>
    </row>
    <row r="648" spans="1:5">
      <c r="A648" s="1514"/>
      <c r="B648" s="1891"/>
      <c r="C648" s="1514"/>
      <c r="D648" s="1514"/>
      <c r="E648" s="1514"/>
    </row>
    <row r="649" spans="1:5">
      <c r="A649" s="1514"/>
      <c r="B649" s="1891"/>
      <c r="C649" s="1514"/>
      <c r="D649" s="1514"/>
      <c r="E649" s="1514"/>
    </row>
    <row r="650" spans="1:5">
      <c r="A650" s="1514"/>
      <c r="B650" s="1891"/>
      <c r="C650" s="1514"/>
      <c r="D650" s="1514"/>
      <c r="E650" s="1514"/>
    </row>
    <row r="651" spans="1:5">
      <c r="A651" s="1514"/>
      <c r="B651" s="1891"/>
      <c r="C651" s="1514"/>
      <c r="D651" s="1514"/>
      <c r="E651" s="1514"/>
    </row>
    <row r="652" spans="1:5">
      <c r="A652" s="1514"/>
      <c r="B652" s="1891"/>
      <c r="C652" s="1514"/>
      <c r="D652" s="1514"/>
      <c r="E652" s="1514"/>
    </row>
    <row r="653" spans="1:5">
      <c r="A653" s="1514"/>
      <c r="B653" s="1891"/>
      <c r="C653" s="1514"/>
      <c r="D653" s="1514"/>
      <c r="E653" s="1514"/>
    </row>
    <row r="654" spans="1:5">
      <c r="A654" s="1514"/>
      <c r="B654" s="1891"/>
      <c r="C654" s="1514"/>
      <c r="D654" s="1514"/>
      <c r="E654" s="1514"/>
    </row>
    <row r="655" spans="1:5">
      <c r="A655" s="1514"/>
      <c r="B655" s="1891"/>
      <c r="C655" s="1514"/>
      <c r="D655" s="1514"/>
      <c r="E655" s="1514"/>
    </row>
    <row r="656" spans="1:5">
      <c r="A656" s="1514"/>
      <c r="B656" s="1891"/>
      <c r="C656" s="1514"/>
      <c r="D656" s="1514"/>
      <c r="E656" s="1514"/>
    </row>
    <row r="657" spans="1:5">
      <c r="A657" s="1514"/>
      <c r="B657" s="1891"/>
      <c r="C657" s="1514"/>
      <c r="D657" s="1514"/>
      <c r="E657" s="1514"/>
    </row>
    <row r="658" spans="1:5">
      <c r="A658" s="1514"/>
      <c r="B658" s="1891"/>
      <c r="C658" s="1514"/>
      <c r="D658" s="1514"/>
      <c r="E658" s="1514"/>
    </row>
    <row r="659" spans="1:5">
      <c r="A659" s="1514"/>
      <c r="B659" s="1891"/>
      <c r="C659" s="1514"/>
      <c r="D659" s="1514"/>
      <c r="E659" s="1514"/>
    </row>
    <row r="660" spans="1:5">
      <c r="A660" s="1514"/>
      <c r="B660" s="1891"/>
      <c r="C660" s="1514"/>
      <c r="D660" s="1514"/>
      <c r="E660" s="1514"/>
    </row>
    <row r="661" spans="1:5">
      <c r="A661" s="1514"/>
      <c r="B661" s="1891"/>
      <c r="C661" s="1514"/>
      <c r="D661" s="1514"/>
      <c r="E661" s="1514"/>
    </row>
    <row r="662" spans="1:5">
      <c r="A662" s="1514"/>
      <c r="B662" s="1891"/>
      <c r="C662" s="1514"/>
      <c r="D662" s="1514"/>
      <c r="E662" s="1514"/>
    </row>
    <row r="663" spans="1:5">
      <c r="A663" s="1514"/>
      <c r="B663" s="1891"/>
      <c r="C663" s="1514"/>
      <c r="D663" s="1514"/>
      <c r="E663" s="1514"/>
    </row>
    <row r="664" spans="1:5">
      <c r="A664" s="1514"/>
      <c r="B664" s="1891"/>
      <c r="C664" s="1514"/>
      <c r="D664" s="1514"/>
      <c r="E664" s="1514"/>
    </row>
    <row r="665" spans="1:5">
      <c r="A665" s="1514"/>
      <c r="B665" s="1891"/>
      <c r="C665" s="1514"/>
      <c r="D665" s="1514"/>
      <c r="E665" s="1514"/>
    </row>
    <row r="666" spans="1:5">
      <c r="A666" s="1514"/>
      <c r="B666" s="1891"/>
      <c r="C666" s="1514"/>
      <c r="D666" s="1514"/>
      <c r="E666" s="1514"/>
    </row>
    <row r="667" spans="1:5">
      <c r="A667" s="1514"/>
      <c r="B667" s="1891"/>
      <c r="C667" s="1514"/>
      <c r="D667" s="1514"/>
      <c r="E667" s="1514"/>
    </row>
    <row r="668" spans="1:5">
      <c r="A668" s="1514"/>
      <c r="B668" s="1891"/>
      <c r="C668" s="1514"/>
      <c r="D668" s="1514"/>
      <c r="E668" s="1514"/>
    </row>
    <row r="669" spans="1:5">
      <c r="A669" s="1514"/>
      <c r="B669" s="1891"/>
      <c r="C669" s="1514"/>
      <c r="D669" s="1514"/>
      <c r="E669" s="1514"/>
    </row>
    <row r="670" spans="1:5">
      <c r="A670" s="1514"/>
      <c r="B670" s="1891"/>
      <c r="C670" s="1514"/>
      <c r="D670" s="1514"/>
      <c r="E670" s="1514"/>
    </row>
    <row r="671" spans="1:5">
      <c r="A671" s="1514"/>
      <c r="B671" s="1891"/>
      <c r="C671" s="1514"/>
      <c r="D671" s="1514"/>
      <c r="E671" s="1514"/>
    </row>
    <row r="672" spans="1:5">
      <c r="A672" s="1514"/>
      <c r="B672" s="1891"/>
      <c r="C672" s="1514"/>
      <c r="D672" s="1514"/>
      <c r="E672" s="1514"/>
    </row>
    <row r="673" spans="1:5">
      <c r="A673" s="1514"/>
      <c r="B673" s="1891"/>
      <c r="C673" s="1514"/>
      <c r="D673" s="1514"/>
      <c r="E673" s="1514"/>
    </row>
    <row r="674" spans="1:5">
      <c r="A674" s="1514"/>
      <c r="B674" s="1891"/>
      <c r="C674" s="1514"/>
      <c r="D674" s="1514"/>
      <c r="E674" s="1514"/>
    </row>
    <row r="675" spans="1:5">
      <c r="A675" s="1514"/>
      <c r="B675" s="1891"/>
      <c r="C675" s="1514"/>
      <c r="D675" s="1514"/>
      <c r="E675" s="1514"/>
    </row>
    <row r="676" spans="1:5">
      <c r="A676" s="1514"/>
      <c r="B676" s="1891"/>
      <c r="C676" s="1514"/>
      <c r="D676" s="1514"/>
      <c r="E676" s="1514"/>
    </row>
    <row r="677" spans="1:5">
      <c r="A677" s="1514"/>
      <c r="B677" s="1891"/>
      <c r="C677" s="1514"/>
      <c r="D677" s="1514"/>
      <c r="E677" s="1514"/>
    </row>
    <row r="678" spans="1:5">
      <c r="A678" s="1514"/>
      <c r="B678" s="1891"/>
      <c r="C678" s="1514"/>
      <c r="D678" s="1514"/>
      <c r="E678" s="1514"/>
    </row>
    <row r="679" spans="1:5">
      <c r="A679" s="1514"/>
      <c r="B679" s="1891"/>
      <c r="C679" s="1514"/>
      <c r="D679" s="1514"/>
      <c r="E679" s="1514"/>
    </row>
    <row r="680" spans="1:5">
      <c r="A680" s="1514"/>
      <c r="B680" s="1891"/>
      <c r="C680" s="1514"/>
      <c r="D680" s="1514"/>
      <c r="E680" s="1514"/>
    </row>
    <row r="681" spans="1:5">
      <c r="A681" s="1514"/>
      <c r="B681" s="1891"/>
      <c r="C681" s="1514"/>
      <c r="D681" s="1514"/>
      <c r="E681" s="1514"/>
    </row>
    <row r="682" spans="1:5">
      <c r="A682" s="1514"/>
      <c r="B682" s="1891"/>
      <c r="C682" s="1514"/>
      <c r="D682" s="1514"/>
      <c r="E682" s="1514"/>
    </row>
    <row r="683" spans="1:5">
      <c r="A683" s="1514"/>
      <c r="B683" s="1891"/>
      <c r="C683" s="1514"/>
      <c r="D683" s="1514"/>
      <c r="E683" s="1514"/>
    </row>
    <row r="684" spans="1:5">
      <c r="A684" s="1514"/>
      <c r="B684" s="1891"/>
      <c r="C684" s="1514"/>
      <c r="D684" s="1514"/>
      <c r="E684" s="1514"/>
    </row>
    <row r="685" spans="1:5">
      <c r="A685" s="1514"/>
      <c r="B685" s="1891"/>
      <c r="C685" s="1514"/>
      <c r="D685" s="1514"/>
      <c r="E685" s="1514"/>
    </row>
    <row r="686" spans="1:5">
      <c r="A686" s="1514"/>
      <c r="B686" s="1891"/>
      <c r="C686" s="1514"/>
      <c r="D686" s="1514"/>
      <c r="E686" s="1514"/>
    </row>
    <row r="687" spans="1:5">
      <c r="A687" s="1514"/>
      <c r="B687" s="1891"/>
      <c r="C687" s="1514"/>
      <c r="D687" s="1514"/>
      <c r="E687" s="1514"/>
    </row>
    <row r="688" spans="1:5">
      <c r="A688" s="1514"/>
      <c r="B688" s="1891"/>
      <c r="C688" s="1514"/>
      <c r="D688" s="1514"/>
      <c r="E688" s="1514"/>
    </row>
    <row r="689" spans="1:5">
      <c r="A689" s="1514"/>
      <c r="B689" s="1891"/>
      <c r="C689" s="1514"/>
      <c r="D689" s="1514"/>
      <c r="E689" s="1514"/>
    </row>
    <row r="690" spans="1:5">
      <c r="A690" s="1514"/>
      <c r="B690" s="1891"/>
      <c r="C690" s="1514"/>
      <c r="D690" s="1514"/>
      <c r="E690" s="1514"/>
    </row>
    <row r="691" spans="1:5">
      <c r="A691" s="1514"/>
      <c r="B691" s="1891"/>
      <c r="C691" s="1514"/>
      <c r="D691" s="1514"/>
      <c r="E691" s="1514"/>
    </row>
    <row r="692" spans="1:5">
      <c r="A692" s="1514"/>
      <c r="B692" s="1891"/>
      <c r="C692" s="1514"/>
      <c r="D692" s="1514"/>
      <c r="E692" s="1514"/>
    </row>
    <row r="693" spans="1:5">
      <c r="A693" s="1514"/>
      <c r="B693" s="1891"/>
      <c r="C693" s="1514"/>
      <c r="D693" s="1514"/>
      <c r="E693" s="1514"/>
    </row>
    <row r="694" spans="1:5">
      <c r="A694" s="1514"/>
      <c r="B694" s="1891"/>
      <c r="C694" s="1514"/>
      <c r="D694" s="1514"/>
      <c r="E694" s="1514"/>
    </row>
    <row r="695" spans="1:5">
      <c r="A695" s="1514"/>
      <c r="B695" s="1891"/>
      <c r="C695" s="1514"/>
      <c r="D695" s="1514"/>
      <c r="E695" s="1514"/>
    </row>
    <row r="696" spans="1:5">
      <c r="A696" s="1514"/>
      <c r="B696" s="1891"/>
      <c r="C696" s="1514"/>
      <c r="D696" s="1514"/>
      <c r="E696" s="1514"/>
    </row>
    <row r="697" spans="1:5">
      <c r="A697" s="1514"/>
      <c r="B697" s="1891"/>
      <c r="C697" s="1514"/>
      <c r="D697" s="1514"/>
      <c r="E697" s="1514"/>
    </row>
    <row r="698" spans="1:5">
      <c r="A698" s="1514"/>
      <c r="B698" s="1891"/>
      <c r="C698" s="1514"/>
      <c r="D698" s="1514"/>
      <c r="E698" s="1514"/>
    </row>
    <row r="699" spans="1:5">
      <c r="A699" s="1514"/>
      <c r="B699" s="1891"/>
      <c r="C699" s="1514"/>
      <c r="D699" s="1514"/>
      <c r="E699" s="1514"/>
    </row>
    <row r="700" spans="1:5">
      <c r="A700" s="1514"/>
      <c r="B700" s="1891"/>
      <c r="C700" s="1514"/>
      <c r="D700" s="1514"/>
      <c r="E700" s="1514"/>
    </row>
    <row r="701" spans="1:5">
      <c r="A701" s="1514"/>
      <c r="B701" s="1891"/>
      <c r="C701" s="1514"/>
      <c r="D701" s="1514"/>
      <c r="E701" s="1514"/>
    </row>
    <row r="702" spans="1:5">
      <c r="A702" s="1514"/>
      <c r="B702" s="1891"/>
      <c r="C702" s="1514"/>
      <c r="D702" s="1514"/>
      <c r="E702" s="1514"/>
    </row>
    <row r="703" spans="1:5">
      <c r="A703" s="1514"/>
      <c r="B703" s="1891"/>
      <c r="C703" s="1514"/>
      <c r="D703" s="1514"/>
      <c r="E703" s="1514"/>
    </row>
    <row r="704" spans="1:5">
      <c r="A704" s="1514"/>
      <c r="B704" s="1891"/>
      <c r="C704" s="1514"/>
      <c r="D704" s="1514"/>
      <c r="E704" s="1514"/>
    </row>
    <row r="705" spans="1:5">
      <c r="A705" s="1514"/>
      <c r="B705" s="1891"/>
      <c r="C705" s="1514"/>
      <c r="D705" s="1514"/>
      <c r="E705" s="1514"/>
    </row>
    <row r="706" spans="1:5">
      <c r="A706" s="1514"/>
      <c r="B706" s="1891"/>
      <c r="C706" s="1514"/>
      <c r="D706" s="1514"/>
      <c r="E706" s="1514"/>
    </row>
    <row r="707" spans="1:5">
      <c r="A707" s="1514"/>
      <c r="B707" s="1891"/>
      <c r="C707" s="1514"/>
      <c r="D707" s="1514"/>
      <c r="E707" s="1514"/>
    </row>
    <row r="708" spans="1:5">
      <c r="A708" s="1514"/>
      <c r="B708" s="1891"/>
      <c r="C708" s="1514"/>
      <c r="D708" s="1514"/>
      <c r="E708" s="1514"/>
    </row>
    <row r="709" spans="1:5">
      <c r="A709" s="1514"/>
      <c r="B709" s="1891"/>
      <c r="C709" s="1514"/>
      <c r="D709" s="1514"/>
      <c r="E709" s="1514"/>
    </row>
    <row r="710" spans="1:5">
      <c r="A710" s="1514"/>
      <c r="B710" s="1891"/>
      <c r="C710" s="1514"/>
      <c r="D710" s="1514"/>
      <c r="E710" s="1514"/>
    </row>
    <row r="711" spans="1:5">
      <c r="A711" s="1514"/>
      <c r="B711" s="1891"/>
      <c r="C711" s="1514"/>
      <c r="D711" s="1514"/>
      <c r="E711" s="1514"/>
    </row>
    <row r="712" spans="1:5">
      <c r="A712" s="1514"/>
      <c r="B712" s="1891"/>
      <c r="C712" s="1514"/>
      <c r="D712" s="1514"/>
      <c r="E712" s="1514"/>
    </row>
    <row r="713" spans="1:5">
      <c r="A713" s="1514"/>
      <c r="B713" s="1891"/>
      <c r="C713" s="1514"/>
      <c r="D713" s="1514"/>
      <c r="E713" s="1514"/>
    </row>
    <row r="714" spans="1:5">
      <c r="A714" s="1514"/>
      <c r="B714" s="1891"/>
      <c r="C714" s="1514"/>
      <c r="D714" s="1514"/>
      <c r="E714" s="1514"/>
    </row>
    <row r="715" spans="1:5">
      <c r="A715" s="1514"/>
      <c r="B715" s="1891"/>
      <c r="C715" s="1514"/>
      <c r="D715" s="1514"/>
      <c r="E715" s="1514"/>
    </row>
    <row r="716" spans="1:5">
      <c r="A716" s="1514"/>
      <c r="B716" s="1891"/>
      <c r="C716" s="1514"/>
      <c r="D716" s="1514"/>
      <c r="E716" s="1514"/>
    </row>
    <row r="717" spans="1:5">
      <c r="A717" s="1514"/>
      <c r="B717" s="1891"/>
      <c r="C717" s="1514"/>
      <c r="D717" s="1514"/>
      <c r="E717" s="1514"/>
    </row>
    <row r="718" spans="1:5">
      <c r="A718" s="1514"/>
      <c r="B718" s="1891"/>
      <c r="C718" s="1514"/>
      <c r="D718" s="1514"/>
      <c r="E718" s="1514"/>
    </row>
    <row r="719" spans="1:5">
      <c r="A719" s="1514"/>
      <c r="B719" s="1891"/>
      <c r="C719" s="1514"/>
      <c r="D719" s="1514"/>
      <c r="E719" s="1514"/>
    </row>
    <row r="720" spans="1:5">
      <c r="A720" s="1514"/>
      <c r="B720" s="1891"/>
      <c r="C720" s="1514"/>
      <c r="D720" s="1514"/>
      <c r="E720" s="1514"/>
    </row>
    <row r="721" spans="1:5">
      <c r="A721" s="1514"/>
      <c r="B721" s="1891"/>
      <c r="C721" s="1514"/>
      <c r="D721" s="1514"/>
      <c r="E721" s="1514"/>
    </row>
    <row r="722" spans="1:5">
      <c r="A722" s="1514"/>
      <c r="B722" s="1891"/>
      <c r="C722" s="1514"/>
      <c r="D722" s="1514"/>
      <c r="E722" s="1514"/>
    </row>
    <row r="723" spans="1:5">
      <c r="A723" s="1514"/>
      <c r="B723" s="1891"/>
      <c r="C723" s="1514"/>
      <c r="D723" s="1514"/>
      <c r="E723" s="1514"/>
    </row>
    <row r="724" spans="1:5">
      <c r="A724" s="1514"/>
      <c r="B724" s="1891"/>
      <c r="C724" s="1514"/>
      <c r="D724" s="1514"/>
      <c r="E724" s="1514"/>
    </row>
    <row r="725" spans="1:5">
      <c r="A725" s="1514"/>
      <c r="B725" s="1891"/>
      <c r="C725" s="1514"/>
      <c r="D725" s="1514"/>
      <c r="E725" s="1514"/>
    </row>
    <row r="726" spans="1:5">
      <c r="A726" s="1514"/>
      <c r="B726" s="1891"/>
      <c r="C726" s="1514"/>
      <c r="D726" s="1514"/>
      <c r="E726" s="1514"/>
    </row>
    <row r="727" spans="1:5">
      <c r="A727" s="1514"/>
      <c r="B727" s="1891"/>
      <c r="C727" s="1514"/>
      <c r="D727" s="1514"/>
      <c r="E727" s="1514"/>
    </row>
    <row r="728" spans="1:5">
      <c r="A728" s="1514"/>
      <c r="B728" s="1891"/>
      <c r="C728" s="1514"/>
      <c r="D728" s="1514"/>
      <c r="E728" s="1514"/>
    </row>
    <row r="729" spans="1:5">
      <c r="A729" s="1514"/>
      <c r="B729" s="1891"/>
      <c r="C729" s="1514"/>
      <c r="D729" s="1514"/>
      <c r="E729" s="1514"/>
    </row>
    <row r="730" spans="1:5">
      <c r="A730" s="1514"/>
      <c r="B730" s="1891"/>
      <c r="C730" s="1514"/>
      <c r="D730" s="1514"/>
      <c r="E730" s="1514"/>
    </row>
    <row r="731" spans="1:5">
      <c r="A731" s="1514"/>
      <c r="B731" s="1891"/>
      <c r="C731" s="1514"/>
      <c r="D731" s="1514"/>
      <c r="E731" s="1514"/>
    </row>
    <row r="732" spans="1:5">
      <c r="A732" s="1514"/>
      <c r="B732" s="1891"/>
      <c r="C732" s="1514"/>
      <c r="D732" s="1514"/>
      <c r="E732" s="1514"/>
    </row>
    <row r="733" spans="1:5">
      <c r="A733" s="1514"/>
      <c r="B733" s="1891"/>
      <c r="C733" s="1514"/>
      <c r="D733" s="1514"/>
      <c r="E733" s="1514"/>
    </row>
    <row r="734" spans="1:5">
      <c r="A734" s="1514"/>
      <c r="B734" s="1891"/>
      <c r="C734" s="1514"/>
      <c r="D734" s="1514"/>
      <c r="E734" s="1514"/>
    </row>
    <row r="735" spans="1:5">
      <c r="A735" s="1514"/>
      <c r="B735" s="1891"/>
      <c r="C735" s="1514"/>
      <c r="D735" s="1514"/>
      <c r="E735" s="1514"/>
    </row>
    <row r="736" spans="1:5">
      <c r="A736" s="1514"/>
      <c r="B736" s="1891"/>
      <c r="C736" s="1514"/>
      <c r="D736" s="1514"/>
      <c r="E736" s="1514"/>
    </row>
    <row r="737" spans="1:5">
      <c r="A737" s="1514"/>
      <c r="B737" s="1891"/>
      <c r="C737" s="1514"/>
      <c r="D737" s="1514"/>
      <c r="E737" s="1514"/>
    </row>
    <row r="738" spans="1:5">
      <c r="A738" s="1514"/>
      <c r="B738" s="1891"/>
      <c r="C738" s="1514"/>
      <c r="D738" s="1514"/>
      <c r="E738" s="1514"/>
    </row>
    <row r="739" spans="1:5">
      <c r="A739" s="1514"/>
      <c r="B739" s="1891"/>
      <c r="C739" s="1514"/>
      <c r="D739" s="1514"/>
      <c r="E739" s="1514"/>
    </row>
    <row r="740" spans="1:5">
      <c r="A740" s="1514"/>
      <c r="B740" s="1891"/>
      <c r="C740" s="1514"/>
      <c r="D740" s="1514"/>
      <c r="E740" s="1514"/>
    </row>
    <row r="741" spans="1:5">
      <c r="A741" s="1514"/>
      <c r="B741" s="1891"/>
      <c r="C741" s="1514"/>
      <c r="D741" s="1514"/>
      <c r="E741" s="1514"/>
    </row>
    <row r="742" spans="1:5">
      <c r="A742" s="1514"/>
      <c r="B742" s="1891"/>
      <c r="C742" s="1514"/>
      <c r="D742" s="1514"/>
      <c r="E742" s="1514"/>
    </row>
    <row r="743" spans="1:5">
      <c r="A743" s="1514"/>
      <c r="B743" s="1891"/>
      <c r="C743" s="1514"/>
      <c r="D743" s="1514"/>
      <c r="E743" s="1514"/>
    </row>
    <row r="744" spans="1:5">
      <c r="A744" s="1514"/>
      <c r="B744" s="1891"/>
      <c r="C744" s="1514"/>
      <c r="D744" s="1514"/>
      <c r="E744" s="1514"/>
    </row>
    <row r="745" spans="1:5">
      <c r="A745" s="1514"/>
      <c r="B745" s="1891"/>
      <c r="C745" s="1514"/>
      <c r="D745" s="1514"/>
      <c r="E745" s="1514"/>
    </row>
    <row r="746" spans="1:5">
      <c r="A746" s="1514"/>
      <c r="B746" s="1891"/>
      <c r="C746" s="1514"/>
      <c r="D746" s="1514"/>
      <c r="E746" s="1514"/>
    </row>
    <row r="747" spans="1:5">
      <c r="A747" s="1514"/>
      <c r="B747" s="1891"/>
      <c r="C747" s="1514"/>
      <c r="D747" s="1514"/>
      <c r="E747" s="1514"/>
    </row>
    <row r="748" spans="1:5">
      <c r="A748" s="1514"/>
      <c r="B748" s="1891"/>
      <c r="C748" s="1514"/>
      <c r="D748" s="1514"/>
      <c r="E748" s="1514"/>
    </row>
    <row r="749" spans="1:5">
      <c r="A749" s="1514"/>
      <c r="B749" s="1891"/>
      <c r="C749" s="1514"/>
      <c r="D749" s="1514"/>
      <c r="E749" s="1514"/>
    </row>
    <row r="750" spans="1:5">
      <c r="A750" s="1514"/>
      <c r="B750" s="1891"/>
      <c r="C750" s="1514"/>
      <c r="D750" s="1514"/>
      <c r="E750" s="1514"/>
    </row>
    <row r="751" spans="1:5">
      <c r="A751" s="1514"/>
      <c r="B751" s="1891"/>
      <c r="C751" s="1514"/>
      <c r="D751" s="1514"/>
      <c r="E751" s="1514"/>
    </row>
    <row r="752" spans="1:5">
      <c r="A752" s="1514"/>
      <c r="B752" s="1891"/>
      <c r="C752" s="1514"/>
      <c r="D752" s="1514"/>
      <c r="E752" s="1514"/>
    </row>
    <row r="753" spans="1:5">
      <c r="A753" s="1514"/>
      <c r="B753" s="1891"/>
      <c r="C753" s="1514"/>
      <c r="D753" s="1514"/>
      <c r="E753" s="1514"/>
    </row>
    <row r="754" spans="1:5">
      <c r="A754" s="1514"/>
      <c r="B754" s="1891"/>
      <c r="C754" s="1514"/>
      <c r="D754" s="1514"/>
      <c r="E754" s="1514"/>
    </row>
    <row r="755" spans="1:5">
      <c r="A755" s="1514"/>
      <c r="B755" s="1891"/>
      <c r="C755" s="1514"/>
      <c r="D755" s="1514"/>
      <c r="E755" s="1514"/>
    </row>
    <row r="756" spans="1:5">
      <c r="A756" s="1514"/>
      <c r="B756" s="1891"/>
      <c r="C756" s="1514"/>
      <c r="D756" s="1514"/>
      <c r="E756" s="1514"/>
    </row>
    <row r="757" spans="1:5">
      <c r="A757" s="1514"/>
      <c r="B757" s="1891"/>
      <c r="C757" s="1514"/>
      <c r="D757" s="1514"/>
      <c r="E757" s="1514"/>
    </row>
    <row r="758" spans="1:5">
      <c r="A758" s="1514"/>
      <c r="B758" s="1891"/>
      <c r="C758" s="1514"/>
      <c r="D758" s="1514"/>
      <c r="E758" s="1514"/>
    </row>
    <row r="759" spans="1:5">
      <c r="A759" s="1514"/>
      <c r="B759" s="1891"/>
      <c r="C759" s="1514"/>
      <c r="D759" s="1514"/>
      <c r="E759" s="1514"/>
    </row>
    <row r="760" spans="1:5">
      <c r="A760" s="1514"/>
      <c r="B760" s="1891"/>
      <c r="C760" s="1514"/>
      <c r="D760" s="1514"/>
      <c r="E760" s="1514"/>
    </row>
    <row r="761" spans="1:5">
      <c r="A761" s="1514"/>
      <c r="B761" s="1891"/>
      <c r="C761" s="1514"/>
      <c r="D761" s="1514"/>
      <c r="E761" s="1514"/>
    </row>
    <row r="762" spans="1:5">
      <c r="A762" s="1514"/>
      <c r="B762" s="1891"/>
      <c r="C762" s="1514"/>
      <c r="D762" s="1514"/>
      <c r="E762" s="1514"/>
    </row>
    <row r="763" spans="1:5">
      <c r="A763" s="1514"/>
      <c r="B763" s="1891"/>
      <c r="C763" s="1514"/>
      <c r="D763" s="1514"/>
      <c r="E763" s="1514"/>
    </row>
    <row r="764" spans="1:5">
      <c r="A764" s="1514"/>
      <c r="B764" s="1891"/>
      <c r="C764" s="1514"/>
      <c r="D764" s="1514"/>
      <c r="E764" s="1514"/>
    </row>
    <row r="765" spans="1:5">
      <c r="A765" s="1514"/>
      <c r="B765" s="1891"/>
      <c r="C765" s="1514"/>
      <c r="D765" s="1514"/>
      <c r="E765" s="1514"/>
    </row>
    <row r="766" spans="1:5">
      <c r="A766" s="1514"/>
      <c r="B766" s="1891"/>
      <c r="C766" s="1514"/>
      <c r="D766" s="1514"/>
      <c r="E766" s="1514"/>
    </row>
    <row r="767" spans="1:5">
      <c r="A767" s="1514"/>
      <c r="B767" s="1891"/>
      <c r="C767" s="1514"/>
      <c r="D767" s="1514"/>
      <c r="E767" s="1514"/>
    </row>
    <row r="768" spans="1:5">
      <c r="A768" s="1514"/>
      <c r="B768" s="1891"/>
      <c r="C768" s="1514"/>
      <c r="D768" s="1514"/>
      <c r="E768" s="1514"/>
    </row>
    <row r="769" spans="1:5">
      <c r="A769" s="1514"/>
      <c r="B769" s="1891"/>
      <c r="C769" s="1514"/>
      <c r="D769" s="1514"/>
      <c r="E769" s="1514"/>
    </row>
    <row r="770" spans="1:5">
      <c r="A770" s="1514"/>
      <c r="B770" s="1891"/>
      <c r="C770" s="1514"/>
      <c r="D770" s="1514"/>
      <c r="E770" s="1514"/>
    </row>
    <row r="771" spans="1:5">
      <c r="A771" s="1514"/>
      <c r="B771" s="1891"/>
      <c r="C771" s="1514"/>
      <c r="D771" s="1514"/>
      <c r="E771" s="1514"/>
    </row>
    <row r="772" spans="1:5">
      <c r="A772" s="1514"/>
      <c r="B772" s="1891"/>
      <c r="C772" s="1514"/>
      <c r="D772" s="1514"/>
      <c r="E772" s="1514"/>
    </row>
    <row r="773" spans="1:5">
      <c r="A773" s="1514"/>
      <c r="B773" s="1891"/>
      <c r="C773" s="1514"/>
      <c r="D773" s="1514"/>
      <c r="E773" s="1514"/>
    </row>
    <row r="774" spans="1:5">
      <c r="A774" s="1514"/>
      <c r="B774" s="1891"/>
      <c r="C774" s="1514"/>
      <c r="D774" s="1514"/>
      <c r="E774" s="1514"/>
    </row>
    <row r="775" spans="1:5">
      <c r="A775" s="1514"/>
      <c r="B775" s="1891"/>
      <c r="C775" s="1514"/>
      <c r="D775" s="1514"/>
      <c r="E775" s="1514"/>
    </row>
    <row r="776" spans="1:5">
      <c r="A776" s="1514"/>
      <c r="B776" s="1891"/>
      <c r="C776" s="1514"/>
      <c r="D776" s="1514"/>
      <c r="E776" s="1514"/>
    </row>
    <row r="777" spans="1:5">
      <c r="A777" s="1514"/>
      <c r="B777" s="1891"/>
      <c r="C777" s="1514"/>
      <c r="D777" s="1514"/>
      <c r="E777" s="1514"/>
    </row>
    <row r="778" spans="1:5">
      <c r="A778" s="1514"/>
      <c r="B778" s="1891"/>
      <c r="C778" s="1514"/>
      <c r="D778" s="1514"/>
      <c r="E778" s="1514"/>
    </row>
    <row r="779" spans="1:5">
      <c r="A779" s="1514"/>
      <c r="B779" s="1891"/>
      <c r="C779" s="1514"/>
      <c r="D779" s="1514"/>
      <c r="E779" s="1514"/>
    </row>
    <row r="780" spans="1:5">
      <c r="A780" s="1514"/>
      <c r="B780" s="1891"/>
      <c r="C780" s="1514"/>
      <c r="D780" s="1514"/>
      <c r="E780" s="1514"/>
    </row>
    <row r="781" spans="1:5">
      <c r="A781" s="1514"/>
      <c r="B781" s="1891"/>
      <c r="C781" s="1514"/>
      <c r="D781" s="1514"/>
      <c r="E781" s="1514"/>
    </row>
    <row r="782" spans="1:5">
      <c r="A782" s="1514"/>
      <c r="B782" s="1891"/>
      <c r="C782" s="1514"/>
      <c r="D782" s="1514"/>
      <c r="E782" s="1514"/>
    </row>
    <row r="783" spans="1:5">
      <c r="A783" s="1514"/>
      <c r="B783" s="1891"/>
      <c r="C783" s="1514"/>
      <c r="D783" s="1514"/>
      <c r="E783" s="1514"/>
    </row>
    <row r="784" spans="1:5">
      <c r="A784" s="1514"/>
      <c r="B784" s="1891"/>
      <c r="C784" s="1514"/>
      <c r="D784" s="1514"/>
      <c r="E784" s="1514"/>
    </row>
    <row r="785" spans="1:5">
      <c r="A785" s="1514"/>
      <c r="B785" s="1891"/>
      <c r="C785" s="1514"/>
      <c r="D785" s="1514"/>
      <c r="E785" s="1514"/>
    </row>
    <row r="786" spans="1:5">
      <c r="A786" s="1514"/>
      <c r="B786" s="1891"/>
      <c r="C786" s="1514"/>
      <c r="D786" s="1514"/>
      <c r="E786" s="1514"/>
    </row>
    <row r="787" spans="1:5">
      <c r="A787" s="1514"/>
      <c r="B787" s="1891"/>
      <c r="C787" s="1514"/>
      <c r="D787" s="1514"/>
      <c r="E787" s="1514"/>
    </row>
    <row r="788" spans="1:5">
      <c r="A788" s="1514"/>
      <c r="B788" s="1891"/>
      <c r="C788" s="1514"/>
      <c r="D788" s="1514"/>
      <c r="E788" s="1514"/>
    </row>
    <row r="789" spans="1:5">
      <c r="A789" s="1514"/>
      <c r="B789" s="1891"/>
      <c r="C789" s="1514"/>
      <c r="D789" s="1514"/>
      <c r="E789" s="1514"/>
    </row>
    <row r="790" spans="1:5">
      <c r="A790" s="1514"/>
      <c r="B790" s="1891"/>
      <c r="C790" s="1514"/>
      <c r="D790" s="1514"/>
      <c r="E790" s="1514"/>
    </row>
    <row r="791" spans="1:5">
      <c r="A791" s="1514"/>
      <c r="B791" s="1891"/>
      <c r="C791" s="1514"/>
      <c r="D791" s="1514"/>
      <c r="E791" s="1514"/>
    </row>
    <row r="792" spans="1:5">
      <c r="A792" s="1514"/>
      <c r="B792" s="1891"/>
      <c r="C792" s="1514"/>
      <c r="D792" s="1514"/>
      <c r="E792" s="1514"/>
    </row>
    <row r="793" spans="1:5">
      <c r="A793" s="1514"/>
      <c r="B793" s="1891"/>
      <c r="C793" s="1514"/>
      <c r="D793" s="1514"/>
      <c r="E793" s="1514"/>
    </row>
    <row r="794" spans="1:5">
      <c r="A794" s="1514"/>
      <c r="B794" s="1891"/>
      <c r="C794" s="1514"/>
      <c r="D794" s="1514"/>
      <c r="E794" s="1514"/>
    </row>
    <row r="795" spans="1:5">
      <c r="A795" s="1514"/>
      <c r="B795" s="1891"/>
      <c r="C795" s="1514"/>
      <c r="D795" s="1514"/>
      <c r="E795" s="1514"/>
    </row>
    <row r="796" spans="1:5">
      <c r="A796" s="1514"/>
      <c r="B796" s="1891"/>
      <c r="C796" s="1514"/>
      <c r="D796" s="1514"/>
      <c r="E796" s="1514"/>
    </row>
    <row r="797" spans="1:5">
      <c r="A797" s="1514"/>
      <c r="B797" s="1891"/>
      <c r="C797" s="1514"/>
      <c r="D797" s="1514"/>
      <c r="E797" s="1514"/>
    </row>
    <row r="798" spans="1:5">
      <c r="A798" s="1514"/>
      <c r="B798" s="1891"/>
      <c r="C798" s="1514"/>
      <c r="D798" s="1514"/>
      <c r="E798" s="1514"/>
    </row>
    <row r="799" spans="1:5">
      <c r="A799" s="1514"/>
      <c r="B799" s="1891"/>
      <c r="C799" s="1514"/>
      <c r="D799" s="1514"/>
      <c r="E799" s="1514"/>
    </row>
    <row r="800" spans="1:5">
      <c r="A800" s="1514"/>
      <c r="B800" s="1891"/>
      <c r="C800" s="1514"/>
      <c r="D800" s="1514"/>
      <c r="E800" s="1514"/>
    </row>
    <row r="801" spans="1:5">
      <c r="A801" s="1514"/>
      <c r="B801" s="1891"/>
      <c r="C801" s="1514"/>
      <c r="D801" s="1514"/>
      <c r="E801" s="1514"/>
    </row>
    <row r="802" spans="1:5">
      <c r="A802" s="1514"/>
      <c r="B802" s="1891"/>
      <c r="C802" s="1514"/>
      <c r="D802" s="1514"/>
      <c r="E802" s="1514"/>
    </row>
    <row r="803" spans="1:5">
      <c r="A803" s="1514"/>
      <c r="B803" s="1891"/>
      <c r="C803" s="1514"/>
      <c r="D803" s="1514"/>
      <c r="E803" s="1514"/>
    </row>
    <row r="804" spans="1:5">
      <c r="A804" s="1514"/>
      <c r="B804" s="1891"/>
      <c r="C804" s="1514"/>
      <c r="D804" s="1514"/>
      <c r="E804" s="1514"/>
    </row>
    <row r="805" spans="1:5">
      <c r="A805" s="1514"/>
      <c r="B805" s="1891"/>
      <c r="C805" s="1514"/>
      <c r="D805" s="1514"/>
      <c r="E805" s="1514"/>
    </row>
    <row r="806" spans="1:5">
      <c r="A806" s="1514"/>
      <c r="B806" s="1891"/>
      <c r="C806" s="1514"/>
      <c r="D806" s="1514"/>
      <c r="E806" s="1514"/>
    </row>
    <row r="807" spans="1:5">
      <c r="A807" s="1514"/>
      <c r="B807" s="1891"/>
      <c r="C807" s="1514"/>
      <c r="D807" s="1514"/>
      <c r="E807" s="1514"/>
    </row>
    <row r="808" spans="1:5">
      <c r="A808" s="1514"/>
      <c r="B808" s="1891"/>
      <c r="C808" s="1514"/>
      <c r="D808" s="1514"/>
      <c r="E808" s="1514"/>
    </row>
    <row r="809" spans="1:5">
      <c r="A809" s="1514"/>
      <c r="B809" s="1891"/>
      <c r="C809" s="1514"/>
      <c r="D809" s="1514"/>
      <c r="E809" s="1514"/>
    </row>
    <row r="810" spans="1:5">
      <c r="A810" s="1514"/>
      <c r="B810" s="1891"/>
      <c r="C810" s="1514"/>
      <c r="D810" s="1514"/>
      <c r="E810" s="1514"/>
    </row>
    <row r="811" spans="1:5">
      <c r="A811" s="1514"/>
      <c r="B811" s="1891"/>
      <c r="C811" s="1514"/>
      <c r="D811" s="1514"/>
      <c r="E811" s="1514"/>
    </row>
    <row r="812" spans="1:5">
      <c r="A812" s="1514"/>
      <c r="B812" s="1891"/>
      <c r="C812" s="1514"/>
      <c r="D812" s="1514"/>
      <c r="E812" s="1514"/>
    </row>
    <row r="813" spans="1:5">
      <c r="A813" s="1514"/>
      <c r="B813" s="1891"/>
      <c r="C813" s="1514"/>
      <c r="D813" s="1514"/>
      <c r="E813" s="1514"/>
    </row>
    <row r="814" spans="1:5">
      <c r="A814" s="1514"/>
      <c r="B814" s="1891"/>
      <c r="C814" s="1514"/>
      <c r="D814" s="1514"/>
      <c r="E814" s="1514"/>
    </row>
    <row r="815" spans="1:5">
      <c r="A815" s="1514"/>
      <c r="B815" s="1891"/>
      <c r="C815" s="1514"/>
      <c r="D815" s="1514"/>
      <c r="E815" s="1514"/>
    </row>
    <row r="816" spans="1:5">
      <c r="A816" s="1514"/>
      <c r="B816" s="1891"/>
      <c r="C816" s="1514"/>
      <c r="D816" s="1514"/>
      <c r="E816" s="1514"/>
    </row>
    <row r="817" spans="1:5">
      <c r="A817" s="1514"/>
      <c r="B817" s="1891"/>
      <c r="C817" s="1514"/>
      <c r="D817" s="1514"/>
      <c r="E817" s="1514"/>
    </row>
    <row r="818" spans="1:5">
      <c r="A818" s="1514"/>
      <c r="B818" s="1891"/>
      <c r="C818" s="1514"/>
      <c r="D818" s="1514"/>
      <c r="E818" s="1514"/>
    </row>
    <row r="819" spans="1:5">
      <c r="A819" s="1514"/>
      <c r="B819" s="1891"/>
      <c r="C819" s="1514"/>
      <c r="D819" s="1514"/>
      <c r="E819" s="1514"/>
    </row>
    <row r="820" spans="1:5">
      <c r="A820" s="1514"/>
      <c r="B820" s="1891"/>
      <c r="C820" s="1514"/>
      <c r="D820" s="1514"/>
      <c r="E820" s="1514"/>
    </row>
    <row r="821" spans="1:5">
      <c r="A821" s="1514"/>
      <c r="B821" s="1891"/>
      <c r="C821" s="1514"/>
      <c r="D821" s="1514"/>
      <c r="E821" s="1514"/>
    </row>
    <row r="822" spans="1:5">
      <c r="A822" s="1514"/>
      <c r="B822" s="1891"/>
      <c r="C822" s="1514"/>
      <c r="D822" s="1514"/>
      <c r="E822" s="1514"/>
    </row>
    <row r="823" spans="1:5">
      <c r="A823" s="1514"/>
      <c r="B823" s="1891"/>
      <c r="C823" s="1514"/>
      <c r="D823" s="1514"/>
      <c r="E823" s="1514"/>
    </row>
    <row r="824" spans="1:5">
      <c r="A824" s="1514"/>
      <c r="B824" s="1891"/>
      <c r="C824" s="1514"/>
      <c r="D824" s="1514"/>
      <c r="E824" s="1514"/>
    </row>
    <row r="825" spans="1:5">
      <c r="A825" s="1514"/>
      <c r="B825" s="1891"/>
      <c r="C825" s="1514"/>
      <c r="D825" s="1514"/>
      <c r="E825" s="1514"/>
    </row>
    <row r="826" spans="1:5">
      <c r="A826" s="1514"/>
      <c r="B826" s="1891"/>
      <c r="C826" s="1514"/>
      <c r="D826" s="1514"/>
      <c r="E826" s="1514"/>
    </row>
    <row r="827" spans="1:5">
      <c r="A827" s="1514"/>
      <c r="B827" s="1891"/>
      <c r="C827" s="1514"/>
      <c r="D827" s="1514"/>
      <c r="E827" s="1514"/>
    </row>
    <row r="828" spans="1:5">
      <c r="A828" s="1514"/>
      <c r="B828" s="1891"/>
      <c r="C828" s="1514"/>
      <c r="D828" s="1514"/>
      <c r="E828" s="1514"/>
    </row>
    <row r="829" spans="1:5">
      <c r="A829" s="1514"/>
      <c r="B829" s="1891"/>
      <c r="C829" s="1514"/>
      <c r="D829" s="1514"/>
      <c r="E829" s="1514"/>
    </row>
    <row r="830" spans="1:5">
      <c r="A830" s="1514"/>
      <c r="B830" s="1891"/>
      <c r="C830" s="1514"/>
      <c r="D830" s="1514"/>
      <c r="E830" s="1514"/>
    </row>
    <row r="831" spans="1:5">
      <c r="A831" s="1514"/>
      <c r="B831" s="1891"/>
      <c r="C831" s="1514"/>
      <c r="D831" s="1514"/>
      <c r="E831" s="1514"/>
    </row>
    <row r="832" spans="1:5">
      <c r="A832" s="1514"/>
      <c r="B832" s="1891"/>
      <c r="C832" s="1514"/>
      <c r="D832" s="1514"/>
      <c r="E832" s="1514"/>
    </row>
    <row r="833" spans="1:5">
      <c r="A833" s="1514"/>
      <c r="B833" s="1891"/>
      <c r="C833" s="1514"/>
      <c r="D833" s="1514"/>
      <c r="E833" s="1514"/>
    </row>
    <row r="834" spans="1:5">
      <c r="A834" s="1514"/>
      <c r="B834" s="1891"/>
      <c r="C834" s="1514"/>
      <c r="D834" s="1514"/>
      <c r="E834" s="1514"/>
    </row>
    <row r="835" spans="1:5">
      <c r="A835" s="1514"/>
      <c r="B835" s="1891"/>
      <c r="C835" s="1514"/>
      <c r="D835" s="1514"/>
      <c r="E835" s="1514"/>
    </row>
    <row r="836" spans="1:5">
      <c r="A836" s="1514"/>
      <c r="B836" s="1891"/>
      <c r="C836" s="1514"/>
      <c r="D836" s="1514"/>
      <c r="E836" s="1514"/>
    </row>
    <row r="837" spans="1:5">
      <c r="A837" s="1514"/>
      <c r="B837" s="1891"/>
      <c r="C837" s="1514"/>
      <c r="D837" s="1514"/>
      <c r="E837" s="1514"/>
    </row>
    <row r="838" spans="1:5">
      <c r="A838" s="1514"/>
      <c r="B838" s="1891"/>
      <c r="C838" s="1514"/>
      <c r="D838" s="1514"/>
      <c r="E838" s="1514"/>
    </row>
    <row r="839" spans="1:5">
      <c r="A839" s="1514"/>
      <c r="B839" s="1891"/>
      <c r="C839" s="1514"/>
      <c r="D839" s="1514"/>
      <c r="E839" s="1514"/>
    </row>
    <row r="840" spans="1:5">
      <c r="A840" s="1514"/>
      <c r="B840" s="1891"/>
      <c r="C840" s="1514"/>
      <c r="D840" s="1514"/>
      <c r="E840" s="1514"/>
    </row>
    <row r="841" spans="1:5">
      <c r="A841" s="1514"/>
      <c r="B841" s="1891"/>
      <c r="C841" s="1514"/>
      <c r="D841" s="1514"/>
      <c r="E841" s="1514"/>
    </row>
    <row r="842" spans="1:5">
      <c r="A842" s="1514"/>
      <c r="B842" s="1891"/>
      <c r="C842" s="1514"/>
      <c r="D842" s="1514"/>
      <c r="E842" s="1514"/>
    </row>
    <row r="843" spans="1:5">
      <c r="A843" s="1514"/>
      <c r="B843" s="1891"/>
      <c r="C843" s="1514"/>
      <c r="D843" s="1514"/>
      <c r="E843" s="1514"/>
    </row>
    <row r="844" spans="1:5">
      <c r="A844" s="1514"/>
      <c r="B844" s="1891"/>
      <c r="C844" s="1514"/>
      <c r="D844" s="1514"/>
      <c r="E844" s="1514"/>
    </row>
    <row r="845" spans="1:5">
      <c r="A845" s="1514"/>
      <c r="B845" s="1891"/>
      <c r="C845" s="1514"/>
      <c r="D845" s="1514"/>
      <c r="E845" s="1514"/>
    </row>
    <row r="846" spans="1:5">
      <c r="A846" s="1514"/>
      <c r="B846" s="1891"/>
      <c r="C846" s="1514"/>
      <c r="D846" s="1514"/>
      <c r="E846" s="1514"/>
    </row>
    <row r="847" spans="1:5">
      <c r="A847" s="1514"/>
      <c r="B847" s="1891"/>
      <c r="C847" s="1514"/>
      <c r="D847" s="1514"/>
      <c r="E847" s="1514"/>
    </row>
    <row r="848" spans="1:5">
      <c r="A848" s="1514"/>
      <c r="B848" s="1891"/>
      <c r="C848" s="1514"/>
      <c r="D848" s="1514"/>
      <c r="E848" s="1514"/>
    </row>
    <row r="849" spans="1:5">
      <c r="A849" s="1514"/>
      <c r="B849" s="1891"/>
      <c r="C849" s="1514"/>
      <c r="D849" s="1514"/>
      <c r="E849" s="1514"/>
    </row>
    <row r="850" spans="1:5">
      <c r="A850" s="1514"/>
      <c r="B850" s="1891"/>
      <c r="C850" s="1514"/>
      <c r="D850" s="1514"/>
      <c r="E850" s="1514"/>
    </row>
    <row r="851" spans="1:5">
      <c r="A851" s="1514"/>
      <c r="B851" s="1891"/>
      <c r="C851" s="1514"/>
      <c r="D851" s="1514"/>
      <c r="E851" s="1514"/>
    </row>
    <row r="852" spans="1:5">
      <c r="A852" s="1514"/>
      <c r="B852" s="1891"/>
      <c r="C852" s="1514"/>
      <c r="D852" s="1514"/>
      <c r="E852" s="1514"/>
    </row>
    <row r="853" spans="1:5">
      <c r="A853" s="1514"/>
      <c r="B853" s="1891"/>
      <c r="C853" s="1514"/>
      <c r="D853" s="1514"/>
      <c r="E853" s="1514"/>
    </row>
    <row r="854" spans="1:5">
      <c r="A854" s="1514"/>
      <c r="B854" s="1891"/>
      <c r="C854" s="1514"/>
      <c r="D854" s="1514"/>
      <c r="E854" s="1514"/>
    </row>
    <row r="855" spans="1:5">
      <c r="A855" s="1514"/>
      <c r="B855" s="1891"/>
      <c r="C855" s="1514"/>
      <c r="D855" s="1514"/>
      <c r="E855" s="1514"/>
    </row>
    <row r="856" spans="1:5">
      <c r="A856" s="1514"/>
      <c r="B856" s="1891"/>
      <c r="C856" s="1514"/>
      <c r="D856" s="1514"/>
      <c r="E856" s="1514"/>
    </row>
    <row r="857" spans="1:5">
      <c r="A857" s="1514"/>
      <c r="B857" s="1891"/>
      <c r="C857" s="1514"/>
      <c r="D857" s="1514"/>
      <c r="E857" s="1514"/>
    </row>
    <row r="858" spans="1:5">
      <c r="A858" s="1514"/>
      <c r="B858" s="1891"/>
      <c r="C858" s="1514"/>
      <c r="D858" s="1514"/>
      <c r="E858" s="1514"/>
    </row>
    <row r="859" spans="1:5">
      <c r="A859" s="1514"/>
      <c r="B859" s="1891"/>
      <c r="C859" s="1514"/>
      <c r="D859" s="1514"/>
      <c r="E859" s="1514"/>
    </row>
    <row r="860" spans="1:5">
      <c r="A860" s="1514"/>
      <c r="B860" s="1891"/>
      <c r="C860" s="1514"/>
      <c r="D860" s="1514"/>
      <c r="E860" s="1514"/>
    </row>
    <row r="861" spans="1:5">
      <c r="A861" s="1514"/>
      <c r="B861" s="1891"/>
      <c r="C861" s="1514"/>
      <c r="D861" s="1514"/>
      <c r="E861" s="1514"/>
    </row>
    <row r="862" spans="1:5">
      <c r="A862" s="1514"/>
      <c r="B862" s="1891"/>
      <c r="C862" s="1514"/>
      <c r="D862" s="1514"/>
      <c r="E862" s="1514"/>
    </row>
    <row r="863" spans="1:5">
      <c r="A863" s="1514"/>
      <c r="B863" s="1891"/>
      <c r="C863" s="1514"/>
      <c r="D863" s="1514"/>
      <c r="E863" s="1514"/>
    </row>
    <row r="864" spans="1:5">
      <c r="A864" s="1514"/>
      <c r="B864" s="1891"/>
      <c r="C864" s="1514"/>
      <c r="D864" s="1514"/>
      <c r="E864" s="1514"/>
    </row>
    <row r="865" spans="1:5">
      <c r="A865" s="1514"/>
      <c r="B865" s="1891"/>
      <c r="C865" s="1514"/>
      <c r="D865" s="1514"/>
      <c r="E865" s="1514"/>
    </row>
    <row r="866" spans="1:5">
      <c r="A866" s="1514"/>
      <c r="B866" s="1891"/>
      <c r="C866" s="1514"/>
      <c r="D866" s="1514"/>
      <c r="E866" s="1514"/>
    </row>
    <row r="867" spans="1:5">
      <c r="A867" s="1514"/>
      <c r="B867" s="1891"/>
      <c r="C867" s="1514"/>
      <c r="D867" s="1514"/>
      <c r="E867" s="1514"/>
    </row>
    <row r="868" spans="1:5">
      <c r="A868" s="1514"/>
      <c r="B868" s="1891"/>
      <c r="C868" s="1514"/>
      <c r="D868" s="1514"/>
      <c r="E868" s="1514"/>
    </row>
    <row r="869" spans="1:5">
      <c r="A869" s="1514"/>
      <c r="B869" s="1891"/>
      <c r="C869" s="1514"/>
      <c r="D869" s="1514"/>
      <c r="E869" s="1514"/>
    </row>
    <row r="870" spans="1:5">
      <c r="A870" s="1514"/>
      <c r="B870" s="1891"/>
      <c r="C870" s="1514"/>
      <c r="D870" s="1514"/>
      <c r="E870" s="1514"/>
    </row>
    <row r="871" spans="1:5">
      <c r="A871" s="1514"/>
      <c r="B871" s="1891"/>
      <c r="C871" s="1514"/>
      <c r="D871" s="1514"/>
      <c r="E871" s="1514"/>
    </row>
    <row r="872" spans="1:5">
      <c r="A872" s="1514"/>
      <c r="B872" s="1891"/>
      <c r="C872" s="1514"/>
      <c r="D872" s="1514"/>
      <c r="E872" s="1514"/>
    </row>
    <row r="873" spans="1:5">
      <c r="A873" s="1514"/>
      <c r="B873" s="1891"/>
      <c r="C873" s="1514"/>
      <c r="D873" s="1514"/>
      <c r="E873" s="1514"/>
    </row>
    <row r="874" spans="1:5">
      <c r="A874" s="1514"/>
      <c r="B874" s="1891"/>
      <c r="C874" s="1514"/>
      <c r="D874" s="1514"/>
      <c r="E874" s="1514"/>
    </row>
    <row r="875" spans="1:5">
      <c r="A875" s="1514"/>
      <c r="B875" s="1891"/>
      <c r="C875" s="1514"/>
      <c r="D875" s="1514"/>
      <c r="E875" s="1514"/>
    </row>
    <row r="876" spans="1:5">
      <c r="A876" s="1514"/>
      <c r="B876" s="1891"/>
      <c r="C876" s="1514"/>
      <c r="D876" s="1514"/>
      <c r="E876" s="1514"/>
    </row>
    <row r="877" spans="1:5">
      <c r="A877" s="1514"/>
      <c r="B877" s="1891"/>
      <c r="C877" s="1514"/>
      <c r="D877" s="1514"/>
      <c r="E877" s="1514"/>
    </row>
    <row r="878" spans="1:5">
      <c r="A878" s="1514"/>
      <c r="B878" s="1891"/>
      <c r="C878" s="1514"/>
      <c r="D878" s="1514"/>
      <c r="E878" s="1514"/>
    </row>
    <row r="879" spans="1:5">
      <c r="A879" s="1514"/>
      <c r="B879" s="1891"/>
      <c r="C879" s="1514"/>
      <c r="D879" s="1514"/>
      <c r="E879" s="1514"/>
    </row>
    <row r="880" spans="1:5">
      <c r="A880" s="1514"/>
      <c r="B880" s="1891"/>
      <c r="C880" s="1514"/>
      <c r="D880" s="1514"/>
      <c r="E880" s="1514"/>
    </row>
    <row r="881" spans="1:5">
      <c r="A881" s="1514"/>
      <c r="B881" s="1891"/>
      <c r="C881" s="1514"/>
      <c r="D881" s="1514"/>
      <c r="E881" s="1514"/>
    </row>
    <row r="882" spans="1:5">
      <c r="A882" s="1514"/>
      <c r="B882" s="1891"/>
      <c r="C882" s="1514"/>
      <c r="D882" s="1514"/>
      <c r="E882" s="1514"/>
    </row>
    <row r="883" spans="1:5">
      <c r="A883" s="1514"/>
      <c r="B883" s="1891"/>
      <c r="C883" s="1514"/>
      <c r="D883" s="1514"/>
      <c r="E883" s="1514"/>
    </row>
    <row r="884" spans="1:5">
      <c r="A884" s="1514"/>
      <c r="B884" s="1891"/>
      <c r="C884" s="1514"/>
      <c r="D884" s="1514"/>
      <c r="E884" s="1514"/>
    </row>
    <row r="885" spans="1:5">
      <c r="A885" s="1514"/>
      <c r="B885" s="1891"/>
      <c r="C885" s="1514"/>
      <c r="D885" s="1514"/>
      <c r="E885" s="1514"/>
    </row>
    <row r="886" spans="1:5">
      <c r="A886" s="1514"/>
      <c r="B886" s="1891"/>
      <c r="C886" s="1514"/>
      <c r="D886" s="1514"/>
      <c r="E886" s="1514"/>
    </row>
    <row r="887" spans="1:5">
      <c r="A887" s="1514"/>
      <c r="B887" s="1891"/>
      <c r="C887" s="1514"/>
      <c r="D887" s="1514"/>
      <c r="E887" s="1514"/>
    </row>
    <row r="888" spans="1:5">
      <c r="A888" s="1514"/>
      <c r="B888" s="1891"/>
      <c r="C888" s="1514"/>
      <c r="D888" s="1514"/>
      <c r="E888" s="1514"/>
    </row>
    <row r="889" spans="1:5">
      <c r="A889" s="1514"/>
      <c r="B889" s="1891"/>
      <c r="C889" s="1514"/>
      <c r="D889" s="1514"/>
      <c r="E889" s="1514"/>
    </row>
    <row r="890" spans="1:5">
      <c r="A890" s="1514"/>
      <c r="B890" s="1891"/>
      <c r="C890" s="1514"/>
      <c r="D890" s="1514"/>
      <c r="E890" s="1514"/>
    </row>
    <row r="891" spans="1:5">
      <c r="A891" s="1514"/>
      <c r="B891" s="1891"/>
      <c r="C891" s="1514"/>
      <c r="D891" s="1514"/>
      <c r="E891" s="1514"/>
    </row>
    <row r="892" spans="1:5">
      <c r="A892" s="1514"/>
      <c r="B892" s="1891"/>
      <c r="C892" s="1514"/>
      <c r="D892" s="1514"/>
      <c r="E892" s="1514"/>
    </row>
    <row r="893" spans="1:5">
      <c r="A893" s="1514"/>
      <c r="B893" s="1891"/>
      <c r="C893" s="1514"/>
      <c r="D893" s="1514"/>
      <c r="E893" s="1514"/>
    </row>
    <row r="894" spans="1:5">
      <c r="A894" s="1514"/>
      <c r="B894" s="1891"/>
      <c r="C894" s="1514"/>
      <c r="D894" s="1514"/>
      <c r="E894" s="1514"/>
    </row>
    <row r="895" spans="1:5">
      <c r="A895" s="1514"/>
      <c r="B895" s="1891"/>
      <c r="C895" s="1514"/>
      <c r="D895" s="1514"/>
      <c r="E895" s="1514"/>
    </row>
    <row r="896" spans="1:5">
      <c r="A896" s="1514"/>
      <c r="B896" s="1891"/>
      <c r="C896" s="1514"/>
      <c r="D896" s="1514"/>
      <c r="E896" s="1514"/>
    </row>
    <row r="897" spans="1:5">
      <c r="A897" s="1514"/>
      <c r="B897" s="1891"/>
      <c r="C897" s="1514"/>
      <c r="D897" s="1514"/>
      <c r="E897" s="1514"/>
    </row>
    <row r="898" spans="1:5">
      <c r="A898" s="1514"/>
      <c r="B898" s="1891"/>
      <c r="C898" s="1514"/>
      <c r="D898" s="1514"/>
      <c r="E898" s="1514"/>
    </row>
    <row r="899" spans="1:5">
      <c r="A899" s="1514"/>
      <c r="B899" s="1891"/>
      <c r="C899" s="1514"/>
      <c r="D899" s="1514"/>
      <c r="E899" s="1514"/>
    </row>
    <row r="900" spans="1:5">
      <c r="A900" s="1514"/>
      <c r="B900" s="1891"/>
      <c r="C900" s="1514"/>
      <c r="D900" s="1514"/>
      <c r="E900" s="1514"/>
    </row>
    <row r="901" spans="1:5">
      <c r="A901" s="1514"/>
      <c r="B901" s="1891"/>
      <c r="C901" s="1514"/>
      <c r="D901" s="1514"/>
      <c r="E901" s="1514"/>
    </row>
    <row r="902" spans="1:5">
      <c r="A902" s="1514"/>
      <c r="B902" s="1891"/>
      <c r="C902" s="1514"/>
      <c r="D902" s="1514"/>
      <c r="E902" s="1514"/>
    </row>
    <row r="903" spans="1:5">
      <c r="A903" s="1514"/>
      <c r="B903" s="1891"/>
      <c r="C903" s="1514"/>
      <c r="D903" s="1514"/>
      <c r="E903" s="1514"/>
    </row>
    <row r="904" spans="1:5">
      <c r="A904" s="1514"/>
      <c r="B904" s="1891"/>
      <c r="C904" s="1514"/>
      <c r="D904" s="1514"/>
      <c r="E904" s="1514"/>
    </row>
    <row r="905" spans="1:5">
      <c r="A905" s="1514"/>
      <c r="B905" s="1891"/>
      <c r="C905" s="1514"/>
      <c r="D905" s="1514"/>
      <c r="E905" s="1514"/>
    </row>
    <row r="906" spans="1:5">
      <c r="A906" s="1514"/>
      <c r="B906" s="1891"/>
      <c r="C906" s="1514"/>
      <c r="D906" s="1514"/>
      <c r="E906" s="1514"/>
    </row>
    <row r="907" spans="1:5">
      <c r="A907" s="1514"/>
      <c r="B907" s="1891"/>
      <c r="C907" s="1514"/>
      <c r="D907" s="1514"/>
      <c r="E907" s="1514"/>
    </row>
    <row r="908" spans="1:5">
      <c r="A908" s="1514"/>
      <c r="B908" s="1891"/>
      <c r="C908" s="1514"/>
      <c r="D908" s="1514"/>
      <c r="E908" s="1514"/>
    </row>
    <row r="909" spans="1:5">
      <c r="A909" s="1514"/>
      <c r="B909" s="1891"/>
      <c r="C909" s="1514"/>
      <c r="D909" s="1514"/>
      <c r="E909" s="1514"/>
    </row>
    <row r="910" spans="1:5">
      <c r="A910" s="1514"/>
      <c r="B910" s="1891"/>
      <c r="C910" s="1514"/>
      <c r="D910" s="1514"/>
      <c r="E910" s="1514"/>
    </row>
    <row r="911" spans="1:5">
      <c r="A911" s="1514"/>
      <c r="B911" s="1891"/>
      <c r="C911" s="1514"/>
      <c r="D911" s="1514"/>
      <c r="E911" s="1514"/>
    </row>
    <row r="912" spans="1:5">
      <c r="A912" s="1514"/>
      <c r="B912" s="1891"/>
      <c r="C912" s="1514"/>
      <c r="D912" s="1514"/>
      <c r="E912" s="1514"/>
    </row>
    <row r="913" spans="1:5">
      <c r="A913" s="1514"/>
      <c r="B913" s="1891"/>
      <c r="C913" s="1514"/>
      <c r="D913" s="1514"/>
      <c r="E913" s="1514"/>
    </row>
    <row r="914" spans="1:5">
      <c r="A914" s="1514"/>
      <c r="B914" s="1891"/>
      <c r="C914" s="1514"/>
      <c r="D914" s="1514"/>
      <c r="E914" s="1514"/>
    </row>
    <row r="915" spans="1:5">
      <c r="A915" s="1514"/>
      <c r="B915" s="1891"/>
      <c r="C915" s="1514"/>
      <c r="D915" s="1514"/>
      <c r="E915" s="1514"/>
    </row>
    <row r="916" spans="1:5">
      <c r="A916" s="1514"/>
      <c r="B916" s="1891"/>
      <c r="C916" s="1514"/>
      <c r="D916" s="1514"/>
      <c r="E916" s="1514"/>
    </row>
    <row r="917" spans="1:5">
      <c r="A917" s="1514"/>
      <c r="B917" s="1891"/>
      <c r="C917" s="1514"/>
      <c r="D917" s="1514"/>
      <c r="E917" s="1514"/>
    </row>
    <row r="918" spans="1:5">
      <c r="A918" s="1514"/>
      <c r="B918" s="1891"/>
      <c r="C918" s="1514"/>
      <c r="D918" s="1514"/>
      <c r="E918" s="1514"/>
    </row>
    <row r="919" spans="1:5">
      <c r="A919" s="1514"/>
      <c r="B919" s="1891"/>
      <c r="C919" s="1514"/>
      <c r="D919" s="1514"/>
      <c r="E919" s="1514"/>
    </row>
    <row r="920" spans="1:5">
      <c r="A920" s="1514"/>
      <c r="B920" s="1891"/>
      <c r="C920" s="1514"/>
      <c r="D920" s="1514"/>
      <c r="E920" s="1514"/>
    </row>
    <row r="921" spans="1:5">
      <c r="A921" s="1514"/>
      <c r="B921" s="1891"/>
      <c r="C921" s="1514"/>
      <c r="D921" s="1514"/>
      <c r="E921" s="1514"/>
    </row>
    <row r="922" spans="1:5">
      <c r="A922" s="1514"/>
      <c r="B922" s="1891"/>
      <c r="C922" s="1514"/>
      <c r="D922" s="1514"/>
      <c r="E922" s="1514"/>
    </row>
    <row r="923" spans="1:5">
      <c r="A923" s="1514"/>
      <c r="B923" s="1891"/>
      <c r="C923" s="1514"/>
      <c r="D923" s="1514"/>
      <c r="E923" s="1514"/>
    </row>
    <row r="924" spans="1:5">
      <c r="A924" s="1514"/>
      <c r="B924" s="1891"/>
      <c r="C924" s="1514"/>
      <c r="D924" s="1514"/>
      <c r="E924" s="1514"/>
    </row>
    <row r="925" spans="1:5">
      <c r="A925" s="1514"/>
      <c r="B925" s="1891"/>
      <c r="C925" s="1514"/>
      <c r="D925" s="1514"/>
      <c r="E925" s="1514"/>
    </row>
    <row r="926" spans="1:5">
      <c r="A926" s="1514"/>
      <c r="B926" s="1891"/>
      <c r="C926" s="1514"/>
      <c r="D926" s="1514"/>
      <c r="E926" s="1514"/>
    </row>
    <row r="927" spans="1:5">
      <c r="A927" s="1514"/>
      <c r="B927" s="1891"/>
      <c r="C927" s="1514"/>
      <c r="D927" s="1514"/>
      <c r="E927" s="1514"/>
    </row>
    <row r="928" spans="1:5">
      <c r="A928" s="1514"/>
      <c r="B928" s="1891"/>
      <c r="C928" s="1514"/>
      <c r="D928" s="1514"/>
      <c r="E928" s="1514"/>
    </row>
    <row r="929" spans="1:5">
      <c r="A929" s="1514"/>
      <c r="B929" s="1891"/>
      <c r="C929" s="1514"/>
      <c r="D929" s="1514"/>
      <c r="E929" s="1514"/>
    </row>
    <row r="930" spans="1:5">
      <c r="A930" s="1514"/>
      <c r="B930" s="1891"/>
      <c r="C930" s="1514"/>
      <c r="D930" s="1514"/>
      <c r="E930" s="1514"/>
    </row>
    <row r="931" spans="1:5">
      <c r="A931" s="1514"/>
      <c r="B931" s="1891"/>
      <c r="C931" s="1514"/>
      <c r="D931" s="1514"/>
      <c r="E931" s="1514"/>
    </row>
    <row r="932" spans="1:5">
      <c r="A932" s="1514"/>
      <c r="B932" s="1891"/>
      <c r="C932" s="1514"/>
      <c r="D932" s="1514"/>
      <c r="E932" s="1514"/>
    </row>
    <row r="933" spans="1:5">
      <c r="A933" s="1514"/>
      <c r="B933" s="1891"/>
      <c r="C933" s="1514"/>
      <c r="D933" s="1514"/>
      <c r="E933" s="1514"/>
    </row>
    <row r="934" spans="1:5">
      <c r="A934" s="1514"/>
      <c r="B934" s="1891"/>
      <c r="C934" s="1514"/>
      <c r="D934" s="1514"/>
      <c r="E934" s="1514"/>
    </row>
    <row r="935" spans="1:5">
      <c r="A935" s="1514"/>
      <c r="B935" s="1891"/>
      <c r="C935" s="1514"/>
      <c r="D935" s="1514"/>
      <c r="E935" s="1514"/>
    </row>
    <row r="936" spans="1:5">
      <c r="A936" s="1514"/>
      <c r="B936" s="1891"/>
      <c r="C936" s="1514"/>
      <c r="D936" s="1514"/>
      <c r="E936" s="1514"/>
    </row>
    <row r="937" spans="1:5">
      <c r="A937" s="1514"/>
      <c r="B937" s="1891"/>
      <c r="C937" s="1514"/>
      <c r="D937" s="1514"/>
      <c r="E937" s="1514"/>
    </row>
  </sheetData>
  <mergeCells count="9">
    <mergeCell ref="A2:E2"/>
    <mergeCell ref="A3:G3"/>
    <mergeCell ref="B5:B8"/>
    <mergeCell ref="C5:F6"/>
    <mergeCell ref="G5:G8"/>
    <mergeCell ref="C7:C8"/>
    <mergeCell ref="D7:D8"/>
    <mergeCell ref="E7:E8"/>
    <mergeCell ref="F7:F8"/>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34.xml><?xml version="1.0" encoding="utf-8"?>
<worksheet xmlns="http://schemas.openxmlformats.org/spreadsheetml/2006/main" xmlns:r="http://schemas.openxmlformats.org/officeDocument/2006/relationships">
  <dimension ref="A1:J978"/>
  <sheetViews>
    <sheetView showGridLines="0" workbookViewId="0"/>
  </sheetViews>
  <sheetFormatPr defaultRowHeight="9"/>
  <cols>
    <col min="1" max="1" width="24.85546875" style="1467" customWidth="1"/>
    <col min="2" max="2" width="9.28515625" style="1470" customWidth="1"/>
    <col min="3" max="3" width="8.85546875" style="1467" customWidth="1"/>
    <col min="4" max="4" width="12" style="1467" customWidth="1"/>
    <col min="5" max="5" width="12.85546875" style="1467" customWidth="1"/>
    <col min="6" max="6" width="10" style="1467" customWidth="1"/>
    <col min="7" max="256" width="9.140625" style="1467"/>
    <col min="257" max="257" width="28" style="1467" customWidth="1"/>
    <col min="258" max="258" width="9.28515625" style="1467" customWidth="1"/>
    <col min="259" max="259" width="8.85546875" style="1467" customWidth="1"/>
    <col min="260" max="260" width="13.85546875" style="1467" customWidth="1"/>
    <col min="261" max="261" width="12.85546875" style="1467" customWidth="1"/>
    <col min="262" max="262" width="10" style="1467" customWidth="1"/>
    <col min="263" max="512" width="9.140625" style="1467"/>
    <col min="513" max="513" width="28" style="1467" customWidth="1"/>
    <col min="514" max="514" width="9.28515625" style="1467" customWidth="1"/>
    <col min="515" max="515" width="8.85546875" style="1467" customWidth="1"/>
    <col min="516" max="516" width="13.85546875" style="1467" customWidth="1"/>
    <col min="517" max="517" width="12.85546875" style="1467" customWidth="1"/>
    <col min="518" max="518" width="10" style="1467" customWidth="1"/>
    <col min="519" max="768" width="9.140625" style="1467"/>
    <col min="769" max="769" width="28" style="1467" customWidth="1"/>
    <col min="770" max="770" width="9.28515625" style="1467" customWidth="1"/>
    <col min="771" max="771" width="8.85546875" style="1467" customWidth="1"/>
    <col min="772" max="772" width="13.85546875" style="1467" customWidth="1"/>
    <col min="773" max="773" width="12.85546875" style="1467" customWidth="1"/>
    <col min="774" max="774" width="10" style="1467" customWidth="1"/>
    <col min="775" max="1024" width="9.140625" style="1467"/>
    <col min="1025" max="1025" width="28" style="1467" customWidth="1"/>
    <col min="1026" max="1026" width="9.28515625" style="1467" customWidth="1"/>
    <col min="1027" max="1027" width="8.85546875" style="1467" customWidth="1"/>
    <col min="1028" max="1028" width="13.85546875" style="1467" customWidth="1"/>
    <col min="1029" max="1029" width="12.85546875" style="1467" customWidth="1"/>
    <col min="1030" max="1030" width="10" style="1467" customWidth="1"/>
    <col min="1031" max="1280" width="9.140625" style="1467"/>
    <col min="1281" max="1281" width="28" style="1467" customWidth="1"/>
    <col min="1282" max="1282" width="9.28515625" style="1467" customWidth="1"/>
    <col min="1283" max="1283" width="8.85546875" style="1467" customWidth="1"/>
    <col min="1284" max="1284" width="13.85546875" style="1467" customWidth="1"/>
    <col min="1285" max="1285" width="12.85546875" style="1467" customWidth="1"/>
    <col min="1286" max="1286" width="10" style="1467" customWidth="1"/>
    <col min="1287" max="1536" width="9.140625" style="1467"/>
    <col min="1537" max="1537" width="28" style="1467" customWidth="1"/>
    <col min="1538" max="1538" width="9.28515625" style="1467" customWidth="1"/>
    <col min="1539" max="1539" width="8.85546875" style="1467" customWidth="1"/>
    <col min="1540" max="1540" width="13.85546875" style="1467" customWidth="1"/>
    <col min="1541" max="1541" width="12.85546875" style="1467" customWidth="1"/>
    <col min="1542" max="1542" width="10" style="1467" customWidth="1"/>
    <col min="1543" max="1792" width="9.140625" style="1467"/>
    <col min="1793" max="1793" width="28" style="1467" customWidth="1"/>
    <col min="1794" max="1794" width="9.28515625" style="1467" customWidth="1"/>
    <col min="1795" max="1795" width="8.85546875" style="1467" customWidth="1"/>
    <col min="1796" max="1796" width="13.85546875" style="1467" customWidth="1"/>
    <col min="1797" max="1797" width="12.85546875" style="1467" customWidth="1"/>
    <col min="1798" max="1798" width="10" style="1467" customWidth="1"/>
    <col min="1799" max="2048" width="9.140625" style="1467"/>
    <col min="2049" max="2049" width="28" style="1467" customWidth="1"/>
    <col min="2050" max="2050" width="9.28515625" style="1467" customWidth="1"/>
    <col min="2051" max="2051" width="8.85546875" style="1467" customWidth="1"/>
    <col min="2052" max="2052" width="13.85546875" style="1467" customWidth="1"/>
    <col min="2053" max="2053" width="12.85546875" style="1467" customWidth="1"/>
    <col min="2054" max="2054" width="10" style="1467" customWidth="1"/>
    <col min="2055" max="2304" width="9.140625" style="1467"/>
    <col min="2305" max="2305" width="28" style="1467" customWidth="1"/>
    <col min="2306" max="2306" width="9.28515625" style="1467" customWidth="1"/>
    <col min="2307" max="2307" width="8.85546875" style="1467" customWidth="1"/>
    <col min="2308" max="2308" width="13.85546875" style="1467" customWidth="1"/>
    <col min="2309" max="2309" width="12.85546875" style="1467" customWidth="1"/>
    <col min="2310" max="2310" width="10" style="1467" customWidth="1"/>
    <col min="2311" max="2560" width="9.140625" style="1467"/>
    <col min="2561" max="2561" width="28" style="1467" customWidth="1"/>
    <col min="2562" max="2562" width="9.28515625" style="1467" customWidth="1"/>
    <col min="2563" max="2563" width="8.85546875" style="1467" customWidth="1"/>
    <col min="2564" max="2564" width="13.85546875" style="1467" customWidth="1"/>
    <col min="2565" max="2565" width="12.85546875" style="1467" customWidth="1"/>
    <col min="2566" max="2566" width="10" style="1467" customWidth="1"/>
    <col min="2567" max="2816" width="9.140625" style="1467"/>
    <col min="2817" max="2817" width="28" style="1467" customWidth="1"/>
    <col min="2818" max="2818" width="9.28515625" style="1467" customWidth="1"/>
    <col min="2819" max="2819" width="8.85546875" style="1467" customWidth="1"/>
    <col min="2820" max="2820" width="13.85546875" style="1467" customWidth="1"/>
    <col min="2821" max="2821" width="12.85546875" style="1467" customWidth="1"/>
    <col min="2822" max="2822" width="10" style="1467" customWidth="1"/>
    <col min="2823" max="3072" width="9.140625" style="1467"/>
    <col min="3073" max="3073" width="28" style="1467" customWidth="1"/>
    <col min="3074" max="3074" width="9.28515625" style="1467" customWidth="1"/>
    <col min="3075" max="3075" width="8.85546875" style="1467" customWidth="1"/>
    <col min="3076" max="3076" width="13.85546875" style="1467" customWidth="1"/>
    <col min="3077" max="3077" width="12.85546875" style="1467" customWidth="1"/>
    <col min="3078" max="3078" width="10" style="1467" customWidth="1"/>
    <col min="3079" max="3328" width="9.140625" style="1467"/>
    <col min="3329" max="3329" width="28" style="1467" customWidth="1"/>
    <col min="3330" max="3330" width="9.28515625" style="1467" customWidth="1"/>
    <col min="3331" max="3331" width="8.85546875" style="1467" customWidth="1"/>
    <col min="3332" max="3332" width="13.85546875" style="1467" customWidth="1"/>
    <col min="3333" max="3333" width="12.85546875" style="1467" customWidth="1"/>
    <col min="3334" max="3334" width="10" style="1467" customWidth="1"/>
    <col min="3335" max="3584" width="9.140625" style="1467"/>
    <col min="3585" max="3585" width="28" style="1467" customWidth="1"/>
    <col min="3586" max="3586" width="9.28515625" style="1467" customWidth="1"/>
    <col min="3587" max="3587" width="8.85546875" style="1467" customWidth="1"/>
    <col min="3588" max="3588" width="13.85546875" style="1467" customWidth="1"/>
    <col min="3589" max="3589" width="12.85546875" style="1467" customWidth="1"/>
    <col min="3590" max="3590" width="10" style="1467" customWidth="1"/>
    <col min="3591" max="3840" width="9.140625" style="1467"/>
    <col min="3841" max="3841" width="28" style="1467" customWidth="1"/>
    <col min="3842" max="3842" width="9.28515625" style="1467" customWidth="1"/>
    <col min="3843" max="3843" width="8.85546875" style="1467" customWidth="1"/>
    <col min="3844" max="3844" width="13.85546875" style="1467" customWidth="1"/>
    <col min="3845" max="3845" width="12.85546875" style="1467" customWidth="1"/>
    <col min="3846" max="3846" width="10" style="1467" customWidth="1"/>
    <col min="3847" max="4096" width="9.140625" style="1467"/>
    <col min="4097" max="4097" width="28" style="1467" customWidth="1"/>
    <col min="4098" max="4098" width="9.28515625" style="1467" customWidth="1"/>
    <col min="4099" max="4099" width="8.85546875" style="1467" customWidth="1"/>
    <col min="4100" max="4100" width="13.85546875" style="1467" customWidth="1"/>
    <col min="4101" max="4101" width="12.85546875" style="1467" customWidth="1"/>
    <col min="4102" max="4102" width="10" style="1467" customWidth="1"/>
    <col min="4103" max="4352" width="9.140625" style="1467"/>
    <col min="4353" max="4353" width="28" style="1467" customWidth="1"/>
    <col min="4354" max="4354" width="9.28515625" style="1467" customWidth="1"/>
    <col min="4355" max="4355" width="8.85546875" style="1467" customWidth="1"/>
    <col min="4356" max="4356" width="13.85546875" style="1467" customWidth="1"/>
    <col min="4357" max="4357" width="12.85546875" style="1467" customWidth="1"/>
    <col min="4358" max="4358" width="10" style="1467" customWidth="1"/>
    <col min="4359" max="4608" width="9.140625" style="1467"/>
    <col min="4609" max="4609" width="28" style="1467" customWidth="1"/>
    <col min="4610" max="4610" width="9.28515625" style="1467" customWidth="1"/>
    <col min="4611" max="4611" width="8.85546875" style="1467" customWidth="1"/>
    <col min="4612" max="4612" width="13.85546875" style="1467" customWidth="1"/>
    <col min="4613" max="4613" width="12.85546875" style="1467" customWidth="1"/>
    <col min="4614" max="4614" width="10" style="1467" customWidth="1"/>
    <col min="4615" max="4864" width="9.140625" style="1467"/>
    <col min="4865" max="4865" width="28" style="1467" customWidth="1"/>
    <col min="4866" max="4866" width="9.28515625" style="1467" customWidth="1"/>
    <col min="4867" max="4867" width="8.85546875" style="1467" customWidth="1"/>
    <col min="4868" max="4868" width="13.85546875" style="1467" customWidth="1"/>
    <col min="4869" max="4869" width="12.85546875" style="1467" customWidth="1"/>
    <col min="4870" max="4870" width="10" style="1467" customWidth="1"/>
    <col min="4871" max="5120" width="9.140625" style="1467"/>
    <col min="5121" max="5121" width="28" style="1467" customWidth="1"/>
    <col min="5122" max="5122" width="9.28515625" style="1467" customWidth="1"/>
    <col min="5123" max="5123" width="8.85546875" style="1467" customWidth="1"/>
    <col min="5124" max="5124" width="13.85546875" style="1467" customWidth="1"/>
    <col min="5125" max="5125" width="12.85546875" style="1467" customWidth="1"/>
    <col min="5126" max="5126" width="10" style="1467" customWidth="1"/>
    <col min="5127" max="5376" width="9.140625" style="1467"/>
    <col min="5377" max="5377" width="28" style="1467" customWidth="1"/>
    <col min="5378" max="5378" width="9.28515625" style="1467" customWidth="1"/>
    <col min="5379" max="5379" width="8.85546875" style="1467" customWidth="1"/>
    <col min="5380" max="5380" width="13.85546875" style="1467" customWidth="1"/>
    <col min="5381" max="5381" width="12.85546875" style="1467" customWidth="1"/>
    <col min="5382" max="5382" width="10" style="1467" customWidth="1"/>
    <col min="5383" max="5632" width="9.140625" style="1467"/>
    <col min="5633" max="5633" width="28" style="1467" customWidth="1"/>
    <col min="5634" max="5634" width="9.28515625" style="1467" customWidth="1"/>
    <col min="5635" max="5635" width="8.85546875" style="1467" customWidth="1"/>
    <col min="5636" max="5636" width="13.85546875" style="1467" customWidth="1"/>
    <col min="5637" max="5637" width="12.85546875" style="1467" customWidth="1"/>
    <col min="5638" max="5638" width="10" style="1467" customWidth="1"/>
    <col min="5639" max="5888" width="9.140625" style="1467"/>
    <col min="5889" max="5889" width="28" style="1467" customWidth="1"/>
    <col min="5890" max="5890" width="9.28515625" style="1467" customWidth="1"/>
    <col min="5891" max="5891" width="8.85546875" style="1467" customWidth="1"/>
    <col min="5892" max="5892" width="13.85546875" style="1467" customWidth="1"/>
    <col min="5893" max="5893" width="12.85546875" style="1467" customWidth="1"/>
    <col min="5894" max="5894" width="10" style="1467" customWidth="1"/>
    <col min="5895" max="6144" width="9.140625" style="1467"/>
    <col min="6145" max="6145" width="28" style="1467" customWidth="1"/>
    <col min="6146" max="6146" width="9.28515625" style="1467" customWidth="1"/>
    <col min="6147" max="6147" width="8.85546875" style="1467" customWidth="1"/>
    <col min="6148" max="6148" width="13.85546875" style="1467" customWidth="1"/>
    <col min="6149" max="6149" width="12.85546875" style="1467" customWidth="1"/>
    <col min="6150" max="6150" width="10" style="1467" customWidth="1"/>
    <col min="6151" max="6400" width="9.140625" style="1467"/>
    <col min="6401" max="6401" width="28" style="1467" customWidth="1"/>
    <col min="6402" max="6402" width="9.28515625" style="1467" customWidth="1"/>
    <col min="6403" max="6403" width="8.85546875" style="1467" customWidth="1"/>
    <col min="6404" max="6404" width="13.85546875" style="1467" customWidth="1"/>
    <col min="6405" max="6405" width="12.85546875" style="1467" customWidth="1"/>
    <col min="6406" max="6406" width="10" style="1467" customWidth="1"/>
    <col min="6407" max="6656" width="9.140625" style="1467"/>
    <col min="6657" max="6657" width="28" style="1467" customWidth="1"/>
    <col min="6658" max="6658" width="9.28515625" style="1467" customWidth="1"/>
    <col min="6659" max="6659" width="8.85546875" style="1467" customWidth="1"/>
    <col min="6660" max="6660" width="13.85546875" style="1467" customWidth="1"/>
    <col min="6661" max="6661" width="12.85546875" style="1467" customWidth="1"/>
    <col min="6662" max="6662" width="10" style="1467" customWidth="1"/>
    <col min="6663" max="6912" width="9.140625" style="1467"/>
    <col min="6913" max="6913" width="28" style="1467" customWidth="1"/>
    <col min="6914" max="6914" width="9.28515625" style="1467" customWidth="1"/>
    <col min="6915" max="6915" width="8.85546875" style="1467" customWidth="1"/>
    <col min="6916" max="6916" width="13.85546875" style="1467" customWidth="1"/>
    <col min="6917" max="6917" width="12.85546875" style="1467" customWidth="1"/>
    <col min="6918" max="6918" width="10" style="1467" customWidth="1"/>
    <col min="6919" max="7168" width="9.140625" style="1467"/>
    <col min="7169" max="7169" width="28" style="1467" customWidth="1"/>
    <col min="7170" max="7170" width="9.28515625" style="1467" customWidth="1"/>
    <col min="7171" max="7171" width="8.85546875" style="1467" customWidth="1"/>
    <col min="7172" max="7172" width="13.85546875" style="1467" customWidth="1"/>
    <col min="7173" max="7173" width="12.85546875" style="1467" customWidth="1"/>
    <col min="7174" max="7174" width="10" style="1467" customWidth="1"/>
    <col min="7175" max="7424" width="9.140625" style="1467"/>
    <col min="7425" max="7425" width="28" style="1467" customWidth="1"/>
    <col min="7426" max="7426" width="9.28515625" style="1467" customWidth="1"/>
    <col min="7427" max="7427" width="8.85546875" style="1467" customWidth="1"/>
    <col min="7428" max="7428" width="13.85546875" style="1467" customWidth="1"/>
    <col min="7429" max="7429" width="12.85546875" style="1467" customWidth="1"/>
    <col min="7430" max="7430" width="10" style="1467" customWidth="1"/>
    <col min="7431" max="7680" width="9.140625" style="1467"/>
    <col min="7681" max="7681" width="28" style="1467" customWidth="1"/>
    <col min="7682" max="7682" width="9.28515625" style="1467" customWidth="1"/>
    <col min="7683" max="7683" width="8.85546875" style="1467" customWidth="1"/>
    <col min="7684" max="7684" width="13.85546875" style="1467" customWidth="1"/>
    <col min="7685" max="7685" width="12.85546875" style="1467" customWidth="1"/>
    <col min="7686" max="7686" width="10" style="1467" customWidth="1"/>
    <col min="7687" max="7936" width="9.140625" style="1467"/>
    <col min="7937" max="7937" width="28" style="1467" customWidth="1"/>
    <col min="7938" max="7938" width="9.28515625" style="1467" customWidth="1"/>
    <col min="7939" max="7939" width="8.85546875" style="1467" customWidth="1"/>
    <col min="7940" max="7940" width="13.85546875" style="1467" customWidth="1"/>
    <col min="7941" max="7941" width="12.85546875" style="1467" customWidth="1"/>
    <col min="7942" max="7942" width="10" style="1467" customWidth="1"/>
    <col min="7943" max="8192" width="9.140625" style="1467"/>
    <col min="8193" max="8193" width="28" style="1467" customWidth="1"/>
    <col min="8194" max="8194" width="9.28515625" style="1467" customWidth="1"/>
    <col min="8195" max="8195" width="8.85546875" style="1467" customWidth="1"/>
    <col min="8196" max="8196" width="13.85546875" style="1467" customWidth="1"/>
    <col min="8197" max="8197" width="12.85546875" style="1467" customWidth="1"/>
    <col min="8198" max="8198" width="10" style="1467" customWidth="1"/>
    <col min="8199" max="8448" width="9.140625" style="1467"/>
    <col min="8449" max="8449" width="28" style="1467" customWidth="1"/>
    <col min="8450" max="8450" width="9.28515625" style="1467" customWidth="1"/>
    <col min="8451" max="8451" width="8.85546875" style="1467" customWidth="1"/>
    <col min="8452" max="8452" width="13.85546875" style="1467" customWidth="1"/>
    <col min="8453" max="8453" width="12.85546875" style="1467" customWidth="1"/>
    <col min="8454" max="8454" width="10" style="1467" customWidth="1"/>
    <col min="8455" max="8704" width="9.140625" style="1467"/>
    <col min="8705" max="8705" width="28" style="1467" customWidth="1"/>
    <col min="8706" max="8706" width="9.28515625" style="1467" customWidth="1"/>
    <col min="8707" max="8707" width="8.85546875" style="1467" customWidth="1"/>
    <col min="8708" max="8708" width="13.85546875" style="1467" customWidth="1"/>
    <col min="8709" max="8709" width="12.85546875" style="1467" customWidth="1"/>
    <col min="8710" max="8710" width="10" style="1467" customWidth="1"/>
    <col min="8711" max="8960" width="9.140625" style="1467"/>
    <col min="8961" max="8961" width="28" style="1467" customWidth="1"/>
    <col min="8962" max="8962" width="9.28515625" style="1467" customWidth="1"/>
    <col min="8963" max="8963" width="8.85546875" style="1467" customWidth="1"/>
    <col min="8964" max="8964" width="13.85546875" style="1467" customWidth="1"/>
    <col min="8965" max="8965" width="12.85546875" style="1467" customWidth="1"/>
    <col min="8966" max="8966" width="10" style="1467" customWidth="1"/>
    <col min="8967" max="9216" width="9.140625" style="1467"/>
    <col min="9217" max="9217" width="28" style="1467" customWidth="1"/>
    <col min="9218" max="9218" width="9.28515625" style="1467" customWidth="1"/>
    <col min="9219" max="9219" width="8.85546875" style="1467" customWidth="1"/>
    <col min="9220" max="9220" width="13.85546875" style="1467" customWidth="1"/>
    <col min="9221" max="9221" width="12.85546875" style="1467" customWidth="1"/>
    <col min="9222" max="9222" width="10" style="1467" customWidth="1"/>
    <col min="9223" max="9472" width="9.140625" style="1467"/>
    <col min="9473" max="9473" width="28" style="1467" customWidth="1"/>
    <col min="9474" max="9474" width="9.28515625" style="1467" customWidth="1"/>
    <col min="9475" max="9475" width="8.85546875" style="1467" customWidth="1"/>
    <col min="9476" max="9476" width="13.85546875" style="1467" customWidth="1"/>
    <col min="9477" max="9477" width="12.85546875" style="1467" customWidth="1"/>
    <col min="9478" max="9478" width="10" style="1467" customWidth="1"/>
    <col min="9479" max="9728" width="9.140625" style="1467"/>
    <col min="9729" max="9729" width="28" style="1467" customWidth="1"/>
    <col min="9730" max="9730" width="9.28515625" style="1467" customWidth="1"/>
    <col min="9731" max="9731" width="8.85546875" style="1467" customWidth="1"/>
    <col min="9732" max="9732" width="13.85546875" style="1467" customWidth="1"/>
    <col min="9733" max="9733" width="12.85546875" style="1467" customWidth="1"/>
    <col min="9734" max="9734" width="10" style="1467" customWidth="1"/>
    <col min="9735" max="9984" width="9.140625" style="1467"/>
    <col min="9985" max="9985" width="28" style="1467" customWidth="1"/>
    <col min="9986" max="9986" width="9.28515625" style="1467" customWidth="1"/>
    <col min="9987" max="9987" width="8.85546875" style="1467" customWidth="1"/>
    <col min="9988" max="9988" width="13.85546875" style="1467" customWidth="1"/>
    <col min="9989" max="9989" width="12.85546875" style="1467" customWidth="1"/>
    <col min="9990" max="9990" width="10" style="1467" customWidth="1"/>
    <col min="9991" max="10240" width="9.140625" style="1467"/>
    <col min="10241" max="10241" width="28" style="1467" customWidth="1"/>
    <col min="10242" max="10242" width="9.28515625" style="1467" customWidth="1"/>
    <col min="10243" max="10243" width="8.85546875" style="1467" customWidth="1"/>
    <col min="10244" max="10244" width="13.85546875" style="1467" customWidth="1"/>
    <col min="10245" max="10245" width="12.85546875" style="1467" customWidth="1"/>
    <col min="10246" max="10246" width="10" style="1467" customWidth="1"/>
    <col min="10247" max="10496" width="9.140625" style="1467"/>
    <col min="10497" max="10497" width="28" style="1467" customWidth="1"/>
    <col min="10498" max="10498" width="9.28515625" style="1467" customWidth="1"/>
    <col min="10499" max="10499" width="8.85546875" style="1467" customWidth="1"/>
    <col min="10500" max="10500" width="13.85546875" style="1467" customWidth="1"/>
    <col min="10501" max="10501" width="12.85546875" style="1467" customWidth="1"/>
    <col min="10502" max="10502" width="10" style="1467" customWidth="1"/>
    <col min="10503" max="10752" width="9.140625" style="1467"/>
    <col min="10753" max="10753" width="28" style="1467" customWidth="1"/>
    <col min="10754" max="10754" width="9.28515625" style="1467" customWidth="1"/>
    <col min="10755" max="10755" width="8.85546875" style="1467" customWidth="1"/>
    <col min="10756" max="10756" width="13.85546875" style="1467" customWidth="1"/>
    <col min="10757" max="10757" width="12.85546875" style="1467" customWidth="1"/>
    <col min="10758" max="10758" width="10" style="1467" customWidth="1"/>
    <col min="10759" max="11008" width="9.140625" style="1467"/>
    <col min="11009" max="11009" width="28" style="1467" customWidth="1"/>
    <col min="11010" max="11010" width="9.28515625" style="1467" customWidth="1"/>
    <col min="11011" max="11011" width="8.85546875" style="1467" customWidth="1"/>
    <col min="11012" max="11012" width="13.85546875" style="1467" customWidth="1"/>
    <col min="11013" max="11013" width="12.85546875" style="1467" customWidth="1"/>
    <col min="11014" max="11014" width="10" style="1467" customWidth="1"/>
    <col min="11015" max="11264" width="9.140625" style="1467"/>
    <col min="11265" max="11265" width="28" style="1467" customWidth="1"/>
    <col min="11266" max="11266" width="9.28515625" style="1467" customWidth="1"/>
    <col min="11267" max="11267" width="8.85546875" style="1467" customWidth="1"/>
    <col min="11268" max="11268" width="13.85546875" style="1467" customWidth="1"/>
    <col min="11269" max="11269" width="12.85546875" style="1467" customWidth="1"/>
    <col min="11270" max="11270" width="10" style="1467" customWidth="1"/>
    <col min="11271" max="11520" width="9.140625" style="1467"/>
    <col min="11521" max="11521" width="28" style="1467" customWidth="1"/>
    <col min="11522" max="11522" width="9.28515625" style="1467" customWidth="1"/>
    <col min="11523" max="11523" width="8.85546875" style="1467" customWidth="1"/>
    <col min="11524" max="11524" width="13.85546875" style="1467" customWidth="1"/>
    <col min="11525" max="11525" width="12.85546875" style="1467" customWidth="1"/>
    <col min="11526" max="11526" width="10" style="1467" customWidth="1"/>
    <col min="11527" max="11776" width="9.140625" style="1467"/>
    <col min="11777" max="11777" width="28" style="1467" customWidth="1"/>
    <col min="11778" max="11778" width="9.28515625" style="1467" customWidth="1"/>
    <col min="11779" max="11779" width="8.85546875" style="1467" customWidth="1"/>
    <col min="11780" max="11780" width="13.85546875" style="1467" customWidth="1"/>
    <col min="11781" max="11781" width="12.85546875" style="1467" customWidth="1"/>
    <col min="11782" max="11782" width="10" style="1467" customWidth="1"/>
    <col min="11783" max="12032" width="9.140625" style="1467"/>
    <col min="12033" max="12033" width="28" style="1467" customWidth="1"/>
    <col min="12034" max="12034" width="9.28515625" style="1467" customWidth="1"/>
    <col min="12035" max="12035" width="8.85546875" style="1467" customWidth="1"/>
    <col min="12036" max="12036" width="13.85546875" style="1467" customWidth="1"/>
    <col min="12037" max="12037" width="12.85546875" style="1467" customWidth="1"/>
    <col min="12038" max="12038" width="10" style="1467" customWidth="1"/>
    <col min="12039" max="12288" width="9.140625" style="1467"/>
    <col min="12289" max="12289" width="28" style="1467" customWidth="1"/>
    <col min="12290" max="12290" width="9.28515625" style="1467" customWidth="1"/>
    <col min="12291" max="12291" width="8.85546875" style="1467" customWidth="1"/>
    <col min="12292" max="12292" width="13.85546875" style="1467" customWidth="1"/>
    <col min="12293" max="12293" width="12.85546875" style="1467" customWidth="1"/>
    <col min="12294" max="12294" width="10" style="1467" customWidth="1"/>
    <col min="12295" max="12544" width="9.140625" style="1467"/>
    <col min="12545" max="12545" width="28" style="1467" customWidth="1"/>
    <col min="12546" max="12546" width="9.28515625" style="1467" customWidth="1"/>
    <col min="12547" max="12547" width="8.85546875" style="1467" customWidth="1"/>
    <col min="12548" max="12548" width="13.85546875" style="1467" customWidth="1"/>
    <col min="12549" max="12549" width="12.85546875" style="1467" customWidth="1"/>
    <col min="12550" max="12550" width="10" style="1467" customWidth="1"/>
    <col min="12551" max="12800" width="9.140625" style="1467"/>
    <col min="12801" max="12801" width="28" style="1467" customWidth="1"/>
    <col min="12802" max="12802" width="9.28515625" style="1467" customWidth="1"/>
    <col min="12803" max="12803" width="8.85546875" style="1467" customWidth="1"/>
    <col min="12804" max="12804" width="13.85546875" style="1467" customWidth="1"/>
    <col min="12805" max="12805" width="12.85546875" style="1467" customWidth="1"/>
    <col min="12806" max="12806" width="10" style="1467" customWidth="1"/>
    <col min="12807" max="13056" width="9.140625" style="1467"/>
    <col min="13057" max="13057" width="28" style="1467" customWidth="1"/>
    <col min="13058" max="13058" width="9.28515625" style="1467" customWidth="1"/>
    <col min="13059" max="13059" width="8.85546875" style="1467" customWidth="1"/>
    <col min="13060" max="13060" width="13.85546875" style="1467" customWidth="1"/>
    <col min="13061" max="13061" width="12.85546875" style="1467" customWidth="1"/>
    <col min="13062" max="13062" width="10" style="1467" customWidth="1"/>
    <col min="13063" max="13312" width="9.140625" style="1467"/>
    <col min="13313" max="13313" width="28" style="1467" customWidth="1"/>
    <col min="13314" max="13314" width="9.28515625" style="1467" customWidth="1"/>
    <col min="13315" max="13315" width="8.85546875" style="1467" customWidth="1"/>
    <col min="13316" max="13316" width="13.85546875" style="1467" customWidth="1"/>
    <col min="13317" max="13317" width="12.85546875" style="1467" customWidth="1"/>
    <col min="13318" max="13318" width="10" style="1467" customWidth="1"/>
    <col min="13319" max="13568" width="9.140625" style="1467"/>
    <col min="13569" max="13569" width="28" style="1467" customWidth="1"/>
    <col min="13570" max="13570" width="9.28515625" style="1467" customWidth="1"/>
    <col min="13571" max="13571" width="8.85546875" style="1467" customWidth="1"/>
    <col min="13572" max="13572" width="13.85546875" style="1467" customWidth="1"/>
    <col min="13573" max="13573" width="12.85546875" style="1467" customWidth="1"/>
    <col min="13574" max="13574" width="10" style="1467" customWidth="1"/>
    <col min="13575" max="13824" width="9.140625" style="1467"/>
    <col min="13825" max="13825" width="28" style="1467" customWidth="1"/>
    <col min="13826" max="13826" width="9.28515625" style="1467" customWidth="1"/>
    <col min="13827" max="13827" width="8.85546875" style="1467" customWidth="1"/>
    <col min="13828" max="13828" width="13.85546875" style="1467" customWidth="1"/>
    <col min="13829" max="13829" width="12.85546875" style="1467" customWidth="1"/>
    <col min="13830" max="13830" width="10" style="1467" customWidth="1"/>
    <col min="13831" max="14080" width="9.140625" style="1467"/>
    <col min="14081" max="14081" width="28" style="1467" customWidth="1"/>
    <col min="14082" max="14082" width="9.28515625" style="1467" customWidth="1"/>
    <col min="14083" max="14083" width="8.85546875" style="1467" customWidth="1"/>
    <col min="14084" max="14084" width="13.85546875" style="1467" customWidth="1"/>
    <col min="14085" max="14085" width="12.85546875" style="1467" customWidth="1"/>
    <col min="14086" max="14086" width="10" style="1467" customWidth="1"/>
    <col min="14087" max="14336" width="9.140625" style="1467"/>
    <col min="14337" max="14337" width="28" style="1467" customWidth="1"/>
    <col min="14338" max="14338" width="9.28515625" style="1467" customWidth="1"/>
    <col min="14339" max="14339" width="8.85546875" style="1467" customWidth="1"/>
    <col min="14340" max="14340" width="13.85546875" style="1467" customWidth="1"/>
    <col min="14341" max="14341" width="12.85546875" style="1467" customWidth="1"/>
    <col min="14342" max="14342" width="10" style="1467" customWidth="1"/>
    <col min="14343" max="14592" width="9.140625" style="1467"/>
    <col min="14593" max="14593" width="28" style="1467" customWidth="1"/>
    <col min="14594" max="14594" width="9.28515625" style="1467" customWidth="1"/>
    <col min="14595" max="14595" width="8.85546875" style="1467" customWidth="1"/>
    <col min="14596" max="14596" width="13.85546875" style="1467" customWidth="1"/>
    <col min="14597" max="14597" width="12.85546875" style="1467" customWidth="1"/>
    <col min="14598" max="14598" width="10" style="1467" customWidth="1"/>
    <col min="14599" max="14848" width="9.140625" style="1467"/>
    <col min="14849" max="14849" width="28" style="1467" customWidth="1"/>
    <col min="14850" max="14850" width="9.28515625" style="1467" customWidth="1"/>
    <col min="14851" max="14851" width="8.85546875" style="1467" customWidth="1"/>
    <col min="14852" max="14852" width="13.85546875" style="1467" customWidth="1"/>
    <col min="14853" max="14853" width="12.85546875" style="1467" customWidth="1"/>
    <col min="14854" max="14854" width="10" style="1467" customWidth="1"/>
    <col min="14855" max="15104" width="9.140625" style="1467"/>
    <col min="15105" max="15105" width="28" style="1467" customWidth="1"/>
    <col min="15106" max="15106" width="9.28515625" style="1467" customWidth="1"/>
    <col min="15107" max="15107" width="8.85546875" style="1467" customWidth="1"/>
    <col min="15108" max="15108" width="13.85546875" style="1467" customWidth="1"/>
    <col min="15109" max="15109" width="12.85546875" style="1467" customWidth="1"/>
    <col min="15110" max="15110" width="10" style="1467" customWidth="1"/>
    <col min="15111" max="15360" width="9.140625" style="1467"/>
    <col min="15361" max="15361" width="28" style="1467" customWidth="1"/>
    <col min="15362" max="15362" width="9.28515625" style="1467" customWidth="1"/>
    <col min="15363" max="15363" width="8.85546875" style="1467" customWidth="1"/>
    <col min="15364" max="15364" width="13.85546875" style="1467" customWidth="1"/>
    <col min="15365" max="15365" width="12.85546875" style="1467" customWidth="1"/>
    <col min="15366" max="15366" width="10" style="1467" customWidth="1"/>
    <col min="15367" max="15616" width="9.140625" style="1467"/>
    <col min="15617" max="15617" width="28" style="1467" customWidth="1"/>
    <col min="15618" max="15618" width="9.28515625" style="1467" customWidth="1"/>
    <col min="15619" max="15619" width="8.85546875" style="1467" customWidth="1"/>
    <col min="15620" max="15620" width="13.85546875" style="1467" customWidth="1"/>
    <col min="15621" max="15621" width="12.85546875" style="1467" customWidth="1"/>
    <col min="15622" max="15622" width="10" style="1467" customWidth="1"/>
    <col min="15623" max="15872" width="9.140625" style="1467"/>
    <col min="15873" max="15873" width="28" style="1467" customWidth="1"/>
    <col min="15874" max="15874" width="9.28515625" style="1467" customWidth="1"/>
    <col min="15875" max="15875" width="8.85546875" style="1467" customWidth="1"/>
    <col min="15876" max="15876" width="13.85546875" style="1467" customWidth="1"/>
    <col min="15877" max="15877" width="12.85546875" style="1467" customWidth="1"/>
    <col min="15878" max="15878" width="10" style="1467" customWidth="1"/>
    <col min="15879" max="16128" width="9.140625" style="1467"/>
    <col min="16129" max="16129" width="28" style="1467" customWidth="1"/>
    <col min="16130" max="16130" width="9.28515625" style="1467" customWidth="1"/>
    <col min="16131" max="16131" width="8.85546875" style="1467" customWidth="1"/>
    <col min="16132" max="16132" width="13.85546875" style="1467" customWidth="1"/>
    <col min="16133" max="16133" width="12.85546875" style="1467" customWidth="1"/>
    <col min="16134" max="16134" width="10" style="1467" customWidth="1"/>
    <col min="16135" max="16384" width="9.140625" style="1467"/>
  </cols>
  <sheetData>
    <row r="1" spans="1:10" ht="17.25" customHeight="1">
      <c r="A1" s="1921" t="s">
        <v>1737</v>
      </c>
      <c r="B1" s="1933"/>
      <c r="C1" s="1630"/>
      <c r="D1" s="1630"/>
      <c r="E1" s="1630"/>
    </row>
    <row r="2" spans="1:10" ht="19.5" customHeight="1">
      <c r="A2" s="2328" t="s">
        <v>1550</v>
      </c>
      <c r="B2" s="2328"/>
      <c r="C2" s="2328"/>
      <c r="D2" s="2328"/>
      <c r="E2" s="2328"/>
    </row>
    <row r="3" spans="1:10" ht="19.5" customHeight="1">
      <c r="A3" s="2329" t="s">
        <v>1555</v>
      </c>
      <c r="B3" s="2329"/>
      <c r="C3" s="2329"/>
      <c r="D3" s="2329"/>
      <c r="E3" s="2329"/>
      <c r="F3" s="2394"/>
      <c r="G3" s="2394"/>
    </row>
    <row r="4" spans="1:10" s="122" customFormat="1" ht="12.95" customHeight="1">
      <c r="A4" s="1618">
        <v>2016</v>
      </c>
      <c r="B4" s="1746"/>
      <c r="C4" s="1839"/>
      <c r="D4" s="1839"/>
      <c r="G4" s="1840" t="s">
        <v>1495</v>
      </c>
    </row>
    <row r="5" spans="1:10" s="122" customFormat="1" ht="11.1" customHeight="1">
      <c r="A5" s="1841" t="s">
        <v>1462</v>
      </c>
      <c r="B5" s="2092" t="s">
        <v>0</v>
      </c>
      <c r="C5" s="2049" t="s">
        <v>1496</v>
      </c>
      <c r="D5" s="2391"/>
      <c r="E5" s="2391"/>
      <c r="F5" s="2392"/>
      <c r="G5" s="2092" t="s">
        <v>1497</v>
      </c>
    </row>
    <row r="6" spans="1:10" s="122" customFormat="1" ht="11.1" customHeight="1">
      <c r="A6" s="1842"/>
      <c r="B6" s="2065"/>
      <c r="C6" s="2068"/>
      <c r="D6" s="2185"/>
      <c r="E6" s="2185"/>
      <c r="F6" s="2186"/>
      <c r="G6" s="2393"/>
    </row>
    <row r="7" spans="1:10" s="122" customFormat="1" ht="11.1" customHeight="1">
      <c r="A7" s="1842"/>
      <c r="B7" s="2065"/>
      <c r="C7" s="2092" t="s">
        <v>0</v>
      </c>
      <c r="D7" s="2092" t="s">
        <v>1485</v>
      </c>
      <c r="E7" s="2092" t="s">
        <v>1498</v>
      </c>
      <c r="F7" s="2092" t="s">
        <v>1499</v>
      </c>
      <c r="G7" s="2393"/>
    </row>
    <row r="8" spans="1:10" s="122" customFormat="1" ht="15" customHeight="1">
      <c r="A8" s="1819" t="s">
        <v>700</v>
      </c>
      <c r="B8" s="2261"/>
      <c r="C8" s="2261"/>
      <c r="D8" s="2093"/>
      <c r="E8" s="2093"/>
      <c r="F8" s="2093"/>
      <c r="G8" s="2301"/>
    </row>
    <row r="9" spans="1:10" s="122" customFormat="1" ht="6" customHeight="1">
      <c r="A9" s="950" t="s">
        <v>73</v>
      </c>
      <c r="B9" s="987"/>
      <c r="C9" s="950"/>
      <c r="D9" s="950"/>
      <c r="E9" s="950"/>
    </row>
    <row r="10" spans="1:10" s="137" customFormat="1" ht="35.1" customHeight="1">
      <c r="A10" s="1871" t="s">
        <v>1534</v>
      </c>
      <c r="B10" s="1846">
        <f t="shared" ref="B10:G10" si="0">SUM(B11:B14)</f>
        <v>562.95600000000002</v>
      </c>
      <c r="C10" s="1846">
        <f t="shared" si="0"/>
        <v>495.85700000000008</v>
      </c>
      <c r="D10" s="1846">
        <f t="shared" si="0"/>
        <v>313.07700000000006</v>
      </c>
      <c r="E10" s="1846">
        <f t="shared" si="0"/>
        <v>173.93799999999999</v>
      </c>
      <c r="F10" s="1846">
        <f t="shared" si="0"/>
        <v>8.8420000000000005</v>
      </c>
      <c r="G10" s="1846">
        <f t="shared" si="0"/>
        <v>67.098999999999961</v>
      </c>
      <c r="H10" s="856"/>
      <c r="I10" s="856"/>
      <c r="J10" s="1874"/>
    </row>
    <row r="11" spans="1:10" s="137" customFormat="1" ht="15" customHeight="1">
      <c r="A11" s="1497" t="s">
        <v>1552</v>
      </c>
      <c r="B11" s="1848">
        <f>+C11+G11</f>
        <v>201.97100000000006</v>
      </c>
      <c r="C11" s="1848">
        <f>D11+E11+F11</f>
        <v>138.78500000000008</v>
      </c>
      <c r="D11" s="1853">
        <v>56.112000000000037</v>
      </c>
      <c r="E11" s="1853">
        <v>82.558000000000021</v>
      </c>
      <c r="F11" s="1853">
        <v>0.115</v>
      </c>
      <c r="G11" s="1848">
        <v>63.185999999999964</v>
      </c>
      <c r="H11" s="856"/>
      <c r="I11" s="856"/>
      <c r="J11" s="1874"/>
    </row>
    <row r="12" spans="1:10" s="137" customFormat="1" ht="15" customHeight="1">
      <c r="A12" s="952" t="s">
        <v>1553</v>
      </c>
      <c r="B12" s="1848">
        <f>+C12+G12</f>
        <v>131.85300000000001</v>
      </c>
      <c r="C12" s="1848">
        <f>D12+E12+F12</f>
        <v>129.95400000000001</v>
      </c>
      <c r="D12" s="1853">
        <v>112.66900000000001</v>
      </c>
      <c r="E12" s="1853">
        <v>15.511999999999997</v>
      </c>
      <c r="F12" s="1853">
        <v>1.7730000000000001</v>
      </c>
      <c r="G12" s="1848">
        <v>1.8990000000000007</v>
      </c>
      <c r="H12" s="856"/>
      <c r="I12" s="856"/>
      <c r="J12" s="1874"/>
    </row>
    <row r="13" spans="1:10" s="137" customFormat="1" ht="15" customHeight="1">
      <c r="A13" s="952" t="s">
        <v>1554</v>
      </c>
      <c r="B13" s="1848">
        <f>+C13+G13</f>
        <v>141.49900000000002</v>
      </c>
      <c r="C13" s="1848">
        <f>+D13+E13+F13</f>
        <v>141.49900000000002</v>
      </c>
      <c r="D13" s="1853">
        <v>120.63700000000001</v>
      </c>
      <c r="E13" s="1853">
        <v>20.861999999999995</v>
      </c>
      <c r="F13" s="1853">
        <v>0</v>
      </c>
      <c r="G13" s="1848">
        <v>0</v>
      </c>
      <c r="H13" s="856"/>
      <c r="I13" s="856"/>
      <c r="J13" s="1874"/>
    </row>
    <row r="14" spans="1:10" s="137" customFormat="1" ht="15" customHeight="1">
      <c r="A14" s="952" t="s">
        <v>1529</v>
      </c>
      <c r="B14" s="1848">
        <f>+C14+G14</f>
        <v>87.632999999999967</v>
      </c>
      <c r="C14" s="1848">
        <f>D14+E14+F14</f>
        <v>85.618999999999971</v>
      </c>
      <c r="D14" s="1853">
        <v>23.659000000000006</v>
      </c>
      <c r="E14" s="1853">
        <v>55.005999999999965</v>
      </c>
      <c r="F14" s="1853">
        <v>6.9540000000000006</v>
      </c>
      <c r="G14" s="895">
        <v>2.0139999999999993</v>
      </c>
      <c r="H14" s="856"/>
      <c r="I14" s="856"/>
      <c r="J14" s="1874"/>
    </row>
    <row r="15" spans="1:10" s="122" customFormat="1" ht="9.9499999999999993" customHeight="1">
      <c r="A15" s="954"/>
      <c r="B15" s="1848"/>
      <c r="C15" s="1853"/>
      <c r="D15" s="1853"/>
      <c r="E15" s="1853"/>
      <c r="H15" s="856"/>
      <c r="I15" s="856"/>
      <c r="J15" s="1874"/>
    </row>
    <row r="16" spans="1:10" s="137" customFormat="1" ht="35.1" customHeight="1">
      <c r="A16" s="1872" t="s">
        <v>1536</v>
      </c>
      <c r="B16" s="1846">
        <f t="shared" ref="B16:G16" si="1">SUM(B17:B20)</f>
        <v>332.43100000000004</v>
      </c>
      <c r="C16" s="1846">
        <f t="shared" si="1"/>
        <v>272.95699999999999</v>
      </c>
      <c r="D16" s="1846">
        <f t="shared" si="1"/>
        <v>166.58500000000001</v>
      </c>
      <c r="E16" s="1846">
        <f t="shared" si="1"/>
        <v>106.372</v>
      </c>
      <c r="F16" s="1846">
        <f t="shared" si="1"/>
        <v>0</v>
      </c>
      <c r="G16" s="1846">
        <f t="shared" si="1"/>
        <v>59.47399999999999</v>
      </c>
      <c r="H16" s="856"/>
      <c r="I16" s="856"/>
      <c r="J16" s="1874"/>
    </row>
    <row r="17" spans="1:10" s="137" customFormat="1" ht="15" customHeight="1">
      <c r="A17" s="1497" t="s">
        <v>1552</v>
      </c>
      <c r="B17" s="1848">
        <f>+C17+G17</f>
        <v>104.88</v>
      </c>
      <c r="C17" s="1848">
        <f>D17+E17+F17</f>
        <v>45.406000000000006</v>
      </c>
      <c r="D17" s="1853">
        <v>19.904000000000003</v>
      </c>
      <c r="E17" s="1853">
        <v>25.501999999999999</v>
      </c>
      <c r="F17" s="1853">
        <v>0</v>
      </c>
      <c r="G17" s="1848">
        <v>59.47399999999999</v>
      </c>
      <c r="H17" s="856"/>
      <c r="I17" s="856"/>
      <c r="J17" s="1874"/>
    </row>
    <row r="18" spans="1:10" s="137" customFormat="1" ht="15" customHeight="1">
      <c r="A18" s="952" t="s">
        <v>1553</v>
      </c>
      <c r="B18" s="1848">
        <f>+C18+G18</f>
        <v>44.725999999999999</v>
      </c>
      <c r="C18" s="1848">
        <f>D18+E18+F18</f>
        <v>44.725999999999999</v>
      </c>
      <c r="D18" s="1853">
        <v>29.466999999999999</v>
      </c>
      <c r="E18" s="1853">
        <v>15.258999999999997</v>
      </c>
      <c r="F18" s="1853">
        <v>0</v>
      </c>
      <c r="G18" s="1848">
        <v>0</v>
      </c>
      <c r="H18" s="856"/>
      <c r="I18" s="856"/>
      <c r="J18" s="1874"/>
    </row>
    <row r="19" spans="1:10" s="137" customFormat="1" ht="15" customHeight="1">
      <c r="A19" s="952" t="s">
        <v>1554</v>
      </c>
      <c r="B19" s="1848">
        <f>+C19+G19</f>
        <v>78.122</v>
      </c>
      <c r="C19" s="1848">
        <f>D19+E19+F19</f>
        <v>78.122</v>
      </c>
      <c r="D19" s="1853">
        <v>53.451999999999998</v>
      </c>
      <c r="E19" s="1853">
        <v>24.67</v>
      </c>
      <c r="F19" s="1853">
        <v>0</v>
      </c>
      <c r="G19" s="1848">
        <v>0</v>
      </c>
      <c r="H19" s="856"/>
      <c r="I19" s="856"/>
      <c r="J19" s="1874"/>
    </row>
    <row r="20" spans="1:10" s="137" customFormat="1" ht="15" customHeight="1">
      <c r="A20" s="952" t="s">
        <v>1529</v>
      </c>
      <c r="B20" s="1848">
        <f>+C20+G20</f>
        <v>104.703</v>
      </c>
      <c r="C20" s="1848">
        <f>D20+E20+F20</f>
        <v>104.703</v>
      </c>
      <c r="D20" s="1853">
        <v>63.762</v>
      </c>
      <c r="E20" s="1853">
        <v>40.941000000000003</v>
      </c>
      <c r="F20" s="1853">
        <v>0</v>
      </c>
      <c r="G20" s="1848">
        <v>0</v>
      </c>
      <c r="H20" s="856"/>
      <c r="I20" s="856"/>
      <c r="J20" s="1874"/>
    </row>
    <row r="21" spans="1:10" s="122" customFormat="1" ht="9.9499999999999993" customHeight="1">
      <c r="A21" s="1765"/>
      <c r="B21" s="1848"/>
      <c r="C21" s="1848"/>
      <c r="D21" s="1848"/>
      <c r="E21" s="1848"/>
      <c r="H21" s="856"/>
      <c r="I21" s="856"/>
      <c r="J21" s="1874"/>
    </row>
    <row r="22" spans="1:10" s="137" customFormat="1" ht="35.1" customHeight="1">
      <c r="A22" s="1872" t="s">
        <v>1537</v>
      </c>
      <c r="B22" s="1846">
        <f t="shared" ref="B22:G22" si="2">SUM(B23:B26)</f>
        <v>107.453</v>
      </c>
      <c r="C22" s="1846">
        <f t="shared" si="2"/>
        <v>106.46300000000001</v>
      </c>
      <c r="D22" s="1846">
        <f t="shared" si="2"/>
        <v>0</v>
      </c>
      <c r="E22" s="1846">
        <f t="shared" si="2"/>
        <v>99.808000000000007</v>
      </c>
      <c r="F22" s="1846">
        <f t="shared" si="2"/>
        <v>6.6550000000000002</v>
      </c>
      <c r="G22" s="1846">
        <f t="shared" si="2"/>
        <v>0.99</v>
      </c>
      <c r="H22" s="856"/>
      <c r="I22" s="856"/>
      <c r="J22" s="1874"/>
    </row>
    <row r="23" spans="1:10" s="122" customFormat="1" ht="15" customHeight="1">
      <c r="A23" s="1497" t="s">
        <v>1552</v>
      </c>
      <c r="B23" s="1848">
        <f>+C23+G23</f>
        <v>81.347000000000008</v>
      </c>
      <c r="C23" s="1848">
        <f>D23+E23+F23</f>
        <v>80.847000000000008</v>
      </c>
      <c r="D23" s="1848">
        <v>0</v>
      </c>
      <c r="E23" s="1848">
        <v>80.322000000000003</v>
      </c>
      <c r="F23" s="1848">
        <v>0.52500000000000002</v>
      </c>
      <c r="G23" s="1848">
        <v>0.50000000000000011</v>
      </c>
      <c r="H23" s="856"/>
      <c r="I23" s="856"/>
      <c r="J23" s="1874"/>
    </row>
    <row r="24" spans="1:10" s="122" customFormat="1" ht="15" customHeight="1">
      <c r="A24" s="952" t="s">
        <v>1553</v>
      </c>
      <c r="B24" s="1848">
        <f>+C24+G24</f>
        <v>25.616</v>
      </c>
      <c r="C24" s="1848">
        <f>D24+E24+F24</f>
        <v>25.616</v>
      </c>
      <c r="D24" s="1848">
        <v>0</v>
      </c>
      <c r="E24" s="1848">
        <v>19.486000000000001</v>
      </c>
      <c r="F24" s="1848">
        <v>6.13</v>
      </c>
      <c r="G24" s="1848">
        <v>0</v>
      </c>
      <c r="H24" s="856"/>
      <c r="I24" s="856"/>
      <c r="J24" s="1874"/>
    </row>
    <row r="25" spans="1:10" s="122" customFormat="1" ht="15" customHeight="1">
      <c r="A25" s="952" t="s">
        <v>1554</v>
      </c>
      <c r="B25" s="1848">
        <f>+C25+G25</f>
        <v>0</v>
      </c>
      <c r="C25" s="1848">
        <f>D25+E25+F25</f>
        <v>0</v>
      </c>
      <c r="D25" s="1848">
        <v>0</v>
      </c>
      <c r="E25" s="1848">
        <v>0</v>
      </c>
      <c r="F25" s="1848">
        <v>0</v>
      </c>
      <c r="G25" s="1848">
        <v>0</v>
      </c>
      <c r="H25" s="856"/>
      <c r="I25" s="856"/>
      <c r="J25" s="1874"/>
    </row>
    <row r="26" spans="1:10" s="122" customFormat="1" ht="15" customHeight="1">
      <c r="A26" s="952" t="s">
        <v>1529</v>
      </c>
      <c r="B26" s="1848">
        <f>+C26+G26</f>
        <v>0.48999999999999988</v>
      </c>
      <c r="C26" s="1848">
        <f>D26+E26+F26</f>
        <v>0</v>
      </c>
      <c r="D26" s="1848">
        <v>0</v>
      </c>
      <c r="E26" s="1848">
        <v>0</v>
      </c>
      <c r="F26" s="1848">
        <v>0</v>
      </c>
      <c r="G26" s="1848">
        <v>0.48999999999999988</v>
      </c>
      <c r="H26" s="856"/>
      <c r="I26" s="856"/>
      <c r="J26" s="1874"/>
    </row>
    <row r="27" spans="1:10" s="122" customFormat="1" ht="9.9499999999999993" customHeight="1">
      <c r="A27" s="1765"/>
      <c r="B27" s="1848"/>
      <c r="C27" s="1853"/>
      <c r="D27" s="1848"/>
      <c r="E27" s="1848"/>
      <c r="F27" s="137"/>
      <c r="H27" s="856"/>
      <c r="I27" s="856"/>
      <c r="J27" s="1874"/>
    </row>
    <row r="28" spans="1:10" s="137" customFormat="1" ht="35.1" customHeight="1">
      <c r="A28" s="1872" t="s">
        <v>1538</v>
      </c>
      <c r="B28" s="1846">
        <f t="shared" ref="B28:G28" si="3">SUM(B29:B32)</f>
        <v>225.30399999999995</v>
      </c>
      <c r="C28" s="1846">
        <f t="shared" si="3"/>
        <v>202.08399999999995</v>
      </c>
      <c r="D28" s="1846">
        <f t="shared" si="3"/>
        <v>177.96499999999992</v>
      </c>
      <c r="E28" s="1846">
        <f t="shared" si="3"/>
        <v>21.98</v>
      </c>
      <c r="F28" s="1846">
        <f t="shared" si="3"/>
        <v>2.1389999999999998</v>
      </c>
      <c r="G28" s="1846">
        <f t="shared" si="3"/>
        <v>23.22</v>
      </c>
      <c r="H28" s="856"/>
      <c r="I28" s="856"/>
      <c r="J28" s="1874"/>
    </row>
    <row r="29" spans="1:10" s="122" customFormat="1" ht="15" customHeight="1">
      <c r="A29" s="1497" t="s">
        <v>1552</v>
      </c>
      <c r="B29" s="1848">
        <f t="shared" ref="B29:B32" si="4">+C29+G29</f>
        <v>35.346999999999994</v>
      </c>
      <c r="C29" s="1848">
        <f>SUM(D29:F29)</f>
        <v>12.126999999999999</v>
      </c>
      <c r="D29" s="1848">
        <v>0</v>
      </c>
      <c r="E29" s="1848">
        <v>12.126999999999999</v>
      </c>
      <c r="F29" s="1848">
        <v>0</v>
      </c>
      <c r="G29" s="1848">
        <v>23.22</v>
      </c>
      <c r="H29" s="856"/>
      <c r="I29" s="856"/>
      <c r="J29" s="1874"/>
    </row>
    <row r="30" spans="1:10" s="122" customFormat="1" ht="15" customHeight="1">
      <c r="A30" s="952" t="s">
        <v>1553</v>
      </c>
      <c r="B30" s="1848">
        <f t="shared" si="4"/>
        <v>9.7189999999999994</v>
      </c>
      <c r="C30" s="1848">
        <f t="shared" ref="C30:C32" si="5">SUM(D30:F30)</f>
        <v>9.7189999999999994</v>
      </c>
      <c r="D30" s="1848">
        <v>4.9619999999999997</v>
      </c>
      <c r="E30" s="1848">
        <v>4.7569999999999997</v>
      </c>
      <c r="F30" s="1848">
        <v>0</v>
      </c>
      <c r="G30" s="1848">
        <v>0</v>
      </c>
      <c r="H30" s="856"/>
      <c r="I30" s="856"/>
      <c r="J30" s="1874"/>
    </row>
    <row r="31" spans="1:10" s="122" customFormat="1" ht="15" customHeight="1">
      <c r="A31" s="952" t="s">
        <v>1554</v>
      </c>
      <c r="B31" s="1848">
        <f t="shared" si="4"/>
        <v>180.23799999999994</v>
      </c>
      <c r="C31" s="1848">
        <f t="shared" si="5"/>
        <v>180.23799999999994</v>
      </c>
      <c r="D31" s="1848">
        <v>173.00299999999993</v>
      </c>
      <c r="E31" s="1848">
        <v>5.0960000000000001</v>
      </c>
      <c r="F31" s="1892">
        <v>2.1389999999999998</v>
      </c>
      <c r="G31" s="1848">
        <v>0</v>
      </c>
      <c r="H31" s="856"/>
      <c r="I31" s="856"/>
      <c r="J31" s="1874"/>
    </row>
    <row r="32" spans="1:10" s="122" customFormat="1" ht="15" customHeight="1">
      <c r="A32" s="952" t="s">
        <v>1529</v>
      </c>
      <c r="B32" s="1848">
        <f t="shared" si="4"/>
        <v>0</v>
      </c>
      <c r="C32" s="1848">
        <f t="shared" si="5"/>
        <v>0</v>
      </c>
      <c r="D32" s="1848">
        <v>0</v>
      </c>
      <c r="E32" s="1848">
        <v>0</v>
      </c>
      <c r="F32" s="1848">
        <v>0</v>
      </c>
      <c r="G32" s="1848">
        <v>0</v>
      </c>
      <c r="H32" s="856"/>
      <c r="I32" s="856"/>
      <c r="J32" s="1874"/>
    </row>
    <row r="33" spans="1:8" s="122" customFormat="1" ht="9.9499999999999993" customHeight="1">
      <c r="A33" s="952"/>
      <c r="B33" s="956"/>
      <c r="C33" s="958"/>
      <c r="D33" s="958"/>
      <c r="E33" s="958"/>
    </row>
    <row r="34" spans="1:8" s="122" customFormat="1" ht="4.5" customHeight="1" thickBot="1">
      <c r="A34" s="963"/>
      <c r="B34" s="963"/>
      <c r="C34" s="963"/>
      <c r="D34" s="963"/>
      <c r="E34" s="963"/>
      <c r="F34" s="963"/>
      <c r="G34" s="963"/>
      <c r="H34" s="1845"/>
    </row>
    <row r="35" spans="1:8" s="122" customFormat="1" ht="3.75" customHeight="1" thickTop="1">
      <c r="A35" s="950"/>
      <c r="B35" s="950"/>
      <c r="C35" s="950"/>
      <c r="D35" s="950"/>
      <c r="E35" s="950"/>
      <c r="F35" s="950"/>
      <c r="G35" s="950"/>
      <c r="H35" s="1845"/>
    </row>
    <row r="36" spans="1:8" s="122" customFormat="1" ht="12.95" customHeight="1">
      <c r="A36" s="1864" t="s">
        <v>1511</v>
      </c>
      <c r="B36" s="1864"/>
      <c r="C36" s="1864"/>
      <c r="D36" s="1864"/>
      <c r="E36" s="1864"/>
      <c r="F36" s="952"/>
    </row>
    <row r="37" spans="1:8">
      <c r="A37" s="1514"/>
      <c r="H37" s="1893"/>
    </row>
    <row r="38" spans="1:8" s="1667" customFormat="1" ht="11.25">
      <c r="A38" s="1623" t="s">
        <v>691</v>
      </c>
      <c r="B38" s="1202"/>
      <c r="C38" s="1202"/>
      <c r="D38" s="1202"/>
      <c r="E38" s="1202"/>
      <c r="G38" s="1647"/>
    </row>
    <row r="39" spans="1:8" s="1667" customFormat="1" ht="12" customHeight="1">
      <c r="A39" s="1867" t="s">
        <v>1556</v>
      </c>
      <c r="B39" s="1202"/>
      <c r="C39" s="1202"/>
      <c r="D39" s="1202"/>
      <c r="E39" s="1202"/>
      <c r="G39" s="1647"/>
    </row>
    <row r="40" spans="1:8">
      <c r="A40" s="1514"/>
      <c r="B40" s="1891"/>
      <c r="C40" s="1514"/>
      <c r="D40" s="1514"/>
      <c r="E40" s="1514"/>
    </row>
    <row r="41" spans="1:8">
      <c r="A41" s="1514"/>
      <c r="B41" s="1891"/>
      <c r="C41" s="1514"/>
      <c r="D41" s="1514"/>
      <c r="E41" s="1514"/>
    </row>
    <row r="42" spans="1:8">
      <c r="A42" s="1514"/>
      <c r="B42" s="1891"/>
      <c r="C42" s="1514"/>
      <c r="D42" s="1514"/>
      <c r="E42" s="1514"/>
    </row>
    <row r="43" spans="1:8">
      <c r="A43" s="1514"/>
      <c r="B43" s="1891"/>
      <c r="C43" s="1514"/>
      <c r="D43" s="1514"/>
      <c r="E43" s="1514"/>
    </row>
    <row r="44" spans="1:8">
      <c r="A44" s="1514"/>
      <c r="B44" s="1891"/>
      <c r="C44" s="1514"/>
      <c r="D44" s="1514"/>
      <c r="E44" s="1514"/>
    </row>
    <row r="45" spans="1:8">
      <c r="A45" s="1514"/>
      <c r="B45" s="1891"/>
      <c r="C45" s="1514"/>
      <c r="D45" s="1514"/>
      <c r="E45" s="1514"/>
    </row>
    <row r="46" spans="1:8">
      <c r="A46" s="1514"/>
      <c r="B46" s="1891"/>
      <c r="C46" s="1514"/>
      <c r="D46" s="1514"/>
      <c r="E46" s="1514"/>
    </row>
    <row r="47" spans="1:8">
      <c r="A47" s="1514"/>
      <c r="B47" s="1891"/>
      <c r="C47" s="1514"/>
      <c r="D47" s="1514"/>
      <c r="E47" s="1514"/>
    </row>
    <row r="48" spans="1:8">
      <c r="A48" s="1514"/>
      <c r="B48" s="1891"/>
      <c r="C48" s="1514"/>
      <c r="D48" s="1514"/>
      <c r="E48" s="1514"/>
    </row>
    <row r="49" spans="1:5">
      <c r="A49" s="1514"/>
      <c r="B49" s="1891"/>
      <c r="C49" s="1514"/>
      <c r="D49" s="1514"/>
      <c r="E49" s="1514"/>
    </row>
    <row r="50" spans="1:5">
      <c r="A50" s="1514"/>
      <c r="B50" s="1891"/>
      <c r="C50" s="1514"/>
      <c r="D50" s="1514"/>
      <c r="E50" s="1514"/>
    </row>
    <row r="51" spans="1:5">
      <c r="A51" s="1514"/>
      <c r="B51" s="1891"/>
      <c r="C51" s="1514"/>
      <c r="D51" s="1514"/>
      <c r="E51" s="1514"/>
    </row>
    <row r="52" spans="1:5">
      <c r="A52" s="1514"/>
      <c r="B52" s="1891"/>
      <c r="C52" s="1514"/>
      <c r="D52" s="1514"/>
      <c r="E52" s="1514"/>
    </row>
    <row r="53" spans="1:5">
      <c r="A53" s="1514"/>
      <c r="B53" s="1891"/>
      <c r="C53" s="1514"/>
      <c r="D53" s="1514"/>
      <c r="E53" s="1514"/>
    </row>
    <row r="54" spans="1:5">
      <c r="A54" s="1514"/>
      <c r="B54" s="1891"/>
      <c r="C54" s="1514"/>
      <c r="D54" s="1514"/>
      <c r="E54" s="1514"/>
    </row>
    <row r="55" spans="1:5">
      <c r="A55" s="1514"/>
      <c r="B55" s="1891"/>
      <c r="C55" s="1514"/>
      <c r="D55" s="1514"/>
      <c r="E55" s="1514"/>
    </row>
    <row r="56" spans="1:5">
      <c r="A56" s="1514"/>
      <c r="B56" s="1891"/>
      <c r="C56" s="1514"/>
      <c r="D56" s="1514"/>
      <c r="E56" s="1514"/>
    </row>
    <row r="57" spans="1:5">
      <c r="A57" s="1514"/>
      <c r="B57" s="1891"/>
      <c r="C57" s="1514"/>
      <c r="D57" s="1514"/>
      <c r="E57" s="1514"/>
    </row>
    <row r="58" spans="1:5">
      <c r="A58" s="1514"/>
      <c r="B58" s="1891"/>
      <c r="C58" s="1514"/>
      <c r="D58" s="1514"/>
      <c r="E58" s="1514"/>
    </row>
    <row r="59" spans="1:5">
      <c r="A59" s="1514"/>
      <c r="B59" s="1891"/>
      <c r="C59" s="1514"/>
      <c r="D59" s="1514"/>
      <c r="E59" s="1514"/>
    </row>
    <row r="60" spans="1:5">
      <c r="A60" s="1514"/>
      <c r="B60" s="1891"/>
      <c r="C60" s="1514"/>
      <c r="D60" s="1514"/>
      <c r="E60" s="1514"/>
    </row>
    <row r="61" spans="1:5">
      <c r="A61" s="1514"/>
      <c r="B61" s="1891"/>
      <c r="C61" s="1514"/>
      <c r="D61" s="1514"/>
      <c r="E61" s="1514"/>
    </row>
    <row r="62" spans="1:5">
      <c r="A62" s="1514"/>
      <c r="B62" s="1891"/>
      <c r="C62" s="1514"/>
      <c r="D62" s="1514"/>
      <c r="E62" s="1514"/>
    </row>
    <row r="63" spans="1:5">
      <c r="A63" s="1514"/>
      <c r="B63" s="1891"/>
      <c r="C63" s="1514"/>
      <c r="D63" s="1514"/>
      <c r="E63" s="1514"/>
    </row>
    <row r="64" spans="1:5">
      <c r="A64" s="1514"/>
      <c r="B64" s="1891"/>
      <c r="C64" s="1514"/>
      <c r="D64" s="1514"/>
      <c r="E64" s="1514"/>
    </row>
    <row r="65" spans="1:5">
      <c r="A65" s="1514"/>
      <c r="B65" s="1891"/>
      <c r="C65" s="1514"/>
      <c r="D65" s="1514"/>
      <c r="E65" s="1514"/>
    </row>
    <row r="66" spans="1:5">
      <c r="A66" s="1514"/>
      <c r="B66" s="1891"/>
      <c r="C66" s="1514"/>
      <c r="D66" s="1514"/>
      <c r="E66" s="1514"/>
    </row>
    <row r="67" spans="1:5">
      <c r="A67" s="1514"/>
      <c r="B67" s="1891"/>
      <c r="C67" s="1514"/>
      <c r="D67" s="1514"/>
      <c r="E67" s="1514"/>
    </row>
    <row r="68" spans="1:5">
      <c r="A68" s="1514"/>
      <c r="B68" s="1891"/>
      <c r="C68" s="1514"/>
      <c r="D68" s="1514"/>
      <c r="E68" s="1514"/>
    </row>
    <row r="69" spans="1:5">
      <c r="A69" s="1514"/>
      <c r="B69" s="1891"/>
      <c r="C69" s="1514"/>
      <c r="D69" s="1514"/>
      <c r="E69" s="1514"/>
    </row>
    <row r="70" spans="1:5">
      <c r="A70" s="1514"/>
      <c r="B70" s="1891"/>
      <c r="C70" s="1514"/>
      <c r="D70" s="1514"/>
      <c r="E70" s="1514"/>
    </row>
    <row r="71" spans="1:5">
      <c r="A71" s="1514"/>
      <c r="B71" s="1891"/>
      <c r="C71" s="1514"/>
      <c r="D71" s="1514"/>
      <c r="E71" s="1514"/>
    </row>
    <row r="72" spans="1:5">
      <c r="A72" s="1514"/>
      <c r="B72" s="1891"/>
      <c r="C72" s="1514"/>
      <c r="D72" s="1514"/>
      <c r="E72" s="1514"/>
    </row>
    <row r="73" spans="1:5">
      <c r="A73" s="1514"/>
      <c r="B73" s="1891"/>
      <c r="C73" s="1514"/>
      <c r="D73" s="1514"/>
      <c r="E73" s="1514"/>
    </row>
    <row r="74" spans="1:5">
      <c r="A74" s="1514"/>
      <c r="B74" s="1891"/>
      <c r="C74" s="1514"/>
      <c r="D74" s="1514"/>
      <c r="E74" s="1514"/>
    </row>
    <row r="75" spans="1:5">
      <c r="A75" s="1514"/>
      <c r="B75" s="1891"/>
      <c r="C75" s="1514"/>
      <c r="D75" s="1514"/>
      <c r="E75" s="1514"/>
    </row>
    <row r="76" spans="1:5">
      <c r="A76" s="1514"/>
      <c r="B76" s="1891"/>
      <c r="C76" s="1514"/>
      <c r="D76" s="1514"/>
      <c r="E76" s="1514"/>
    </row>
    <row r="77" spans="1:5">
      <c r="A77" s="1514"/>
      <c r="B77" s="1891"/>
      <c r="C77" s="1514"/>
      <c r="D77" s="1514"/>
      <c r="E77" s="1514"/>
    </row>
    <row r="78" spans="1:5">
      <c r="A78" s="1514"/>
      <c r="B78" s="1891"/>
      <c r="C78" s="1514"/>
      <c r="D78" s="1514"/>
      <c r="E78" s="1514"/>
    </row>
    <row r="79" spans="1:5">
      <c r="A79" s="1514"/>
      <c r="B79" s="1891"/>
      <c r="C79" s="1514"/>
      <c r="D79" s="1514"/>
      <c r="E79" s="1514"/>
    </row>
    <row r="80" spans="1:5">
      <c r="A80" s="1514"/>
      <c r="B80" s="1891"/>
      <c r="C80" s="1514"/>
      <c r="D80" s="1514"/>
      <c r="E80" s="1514"/>
    </row>
    <row r="81" spans="1:5">
      <c r="A81" s="1514"/>
      <c r="B81" s="1891"/>
      <c r="C81" s="1514"/>
      <c r="D81" s="1514"/>
      <c r="E81" s="1514"/>
    </row>
    <row r="82" spans="1:5">
      <c r="A82" s="1514"/>
      <c r="B82" s="1891"/>
      <c r="C82" s="1514"/>
      <c r="D82" s="1514"/>
      <c r="E82" s="1514"/>
    </row>
    <row r="83" spans="1:5">
      <c r="A83" s="1514"/>
      <c r="B83" s="1891"/>
      <c r="C83" s="1514"/>
      <c r="D83" s="1514"/>
      <c r="E83" s="1514"/>
    </row>
    <row r="84" spans="1:5">
      <c r="A84" s="1514"/>
      <c r="B84" s="1891"/>
      <c r="C84" s="1514"/>
      <c r="D84" s="1514"/>
      <c r="E84" s="1514"/>
    </row>
    <row r="85" spans="1:5">
      <c r="A85" s="1514"/>
      <c r="B85" s="1891"/>
      <c r="C85" s="1514"/>
      <c r="D85" s="1514"/>
      <c r="E85" s="1514"/>
    </row>
    <row r="86" spans="1:5">
      <c r="A86" s="1514"/>
      <c r="B86" s="1891"/>
      <c r="C86" s="1514"/>
      <c r="D86" s="1514"/>
      <c r="E86" s="1514"/>
    </row>
    <row r="87" spans="1:5">
      <c r="A87" s="1514"/>
      <c r="B87" s="1891"/>
      <c r="C87" s="1514"/>
      <c r="D87" s="1514"/>
      <c r="E87" s="1514"/>
    </row>
    <row r="88" spans="1:5">
      <c r="A88" s="1514"/>
      <c r="B88" s="1891"/>
      <c r="C88" s="1514"/>
      <c r="D88" s="1514"/>
      <c r="E88" s="1514"/>
    </row>
    <row r="89" spans="1:5">
      <c r="A89" s="1514"/>
      <c r="B89" s="1891"/>
      <c r="C89" s="1514"/>
      <c r="D89" s="1514"/>
      <c r="E89" s="1514"/>
    </row>
    <row r="90" spans="1:5">
      <c r="A90" s="1514"/>
      <c r="B90" s="1891"/>
      <c r="C90" s="1514"/>
      <c r="D90" s="1514"/>
      <c r="E90" s="1514"/>
    </row>
    <row r="91" spans="1:5">
      <c r="A91" s="1514"/>
      <c r="B91" s="1891"/>
      <c r="C91" s="1514"/>
      <c r="D91" s="1514"/>
      <c r="E91" s="1514"/>
    </row>
    <row r="92" spans="1:5">
      <c r="A92" s="1514"/>
      <c r="B92" s="1891"/>
      <c r="C92" s="1514"/>
      <c r="D92" s="1514"/>
      <c r="E92" s="1514"/>
    </row>
    <row r="93" spans="1:5">
      <c r="A93" s="1514"/>
      <c r="B93" s="1891"/>
      <c r="C93" s="1514"/>
      <c r="D93" s="1514"/>
      <c r="E93" s="1514"/>
    </row>
    <row r="94" spans="1:5">
      <c r="A94" s="1514"/>
      <c r="B94" s="1891"/>
      <c r="C94" s="1514"/>
      <c r="D94" s="1514"/>
      <c r="E94" s="1514"/>
    </row>
    <row r="95" spans="1:5">
      <c r="A95" s="1514"/>
      <c r="B95" s="1891"/>
      <c r="C95" s="1514"/>
      <c r="D95" s="1514"/>
      <c r="E95" s="1514"/>
    </row>
    <row r="96" spans="1:5">
      <c r="A96" s="1514"/>
      <c r="B96" s="1891"/>
      <c r="C96" s="1514"/>
      <c r="D96" s="1514"/>
      <c r="E96" s="1514"/>
    </row>
    <row r="97" spans="1:5">
      <c r="A97" s="1514"/>
      <c r="B97" s="1891"/>
      <c r="C97" s="1514"/>
      <c r="D97" s="1514"/>
      <c r="E97" s="1514"/>
    </row>
    <row r="98" spans="1:5">
      <c r="A98" s="1514"/>
      <c r="B98" s="1891"/>
      <c r="C98" s="1514"/>
      <c r="D98" s="1514"/>
      <c r="E98" s="1514"/>
    </row>
    <row r="99" spans="1:5">
      <c r="A99" s="1514"/>
      <c r="B99" s="1891"/>
      <c r="C99" s="1514"/>
      <c r="D99" s="1514"/>
      <c r="E99" s="1514"/>
    </row>
    <row r="100" spans="1:5">
      <c r="A100" s="1514"/>
      <c r="B100" s="1891"/>
      <c r="C100" s="1514"/>
      <c r="D100" s="1514"/>
      <c r="E100" s="1514"/>
    </row>
    <row r="101" spans="1:5">
      <c r="A101" s="1514"/>
      <c r="B101" s="1891"/>
      <c r="C101" s="1514"/>
      <c r="D101" s="1514"/>
      <c r="E101" s="1514"/>
    </row>
    <row r="102" spans="1:5">
      <c r="A102" s="1514"/>
      <c r="B102" s="1891"/>
      <c r="C102" s="1514"/>
      <c r="D102" s="1514"/>
      <c r="E102" s="1514"/>
    </row>
    <row r="103" spans="1:5">
      <c r="A103" s="1514"/>
      <c r="B103" s="1891"/>
      <c r="C103" s="1514"/>
      <c r="D103" s="1514"/>
      <c r="E103" s="1514"/>
    </row>
    <row r="104" spans="1:5">
      <c r="A104" s="1514"/>
      <c r="B104" s="1891"/>
      <c r="C104" s="1514"/>
      <c r="D104" s="1514"/>
      <c r="E104" s="1514"/>
    </row>
    <row r="105" spans="1:5">
      <c r="A105" s="1514"/>
      <c r="B105" s="1891"/>
      <c r="C105" s="1514"/>
      <c r="D105" s="1514"/>
      <c r="E105" s="1514"/>
    </row>
    <row r="106" spans="1:5">
      <c r="A106" s="1514"/>
      <c r="B106" s="1891"/>
      <c r="C106" s="1514"/>
      <c r="D106" s="1514"/>
      <c r="E106" s="1514"/>
    </row>
    <row r="107" spans="1:5">
      <c r="A107" s="1514"/>
      <c r="B107" s="1891"/>
      <c r="C107" s="1514"/>
      <c r="D107" s="1514"/>
      <c r="E107" s="1514"/>
    </row>
    <row r="108" spans="1:5">
      <c r="A108" s="1514"/>
      <c r="B108" s="1891"/>
      <c r="C108" s="1514"/>
      <c r="D108" s="1514"/>
      <c r="E108" s="1514"/>
    </row>
    <row r="109" spans="1:5">
      <c r="A109" s="1514"/>
      <c r="B109" s="1891"/>
      <c r="C109" s="1514"/>
      <c r="D109" s="1514"/>
      <c r="E109" s="1514"/>
    </row>
    <row r="110" spans="1:5">
      <c r="A110" s="1514"/>
      <c r="B110" s="1891"/>
      <c r="C110" s="1514"/>
      <c r="D110" s="1514"/>
      <c r="E110" s="1514"/>
    </row>
    <row r="111" spans="1:5">
      <c r="A111" s="1514"/>
      <c r="B111" s="1891"/>
      <c r="C111" s="1514"/>
      <c r="D111" s="1514"/>
      <c r="E111" s="1514"/>
    </row>
    <row r="112" spans="1:5">
      <c r="A112" s="1514"/>
      <c r="B112" s="1891"/>
      <c r="C112" s="1514"/>
      <c r="D112" s="1514"/>
      <c r="E112" s="1514"/>
    </row>
    <row r="113" spans="1:5">
      <c r="A113" s="1514"/>
      <c r="B113" s="1891"/>
      <c r="C113" s="1514"/>
      <c r="D113" s="1514"/>
      <c r="E113" s="1514"/>
    </row>
    <row r="114" spans="1:5">
      <c r="A114" s="1514"/>
      <c r="B114" s="1891"/>
      <c r="C114" s="1514"/>
      <c r="D114" s="1514"/>
      <c r="E114" s="1514"/>
    </row>
    <row r="115" spans="1:5">
      <c r="A115" s="1514"/>
      <c r="B115" s="1891"/>
      <c r="C115" s="1514"/>
      <c r="D115" s="1514"/>
      <c r="E115" s="1514"/>
    </row>
    <row r="116" spans="1:5">
      <c r="A116" s="1514"/>
      <c r="B116" s="1891"/>
      <c r="C116" s="1514"/>
      <c r="D116" s="1514"/>
      <c r="E116" s="1514"/>
    </row>
    <row r="117" spans="1:5">
      <c r="A117" s="1514"/>
      <c r="B117" s="1891"/>
      <c r="C117" s="1514"/>
      <c r="D117" s="1514"/>
      <c r="E117" s="1514"/>
    </row>
    <row r="118" spans="1:5">
      <c r="A118" s="1514"/>
      <c r="B118" s="1891"/>
      <c r="C118" s="1514"/>
      <c r="D118" s="1514"/>
      <c r="E118" s="1514"/>
    </row>
    <row r="119" spans="1:5">
      <c r="A119" s="1514"/>
      <c r="B119" s="1891"/>
      <c r="C119" s="1514"/>
      <c r="D119" s="1514"/>
      <c r="E119" s="1514"/>
    </row>
    <row r="120" spans="1:5">
      <c r="A120" s="1514"/>
      <c r="B120" s="1891"/>
      <c r="C120" s="1514"/>
      <c r="D120" s="1514"/>
      <c r="E120" s="1514"/>
    </row>
    <row r="121" spans="1:5">
      <c r="A121" s="1514"/>
      <c r="B121" s="1891"/>
      <c r="C121" s="1514"/>
      <c r="D121" s="1514"/>
      <c r="E121" s="1514"/>
    </row>
    <row r="122" spans="1:5">
      <c r="A122" s="1514"/>
      <c r="B122" s="1891"/>
      <c r="C122" s="1514"/>
      <c r="D122" s="1514"/>
      <c r="E122" s="1514"/>
    </row>
    <row r="123" spans="1:5">
      <c r="A123" s="1514"/>
      <c r="B123" s="1891"/>
      <c r="C123" s="1514"/>
      <c r="D123" s="1514"/>
      <c r="E123" s="1514"/>
    </row>
    <row r="124" spans="1:5">
      <c r="A124" s="1514"/>
      <c r="B124" s="1891"/>
      <c r="C124" s="1514"/>
      <c r="D124" s="1514"/>
      <c r="E124" s="1514"/>
    </row>
    <row r="125" spans="1:5">
      <c r="A125" s="1514"/>
      <c r="B125" s="1891"/>
      <c r="C125" s="1514"/>
      <c r="D125" s="1514"/>
      <c r="E125" s="1514"/>
    </row>
    <row r="126" spans="1:5">
      <c r="A126" s="1514"/>
      <c r="B126" s="1891"/>
      <c r="C126" s="1514"/>
      <c r="D126" s="1514"/>
      <c r="E126" s="1514"/>
    </row>
    <row r="127" spans="1:5">
      <c r="A127" s="1514"/>
      <c r="B127" s="1891"/>
      <c r="C127" s="1514"/>
      <c r="D127" s="1514"/>
      <c r="E127" s="1514"/>
    </row>
    <row r="128" spans="1:5">
      <c r="A128" s="1514"/>
      <c r="B128" s="1891"/>
      <c r="C128" s="1514"/>
      <c r="D128" s="1514"/>
      <c r="E128" s="1514"/>
    </row>
    <row r="129" spans="1:5">
      <c r="A129" s="1514"/>
      <c r="B129" s="1891"/>
      <c r="C129" s="1514"/>
      <c r="D129" s="1514"/>
      <c r="E129" s="1514"/>
    </row>
    <row r="130" spans="1:5">
      <c r="A130" s="1514"/>
      <c r="B130" s="1891"/>
      <c r="C130" s="1514"/>
      <c r="D130" s="1514"/>
      <c r="E130" s="1514"/>
    </row>
    <row r="131" spans="1:5">
      <c r="A131" s="1514"/>
      <c r="B131" s="1891"/>
      <c r="C131" s="1514"/>
      <c r="D131" s="1514"/>
      <c r="E131" s="1514"/>
    </row>
    <row r="132" spans="1:5">
      <c r="A132" s="1514"/>
      <c r="B132" s="1891"/>
      <c r="C132" s="1514"/>
      <c r="D132" s="1514"/>
      <c r="E132" s="1514"/>
    </row>
    <row r="133" spans="1:5">
      <c r="A133" s="1514"/>
      <c r="B133" s="1891"/>
      <c r="C133" s="1514"/>
      <c r="D133" s="1514"/>
      <c r="E133" s="1514"/>
    </row>
    <row r="134" spans="1:5">
      <c r="A134" s="1514"/>
      <c r="B134" s="1891"/>
      <c r="C134" s="1514"/>
      <c r="D134" s="1514"/>
      <c r="E134" s="1514"/>
    </row>
    <row r="135" spans="1:5">
      <c r="A135" s="1514"/>
      <c r="B135" s="1891"/>
      <c r="C135" s="1514"/>
      <c r="D135" s="1514"/>
      <c r="E135" s="1514"/>
    </row>
    <row r="136" spans="1:5">
      <c r="A136" s="1514"/>
      <c r="B136" s="1891"/>
      <c r="C136" s="1514"/>
      <c r="D136" s="1514"/>
      <c r="E136" s="1514"/>
    </row>
    <row r="137" spans="1:5">
      <c r="A137" s="1514"/>
      <c r="B137" s="1891"/>
      <c r="C137" s="1514"/>
      <c r="D137" s="1514"/>
      <c r="E137" s="1514"/>
    </row>
    <row r="138" spans="1:5">
      <c r="A138" s="1514"/>
      <c r="B138" s="1891"/>
      <c r="C138" s="1514"/>
      <c r="D138" s="1514"/>
      <c r="E138" s="1514"/>
    </row>
    <row r="139" spans="1:5">
      <c r="A139" s="1514"/>
      <c r="B139" s="1891"/>
      <c r="C139" s="1514"/>
      <c r="D139" s="1514"/>
      <c r="E139" s="1514"/>
    </row>
    <row r="140" spans="1:5">
      <c r="A140" s="1514"/>
      <c r="B140" s="1891"/>
      <c r="C140" s="1514"/>
      <c r="D140" s="1514"/>
      <c r="E140" s="1514"/>
    </row>
    <row r="141" spans="1:5">
      <c r="A141" s="1514"/>
      <c r="B141" s="1891"/>
      <c r="C141" s="1514"/>
      <c r="D141" s="1514"/>
      <c r="E141" s="1514"/>
    </row>
    <row r="142" spans="1:5">
      <c r="A142" s="1514"/>
      <c r="B142" s="1891"/>
      <c r="C142" s="1514"/>
      <c r="D142" s="1514"/>
      <c r="E142" s="1514"/>
    </row>
    <row r="143" spans="1:5">
      <c r="A143" s="1514"/>
      <c r="B143" s="1891"/>
      <c r="C143" s="1514"/>
      <c r="D143" s="1514"/>
      <c r="E143" s="1514"/>
    </row>
    <row r="144" spans="1:5">
      <c r="A144" s="1514"/>
      <c r="B144" s="1891"/>
      <c r="C144" s="1514"/>
      <c r="D144" s="1514"/>
      <c r="E144" s="1514"/>
    </row>
    <row r="145" spans="1:5">
      <c r="A145" s="1514"/>
      <c r="B145" s="1891"/>
      <c r="C145" s="1514"/>
      <c r="D145" s="1514"/>
      <c r="E145" s="1514"/>
    </row>
    <row r="146" spans="1:5">
      <c r="A146" s="1514"/>
      <c r="B146" s="1891"/>
      <c r="C146" s="1514"/>
      <c r="D146" s="1514"/>
      <c r="E146" s="1514"/>
    </row>
    <row r="147" spans="1:5">
      <c r="A147" s="1514"/>
      <c r="B147" s="1891"/>
      <c r="C147" s="1514"/>
      <c r="D147" s="1514"/>
      <c r="E147" s="1514"/>
    </row>
    <row r="148" spans="1:5">
      <c r="A148" s="1514"/>
      <c r="B148" s="1891"/>
      <c r="C148" s="1514"/>
      <c r="D148" s="1514"/>
      <c r="E148" s="1514"/>
    </row>
    <row r="149" spans="1:5">
      <c r="A149" s="1514"/>
      <c r="B149" s="1891"/>
      <c r="C149" s="1514"/>
      <c r="D149" s="1514"/>
      <c r="E149" s="1514"/>
    </row>
    <row r="150" spans="1:5">
      <c r="A150" s="1514"/>
      <c r="B150" s="1891"/>
      <c r="C150" s="1514"/>
      <c r="D150" s="1514"/>
      <c r="E150" s="1514"/>
    </row>
    <row r="151" spans="1:5">
      <c r="A151" s="1514"/>
      <c r="B151" s="1891"/>
      <c r="C151" s="1514"/>
      <c r="D151" s="1514"/>
      <c r="E151" s="1514"/>
    </row>
    <row r="152" spans="1:5">
      <c r="A152" s="1514"/>
      <c r="B152" s="1891"/>
      <c r="C152" s="1514"/>
      <c r="D152" s="1514"/>
      <c r="E152" s="1514"/>
    </row>
    <row r="153" spans="1:5">
      <c r="A153" s="1514"/>
      <c r="B153" s="1891"/>
      <c r="C153" s="1514"/>
      <c r="D153" s="1514"/>
      <c r="E153" s="1514"/>
    </row>
    <row r="154" spans="1:5">
      <c r="A154" s="1514"/>
      <c r="B154" s="1891"/>
      <c r="C154" s="1514"/>
      <c r="D154" s="1514"/>
      <c r="E154" s="1514"/>
    </row>
    <row r="155" spans="1:5">
      <c r="A155" s="1514"/>
      <c r="B155" s="1891"/>
      <c r="C155" s="1514"/>
      <c r="D155" s="1514"/>
      <c r="E155" s="1514"/>
    </row>
    <row r="156" spans="1:5">
      <c r="A156" s="1514"/>
      <c r="B156" s="1891"/>
      <c r="C156" s="1514"/>
      <c r="D156" s="1514"/>
      <c r="E156" s="1514"/>
    </row>
    <row r="157" spans="1:5">
      <c r="A157" s="1514"/>
      <c r="B157" s="1891"/>
      <c r="C157" s="1514"/>
      <c r="D157" s="1514"/>
      <c r="E157" s="1514"/>
    </row>
    <row r="158" spans="1:5">
      <c r="A158" s="1514"/>
      <c r="B158" s="1891"/>
      <c r="C158" s="1514"/>
      <c r="D158" s="1514"/>
      <c r="E158" s="1514"/>
    </row>
    <row r="159" spans="1:5">
      <c r="A159" s="1514"/>
      <c r="B159" s="1891"/>
      <c r="C159" s="1514"/>
      <c r="D159" s="1514"/>
      <c r="E159" s="1514"/>
    </row>
    <row r="160" spans="1:5">
      <c r="A160" s="1514"/>
      <c r="B160" s="1891"/>
      <c r="C160" s="1514"/>
      <c r="D160" s="1514"/>
      <c r="E160" s="1514"/>
    </row>
    <row r="161" spans="1:5">
      <c r="A161" s="1514"/>
      <c r="B161" s="1891"/>
      <c r="C161" s="1514"/>
      <c r="D161" s="1514"/>
      <c r="E161" s="1514"/>
    </row>
    <row r="162" spans="1:5">
      <c r="A162" s="1514"/>
      <c r="B162" s="1891"/>
      <c r="C162" s="1514"/>
      <c r="D162" s="1514"/>
      <c r="E162" s="1514"/>
    </row>
    <row r="163" spans="1:5">
      <c r="A163" s="1514"/>
      <c r="B163" s="1891"/>
      <c r="C163" s="1514"/>
      <c r="D163" s="1514"/>
      <c r="E163" s="1514"/>
    </row>
    <row r="164" spans="1:5">
      <c r="A164" s="1514"/>
      <c r="B164" s="1891"/>
      <c r="C164" s="1514"/>
      <c r="D164" s="1514"/>
      <c r="E164" s="1514"/>
    </row>
    <row r="165" spans="1:5">
      <c r="A165" s="1514"/>
      <c r="B165" s="1891"/>
      <c r="C165" s="1514"/>
      <c r="D165" s="1514"/>
      <c r="E165" s="1514"/>
    </row>
    <row r="166" spans="1:5">
      <c r="A166" s="1514"/>
      <c r="B166" s="1891"/>
      <c r="C166" s="1514"/>
      <c r="D166" s="1514"/>
      <c r="E166" s="1514"/>
    </row>
    <row r="167" spans="1:5">
      <c r="A167" s="1514"/>
      <c r="B167" s="1891"/>
      <c r="C167" s="1514"/>
      <c r="D167" s="1514"/>
      <c r="E167" s="1514"/>
    </row>
    <row r="168" spans="1:5">
      <c r="A168" s="1514"/>
      <c r="B168" s="1891"/>
      <c r="C168" s="1514"/>
      <c r="D168" s="1514"/>
      <c r="E168" s="1514"/>
    </row>
    <row r="169" spans="1:5">
      <c r="A169" s="1514"/>
      <c r="B169" s="1891"/>
      <c r="C169" s="1514"/>
      <c r="D169" s="1514"/>
      <c r="E169" s="1514"/>
    </row>
    <row r="170" spans="1:5">
      <c r="A170" s="1514"/>
      <c r="B170" s="1891"/>
      <c r="C170" s="1514"/>
      <c r="D170" s="1514"/>
      <c r="E170" s="1514"/>
    </row>
    <row r="171" spans="1:5">
      <c r="A171" s="1514"/>
      <c r="B171" s="1891"/>
      <c r="C171" s="1514"/>
      <c r="D171" s="1514"/>
      <c r="E171" s="1514"/>
    </row>
    <row r="172" spans="1:5">
      <c r="A172" s="1514"/>
      <c r="B172" s="1891"/>
      <c r="C172" s="1514"/>
      <c r="D172" s="1514"/>
      <c r="E172" s="1514"/>
    </row>
    <row r="173" spans="1:5">
      <c r="A173" s="1514"/>
      <c r="B173" s="1891"/>
      <c r="C173" s="1514"/>
      <c r="D173" s="1514"/>
      <c r="E173" s="1514"/>
    </row>
    <row r="174" spans="1:5">
      <c r="A174" s="1514"/>
      <c r="B174" s="1891"/>
      <c r="C174" s="1514"/>
      <c r="D174" s="1514"/>
      <c r="E174" s="1514"/>
    </row>
    <row r="175" spans="1:5">
      <c r="A175" s="1514"/>
      <c r="B175" s="1891"/>
      <c r="C175" s="1514"/>
      <c r="D175" s="1514"/>
      <c r="E175" s="1514"/>
    </row>
    <row r="176" spans="1:5">
      <c r="A176" s="1514"/>
      <c r="B176" s="1891"/>
      <c r="C176" s="1514"/>
      <c r="D176" s="1514"/>
      <c r="E176" s="1514"/>
    </row>
    <row r="177" spans="1:5">
      <c r="A177" s="1514"/>
      <c r="B177" s="1891"/>
      <c r="C177" s="1514"/>
      <c r="D177" s="1514"/>
      <c r="E177" s="1514"/>
    </row>
    <row r="178" spans="1:5">
      <c r="A178" s="1514"/>
      <c r="B178" s="1891"/>
      <c r="C178" s="1514"/>
      <c r="D178" s="1514"/>
      <c r="E178" s="1514"/>
    </row>
    <row r="179" spans="1:5">
      <c r="A179" s="1514"/>
      <c r="B179" s="1891"/>
      <c r="C179" s="1514"/>
      <c r="D179" s="1514"/>
      <c r="E179" s="1514"/>
    </row>
    <row r="180" spans="1:5">
      <c r="A180" s="1514"/>
      <c r="B180" s="1891"/>
      <c r="C180" s="1514"/>
      <c r="D180" s="1514"/>
      <c r="E180" s="1514"/>
    </row>
    <row r="181" spans="1:5">
      <c r="A181" s="1514"/>
      <c r="B181" s="1891"/>
      <c r="C181" s="1514"/>
      <c r="D181" s="1514"/>
      <c r="E181" s="1514"/>
    </row>
    <row r="182" spans="1:5">
      <c r="A182" s="1514"/>
      <c r="B182" s="1891"/>
      <c r="C182" s="1514"/>
      <c r="D182" s="1514"/>
      <c r="E182" s="1514"/>
    </row>
    <row r="183" spans="1:5">
      <c r="A183" s="1514"/>
      <c r="B183" s="1891"/>
      <c r="C183" s="1514"/>
      <c r="D183" s="1514"/>
      <c r="E183" s="1514"/>
    </row>
    <row r="184" spans="1:5">
      <c r="A184" s="1514"/>
      <c r="B184" s="1891"/>
      <c r="C184" s="1514"/>
      <c r="D184" s="1514"/>
      <c r="E184" s="1514"/>
    </row>
    <row r="185" spans="1:5">
      <c r="A185" s="1514"/>
      <c r="B185" s="1891"/>
      <c r="C185" s="1514"/>
      <c r="D185" s="1514"/>
      <c r="E185" s="1514"/>
    </row>
    <row r="186" spans="1:5">
      <c r="A186" s="1514"/>
      <c r="B186" s="1891"/>
      <c r="C186" s="1514"/>
      <c r="D186" s="1514"/>
      <c r="E186" s="1514"/>
    </row>
    <row r="187" spans="1:5">
      <c r="A187" s="1514"/>
      <c r="B187" s="1891"/>
      <c r="C187" s="1514"/>
      <c r="D187" s="1514"/>
      <c r="E187" s="1514"/>
    </row>
    <row r="188" spans="1:5">
      <c r="A188" s="1514"/>
      <c r="B188" s="1891"/>
      <c r="C188" s="1514"/>
      <c r="D188" s="1514"/>
      <c r="E188" s="1514"/>
    </row>
    <row r="189" spans="1:5">
      <c r="A189" s="1514"/>
      <c r="B189" s="1891"/>
      <c r="C189" s="1514"/>
      <c r="D189" s="1514"/>
      <c r="E189" s="1514"/>
    </row>
    <row r="190" spans="1:5">
      <c r="A190" s="1514"/>
      <c r="B190" s="1891"/>
      <c r="C190" s="1514"/>
      <c r="D190" s="1514"/>
      <c r="E190" s="1514"/>
    </row>
    <row r="191" spans="1:5">
      <c r="A191" s="1514"/>
      <c r="B191" s="1891"/>
      <c r="C191" s="1514"/>
      <c r="D191" s="1514"/>
      <c r="E191" s="1514"/>
    </row>
    <row r="192" spans="1:5">
      <c r="A192" s="1514"/>
      <c r="B192" s="1891"/>
      <c r="C192" s="1514"/>
      <c r="D192" s="1514"/>
      <c r="E192" s="1514"/>
    </row>
    <row r="193" spans="1:5">
      <c r="A193" s="1514"/>
      <c r="B193" s="1891"/>
      <c r="C193" s="1514"/>
      <c r="D193" s="1514"/>
      <c r="E193" s="1514"/>
    </row>
    <row r="194" spans="1:5">
      <c r="A194" s="1514"/>
      <c r="B194" s="1891"/>
      <c r="C194" s="1514"/>
      <c r="D194" s="1514"/>
      <c r="E194" s="1514"/>
    </row>
    <row r="195" spans="1:5">
      <c r="A195" s="1514"/>
      <c r="B195" s="1891"/>
      <c r="C195" s="1514"/>
      <c r="D195" s="1514"/>
      <c r="E195" s="1514"/>
    </row>
    <row r="196" spans="1:5">
      <c r="A196" s="1514"/>
      <c r="B196" s="1891"/>
      <c r="C196" s="1514"/>
      <c r="D196" s="1514"/>
      <c r="E196" s="1514"/>
    </row>
    <row r="197" spans="1:5">
      <c r="A197" s="1514"/>
      <c r="B197" s="1891"/>
      <c r="C197" s="1514"/>
      <c r="D197" s="1514"/>
      <c r="E197" s="1514"/>
    </row>
    <row r="198" spans="1:5">
      <c r="A198" s="1514"/>
      <c r="B198" s="1891"/>
      <c r="C198" s="1514"/>
      <c r="D198" s="1514"/>
      <c r="E198" s="1514"/>
    </row>
    <row r="199" spans="1:5">
      <c r="A199" s="1514"/>
      <c r="B199" s="1891"/>
      <c r="C199" s="1514"/>
      <c r="D199" s="1514"/>
      <c r="E199" s="1514"/>
    </row>
    <row r="200" spans="1:5">
      <c r="A200" s="1514"/>
      <c r="B200" s="1891"/>
      <c r="C200" s="1514"/>
      <c r="D200" s="1514"/>
      <c r="E200" s="1514"/>
    </row>
    <row r="201" spans="1:5">
      <c r="A201" s="1514"/>
      <c r="B201" s="1891"/>
      <c r="C201" s="1514"/>
      <c r="D201" s="1514"/>
      <c r="E201" s="1514"/>
    </row>
    <row r="202" spans="1:5">
      <c r="A202" s="1514"/>
      <c r="B202" s="1891"/>
      <c r="C202" s="1514"/>
      <c r="D202" s="1514"/>
      <c r="E202" s="1514"/>
    </row>
    <row r="203" spans="1:5">
      <c r="A203" s="1514"/>
      <c r="B203" s="1891"/>
      <c r="C203" s="1514"/>
      <c r="D203" s="1514"/>
      <c r="E203" s="1514"/>
    </row>
    <row r="204" spans="1:5">
      <c r="A204" s="1514"/>
      <c r="B204" s="1891"/>
      <c r="C204" s="1514"/>
      <c r="D204" s="1514"/>
      <c r="E204" s="1514"/>
    </row>
    <row r="205" spans="1:5">
      <c r="A205" s="1514"/>
      <c r="B205" s="1891"/>
      <c r="C205" s="1514"/>
      <c r="D205" s="1514"/>
      <c r="E205" s="1514"/>
    </row>
    <row r="206" spans="1:5">
      <c r="A206" s="1514"/>
      <c r="B206" s="1891"/>
      <c r="C206" s="1514"/>
      <c r="D206" s="1514"/>
      <c r="E206" s="1514"/>
    </row>
    <row r="207" spans="1:5">
      <c r="A207" s="1514"/>
      <c r="B207" s="1891"/>
      <c r="C207" s="1514"/>
      <c r="D207" s="1514"/>
      <c r="E207" s="1514"/>
    </row>
    <row r="208" spans="1:5">
      <c r="A208" s="1514"/>
      <c r="B208" s="1891"/>
      <c r="C208" s="1514"/>
      <c r="D208" s="1514"/>
      <c r="E208" s="1514"/>
    </row>
    <row r="209" spans="1:5">
      <c r="A209" s="1514"/>
      <c r="B209" s="1891"/>
      <c r="C209" s="1514"/>
      <c r="D209" s="1514"/>
      <c r="E209" s="1514"/>
    </row>
    <row r="210" spans="1:5">
      <c r="A210" s="1514"/>
      <c r="B210" s="1891"/>
      <c r="C210" s="1514"/>
      <c r="D210" s="1514"/>
      <c r="E210" s="1514"/>
    </row>
    <row r="211" spans="1:5">
      <c r="A211" s="1514"/>
      <c r="B211" s="1891"/>
      <c r="C211" s="1514"/>
      <c r="D211" s="1514"/>
      <c r="E211" s="1514"/>
    </row>
    <row r="212" spans="1:5">
      <c r="A212" s="1514"/>
      <c r="B212" s="1891"/>
      <c r="C212" s="1514"/>
      <c r="D212" s="1514"/>
      <c r="E212" s="1514"/>
    </row>
    <row r="213" spans="1:5">
      <c r="A213" s="1514"/>
      <c r="B213" s="1891"/>
      <c r="C213" s="1514"/>
      <c r="D213" s="1514"/>
      <c r="E213" s="1514"/>
    </row>
    <row r="214" spans="1:5">
      <c r="A214" s="1514"/>
      <c r="B214" s="1891"/>
      <c r="C214" s="1514"/>
      <c r="D214" s="1514"/>
      <c r="E214" s="1514"/>
    </row>
    <row r="215" spans="1:5">
      <c r="A215" s="1514"/>
      <c r="B215" s="1891"/>
      <c r="C215" s="1514"/>
      <c r="D215" s="1514"/>
      <c r="E215" s="1514"/>
    </row>
    <row r="216" spans="1:5">
      <c r="A216" s="1514"/>
      <c r="B216" s="1891"/>
      <c r="C216" s="1514"/>
      <c r="D216" s="1514"/>
      <c r="E216" s="1514"/>
    </row>
    <row r="217" spans="1:5">
      <c r="A217" s="1514"/>
      <c r="B217" s="1891"/>
      <c r="C217" s="1514"/>
      <c r="D217" s="1514"/>
      <c r="E217" s="1514"/>
    </row>
    <row r="218" spans="1:5">
      <c r="A218" s="1514"/>
      <c r="B218" s="1891"/>
      <c r="C218" s="1514"/>
      <c r="D218" s="1514"/>
      <c r="E218" s="1514"/>
    </row>
    <row r="219" spans="1:5">
      <c r="A219" s="1514"/>
      <c r="B219" s="1891"/>
      <c r="C219" s="1514"/>
      <c r="D219" s="1514"/>
      <c r="E219" s="1514"/>
    </row>
    <row r="220" spans="1:5">
      <c r="A220" s="1514"/>
      <c r="B220" s="1891"/>
      <c r="C220" s="1514"/>
      <c r="D220" s="1514"/>
      <c r="E220" s="1514"/>
    </row>
    <row r="221" spans="1:5">
      <c r="A221" s="1514"/>
      <c r="B221" s="1891"/>
      <c r="C221" s="1514"/>
      <c r="D221" s="1514"/>
      <c r="E221" s="1514"/>
    </row>
    <row r="222" spans="1:5">
      <c r="A222" s="1514"/>
      <c r="B222" s="1891"/>
      <c r="C222" s="1514"/>
      <c r="D222" s="1514"/>
      <c r="E222" s="1514"/>
    </row>
    <row r="223" spans="1:5">
      <c r="A223" s="1514"/>
      <c r="B223" s="1891"/>
      <c r="C223" s="1514"/>
      <c r="D223" s="1514"/>
      <c r="E223" s="1514"/>
    </row>
    <row r="224" spans="1:5">
      <c r="A224" s="1514"/>
      <c r="B224" s="1891"/>
      <c r="C224" s="1514"/>
      <c r="D224" s="1514"/>
      <c r="E224" s="1514"/>
    </row>
    <row r="225" spans="1:5">
      <c r="A225" s="1514"/>
      <c r="B225" s="1891"/>
      <c r="C225" s="1514"/>
      <c r="D225" s="1514"/>
      <c r="E225" s="1514"/>
    </row>
    <row r="226" spans="1:5">
      <c r="A226" s="1514"/>
      <c r="B226" s="1891"/>
      <c r="C226" s="1514"/>
      <c r="D226" s="1514"/>
      <c r="E226" s="1514"/>
    </row>
    <row r="227" spans="1:5">
      <c r="A227" s="1514"/>
      <c r="B227" s="1891"/>
      <c r="C227" s="1514"/>
      <c r="D227" s="1514"/>
      <c r="E227" s="1514"/>
    </row>
    <row r="228" spans="1:5">
      <c r="A228" s="1514"/>
      <c r="B228" s="1891"/>
      <c r="C228" s="1514"/>
      <c r="D228" s="1514"/>
      <c r="E228" s="1514"/>
    </row>
    <row r="229" spans="1:5">
      <c r="A229" s="1514"/>
      <c r="B229" s="1891"/>
      <c r="C229" s="1514"/>
      <c r="D229" s="1514"/>
      <c r="E229" s="1514"/>
    </row>
    <row r="230" spans="1:5">
      <c r="A230" s="1514"/>
      <c r="B230" s="1891"/>
      <c r="C230" s="1514"/>
      <c r="D230" s="1514"/>
      <c r="E230" s="1514"/>
    </row>
    <row r="231" spans="1:5">
      <c r="A231" s="1514"/>
      <c r="B231" s="1891"/>
      <c r="C231" s="1514"/>
      <c r="D231" s="1514"/>
      <c r="E231" s="1514"/>
    </row>
    <row r="232" spans="1:5">
      <c r="A232" s="1514"/>
      <c r="B232" s="1891"/>
      <c r="C232" s="1514"/>
      <c r="D232" s="1514"/>
      <c r="E232" s="1514"/>
    </row>
    <row r="233" spans="1:5">
      <c r="A233" s="1514"/>
      <c r="B233" s="1891"/>
      <c r="C233" s="1514"/>
      <c r="D233" s="1514"/>
      <c r="E233" s="1514"/>
    </row>
    <row r="234" spans="1:5">
      <c r="A234" s="1514"/>
      <c r="B234" s="1891"/>
      <c r="C234" s="1514"/>
      <c r="D234" s="1514"/>
      <c r="E234" s="1514"/>
    </row>
    <row r="235" spans="1:5">
      <c r="A235" s="1514"/>
      <c r="B235" s="1891"/>
      <c r="C235" s="1514"/>
      <c r="D235" s="1514"/>
      <c r="E235" s="1514"/>
    </row>
    <row r="236" spans="1:5">
      <c r="A236" s="1514"/>
      <c r="B236" s="1891"/>
      <c r="C236" s="1514"/>
      <c r="D236" s="1514"/>
      <c r="E236" s="1514"/>
    </row>
    <row r="237" spans="1:5">
      <c r="A237" s="1514"/>
      <c r="B237" s="1891"/>
      <c r="C237" s="1514"/>
      <c r="D237" s="1514"/>
      <c r="E237" s="1514"/>
    </row>
    <row r="238" spans="1:5">
      <c r="A238" s="1514"/>
      <c r="B238" s="1891"/>
      <c r="C238" s="1514"/>
      <c r="D238" s="1514"/>
      <c r="E238" s="1514"/>
    </row>
    <row r="239" spans="1:5">
      <c r="A239" s="1514"/>
      <c r="B239" s="1891"/>
      <c r="C239" s="1514"/>
      <c r="D239" s="1514"/>
      <c r="E239" s="1514"/>
    </row>
    <row r="240" spans="1:5">
      <c r="A240" s="1514"/>
      <c r="B240" s="1891"/>
      <c r="C240" s="1514"/>
      <c r="D240" s="1514"/>
      <c r="E240" s="1514"/>
    </row>
    <row r="241" spans="1:5">
      <c r="A241" s="1514"/>
      <c r="B241" s="1891"/>
      <c r="C241" s="1514"/>
      <c r="D241" s="1514"/>
      <c r="E241" s="1514"/>
    </row>
    <row r="242" spans="1:5">
      <c r="A242" s="1514"/>
      <c r="B242" s="1891"/>
      <c r="C242" s="1514"/>
      <c r="D242" s="1514"/>
      <c r="E242" s="1514"/>
    </row>
    <row r="243" spans="1:5">
      <c r="A243" s="1514"/>
      <c r="B243" s="1891"/>
      <c r="C243" s="1514"/>
      <c r="D243" s="1514"/>
      <c r="E243" s="1514"/>
    </row>
    <row r="244" spans="1:5">
      <c r="A244" s="1514"/>
      <c r="B244" s="1891"/>
      <c r="C244" s="1514"/>
      <c r="D244" s="1514"/>
      <c r="E244" s="1514"/>
    </row>
    <row r="245" spans="1:5">
      <c r="A245" s="1514"/>
      <c r="B245" s="1891"/>
      <c r="C245" s="1514"/>
      <c r="D245" s="1514"/>
      <c r="E245" s="1514"/>
    </row>
    <row r="246" spans="1:5">
      <c r="A246" s="1514"/>
      <c r="B246" s="1891"/>
      <c r="C246" s="1514"/>
      <c r="D246" s="1514"/>
      <c r="E246" s="1514"/>
    </row>
    <row r="247" spans="1:5">
      <c r="A247" s="1514"/>
      <c r="B247" s="1891"/>
      <c r="C247" s="1514"/>
      <c r="D247" s="1514"/>
      <c r="E247" s="1514"/>
    </row>
    <row r="248" spans="1:5">
      <c r="A248" s="1514"/>
      <c r="B248" s="1891"/>
      <c r="C248" s="1514"/>
      <c r="D248" s="1514"/>
      <c r="E248" s="1514"/>
    </row>
    <row r="249" spans="1:5">
      <c r="A249" s="1514"/>
      <c r="B249" s="1891"/>
      <c r="C249" s="1514"/>
      <c r="D249" s="1514"/>
      <c r="E249" s="1514"/>
    </row>
    <row r="250" spans="1:5">
      <c r="A250" s="1514"/>
      <c r="B250" s="1891"/>
      <c r="C250" s="1514"/>
      <c r="D250" s="1514"/>
      <c r="E250" s="1514"/>
    </row>
    <row r="251" spans="1:5">
      <c r="A251" s="1514"/>
      <c r="B251" s="1891"/>
      <c r="C251" s="1514"/>
      <c r="D251" s="1514"/>
      <c r="E251" s="1514"/>
    </row>
    <row r="252" spans="1:5">
      <c r="A252" s="1514"/>
      <c r="B252" s="1891"/>
      <c r="C252" s="1514"/>
      <c r="D252" s="1514"/>
      <c r="E252" s="1514"/>
    </row>
    <row r="253" spans="1:5">
      <c r="A253" s="1514"/>
      <c r="B253" s="1891"/>
      <c r="C253" s="1514"/>
      <c r="D253" s="1514"/>
      <c r="E253" s="1514"/>
    </row>
    <row r="254" spans="1:5">
      <c r="A254" s="1514"/>
      <c r="B254" s="1891"/>
      <c r="C254" s="1514"/>
      <c r="D254" s="1514"/>
      <c r="E254" s="1514"/>
    </row>
    <row r="255" spans="1:5">
      <c r="A255" s="1514"/>
      <c r="B255" s="1891"/>
      <c r="C255" s="1514"/>
      <c r="D255" s="1514"/>
      <c r="E255" s="1514"/>
    </row>
    <row r="256" spans="1:5">
      <c r="A256" s="1514"/>
      <c r="B256" s="1891"/>
      <c r="C256" s="1514"/>
      <c r="D256" s="1514"/>
      <c r="E256" s="1514"/>
    </row>
    <row r="257" spans="1:5">
      <c r="A257" s="1514"/>
      <c r="B257" s="1891"/>
      <c r="C257" s="1514"/>
      <c r="D257" s="1514"/>
      <c r="E257" s="1514"/>
    </row>
    <row r="258" spans="1:5">
      <c r="A258" s="1514"/>
      <c r="B258" s="1891"/>
      <c r="C258" s="1514"/>
      <c r="D258" s="1514"/>
      <c r="E258" s="1514"/>
    </row>
    <row r="259" spans="1:5">
      <c r="A259" s="1514"/>
      <c r="B259" s="1891"/>
      <c r="C259" s="1514"/>
      <c r="D259" s="1514"/>
      <c r="E259" s="1514"/>
    </row>
    <row r="260" spans="1:5">
      <c r="A260" s="1514"/>
      <c r="B260" s="1891"/>
      <c r="C260" s="1514"/>
      <c r="D260" s="1514"/>
      <c r="E260" s="1514"/>
    </row>
    <row r="261" spans="1:5">
      <c r="A261" s="1514"/>
      <c r="B261" s="1891"/>
      <c r="C261" s="1514"/>
      <c r="D261" s="1514"/>
      <c r="E261" s="1514"/>
    </row>
    <row r="262" spans="1:5">
      <c r="A262" s="1514"/>
      <c r="B262" s="1891"/>
      <c r="C262" s="1514"/>
      <c r="D262" s="1514"/>
      <c r="E262" s="1514"/>
    </row>
    <row r="263" spans="1:5">
      <c r="A263" s="1514"/>
      <c r="B263" s="1891"/>
      <c r="C263" s="1514"/>
      <c r="D263" s="1514"/>
      <c r="E263" s="1514"/>
    </row>
    <row r="264" spans="1:5">
      <c r="A264" s="1514"/>
      <c r="B264" s="1891"/>
      <c r="C264" s="1514"/>
      <c r="D264" s="1514"/>
      <c r="E264" s="1514"/>
    </row>
    <row r="265" spans="1:5">
      <c r="A265" s="1514"/>
      <c r="B265" s="1891"/>
      <c r="C265" s="1514"/>
      <c r="D265" s="1514"/>
      <c r="E265" s="1514"/>
    </row>
    <row r="266" spans="1:5">
      <c r="A266" s="1514"/>
      <c r="B266" s="1891"/>
      <c r="C266" s="1514"/>
      <c r="D266" s="1514"/>
      <c r="E266" s="1514"/>
    </row>
    <row r="267" spans="1:5">
      <c r="A267" s="1514"/>
      <c r="B267" s="1891"/>
      <c r="C267" s="1514"/>
      <c r="D267" s="1514"/>
      <c r="E267" s="1514"/>
    </row>
    <row r="268" spans="1:5">
      <c r="A268" s="1514"/>
      <c r="B268" s="1891"/>
      <c r="C268" s="1514"/>
      <c r="D268" s="1514"/>
      <c r="E268" s="1514"/>
    </row>
    <row r="269" spans="1:5">
      <c r="A269" s="1514"/>
      <c r="B269" s="1891"/>
      <c r="C269" s="1514"/>
      <c r="D269" s="1514"/>
      <c r="E269" s="1514"/>
    </row>
    <row r="270" spans="1:5">
      <c r="A270" s="1514"/>
      <c r="B270" s="1891"/>
      <c r="C270" s="1514"/>
      <c r="D270" s="1514"/>
      <c r="E270" s="1514"/>
    </row>
    <row r="271" spans="1:5">
      <c r="A271" s="1514"/>
      <c r="B271" s="1891"/>
      <c r="C271" s="1514"/>
      <c r="D271" s="1514"/>
      <c r="E271" s="1514"/>
    </row>
    <row r="272" spans="1:5">
      <c r="A272" s="1514"/>
      <c r="B272" s="1891"/>
      <c r="C272" s="1514"/>
      <c r="D272" s="1514"/>
      <c r="E272" s="1514"/>
    </row>
    <row r="273" spans="1:5">
      <c r="A273" s="1514"/>
      <c r="B273" s="1891"/>
      <c r="C273" s="1514"/>
      <c r="D273" s="1514"/>
      <c r="E273" s="1514"/>
    </row>
    <row r="274" spans="1:5">
      <c r="A274" s="1514"/>
      <c r="B274" s="1891"/>
      <c r="C274" s="1514"/>
      <c r="D274" s="1514"/>
      <c r="E274" s="1514"/>
    </row>
    <row r="275" spans="1:5">
      <c r="A275" s="1514"/>
      <c r="B275" s="1891"/>
      <c r="C275" s="1514"/>
      <c r="D275" s="1514"/>
      <c r="E275" s="1514"/>
    </row>
    <row r="276" spans="1:5">
      <c r="A276" s="1514"/>
      <c r="B276" s="1891"/>
      <c r="C276" s="1514"/>
      <c r="D276" s="1514"/>
      <c r="E276" s="1514"/>
    </row>
    <row r="277" spans="1:5">
      <c r="A277" s="1514"/>
      <c r="B277" s="1891"/>
      <c r="C277" s="1514"/>
      <c r="D277" s="1514"/>
      <c r="E277" s="1514"/>
    </row>
    <row r="278" spans="1:5">
      <c r="A278" s="1514"/>
      <c r="B278" s="1891"/>
      <c r="C278" s="1514"/>
      <c r="D278" s="1514"/>
      <c r="E278" s="1514"/>
    </row>
    <row r="279" spans="1:5">
      <c r="A279" s="1514"/>
      <c r="B279" s="1891"/>
      <c r="C279" s="1514"/>
      <c r="D279" s="1514"/>
      <c r="E279" s="1514"/>
    </row>
    <row r="280" spans="1:5">
      <c r="A280" s="1514"/>
      <c r="B280" s="1891"/>
      <c r="C280" s="1514"/>
      <c r="D280" s="1514"/>
      <c r="E280" s="1514"/>
    </row>
    <row r="281" spans="1:5">
      <c r="A281" s="1514"/>
      <c r="B281" s="1891"/>
      <c r="C281" s="1514"/>
      <c r="D281" s="1514"/>
      <c r="E281" s="1514"/>
    </row>
    <row r="282" spans="1:5">
      <c r="A282" s="1514"/>
      <c r="B282" s="1891"/>
      <c r="C282" s="1514"/>
      <c r="D282" s="1514"/>
      <c r="E282" s="1514"/>
    </row>
    <row r="283" spans="1:5">
      <c r="A283" s="1514"/>
      <c r="B283" s="1891"/>
      <c r="C283" s="1514"/>
      <c r="D283" s="1514"/>
      <c r="E283" s="1514"/>
    </row>
    <row r="284" spans="1:5">
      <c r="A284" s="1514"/>
      <c r="B284" s="1891"/>
      <c r="C284" s="1514"/>
      <c r="D284" s="1514"/>
      <c r="E284" s="1514"/>
    </row>
    <row r="285" spans="1:5">
      <c r="A285" s="1514"/>
      <c r="B285" s="1891"/>
      <c r="C285" s="1514"/>
      <c r="D285" s="1514"/>
      <c r="E285" s="1514"/>
    </row>
    <row r="286" spans="1:5">
      <c r="A286" s="1514"/>
      <c r="B286" s="1891"/>
      <c r="C286" s="1514"/>
      <c r="D286" s="1514"/>
      <c r="E286" s="1514"/>
    </row>
    <row r="287" spans="1:5">
      <c r="A287" s="1514"/>
      <c r="B287" s="1891"/>
      <c r="C287" s="1514"/>
      <c r="D287" s="1514"/>
      <c r="E287" s="1514"/>
    </row>
    <row r="288" spans="1:5">
      <c r="A288" s="1514"/>
      <c r="B288" s="1891"/>
      <c r="C288" s="1514"/>
      <c r="D288" s="1514"/>
      <c r="E288" s="1514"/>
    </row>
    <row r="289" spans="1:5">
      <c r="A289" s="1514"/>
      <c r="B289" s="1891"/>
      <c r="C289" s="1514"/>
      <c r="D289" s="1514"/>
      <c r="E289" s="1514"/>
    </row>
    <row r="290" spans="1:5">
      <c r="A290" s="1514"/>
      <c r="B290" s="1891"/>
      <c r="C290" s="1514"/>
      <c r="D290" s="1514"/>
      <c r="E290" s="1514"/>
    </row>
    <row r="291" spans="1:5">
      <c r="A291" s="1514"/>
      <c r="B291" s="1891"/>
      <c r="C291" s="1514"/>
      <c r="D291" s="1514"/>
      <c r="E291" s="1514"/>
    </row>
    <row r="292" spans="1:5">
      <c r="A292" s="1514"/>
      <c r="B292" s="1891"/>
      <c r="C292" s="1514"/>
      <c r="D292" s="1514"/>
      <c r="E292" s="1514"/>
    </row>
    <row r="293" spans="1:5">
      <c r="A293" s="1514"/>
      <c r="B293" s="1891"/>
      <c r="C293" s="1514"/>
      <c r="D293" s="1514"/>
      <c r="E293" s="1514"/>
    </row>
    <row r="294" spans="1:5">
      <c r="A294" s="1514"/>
      <c r="B294" s="1891"/>
      <c r="C294" s="1514"/>
      <c r="D294" s="1514"/>
      <c r="E294" s="1514"/>
    </row>
    <row r="295" spans="1:5">
      <c r="A295" s="1514"/>
      <c r="B295" s="1891"/>
      <c r="C295" s="1514"/>
      <c r="D295" s="1514"/>
      <c r="E295" s="1514"/>
    </row>
    <row r="296" spans="1:5">
      <c r="A296" s="1514"/>
      <c r="B296" s="1891"/>
      <c r="C296" s="1514"/>
      <c r="D296" s="1514"/>
      <c r="E296" s="1514"/>
    </row>
    <row r="297" spans="1:5">
      <c r="A297" s="1514"/>
      <c r="B297" s="1891"/>
      <c r="C297" s="1514"/>
      <c r="D297" s="1514"/>
      <c r="E297" s="1514"/>
    </row>
    <row r="298" spans="1:5">
      <c r="A298" s="1514"/>
      <c r="B298" s="1891"/>
      <c r="C298" s="1514"/>
      <c r="D298" s="1514"/>
      <c r="E298" s="1514"/>
    </row>
    <row r="299" spans="1:5">
      <c r="A299" s="1514"/>
      <c r="B299" s="1891"/>
      <c r="C299" s="1514"/>
      <c r="D299" s="1514"/>
      <c r="E299" s="1514"/>
    </row>
    <row r="300" spans="1:5">
      <c r="A300" s="1514"/>
      <c r="B300" s="1891"/>
      <c r="C300" s="1514"/>
      <c r="D300" s="1514"/>
      <c r="E300" s="1514"/>
    </row>
    <row r="301" spans="1:5">
      <c r="A301" s="1514"/>
      <c r="B301" s="1891"/>
      <c r="C301" s="1514"/>
      <c r="D301" s="1514"/>
      <c r="E301" s="1514"/>
    </row>
    <row r="302" spans="1:5">
      <c r="A302" s="1514"/>
      <c r="B302" s="1891"/>
      <c r="C302" s="1514"/>
      <c r="D302" s="1514"/>
      <c r="E302" s="1514"/>
    </row>
    <row r="303" spans="1:5">
      <c r="A303" s="1514"/>
      <c r="B303" s="1891"/>
      <c r="C303" s="1514"/>
      <c r="D303" s="1514"/>
      <c r="E303" s="1514"/>
    </row>
    <row r="304" spans="1:5">
      <c r="A304" s="1514"/>
      <c r="B304" s="1891"/>
      <c r="C304" s="1514"/>
      <c r="D304" s="1514"/>
      <c r="E304" s="1514"/>
    </row>
    <row r="305" spans="1:5">
      <c r="A305" s="1514"/>
      <c r="B305" s="1891"/>
      <c r="C305" s="1514"/>
      <c r="D305" s="1514"/>
      <c r="E305" s="1514"/>
    </row>
    <row r="306" spans="1:5">
      <c r="A306" s="1514"/>
      <c r="B306" s="1891"/>
      <c r="C306" s="1514"/>
      <c r="D306" s="1514"/>
      <c r="E306" s="1514"/>
    </row>
    <row r="307" spans="1:5">
      <c r="A307" s="1514"/>
      <c r="B307" s="1891"/>
      <c r="C307" s="1514"/>
      <c r="D307" s="1514"/>
      <c r="E307" s="1514"/>
    </row>
    <row r="308" spans="1:5">
      <c r="A308" s="1514"/>
      <c r="B308" s="1891"/>
      <c r="C308" s="1514"/>
      <c r="D308" s="1514"/>
      <c r="E308" s="1514"/>
    </row>
    <row r="309" spans="1:5">
      <c r="A309" s="1514"/>
      <c r="B309" s="1891"/>
      <c r="C309" s="1514"/>
      <c r="D309" s="1514"/>
      <c r="E309" s="1514"/>
    </row>
    <row r="310" spans="1:5">
      <c r="A310" s="1514"/>
      <c r="B310" s="1891"/>
      <c r="C310" s="1514"/>
      <c r="D310" s="1514"/>
      <c r="E310" s="1514"/>
    </row>
    <row r="311" spans="1:5">
      <c r="A311" s="1514"/>
      <c r="B311" s="1891"/>
      <c r="C311" s="1514"/>
      <c r="D311" s="1514"/>
      <c r="E311" s="1514"/>
    </row>
    <row r="312" spans="1:5">
      <c r="A312" s="1514"/>
      <c r="B312" s="1891"/>
      <c r="C312" s="1514"/>
      <c r="D312" s="1514"/>
      <c r="E312" s="1514"/>
    </row>
    <row r="313" spans="1:5">
      <c r="A313" s="1514"/>
      <c r="B313" s="1891"/>
      <c r="C313" s="1514"/>
      <c r="D313" s="1514"/>
      <c r="E313" s="1514"/>
    </row>
    <row r="314" spans="1:5">
      <c r="A314" s="1514"/>
      <c r="B314" s="1891"/>
      <c r="C314" s="1514"/>
      <c r="D314" s="1514"/>
      <c r="E314" s="1514"/>
    </row>
    <row r="315" spans="1:5">
      <c r="A315" s="1514"/>
      <c r="B315" s="1891"/>
      <c r="C315" s="1514"/>
      <c r="D315" s="1514"/>
      <c r="E315" s="1514"/>
    </row>
    <row r="316" spans="1:5">
      <c r="A316" s="1514"/>
      <c r="B316" s="1891"/>
      <c r="C316" s="1514"/>
      <c r="D316" s="1514"/>
      <c r="E316" s="1514"/>
    </row>
    <row r="317" spans="1:5">
      <c r="A317" s="1514"/>
      <c r="B317" s="1891"/>
      <c r="C317" s="1514"/>
      <c r="D317" s="1514"/>
      <c r="E317" s="1514"/>
    </row>
    <row r="318" spans="1:5">
      <c r="A318" s="1514"/>
      <c r="B318" s="1891"/>
      <c r="C318" s="1514"/>
      <c r="D318" s="1514"/>
      <c r="E318" s="1514"/>
    </row>
    <row r="319" spans="1:5">
      <c r="A319" s="1514"/>
      <c r="B319" s="1891"/>
      <c r="C319" s="1514"/>
      <c r="D319" s="1514"/>
      <c r="E319" s="1514"/>
    </row>
    <row r="320" spans="1:5">
      <c r="A320" s="1514"/>
      <c r="B320" s="1891"/>
      <c r="C320" s="1514"/>
      <c r="D320" s="1514"/>
      <c r="E320" s="1514"/>
    </row>
    <row r="321" spans="1:5">
      <c r="A321" s="1514"/>
      <c r="B321" s="1891"/>
      <c r="C321" s="1514"/>
      <c r="D321" s="1514"/>
      <c r="E321" s="1514"/>
    </row>
    <row r="322" spans="1:5">
      <c r="A322" s="1514"/>
      <c r="B322" s="1891"/>
      <c r="C322" s="1514"/>
      <c r="D322" s="1514"/>
      <c r="E322" s="1514"/>
    </row>
    <row r="323" spans="1:5">
      <c r="A323" s="1514"/>
      <c r="B323" s="1891"/>
      <c r="C323" s="1514"/>
      <c r="D323" s="1514"/>
      <c r="E323" s="1514"/>
    </row>
    <row r="324" spans="1:5">
      <c r="A324" s="1514"/>
      <c r="B324" s="1891"/>
      <c r="C324" s="1514"/>
      <c r="D324" s="1514"/>
      <c r="E324" s="1514"/>
    </row>
    <row r="325" spans="1:5">
      <c r="A325" s="1514"/>
      <c r="B325" s="1891"/>
      <c r="C325" s="1514"/>
      <c r="D325" s="1514"/>
      <c r="E325" s="1514"/>
    </row>
    <row r="326" spans="1:5">
      <c r="A326" s="1514"/>
      <c r="B326" s="1891"/>
      <c r="C326" s="1514"/>
      <c r="D326" s="1514"/>
      <c r="E326" s="1514"/>
    </row>
    <row r="327" spans="1:5">
      <c r="A327" s="1514"/>
      <c r="B327" s="1891"/>
      <c r="C327" s="1514"/>
      <c r="D327" s="1514"/>
      <c r="E327" s="1514"/>
    </row>
    <row r="328" spans="1:5">
      <c r="A328" s="1514"/>
      <c r="B328" s="1891"/>
      <c r="C328" s="1514"/>
      <c r="D328" s="1514"/>
      <c r="E328" s="1514"/>
    </row>
    <row r="329" spans="1:5">
      <c r="A329" s="1514"/>
      <c r="B329" s="1891"/>
      <c r="C329" s="1514"/>
      <c r="D329" s="1514"/>
      <c r="E329" s="1514"/>
    </row>
    <row r="330" spans="1:5">
      <c r="A330" s="1514"/>
      <c r="B330" s="1891"/>
      <c r="C330" s="1514"/>
      <c r="D330" s="1514"/>
      <c r="E330" s="1514"/>
    </row>
    <row r="331" spans="1:5">
      <c r="A331" s="1514"/>
      <c r="B331" s="1891"/>
      <c r="C331" s="1514"/>
      <c r="D331" s="1514"/>
      <c r="E331" s="1514"/>
    </row>
    <row r="332" spans="1:5">
      <c r="A332" s="1514"/>
      <c r="B332" s="1891"/>
      <c r="C332" s="1514"/>
      <c r="D332" s="1514"/>
      <c r="E332" s="1514"/>
    </row>
    <row r="333" spans="1:5">
      <c r="A333" s="1514"/>
      <c r="B333" s="1891"/>
      <c r="C333" s="1514"/>
      <c r="D333" s="1514"/>
      <c r="E333" s="1514"/>
    </row>
    <row r="334" spans="1:5">
      <c r="A334" s="1514"/>
      <c r="B334" s="1891"/>
      <c r="C334" s="1514"/>
      <c r="D334" s="1514"/>
      <c r="E334" s="1514"/>
    </row>
    <row r="335" spans="1:5">
      <c r="A335" s="1514"/>
      <c r="B335" s="1891"/>
      <c r="C335" s="1514"/>
      <c r="D335" s="1514"/>
      <c r="E335" s="1514"/>
    </row>
    <row r="336" spans="1:5">
      <c r="A336" s="1514"/>
      <c r="B336" s="1891"/>
      <c r="C336" s="1514"/>
      <c r="D336" s="1514"/>
      <c r="E336" s="1514"/>
    </row>
    <row r="337" spans="1:5">
      <c r="A337" s="1514"/>
      <c r="B337" s="1891"/>
      <c r="C337" s="1514"/>
      <c r="D337" s="1514"/>
      <c r="E337" s="1514"/>
    </row>
    <row r="338" spans="1:5">
      <c r="A338" s="1514"/>
      <c r="B338" s="1891"/>
      <c r="C338" s="1514"/>
      <c r="D338" s="1514"/>
      <c r="E338" s="1514"/>
    </row>
    <row r="339" spans="1:5">
      <c r="A339" s="1514"/>
      <c r="B339" s="1891"/>
      <c r="C339" s="1514"/>
      <c r="D339" s="1514"/>
      <c r="E339" s="1514"/>
    </row>
    <row r="340" spans="1:5">
      <c r="A340" s="1514"/>
      <c r="B340" s="1891"/>
      <c r="C340" s="1514"/>
      <c r="D340" s="1514"/>
      <c r="E340" s="1514"/>
    </row>
    <row r="341" spans="1:5">
      <c r="A341" s="1514"/>
      <c r="B341" s="1891"/>
      <c r="C341" s="1514"/>
      <c r="D341" s="1514"/>
      <c r="E341" s="1514"/>
    </row>
    <row r="342" spans="1:5">
      <c r="A342" s="1514"/>
      <c r="B342" s="1891"/>
      <c r="C342" s="1514"/>
      <c r="D342" s="1514"/>
      <c r="E342" s="1514"/>
    </row>
    <row r="343" spans="1:5">
      <c r="A343" s="1514"/>
      <c r="B343" s="1891"/>
      <c r="C343" s="1514"/>
      <c r="D343" s="1514"/>
      <c r="E343" s="1514"/>
    </row>
    <row r="344" spans="1:5">
      <c r="A344" s="1514"/>
      <c r="B344" s="1891"/>
      <c r="C344" s="1514"/>
      <c r="D344" s="1514"/>
      <c r="E344" s="1514"/>
    </row>
    <row r="345" spans="1:5">
      <c r="A345" s="1514"/>
      <c r="B345" s="1891"/>
      <c r="C345" s="1514"/>
      <c r="D345" s="1514"/>
      <c r="E345" s="1514"/>
    </row>
    <row r="346" spans="1:5">
      <c r="A346" s="1514"/>
      <c r="B346" s="1891"/>
      <c r="C346" s="1514"/>
      <c r="D346" s="1514"/>
      <c r="E346" s="1514"/>
    </row>
    <row r="347" spans="1:5">
      <c r="A347" s="1514"/>
      <c r="B347" s="1891"/>
      <c r="C347" s="1514"/>
      <c r="D347" s="1514"/>
      <c r="E347" s="1514"/>
    </row>
    <row r="348" spans="1:5">
      <c r="A348" s="1514"/>
      <c r="B348" s="1891"/>
      <c r="C348" s="1514"/>
      <c r="D348" s="1514"/>
      <c r="E348" s="1514"/>
    </row>
    <row r="349" spans="1:5">
      <c r="A349" s="1514"/>
      <c r="B349" s="1891"/>
      <c r="C349" s="1514"/>
      <c r="D349" s="1514"/>
      <c r="E349" s="1514"/>
    </row>
    <row r="350" spans="1:5">
      <c r="A350" s="1514"/>
      <c r="B350" s="1891"/>
      <c r="C350" s="1514"/>
      <c r="D350" s="1514"/>
      <c r="E350" s="1514"/>
    </row>
    <row r="351" spans="1:5">
      <c r="A351" s="1514"/>
      <c r="B351" s="1891"/>
      <c r="C351" s="1514"/>
      <c r="D351" s="1514"/>
      <c r="E351" s="1514"/>
    </row>
    <row r="352" spans="1:5">
      <c r="A352" s="1514"/>
      <c r="B352" s="1891"/>
      <c r="C352" s="1514"/>
      <c r="D352" s="1514"/>
      <c r="E352" s="1514"/>
    </row>
    <row r="353" spans="1:5">
      <c r="A353" s="1514"/>
      <c r="B353" s="1891"/>
      <c r="C353" s="1514"/>
      <c r="D353" s="1514"/>
      <c r="E353" s="1514"/>
    </row>
    <row r="354" spans="1:5">
      <c r="A354" s="1514"/>
      <c r="B354" s="1891"/>
      <c r="C354" s="1514"/>
      <c r="D354" s="1514"/>
      <c r="E354" s="1514"/>
    </row>
    <row r="355" spans="1:5">
      <c r="A355" s="1514"/>
      <c r="B355" s="1891"/>
      <c r="C355" s="1514"/>
      <c r="D355" s="1514"/>
      <c r="E355" s="1514"/>
    </row>
    <row r="356" spans="1:5">
      <c r="A356" s="1514"/>
      <c r="B356" s="1891"/>
      <c r="C356" s="1514"/>
      <c r="D356" s="1514"/>
      <c r="E356" s="1514"/>
    </row>
    <row r="357" spans="1:5">
      <c r="A357" s="1514"/>
      <c r="B357" s="1891"/>
      <c r="C357" s="1514"/>
      <c r="D357" s="1514"/>
      <c r="E357" s="1514"/>
    </row>
    <row r="358" spans="1:5">
      <c r="A358" s="1514"/>
      <c r="B358" s="1891"/>
      <c r="C358" s="1514"/>
      <c r="D358" s="1514"/>
      <c r="E358" s="1514"/>
    </row>
    <row r="359" spans="1:5">
      <c r="A359" s="1514"/>
      <c r="B359" s="1891"/>
      <c r="C359" s="1514"/>
      <c r="D359" s="1514"/>
      <c r="E359" s="1514"/>
    </row>
    <row r="360" spans="1:5">
      <c r="A360" s="1514"/>
      <c r="B360" s="1891"/>
      <c r="C360" s="1514"/>
      <c r="D360" s="1514"/>
      <c r="E360" s="1514"/>
    </row>
    <row r="361" spans="1:5">
      <c r="A361" s="1514"/>
      <c r="B361" s="1891"/>
      <c r="C361" s="1514"/>
      <c r="D361" s="1514"/>
      <c r="E361" s="1514"/>
    </row>
    <row r="362" spans="1:5">
      <c r="A362" s="1514"/>
      <c r="B362" s="1891"/>
      <c r="C362" s="1514"/>
      <c r="D362" s="1514"/>
      <c r="E362" s="1514"/>
    </row>
    <row r="363" spans="1:5">
      <c r="A363" s="1514"/>
      <c r="B363" s="1891"/>
      <c r="C363" s="1514"/>
      <c r="D363" s="1514"/>
      <c r="E363" s="1514"/>
    </row>
    <row r="364" spans="1:5">
      <c r="A364" s="1514"/>
      <c r="B364" s="1891"/>
      <c r="C364" s="1514"/>
      <c r="D364" s="1514"/>
      <c r="E364" s="1514"/>
    </row>
    <row r="365" spans="1:5">
      <c r="A365" s="1514"/>
      <c r="B365" s="1891"/>
      <c r="C365" s="1514"/>
      <c r="D365" s="1514"/>
      <c r="E365" s="1514"/>
    </row>
    <row r="366" spans="1:5">
      <c r="A366" s="1514"/>
      <c r="B366" s="1891"/>
      <c r="C366" s="1514"/>
      <c r="D366" s="1514"/>
      <c r="E366" s="1514"/>
    </row>
    <row r="367" spans="1:5">
      <c r="A367" s="1514"/>
      <c r="B367" s="1891"/>
      <c r="C367" s="1514"/>
      <c r="D367" s="1514"/>
      <c r="E367" s="1514"/>
    </row>
    <row r="368" spans="1:5">
      <c r="A368" s="1514"/>
      <c r="B368" s="1891"/>
      <c r="C368" s="1514"/>
      <c r="D368" s="1514"/>
      <c r="E368" s="1514"/>
    </row>
    <row r="369" spans="1:5">
      <c r="A369" s="1514"/>
      <c r="B369" s="1891"/>
      <c r="C369" s="1514"/>
      <c r="D369" s="1514"/>
      <c r="E369" s="1514"/>
    </row>
    <row r="370" spans="1:5">
      <c r="A370" s="1514"/>
      <c r="B370" s="1891"/>
      <c r="C370" s="1514"/>
      <c r="D370" s="1514"/>
      <c r="E370" s="1514"/>
    </row>
    <row r="371" spans="1:5">
      <c r="A371" s="1514"/>
      <c r="B371" s="1891"/>
      <c r="C371" s="1514"/>
      <c r="D371" s="1514"/>
      <c r="E371" s="1514"/>
    </row>
    <row r="372" spans="1:5">
      <c r="A372" s="1514"/>
      <c r="B372" s="1891"/>
      <c r="C372" s="1514"/>
      <c r="D372" s="1514"/>
      <c r="E372" s="1514"/>
    </row>
    <row r="373" spans="1:5">
      <c r="A373" s="1514"/>
      <c r="B373" s="1891"/>
      <c r="C373" s="1514"/>
      <c r="D373" s="1514"/>
      <c r="E373" s="1514"/>
    </row>
    <row r="374" spans="1:5">
      <c r="A374" s="1514"/>
      <c r="B374" s="1891"/>
      <c r="C374" s="1514"/>
      <c r="D374" s="1514"/>
      <c r="E374" s="1514"/>
    </row>
    <row r="375" spans="1:5">
      <c r="A375" s="1514"/>
      <c r="B375" s="1891"/>
      <c r="C375" s="1514"/>
      <c r="D375" s="1514"/>
      <c r="E375" s="1514"/>
    </row>
    <row r="376" spans="1:5">
      <c r="A376" s="1514"/>
      <c r="B376" s="1891"/>
      <c r="C376" s="1514"/>
      <c r="D376" s="1514"/>
      <c r="E376" s="1514"/>
    </row>
    <row r="377" spans="1:5">
      <c r="A377" s="1514"/>
      <c r="B377" s="1891"/>
      <c r="C377" s="1514"/>
      <c r="D377" s="1514"/>
      <c r="E377" s="1514"/>
    </row>
    <row r="378" spans="1:5">
      <c r="A378" s="1514"/>
      <c r="B378" s="1891"/>
      <c r="C378" s="1514"/>
      <c r="D378" s="1514"/>
      <c r="E378" s="1514"/>
    </row>
    <row r="379" spans="1:5">
      <c r="A379" s="1514"/>
      <c r="B379" s="1891"/>
      <c r="C379" s="1514"/>
      <c r="D379" s="1514"/>
      <c r="E379" s="1514"/>
    </row>
    <row r="380" spans="1:5">
      <c r="A380" s="1514"/>
      <c r="B380" s="1891"/>
      <c r="C380" s="1514"/>
      <c r="D380" s="1514"/>
      <c r="E380" s="1514"/>
    </row>
    <row r="381" spans="1:5">
      <c r="A381" s="1514"/>
      <c r="B381" s="1891"/>
      <c r="C381" s="1514"/>
      <c r="D381" s="1514"/>
      <c r="E381" s="1514"/>
    </row>
    <row r="382" spans="1:5">
      <c r="A382" s="1514"/>
      <c r="B382" s="1891"/>
      <c r="C382" s="1514"/>
      <c r="D382" s="1514"/>
      <c r="E382" s="1514"/>
    </row>
    <row r="383" spans="1:5">
      <c r="A383" s="1514"/>
      <c r="B383" s="1891"/>
      <c r="C383" s="1514"/>
      <c r="D383" s="1514"/>
      <c r="E383" s="1514"/>
    </row>
    <row r="384" spans="1:5">
      <c r="A384" s="1514"/>
      <c r="B384" s="1891"/>
      <c r="C384" s="1514"/>
      <c r="D384" s="1514"/>
      <c r="E384" s="1514"/>
    </row>
    <row r="385" spans="1:5">
      <c r="A385" s="1514"/>
      <c r="B385" s="1891"/>
      <c r="C385" s="1514"/>
      <c r="D385" s="1514"/>
      <c r="E385" s="1514"/>
    </row>
    <row r="386" spans="1:5">
      <c r="A386" s="1514"/>
      <c r="B386" s="1891"/>
      <c r="C386" s="1514"/>
      <c r="D386" s="1514"/>
      <c r="E386" s="1514"/>
    </row>
    <row r="387" spans="1:5">
      <c r="A387" s="1514"/>
      <c r="B387" s="1891"/>
      <c r="C387" s="1514"/>
      <c r="D387" s="1514"/>
      <c r="E387" s="1514"/>
    </row>
    <row r="388" spans="1:5">
      <c r="A388" s="1514"/>
      <c r="B388" s="1891"/>
      <c r="C388" s="1514"/>
      <c r="D388" s="1514"/>
      <c r="E388" s="1514"/>
    </row>
    <row r="389" spans="1:5">
      <c r="A389" s="1514"/>
      <c r="B389" s="1891"/>
      <c r="C389" s="1514"/>
      <c r="D389" s="1514"/>
      <c r="E389" s="1514"/>
    </row>
    <row r="390" spans="1:5">
      <c r="A390" s="1514"/>
      <c r="B390" s="1891"/>
      <c r="C390" s="1514"/>
      <c r="D390" s="1514"/>
      <c r="E390" s="1514"/>
    </row>
    <row r="391" spans="1:5">
      <c r="A391" s="1514"/>
      <c r="B391" s="1891"/>
      <c r="C391" s="1514"/>
      <c r="D391" s="1514"/>
      <c r="E391" s="1514"/>
    </row>
    <row r="392" spans="1:5">
      <c r="A392" s="1514"/>
      <c r="B392" s="1891"/>
      <c r="C392" s="1514"/>
      <c r="D392" s="1514"/>
      <c r="E392" s="1514"/>
    </row>
    <row r="393" spans="1:5">
      <c r="A393" s="1514"/>
      <c r="B393" s="1891"/>
      <c r="C393" s="1514"/>
      <c r="D393" s="1514"/>
      <c r="E393" s="1514"/>
    </row>
    <row r="394" spans="1:5">
      <c r="A394" s="1514"/>
      <c r="B394" s="1891"/>
      <c r="C394" s="1514"/>
      <c r="D394" s="1514"/>
      <c r="E394" s="1514"/>
    </row>
    <row r="395" spans="1:5">
      <c r="A395" s="1514"/>
      <c r="B395" s="1891"/>
      <c r="C395" s="1514"/>
      <c r="D395" s="1514"/>
      <c r="E395" s="1514"/>
    </row>
    <row r="396" spans="1:5">
      <c r="A396" s="1514"/>
      <c r="B396" s="1891"/>
      <c r="C396" s="1514"/>
      <c r="D396" s="1514"/>
      <c r="E396" s="1514"/>
    </row>
    <row r="397" spans="1:5">
      <c r="A397" s="1514"/>
      <c r="B397" s="1891"/>
      <c r="C397" s="1514"/>
      <c r="D397" s="1514"/>
      <c r="E397" s="1514"/>
    </row>
    <row r="398" spans="1:5">
      <c r="A398" s="1514"/>
      <c r="B398" s="1891"/>
      <c r="C398" s="1514"/>
      <c r="D398" s="1514"/>
      <c r="E398" s="1514"/>
    </row>
    <row r="399" spans="1:5">
      <c r="A399" s="1514"/>
      <c r="B399" s="1891"/>
      <c r="C399" s="1514"/>
      <c r="D399" s="1514"/>
      <c r="E399" s="1514"/>
    </row>
    <row r="400" spans="1:5">
      <c r="A400" s="1514"/>
      <c r="B400" s="1891"/>
      <c r="C400" s="1514"/>
      <c r="D400" s="1514"/>
      <c r="E400" s="1514"/>
    </row>
    <row r="401" spans="1:5">
      <c r="A401" s="1514"/>
      <c r="B401" s="1891"/>
      <c r="C401" s="1514"/>
      <c r="D401" s="1514"/>
      <c r="E401" s="1514"/>
    </row>
    <row r="402" spans="1:5">
      <c r="A402" s="1514"/>
      <c r="B402" s="1891"/>
      <c r="C402" s="1514"/>
      <c r="D402" s="1514"/>
      <c r="E402" s="1514"/>
    </row>
    <row r="403" spans="1:5">
      <c r="A403" s="1514"/>
      <c r="B403" s="1891"/>
      <c r="C403" s="1514"/>
      <c r="D403" s="1514"/>
      <c r="E403" s="1514"/>
    </row>
    <row r="404" spans="1:5">
      <c r="A404" s="1514"/>
      <c r="B404" s="1891"/>
      <c r="C404" s="1514"/>
      <c r="D404" s="1514"/>
      <c r="E404" s="1514"/>
    </row>
    <row r="405" spans="1:5">
      <c r="A405" s="1514"/>
      <c r="B405" s="1891"/>
      <c r="C405" s="1514"/>
      <c r="D405" s="1514"/>
      <c r="E405" s="1514"/>
    </row>
    <row r="406" spans="1:5">
      <c r="A406" s="1514"/>
      <c r="B406" s="1891"/>
      <c r="C406" s="1514"/>
      <c r="D406" s="1514"/>
      <c r="E406" s="1514"/>
    </row>
    <row r="407" spans="1:5">
      <c r="A407" s="1514"/>
      <c r="B407" s="1891"/>
      <c r="C407" s="1514"/>
      <c r="D407" s="1514"/>
      <c r="E407" s="1514"/>
    </row>
    <row r="408" spans="1:5">
      <c r="A408" s="1514"/>
      <c r="B408" s="1891"/>
      <c r="C408" s="1514"/>
      <c r="D408" s="1514"/>
      <c r="E408" s="1514"/>
    </row>
    <row r="409" spans="1:5">
      <c r="A409" s="1514"/>
      <c r="B409" s="1891"/>
      <c r="C409" s="1514"/>
      <c r="D409" s="1514"/>
      <c r="E409" s="1514"/>
    </row>
    <row r="410" spans="1:5">
      <c r="A410" s="1514"/>
      <c r="B410" s="1891"/>
      <c r="C410" s="1514"/>
      <c r="D410" s="1514"/>
      <c r="E410" s="1514"/>
    </row>
    <row r="411" spans="1:5">
      <c r="A411" s="1514"/>
      <c r="B411" s="1891"/>
      <c r="C411" s="1514"/>
      <c r="D411" s="1514"/>
      <c r="E411" s="1514"/>
    </row>
    <row r="412" spans="1:5">
      <c r="A412" s="1514"/>
      <c r="B412" s="1891"/>
      <c r="C412" s="1514"/>
      <c r="D412" s="1514"/>
      <c r="E412" s="1514"/>
    </row>
    <row r="413" spans="1:5">
      <c r="A413" s="1514"/>
      <c r="B413" s="1891"/>
      <c r="C413" s="1514"/>
      <c r="D413" s="1514"/>
      <c r="E413" s="1514"/>
    </row>
    <row r="414" spans="1:5">
      <c r="A414" s="1514"/>
      <c r="B414" s="1891"/>
      <c r="C414" s="1514"/>
      <c r="D414" s="1514"/>
      <c r="E414" s="1514"/>
    </row>
    <row r="415" spans="1:5">
      <c r="A415" s="1514"/>
      <c r="B415" s="1891"/>
      <c r="C415" s="1514"/>
      <c r="D415" s="1514"/>
      <c r="E415" s="1514"/>
    </row>
    <row r="416" spans="1:5">
      <c r="A416" s="1514"/>
      <c r="B416" s="1891"/>
      <c r="C416" s="1514"/>
      <c r="D416" s="1514"/>
      <c r="E416" s="1514"/>
    </row>
    <row r="417" spans="1:5">
      <c r="A417" s="1514"/>
      <c r="B417" s="1891"/>
      <c r="C417" s="1514"/>
      <c r="D417" s="1514"/>
      <c r="E417" s="1514"/>
    </row>
    <row r="418" spans="1:5">
      <c r="A418" s="1514"/>
      <c r="B418" s="1891"/>
      <c r="C418" s="1514"/>
      <c r="D418" s="1514"/>
      <c r="E418" s="1514"/>
    </row>
    <row r="419" spans="1:5">
      <c r="A419" s="1514"/>
      <c r="B419" s="1891"/>
      <c r="C419" s="1514"/>
      <c r="D419" s="1514"/>
      <c r="E419" s="1514"/>
    </row>
    <row r="420" spans="1:5">
      <c r="A420" s="1514"/>
      <c r="B420" s="1891"/>
      <c r="C420" s="1514"/>
      <c r="D420" s="1514"/>
      <c r="E420" s="1514"/>
    </row>
    <row r="421" spans="1:5">
      <c r="A421" s="1514"/>
      <c r="B421" s="1891"/>
      <c r="C421" s="1514"/>
      <c r="D421" s="1514"/>
      <c r="E421" s="1514"/>
    </row>
    <row r="422" spans="1:5">
      <c r="A422" s="1514"/>
      <c r="B422" s="1891"/>
      <c r="C422" s="1514"/>
      <c r="D422" s="1514"/>
      <c r="E422" s="1514"/>
    </row>
    <row r="423" spans="1:5">
      <c r="A423" s="1514"/>
      <c r="B423" s="1891"/>
      <c r="C423" s="1514"/>
      <c r="D423" s="1514"/>
      <c r="E423" s="1514"/>
    </row>
    <row r="424" spans="1:5">
      <c r="A424" s="1514"/>
      <c r="B424" s="1891"/>
      <c r="C424" s="1514"/>
      <c r="D424" s="1514"/>
      <c r="E424" s="1514"/>
    </row>
    <row r="425" spans="1:5">
      <c r="A425" s="1514"/>
      <c r="B425" s="1891"/>
      <c r="C425" s="1514"/>
      <c r="D425" s="1514"/>
      <c r="E425" s="1514"/>
    </row>
    <row r="426" spans="1:5">
      <c r="A426" s="1514"/>
      <c r="B426" s="1891"/>
      <c r="C426" s="1514"/>
      <c r="D426" s="1514"/>
      <c r="E426" s="1514"/>
    </row>
    <row r="427" spans="1:5">
      <c r="A427" s="1514"/>
      <c r="B427" s="1891"/>
      <c r="C427" s="1514"/>
      <c r="D427" s="1514"/>
      <c r="E427" s="1514"/>
    </row>
    <row r="428" spans="1:5">
      <c r="A428" s="1514"/>
      <c r="B428" s="1891"/>
      <c r="C428" s="1514"/>
      <c r="D428" s="1514"/>
      <c r="E428" s="1514"/>
    </row>
    <row r="429" spans="1:5">
      <c r="A429" s="1514"/>
      <c r="B429" s="1891"/>
      <c r="C429" s="1514"/>
      <c r="D429" s="1514"/>
      <c r="E429" s="1514"/>
    </row>
    <row r="430" spans="1:5">
      <c r="A430" s="1514"/>
      <c r="B430" s="1891"/>
      <c r="C430" s="1514"/>
      <c r="D430" s="1514"/>
      <c r="E430" s="1514"/>
    </row>
    <row r="431" spans="1:5">
      <c r="A431" s="1514"/>
      <c r="B431" s="1891"/>
      <c r="C431" s="1514"/>
      <c r="D431" s="1514"/>
      <c r="E431" s="1514"/>
    </row>
    <row r="432" spans="1:5">
      <c r="A432" s="1514"/>
      <c r="B432" s="1891"/>
      <c r="C432" s="1514"/>
      <c r="D432" s="1514"/>
      <c r="E432" s="1514"/>
    </row>
    <row r="433" spans="1:5">
      <c r="A433" s="1514"/>
      <c r="B433" s="1891"/>
      <c r="C433" s="1514"/>
      <c r="D433" s="1514"/>
      <c r="E433" s="1514"/>
    </row>
    <row r="434" spans="1:5">
      <c r="A434" s="1514"/>
      <c r="B434" s="1891"/>
      <c r="C434" s="1514"/>
      <c r="D434" s="1514"/>
      <c r="E434" s="1514"/>
    </row>
    <row r="435" spans="1:5">
      <c r="A435" s="1514"/>
      <c r="B435" s="1891"/>
      <c r="C435" s="1514"/>
      <c r="D435" s="1514"/>
      <c r="E435" s="1514"/>
    </row>
    <row r="436" spans="1:5">
      <c r="A436" s="1514"/>
      <c r="B436" s="1891"/>
      <c r="C436" s="1514"/>
      <c r="D436" s="1514"/>
      <c r="E436" s="1514"/>
    </row>
    <row r="437" spans="1:5">
      <c r="A437" s="1514"/>
      <c r="B437" s="1891"/>
      <c r="C437" s="1514"/>
      <c r="D437" s="1514"/>
      <c r="E437" s="1514"/>
    </row>
    <row r="438" spans="1:5">
      <c r="A438" s="1514"/>
      <c r="B438" s="1891"/>
      <c r="C438" s="1514"/>
      <c r="D438" s="1514"/>
      <c r="E438" s="1514"/>
    </row>
    <row r="439" spans="1:5">
      <c r="A439" s="1514"/>
      <c r="B439" s="1891"/>
      <c r="C439" s="1514"/>
      <c r="D439" s="1514"/>
      <c r="E439" s="1514"/>
    </row>
    <row r="440" spans="1:5">
      <c r="A440" s="1514"/>
      <c r="B440" s="1891"/>
      <c r="C440" s="1514"/>
      <c r="D440" s="1514"/>
      <c r="E440" s="1514"/>
    </row>
    <row r="441" spans="1:5">
      <c r="A441" s="1514"/>
      <c r="B441" s="1891"/>
      <c r="C441" s="1514"/>
      <c r="D441" s="1514"/>
      <c r="E441" s="1514"/>
    </row>
    <row r="442" spans="1:5">
      <c r="A442" s="1514"/>
      <c r="B442" s="1891"/>
      <c r="C442" s="1514"/>
      <c r="D442" s="1514"/>
      <c r="E442" s="1514"/>
    </row>
    <row r="443" spans="1:5">
      <c r="A443" s="1514"/>
      <c r="B443" s="1891"/>
      <c r="C443" s="1514"/>
      <c r="D443" s="1514"/>
      <c r="E443" s="1514"/>
    </row>
    <row r="444" spans="1:5">
      <c r="A444" s="1514"/>
      <c r="B444" s="1891"/>
      <c r="C444" s="1514"/>
      <c r="D444" s="1514"/>
      <c r="E444" s="1514"/>
    </row>
    <row r="445" spans="1:5">
      <c r="A445" s="1514"/>
      <c r="B445" s="1891"/>
      <c r="C445" s="1514"/>
      <c r="D445" s="1514"/>
      <c r="E445" s="1514"/>
    </row>
    <row r="446" spans="1:5">
      <c r="A446" s="1514"/>
      <c r="B446" s="1891"/>
      <c r="C446" s="1514"/>
      <c r="D446" s="1514"/>
      <c r="E446" s="1514"/>
    </row>
    <row r="447" spans="1:5">
      <c r="A447" s="1514"/>
      <c r="B447" s="1891"/>
      <c r="C447" s="1514"/>
      <c r="D447" s="1514"/>
      <c r="E447" s="1514"/>
    </row>
    <row r="448" spans="1:5">
      <c r="A448" s="1514"/>
      <c r="B448" s="1891"/>
      <c r="C448" s="1514"/>
      <c r="D448" s="1514"/>
      <c r="E448" s="1514"/>
    </row>
    <row r="449" spans="1:5">
      <c r="A449" s="1514"/>
      <c r="B449" s="1891"/>
      <c r="C449" s="1514"/>
      <c r="D449" s="1514"/>
      <c r="E449" s="1514"/>
    </row>
    <row r="450" spans="1:5">
      <c r="A450" s="1514"/>
      <c r="B450" s="1891"/>
      <c r="C450" s="1514"/>
      <c r="D450" s="1514"/>
      <c r="E450" s="1514"/>
    </row>
    <row r="451" spans="1:5">
      <c r="A451" s="1514"/>
      <c r="B451" s="1891"/>
      <c r="C451" s="1514"/>
      <c r="D451" s="1514"/>
      <c r="E451" s="1514"/>
    </row>
    <row r="452" spans="1:5">
      <c r="A452" s="1514"/>
      <c r="B452" s="1891"/>
      <c r="C452" s="1514"/>
      <c r="D452" s="1514"/>
      <c r="E452" s="1514"/>
    </row>
    <row r="453" spans="1:5">
      <c r="A453" s="1514"/>
      <c r="B453" s="1891"/>
      <c r="C453" s="1514"/>
      <c r="D453" s="1514"/>
      <c r="E453" s="1514"/>
    </row>
    <row r="454" spans="1:5">
      <c r="A454" s="1514"/>
      <c r="B454" s="1891"/>
      <c r="C454" s="1514"/>
      <c r="D454" s="1514"/>
      <c r="E454" s="1514"/>
    </row>
    <row r="455" spans="1:5">
      <c r="A455" s="1514"/>
      <c r="B455" s="1891"/>
      <c r="C455" s="1514"/>
      <c r="D455" s="1514"/>
      <c r="E455" s="1514"/>
    </row>
    <row r="456" spans="1:5">
      <c r="A456" s="1514"/>
      <c r="B456" s="1891"/>
      <c r="C456" s="1514"/>
      <c r="D456" s="1514"/>
      <c r="E456" s="1514"/>
    </row>
    <row r="457" spans="1:5">
      <c r="A457" s="1514"/>
      <c r="B457" s="1891"/>
      <c r="C457" s="1514"/>
      <c r="D457" s="1514"/>
      <c r="E457" s="1514"/>
    </row>
    <row r="458" spans="1:5">
      <c r="A458" s="1514"/>
      <c r="B458" s="1891"/>
      <c r="C458" s="1514"/>
      <c r="D458" s="1514"/>
      <c r="E458" s="1514"/>
    </row>
    <row r="459" spans="1:5">
      <c r="A459" s="1514"/>
      <c r="B459" s="1891"/>
      <c r="C459" s="1514"/>
      <c r="D459" s="1514"/>
      <c r="E459" s="1514"/>
    </row>
    <row r="460" spans="1:5">
      <c r="A460" s="1514"/>
      <c r="B460" s="1891"/>
      <c r="C460" s="1514"/>
      <c r="D460" s="1514"/>
      <c r="E460" s="1514"/>
    </row>
    <row r="461" spans="1:5">
      <c r="A461" s="1514"/>
      <c r="B461" s="1891"/>
      <c r="C461" s="1514"/>
      <c r="D461" s="1514"/>
      <c r="E461" s="1514"/>
    </row>
    <row r="462" spans="1:5">
      <c r="A462" s="1514"/>
      <c r="B462" s="1891"/>
      <c r="C462" s="1514"/>
      <c r="D462" s="1514"/>
      <c r="E462" s="1514"/>
    </row>
    <row r="463" spans="1:5">
      <c r="A463" s="1514"/>
      <c r="B463" s="1891"/>
      <c r="C463" s="1514"/>
      <c r="D463" s="1514"/>
      <c r="E463" s="1514"/>
    </row>
    <row r="464" spans="1:5">
      <c r="A464" s="1514"/>
      <c r="B464" s="1891"/>
      <c r="C464" s="1514"/>
      <c r="D464" s="1514"/>
      <c r="E464" s="1514"/>
    </row>
    <row r="465" spans="1:5">
      <c r="A465" s="1514"/>
      <c r="B465" s="1891"/>
      <c r="C465" s="1514"/>
      <c r="D465" s="1514"/>
      <c r="E465" s="1514"/>
    </row>
    <row r="466" spans="1:5">
      <c r="A466" s="1514"/>
      <c r="B466" s="1891"/>
      <c r="C466" s="1514"/>
      <c r="D466" s="1514"/>
      <c r="E466" s="1514"/>
    </row>
    <row r="467" spans="1:5">
      <c r="A467" s="1514"/>
      <c r="B467" s="1891"/>
      <c r="C467" s="1514"/>
      <c r="D467" s="1514"/>
      <c r="E467" s="1514"/>
    </row>
    <row r="468" spans="1:5">
      <c r="A468" s="1514"/>
      <c r="B468" s="1891"/>
      <c r="C468" s="1514"/>
      <c r="D468" s="1514"/>
      <c r="E468" s="1514"/>
    </row>
    <row r="469" spans="1:5">
      <c r="A469" s="1514"/>
      <c r="B469" s="1891"/>
      <c r="C469" s="1514"/>
      <c r="D469" s="1514"/>
      <c r="E469" s="1514"/>
    </row>
    <row r="470" spans="1:5">
      <c r="A470" s="1514"/>
      <c r="B470" s="1891"/>
      <c r="C470" s="1514"/>
      <c r="D470" s="1514"/>
      <c r="E470" s="1514"/>
    </row>
    <row r="471" spans="1:5">
      <c r="A471" s="1514"/>
      <c r="B471" s="1891"/>
      <c r="C471" s="1514"/>
      <c r="D471" s="1514"/>
      <c r="E471" s="1514"/>
    </row>
    <row r="472" spans="1:5">
      <c r="A472" s="1514"/>
      <c r="B472" s="1891"/>
      <c r="C472" s="1514"/>
      <c r="D472" s="1514"/>
      <c r="E472" s="1514"/>
    </row>
    <row r="473" spans="1:5">
      <c r="A473" s="1514"/>
      <c r="B473" s="1891"/>
      <c r="C473" s="1514"/>
      <c r="D473" s="1514"/>
      <c r="E473" s="1514"/>
    </row>
    <row r="474" spans="1:5">
      <c r="A474" s="1514"/>
      <c r="B474" s="1891"/>
      <c r="C474" s="1514"/>
      <c r="D474" s="1514"/>
      <c r="E474" s="1514"/>
    </row>
    <row r="475" spans="1:5">
      <c r="A475" s="1514"/>
      <c r="B475" s="1891"/>
      <c r="C475" s="1514"/>
      <c r="D475" s="1514"/>
      <c r="E475" s="1514"/>
    </row>
    <row r="476" spans="1:5">
      <c r="A476" s="1514"/>
      <c r="B476" s="1891"/>
      <c r="C476" s="1514"/>
      <c r="D476" s="1514"/>
      <c r="E476" s="1514"/>
    </row>
    <row r="477" spans="1:5">
      <c r="A477" s="1514"/>
      <c r="B477" s="1891"/>
      <c r="C477" s="1514"/>
      <c r="D477" s="1514"/>
      <c r="E477" s="1514"/>
    </row>
    <row r="478" spans="1:5">
      <c r="A478" s="1514"/>
      <c r="B478" s="1891"/>
      <c r="C478" s="1514"/>
      <c r="D478" s="1514"/>
      <c r="E478" s="1514"/>
    </row>
    <row r="479" spans="1:5">
      <c r="A479" s="1514"/>
      <c r="B479" s="1891"/>
      <c r="C479" s="1514"/>
      <c r="D479" s="1514"/>
      <c r="E479" s="1514"/>
    </row>
    <row r="480" spans="1:5">
      <c r="A480" s="1514"/>
      <c r="B480" s="1891"/>
      <c r="C480" s="1514"/>
      <c r="D480" s="1514"/>
      <c r="E480" s="1514"/>
    </row>
    <row r="481" spans="1:5">
      <c r="A481" s="1514"/>
      <c r="B481" s="1891"/>
      <c r="C481" s="1514"/>
      <c r="D481" s="1514"/>
      <c r="E481" s="1514"/>
    </row>
    <row r="482" spans="1:5">
      <c r="A482" s="1514"/>
      <c r="B482" s="1891"/>
      <c r="C482" s="1514"/>
      <c r="D482" s="1514"/>
      <c r="E482" s="1514"/>
    </row>
    <row r="483" spans="1:5">
      <c r="A483" s="1514"/>
      <c r="B483" s="1891"/>
      <c r="C483" s="1514"/>
      <c r="D483" s="1514"/>
      <c r="E483" s="1514"/>
    </row>
    <row r="484" spans="1:5">
      <c r="A484" s="1514"/>
      <c r="B484" s="1891"/>
      <c r="C484" s="1514"/>
      <c r="D484" s="1514"/>
      <c r="E484" s="1514"/>
    </row>
    <row r="485" spans="1:5">
      <c r="A485" s="1514"/>
      <c r="B485" s="1891"/>
      <c r="C485" s="1514"/>
      <c r="D485" s="1514"/>
      <c r="E485" s="1514"/>
    </row>
    <row r="486" spans="1:5">
      <c r="A486" s="1514"/>
      <c r="B486" s="1891"/>
      <c r="C486" s="1514"/>
      <c r="D486" s="1514"/>
      <c r="E486" s="1514"/>
    </row>
    <row r="487" spans="1:5">
      <c r="A487" s="1514"/>
      <c r="B487" s="1891"/>
      <c r="C487" s="1514"/>
      <c r="D487" s="1514"/>
      <c r="E487" s="1514"/>
    </row>
    <row r="488" spans="1:5">
      <c r="A488" s="1514"/>
      <c r="B488" s="1891"/>
      <c r="C488" s="1514"/>
      <c r="D488" s="1514"/>
      <c r="E488" s="1514"/>
    </row>
    <row r="489" spans="1:5">
      <c r="A489" s="1514"/>
      <c r="B489" s="1891"/>
      <c r="C489" s="1514"/>
      <c r="D489" s="1514"/>
      <c r="E489" s="1514"/>
    </row>
    <row r="490" spans="1:5">
      <c r="A490" s="1514"/>
      <c r="B490" s="1891"/>
      <c r="C490" s="1514"/>
      <c r="D490" s="1514"/>
      <c r="E490" s="1514"/>
    </row>
    <row r="491" spans="1:5">
      <c r="A491" s="1514"/>
      <c r="B491" s="1891"/>
      <c r="C491" s="1514"/>
      <c r="D491" s="1514"/>
      <c r="E491" s="1514"/>
    </row>
    <row r="492" spans="1:5">
      <c r="A492" s="1514"/>
      <c r="B492" s="1891"/>
      <c r="C492" s="1514"/>
      <c r="D492" s="1514"/>
      <c r="E492" s="1514"/>
    </row>
    <row r="493" spans="1:5">
      <c r="A493" s="1514"/>
      <c r="B493" s="1891"/>
      <c r="C493" s="1514"/>
      <c r="D493" s="1514"/>
      <c r="E493" s="1514"/>
    </row>
    <row r="494" spans="1:5">
      <c r="A494" s="1514"/>
      <c r="B494" s="1891"/>
      <c r="C494" s="1514"/>
      <c r="D494" s="1514"/>
      <c r="E494" s="1514"/>
    </row>
    <row r="495" spans="1:5">
      <c r="A495" s="1514"/>
      <c r="B495" s="1891"/>
      <c r="C495" s="1514"/>
      <c r="D495" s="1514"/>
      <c r="E495" s="1514"/>
    </row>
    <row r="496" spans="1:5">
      <c r="A496" s="1514"/>
      <c r="B496" s="1891"/>
      <c r="C496" s="1514"/>
      <c r="D496" s="1514"/>
      <c r="E496" s="1514"/>
    </row>
    <row r="497" spans="1:5">
      <c r="A497" s="1514"/>
      <c r="B497" s="1891"/>
      <c r="C497" s="1514"/>
      <c r="D497" s="1514"/>
      <c r="E497" s="1514"/>
    </row>
    <row r="498" spans="1:5">
      <c r="A498" s="1514"/>
      <c r="B498" s="1891"/>
      <c r="C498" s="1514"/>
      <c r="D498" s="1514"/>
      <c r="E498" s="1514"/>
    </row>
    <row r="499" spans="1:5">
      <c r="A499" s="1514"/>
      <c r="B499" s="1891"/>
      <c r="C499" s="1514"/>
      <c r="D499" s="1514"/>
      <c r="E499" s="1514"/>
    </row>
    <row r="500" spans="1:5">
      <c r="A500" s="1514"/>
      <c r="B500" s="1891"/>
      <c r="C500" s="1514"/>
      <c r="D500" s="1514"/>
      <c r="E500" s="1514"/>
    </row>
    <row r="501" spans="1:5">
      <c r="A501" s="1514"/>
      <c r="B501" s="1891"/>
      <c r="C501" s="1514"/>
      <c r="D501" s="1514"/>
      <c r="E501" s="1514"/>
    </row>
    <row r="502" spans="1:5">
      <c r="A502" s="1514"/>
      <c r="B502" s="1891"/>
      <c r="C502" s="1514"/>
      <c r="D502" s="1514"/>
      <c r="E502" s="1514"/>
    </row>
    <row r="503" spans="1:5">
      <c r="A503" s="1514"/>
      <c r="B503" s="1891"/>
      <c r="C503" s="1514"/>
      <c r="D503" s="1514"/>
      <c r="E503" s="1514"/>
    </row>
    <row r="504" spans="1:5">
      <c r="A504" s="1514"/>
      <c r="B504" s="1891"/>
      <c r="C504" s="1514"/>
      <c r="D504" s="1514"/>
      <c r="E504" s="1514"/>
    </row>
    <row r="505" spans="1:5">
      <c r="A505" s="1514"/>
      <c r="B505" s="1891"/>
      <c r="C505" s="1514"/>
      <c r="D505" s="1514"/>
      <c r="E505" s="1514"/>
    </row>
    <row r="506" spans="1:5">
      <c r="A506" s="1514"/>
      <c r="B506" s="1891"/>
      <c r="C506" s="1514"/>
      <c r="D506" s="1514"/>
      <c r="E506" s="1514"/>
    </row>
    <row r="507" spans="1:5">
      <c r="A507" s="1514"/>
      <c r="B507" s="1891"/>
      <c r="C507" s="1514"/>
      <c r="D507" s="1514"/>
      <c r="E507" s="1514"/>
    </row>
    <row r="508" spans="1:5">
      <c r="A508" s="1514"/>
      <c r="B508" s="1891"/>
      <c r="C508" s="1514"/>
      <c r="D508" s="1514"/>
      <c r="E508" s="1514"/>
    </row>
    <row r="509" spans="1:5">
      <c r="A509" s="1514"/>
      <c r="B509" s="1891"/>
      <c r="C509" s="1514"/>
      <c r="D509" s="1514"/>
      <c r="E509" s="1514"/>
    </row>
    <row r="510" spans="1:5">
      <c r="A510" s="1514"/>
      <c r="B510" s="1891"/>
      <c r="C510" s="1514"/>
      <c r="D510" s="1514"/>
      <c r="E510" s="1514"/>
    </row>
    <row r="511" spans="1:5">
      <c r="A511" s="1514"/>
      <c r="B511" s="1891"/>
      <c r="C511" s="1514"/>
      <c r="D511" s="1514"/>
      <c r="E511" s="1514"/>
    </row>
    <row r="512" spans="1:5">
      <c r="A512" s="1514"/>
      <c r="B512" s="1891"/>
      <c r="C512" s="1514"/>
      <c r="D512" s="1514"/>
      <c r="E512" s="1514"/>
    </row>
    <row r="513" spans="1:5">
      <c r="A513" s="1514"/>
      <c r="B513" s="1891"/>
      <c r="C513" s="1514"/>
      <c r="D513" s="1514"/>
      <c r="E513" s="1514"/>
    </row>
    <row r="514" spans="1:5">
      <c r="A514" s="1514"/>
      <c r="B514" s="1891"/>
      <c r="C514" s="1514"/>
      <c r="D514" s="1514"/>
      <c r="E514" s="1514"/>
    </row>
    <row r="515" spans="1:5">
      <c r="A515" s="1514"/>
      <c r="B515" s="1891"/>
      <c r="C515" s="1514"/>
      <c r="D515" s="1514"/>
      <c r="E515" s="1514"/>
    </row>
    <row r="516" spans="1:5">
      <c r="A516" s="1514"/>
      <c r="B516" s="1891"/>
      <c r="C516" s="1514"/>
      <c r="D516" s="1514"/>
      <c r="E516" s="1514"/>
    </row>
    <row r="517" spans="1:5">
      <c r="A517" s="1514"/>
      <c r="B517" s="1891"/>
      <c r="C517" s="1514"/>
      <c r="D517" s="1514"/>
      <c r="E517" s="1514"/>
    </row>
    <row r="518" spans="1:5">
      <c r="A518" s="1514"/>
      <c r="B518" s="1891"/>
      <c r="C518" s="1514"/>
      <c r="D518" s="1514"/>
      <c r="E518" s="1514"/>
    </row>
    <row r="519" spans="1:5">
      <c r="A519" s="1514"/>
      <c r="B519" s="1891"/>
      <c r="C519" s="1514"/>
      <c r="D519" s="1514"/>
      <c r="E519" s="1514"/>
    </row>
    <row r="520" spans="1:5">
      <c r="A520" s="1514"/>
      <c r="B520" s="1891"/>
      <c r="C520" s="1514"/>
      <c r="D520" s="1514"/>
      <c r="E520" s="1514"/>
    </row>
    <row r="521" spans="1:5">
      <c r="A521" s="1514"/>
      <c r="B521" s="1891"/>
      <c r="C521" s="1514"/>
      <c r="D521" s="1514"/>
      <c r="E521" s="1514"/>
    </row>
    <row r="522" spans="1:5">
      <c r="A522" s="1514"/>
      <c r="B522" s="1891"/>
      <c r="C522" s="1514"/>
      <c r="D522" s="1514"/>
      <c r="E522" s="1514"/>
    </row>
    <row r="523" spans="1:5">
      <c r="A523" s="1514"/>
      <c r="B523" s="1891"/>
      <c r="C523" s="1514"/>
      <c r="D523" s="1514"/>
      <c r="E523" s="1514"/>
    </row>
    <row r="524" spans="1:5">
      <c r="A524" s="1514"/>
      <c r="B524" s="1891"/>
      <c r="C524" s="1514"/>
      <c r="D524" s="1514"/>
      <c r="E524" s="1514"/>
    </row>
    <row r="525" spans="1:5">
      <c r="A525" s="1514"/>
      <c r="B525" s="1891"/>
      <c r="C525" s="1514"/>
      <c r="D525" s="1514"/>
      <c r="E525" s="1514"/>
    </row>
    <row r="526" spans="1:5">
      <c r="A526" s="1514"/>
      <c r="B526" s="1891"/>
      <c r="C526" s="1514"/>
      <c r="D526" s="1514"/>
      <c r="E526" s="1514"/>
    </row>
    <row r="527" spans="1:5">
      <c r="A527" s="1514"/>
      <c r="B527" s="1891"/>
      <c r="C527" s="1514"/>
      <c r="D527" s="1514"/>
      <c r="E527" s="1514"/>
    </row>
    <row r="528" spans="1:5">
      <c r="A528" s="1514"/>
      <c r="B528" s="1891"/>
      <c r="C528" s="1514"/>
      <c r="D528" s="1514"/>
      <c r="E528" s="1514"/>
    </row>
    <row r="529" spans="1:5">
      <c r="A529" s="1514"/>
      <c r="B529" s="1891"/>
      <c r="C529" s="1514"/>
      <c r="D529" s="1514"/>
      <c r="E529" s="1514"/>
    </row>
    <row r="530" spans="1:5">
      <c r="A530" s="1514"/>
      <c r="B530" s="1891"/>
      <c r="C530" s="1514"/>
      <c r="D530" s="1514"/>
      <c r="E530" s="1514"/>
    </row>
    <row r="531" spans="1:5">
      <c r="A531" s="1514"/>
      <c r="B531" s="1891"/>
      <c r="C531" s="1514"/>
      <c r="D531" s="1514"/>
      <c r="E531" s="1514"/>
    </row>
    <row r="532" spans="1:5">
      <c r="A532" s="1514"/>
      <c r="B532" s="1891"/>
      <c r="C532" s="1514"/>
      <c r="D532" s="1514"/>
      <c r="E532" s="1514"/>
    </row>
    <row r="533" spans="1:5">
      <c r="A533" s="1514"/>
      <c r="B533" s="1891"/>
      <c r="C533" s="1514"/>
      <c r="D533" s="1514"/>
      <c r="E533" s="1514"/>
    </row>
    <row r="534" spans="1:5">
      <c r="A534" s="1514"/>
      <c r="B534" s="1891"/>
      <c r="C534" s="1514"/>
      <c r="D534" s="1514"/>
      <c r="E534" s="1514"/>
    </row>
    <row r="535" spans="1:5">
      <c r="A535" s="1514"/>
      <c r="B535" s="1891"/>
      <c r="C535" s="1514"/>
      <c r="D535" s="1514"/>
      <c r="E535" s="1514"/>
    </row>
    <row r="536" spans="1:5">
      <c r="A536" s="1514"/>
      <c r="B536" s="1891"/>
      <c r="C536" s="1514"/>
      <c r="D536" s="1514"/>
      <c r="E536" s="1514"/>
    </row>
    <row r="537" spans="1:5">
      <c r="A537" s="1514"/>
      <c r="B537" s="1891"/>
      <c r="C537" s="1514"/>
      <c r="D537" s="1514"/>
      <c r="E537" s="1514"/>
    </row>
    <row r="538" spans="1:5">
      <c r="A538" s="1514"/>
      <c r="B538" s="1891"/>
      <c r="C538" s="1514"/>
      <c r="D538" s="1514"/>
      <c r="E538" s="1514"/>
    </row>
    <row r="539" spans="1:5">
      <c r="A539" s="1514"/>
      <c r="B539" s="1891"/>
      <c r="C539" s="1514"/>
      <c r="D539" s="1514"/>
      <c r="E539" s="1514"/>
    </row>
    <row r="540" spans="1:5">
      <c r="A540" s="1514"/>
      <c r="B540" s="1891"/>
      <c r="C540" s="1514"/>
      <c r="D540" s="1514"/>
      <c r="E540" s="1514"/>
    </row>
    <row r="541" spans="1:5">
      <c r="A541" s="1514"/>
      <c r="B541" s="1891"/>
      <c r="C541" s="1514"/>
      <c r="D541" s="1514"/>
      <c r="E541" s="1514"/>
    </row>
    <row r="542" spans="1:5">
      <c r="A542" s="1514"/>
      <c r="B542" s="1891"/>
      <c r="C542" s="1514"/>
      <c r="D542" s="1514"/>
      <c r="E542" s="1514"/>
    </row>
    <row r="543" spans="1:5">
      <c r="A543" s="1514"/>
      <c r="B543" s="1891"/>
      <c r="C543" s="1514"/>
      <c r="D543" s="1514"/>
      <c r="E543" s="1514"/>
    </row>
    <row r="544" spans="1:5">
      <c r="A544" s="1514"/>
      <c r="B544" s="1891"/>
      <c r="C544" s="1514"/>
      <c r="D544" s="1514"/>
      <c r="E544" s="1514"/>
    </row>
    <row r="545" spans="1:5">
      <c r="A545" s="1514"/>
      <c r="B545" s="1891"/>
      <c r="C545" s="1514"/>
      <c r="D545" s="1514"/>
      <c r="E545" s="1514"/>
    </row>
    <row r="546" spans="1:5">
      <c r="A546" s="1514"/>
      <c r="B546" s="1891"/>
      <c r="C546" s="1514"/>
      <c r="D546" s="1514"/>
      <c r="E546" s="1514"/>
    </row>
    <row r="547" spans="1:5">
      <c r="A547" s="1514"/>
      <c r="B547" s="1891"/>
      <c r="C547" s="1514"/>
      <c r="D547" s="1514"/>
      <c r="E547" s="1514"/>
    </row>
    <row r="548" spans="1:5">
      <c r="A548" s="1514"/>
      <c r="B548" s="1891"/>
      <c r="C548" s="1514"/>
      <c r="D548" s="1514"/>
      <c r="E548" s="1514"/>
    </row>
    <row r="549" spans="1:5">
      <c r="A549" s="1514"/>
      <c r="B549" s="1891"/>
      <c r="C549" s="1514"/>
      <c r="D549" s="1514"/>
      <c r="E549" s="1514"/>
    </row>
    <row r="550" spans="1:5">
      <c r="A550" s="1514"/>
      <c r="B550" s="1891"/>
      <c r="C550" s="1514"/>
      <c r="D550" s="1514"/>
      <c r="E550" s="1514"/>
    </row>
    <row r="551" spans="1:5">
      <c r="A551" s="1514"/>
      <c r="B551" s="1891"/>
      <c r="C551" s="1514"/>
      <c r="D551" s="1514"/>
      <c r="E551" s="1514"/>
    </row>
    <row r="552" spans="1:5">
      <c r="A552" s="1514"/>
      <c r="B552" s="1891"/>
      <c r="C552" s="1514"/>
      <c r="D552" s="1514"/>
      <c r="E552" s="1514"/>
    </row>
    <row r="553" spans="1:5">
      <c r="A553" s="1514"/>
      <c r="B553" s="1891"/>
      <c r="C553" s="1514"/>
      <c r="D553" s="1514"/>
      <c r="E553" s="1514"/>
    </row>
    <row r="554" spans="1:5">
      <c r="A554" s="1514"/>
      <c r="B554" s="1891"/>
      <c r="C554" s="1514"/>
      <c r="D554" s="1514"/>
      <c r="E554" s="1514"/>
    </row>
    <row r="555" spans="1:5">
      <c r="A555" s="1514"/>
      <c r="B555" s="1891"/>
      <c r="C555" s="1514"/>
      <c r="D555" s="1514"/>
      <c r="E555" s="1514"/>
    </row>
    <row r="556" spans="1:5">
      <c r="A556" s="1514"/>
      <c r="B556" s="1891"/>
      <c r="C556" s="1514"/>
      <c r="D556" s="1514"/>
      <c r="E556" s="1514"/>
    </row>
    <row r="557" spans="1:5">
      <c r="A557" s="1514"/>
      <c r="B557" s="1891"/>
      <c r="C557" s="1514"/>
      <c r="D557" s="1514"/>
      <c r="E557" s="1514"/>
    </row>
    <row r="558" spans="1:5">
      <c r="A558" s="1514"/>
      <c r="B558" s="1891"/>
      <c r="C558" s="1514"/>
      <c r="D558" s="1514"/>
      <c r="E558" s="1514"/>
    </row>
    <row r="559" spans="1:5">
      <c r="A559" s="1514"/>
      <c r="B559" s="1891"/>
      <c r="C559" s="1514"/>
      <c r="D559" s="1514"/>
      <c r="E559" s="1514"/>
    </row>
    <row r="560" spans="1:5">
      <c r="A560" s="1514"/>
      <c r="B560" s="1891"/>
      <c r="C560" s="1514"/>
      <c r="D560" s="1514"/>
      <c r="E560" s="1514"/>
    </row>
    <row r="561" spans="1:5">
      <c r="A561" s="1514"/>
      <c r="B561" s="1891"/>
      <c r="C561" s="1514"/>
      <c r="D561" s="1514"/>
      <c r="E561" s="1514"/>
    </row>
    <row r="562" spans="1:5">
      <c r="A562" s="1514"/>
      <c r="B562" s="1891"/>
      <c r="C562" s="1514"/>
      <c r="D562" s="1514"/>
      <c r="E562" s="1514"/>
    </row>
    <row r="563" spans="1:5">
      <c r="A563" s="1514"/>
      <c r="B563" s="1891"/>
      <c r="C563" s="1514"/>
      <c r="D563" s="1514"/>
      <c r="E563" s="1514"/>
    </row>
    <row r="564" spans="1:5">
      <c r="A564" s="1514"/>
      <c r="B564" s="1891"/>
      <c r="C564" s="1514"/>
      <c r="D564" s="1514"/>
      <c r="E564" s="1514"/>
    </row>
    <row r="565" spans="1:5">
      <c r="A565" s="1514"/>
      <c r="B565" s="1891"/>
      <c r="C565" s="1514"/>
      <c r="D565" s="1514"/>
      <c r="E565" s="1514"/>
    </row>
    <row r="566" spans="1:5">
      <c r="A566" s="1514"/>
      <c r="B566" s="1891"/>
      <c r="C566" s="1514"/>
      <c r="D566" s="1514"/>
      <c r="E566" s="1514"/>
    </row>
    <row r="567" spans="1:5">
      <c r="A567" s="1514"/>
      <c r="B567" s="1891"/>
      <c r="C567" s="1514"/>
      <c r="D567" s="1514"/>
      <c r="E567" s="1514"/>
    </row>
    <row r="568" spans="1:5">
      <c r="A568" s="1514"/>
      <c r="B568" s="1891"/>
      <c r="C568" s="1514"/>
      <c r="D568" s="1514"/>
      <c r="E568" s="1514"/>
    </row>
    <row r="569" spans="1:5">
      <c r="A569" s="1514"/>
      <c r="B569" s="1891"/>
      <c r="C569" s="1514"/>
      <c r="D569" s="1514"/>
      <c r="E569" s="1514"/>
    </row>
    <row r="570" spans="1:5">
      <c r="A570" s="1514"/>
      <c r="B570" s="1891"/>
      <c r="C570" s="1514"/>
      <c r="D570" s="1514"/>
      <c r="E570" s="1514"/>
    </row>
    <row r="571" spans="1:5">
      <c r="A571" s="1514"/>
      <c r="B571" s="1891"/>
      <c r="C571" s="1514"/>
      <c r="D571" s="1514"/>
      <c r="E571" s="1514"/>
    </row>
    <row r="572" spans="1:5">
      <c r="A572" s="1514"/>
      <c r="B572" s="1891"/>
      <c r="C572" s="1514"/>
      <c r="D572" s="1514"/>
      <c r="E572" s="1514"/>
    </row>
    <row r="573" spans="1:5">
      <c r="A573" s="1514"/>
      <c r="B573" s="1891"/>
      <c r="C573" s="1514"/>
      <c r="D573" s="1514"/>
      <c r="E573" s="1514"/>
    </row>
    <row r="574" spans="1:5">
      <c r="A574" s="1514"/>
      <c r="B574" s="1891"/>
      <c r="C574" s="1514"/>
      <c r="D574" s="1514"/>
      <c r="E574" s="1514"/>
    </row>
    <row r="575" spans="1:5">
      <c r="A575" s="1514"/>
      <c r="B575" s="1891"/>
      <c r="C575" s="1514"/>
      <c r="D575" s="1514"/>
      <c r="E575" s="1514"/>
    </row>
    <row r="576" spans="1:5">
      <c r="A576" s="1514"/>
      <c r="B576" s="1891"/>
      <c r="C576" s="1514"/>
      <c r="D576" s="1514"/>
      <c r="E576" s="1514"/>
    </row>
    <row r="577" spans="1:5">
      <c r="A577" s="1514"/>
      <c r="B577" s="1891"/>
      <c r="C577" s="1514"/>
      <c r="D577" s="1514"/>
      <c r="E577" s="1514"/>
    </row>
    <row r="578" spans="1:5">
      <c r="A578" s="1514"/>
      <c r="B578" s="1891"/>
      <c r="C578" s="1514"/>
      <c r="D578" s="1514"/>
      <c r="E578" s="1514"/>
    </row>
    <row r="579" spans="1:5">
      <c r="A579" s="1514"/>
      <c r="B579" s="1891"/>
      <c r="C579" s="1514"/>
      <c r="D579" s="1514"/>
      <c r="E579" s="1514"/>
    </row>
    <row r="580" spans="1:5">
      <c r="A580" s="1514"/>
      <c r="B580" s="1891"/>
      <c r="C580" s="1514"/>
      <c r="D580" s="1514"/>
      <c r="E580" s="1514"/>
    </row>
    <row r="581" spans="1:5">
      <c r="A581" s="1514"/>
      <c r="B581" s="1891"/>
      <c r="C581" s="1514"/>
      <c r="D581" s="1514"/>
      <c r="E581" s="1514"/>
    </row>
    <row r="582" spans="1:5">
      <c r="A582" s="1514"/>
      <c r="B582" s="1891"/>
      <c r="C582" s="1514"/>
      <c r="D582" s="1514"/>
      <c r="E582" s="1514"/>
    </row>
    <row r="583" spans="1:5">
      <c r="A583" s="1514"/>
      <c r="B583" s="1891"/>
      <c r="C583" s="1514"/>
      <c r="D583" s="1514"/>
      <c r="E583" s="1514"/>
    </row>
    <row r="584" spans="1:5">
      <c r="A584" s="1514"/>
      <c r="B584" s="1891"/>
      <c r="C584" s="1514"/>
      <c r="D584" s="1514"/>
      <c r="E584" s="1514"/>
    </row>
    <row r="585" spans="1:5">
      <c r="A585" s="1514"/>
      <c r="B585" s="1891"/>
      <c r="C585" s="1514"/>
      <c r="D585" s="1514"/>
      <c r="E585" s="1514"/>
    </row>
    <row r="586" spans="1:5">
      <c r="A586" s="1514"/>
      <c r="B586" s="1891"/>
      <c r="C586" s="1514"/>
      <c r="D586" s="1514"/>
      <c r="E586" s="1514"/>
    </row>
    <row r="587" spans="1:5">
      <c r="A587" s="1514"/>
      <c r="B587" s="1891"/>
      <c r="C587" s="1514"/>
      <c r="D587" s="1514"/>
      <c r="E587" s="1514"/>
    </row>
    <row r="588" spans="1:5">
      <c r="A588" s="1514"/>
      <c r="B588" s="1891"/>
      <c r="C588" s="1514"/>
      <c r="D588" s="1514"/>
      <c r="E588" s="1514"/>
    </row>
    <row r="589" spans="1:5">
      <c r="A589" s="1514"/>
      <c r="B589" s="1891"/>
      <c r="C589" s="1514"/>
      <c r="D589" s="1514"/>
      <c r="E589" s="1514"/>
    </row>
    <row r="590" spans="1:5">
      <c r="A590" s="1514"/>
      <c r="B590" s="1891"/>
      <c r="C590" s="1514"/>
      <c r="D590" s="1514"/>
      <c r="E590" s="1514"/>
    </row>
    <row r="591" spans="1:5">
      <c r="A591" s="1514"/>
      <c r="B591" s="1891"/>
      <c r="C591" s="1514"/>
      <c r="D591" s="1514"/>
      <c r="E591" s="1514"/>
    </row>
    <row r="592" spans="1:5">
      <c r="A592" s="1514"/>
      <c r="B592" s="1891"/>
      <c r="C592" s="1514"/>
      <c r="D592" s="1514"/>
      <c r="E592" s="1514"/>
    </row>
    <row r="593" spans="1:5">
      <c r="A593" s="1514"/>
      <c r="B593" s="1891"/>
      <c r="C593" s="1514"/>
      <c r="D593" s="1514"/>
      <c r="E593" s="1514"/>
    </row>
    <row r="594" spans="1:5">
      <c r="A594" s="1514"/>
      <c r="B594" s="1891"/>
      <c r="C594" s="1514"/>
      <c r="D594" s="1514"/>
      <c r="E594" s="1514"/>
    </row>
    <row r="595" spans="1:5">
      <c r="A595" s="1514"/>
      <c r="B595" s="1891"/>
      <c r="C595" s="1514"/>
      <c r="D595" s="1514"/>
      <c r="E595" s="1514"/>
    </row>
    <row r="596" spans="1:5">
      <c r="A596" s="1514"/>
      <c r="B596" s="1891"/>
      <c r="C596" s="1514"/>
      <c r="D596" s="1514"/>
      <c r="E596" s="1514"/>
    </row>
    <row r="597" spans="1:5">
      <c r="A597" s="1514"/>
      <c r="B597" s="1891"/>
      <c r="C597" s="1514"/>
      <c r="D597" s="1514"/>
      <c r="E597" s="1514"/>
    </row>
    <row r="598" spans="1:5">
      <c r="A598" s="1514"/>
      <c r="B598" s="1891"/>
      <c r="C598" s="1514"/>
      <c r="D598" s="1514"/>
      <c r="E598" s="1514"/>
    </row>
    <row r="599" spans="1:5">
      <c r="A599" s="1514"/>
      <c r="B599" s="1891"/>
      <c r="C599" s="1514"/>
      <c r="D599" s="1514"/>
      <c r="E599" s="1514"/>
    </row>
    <row r="600" spans="1:5">
      <c r="A600" s="1514"/>
      <c r="B600" s="1891"/>
      <c r="C600" s="1514"/>
      <c r="D600" s="1514"/>
      <c r="E600" s="1514"/>
    </row>
    <row r="601" spans="1:5">
      <c r="A601" s="1514"/>
      <c r="B601" s="1891"/>
      <c r="C601" s="1514"/>
      <c r="D601" s="1514"/>
      <c r="E601" s="1514"/>
    </row>
    <row r="602" spans="1:5">
      <c r="A602" s="1514"/>
      <c r="B602" s="1891"/>
      <c r="C602" s="1514"/>
      <c r="D602" s="1514"/>
      <c r="E602" s="1514"/>
    </row>
    <row r="603" spans="1:5">
      <c r="A603" s="1514"/>
      <c r="B603" s="1891"/>
      <c r="C603" s="1514"/>
      <c r="D603" s="1514"/>
      <c r="E603" s="1514"/>
    </row>
    <row r="604" spans="1:5">
      <c r="A604" s="1514"/>
      <c r="B604" s="1891"/>
      <c r="C604" s="1514"/>
      <c r="D604" s="1514"/>
      <c r="E604" s="1514"/>
    </row>
    <row r="605" spans="1:5">
      <c r="A605" s="1514"/>
      <c r="B605" s="1891"/>
      <c r="C605" s="1514"/>
      <c r="D605" s="1514"/>
      <c r="E605" s="1514"/>
    </row>
    <row r="606" spans="1:5">
      <c r="A606" s="1514"/>
      <c r="B606" s="1891"/>
      <c r="C606" s="1514"/>
      <c r="D606" s="1514"/>
      <c r="E606" s="1514"/>
    </row>
    <row r="607" spans="1:5">
      <c r="A607" s="1514"/>
      <c r="B607" s="1891"/>
      <c r="C607" s="1514"/>
      <c r="D607" s="1514"/>
      <c r="E607" s="1514"/>
    </row>
    <row r="608" spans="1:5">
      <c r="A608" s="1514"/>
      <c r="B608" s="1891"/>
      <c r="C608" s="1514"/>
      <c r="D608" s="1514"/>
      <c r="E608" s="1514"/>
    </row>
    <row r="609" spans="1:5">
      <c r="A609" s="1514"/>
      <c r="B609" s="1891"/>
      <c r="C609" s="1514"/>
      <c r="D609" s="1514"/>
      <c r="E609" s="1514"/>
    </row>
    <row r="610" spans="1:5">
      <c r="A610" s="1514"/>
      <c r="B610" s="1891"/>
      <c r="C610" s="1514"/>
      <c r="D610" s="1514"/>
      <c r="E610" s="1514"/>
    </row>
    <row r="611" spans="1:5">
      <c r="A611" s="1514"/>
      <c r="B611" s="1891"/>
      <c r="C611" s="1514"/>
      <c r="D611" s="1514"/>
      <c r="E611" s="1514"/>
    </row>
    <row r="612" spans="1:5">
      <c r="A612" s="1514"/>
      <c r="B612" s="1891"/>
      <c r="C612" s="1514"/>
      <c r="D612" s="1514"/>
      <c r="E612" s="1514"/>
    </row>
    <row r="613" spans="1:5">
      <c r="A613" s="1514"/>
      <c r="B613" s="1891"/>
      <c r="C613" s="1514"/>
      <c r="D613" s="1514"/>
      <c r="E613" s="1514"/>
    </row>
    <row r="614" spans="1:5">
      <c r="A614" s="1514"/>
      <c r="B614" s="1891"/>
      <c r="C614" s="1514"/>
      <c r="D614" s="1514"/>
      <c r="E614" s="1514"/>
    </row>
    <row r="615" spans="1:5">
      <c r="A615" s="1514"/>
      <c r="B615" s="1891"/>
      <c r="C615" s="1514"/>
      <c r="D615" s="1514"/>
      <c r="E615" s="1514"/>
    </row>
    <row r="616" spans="1:5">
      <c r="A616" s="1514"/>
      <c r="B616" s="1891"/>
      <c r="C616" s="1514"/>
      <c r="D616" s="1514"/>
      <c r="E616" s="1514"/>
    </row>
    <row r="617" spans="1:5">
      <c r="A617" s="1514"/>
      <c r="B617" s="1891"/>
      <c r="C617" s="1514"/>
      <c r="D617" s="1514"/>
      <c r="E617" s="1514"/>
    </row>
    <row r="618" spans="1:5">
      <c r="A618" s="1514"/>
      <c r="B618" s="1891"/>
      <c r="C618" s="1514"/>
      <c r="D618" s="1514"/>
      <c r="E618" s="1514"/>
    </row>
    <row r="619" spans="1:5">
      <c r="A619" s="1514"/>
      <c r="B619" s="1891"/>
      <c r="C619" s="1514"/>
      <c r="D619" s="1514"/>
      <c r="E619" s="1514"/>
    </row>
    <row r="620" spans="1:5">
      <c r="A620" s="1514"/>
      <c r="B620" s="1891"/>
      <c r="C620" s="1514"/>
      <c r="D620" s="1514"/>
      <c r="E620" s="1514"/>
    </row>
    <row r="621" spans="1:5">
      <c r="A621" s="1514"/>
      <c r="B621" s="1891"/>
      <c r="C621" s="1514"/>
      <c r="D621" s="1514"/>
      <c r="E621" s="1514"/>
    </row>
    <row r="622" spans="1:5">
      <c r="A622" s="1514"/>
      <c r="B622" s="1891"/>
      <c r="C622" s="1514"/>
      <c r="D622" s="1514"/>
      <c r="E622" s="1514"/>
    </row>
    <row r="623" spans="1:5">
      <c r="A623" s="1514"/>
      <c r="B623" s="1891"/>
      <c r="C623" s="1514"/>
      <c r="D623" s="1514"/>
      <c r="E623" s="1514"/>
    </row>
    <row r="624" spans="1:5">
      <c r="A624" s="1514"/>
      <c r="B624" s="1891"/>
      <c r="C624" s="1514"/>
      <c r="D624" s="1514"/>
      <c r="E624" s="1514"/>
    </row>
    <row r="625" spans="1:5">
      <c r="A625" s="1514"/>
      <c r="B625" s="1891"/>
      <c r="C625" s="1514"/>
      <c r="D625" s="1514"/>
      <c r="E625" s="1514"/>
    </row>
    <row r="626" spans="1:5">
      <c r="A626" s="1514"/>
      <c r="B626" s="1891"/>
      <c r="C626" s="1514"/>
      <c r="D626" s="1514"/>
      <c r="E626" s="1514"/>
    </row>
    <row r="627" spans="1:5">
      <c r="A627" s="1514"/>
      <c r="B627" s="1891"/>
      <c r="C627" s="1514"/>
      <c r="D627" s="1514"/>
      <c r="E627" s="1514"/>
    </row>
    <row r="628" spans="1:5">
      <c r="A628" s="1514"/>
      <c r="B628" s="1891"/>
      <c r="C628" s="1514"/>
      <c r="D628" s="1514"/>
      <c r="E628" s="1514"/>
    </row>
    <row r="629" spans="1:5">
      <c r="A629" s="1514"/>
      <c r="B629" s="1891"/>
      <c r="C629" s="1514"/>
      <c r="D629" s="1514"/>
      <c r="E629" s="1514"/>
    </row>
    <row r="630" spans="1:5">
      <c r="A630" s="1514"/>
      <c r="B630" s="1891"/>
      <c r="C630" s="1514"/>
      <c r="D630" s="1514"/>
      <c r="E630" s="1514"/>
    </row>
    <row r="631" spans="1:5">
      <c r="A631" s="1514"/>
      <c r="B631" s="1891"/>
      <c r="C631" s="1514"/>
      <c r="D631" s="1514"/>
      <c r="E631" s="1514"/>
    </row>
    <row r="632" spans="1:5">
      <c r="A632" s="1514"/>
      <c r="B632" s="1891"/>
      <c r="C632" s="1514"/>
      <c r="D632" s="1514"/>
      <c r="E632" s="1514"/>
    </row>
    <row r="633" spans="1:5">
      <c r="A633" s="1514"/>
      <c r="B633" s="1891"/>
      <c r="C633" s="1514"/>
      <c r="D633" s="1514"/>
      <c r="E633" s="1514"/>
    </row>
    <row r="634" spans="1:5">
      <c r="A634" s="1514"/>
      <c r="B634" s="1891"/>
      <c r="C634" s="1514"/>
      <c r="D634" s="1514"/>
      <c r="E634" s="1514"/>
    </row>
    <row r="635" spans="1:5">
      <c r="A635" s="1514"/>
      <c r="B635" s="1891"/>
      <c r="C635" s="1514"/>
      <c r="D635" s="1514"/>
      <c r="E635" s="1514"/>
    </row>
    <row r="636" spans="1:5">
      <c r="A636" s="1514"/>
      <c r="B636" s="1891"/>
      <c r="C636" s="1514"/>
      <c r="D636" s="1514"/>
      <c r="E636" s="1514"/>
    </row>
    <row r="637" spans="1:5">
      <c r="A637" s="1514"/>
      <c r="B637" s="1891"/>
      <c r="C637" s="1514"/>
      <c r="D637" s="1514"/>
      <c r="E637" s="1514"/>
    </row>
    <row r="638" spans="1:5">
      <c r="A638" s="1514"/>
      <c r="B638" s="1891"/>
      <c r="C638" s="1514"/>
      <c r="D638" s="1514"/>
      <c r="E638" s="1514"/>
    </row>
    <row r="639" spans="1:5">
      <c r="A639" s="1514"/>
      <c r="B639" s="1891"/>
      <c r="C639" s="1514"/>
      <c r="D639" s="1514"/>
      <c r="E639" s="1514"/>
    </row>
    <row r="640" spans="1:5">
      <c r="A640" s="1514"/>
      <c r="B640" s="1891"/>
      <c r="C640" s="1514"/>
      <c r="D640" s="1514"/>
      <c r="E640" s="1514"/>
    </row>
    <row r="641" spans="1:5">
      <c r="A641" s="1514"/>
      <c r="B641" s="1891"/>
      <c r="C641" s="1514"/>
      <c r="D641" s="1514"/>
      <c r="E641" s="1514"/>
    </row>
    <row r="642" spans="1:5">
      <c r="A642" s="1514"/>
      <c r="B642" s="1891"/>
      <c r="C642" s="1514"/>
      <c r="D642" s="1514"/>
      <c r="E642" s="1514"/>
    </row>
    <row r="643" spans="1:5">
      <c r="A643" s="1514"/>
      <c r="B643" s="1891"/>
      <c r="C643" s="1514"/>
      <c r="D643" s="1514"/>
      <c r="E643" s="1514"/>
    </row>
    <row r="644" spans="1:5">
      <c r="A644" s="1514"/>
      <c r="B644" s="1891"/>
      <c r="C644" s="1514"/>
      <c r="D644" s="1514"/>
      <c r="E644" s="1514"/>
    </row>
    <row r="645" spans="1:5">
      <c r="A645" s="1514"/>
      <c r="B645" s="1891"/>
      <c r="C645" s="1514"/>
      <c r="D645" s="1514"/>
      <c r="E645" s="1514"/>
    </row>
    <row r="646" spans="1:5">
      <c r="A646" s="1514"/>
      <c r="B646" s="1891"/>
      <c r="C646" s="1514"/>
      <c r="D646" s="1514"/>
      <c r="E646" s="1514"/>
    </row>
    <row r="647" spans="1:5">
      <c r="A647" s="1514"/>
      <c r="B647" s="1891"/>
      <c r="C647" s="1514"/>
      <c r="D647" s="1514"/>
      <c r="E647" s="1514"/>
    </row>
    <row r="648" spans="1:5">
      <c r="A648" s="1514"/>
      <c r="B648" s="1891"/>
      <c r="C648" s="1514"/>
      <c r="D648" s="1514"/>
      <c r="E648" s="1514"/>
    </row>
    <row r="649" spans="1:5">
      <c r="A649" s="1514"/>
      <c r="B649" s="1891"/>
      <c r="C649" s="1514"/>
      <c r="D649" s="1514"/>
      <c r="E649" s="1514"/>
    </row>
    <row r="650" spans="1:5">
      <c r="A650" s="1514"/>
      <c r="B650" s="1891"/>
      <c r="C650" s="1514"/>
      <c r="D650" s="1514"/>
      <c r="E650" s="1514"/>
    </row>
    <row r="651" spans="1:5">
      <c r="A651" s="1514"/>
      <c r="B651" s="1891"/>
      <c r="C651" s="1514"/>
      <c r="D651" s="1514"/>
      <c r="E651" s="1514"/>
    </row>
    <row r="652" spans="1:5">
      <c r="A652" s="1514"/>
      <c r="B652" s="1891"/>
      <c r="C652" s="1514"/>
      <c r="D652" s="1514"/>
      <c r="E652" s="1514"/>
    </row>
    <row r="653" spans="1:5">
      <c r="A653" s="1514"/>
      <c r="B653" s="1891"/>
      <c r="C653" s="1514"/>
      <c r="D653" s="1514"/>
      <c r="E653" s="1514"/>
    </row>
    <row r="654" spans="1:5">
      <c r="A654" s="1514"/>
      <c r="B654" s="1891"/>
      <c r="C654" s="1514"/>
      <c r="D654" s="1514"/>
      <c r="E654" s="1514"/>
    </row>
    <row r="655" spans="1:5">
      <c r="A655" s="1514"/>
      <c r="B655" s="1891"/>
      <c r="C655" s="1514"/>
      <c r="D655" s="1514"/>
      <c r="E655" s="1514"/>
    </row>
    <row r="656" spans="1:5">
      <c r="A656" s="1514"/>
      <c r="B656" s="1891"/>
      <c r="C656" s="1514"/>
      <c r="D656" s="1514"/>
      <c r="E656" s="1514"/>
    </row>
    <row r="657" spans="1:5">
      <c r="A657" s="1514"/>
      <c r="B657" s="1891"/>
      <c r="C657" s="1514"/>
      <c r="D657" s="1514"/>
      <c r="E657" s="1514"/>
    </row>
    <row r="658" spans="1:5">
      <c r="A658" s="1514"/>
      <c r="B658" s="1891"/>
      <c r="C658" s="1514"/>
      <c r="D658" s="1514"/>
      <c r="E658" s="1514"/>
    </row>
    <row r="659" spans="1:5">
      <c r="A659" s="1514"/>
      <c r="B659" s="1891"/>
      <c r="C659" s="1514"/>
      <c r="D659" s="1514"/>
      <c r="E659" s="1514"/>
    </row>
    <row r="660" spans="1:5">
      <c r="A660" s="1514"/>
      <c r="B660" s="1891"/>
      <c r="C660" s="1514"/>
      <c r="D660" s="1514"/>
      <c r="E660" s="1514"/>
    </row>
    <row r="661" spans="1:5">
      <c r="A661" s="1514"/>
      <c r="B661" s="1891"/>
      <c r="C661" s="1514"/>
      <c r="D661" s="1514"/>
      <c r="E661" s="1514"/>
    </row>
    <row r="662" spans="1:5">
      <c r="A662" s="1514"/>
      <c r="B662" s="1891"/>
      <c r="C662" s="1514"/>
      <c r="D662" s="1514"/>
      <c r="E662" s="1514"/>
    </row>
    <row r="663" spans="1:5">
      <c r="A663" s="1514"/>
      <c r="B663" s="1891"/>
      <c r="C663" s="1514"/>
      <c r="D663" s="1514"/>
      <c r="E663" s="1514"/>
    </row>
    <row r="664" spans="1:5">
      <c r="A664" s="1514"/>
      <c r="B664" s="1891"/>
      <c r="C664" s="1514"/>
      <c r="D664" s="1514"/>
      <c r="E664" s="1514"/>
    </row>
    <row r="665" spans="1:5">
      <c r="A665" s="1514"/>
      <c r="B665" s="1891"/>
      <c r="C665" s="1514"/>
      <c r="D665" s="1514"/>
      <c r="E665" s="1514"/>
    </row>
    <row r="666" spans="1:5">
      <c r="A666" s="1514"/>
      <c r="B666" s="1891"/>
      <c r="C666" s="1514"/>
      <c r="D666" s="1514"/>
      <c r="E666" s="1514"/>
    </row>
    <row r="667" spans="1:5">
      <c r="A667" s="1514"/>
      <c r="B667" s="1891"/>
      <c r="C667" s="1514"/>
      <c r="D667" s="1514"/>
      <c r="E667" s="1514"/>
    </row>
    <row r="668" spans="1:5">
      <c r="A668" s="1514"/>
      <c r="B668" s="1891"/>
      <c r="C668" s="1514"/>
      <c r="D668" s="1514"/>
      <c r="E668" s="1514"/>
    </row>
    <row r="669" spans="1:5">
      <c r="A669" s="1514"/>
      <c r="B669" s="1891"/>
      <c r="C669" s="1514"/>
      <c r="D669" s="1514"/>
      <c r="E669" s="1514"/>
    </row>
    <row r="670" spans="1:5">
      <c r="A670" s="1514"/>
      <c r="B670" s="1891"/>
      <c r="C670" s="1514"/>
      <c r="D670" s="1514"/>
      <c r="E670" s="1514"/>
    </row>
    <row r="671" spans="1:5">
      <c r="A671" s="1514"/>
      <c r="B671" s="1891"/>
      <c r="C671" s="1514"/>
      <c r="D671" s="1514"/>
      <c r="E671" s="1514"/>
    </row>
    <row r="672" spans="1:5">
      <c r="A672" s="1514"/>
      <c r="B672" s="1891"/>
      <c r="C672" s="1514"/>
      <c r="D672" s="1514"/>
      <c r="E672" s="1514"/>
    </row>
    <row r="673" spans="1:5">
      <c r="A673" s="1514"/>
      <c r="B673" s="1891"/>
      <c r="C673" s="1514"/>
      <c r="D673" s="1514"/>
      <c r="E673" s="1514"/>
    </row>
    <row r="674" spans="1:5">
      <c r="A674" s="1514"/>
      <c r="B674" s="1891"/>
      <c r="C674" s="1514"/>
      <c r="D674" s="1514"/>
      <c r="E674" s="1514"/>
    </row>
    <row r="675" spans="1:5">
      <c r="A675" s="1514"/>
      <c r="B675" s="1891"/>
      <c r="C675" s="1514"/>
      <c r="D675" s="1514"/>
      <c r="E675" s="1514"/>
    </row>
    <row r="676" spans="1:5">
      <c r="A676" s="1514"/>
      <c r="B676" s="1891"/>
      <c r="C676" s="1514"/>
      <c r="D676" s="1514"/>
      <c r="E676" s="1514"/>
    </row>
    <row r="677" spans="1:5">
      <c r="A677" s="1514"/>
      <c r="B677" s="1891"/>
      <c r="C677" s="1514"/>
      <c r="D677" s="1514"/>
      <c r="E677" s="1514"/>
    </row>
    <row r="678" spans="1:5">
      <c r="A678" s="1514"/>
      <c r="B678" s="1891"/>
      <c r="C678" s="1514"/>
      <c r="D678" s="1514"/>
      <c r="E678" s="1514"/>
    </row>
    <row r="679" spans="1:5">
      <c r="A679" s="1514"/>
      <c r="B679" s="1891"/>
      <c r="C679" s="1514"/>
      <c r="D679" s="1514"/>
      <c r="E679" s="1514"/>
    </row>
    <row r="680" spans="1:5">
      <c r="A680" s="1514"/>
      <c r="B680" s="1891"/>
      <c r="C680" s="1514"/>
      <c r="D680" s="1514"/>
      <c r="E680" s="1514"/>
    </row>
    <row r="681" spans="1:5">
      <c r="A681" s="1514"/>
      <c r="B681" s="1891"/>
      <c r="C681" s="1514"/>
      <c r="D681" s="1514"/>
      <c r="E681" s="1514"/>
    </row>
    <row r="682" spans="1:5">
      <c r="A682" s="1514"/>
      <c r="B682" s="1891"/>
      <c r="C682" s="1514"/>
      <c r="D682" s="1514"/>
      <c r="E682" s="1514"/>
    </row>
    <row r="683" spans="1:5">
      <c r="A683" s="1514"/>
      <c r="B683" s="1891"/>
      <c r="C683" s="1514"/>
      <c r="D683" s="1514"/>
      <c r="E683" s="1514"/>
    </row>
    <row r="684" spans="1:5">
      <c r="A684" s="1514"/>
      <c r="B684" s="1891"/>
      <c r="C684" s="1514"/>
      <c r="D684" s="1514"/>
      <c r="E684" s="1514"/>
    </row>
    <row r="685" spans="1:5">
      <c r="A685" s="1514"/>
      <c r="B685" s="1891"/>
      <c r="C685" s="1514"/>
      <c r="D685" s="1514"/>
      <c r="E685" s="1514"/>
    </row>
    <row r="686" spans="1:5">
      <c r="A686" s="1514"/>
      <c r="B686" s="1891"/>
      <c r="C686" s="1514"/>
      <c r="D686" s="1514"/>
      <c r="E686" s="1514"/>
    </row>
    <row r="687" spans="1:5">
      <c r="A687" s="1514"/>
      <c r="B687" s="1891"/>
      <c r="C687" s="1514"/>
      <c r="D687" s="1514"/>
      <c r="E687" s="1514"/>
    </row>
    <row r="688" spans="1:5">
      <c r="A688" s="1514"/>
      <c r="B688" s="1891"/>
      <c r="C688" s="1514"/>
      <c r="D688" s="1514"/>
      <c r="E688" s="1514"/>
    </row>
    <row r="689" spans="1:5">
      <c r="A689" s="1514"/>
      <c r="B689" s="1891"/>
      <c r="C689" s="1514"/>
      <c r="D689" s="1514"/>
      <c r="E689" s="1514"/>
    </row>
    <row r="690" spans="1:5">
      <c r="A690" s="1514"/>
      <c r="B690" s="1891"/>
      <c r="C690" s="1514"/>
      <c r="D690" s="1514"/>
      <c r="E690" s="1514"/>
    </row>
    <row r="691" spans="1:5">
      <c r="A691" s="1514"/>
      <c r="B691" s="1891"/>
      <c r="C691" s="1514"/>
      <c r="D691" s="1514"/>
      <c r="E691" s="1514"/>
    </row>
    <row r="692" spans="1:5">
      <c r="A692" s="1514"/>
      <c r="B692" s="1891"/>
      <c r="C692" s="1514"/>
      <c r="D692" s="1514"/>
      <c r="E692" s="1514"/>
    </row>
    <row r="693" spans="1:5">
      <c r="A693" s="1514"/>
      <c r="B693" s="1891"/>
      <c r="C693" s="1514"/>
      <c r="D693" s="1514"/>
      <c r="E693" s="1514"/>
    </row>
    <row r="694" spans="1:5">
      <c r="A694" s="1514"/>
      <c r="B694" s="1891"/>
      <c r="C694" s="1514"/>
      <c r="D694" s="1514"/>
      <c r="E694" s="1514"/>
    </row>
    <row r="695" spans="1:5">
      <c r="A695" s="1514"/>
      <c r="B695" s="1891"/>
      <c r="C695" s="1514"/>
      <c r="D695" s="1514"/>
      <c r="E695" s="1514"/>
    </row>
    <row r="696" spans="1:5">
      <c r="A696" s="1514"/>
      <c r="B696" s="1891"/>
      <c r="C696" s="1514"/>
      <c r="D696" s="1514"/>
      <c r="E696" s="1514"/>
    </row>
    <row r="697" spans="1:5">
      <c r="A697" s="1514"/>
      <c r="B697" s="1891"/>
      <c r="C697" s="1514"/>
      <c r="D697" s="1514"/>
      <c r="E697" s="1514"/>
    </row>
    <row r="698" spans="1:5">
      <c r="A698" s="1514"/>
      <c r="B698" s="1891"/>
      <c r="C698" s="1514"/>
      <c r="D698" s="1514"/>
      <c r="E698" s="1514"/>
    </row>
    <row r="699" spans="1:5">
      <c r="A699" s="1514"/>
      <c r="B699" s="1891"/>
      <c r="C699" s="1514"/>
      <c r="D699" s="1514"/>
      <c r="E699" s="1514"/>
    </row>
    <row r="700" spans="1:5">
      <c r="A700" s="1514"/>
      <c r="B700" s="1891"/>
      <c r="C700" s="1514"/>
      <c r="D700" s="1514"/>
      <c r="E700" s="1514"/>
    </row>
    <row r="701" spans="1:5">
      <c r="A701" s="1514"/>
      <c r="B701" s="1891"/>
      <c r="C701" s="1514"/>
      <c r="D701" s="1514"/>
      <c r="E701" s="1514"/>
    </row>
    <row r="702" spans="1:5">
      <c r="A702" s="1514"/>
      <c r="B702" s="1891"/>
      <c r="C702" s="1514"/>
      <c r="D702" s="1514"/>
      <c r="E702" s="1514"/>
    </row>
    <row r="703" spans="1:5">
      <c r="A703" s="1514"/>
      <c r="B703" s="1891"/>
      <c r="C703" s="1514"/>
      <c r="D703" s="1514"/>
      <c r="E703" s="1514"/>
    </row>
    <row r="704" spans="1:5">
      <c r="A704" s="1514"/>
      <c r="B704" s="1891"/>
      <c r="C704" s="1514"/>
      <c r="D704" s="1514"/>
      <c r="E704" s="1514"/>
    </row>
    <row r="705" spans="1:5">
      <c r="A705" s="1514"/>
      <c r="B705" s="1891"/>
      <c r="C705" s="1514"/>
      <c r="D705" s="1514"/>
      <c r="E705" s="1514"/>
    </row>
    <row r="706" spans="1:5">
      <c r="A706" s="1514"/>
      <c r="B706" s="1891"/>
      <c r="C706" s="1514"/>
      <c r="D706" s="1514"/>
      <c r="E706" s="1514"/>
    </row>
    <row r="707" spans="1:5">
      <c r="A707" s="1514"/>
      <c r="B707" s="1891"/>
      <c r="C707" s="1514"/>
      <c r="D707" s="1514"/>
      <c r="E707" s="1514"/>
    </row>
    <row r="708" spans="1:5">
      <c r="A708" s="1514"/>
      <c r="B708" s="1891"/>
      <c r="C708" s="1514"/>
      <c r="D708" s="1514"/>
      <c r="E708" s="1514"/>
    </row>
    <row r="709" spans="1:5">
      <c r="A709" s="1514"/>
      <c r="B709" s="1891"/>
      <c r="C709" s="1514"/>
      <c r="D709" s="1514"/>
      <c r="E709" s="1514"/>
    </row>
    <row r="710" spans="1:5">
      <c r="A710" s="1514"/>
      <c r="B710" s="1891"/>
      <c r="C710" s="1514"/>
      <c r="D710" s="1514"/>
      <c r="E710" s="1514"/>
    </row>
    <row r="711" spans="1:5">
      <c r="A711" s="1514"/>
      <c r="B711" s="1891"/>
      <c r="C711" s="1514"/>
      <c r="D711" s="1514"/>
      <c r="E711" s="1514"/>
    </row>
    <row r="712" spans="1:5">
      <c r="A712" s="1514"/>
      <c r="B712" s="1891"/>
      <c r="C712" s="1514"/>
      <c r="D712" s="1514"/>
      <c r="E712" s="1514"/>
    </row>
    <row r="713" spans="1:5">
      <c r="A713" s="1514"/>
      <c r="B713" s="1891"/>
      <c r="C713" s="1514"/>
      <c r="D713" s="1514"/>
      <c r="E713" s="1514"/>
    </row>
    <row r="714" spans="1:5">
      <c r="A714" s="1514"/>
      <c r="B714" s="1891"/>
      <c r="C714" s="1514"/>
      <c r="D714" s="1514"/>
      <c r="E714" s="1514"/>
    </row>
    <row r="715" spans="1:5">
      <c r="A715" s="1514"/>
      <c r="B715" s="1891"/>
      <c r="C715" s="1514"/>
      <c r="D715" s="1514"/>
      <c r="E715" s="1514"/>
    </row>
    <row r="716" spans="1:5">
      <c r="A716" s="1514"/>
      <c r="B716" s="1891"/>
      <c r="C716" s="1514"/>
      <c r="D716" s="1514"/>
      <c r="E716" s="1514"/>
    </row>
    <row r="717" spans="1:5">
      <c r="A717" s="1514"/>
      <c r="B717" s="1891"/>
      <c r="C717" s="1514"/>
      <c r="D717" s="1514"/>
      <c r="E717" s="1514"/>
    </row>
    <row r="718" spans="1:5">
      <c r="A718" s="1514"/>
      <c r="B718" s="1891"/>
      <c r="C718" s="1514"/>
      <c r="D718" s="1514"/>
      <c r="E718" s="1514"/>
    </row>
    <row r="719" spans="1:5">
      <c r="A719" s="1514"/>
      <c r="B719" s="1891"/>
      <c r="C719" s="1514"/>
      <c r="D719" s="1514"/>
      <c r="E719" s="1514"/>
    </row>
    <row r="720" spans="1:5">
      <c r="A720" s="1514"/>
      <c r="B720" s="1891"/>
      <c r="C720" s="1514"/>
      <c r="D720" s="1514"/>
      <c r="E720" s="1514"/>
    </row>
    <row r="721" spans="1:5">
      <c r="A721" s="1514"/>
      <c r="B721" s="1891"/>
      <c r="C721" s="1514"/>
      <c r="D721" s="1514"/>
      <c r="E721" s="1514"/>
    </row>
    <row r="722" spans="1:5">
      <c r="A722" s="1514"/>
      <c r="B722" s="1891"/>
      <c r="C722" s="1514"/>
      <c r="D722" s="1514"/>
      <c r="E722" s="1514"/>
    </row>
    <row r="723" spans="1:5">
      <c r="A723" s="1514"/>
      <c r="B723" s="1891"/>
      <c r="C723" s="1514"/>
      <c r="D723" s="1514"/>
      <c r="E723" s="1514"/>
    </row>
    <row r="724" spans="1:5">
      <c r="A724" s="1514"/>
      <c r="B724" s="1891"/>
      <c r="C724" s="1514"/>
      <c r="D724" s="1514"/>
      <c r="E724" s="1514"/>
    </row>
    <row r="725" spans="1:5">
      <c r="A725" s="1514"/>
      <c r="B725" s="1891"/>
      <c r="C725" s="1514"/>
      <c r="D725" s="1514"/>
      <c r="E725" s="1514"/>
    </row>
    <row r="726" spans="1:5">
      <c r="A726" s="1514"/>
      <c r="B726" s="1891"/>
      <c r="C726" s="1514"/>
      <c r="D726" s="1514"/>
      <c r="E726" s="1514"/>
    </row>
    <row r="727" spans="1:5">
      <c r="A727" s="1514"/>
      <c r="B727" s="1891"/>
      <c r="C727" s="1514"/>
      <c r="D727" s="1514"/>
      <c r="E727" s="1514"/>
    </row>
    <row r="728" spans="1:5">
      <c r="A728" s="1514"/>
      <c r="B728" s="1891"/>
      <c r="C728" s="1514"/>
      <c r="D728" s="1514"/>
      <c r="E728" s="1514"/>
    </row>
    <row r="729" spans="1:5">
      <c r="A729" s="1514"/>
      <c r="B729" s="1891"/>
      <c r="C729" s="1514"/>
      <c r="D729" s="1514"/>
      <c r="E729" s="1514"/>
    </row>
    <row r="730" spans="1:5">
      <c r="A730" s="1514"/>
      <c r="B730" s="1891"/>
      <c r="C730" s="1514"/>
      <c r="D730" s="1514"/>
      <c r="E730" s="1514"/>
    </row>
    <row r="731" spans="1:5">
      <c r="A731" s="1514"/>
      <c r="B731" s="1891"/>
      <c r="C731" s="1514"/>
      <c r="D731" s="1514"/>
      <c r="E731" s="1514"/>
    </row>
    <row r="732" spans="1:5">
      <c r="A732" s="1514"/>
      <c r="B732" s="1891"/>
      <c r="C732" s="1514"/>
      <c r="D732" s="1514"/>
      <c r="E732" s="1514"/>
    </row>
    <row r="733" spans="1:5">
      <c r="A733" s="1514"/>
      <c r="B733" s="1891"/>
      <c r="C733" s="1514"/>
      <c r="D733" s="1514"/>
      <c r="E733" s="1514"/>
    </row>
    <row r="734" spans="1:5">
      <c r="A734" s="1514"/>
      <c r="B734" s="1891"/>
      <c r="C734" s="1514"/>
      <c r="D734" s="1514"/>
      <c r="E734" s="1514"/>
    </row>
    <row r="735" spans="1:5">
      <c r="A735" s="1514"/>
      <c r="B735" s="1891"/>
      <c r="C735" s="1514"/>
      <c r="D735" s="1514"/>
      <c r="E735" s="1514"/>
    </row>
    <row r="736" spans="1:5">
      <c r="A736" s="1514"/>
      <c r="B736" s="1891"/>
      <c r="C736" s="1514"/>
      <c r="D736" s="1514"/>
      <c r="E736" s="1514"/>
    </row>
    <row r="737" spans="1:5">
      <c r="A737" s="1514"/>
      <c r="B737" s="1891"/>
      <c r="C737" s="1514"/>
      <c r="D737" s="1514"/>
      <c r="E737" s="1514"/>
    </row>
    <row r="738" spans="1:5">
      <c r="A738" s="1514"/>
      <c r="B738" s="1891"/>
      <c r="C738" s="1514"/>
      <c r="D738" s="1514"/>
      <c r="E738" s="1514"/>
    </row>
    <row r="739" spans="1:5">
      <c r="A739" s="1514"/>
      <c r="B739" s="1891"/>
      <c r="C739" s="1514"/>
      <c r="D739" s="1514"/>
      <c r="E739" s="1514"/>
    </row>
    <row r="740" spans="1:5">
      <c r="A740" s="1514"/>
      <c r="B740" s="1891"/>
      <c r="C740" s="1514"/>
      <c r="D740" s="1514"/>
      <c r="E740" s="1514"/>
    </row>
    <row r="741" spans="1:5">
      <c r="A741" s="1514"/>
      <c r="B741" s="1891"/>
      <c r="C741" s="1514"/>
      <c r="D741" s="1514"/>
      <c r="E741" s="1514"/>
    </row>
    <row r="742" spans="1:5">
      <c r="A742" s="1514"/>
      <c r="B742" s="1891"/>
      <c r="C742" s="1514"/>
      <c r="D742" s="1514"/>
      <c r="E742" s="1514"/>
    </row>
    <row r="743" spans="1:5">
      <c r="A743" s="1514"/>
      <c r="B743" s="1891"/>
      <c r="C743" s="1514"/>
      <c r="D743" s="1514"/>
      <c r="E743" s="1514"/>
    </row>
    <row r="744" spans="1:5">
      <c r="A744" s="1514"/>
      <c r="B744" s="1891"/>
      <c r="C744" s="1514"/>
      <c r="D744" s="1514"/>
      <c r="E744" s="1514"/>
    </row>
    <row r="745" spans="1:5">
      <c r="A745" s="1514"/>
      <c r="B745" s="1891"/>
      <c r="C745" s="1514"/>
      <c r="D745" s="1514"/>
      <c r="E745" s="1514"/>
    </row>
    <row r="746" spans="1:5">
      <c r="A746" s="1514"/>
      <c r="B746" s="1891"/>
      <c r="C746" s="1514"/>
      <c r="D746" s="1514"/>
      <c r="E746" s="1514"/>
    </row>
    <row r="747" spans="1:5">
      <c r="A747" s="1514"/>
      <c r="B747" s="1891"/>
      <c r="C747" s="1514"/>
      <c r="D747" s="1514"/>
      <c r="E747" s="1514"/>
    </row>
    <row r="748" spans="1:5">
      <c r="A748" s="1514"/>
      <c r="B748" s="1891"/>
      <c r="C748" s="1514"/>
      <c r="D748" s="1514"/>
      <c r="E748" s="1514"/>
    </row>
    <row r="749" spans="1:5">
      <c r="A749" s="1514"/>
      <c r="B749" s="1891"/>
      <c r="C749" s="1514"/>
      <c r="D749" s="1514"/>
      <c r="E749" s="1514"/>
    </row>
    <row r="750" spans="1:5">
      <c r="A750" s="1514"/>
      <c r="B750" s="1891"/>
      <c r="C750" s="1514"/>
      <c r="D750" s="1514"/>
      <c r="E750" s="1514"/>
    </row>
    <row r="751" spans="1:5">
      <c r="A751" s="1514"/>
      <c r="B751" s="1891"/>
      <c r="C751" s="1514"/>
      <c r="D751" s="1514"/>
      <c r="E751" s="1514"/>
    </row>
    <row r="752" spans="1:5">
      <c r="A752" s="1514"/>
      <c r="B752" s="1891"/>
      <c r="C752" s="1514"/>
      <c r="D752" s="1514"/>
      <c r="E752" s="1514"/>
    </row>
    <row r="753" spans="1:5">
      <c r="A753" s="1514"/>
      <c r="B753" s="1891"/>
      <c r="C753" s="1514"/>
      <c r="D753" s="1514"/>
      <c r="E753" s="1514"/>
    </row>
    <row r="754" spans="1:5">
      <c r="A754" s="1514"/>
      <c r="B754" s="1891"/>
      <c r="C754" s="1514"/>
      <c r="D754" s="1514"/>
      <c r="E754" s="1514"/>
    </row>
    <row r="755" spans="1:5">
      <c r="A755" s="1514"/>
      <c r="B755" s="1891"/>
      <c r="C755" s="1514"/>
      <c r="D755" s="1514"/>
      <c r="E755" s="1514"/>
    </row>
    <row r="756" spans="1:5">
      <c r="A756" s="1514"/>
      <c r="B756" s="1891"/>
      <c r="C756" s="1514"/>
      <c r="D756" s="1514"/>
      <c r="E756" s="1514"/>
    </row>
    <row r="757" spans="1:5">
      <c r="A757" s="1514"/>
      <c r="B757" s="1891"/>
      <c r="C757" s="1514"/>
      <c r="D757" s="1514"/>
      <c r="E757" s="1514"/>
    </row>
    <row r="758" spans="1:5">
      <c r="A758" s="1514"/>
      <c r="B758" s="1891"/>
      <c r="C758" s="1514"/>
      <c r="D758" s="1514"/>
      <c r="E758" s="1514"/>
    </row>
    <row r="759" spans="1:5">
      <c r="A759" s="1514"/>
      <c r="B759" s="1891"/>
      <c r="C759" s="1514"/>
      <c r="D759" s="1514"/>
      <c r="E759" s="1514"/>
    </row>
    <row r="760" spans="1:5">
      <c r="A760" s="1514"/>
      <c r="B760" s="1891"/>
      <c r="C760" s="1514"/>
      <c r="D760" s="1514"/>
      <c r="E760" s="1514"/>
    </row>
    <row r="761" spans="1:5">
      <c r="A761" s="1514"/>
      <c r="B761" s="1891"/>
      <c r="C761" s="1514"/>
      <c r="D761" s="1514"/>
      <c r="E761" s="1514"/>
    </row>
    <row r="762" spans="1:5">
      <c r="A762" s="1514"/>
      <c r="B762" s="1891"/>
      <c r="C762" s="1514"/>
      <c r="D762" s="1514"/>
      <c r="E762" s="1514"/>
    </row>
    <row r="763" spans="1:5">
      <c r="A763" s="1514"/>
      <c r="B763" s="1891"/>
      <c r="C763" s="1514"/>
      <c r="D763" s="1514"/>
      <c r="E763" s="1514"/>
    </row>
    <row r="764" spans="1:5">
      <c r="A764" s="1514"/>
      <c r="B764" s="1891"/>
      <c r="C764" s="1514"/>
      <c r="D764" s="1514"/>
      <c r="E764" s="1514"/>
    </row>
    <row r="765" spans="1:5">
      <c r="A765" s="1514"/>
      <c r="B765" s="1891"/>
      <c r="C765" s="1514"/>
      <c r="D765" s="1514"/>
      <c r="E765" s="1514"/>
    </row>
    <row r="766" spans="1:5">
      <c r="A766" s="1514"/>
      <c r="B766" s="1891"/>
      <c r="C766" s="1514"/>
      <c r="D766" s="1514"/>
      <c r="E766" s="1514"/>
    </row>
    <row r="767" spans="1:5">
      <c r="A767" s="1514"/>
      <c r="B767" s="1891"/>
      <c r="C767" s="1514"/>
      <c r="D767" s="1514"/>
      <c r="E767" s="1514"/>
    </row>
    <row r="768" spans="1:5">
      <c r="A768" s="1514"/>
      <c r="B768" s="1891"/>
      <c r="C768" s="1514"/>
      <c r="D768" s="1514"/>
      <c r="E768" s="1514"/>
    </row>
    <row r="769" spans="1:5">
      <c r="A769" s="1514"/>
      <c r="B769" s="1891"/>
      <c r="C769" s="1514"/>
      <c r="D769" s="1514"/>
      <c r="E769" s="1514"/>
    </row>
    <row r="770" spans="1:5">
      <c r="A770" s="1514"/>
      <c r="B770" s="1891"/>
      <c r="C770" s="1514"/>
      <c r="D770" s="1514"/>
      <c r="E770" s="1514"/>
    </row>
    <row r="771" spans="1:5">
      <c r="A771" s="1514"/>
      <c r="B771" s="1891"/>
      <c r="C771" s="1514"/>
      <c r="D771" s="1514"/>
      <c r="E771" s="1514"/>
    </row>
    <row r="772" spans="1:5">
      <c r="A772" s="1514"/>
      <c r="B772" s="1891"/>
      <c r="C772" s="1514"/>
      <c r="D772" s="1514"/>
      <c r="E772" s="1514"/>
    </row>
    <row r="773" spans="1:5">
      <c r="A773" s="1514"/>
      <c r="B773" s="1891"/>
      <c r="C773" s="1514"/>
      <c r="D773" s="1514"/>
      <c r="E773" s="1514"/>
    </row>
    <row r="774" spans="1:5">
      <c r="A774" s="1514"/>
      <c r="B774" s="1891"/>
      <c r="C774" s="1514"/>
      <c r="D774" s="1514"/>
      <c r="E774" s="1514"/>
    </row>
    <row r="775" spans="1:5">
      <c r="A775" s="1514"/>
      <c r="B775" s="1891"/>
      <c r="C775" s="1514"/>
      <c r="D775" s="1514"/>
      <c r="E775" s="1514"/>
    </row>
    <row r="776" spans="1:5">
      <c r="A776" s="1514"/>
      <c r="B776" s="1891"/>
      <c r="C776" s="1514"/>
      <c r="D776" s="1514"/>
      <c r="E776" s="1514"/>
    </row>
    <row r="777" spans="1:5">
      <c r="A777" s="1514"/>
      <c r="B777" s="1891"/>
      <c r="C777" s="1514"/>
      <c r="D777" s="1514"/>
      <c r="E777" s="1514"/>
    </row>
    <row r="778" spans="1:5">
      <c r="A778" s="1514"/>
      <c r="B778" s="1891"/>
      <c r="C778" s="1514"/>
      <c r="D778" s="1514"/>
      <c r="E778" s="1514"/>
    </row>
    <row r="779" spans="1:5">
      <c r="A779" s="1514"/>
      <c r="B779" s="1891"/>
      <c r="C779" s="1514"/>
      <c r="D779" s="1514"/>
      <c r="E779" s="1514"/>
    </row>
    <row r="780" spans="1:5">
      <c r="A780" s="1514"/>
      <c r="B780" s="1891"/>
      <c r="C780" s="1514"/>
      <c r="D780" s="1514"/>
      <c r="E780" s="1514"/>
    </row>
    <row r="781" spans="1:5">
      <c r="A781" s="1514"/>
      <c r="B781" s="1891"/>
      <c r="C781" s="1514"/>
      <c r="D781" s="1514"/>
      <c r="E781" s="1514"/>
    </row>
    <row r="782" spans="1:5">
      <c r="A782" s="1514"/>
      <c r="B782" s="1891"/>
      <c r="C782" s="1514"/>
      <c r="D782" s="1514"/>
      <c r="E782" s="1514"/>
    </row>
    <row r="783" spans="1:5">
      <c r="A783" s="1514"/>
      <c r="B783" s="1891"/>
      <c r="C783" s="1514"/>
      <c r="D783" s="1514"/>
      <c r="E783" s="1514"/>
    </row>
    <row r="784" spans="1:5">
      <c r="A784" s="1514"/>
      <c r="B784" s="1891"/>
      <c r="C784" s="1514"/>
      <c r="D784" s="1514"/>
      <c r="E784" s="1514"/>
    </row>
    <row r="785" spans="1:5">
      <c r="A785" s="1514"/>
      <c r="B785" s="1891"/>
      <c r="C785" s="1514"/>
      <c r="D785" s="1514"/>
      <c r="E785" s="1514"/>
    </row>
    <row r="786" spans="1:5">
      <c r="A786" s="1514"/>
      <c r="B786" s="1891"/>
      <c r="C786" s="1514"/>
      <c r="D786" s="1514"/>
      <c r="E786" s="1514"/>
    </row>
    <row r="787" spans="1:5">
      <c r="A787" s="1514"/>
      <c r="B787" s="1891"/>
      <c r="C787" s="1514"/>
      <c r="D787" s="1514"/>
      <c r="E787" s="1514"/>
    </row>
    <row r="788" spans="1:5">
      <c r="A788" s="1514"/>
      <c r="B788" s="1891"/>
      <c r="C788" s="1514"/>
      <c r="D788" s="1514"/>
      <c r="E788" s="1514"/>
    </row>
    <row r="789" spans="1:5">
      <c r="A789" s="1514"/>
      <c r="B789" s="1891"/>
      <c r="C789" s="1514"/>
      <c r="D789" s="1514"/>
      <c r="E789" s="1514"/>
    </row>
    <row r="790" spans="1:5">
      <c r="A790" s="1514"/>
      <c r="B790" s="1891"/>
      <c r="C790" s="1514"/>
      <c r="D790" s="1514"/>
      <c r="E790" s="1514"/>
    </row>
    <row r="791" spans="1:5">
      <c r="A791" s="1514"/>
      <c r="B791" s="1891"/>
      <c r="C791" s="1514"/>
      <c r="D791" s="1514"/>
      <c r="E791" s="1514"/>
    </row>
    <row r="792" spans="1:5">
      <c r="A792" s="1514"/>
      <c r="B792" s="1891"/>
      <c r="C792" s="1514"/>
      <c r="D792" s="1514"/>
      <c r="E792" s="1514"/>
    </row>
    <row r="793" spans="1:5">
      <c r="A793" s="1514"/>
      <c r="B793" s="1891"/>
      <c r="C793" s="1514"/>
      <c r="D793" s="1514"/>
      <c r="E793" s="1514"/>
    </row>
    <row r="794" spans="1:5">
      <c r="A794" s="1514"/>
      <c r="B794" s="1891"/>
      <c r="C794" s="1514"/>
      <c r="D794" s="1514"/>
      <c r="E794" s="1514"/>
    </row>
    <row r="795" spans="1:5">
      <c r="A795" s="1514"/>
      <c r="B795" s="1891"/>
      <c r="C795" s="1514"/>
      <c r="D795" s="1514"/>
      <c r="E795" s="1514"/>
    </row>
    <row r="796" spans="1:5">
      <c r="A796" s="1514"/>
      <c r="B796" s="1891"/>
      <c r="C796" s="1514"/>
      <c r="D796" s="1514"/>
      <c r="E796" s="1514"/>
    </row>
    <row r="797" spans="1:5">
      <c r="A797" s="1514"/>
      <c r="B797" s="1891"/>
      <c r="C797" s="1514"/>
      <c r="D797" s="1514"/>
      <c r="E797" s="1514"/>
    </row>
    <row r="798" spans="1:5">
      <c r="A798" s="1514"/>
      <c r="B798" s="1891"/>
      <c r="C798" s="1514"/>
      <c r="D798" s="1514"/>
      <c r="E798" s="1514"/>
    </row>
    <row r="799" spans="1:5">
      <c r="A799" s="1514"/>
      <c r="B799" s="1891"/>
      <c r="C799" s="1514"/>
      <c r="D799" s="1514"/>
      <c r="E799" s="1514"/>
    </row>
    <row r="800" spans="1:5">
      <c r="A800" s="1514"/>
      <c r="B800" s="1891"/>
      <c r="C800" s="1514"/>
      <c r="D800" s="1514"/>
      <c r="E800" s="1514"/>
    </row>
    <row r="801" spans="1:5">
      <c r="A801" s="1514"/>
      <c r="B801" s="1891"/>
      <c r="C801" s="1514"/>
      <c r="D801" s="1514"/>
      <c r="E801" s="1514"/>
    </row>
    <row r="802" spans="1:5">
      <c r="A802" s="1514"/>
      <c r="B802" s="1891"/>
      <c r="C802" s="1514"/>
      <c r="D802" s="1514"/>
      <c r="E802" s="1514"/>
    </row>
    <row r="803" spans="1:5">
      <c r="A803" s="1514"/>
      <c r="B803" s="1891"/>
      <c r="C803" s="1514"/>
      <c r="D803" s="1514"/>
      <c r="E803" s="1514"/>
    </row>
    <row r="804" spans="1:5">
      <c r="A804" s="1514"/>
      <c r="B804" s="1891"/>
      <c r="C804" s="1514"/>
      <c r="D804" s="1514"/>
      <c r="E804" s="1514"/>
    </row>
    <row r="805" spans="1:5">
      <c r="A805" s="1514"/>
      <c r="B805" s="1891"/>
      <c r="C805" s="1514"/>
      <c r="D805" s="1514"/>
      <c r="E805" s="1514"/>
    </row>
    <row r="806" spans="1:5">
      <c r="A806" s="1514"/>
      <c r="B806" s="1891"/>
      <c r="C806" s="1514"/>
      <c r="D806" s="1514"/>
      <c r="E806" s="1514"/>
    </row>
    <row r="807" spans="1:5">
      <c r="A807" s="1514"/>
      <c r="B807" s="1891"/>
      <c r="C807" s="1514"/>
      <c r="D807" s="1514"/>
      <c r="E807" s="1514"/>
    </row>
    <row r="808" spans="1:5">
      <c r="A808" s="1514"/>
      <c r="B808" s="1891"/>
      <c r="C808" s="1514"/>
      <c r="D808" s="1514"/>
      <c r="E808" s="1514"/>
    </row>
    <row r="809" spans="1:5">
      <c r="A809" s="1514"/>
      <c r="B809" s="1891"/>
      <c r="C809" s="1514"/>
      <c r="D809" s="1514"/>
      <c r="E809" s="1514"/>
    </row>
    <row r="810" spans="1:5">
      <c r="A810" s="1514"/>
      <c r="B810" s="1891"/>
      <c r="C810" s="1514"/>
      <c r="D810" s="1514"/>
      <c r="E810" s="1514"/>
    </row>
    <row r="811" spans="1:5">
      <c r="A811" s="1514"/>
      <c r="B811" s="1891"/>
      <c r="C811" s="1514"/>
      <c r="D811" s="1514"/>
      <c r="E811" s="1514"/>
    </row>
    <row r="812" spans="1:5">
      <c r="A812" s="1514"/>
      <c r="B812" s="1891"/>
      <c r="C812" s="1514"/>
      <c r="D812" s="1514"/>
      <c r="E812" s="1514"/>
    </row>
    <row r="813" spans="1:5">
      <c r="A813" s="1514"/>
      <c r="B813" s="1891"/>
      <c r="C813" s="1514"/>
      <c r="D813" s="1514"/>
      <c r="E813" s="1514"/>
    </row>
    <row r="814" spans="1:5">
      <c r="A814" s="1514"/>
      <c r="B814" s="1891"/>
      <c r="C814" s="1514"/>
      <c r="D814" s="1514"/>
      <c r="E814" s="1514"/>
    </row>
    <row r="815" spans="1:5">
      <c r="A815" s="1514"/>
      <c r="B815" s="1891"/>
      <c r="C815" s="1514"/>
      <c r="D815" s="1514"/>
      <c r="E815" s="1514"/>
    </row>
    <row r="816" spans="1:5">
      <c r="A816" s="1514"/>
      <c r="B816" s="1891"/>
      <c r="C816" s="1514"/>
      <c r="D816" s="1514"/>
      <c r="E816" s="1514"/>
    </row>
    <row r="817" spans="1:5">
      <c r="A817" s="1514"/>
      <c r="B817" s="1891"/>
      <c r="C817" s="1514"/>
      <c r="D817" s="1514"/>
      <c r="E817" s="1514"/>
    </row>
    <row r="818" spans="1:5">
      <c r="A818" s="1514"/>
      <c r="B818" s="1891"/>
      <c r="C818" s="1514"/>
      <c r="D818" s="1514"/>
      <c r="E818" s="1514"/>
    </row>
    <row r="819" spans="1:5">
      <c r="A819" s="1514"/>
      <c r="B819" s="1891"/>
      <c r="C819" s="1514"/>
      <c r="D819" s="1514"/>
      <c r="E819" s="1514"/>
    </row>
    <row r="820" spans="1:5">
      <c r="A820" s="1514"/>
      <c r="B820" s="1891"/>
      <c r="C820" s="1514"/>
      <c r="D820" s="1514"/>
      <c r="E820" s="1514"/>
    </row>
    <row r="821" spans="1:5">
      <c r="A821" s="1514"/>
      <c r="B821" s="1891"/>
      <c r="C821" s="1514"/>
      <c r="D821" s="1514"/>
      <c r="E821" s="1514"/>
    </row>
    <row r="822" spans="1:5">
      <c r="A822" s="1514"/>
      <c r="B822" s="1891"/>
      <c r="C822" s="1514"/>
      <c r="D822" s="1514"/>
      <c r="E822" s="1514"/>
    </row>
    <row r="823" spans="1:5">
      <c r="A823" s="1514"/>
      <c r="B823" s="1891"/>
      <c r="C823" s="1514"/>
      <c r="D823" s="1514"/>
      <c r="E823" s="1514"/>
    </row>
    <row r="824" spans="1:5">
      <c r="A824" s="1514"/>
      <c r="B824" s="1891"/>
      <c r="C824" s="1514"/>
      <c r="D824" s="1514"/>
      <c r="E824" s="1514"/>
    </row>
    <row r="825" spans="1:5">
      <c r="A825" s="1514"/>
      <c r="B825" s="1891"/>
      <c r="C825" s="1514"/>
      <c r="D825" s="1514"/>
      <c r="E825" s="1514"/>
    </row>
    <row r="826" spans="1:5">
      <c r="A826" s="1514"/>
      <c r="B826" s="1891"/>
      <c r="C826" s="1514"/>
      <c r="D826" s="1514"/>
      <c r="E826" s="1514"/>
    </row>
    <row r="827" spans="1:5">
      <c r="A827" s="1514"/>
      <c r="B827" s="1891"/>
      <c r="C827" s="1514"/>
      <c r="D827" s="1514"/>
      <c r="E827" s="1514"/>
    </row>
    <row r="828" spans="1:5">
      <c r="A828" s="1514"/>
      <c r="B828" s="1891"/>
      <c r="C828" s="1514"/>
      <c r="D828" s="1514"/>
      <c r="E828" s="1514"/>
    </row>
    <row r="829" spans="1:5">
      <c r="A829" s="1514"/>
      <c r="B829" s="1891"/>
      <c r="C829" s="1514"/>
      <c r="D829" s="1514"/>
      <c r="E829" s="1514"/>
    </row>
    <row r="830" spans="1:5">
      <c r="A830" s="1514"/>
      <c r="B830" s="1891"/>
      <c r="C830" s="1514"/>
      <c r="D830" s="1514"/>
      <c r="E830" s="1514"/>
    </row>
    <row r="831" spans="1:5">
      <c r="A831" s="1514"/>
      <c r="B831" s="1891"/>
      <c r="C831" s="1514"/>
      <c r="D831" s="1514"/>
      <c r="E831" s="1514"/>
    </row>
    <row r="832" spans="1:5">
      <c r="A832" s="1514"/>
      <c r="B832" s="1891"/>
      <c r="C832" s="1514"/>
      <c r="D832" s="1514"/>
      <c r="E832" s="1514"/>
    </row>
    <row r="833" spans="1:5">
      <c r="A833" s="1514"/>
      <c r="B833" s="1891"/>
      <c r="C833" s="1514"/>
      <c r="D833" s="1514"/>
      <c r="E833" s="1514"/>
    </row>
    <row r="834" spans="1:5">
      <c r="A834" s="1514"/>
      <c r="B834" s="1891"/>
      <c r="C834" s="1514"/>
      <c r="D834" s="1514"/>
      <c r="E834" s="1514"/>
    </row>
    <row r="835" spans="1:5">
      <c r="A835" s="1514"/>
      <c r="B835" s="1891"/>
      <c r="C835" s="1514"/>
      <c r="D835" s="1514"/>
      <c r="E835" s="1514"/>
    </row>
    <row r="836" spans="1:5">
      <c r="A836" s="1514"/>
      <c r="B836" s="1891"/>
      <c r="C836" s="1514"/>
      <c r="D836" s="1514"/>
      <c r="E836" s="1514"/>
    </row>
    <row r="837" spans="1:5">
      <c r="A837" s="1514"/>
      <c r="B837" s="1891"/>
      <c r="C837" s="1514"/>
      <c r="D837" s="1514"/>
      <c r="E837" s="1514"/>
    </row>
    <row r="838" spans="1:5">
      <c r="A838" s="1514"/>
      <c r="B838" s="1891"/>
      <c r="C838" s="1514"/>
      <c r="D838" s="1514"/>
      <c r="E838" s="1514"/>
    </row>
    <row r="839" spans="1:5">
      <c r="A839" s="1514"/>
      <c r="B839" s="1891"/>
      <c r="C839" s="1514"/>
      <c r="D839" s="1514"/>
      <c r="E839" s="1514"/>
    </row>
    <row r="840" spans="1:5">
      <c r="A840" s="1514"/>
      <c r="B840" s="1891"/>
      <c r="C840" s="1514"/>
      <c r="D840" s="1514"/>
      <c r="E840" s="1514"/>
    </row>
    <row r="841" spans="1:5">
      <c r="A841" s="1514"/>
      <c r="B841" s="1891"/>
      <c r="C841" s="1514"/>
      <c r="D841" s="1514"/>
      <c r="E841" s="1514"/>
    </row>
    <row r="842" spans="1:5">
      <c r="A842" s="1514"/>
      <c r="B842" s="1891"/>
      <c r="C842" s="1514"/>
      <c r="D842" s="1514"/>
      <c r="E842" s="1514"/>
    </row>
    <row r="843" spans="1:5">
      <c r="A843" s="1514"/>
      <c r="B843" s="1891"/>
      <c r="C843" s="1514"/>
      <c r="D843" s="1514"/>
      <c r="E843" s="1514"/>
    </row>
    <row r="844" spans="1:5">
      <c r="A844" s="1514"/>
      <c r="B844" s="1891"/>
      <c r="C844" s="1514"/>
      <c r="D844" s="1514"/>
      <c r="E844" s="1514"/>
    </row>
    <row r="845" spans="1:5">
      <c r="A845" s="1514"/>
      <c r="B845" s="1891"/>
      <c r="C845" s="1514"/>
      <c r="D845" s="1514"/>
      <c r="E845" s="1514"/>
    </row>
    <row r="846" spans="1:5">
      <c r="A846" s="1514"/>
      <c r="B846" s="1891"/>
      <c r="C846" s="1514"/>
      <c r="D846" s="1514"/>
      <c r="E846" s="1514"/>
    </row>
    <row r="847" spans="1:5">
      <c r="A847" s="1514"/>
      <c r="B847" s="1891"/>
      <c r="C847" s="1514"/>
      <c r="D847" s="1514"/>
      <c r="E847" s="1514"/>
    </row>
    <row r="848" spans="1:5">
      <c r="A848" s="1514"/>
      <c r="B848" s="1891"/>
      <c r="C848" s="1514"/>
      <c r="D848" s="1514"/>
      <c r="E848" s="1514"/>
    </row>
    <row r="849" spans="1:5">
      <c r="A849" s="1514"/>
      <c r="B849" s="1891"/>
      <c r="C849" s="1514"/>
      <c r="D849" s="1514"/>
      <c r="E849" s="1514"/>
    </row>
    <row r="850" spans="1:5">
      <c r="A850" s="1514"/>
      <c r="B850" s="1891"/>
      <c r="C850" s="1514"/>
      <c r="D850" s="1514"/>
      <c r="E850" s="1514"/>
    </row>
    <row r="851" spans="1:5">
      <c r="A851" s="1514"/>
      <c r="B851" s="1891"/>
      <c r="C851" s="1514"/>
      <c r="D851" s="1514"/>
      <c r="E851" s="1514"/>
    </row>
    <row r="852" spans="1:5">
      <c r="A852" s="1514"/>
      <c r="B852" s="1891"/>
      <c r="C852" s="1514"/>
      <c r="D852" s="1514"/>
      <c r="E852" s="1514"/>
    </row>
    <row r="853" spans="1:5">
      <c r="A853" s="1514"/>
      <c r="B853" s="1891"/>
      <c r="C853" s="1514"/>
      <c r="D853" s="1514"/>
      <c r="E853" s="1514"/>
    </row>
    <row r="854" spans="1:5">
      <c r="A854" s="1514"/>
      <c r="B854" s="1891"/>
      <c r="C854" s="1514"/>
      <c r="D854" s="1514"/>
      <c r="E854" s="1514"/>
    </row>
    <row r="855" spans="1:5">
      <c r="A855" s="1514"/>
      <c r="B855" s="1891"/>
      <c r="C855" s="1514"/>
      <c r="D855" s="1514"/>
      <c r="E855" s="1514"/>
    </row>
    <row r="856" spans="1:5">
      <c r="A856" s="1514"/>
      <c r="B856" s="1891"/>
      <c r="C856" s="1514"/>
      <c r="D856" s="1514"/>
      <c r="E856" s="1514"/>
    </row>
    <row r="857" spans="1:5">
      <c r="A857" s="1514"/>
      <c r="B857" s="1891"/>
      <c r="C857" s="1514"/>
      <c r="D857" s="1514"/>
      <c r="E857" s="1514"/>
    </row>
    <row r="858" spans="1:5">
      <c r="A858" s="1514"/>
      <c r="B858" s="1891"/>
      <c r="C858" s="1514"/>
      <c r="D858" s="1514"/>
      <c r="E858" s="1514"/>
    </row>
    <row r="859" spans="1:5">
      <c r="A859" s="1514"/>
      <c r="B859" s="1891"/>
      <c r="C859" s="1514"/>
      <c r="D859" s="1514"/>
      <c r="E859" s="1514"/>
    </row>
    <row r="860" spans="1:5">
      <c r="A860" s="1514"/>
      <c r="B860" s="1891"/>
      <c r="C860" s="1514"/>
      <c r="D860" s="1514"/>
      <c r="E860" s="1514"/>
    </row>
    <row r="861" spans="1:5">
      <c r="A861" s="1514"/>
      <c r="B861" s="1891"/>
      <c r="C861" s="1514"/>
      <c r="D861" s="1514"/>
      <c r="E861" s="1514"/>
    </row>
    <row r="862" spans="1:5">
      <c r="A862" s="1514"/>
      <c r="B862" s="1891"/>
      <c r="C862" s="1514"/>
      <c r="D862" s="1514"/>
      <c r="E862" s="1514"/>
    </row>
    <row r="863" spans="1:5">
      <c r="A863" s="1514"/>
      <c r="B863" s="1891"/>
      <c r="C863" s="1514"/>
      <c r="D863" s="1514"/>
      <c r="E863" s="1514"/>
    </row>
    <row r="864" spans="1:5">
      <c r="A864" s="1514"/>
      <c r="B864" s="1891"/>
      <c r="C864" s="1514"/>
      <c r="D864" s="1514"/>
      <c r="E864" s="1514"/>
    </row>
    <row r="865" spans="1:5">
      <c r="A865" s="1514"/>
      <c r="B865" s="1891"/>
      <c r="C865" s="1514"/>
      <c r="D865" s="1514"/>
      <c r="E865" s="1514"/>
    </row>
    <row r="866" spans="1:5">
      <c r="A866" s="1514"/>
      <c r="B866" s="1891"/>
      <c r="C866" s="1514"/>
      <c r="D866" s="1514"/>
      <c r="E866" s="1514"/>
    </row>
    <row r="867" spans="1:5">
      <c r="A867" s="1514"/>
      <c r="B867" s="1891"/>
      <c r="C867" s="1514"/>
      <c r="D867" s="1514"/>
      <c r="E867" s="1514"/>
    </row>
    <row r="868" spans="1:5">
      <c r="A868" s="1514"/>
      <c r="B868" s="1891"/>
      <c r="C868" s="1514"/>
      <c r="D868" s="1514"/>
      <c r="E868" s="1514"/>
    </row>
    <row r="869" spans="1:5">
      <c r="A869" s="1514"/>
      <c r="B869" s="1891"/>
      <c r="C869" s="1514"/>
      <c r="D869" s="1514"/>
      <c r="E869" s="1514"/>
    </row>
    <row r="870" spans="1:5">
      <c r="A870" s="1514"/>
      <c r="B870" s="1891"/>
      <c r="C870" s="1514"/>
      <c r="D870" s="1514"/>
      <c r="E870" s="1514"/>
    </row>
    <row r="871" spans="1:5">
      <c r="A871" s="1514"/>
      <c r="B871" s="1891"/>
      <c r="C871" s="1514"/>
      <c r="D871" s="1514"/>
      <c r="E871" s="1514"/>
    </row>
    <row r="872" spans="1:5">
      <c r="A872" s="1514"/>
      <c r="B872" s="1891"/>
      <c r="C872" s="1514"/>
      <c r="D872" s="1514"/>
      <c r="E872" s="1514"/>
    </row>
    <row r="873" spans="1:5">
      <c r="A873" s="1514"/>
      <c r="B873" s="1891"/>
      <c r="C873" s="1514"/>
      <c r="D873" s="1514"/>
      <c r="E873" s="1514"/>
    </row>
    <row r="874" spans="1:5">
      <c r="A874" s="1514"/>
      <c r="B874" s="1891"/>
      <c r="C874" s="1514"/>
      <c r="D874" s="1514"/>
      <c r="E874" s="1514"/>
    </row>
    <row r="875" spans="1:5">
      <c r="A875" s="1514"/>
      <c r="B875" s="1891"/>
      <c r="C875" s="1514"/>
      <c r="D875" s="1514"/>
      <c r="E875" s="1514"/>
    </row>
    <row r="876" spans="1:5">
      <c r="A876" s="1514"/>
      <c r="B876" s="1891"/>
      <c r="C876" s="1514"/>
      <c r="D876" s="1514"/>
      <c r="E876" s="1514"/>
    </row>
    <row r="877" spans="1:5">
      <c r="A877" s="1514"/>
      <c r="B877" s="1891"/>
      <c r="C877" s="1514"/>
      <c r="D877" s="1514"/>
      <c r="E877" s="1514"/>
    </row>
    <row r="878" spans="1:5">
      <c r="A878" s="1514"/>
      <c r="B878" s="1891"/>
      <c r="C878" s="1514"/>
      <c r="D878" s="1514"/>
      <c r="E878" s="1514"/>
    </row>
    <row r="879" spans="1:5">
      <c r="A879" s="1514"/>
      <c r="B879" s="1891"/>
      <c r="C879" s="1514"/>
      <c r="D879" s="1514"/>
      <c r="E879" s="1514"/>
    </row>
    <row r="880" spans="1:5">
      <c r="A880" s="1514"/>
      <c r="B880" s="1891"/>
      <c r="C880" s="1514"/>
      <c r="D880" s="1514"/>
      <c r="E880" s="1514"/>
    </row>
    <row r="881" spans="1:5">
      <c r="A881" s="1514"/>
      <c r="B881" s="1891"/>
      <c r="C881" s="1514"/>
      <c r="D881" s="1514"/>
      <c r="E881" s="1514"/>
    </row>
    <row r="882" spans="1:5">
      <c r="A882" s="1514"/>
      <c r="B882" s="1891"/>
      <c r="C882" s="1514"/>
      <c r="D882" s="1514"/>
      <c r="E882" s="1514"/>
    </row>
    <row r="883" spans="1:5">
      <c r="A883" s="1514"/>
      <c r="B883" s="1891"/>
      <c r="C883" s="1514"/>
      <c r="D883" s="1514"/>
      <c r="E883" s="1514"/>
    </row>
    <row r="884" spans="1:5">
      <c r="A884" s="1514"/>
      <c r="B884" s="1891"/>
      <c r="C884" s="1514"/>
      <c r="D884" s="1514"/>
      <c r="E884" s="1514"/>
    </row>
    <row r="885" spans="1:5">
      <c r="A885" s="1514"/>
      <c r="B885" s="1891"/>
      <c r="C885" s="1514"/>
      <c r="D885" s="1514"/>
      <c r="E885" s="1514"/>
    </row>
    <row r="886" spans="1:5">
      <c r="A886" s="1514"/>
      <c r="B886" s="1891"/>
      <c r="C886" s="1514"/>
      <c r="D886" s="1514"/>
      <c r="E886" s="1514"/>
    </row>
    <row r="887" spans="1:5">
      <c r="A887" s="1514"/>
      <c r="B887" s="1891"/>
      <c r="C887" s="1514"/>
      <c r="D887" s="1514"/>
      <c r="E887" s="1514"/>
    </row>
    <row r="888" spans="1:5">
      <c r="A888" s="1514"/>
      <c r="B888" s="1891"/>
      <c r="C888" s="1514"/>
      <c r="D888" s="1514"/>
      <c r="E888" s="1514"/>
    </row>
    <row r="889" spans="1:5">
      <c r="A889" s="1514"/>
      <c r="B889" s="1891"/>
      <c r="C889" s="1514"/>
      <c r="D889" s="1514"/>
      <c r="E889" s="1514"/>
    </row>
    <row r="890" spans="1:5">
      <c r="A890" s="1514"/>
      <c r="B890" s="1891"/>
      <c r="C890" s="1514"/>
      <c r="D890" s="1514"/>
      <c r="E890" s="1514"/>
    </row>
    <row r="891" spans="1:5">
      <c r="A891" s="1514"/>
      <c r="B891" s="1891"/>
      <c r="C891" s="1514"/>
      <c r="D891" s="1514"/>
      <c r="E891" s="1514"/>
    </row>
    <row r="892" spans="1:5">
      <c r="A892" s="1514"/>
      <c r="B892" s="1891"/>
      <c r="C892" s="1514"/>
      <c r="D892" s="1514"/>
      <c r="E892" s="1514"/>
    </row>
    <row r="893" spans="1:5">
      <c r="A893" s="1514"/>
      <c r="B893" s="1891"/>
      <c r="C893" s="1514"/>
      <c r="D893" s="1514"/>
      <c r="E893" s="1514"/>
    </row>
    <row r="894" spans="1:5">
      <c r="A894" s="1514"/>
      <c r="B894" s="1891"/>
      <c r="C894" s="1514"/>
      <c r="D894" s="1514"/>
      <c r="E894" s="1514"/>
    </row>
    <row r="895" spans="1:5">
      <c r="A895" s="1514"/>
      <c r="B895" s="1891"/>
      <c r="C895" s="1514"/>
      <c r="D895" s="1514"/>
      <c r="E895" s="1514"/>
    </row>
    <row r="896" spans="1:5">
      <c r="A896" s="1514"/>
      <c r="B896" s="1891"/>
      <c r="C896" s="1514"/>
      <c r="D896" s="1514"/>
      <c r="E896" s="1514"/>
    </row>
    <row r="897" spans="1:5">
      <c r="A897" s="1514"/>
      <c r="B897" s="1891"/>
      <c r="C897" s="1514"/>
      <c r="D897" s="1514"/>
      <c r="E897" s="1514"/>
    </row>
    <row r="898" spans="1:5">
      <c r="A898" s="1514"/>
      <c r="B898" s="1891"/>
      <c r="C898" s="1514"/>
      <c r="D898" s="1514"/>
      <c r="E898" s="1514"/>
    </row>
    <row r="899" spans="1:5">
      <c r="A899" s="1514"/>
      <c r="B899" s="1891"/>
      <c r="C899" s="1514"/>
      <c r="D899" s="1514"/>
      <c r="E899" s="1514"/>
    </row>
    <row r="900" spans="1:5">
      <c r="A900" s="1514"/>
      <c r="B900" s="1891"/>
      <c r="C900" s="1514"/>
      <c r="D900" s="1514"/>
      <c r="E900" s="1514"/>
    </row>
    <row r="901" spans="1:5">
      <c r="A901" s="1514"/>
      <c r="B901" s="1891"/>
      <c r="C901" s="1514"/>
      <c r="D901" s="1514"/>
      <c r="E901" s="1514"/>
    </row>
    <row r="902" spans="1:5">
      <c r="A902" s="1514"/>
      <c r="B902" s="1891"/>
      <c r="C902" s="1514"/>
      <c r="D902" s="1514"/>
      <c r="E902" s="1514"/>
    </row>
    <row r="903" spans="1:5">
      <c r="A903" s="1514"/>
      <c r="B903" s="1891"/>
      <c r="C903" s="1514"/>
      <c r="D903" s="1514"/>
      <c r="E903" s="1514"/>
    </row>
    <row r="904" spans="1:5">
      <c r="A904" s="1514"/>
      <c r="B904" s="1891"/>
      <c r="C904" s="1514"/>
      <c r="D904" s="1514"/>
      <c r="E904" s="1514"/>
    </row>
    <row r="905" spans="1:5">
      <c r="A905" s="1514"/>
      <c r="B905" s="1891"/>
      <c r="C905" s="1514"/>
      <c r="D905" s="1514"/>
      <c r="E905" s="1514"/>
    </row>
    <row r="906" spans="1:5">
      <c r="A906" s="1514"/>
      <c r="B906" s="1891"/>
      <c r="C906" s="1514"/>
      <c r="D906" s="1514"/>
      <c r="E906" s="1514"/>
    </row>
    <row r="907" spans="1:5">
      <c r="A907" s="1514"/>
      <c r="B907" s="1891"/>
      <c r="C907" s="1514"/>
      <c r="D907" s="1514"/>
      <c r="E907" s="1514"/>
    </row>
    <row r="908" spans="1:5">
      <c r="A908" s="1514"/>
      <c r="B908" s="1891"/>
      <c r="C908" s="1514"/>
      <c r="D908" s="1514"/>
      <c r="E908" s="1514"/>
    </row>
    <row r="909" spans="1:5">
      <c r="A909" s="1514"/>
      <c r="B909" s="1891"/>
      <c r="C909" s="1514"/>
      <c r="D909" s="1514"/>
      <c r="E909" s="1514"/>
    </row>
    <row r="910" spans="1:5">
      <c r="A910" s="1514"/>
      <c r="B910" s="1891"/>
      <c r="C910" s="1514"/>
      <c r="D910" s="1514"/>
      <c r="E910" s="1514"/>
    </row>
    <row r="911" spans="1:5">
      <c r="A911" s="1514"/>
      <c r="B911" s="1891"/>
      <c r="C911" s="1514"/>
      <c r="D911" s="1514"/>
      <c r="E911" s="1514"/>
    </row>
    <row r="912" spans="1:5">
      <c r="A912" s="1514"/>
      <c r="B912" s="1891"/>
      <c r="C912" s="1514"/>
      <c r="D912" s="1514"/>
      <c r="E912" s="1514"/>
    </row>
    <row r="913" spans="1:5">
      <c r="A913" s="1514"/>
      <c r="B913" s="1891"/>
      <c r="C913" s="1514"/>
      <c r="D913" s="1514"/>
      <c r="E913" s="1514"/>
    </row>
    <row r="914" spans="1:5">
      <c r="A914" s="1514"/>
      <c r="B914" s="1891"/>
      <c r="C914" s="1514"/>
      <c r="D914" s="1514"/>
      <c r="E914" s="1514"/>
    </row>
    <row r="915" spans="1:5">
      <c r="A915" s="1514"/>
      <c r="B915" s="1891"/>
      <c r="C915" s="1514"/>
      <c r="D915" s="1514"/>
      <c r="E915" s="1514"/>
    </row>
    <row r="916" spans="1:5">
      <c r="A916" s="1514"/>
      <c r="B916" s="1891"/>
      <c r="C916" s="1514"/>
      <c r="D916" s="1514"/>
      <c r="E916" s="1514"/>
    </row>
    <row r="917" spans="1:5">
      <c r="A917" s="1514"/>
      <c r="B917" s="1891"/>
      <c r="C917" s="1514"/>
      <c r="D917" s="1514"/>
      <c r="E917" s="1514"/>
    </row>
    <row r="918" spans="1:5">
      <c r="A918" s="1514"/>
      <c r="B918" s="1891"/>
      <c r="C918" s="1514"/>
      <c r="D918" s="1514"/>
      <c r="E918" s="1514"/>
    </row>
    <row r="919" spans="1:5">
      <c r="A919" s="1514"/>
      <c r="B919" s="1891"/>
      <c r="C919" s="1514"/>
      <c r="D919" s="1514"/>
      <c r="E919" s="1514"/>
    </row>
    <row r="920" spans="1:5">
      <c r="A920" s="1514"/>
      <c r="B920" s="1891"/>
      <c r="C920" s="1514"/>
      <c r="D920" s="1514"/>
      <c r="E920" s="1514"/>
    </row>
    <row r="921" spans="1:5">
      <c r="A921" s="1514"/>
      <c r="B921" s="1891"/>
      <c r="C921" s="1514"/>
      <c r="D921" s="1514"/>
      <c r="E921" s="1514"/>
    </row>
    <row r="922" spans="1:5">
      <c r="A922" s="1514"/>
      <c r="B922" s="1891"/>
      <c r="C922" s="1514"/>
      <c r="D922" s="1514"/>
      <c r="E922" s="1514"/>
    </row>
    <row r="923" spans="1:5">
      <c r="A923" s="1514"/>
      <c r="B923" s="1891"/>
      <c r="C923" s="1514"/>
      <c r="D923" s="1514"/>
      <c r="E923" s="1514"/>
    </row>
    <row r="924" spans="1:5">
      <c r="A924" s="1514"/>
      <c r="B924" s="1891"/>
      <c r="C924" s="1514"/>
      <c r="D924" s="1514"/>
      <c r="E924" s="1514"/>
    </row>
    <row r="925" spans="1:5">
      <c r="A925" s="1514"/>
      <c r="B925" s="1891"/>
      <c r="C925" s="1514"/>
      <c r="D925" s="1514"/>
      <c r="E925" s="1514"/>
    </row>
    <row r="926" spans="1:5">
      <c r="A926" s="1514"/>
      <c r="B926" s="1891"/>
      <c r="C926" s="1514"/>
      <c r="D926" s="1514"/>
      <c r="E926" s="1514"/>
    </row>
    <row r="927" spans="1:5">
      <c r="A927" s="1514"/>
      <c r="B927" s="1891"/>
      <c r="C927" s="1514"/>
      <c r="D927" s="1514"/>
      <c r="E927" s="1514"/>
    </row>
    <row r="928" spans="1:5">
      <c r="A928" s="1514"/>
      <c r="B928" s="1891"/>
      <c r="C928" s="1514"/>
      <c r="D928" s="1514"/>
      <c r="E928" s="1514"/>
    </row>
    <row r="929" spans="1:5">
      <c r="A929" s="1514"/>
      <c r="B929" s="1891"/>
      <c r="C929" s="1514"/>
      <c r="D929" s="1514"/>
      <c r="E929" s="1514"/>
    </row>
    <row r="930" spans="1:5">
      <c r="A930" s="1514"/>
      <c r="B930" s="1891"/>
      <c r="C930" s="1514"/>
      <c r="D930" s="1514"/>
      <c r="E930" s="1514"/>
    </row>
    <row r="931" spans="1:5">
      <c r="A931" s="1514"/>
      <c r="B931" s="1891"/>
      <c r="C931" s="1514"/>
      <c r="D931" s="1514"/>
      <c r="E931" s="1514"/>
    </row>
    <row r="932" spans="1:5">
      <c r="A932" s="1514"/>
      <c r="B932" s="1891"/>
      <c r="C932" s="1514"/>
      <c r="D932" s="1514"/>
      <c r="E932" s="1514"/>
    </row>
    <row r="933" spans="1:5">
      <c r="A933" s="1514"/>
      <c r="B933" s="1891"/>
      <c r="C933" s="1514"/>
      <c r="D933" s="1514"/>
      <c r="E933" s="1514"/>
    </row>
    <row r="934" spans="1:5">
      <c r="A934" s="1514"/>
      <c r="B934" s="1891"/>
      <c r="C934" s="1514"/>
      <c r="D934" s="1514"/>
      <c r="E934" s="1514"/>
    </row>
    <row r="935" spans="1:5">
      <c r="A935" s="1514"/>
      <c r="B935" s="1891"/>
      <c r="C935" s="1514"/>
      <c r="D935" s="1514"/>
      <c r="E935" s="1514"/>
    </row>
    <row r="936" spans="1:5">
      <c r="A936" s="1514"/>
      <c r="B936" s="1891"/>
      <c r="C936" s="1514"/>
      <c r="D936" s="1514"/>
      <c r="E936" s="1514"/>
    </row>
    <row r="937" spans="1:5">
      <c r="A937" s="1514"/>
      <c r="B937" s="1891"/>
      <c r="C937" s="1514"/>
      <c r="D937" s="1514"/>
      <c r="E937" s="1514"/>
    </row>
    <row r="938" spans="1:5">
      <c r="A938" s="1514"/>
      <c r="B938" s="1891"/>
      <c r="C938" s="1514"/>
      <c r="D938" s="1514"/>
      <c r="E938" s="1514"/>
    </row>
    <row r="939" spans="1:5">
      <c r="A939" s="1514"/>
      <c r="B939" s="1891"/>
      <c r="C939" s="1514"/>
      <c r="D939" s="1514"/>
      <c r="E939" s="1514"/>
    </row>
    <row r="940" spans="1:5">
      <c r="A940" s="1514"/>
      <c r="B940" s="1891"/>
      <c r="C940" s="1514"/>
      <c r="D940" s="1514"/>
      <c r="E940" s="1514"/>
    </row>
    <row r="941" spans="1:5">
      <c r="A941" s="1514"/>
      <c r="B941" s="1891"/>
      <c r="C941" s="1514"/>
      <c r="D941" s="1514"/>
      <c r="E941" s="1514"/>
    </row>
    <row r="942" spans="1:5">
      <c r="A942" s="1514"/>
      <c r="B942" s="1891"/>
      <c r="C942" s="1514"/>
      <c r="D942" s="1514"/>
      <c r="E942" s="1514"/>
    </row>
    <row r="943" spans="1:5">
      <c r="A943" s="1514"/>
      <c r="B943" s="1891"/>
      <c r="C943" s="1514"/>
      <c r="D943" s="1514"/>
      <c r="E943" s="1514"/>
    </row>
    <row r="944" spans="1:5">
      <c r="A944" s="1514"/>
      <c r="B944" s="1891"/>
      <c r="C944" s="1514"/>
      <c r="D944" s="1514"/>
      <c r="E944" s="1514"/>
    </row>
    <row r="945" spans="1:5">
      <c r="A945" s="1514"/>
      <c r="B945" s="1891"/>
      <c r="C945" s="1514"/>
      <c r="D945" s="1514"/>
      <c r="E945" s="1514"/>
    </row>
    <row r="946" spans="1:5">
      <c r="A946" s="1514"/>
      <c r="B946" s="1891"/>
      <c r="C946" s="1514"/>
      <c r="D946" s="1514"/>
      <c r="E946" s="1514"/>
    </row>
    <row r="947" spans="1:5">
      <c r="A947" s="1514"/>
      <c r="B947" s="1891"/>
      <c r="C947" s="1514"/>
      <c r="D947" s="1514"/>
      <c r="E947" s="1514"/>
    </row>
    <row r="948" spans="1:5">
      <c r="A948" s="1514"/>
      <c r="B948" s="1891"/>
      <c r="C948" s="1514"/>
      <c r="D948" s="1514"/>
      <c r="E948" s="1514"/>
    </row>
    <row r="949" spans="1:5">
      <c r="A949" s="1514"/>
      <c r="B949" s="1891"/>
      <c r="C949" s="1514"/>
      <c r="D949" s="1514"/>
      <c r="E949" s="1514"/>
    </row>
    <row r="950" spans="1:5">
      <c r="A950" s="1514"/>
      <c r="B950" s="1891"/>
      <c r="C950" s="1514"/>
      <c r="D950" s="1514"/>
      <c r="E950" s="1514"/>
    </row>
    <row r="951" spans="1:5">
      <c r="A951" s="1514"/>
      <c r="B951" s="1891"/>
      <c r="C951" s="1514"/>
      <c r="D951" s="1514"/>
      <c r="E951" s="1514"/>
    </row>
    <row r="952" spans="1:5">
      <c r="A952" s="1514"/>
      <c r="B952" s="1891"/>
      <c r="C952" s="1514"/>
      <c r="D952" s="1514"/>
      <c r="E952" s="1514"/>
    </row>
    <row r="953" spans="1:5">
      <c r="A953" s="1514"/>
      <c r="B953" s="1891"/>
      <c r="C953" s="1514"/>
      <c r="D953" s="1514"/>
      <c r="E953" s="1514"/>
    </row>
    <row r="954" spans="1:5">
      <c r="A954" s="1514"/>
      <c r="B954" s="1891"/>
      <c r="C954" s="1514"/>
      <c r="D954" s="1514"/>
      <c r="E954" s="1514"/>
    </row>
    <row r="955" spans="1:5">
      <c r="A955" s="1514"/>
      <c r="B955" s="1891"/>
      <c r="C955" s="1514"/>
      <c r="D955" s="1514"/>
      <c r="E955" s="1514"/>
    </row>
    <row r="956" spans="1:5">
      <c r="A956" s="1514"/>
      <c r="B956" s="1891"/>
      <c r="C956" s="1514"/>
      <c r="D956" s="1514"/>
      <c r="E956" s="1514"/>
    </row>
    <row r="957" spans="1:5">
      <c r="A957" s="1514"/>
      <c r="B957" s="1891"/>
      <c r="C957" s="1514"/>
      <c r="D957" s="1514"/>
      <c r="E957" s="1514"/>
    </row>
    <row r="958" spans="1:5">
      <c r="A958" s="1514"/>
      <c r="B958" s="1891"/>
      <c r="C958" s="1514"/>
      <c r="D958" s="1514"/>
      <c r="E958" s="1514"/>
    </row>
    <row r="959" spans="1:5">
      <c r="A959" s="1514"/>
      <c r="B959" s="1891"/>
      <c r="C959" s="1514"/>
      <c r="D959" s="1514"/>
      <c r="E959" s="1514"/>
    </row>
    <row r="960" spans="1:5">
      <c r="A960" s="1514"/>
      <c r="B960" s="1891"/>
      <c r="C960" s="1514"/>
      <c r="D960" s="1514"/>
      <c r="E960" s="1514"/>
    </row>
    <row r="961" spans="1:5">
      <c r="A961" s="1514"/>
      <c r="B961" s="1891"/>
      <c r="C961" s="1514"/>
      <c r="D961" s="1514"/>
      <c r="E961" s="1514"/>
    </row>
    <row r="962" spans="1:5">
      <c r="A962" s="1514"/>
      <c r="B962" s="1891"/>
      <c r="C962" s="1514"/>
      <c r="D962" s="1514"/>
      <c r="E962" s="1514"/>
    </row>
    <row r="963" spans="1:5">
      <c r="A963" s="1514"/>
      <c r="B963" s="1891"/>
      <c r="C963" s="1514"/>
      <c r="D963" s="1514"/>
      <c r="E963" s="1514"/>
    </row>
    <row r="964" spans="1:5">
      <c r="A964" s="1514"/>
      <c r="B964" s="1891"/>
      <c r="C964" s="1514"/>
      <c r="D964" s="1514"/>
      <c r="E964" s="1514"/>
    </row>
    <row r="965" spans="1:5">
      <c r="A965" s="1514"/>
      <c r="B965" s="1891"/>
      <c r="C965" s="1514"/>
      <c r="D965" s="1514"/>
      <c r="E965" s="1514"/>
    </row>
    <row r="966" spans="1:5">
      <c r="A966" s="1514"/>
      <c r="B966" s="1891"/>
      <c r="C966" s="1514"/>
      <c r="D966" s="1514"/>
      <c r="E966" s="1514"/>
    </row>
    <row r="967" spans="1:5">
      <c r="A967" s="1514"/>
      <c r="B967" s="1891"/>
      <c r="C967" s="1514"/>
      <c r="D967" s="1514"/>
      <c r="E967" s="1514"/>
    </row>
    <row r="968" spans="1:5">
      <c r="A968" s="1514"/>
      <c r="B968" s="1891"/>
      <c r="C968" s="1514"/>
      <c r="D968" s="1514"/>
      <c r="E968" s="1514"/>
    </row>
    <row r="969" spans="1:5">
      <c r="A969" s="1514"/>
      <c r="B969" s="1891"/>
      <c r="C969" s="1514"/>
      <c r="D969" s="1514"/>
      <c r="E969" s="1514"/>
    </row>
    <row r="970" spans="1:5">
      <c r="A970" s="1514"/>
      <c r="B970" s="1891"/>
      <c r="C970" s="1514"/>
      <c r="D970" s="1514"/>
      <c r="E970" s="1514"/>
    </row>
    <row r="971" spans="1:5">
      <c r="A971" s="1514"/>
      <c r="B971" s="1891"/>
      <c r="C971" s="1514"/>
      <c r="D971" s="1514"/>
      <c r="E971" s="1514"/>
    </row>
    <row r="972" spans="1:5">
      <c r="A972" s="1514"/>
      <c r="B972" s="1891"/>
      <c r="C972" s="1514"/>
      <c r="D972" s="1514"/>
      <c r="E972" s="1514"/>
    </row>
    <row r="973" spans="1:5">
      <c r="A973" s="1514"/>
      <c r="B973" s="1891"/>
      <c r="C973" s="1514"/>
      <c r="D973" s="1514"/>
      <c r="E973" s="1514"/>
    </row>
    <row r="974" spans="1:5">
      <c r="A974" s="1514"/>
      <c r="B974" s="1891"/>
      <c r="C974" s="1514"/>
      <c r="D974" s="1514"/>
      <c r="E974" s="1514"/>
    </row>
    <row r="975" spans="1:5">
      <c r="A975" s="1514"/>
      <c r="B975" s="1891"/>
      <c r="C975" s="1514"/>
      <c r="D975" s="1514"/>
      <c r="E975" s="1514"/>
    </row>
    <row r="976" spans="1:5">
      <c r="A976" s="1514"/>
      <c r="B976" s="1891"/>
      <c r="C976" s="1514"/>
      <c r="D976" s="1514"/>
      <c r="E976" s="1514"/>
    </row>
    <row r="977" spans="1:5">
      <c r="A977" s="1514"/>
      <c r="B977" s="1891"/>
      <c r="C977" s="1514"/>
      <c r="D977" s="1514"/>
      <c r="E977" s="1514"/>
    </row>
    <row r="978" spans="1:5">
      <c r="A978" s="1514"/>
      <c r="B978" s="1891"/>
      <c r="C978" s="1514"/>
      <c r="D978" s="1514"/>
      <c r="E978" s="1514"/>
    </row>
  </sheetData>
  <mergeCells count="9">
    <mergeCell ref="A2:E2"/>
    <mergeCell ref="A3:G3"/>
    <mergeCell ref="B5:B8"/>
    <mergeCell ref="C5:F6"/>
    <mergeCell ref="G5:G8"/>
    <mergeCell ref="C7:C8"/>
    <mergeCell ref="D7:D8"/>
    <mergeCell ref="E7:E8"/>
    <mergeCell ref="F7:F8"/>
  </mergeCells>
  <hyperlinks>
    <hyperlink ref="A39" r:id="rId1"/>
    <hyperlink ref="A1" location="Índice!A1" display="Voltar ao índice"/>
  </hyperlinks>
  <pageMargins left="0.78740157480314965" right="0.78740157480314965" top="1.1811023622047243" bottom="0.78740157480314965" header="0" footer="0"/>
  <pageSetup paperSize="9" orientation="portrait" horizontalDpi="300" verticalDpi="300" r:id="rId2"/>
  <headerFooter alignWithMargins="0"/>
  <drawing r:id="rId3"/>
</worksheet>
</file>

<file path=xl/worksheets/sheet135.xml><?xml version="1.0" encoding="utf-8"?>
<worksheet xmlns="http://schemas.openxmlformats.org/spreadsheetml/2006/main" xmlns:r="http://schemas.openxmlformats.org/officeDocument/2006/relationships">
  <dimension ref="A1:N991"/>
  <sheetViews>
    <sheetView showGridLines="0" workbookViewId="0"/>
  </sheetViews>
  <sheetFormatPr defaultRowHeight="9"/>
  <cols>
    <col min="1" max="1" width="32" style="1467" customWidth="1"/>
    <col min="2" max="2" width="8.5703125" style="1470" customWidth="1"/>
    <col min="3" max="3" width="8.42578125" style="1467" customWidth="1"/>
    <col min="4" max="4" width="10.85546875" style="1467" customWidth="1"/>
    <col min="5" max="5" width="9.85546875" style="1467" customWidth="1"/>
    <col min="6" max="6" width="8.28515625" style="1467" customWidth="1"/>
    <col min="7" max="7" width="9" style="1467" customWidth="1"/>
    <col min="8" max="256" width="9.140625" style="1467"/>
    <col min="257" max="257" width="37.5703125" style="1467" customWidth="1"/>
    <col min="258" max="258" width="10" style="1467" customWidth="1"/>
    <col min="259" max="259" width="8.42578125" style="1467" customWidth="1"/>
    <col min="260" max="260" width="10.85546875" style="1467" customWidth="1"/>
    <col min="261" max="261" width="11" style="1467" customWidth="1"/>
    <col min="262" max="262" width="8.28515625" style="1467" customWidth="1"/>
    <col min="263" max="263" width="9.140625" style="1467" customWidth="1"/>
    <col min="264" max="512" width="9.140625" style="1467"/>
    <col min="513" max="513" width="37.5703125" style="1467" customWidth="1"/>
    <col min="514" max="514" width="10" style="1467" customWidth="1"/>
    <col min="515" max="515" width="8.42578125" style="1467" customWidth="1"/>
    <col min="516" max="516" width="10.85546875" style="1467" customWidth="1"/>
    <col min="517" max="517" width="11" style="1467" customWidth="1"/>
    <col min="518" max="518" width="8.28515625" style="1467" customWidth="1"/>
    <col min="519" max="519" width="9.140625" style="1467" customWidth="1"/>
    <col min="520" max="768" width="9.140625" style="1467"/>
    <col min="769" max="769" width="37.5703125" style="1467" customWidth="1"/>
    <col min="770" max="770" width="10" style="1467" customWidth="1"/>
    <col min="771" max="771" width="8.42578125" style="1467" customWidth="1"/>
    <col min="772" max="772" width="10.85546875" style="1467" customWidth="1"/>
    <col min="773" max="773" width="11" style="1467" customWidth="1"/>
    <col min="774" max="774" width="8.28515625" style="1467" customWidth="1"/>
    <col min="775" max="775" width="9.140625" style="1467" customWidth="1"/>
    <col min="776" max="1024" width="9.140625" style="1467"/>
    <col min="1025" max="1025" width="37.5703125" style="1467" customWidth="1"/>
    <col min="1026" max="1026" width="10" style="1467" customWidth="1"/>
    <col min="1027" max="1027" width="8.42578125" style="1467" customWidth="1"/>
    <col min="1028" max="1028" width="10.85546875" style="1467" customWidth="1"/>
    <col min="1029" max="1029" width="11" style="1467" customWidth="1"/>
    <col min="1030" max="1030" width="8.28515625" style="1467" customWidth="1"/>
    <col min="1031" max="1031" width="9.140625" style="1467" customWidth="1"/>
    <col min="1032" max="1280" width="9.140625" style="1467"/>
    <col min="1281" max="1281" width="37.5703125" style="1467" customWidth="1"/>
    <col min="1282" max="1282" width="10" style="1467" customWidth="1"/>
    <col min="1283" max="1283" width="8.42578125" style="1467" customWidth="1"/>
    <col min="1284" max="1284" width="10.85546875" style="1467" customWidth="1"/>
    <col min="1285" max="1285" width="11" style="1467" customWidth="1"/>
    <col min="1286" max="1286" width="8.28515625" style="1467" customWidth="1"/>
    <col min="1287" max="1287" width="9.140625" style="1467" customWidth="1"/>
    <col min="1288" max="1536" width="9.140625" style="1467"/>
    <col min="1537" max="1537" width="37.5703125" style="1467" customWidth="1"/>
    <col min="1538" max="1538" width="10" style="1467" customWidth="1"/>
    <col min="1539" max="1539" width="8.42578125" style="1467" customWidth="1"/>
    <col min="1540" max="1540" width="10.85546875" style="1467" customWidth="1"/>
    <col min="1541" max="1541" width="11" style="1467" customWidth="1"/>
    <col min="1542" max="1542" width="8.28515625" style="1467" customWidth="1"/>
    <col min="1543" max="1543" width="9.140625" style="1467" customWidth="1"/>
    <col min="1544" max="1792" width="9.140625" style="1467"/>
    <col min="1793" max="1793" width="37.5703125" style="1467" customWidth="1"/>
    <col min="1794" max="1794" width="10" style="1467" customWidth="1"/>
    <col min="1795" max="1795" width="8.42578125" style="1467" customWidth="1"/>
    <col min="1796" max="1796" width="10.85546875" style="1467" customWidth="1"/>
    <col min="1797" max="1797" width="11" style="1467" customWidth="1"/>
    <col min="1798" max="1798" width="8.28515625" style="1467" customWidth="1"/>
    <col min="1799" max="1799" width="9.140625" style="1467" customWidth="1"/>
    <col min="1800" max="2048" width="9.140625" style="1467"/>
    <col min="2049" max="2049" width="37.5703125" style="1467" customWidth="1"/>
    <col min="2050" max="2050" width="10" style="1467" customWidth="1"/>
    <col min="2051" max="2051" width="8.42578125" style="1467" customWidth="1"/>
    <col min="2052" max="2052" width="10.85546875" style="1467" customWidth="1"/>
    <col min="2053" max="2053" width="11" style="1467" customWidth="1"/>
    <col min="2054" max="2054" width="8.28515625" style="1467" customWidth="1"/>
    <col min="2055" max="2055" width="9.140625" style="1467" customWidth="1"/>
    <col min="2056" max="2304" width="9.140625" style="1467"/>
    <col min="2305" max="2305" width="37.5703125" style="1467" customWidth="1"/>
    <col min="2306" max="2306" width="10" style="1467" customWidth="1"/>
    <col min="2307" max="2307" width="8.42578125" style="1467" customWidth="1"/>
    <col min="2308" max="2308" width="10.85546875" style="1467" customWidth="1"/>
    <col min="2309" max="2309" width="11" style="1467" customWidth="1"/>
    <col min="2310" max="2310" width="8.28515625" style="1467" customWidth="1"/>
    <col min="2311" max="2311" width="9.140625" style="1467" customWidth="1"/>
    <col min="2312" max="2560" width="9.140625" style="1467"/>
    <col min="2561" max="2561" width="37.5703125" style="1467" customWidth="1"/>
    <col min="2562" max="2562" width="10" style="1467" customWidth="1"/>
    <col min="2563" max="2563" width="8.42578125" style="1467" customWidth="1"/>
    <col min="2564" max="2564" width="10.85546875" style="1467" customWidth="1"/>
    <col min="2565" max="2565" width="11" style="1467" customWidth="1"/>
    <col min="2566" max="2566" width="8.28515625" style="1467" customWidth="1"/>
    <col min="2567" max="2567" width="9.140625" style="1467" customWidth="1"/>
    <col min="2568" max="2816" width="9.140625" style="1467"/>
    <col min="2817" max="2817" width="37.5703125" style="1467" customWidth="1"/>
    <col min="2818" max="2818" width="10" style="1467" customWidth="1"/>
    <col min="2819" max="2819" width="8.42578125" style="1467" customWidth="1"/>
    <col min="2820" max="2820" width="10.85546875" style="1467" customWidth="1"/>
    <col min="2821" max="2821" width="11" style="1467" customWidth="1"/>
    <col min="2822" max="2822" width="8.28515625" style="1467" customWidth="1"/>
    <col min="2823" max="2823" width="9.140625" style="1467" customWidth="1"/>
    <col min="2824" max="3072" width="9.140625" style="1467"/>
    <col min="3073" max="3073" width="37.5703125" style="1467" customWidth="1"/>
    <col min="3074" max="3074" width="10" style="1467" customWidth="1"/>
    <col min="3075" max="3075" width="8.42578125" style="1467" customWidth="1"/>
    <col min="3076" max="3076" width="10.85546875" style="1467" customWidth="1"/>
    <col min="3077" max="3077" width="11" style="1467" customWidth="1"/>
    <col min="3078" max="3078" width="8.28515625" style="1467" customWidth="1"/>
    <col min="3079" max="3079" width="9.140625" style="1467" customWidth="1"/>
    <col min="3080" max="3328" width="9.140625" style="1467"/>
    <col min="3329" max="3329" width="37.5703125" style="1467" customWidth="1"/>
    <col min="3330" max="3330" width="10" style="1467" customWidth="1"/>
    <col min="3331" max="3331" width="8.42578125" style="1467" customWidth="1"/>
    <col min="3332" max="3332" width="10.85546875" style="1467" customWidth="1"/>
    <col min="3333" max="3333" width="11" style="1467" customWidth="1"/>
    <col min="3334" max="3334" width="8.28515625" style="1467" customWidth="1"/>
    <col min="3335" max="3335" width="9.140625" style="1467" customWidth="1"/>
    <col min="3336" max="3584" width="9.140625" style="1467"/>
    <col min="3585" max="3585" width="37.5703125" style="1467" customWidth="1"/>
    <col min="3586" max="3586" width="10" style="1467" customWidth="1"/>
    <col min="3587" max="3587" width="8.42578125" style="1467" customWidth="1"/>
    <col min="3588" max="3588" width="10.85546875" style="1467" customWidth="1"/>
    <col min="3589" max="3589" width="11" style="1467" customWidth="1"/>
    <col min="3590" max="3590" width="8.28515625" style="1467" customWidth="1"/>
    <col min="3591" max="3591" width="9.140625" style="1467" customWidth="1"/>
    <col min="3592" max="3840" width="9.140625" style="1467"/>
    <col min="3841" max="3841" width="37.5703125" style="1467" customWidth="1"/>
    <col min="3842" max="3842" width="10" style="1467" customWidth="1"/>
    <col min="3843" max="3843" width="8.42578125" style="1467" customWidth="1"/>
    <col min="3844" max="3844" width="10.85546875" style="1467" customWidth="1"/>
    <col min="3845" max="3845" width="11" style="1467" customWidth="1"/>
    <col min="3846" max="3846" width="8.28515625" style="1467" customWidth="1"/>
    <col min="3847" max="3847" width="9.140625" style="1467" customWidth="1"/>
    <col min="3848" max="4096" width="9.140625" style="1467"/>
    <col min="4097" max="4097" width="37.5703125" style="1467" customWidth="1"/>
    <col min="4098" max="4098" width="10" style="1467" customWidth="1"/>
    <col min="4099" max="4099" width="8.42578125" style="1467" customWidth="1"/>
    <col min="4100" max="4100" width="10.85546875" style="1467" customWidth="1"/>
    <col min="4101" max="4101" width="11" style="1467" customWidth="1"/>
    <col min="4102" max="4102" width="8.28515625" style="1467" customWidth="1"/>
    <col min="4103" max="4103" width="9.140625" style="1467" customWidth="1"/>
    <col min="4104" max="4352" width="9.140625" style="1467"/>
    <col min="4353" max="4353" width="37.5703125" style="1467" customWidth="1"/>
    <col min="4354" max="4354" width="10" style="1467" customWidth="1"/>
    <col min="4355" max="4355" width="8.42578125" style="1467" customWidth="1"/>
    <col min="4356" max="4356" width="10.85546875" style="1467" customWidth="1"/>
    <col min="4357" max="4357" width="11" style="1467" customWidth="1"/>
    <col min="4358" max="4358" width="8.28515625" style="1467" customWidth="1"/>
    <col min="4359" max="4359" width="9.140625" style="1467" customWidth="1"/>
    <col min="4360" max="4608" width="9.140625" style="1467"/>
    <col min="4609" max="4609" width="37.5703125" style="1467" customWidth="1"/>
    <col min="4610" max="4610" width="10" style="1467" customWidth="1"/>
    <col min="4611" max="4611" width="8.42578125" style="1467" customWidth="1"/>
    <col min="4612" max="4612" width="10.85546875" style="1467" customWidth="1"/>
    <col min="4613" max="4613" width="11" style="1467" customWidth="1"/>
    <col min="4614" max="4614" width="8.28515625" style="1467" customWidth="1"/>
    <col min="4615" max="4615" width="9.140625" style="1467" customWidth="1"/>
    <col min="4616" max="4864" width="9.140625" style="1467"/>
    <col min="4865" max="4865" width="37.5703125" style="1467" customWidth="1"/>
    <col min="4866" max="4866" width="10" style="1467" customWidth="1"/>
    <col min="4867" max="4867" width="8.42578125" style="1467" customWidth="1"/>
    <col min="4868" max="4868" width="10.85546875" style="1467" customWidth="1"/>
    <col min="4869" max="4869" width="11" style="1467" customWidth="1"/>
    <col min="4870" max="4870" width="8.28515625" style="1467" customWidth="1"/>
    <col min="4871" max="4871" width="9.140625" style="1467" customWidth="1"/>
    <col min="4872" max="5120" width="9.140625" style="1467"/>
    <col min="5121" max="5121" width="37.5703125" style="1467" customWidth="1"/>
    <col min="5122" max="5122" width="10" style="1467" customWidth="1"/>
    <col min="5123" max="5123" width="8.42578125" style="1467" customWidth="1"/>
    <col min="5124" max="5124" width="10.85546875" style="1467" customWidth="1"/>
    <col min="5125" max="5125" width="11" style="1467" customWidth="1"/>
    <col min="5126" max="5126" width="8.28515625" style="1467" customWidth="1"/>
    <col min="5127" max="5127" width="9.140625" style="1467" customWidth="1"/>
    <col min="5128" max="5376" width="9.140625" style="1467"/>
    <col min="5377" max="5377" width="37.5703125" style="1467" customWidth="1"/>
    <col min="5378" max="5378" width="10" style="1467" customWidth="1"/>
    <col min="5379" max="5379" width="8.42578125" style="1467" customWidth="1"/>
    <col min="5380" max="5380" width="10.85546875" style="1467" customWidth="1"/>
    <col min="5381" max="5381" width="11" style="1467" customWidth="1"/>
    <col min="5382" max="5382" width="8.28515625" style="1467" customWidth="1"/>
    <col min="5383" max="5383" width="9.140625" style="1467" customWidth="1"/>
    <col min="5384" max="5632" width="9.140625" style="1467"/>
    <col min="5633" max="5633" width="37.5703125" style="1467" customWidth="1"/>
    <col min="5634" max="5634" width="10" style="1467" customWidth="1"/>
    <col min="5635" max="5635" width="8.42578125" style="1467" customWidth="1"/>
    <col min="5636" max="5636" width="10.85546875" style="1467" customWidth="1"/>
    <col min="5637" max="5637" width="11" style="1467" customWidth="1"/>
    <col min="5638" max="5638" width="8.28515625" style="1467" customWidth="1"/>
    <col min="5639" max="5639" width="9.140625" style="1467" customWidth="1"/>
    <col min="5640" max="5888" width="9.140625" style="1467"/>
    <col min="5889" max="5889" width="37.5703125" style="1467" customWidth="1"/>
    <col min="5890" max="5890" width="10" style="1467" customWidth="1"/>
    <col min="5891" max="5891" width="8.42578125" style="1467" customWidth="1"/>
    <col min="5892" max="5892" width="10.85546875" style="1467" customWidth="1"/>
    <col min="5893" max="5893" width="11" style="1467" customWidth="1"/>
    <col min="5894" max="5894" width="8.28515625" style="1467" customWidth="1"/>
    <col min="5895" max="5895" width="9.140625" style="1467" customWidth="1"/>
    <col min="5896" max="6144" width="9.140625" style="1467"/>
    <col min="6145" max="6145" width="37.5703125" style="1467" customWidth="1"/>
    <col min="6146" max="6146" width="10" style="1467" customWidth="1"/>
    <col min="6147" max="6147" width="8.42578125" style="1467" customWidth="1"/>
    <col min="6148" max="6148" width="10.85546875" style="1467" customWidth="1"/>
    <col min="6149" max="6149" width="11" style="1467" customWidth="1"/>
    <col min="6150" max="6150" width="8.28515625" style="1467" customWidth="1"/>
    <col min="6151" max="6151" width="9.140625" style="1467" customWidth="1"/>
    <col min="6152" max="6400" width="9.140625" style="1467"/>
    <col min="6401" max="6401" width="37.5703125" style="1467" customWidth="1"/>
    <col min="6402" max="6402" width="10" style="1467" customWidth="1"/>
    <col min="6403" max="6403" width="8.42578125" style="1467" customWidth="1"/>
    <col min="6404" max="6404" width="10.85546875" style="1467" customWidth="1"/>
    <col min="6405" max="6405" width="11" style="1467" customWidth="1"/>
    <col min="6406" max="6406" width="8.28515625" style="1467" customWidth="1"/>
    <col min="6407" max="6407" width="9.140625" style="1467" customWidth="1"/>
    <col min="6408" max="6656" width="9.140625" style="1467"/>
    <col min="6657" max="6657" width="37.5703125" style="1467" customWidth="1"/>
    <col min="6658" max="6658" width="10" style="1467" customWidth="1"/>
    <col min="6659" max="6659" width="8.42578125" style="1467" customWidth="1"/>
    <col min="6660" max="6660" width="10.85546875" style="1467" customWidth="1"/>
    <col min="6661" max="6661" width="11" style="1467" customWidth="1"/>
    <col min="6662" max="6662" width="8.28515625" style="1467" customWidth="1"/>
    <col min="6663" max="6663" width="9.140625" style="1467" customWidth="1"/>
    <col min="6664" max="6912" width="9.140625" style="1467"/>
    <col min="6913" max="6913" width="37.5703125" style="1467" customWidth="1"/>
    <col min="6914" max="6914" width="10" style="1467" customWidth="1"/>
    <col min="6915" max="6915" width="8.42578125" style="1467" customWidth="1"/>
    <col min="6916" max="6916" width="10.85546875" style="1467" customWidth="1"/>
    <col min="6917" max="6917" width="11" style="1467" customWidth="1"/>
    <col min="6918" max="6918" width="8.28515625" style="1467" customWidth="1"/>
    <col min="6919" max="6919" width="9.140625" style="1467" customWidth="1"/>
    <col min="6920" max="7168" width="9.140625" style="1467"/>
    <col min="7169" max="7169" width="37.5703125" style="1467" customWidth="1"/>
    <col min="7170" max="7170" width="10" style="1467" customWidth="1"/>
    <col min="7171" max="7171" width="8.42578125" style="1467" customWidth="1"/>
    <col min="7172" max="7172" width="10.85546875" style="1467" customWidth="1"/>
    <col min="7173" max="7173" width="11" style="1467" customWidth="1"/>
    <col min="7174" max="7174" width="8.28515625" style="1467" customWidth="1"/>
    <col min="7175" max="7175" width="9.140625" style="1467" customWidth="1"/>
    <col min="7176" max="7424" width="9.140625" style="1467"/>
    <col min="7425" max="7425" width="37.5703125" style="1467" customWidth="1"/>
    <col min="7426" max="7426" width="10" style="1467" customWidth="1"/>
    <col min="7427" max="7427" width="8.42578125" style="1467" customWidth="1"/>
    <col min="7428" max="7428" width="10.85546875" style="1467" customWidth="1"/>
    <col min="7429" max="7429" width="11" style="1467" customWidth="1"/>
    <col min="7430" max="7430" width="8.28515625" style="1467" customWidth="1"/>
    <col min="7431" max="7431" width="9.140625" style="1467" customWidth="1"/>
    <col min="7432" max="7680" width="9.140625" style="1467"/>
    <col min="7681" max="7681" width="37.5703125" style="1467" customWidth="1"/>
    <col min="7682" max="7682" width="10" style="1467" customWidth="1"/>
    <col min="7683" max="7683" width="8.42578125" style="1467" customWidth="1"/>
    <col min="7684" max="7684" width="10.85546875" style="1467" customWidth="1"/>
    <col min="7685" max="7685" width="11" style="1467" customWidth="1"/>
    <col min="7686" max="7686" width="8.28515625" style="1467" customWidth="1"/>
    <col min="7687" max="7687" width="9.140625" style="1467" customWidth="1"/>
    <col min="7688" max="7936" width="9.140625" style="1467"/>
    <col min="7937" max="7937" width="37.5703125" style="1467" customWidth="1"/>
    <col min="7938" max="7938" width="10" style="1467" customWidth="1"/>
    <col min="7939" max="7939" width="8.42578125" style="1467" customWidth="1"/>
    <col min="7940" max="7940" width="10.85546875" style="1467" customWidth="1"/>
    <col min="7941" max="7941" width="11" style="1467" customWidth="1"/>
    <col min="7942" max="7942" width="8.28515625" style="1467" customWidth="1"/>
    <col min="7943" max="7943" width="9.140625" style="1467" customWidth="1"/>
    <col min="7944" max="8192" width="9.140625" style="1467"/>
    <col min="8193" max="8193" width="37.5703125" style="1467" customWidth="1"/>
    <col min="8194" max="8194" width="10" style="1467" customWidth="1"/>
    <col min="8195" max="8195" width="8.42578125" style="1467" customWidth="1"/>
    <col min="8196" max="8196" width="10.85546875" style="1467" customWidth="1"/>
    <col min="8197" max="8197" width="11" style="1467" customWidth="1"/>
    <col min="8198" max="8198" width="8.28515625" style="1467" customWidth="1"/>
    <col min="8199" max="8199" width="9.140625" style="1467" customWidth="1"/>
    <col min="8200" max="8448" width="9.140625" style="1467"/>
    <col min="8449" max="8449" width="37.5703125" style="1467" customWidth="1"/>
    <col min="8450" max="8450" width="10" style="1467" customWidth="1"/>
    <col min="8451" max="8451" width="8.42578125" style="1467" customWidth="1"/>
    <col min="8452" max="8452" width="10.85546875" style="1467" customWidth="1"/>
    <col min="8453" max="8453" width="11" style="1467" customWidth="1"/>
    <col min="8454" max="8454" width="8.28515625" style="1467" customWidth="1"/>
    <col min="8455" max="8455" width="9.140625" style="1467" customWidth="1"/>
    <col min="8456" max="8704" width="9.140625" style="1467"/>
    <col min="8705" max="8705" width="37.5703125" style="1467" customWidth="1"/>
    <col min="8706" max="8706" width="10" style="1467" customWidth="1"/>
    <col min="8707" max="8707" width="8.42578125" style="1467" customWidth="1"/>
    <col min="8708" max="8708" width="10.85546875" style="1467" customWidth="1"/>
    <col min="8709" max="8709" width="11" style="1467" customWidth="1"/>
    <col min="8710" max="8710" width="8.28515625" style="1467" customWidth="1"/>
    <col min="8711" max="8711" width="9.140625" style="1467" customWidth="1"/>
    <col min="8712" max="8960" width="9.140625" style="1467"/>
    <col min="8961" max="8961" width="37.5703125" style="1467" customWidth="1"/>
    <col min="8962" max="8962" width="10" style="1467" customWidth="1"/>
    <col min="8963" max="8963" width="8.42578125" style="1467" customWidth="1"/>
    <col min="8964" max="8964" width="10.85546875" style="1467" customWidth="1"/>
    <col min="8965" max="8965" width="11" style="1467" customWidth="1"/>
    <col min="8966" max="8966" width="8.28515625" style="1467" customWidth="1"/>
    <col min="8967" max="8967" width="9.140625" style="1467" customWidth="1"/>
    <col min="8968" max="9216" width="9.140625" style="1467"/>
    <col min="9217" max="9217" width="37.5703125" style="1467" customWidth="1"/>
    <col min="9218" max="9218" width="10" style="1467" customWidth="1"/>
    <col min="9219" max="9219" width="8.42578125" style="1467" customWidth="1"/>
    <col min="9220" max="9220" width="10.85546875" style="1467" customWidth="1"/>
    <col min="9221" max="9221" width="11" style="1467" customWidth="1"/>
    <col min="9222" max="9222" width="8.28515625" style="1467" customWidth="1"/>
    <col min="9223" max="9223" width="9.140625" style="1467" customWidth="1"/>
    <col min="9224" max="9472" width="9.140625" style="1467"/>
    <col min="9473" max="9473" width="37.5703125" style="1467" customWidth="1"/>
    <col min="9474" max="9474" width="10" style="1467" customWidth="1"/>
    <col min="9475" max="9475" width="8.42578125" style="1467" customWidth="1"/>
    <col min="9476" max="9476" width="10.85546875" style="1467" customWidth="1"/>
    <col min="9477" max="9477" width="11" style="1467" customWidth="1"/>
    <col min="9478" max="9478" width="8.28515625" style="1467" customWidth="1"/>
    <col min="9479" max="9479" width="9.140625" style="1467" customWidth="1"/>
    <col min="9480" max="9728" width="9.140625" style="1467"/>
    <col min="9729" max="9729" width="37.5703125" style="1467" customWidth="1"/>
    <col min="9730" max="9730" width="10" style="1467" customWidth="1"/>
    <col min="9731" max="9731" width="8.42578125" style="1467" customWidth="1"/>
    <col min="9732" max="9732" width="10.85546875" style="1467" customWidth="1"/>
    <col min="9733" max="9733" width="11" style="1467" customWidth="1"/>
    <col min="9734" max="9734" width="8.28515625" style="1467" customWidth="1"/>
    <col min="9735" max="9735" width="9.140625" style="1467" customWidth="1"/>
    <col min="9736" max="9984" width="9.140625" style="1467"/>
    <col min="9985" max="9985" width="37.5703125" style="1467" customWidth="1"/>
    <col min="9986" max="9986" width="10" style="1467" customWidth="1"/>
    <col min="9987" max="9987" width="8.42578125" style="1467" customWidth="1"/>
    <col min="9988" max="9988" width="10.85546875" style="1467" customWidth="1"/>
    <col min="9989" max="9989" width="11" style="1467" customWidth="1"/>
    <col min="9990" max="9990" width="8.28515625" style="1467" customWidth="1"/>
    <col min="9991" max="9991" width="9.140625" style="1467" customWidth="1"/>
    <col min="9992" max="10240" width="9.140625" style="1467"/>
    <col min="10241" max="10241" width="37.5703125" style="1467" customWidth="1"/>
    <col min="10242" max="10242" width="10" style="1467" customWidth="1"/>
    <col min="10243" max="10243" width="8.42578125" style="1467" customWidth="1"/>
    <col min="10244" max="10244" width="10.85546875" style="1467" customWidth="1"/>
    <col min="10245" max="10245" width="11" style="1467" customWidth="1"/>
    <col min="10246" max="10246" width="8.28515625" style="1467" customWidth="1"/>
    <col min="10247" max="10247" width="9.140625" style="1467" customWidth="1"/>
    <col min="10248" max="10496" width="9.140625" style="1467"/>
    <col min="10497" max="10497" width="37.5703125" style="1467" customWidth="1"/>
    <col min="10498" max="10498" width="10" style="1467" customWidth="1"/>
    <col min="10499" max="10499" width="8.42578125" style="1467" customWidth="1"/>
    <col min="10500" max="10500" width="10.85546875" style="1467" customWidth="1"/>
    <col min="10501" max="10501" width="11" style="1467" customWidth="1"/>
    <col min="10502" max="10502" width="8.28515625" style="1467" customWidth="1"/>
    <col min="10503" max="10503" width="9.140625" style="1467" customWidth="1"/>
    <col min="10504" max="10752" width="9.140625" style="1467"/>
    <col min="10753" max="10753" width="37.5703125" style="1467" customWidth="1"/>
    <col min="10754" max="10754" width="10" style="1467" customWidth="1"/>
    <col min="10755" max="10755" width="8.42578125" style="1467" customWidth="1"/>
    <col min="10756" max="10756" width="10.85546875" style="1467" customWidth="1"/>
    <col min="10757" max="10757" width="11" style="1467" customWidth="1"/>
    <col min="10758" max="10758" width="8.28515625" style="1467" customWidth="1"/>
    <col min="10759" max="10759" width="9.140625" style="1467" customWidth="1"/>
    <col min="10760" max="11008" width="9.140625" style="1467"/>
    <col min="11009" max="11009" width="37.5703125" style="1467" customWidth="1"/>
    <col min="11010" max="11010" width="10" style="1467" customWidth="1"/>
    <col min="11011" max="11011" width="8.42578125" style="1467" customWidth="1"/>
    <col min="11012" max="11012" width="10.85546875" style="1467" customWidth="1"/>
    <col min="11013" max="11013" width="11" style="1467" customWidth="1"/>
    <col min="11014" max="11014" width="8.28515625" style="1467" customWidth="1"/>
    <col min="11015" max="11015" width="9.140625" style="1467" customWidth="1"/>
    <col min="11016" max="11264" width="9.140625" style="1467"/>
    <col min="11265" max="11265" width="37.5703125" style="1467" customWidth="1"/>
    <col min="11266" max="11266" width="10" style="1467" customWidth="1"/>
    <col min="11267" max="11267" width="8.42578125" style="1467" customWidth="1"/>
    <col min="11268" max="11268" width="10.85546875" style="1467" customWidth="1"/>
    <col min="11269" max="11269" width="11" style="1467" customWidth="1"/>
    <col min="11270" max="11270" width="8.28515625" style="1467" customWidth="1"/>
    <col min="11271" max="11271" width="9.140625" style="1467" customWidth="1"/>
    <col min="11272" max="11520" width="9.140625" style="1467"/>
    <col min="11521" max="11521" width="37.5703125" style="1467" customWidth="1"/>
    <col min="11522" max="11522" width="10" style="1467" customWidth="1"/>
    <col min="11523" max="11523" width="8.42578125" style="1467" customWidth="1"/>
    <col min="11524" max="11524" width="10.85546875" style="1467" customWidth="1"/>
    <col min="11525" max="11525" width="11" style="1467" customWidth="1"/>
    <col min="11526" max="11526" width="8.28515625" style="1467" customWidth="1"/>
    <col min="11527" max="11527" width="9.140625" style="1467" customWidth="1"/>
    <col min="11528" max="11776" width="9.140625" style="1467"/>
    <col min="11777" max="11777" width="37.5703125" style="1467" customWidth="1"/>
    <col min="11778" max="11778" width="10" style="1467" customWidth="1"/>
    <col min="11779" max="11779" width="8.42578125" style="1467" customWidth="1"/>
    <col min="11780" max="11780" width="10.85546875" style="1467" customWidth="1"/>
    <col min="11781" max="11781" width="11" style="1467" customWidth="1"/>
    <col min="11782" max="11782" width="8.28515625" style="1467" customWidth="1"/>
    <col min="11783" max="11783" width="9.140625" style="1467" customWidth="1"/>
    <col min="11784" max="12032" width="9.140625" style="1467"/>
    <col min="12033" max="12033" width="37.5703125" style="1467" customWidth="1"/>
    <col min="12034" max="12034" width="10" style="1467" customWidth="1"/>
    <col min="12035" max="12035" width="8.42578125" style="1467" customWidth="1"/>
    <col min="12036" max="12036" width="10.85546875" style="1467" customWidth="1"/>
    <col min="12037" max="12037" width="11" style="1467" customWidth="1"/>
    <col min="12038" max="12038" width="8.28515625" style="1467" customWidth="1"/>
    <col min="12039" max="12039" width="9.140625" style="1467" customWidth="1"/>
    <col min="12040" max="12288" width="9.140625" style="1467"/>
    <col min="12289" max="12289" width="37.5703125" style="1467" customWidth="1"/>
    <col min="12290" max="12290" width="10" style="1467" customWidth="1"/>
    <col min="12291" max="12291" width="8.42578125" style="1467" customWidth="1"/>
    <col min="12292" max="12292" width="10.85546875" style="1467" customWidth="1"/>
    <col min="12293" max="12293" width="11" style="1467" customWidth="1"/>
    <col min="12294" max="12294" width="8.28515625" style="1467" customWidth="1"/>
    <col min="12295" max="12295" width="9.140625" style="1467" customWidth="1"/>
    <col min="12296" max="12544" width="9.140625" style="1467"/>
    <col min="12545" max="12545" width="37.5703125" style="1467" customWidth="1"/>
    <col min="12546" max="12546" width="10" style="1467" customWidth="1"/>
    <col min="12547" max="12547" width="8.42578125" style="1467" customWidth="1"/>
    <col min="12548" max="12548" width="10.85546875" style="1467" customWidth="1"/>
    <col min="12549" max="12549" width="11" style="1467" customWidth="1"/>
    <col min="12550" max="12550" width="8.28515625" style="1467" customWidth="1"/>
    <col min="12551" max="12551" width="9.140625" style="1467" customWidth="1"/>
    <col min="12552" max="12800" width="9.140625" style="1467"/>
    <col min="12801" max="12801" width="37.5703125" style="1467" customWidth="1"/>
    <col min="12802" max="12802" width="10" style="1467" customWidth="1"/>
    <col min="12803" max="12803" width="8.42578125" style="1467" customWidth="1"/>
    <col min="12804" max="12804" width="10.85546875" style="1467" customWidth="1"/>
    <col min="12805" max="12805" width="11" style="1467" customWidth="1"/>
    <col min="12806" max="12806" width="8.28515625" style="1467" customWidth="1"/>
    <col min="12807" max="12807" width="9.140625" style="1467" customWidth="1"/>
    <col min="12808" max="13056" width="9.140625" style="1467"/>
    <col min="13057" max="13057" width="37.5703125" style="1467" customWidth="1"/>
    <col min="13058" max="13058" width="10" style="1467" customWidth="1"/>
    <col min="13059" max="13059" width="8.42578125" style="1467" customWidth="1"/>
    <col min="13060" max="13060" width="10.85546875" style="1467" customWidth="1"/>
    <col min="13061" max="13061" width="11" style="1467" customWidth="1"/>
    <col min="13062" max="13062" width="8.28515625" style="1467" customWidth="1"/>
    <col min="13063" max="13063" width="9.140625" style="1467" customWidth="1"/>
    <col min="13064" max="13312" width="9.140625" style="1467"/>
    <col min="13313" max="13313" width="37.5703125" style="1467" customWidth="1"/>
    <col min="13314" max="13314" width="10" style="1467" customWidth="1"/>
    <col min="13315" max="13315" width="8.42578125" style="1467" customWidth="1"/>
    <col min="13316" max="13316" width="10.85546875" style="1467" customWidth="1"/>
    <col min="13317" max="13317" width="11" style="1467" customWidth="1"/>
    <col min="13318" max="13318" width="8.28515625" style="1467" customWidth="1"/>
    <col min="13319" max="13319" width="9.140625" style="1467" customWidth="1"/>
    <col min="13320" max="13568" width="9.140625" style="1467"/>
    <col min="13569" max="13569" width="37.5703125" style="1467" customWidth="1"/>
    <col min="13570" max="13570" width="10" style="1467" customWidth="1"/>
    <col min="13571" max="13571" width="8.42578125" style="1467" customWidth="1"/>
    <col min="13572" max="13572" width="10.85546875" style="1467" customWidth="1"/>
    <col min="13573" max="13573" width="11" style="1467" customWidth="1"/>
    <col min="13574" max="13574" width="8.28515625" style="1467" customWidth="1"/>
    <col min="13575" max="13575" width="9.140625" style="1467" customWidth="1"/>
    <col min="13576" max="13824" width="9.140625" style="1467"/>
    <col min="13825" max="13825" width="37.5703125" style="1467" customWidth="1"/>
    <col min="13826" max="13826" width="10" style="1467" customWidth="1"/>
    <col min="13827" max="13827" width="8.42578125" style="1467" customWidth="1"/>
    <col min="13828" max="13828" width="10.85546875" style="1467" customWidth="1"/>
    <col min="13829" max="13829" width="11" style="1467" customWidth="1"/>
    <col min="13830" max="13830" width="8.28515625" style="1467" customWidth="1"/>
    <col min="13831" max="13831" width="9.140625" style="1467" customWidth="1"/>
    <col min="13832" max="14080" width="9.140625" style="1467"/>
    <col min="14081" max="14081" width="37.5703125" style="1467" customWidth="1"/>
    <col min="14082" max="14082" width="10" style="1467" customWidth="1"/>
    <col min="14083" max="14083" width="8.42578125" style="1467" customWidth="1"/>
    <col min="14084" max="14084" width="10.85546875" style="1467" customWidth="1"/>
    <col min="14085" max="14085" width="11" style="1467" customWidth="1"/>
    <col min="14086" max="14086" width="8.28515625" style="1467" customWidth="1"/>
    <col min="14087" max="14087" width="9.140625" style="1467" customWidth="1"/>
    <col min="14088" max="14336" width="9.140625" style="1467"/>
    <col min="14337" max="14337" width="37.5703125" style="1467" customWidth="1"/>
    <col min="14338" max="14338" width="10" style="1467" customWidth="1"/>
    <col min="14339" max="14339" width="8.42578125" style="1467" customWidth="1"/>
    <col min="14340" max="14340" width="10.85546875" style="1467" customWidth="1"/>
    <col min="14341" max="14341" width="11" style="1467" customWidth="1"/>
    <col min="14342" max="14342" width="8.28515625" style="1467" customWidth="1"/>
    <col min="14343" max="14343" width="9.140625" style="1467" customWidth="1"/>
    <col min="14344" max="14592" width="9.140625" style="1467"/>
    <col min="14593" max="14593" width="37.5703125" style="1467" customWidth="1"/>
    <col min="14594" max="14594" width="10" style="1467" customWidth="1"/>
    <col min="14595" max="14595" width="8.42578125" style="1467" customWidth="1"/>
    <col min="14596" max="14596" width="10.85546875" style="1467" customWidth="1"/>
    <col min="14597" max="14597" width="11" style="1467" customWidth="1"/>
    <col min="14598" max="14598" width="8.28515625" style="1467" customWidth="1"/>
    <col min="14599" max="14599" width="9.140625" style="1467" customWidth="1"/>
    <col min="14600" max="14848" width="9.140625" style="1467"/>
    <col min="14849" max="14849" width="37.5703125" style="1467" customWidth="1"/>
    <col min="14850" max="14850" width="10" style="1467" customWidth="1"/>
    <col min="14851" max="14851" width="8.42578125" style="1467" customWidth="1"/>
    <col min="14852" max="14852" width="10.85546875" style="1467" customWidth="1"/>
    <col min="14853" max="14853" width="11" style="1467" customWidth="1"/>
    <col min="14854" max="14854" width="8.28515625" style="1467" customWidth="1"/>
    <col min="14855" max="14855" width="9.140625" style="1467" customWidth="1"/>
    <col min="14856" max="15104" width="9.140625" style="1467"/>
    <col min="15105" max="15105" width="37.5703125" style="1467" customWidth="1"/>
    <col min="15106" max="15106" width="10" style="1467" customWidth="1"/>
    <col min="15107" max="15107" width="8.42578125" style="1467" customWidth="1"/>
    <col min="15108" max="15108" width="10.85546875" style="1467" customWidth="1"/>
    <col min="15109" max="15109" width="11" style="1467" customWidth="1"/>
    <col min="15110" max="15110" width="8.28515625" style="1467" customWidth="1"/>
    <col min="15111" max="15111" width="9.140625" style="1467" customWidth="1"/>
    <col min="15112" max="15360" width="9.140625" style="1467"/>
    <col min="15361" max="15361" width="37.5703125" style="1467" customWidth="1"/>
    <col min="15362" max="15362" width="10" style="1467" customWidth="1"/>
    <col min="15363" max="15363" width="8.42578125" style="1467" customWidth="1"/>
    <col min="15364" max="15364" width="10.85546875" style="1467" customWidth="1"/>
    <col min="15365" max="15365" width="11" style="1467" customWidth="1"/>
    <col min="15366" max="15366" width="8.28515625" style="1467" customWidth="1"/>
    <col min="15367" max="15367" width="9.140625" style="1467" customWidth="1"/>
    <col min="15368" max="15616" width="9.140625" style="1467"/>
    <col min="15617" max="15617" width="37.5703125" style="1467" customWidth="1"/>
    <col min="15618" max="15618" width="10" style="1467" customWidth="1"/>
    <col min="15619" max="15619" width="8.42578125" style="1467" customWidth="1"/>
    <col min="15620" max="15620" width="10.85546875" style="1467" customWidth="1"/>
    <col min="15621" max="15621" width="11" style="1467" customWidth="1"/>
    <col min="15622" max="15622" width="8.28515625" style="1467" customWidth="1"/>
    <col min="15623" max="15623" width="9.140625" style="1467" customWidth="1"/>
    <col min="15624" max="15872" width="9.140625" style="1467"/>
    <col min="15873" max="15873" width="37.5703125" style="1467" customWidth="1"/>
    <col min="15874" max="15874" width="10" style="1467" customWidth="1"/>
    <col min="15875" max="15875" width="8.42578125" style="1467" customWidth="1"/>
    <col min="15876" max="15876" width="10.85546875" style="1467" customWidth="1"/>
    <col min="15877" max="15877" width="11" style="1467" customWidth="1"/>
    <col min="15878" max="15878" width="8.28515625" style="1467" customWidth="1"/>
    <col min="15879" max="15879" width="9.140625" style="1467" customWidth="1"/>
    <col min="15880" max="16128" width="9.140625" style="1467"/>
    <col min="16129" max="16129" width="37.5703125" style="1467" customWidth="1"/>
    <col min="16130" max="16130" width="10" style="1467" customWidth="1"/>
    <col min="16131" max="16131" width="8.42578125" style="1467" customWidth="1"/>
    <col min="16132" max="16132" width="10.85546875" style="1467" customWidth="1"/>
    <col min="16133" max="16133" width="11" style="1467" customWidth="1"/>
    <col min="16134" max="16134" width="8.28515625" style="1467" customWidth="1"/>
    <col min="16135" max="16135" width="9.140625" style="1467" customWidth="1"/>
    <col min="16136" max="16384" width="9.140625" style="1467"/>
  </cols>
  <sheetData>
    <row r="1" spans="1:13" ht="17.25" customHeight="1">
      <c r="A1" s="1921" t="s">
        <v>1737</v>
      </c>
      <c r="B1" s="1933"/>
      <c r="C1" s="1630"/>
      <c r="D1" s="1630"/>
      <c r="E1" s="1630"/>
    </row>
    <row r="2" spans="1:13" ht="19.5" customHeight="1">
      <c r="A2" s="2328" t="s">
        <v>1557</v>
      </c>
      <c r="B2" s="2328"/>
      <c r="C2" s="2328"/>
      <c r="D2" s="2328"/>
      <c r="E2" s="2328"/>
    </row>
    <row r="3" spans="1:13" ht="19.5" customHeight="1">
      <c r="A3" s="2329" t="s">
        <v>1558</v>
      </c>
      <c r="B3" s="2329"/>
      <c r="C3" s="2329"/>
      <c r="D3" s="2329"/>
      <c r="E3" s="2329"/>
      <c r="F3" s="2394"/>
      <c r="G3" s="2394"/>
    </row>
    <row r="4" spans="1:13" s="122" customFormat="1" ht="12.95" customHeight="1">
      <c r="A4" s="1618">
        <v>2016</v>
      </c>
      <c r="B4" s="1746"/>
      <c r="C4" s="1839"/>
      <c r="D4" s="1839"/>
      <c r="G4" s="1840" t="s">
        <v>1495</v>
      </c>
    </row>
    <row r="5" spans="1:13" s="122" customFormat="1" ht="11.1" customHeight="1">
      <c r="A5" s="1841" t="s">
        <v>1462</v>
      </c>
      <c r="B5" s="2092" t="s">
        <v>0</v>
      </c>
      <c r="C5" s="2049" t="s">
        <v>1496</v>
      </c>
      <c r="D5" s="2391"/>
      <c r="E5" s="2391"/>
      <c r="F5" s="2392"/>
      <c r="G5" s="2092" t="s">
        <v>1497</v>
      </c>
    </row>
    <row r="6" spans="1:13" s="122" customFormat="1" ht="11.1" customHeight="1">
      <c r="A6" s="1842"/>
      <c r="B6" s="2065"/>
      <c r="C6" s="2068"/>
      <c r="D6" s="2185"/>
      <c r="E6" s="2185"/>
      <c r="F6" s="2186"/>
      <c r="G6" s="2393"/>
    </row>
    <row r="7" spans="1:13" s="122" customFormat="1" ht="11.1" customHeight="1">
      <c r="A7" s="1842"/>
      <c r="B7" s="2065"/>
      <c r="C7" s="2092" t="s">
        <v>0</v>
      </c>
      <c r="D7" s="2092" t="s">
        <v>1485</v>
      </c>
      <c r="E7" s="2092" t="s">
        <v>1498</v>
      </c>
      <c r="F7" s="2092" t="s">
        <v>1499</v>
      </c>
      <c r="G7" s="2393"/>
    </row>
    <row r="8" spans="1:13" s="122" customFormat="1" ht="20.25" customHeight="1">
      <c r="A8" s="1819" t="s">
        <v>700</v>
      </c>
      <c r="B8" s="2261"/>
      <c r="C8" s="2261"/>
      <c r="D8" s="2093"/>
      <c r="E8" s="2093"/>
      <c r="F8" s="2093"/>
      <c r="G8" s="2301"/>
      <c r="H8" s="1877"/>
      <c r="I8" s="1877"/>
      <c r="J8" s="1877"/>
      <c r="K8" s="1877"/>
      <c r="L8" s="1877"/>
      <c r="M8" s="1877"/>
    </row>
    <row r="9" spans="1:13" s="1850" customFormat="1" ht="32.1" customHeight="1">
      <c r="A9" s="1871" t="s">
        <v>28</v>
      </c>
      <c r="B9" s="1846">
        <f t="shared" ref="B9:G9" si="0">SUM(B10:B16)</f>
        <v>87906.656000000032</v>
      </c>
      <c r="C9" s="1846">
        <f t="shared" si="0"/>
        <v>81133.363000000012</v>
      </c>
      <c r="D9" s="1846">
        <f t="shared" si="0"/>
        <v>12233.522999999997</v>
      </c>
      <c r="E9" s="1846">
        <f t="shared" si="0"/>
        <v>52447.936000000009</v>
      </c>
      <c r="F9" s="1846">
        <f t="shared" si="0"/>
        <v>16451.903999999999</v>
      </c>
      <c r="G9" s="1846">
        <f t="shared" si="0"/>
        <v>6773.2929999999988</v>
      </c>
      <c r="H9" s="856"/>
      <c r="I9" s="856"/>
      <c r="J9" s="856"/>
      <c r="K9" s="856"/>
      <c r="L9" s="856"/>
      <c r="M9" s="856"/>
    </row>
    <row r="10" spans="1:13" s="137" customFormat="1" ht="12.95" customHeight="1">
      <c r="A10" s="976" t="s">
        <v>1559</v>
      </c>
      <c r="B10" s="1848">
        <f>C10+G10</f>
        <v>27323.302000000011</v>
      </c>
      <c r="C10" s="1848">
        <f>D10+E10+F10</f>
        <v>26272.36900000001</v>
      </c>
      <c r="D10" s="1848">
        <v>1859.877999999999</v>
      </c>
      <c r="E10" s="1848">
        <v>19664.931000000008</v>
      </c>
      <c r="F10" s="1848">
        <v>4747.5600000000004</v>
      </c>
      <c r="G10" s="1848">
        <v>1050.933</v>
      </c>
      <c r="H10" s="856"/>
      <c r="I10" s="856"/>
      <c r="J10" s="1874"/>
    </row>
    <row r="11" spans="1:13" s="137" customFormat="1" ht="12.95" customHeight="1">
      <c r="A11" s="954" t="s">
        <v>1560</v>
      </c>
      <c r="B11" s="1848">
        <f t="shared" ref="B11:B16" si="1">C11+G11</f>
        <v>2870.7660000000005</v>
      </c>
      <c r="C11" s="1848">
        <f t="shared" ref="C11:C16" si="2">D11+E11+F11</f>
        <v>2797.8140000000003</v>
      </c>
      <c r="D11" s="1848">
        <v>324.20399999999984</v>
      </c>
      <c r="E11" s="1848">
        <v>1303.6629999999998</v>
      </c>
      <c r="F11" s="1848">
        <v>1169.9470000000006</v>
      </c>
      <c r="G11" s="1848">
        <v>72.952000000000041</v>
      </c>
      <c r="H11" s="856"/>
      <c r="I11" s="856"/>
      <c r="J11" s="1874"/>
    </row>
    <row r="12" spans="1:13" s="137" customFormat="1" ht="12.95" customHeight="1">
      <c r="A12" s="954" t="s">
        <v>1561</v>
      </c>
      <c r="B12" s="1848">
        <f t="shared" si="1"/>
        <v>15769.331000000006</v>
      </c>
      <c r="C12" s="1848">
        <f t="shared" si="2"/>
        <v>15308.083000000006</v>
      </c>
      <c r="D12" s="1848">
        <v>3801.0559999999991</v>
      </c>
      <c r="E12" s="1848">
        <v>8076.3830000000053</v>
      </c>
      <c r="F12" s="1848">
        <v>3430.6440000000011</v>
      </c>
      <c r="G12" s="1848">
        <v>461.24799999999988</v>
      </c>
      <c r="H12" s="856"/>
      <c r="I12" s="856"/>
      <c r="J12" s="1874"/>
    </row>
    <row r="13" spans="1:13" s="137" customFormat="1" ht="12.95" customHeight="1">
      <c r="A13" s="954" t="s">
        <v>1562</v>
      </c>
      <c r="B13" s="1848">
        <f t="shared" si="1"/>
        <v>12475.885999999995</v>
      </c>
      <c r="C13" s="1848">
        <f t="shared" si="2"/>
        <v>12122.933999999996</v>
      </c>
      <c r="D13" s="1848">
        <v>1250.6419999999991</v>
      </c>
      <c r="E13" s="1848">
        <v>9340.5979999999963</v>
      </c>
      <c r="F13" s="1848">
        <v>1531.694</v>
      </c>
      <c r="G13" s="1848">
        <v>352.952</v>
      </c>
      <c r="H13" s="856"/>
      <c r="I13" s="856"/>
      <c r="J13" s="1874"/>
    </row>
    <row r="14" spans="1:13" s="137" customFormat="1" ht="12.95" customHeight="1">
      <c r="A14" s="954" t="s">
        <v>1563</v>
      </c>
      <c r="B14" s="1848">
        <f t="shared" si="1"/>
        <v>2042.0639999999973</v>
      </c>
      <c r="C14" s="1848">
        <f t="shared" si="2"/>
        <v>1978.3059999999973</v>
      </c>
      <c r="D14" s="1848">
        <v>234.38</v>
      </c>
      <c r="E14" s="1848">
        <v>532.73800000000006</v>
      </c>
      <c r="F14" s="1848">
        <v>1211.1879999999974</v>
      </c>
      <c r="G14" s="1848">
        <v>63.757999999999996</v>
      </c>
      <c r="H14" s="856"/>
      <c r="I14" s="856"/>
      <c r="J14" s="1874"/>
    </row>
    <row r="15" spans="1:13" s="137" customFormat="1" ht="12.95" customHeight="1">
      <c r="A15" s="954" t="s">
        <v>1564</v>
      </c>
      <c r="B15" s="1848">
        <f t="shared" si="1"/>
        <v>15121.132000000005</v>
      </c>
      <c r="C15" s="1848">
        <f t="shared" si="2"/>
        <v>10896.324000000006</v>
      </c>
      <c r="D15" s="1848">
        <v>3567.8460000000014</v>
      </c>
      <c r="E15" s="1848">
        <v>6277.9170000000049</v>
      </c>
      <c r="F15" s="1848">
        <v>1050.5610000000001</v>
      </c>
      <c r="G15" s="1848">
        <v>4224.8079999999991</v>
      </c>
      <c r="H15" s="856"/>
      <c r="I15" s="856"/>
      <c r="J15" s="1874"/>
    </row>
    <row r="16" spans="1:13" s="137" customFormat="1" ht="12.95" customHeight="1">
      <c r="A16" s="954" t="s">
        <v>1529</v>
      </c>
      <c r="B16" s="1848">
        <f t="shared" si="1"/>
        <v>12304.175000000001</v>
      </c>
      <c r="C16" s="1848">
        <f t="shared" si="2"/>
        <v>11757.533000000001</v>
      </c>
      <c r="D16" s="1848">
        <v>1195.5170000000003</v>
      </c>
      <c r="E16" s="1848">
        <v>7251.706000000001</v>
      </c>
      <c r="F16" s="1848">
        <v>3310.31</v>
      </c>
      <c r="G16" s="1848">
        <v>546.64200000000017</v>
      </c>
      <c r="H16" s="856"/>
      <c r="I16" s="856"/>
      <c r="J16" s="1874"/>
    </row>
    <row r="17" spans="1:14" s="1850" customFormat="1" ht="32.1" customHeight="1">
      <c r="A17" s="1872" t="s">
        <v>518</v>
      </c>
      <c r="B17" s="1846">
        <f>SUM(B18:B24)</f>
        <v>83775.017000000007</v>
      </c>
      <c r="C17" s="1846">
        <f t="shared" ref="C17:G17" si="3">SUM(C18:C24)</f>
        <v>77699.019000000029</v>
      </c>
      <c r="D17" s="1846">
        <f t="shared" si="3"/>
        <v>11245.83</v>
      </c>
      <c r="E17" s="1846">
        <f>SUM(E18:E24)</f>
        <v>50646.984000000019</v>
      </c>
      <c r="F17" s="1846">
        <f t="shared" si="3"/>
        <v>15806.205</v>
      </c>
      <c r="G17" s="1846">
        <f t="shared" si="3"/>
        <v>6075.9979999999996</v>
      </c>
      <c r="H17" s="856"/>
      <c r="I17" s="856"/>
      <c r="J17" s="856"/>
      <c r="K17" s="856"/>
      <c r="L17" s="856"/>
      <c r="M17" s="856"/>
      <c r="N17" s="1894"/>
    </row>
    <row r="18" spans="1:14" s="137" customFormat="1" ht="12" customHeight="1">
      <c r="A18" s="976" t="s">
        <v>1559</v>
      </c>
      <c r="B18" s="1848">
        <f>C18+G18</f>
        <v>25732.063000000009</v>
      </c>
      <c r="C18" s="1848">
        <f>D18+E18+F18</f>
        <v>24875.652000000009</v>
      </c>
      <c r="D18" s="1848">
        <v>1754.3739999999993</v>
      </c>
      <c r="E18" s="1848">
        <v>18654.603000000006</v>
      </c>
      <c r="F18" s="1848">
        <v>4466.6750000000011</v>
      </c>
      <c r="G18" s="1848">
        <v>856.41099999999983</v>
      </c>
      <c r="H18" s="856"/>
      <c r="I18" s="856"/>
      <c r="J18" s="856"/>
      <c r="K18" s="856"/>
      <c r="L18" s="856"/>
      <c r="M18" s="856"/>
      <c r="N18" s="856"/>
    </row>
    <row r="19" spans="1:14" s="137" customFormat="1" ht="12.95" customHeight="1">
      <c r="A19" s="954" t="s">
        <v>1560</v>
      </c>
      <c r="B19" s="1848">
        <f t="shared" ref="B19:B24" si="4">C19+G19</f>
        <v>2783.2310000000007</v>
      </c>
      <c r="C19" s="1848">
        <f t="shared" ref="C19:C24" si="5">D19+E19+F19</f>
        <v>2710.2790000000005</v>
      </c>
      <c r="D19" s="1848">
        <v>314.12299999999993</v>
      </c>
      <c r="E19" s="1848">
        <v>1266.229</v>
      </c>
      <c r="F19" s="1848">
        <v>1129.9270000000006</v>
      </c>
      <c r="G19" s="1848">
        <v>72.952000000000041</v>
      </c>
      <c r="H19" s="856"/>
      <c r="I19" s="856"/>
      <c r="J19" s="1874"/>
    </row>
    <row r="20" spans="1:14" s="137" customFormat="1" ht="12.95" customHeight="1">
      <c r="A20" s="954" t="s">
        <v>1561</v>
      </c>
      <c r="B20" s="1848">
        <f t="shared" si="4"/>
        <v>14933.256000000007</v>
      </c>
      <c r="C20" s="1848">
        <f t="shared" si="5"/>
        <v>14628.117000000007</v>
      </c>
      <c r="D20" s="1848">
        <v>3297.2930000000001</v>
      </c>
      <c r="E20" s="1848">
        <v>7937.4580000000069</v>
      </c>
      <c r="F20" s="1848">
        <v>3393.3660000000004</v>
      </c>
      <c r="G20" s="1848">
        <v>305.1389999999999</v>
      </c>
      <c r="H20" s="856"/>
      <c r="I20" s="856"/>
      <c r="J20" s="1874"/>
      <c r="N20" s="1845"/>
    </row>
    <row r="21" spans="1:14" s="137" customFormat="1" ht="12.95" customHeight="1">
      <c r="A21" s="954" t="s">
        <v>1562</v>
      </c>
      <c r="B21" s="1848">
        <f t="shared" si="4"/>
        <v>11856.944999999996</v>
      </c>
      <c r="C21" s="1848">
        <f t="shared" si="5"/>
        <v>11503.992999999997</v>
      </c>
      <c r="D21" s="1848">
        <v>1147.1119999999994</v>
      </c>
      <c r="E21" s="1848">
        <v>8864.1349999999966</v>
      </c>
      <c r="F21" s="1848">
        <v>1492.7460000000005</v>
      </c>
      <c r="G21" s="1848">
        <v>352.95199999999988</v>
      </c>
      <c r="H21" s="856"/>
      <c r="I21" s="856"/>
      <c r="J21" s="1874"/>
    </row>
    <row r="22" spans="1:14" s="137" customFormat="1" ht="12.95" customHeight="1">
      <c r="A22" s="954" t="s">
        <v>1563</v>
      </c>
      <c r="B22" s="1848">
        <f t="shared" si="4"/>
        <v>1996.8719999999978</v>
      </c>
      <c r="C22" s="1848">
        <f t="shared" si="5"/>
        <v>1933.1139999999978</v>
      </c>
      <c r="D22" s="1848">
        <v>234.38000000000008</v>
      </c>
      <c r="E22" s="1848">
        <v>490.339</v>
      </c>
      <c r="F22" s="1848">
        <v>1208.3949999999977</v>
      </c>
      <c r="G22" s="1848">
        <v>63.757999999999974</v>
      </c>
      <c r="H22" s="856"/>
      <c r="I22" s="856"/>
      <c r="J22" s="1874"/>
    </row>
    <row r="23" spans="1:14" s="137" customFormat="1" ht="12.95" customHeight="1">
      <c r="A23" s="954" t="s">
        <v>1564</v>
      </c>
      <c r="B23" s="1848">
        <f t="shared" si="4"/>
        <v>14663.477000000006</v>
      </c>
      <c r="C23" s="1848">
        <f t="shared" si="5"/>
        <v>10608.063000000006</v>
      </c>
      <c r="D23" s="1848">
        <v>3318.1520000000014</v>
      </c>
      <c r="E23" s="1848">
        <v>6239.350000000004</v>
      </c>
      <c r="F23" s="1848">
        <v>1050.5610000000001</v>
      </c>
      <c r="G23" s="1848">
        <v>4055.4139999999998</v>
      </c>
      <c r="H23" s="856"/>
      <c r="I23" s="856"/>
      <c r="J23" s="1874"/>
    </row>
    <row r="24" spans="1:14" s="137" customFormat="1" ht="12.95" customHeight="1">
      <c r="A24" s="954" t="s">
        <v>1529</v>
      </c>
      <c r="B24" s="1848">
        <f t="shared" si="4"/>
        <v>11809.172999999999</v>
      </c>
      <c r="C24" s="1848">
        <f t="shared" si="5"/>
        <v>11439.800999999999</v>
      </c>
      <c r="D24" s="1848">
        <v>1180.396</v>
      </c>
      <c r="E24" s="1848">
        <v>7194.87</v>
      </c>
      <c r="F24" s="1848">
        <v>3064.5349999999994</v>
      </c>
      <c r="G24" s="1848">
        <v>369.37200000000018</v>
      </c>
      <c r="H24" s="856"/>
      <c r="I24" s="856"/>
      <c r="J24" s="1874"/>
    </row>
    <row r="25" spans="1:14" s="137" customFormat="1" ht="32.1" customHeight="1">
      <c r="A25" s="1872" t="s">
        <v>1530</v>
      </c>
      <c r="B25" s="1846">
        <f t="shared" ref="B25:G25" si="6">SUM(B26:B32)</f>
        <v>25043.974999999999</v>
      </c>
      <c r="C25" s="1846">
        <f t="shared" si="6"/>
        <v>22945.666000000001</v>
      </c>
      <c r="D25" s="1846">
        <f t="shared" si="6"/>
        <v>2605.1540000000005</v>
      </c>
      <c r="E25" s="1846">
        <f t="shared" si="6"/>
        <v>13827.694999999998</v>
      </c>
      <c r="F25" s="1846">
        <f t="shared" si="6"/>
        <v>6512.8170000000009</v>
      </c>
      <c r="G25" s="1846">
        <f t="shared" si="6"/>
        <v>2098.3089999999993</v>
      </c>
      <c r="H25" s="856"/>
      <c r="I25" s="856"/>
      <c r="J25" s="1874"/>
    </row>
    <row r="26" spans="1:14" s="122" customFormat="1" ht="12.95" customHeight="1">
      <c r="A26" s="1497" t="s">
        <v>1559</v>
      </c>
      <c r="B26" s="1848">
        <f>C26+G26</f>
        <v>7881.7049999999972</v>
      </c>
      <c r="C26" s="1848">
        <f>D26+E26+F26</f>
        <v>7502.9869999999974</v>
      </c>
      <c r="D26" s="1853">
        <v>96.698999999999984</v>
      </c>
      <c r="E26" s="1853">
        <v>5339.4669999999978</v>
      </c>
      <c r="F26" s="1853">
        <v>2066.8209999999999</v>
      </c>
      <c r="G26" s="1848">
        <v>378.71799999999968</v>
      </c>
      <c r="H26" s="856"/>
      <c r="I26" s="856"/>
      <c r="J26" s="1874"/>
    </row>
    <row r="27" spans="1:14" s="122" customFormat="1" ht="12.95" customHeight="1">
      <c r="A27" s="952" t="s">
        <v>1560</v>
      </c>
      <c r="B27" s="1848">
        <f t="shared" ref="B27:B32" si="7">C27+G27</f>
        <v>1114.5900000000001</v>
      </c>
      <c r="C27" s="1848">
        <f t="shared" ref="C27:C32" si="8">D27+E27+F27</f>
        <v>1076.69</v>
      </c>
      <c r="D27" s="1853">
        <v>32.896999999999991</v>
      </c>
      <c r="E27" s="1853">
        <v>623.44799999999998</v>
      </c>
      <c r="F27" s="1853">
        <v>420.34499999999991</v>
      </c>
      <c r="G27" s="1848">
        <v>37.90000000000002</v>
      </c>
      <c r="H27" s="856"/>
      <c r="I27" s="856"/>
      <c r="J27" s="1874"/>
    </row>
    <row r="28" spans="1:14" s="122" customFormat="1" ht="12.95" customHeight="1">
      <c r="A28" s="952" t="s">
        <v>1561</v>
      </c>
      <c r="B28" s="1848">
        <f t="shared" si="7"/>
        <v>5131.8249999999989</v>
      </c>
      <c r="C28" s="1848">
        <f t="shared" si="8"/>
        <v>4909.4159999999993</v>
      </c>
      <c r="D28" s="1853">
        <v>794.50400000000013</v>
      </c>
      <c r="E28" s="1853">
        <v>2762.6439999999993</v>
      </c>
      <c r="F28" s="1853">
        <v>1352.2680000000003</v>
      </c>
      <c r="G28" s="1848">
        <v>222.40899999999993</v>
      </c>
      <c r="H28" s="856"/>
      <c r="I28" s="856"/>
      <c r="J28" s="1874"/>
    </row>
    <row r="29" spans="1:14" s="122" customFormat="1" ht="12.95" customHeight="1">
      <c r="A29" s="952" t="s">
        <v>1562</v>
      </c>
      <c r="B29" s="1848">
        <f t="shared" si="7"/>
        <v>2480.4390000000003</v>
      </c>
      <c r="C29" s="1848">
        <f t="shared" si="8"/>
        <v>2472.0560000000005</v>
      </c>
      <c r="D29" s="1853">
        <v>344.25299999999987</v>
      </c>
      <c r="E29" s="1853">
        <v>1601.0730000000008</v>
      </c>
      <c r="F29" s="1853">
        <v>526.73</v>
      </c>
      <c r="G29" s="1848">
        <v>8.3829999999999991</v>
      </c>
      <c r="H29" s="856"/>
      <c r="I29" s="856"/>
      <c r="J29" s="1874"/>
    </row>
    <row r="30" spans="1:14" s="122" customFormat="1" ht="12.95" customHeight="1">
      <c r="A30" s="952" t="s">
        <v>1563</v>
      </c>
      <c r="B30" s="1848">
        <f t="shared" si="7"/>
        <v>788.40799999999979</v>
      </c>
      <c r="C30" s="1848">
        <f t="shared" si="8"/>
        <v>748.61399999999981</v>
      </c>
      <c r="D30" s="1853">
        <v>102.83700000000007</v>
      </c>
      <c r="E30" s="1853">
        <v>82.47799999999998</v>
      </c>
      <c r="F30" s="1853">
        <v>563.29899999999975</v>
      </c>
      <c r="G30" s="1848">
        <v>39.794000000000004</v>
      </c>
      <c r="H30" s="856"/>
      <c r="I30" s="856"/>
      <c r="J30" s="1874"/>
    </row>
    <row r="31" spans="1:14" s="122" customFormat="1" ht="12.95" customHeight="1">
      <c r="A31" s="952" t="s">
        <v>1564</v>
      </c>
      <c r="B31" s="1848">
        <f t="shared" si="7"/>
        <v>3477.451</v>
      </c>
      <c r="C31" s="1848">
        <f t="shared" si="8"/>
        <v>2294.5980000000004</v>
      </c>
      <c r="D31" s="1853">
        <v>846.69600000000025</v>
      </c>
      <c r="E31" s="1853">
        <v>1205.6889999999999</v>
      </c>
      <c r="F31" s="1853">
        <v>242.21300000000005</v>
      </c>
      <c r="G31" s="1848">
        <v>1182.8529999999998</v>
      </c>
      <c r="H31" s="856"/>
      <c r="I31" s="856"/>
      <c r="J31" s="1874"/>
    </row>
    <row r="32" spans="1:14" s="122" customFormat="1" ht="12.95" customHeight="1">
      <c r="A32" s="952" t="s">
        <v>1529</v>
      </c>
      <c r="B32" s="1848">
        <f t="shared" si="7"/>
        <v>4169.5570000000016</v>
      </c>
      <c r="C32" s="1848">
        <f t="shared" si="8"/>
        <v>3941.3050000000017</v>
      </c>
      <c r="D32" s="1853">
        <v>387.26799999999997</v>
      </c>
      <c r="E32" s="1853">
        <v>2212.8960000000006</v>
      </c>
      <c r="F32" s="1853">
        <v>1341.141000000001</v>
      </c>
      <c r="G32" s="1848">
        <v>228.25199999999998</v>
      </c>
      <c r="H32" s="856"/>
      <c r="I32" s="856"/>
      <c r="J32" s="1874"/>
    </row>
    <row r="33" spans="1:10" s="1850" customFormat="1" ht="32.1" customHeight="1">
      <c r="A33" s="1872" t="s">
        <v>1531</v>
      </c>
      <c r="B33" s="1846">
        <f t="shared" ref="B33:G33" si="9">SUM(B34:B40)</f>
        <v>24105.385999999995</v>
      </c>
      <c r="C33" s="1846">
        <f t="shared" si="9"/>
        <v>22325.322999999993</v>
      </c>
      <c r="D33" s="1846">
        <f t="shared" si="9"/>
        <v>2317.9940000000001</v>
      </c>
      <c r="E33" s="1846">
        <f t="shared" si="9"/>
        <v>15186.684999999994</v>
      </c>
      <c r="F33" s="1846">
        <f t="shared" si="9"/>
        <v>4820.6440000000002</v>
      </c>
      <c r="G33" s="1846">
        <f t="shared" si="9"/>
        <v>1780.0630000000006</v>
      </c>
      <c r="H33" s="1894"/>
      <c r="I33" s="1894"/>
      <c r="J33" s="1874"/>
    </row>
    <row r="34" spans="1:10" s="122" customFormat="1" ht="12.95" customHeight="1">
      <c r="A34" s="1497" t="s">
        <v>1559</v>
      </c>
      <c r="B34" s="1848">
        <f>C34+G34</f>
        <v>7535.7709999999997</v>
      </c>
      <c r="C34" s="1848">
        <f>D34+E34+F34</f>
        <v>7451.0230000000001</v>
      </c>
      <c r="D34" s="1853">
        <v>415.21300000000002</v>
      </c>
      <c r="E34" s="1853">
        <v>5388.5780000000004</v>
      </c>
      <c r="F34" s="1853">
        <v>1647.232</v>
      </c>
      <c r="G34" s="1848">
        <v>84.74799999999999</v>
      </c>
      <c r="H34" s="856"/>
      <c r="I34" s="856"/>
      <c r="J34" s="1874"/>
    </row>
    <row r="35" spans="1:10" s="122" customFormat="1" ht="12.95" customHeight="1">
      <c r="A35" s="952" t="s">
        <v>1560</v>
      </c>
      <c r="B35" s="1848">
        <f t="shared" ref="B35:B40" si="10">C35+G35</f>
        <v>941.3900000000001</v>
      </c>
      <c r="C35" s="1848">
        <f t="shared" ref="C35:C40" si="11">D35+E35+F35</f>
        <v>936.56400000000008</v>
      </c>
      <c r="D35" s="1853">
        <v>174.53399999999999</v>
      </c>
      <c r="E35" s="1853">
        <v>384.96399999999994</v>
      </c>
      <c r="F35" s="1853">
        <v>377.0660000000002</v>
      </c>
      <c r="G35" s="1848">
        <v>4.8260000000000005</v>
      </c>
      <c r="H35" s="856"/>
      <c r="I35" s="856"/>
      <c r="J35" s="1874"/>
    </row>
    <row r="36" spans="1:10" s="122" customFormat="1" ht="12.95" customHeight="1">
      <c r="A36" s="952" t="s">
        <v>1561</v>
      </c>
      <c r="B36" s="1848">
        <f t="shared" si="10"/>
        <v>1542.6409999999998</v>
      </c>
      <c r="C36" s="1848">
        <f t="shared" si="11"/>
        <v>1523.2799999999997</v>
      </c>
      <c r="D36" s="1853">
        <v>159.83099999999993</v>
      </c>
      <c r="E36" s="1853">
        <v>989.59700000000009</v>
      </c>
      <c r="F36" s="1853">
        <v>373.85199999999975</v>
      </c>
      <c r="G36" s="1848">
        <v>19.361000000000001</v>
      </c>
      <c r="H36" s="856"/>
      <c r="I36" s="856"/>
      <c r="J36" s="1874"/>
    </row>
    <row r="37" spans="1:10" s="122" customFormat="1" ht="12.95" customHeight="1">
      <c r="A37" s="952" t="s">
        <v>1562</v>
      </c>
      <c r="B37" s="1848">
        <f t="shared" si="10"/>
        <v>5189.7629999999972</v>
      </c>
      <c r="C37" s="1848">
        <f t="shared" si="11"/>
        <v>5102.6339999999973</v>
      </c>
      <c r="D37" s="1853">
        <v>324.25399999999996</v>
      </c>
      <c r="E37" s="1853">
        <v>4165.9669999999969</v>
      </c>
      <c r="F37" s="1853">
        <v>612.41300000000024</v>
      </c>
      <c r="G37" s="1848">
        <v>87.129000000000019</v>
      </c>
      <c r="H37" s="856"/>
      <c r="I37" s="856"/>
      <c r="J37" s="1874"/>
    </row>
    <row r="38" spans="1:10" s="122" customFormat="1" ht="12.95" customHeight="1">
      <c r="A38" s="952" t="s">
        <v>1563</v>
      </c>
      <c r="B38" s="1848">
        <f t="shared" si="10"/>
        <v>552.44800000000009</v>
      </c>
      <c r="C38" s="1848">
        <f t="shared" si="11"/>
        <v>539.27500000000009</v>
      </c>
      <c r="D38" s="1853">
        <v>68.088000000000022</v>
      </c>
      <c r="E38" s="1853">
        <v>118.11200000000001</v>
      </c>
      <c r="F38" s="1853">
        <v>353.0750000000001</v>
      </c>
      <c r="G38" s="1848">
        <v>13.172999999999998</v>
      </c>
      <c r="H38" s="856"/>
      <c r="I38" s="856"/>
      <c r="J38" s="1874"/>
    </row>
    <row r="39" spans="1:10" s="122" customFormat="1" ht="12.95" customHeight="1">
      <c r="A39" s="952" t="s">
        <v>1564</v>
      </c>
      <c r="B39" s="1848">
        <f t="shared" si="10"/>
        <v>4950.8609999999999</v>
      </c>
      <c r="C39" s="1848">
        <f t="shared" si="11"/>
        <v>3504.5859999999993</v>
      </c>
      <c r="D39" s="1853">
        <v>880.45000000000039</v>
      </c>
      <c r="E39" s="1853">
        <v>2091.3939999999989</v>
      </c>
      <c r="F39" s="1853">
        <v>532.74199999999996</v>
      </c>
      <c r="G39" s="1848">
        <v>1446.2750000000005</v>
      </c>
      <c r="H39" s="856"/>
      <c r="I39" s="856"/>
      <c r="J39" s="1874"/>
    </row>
    <row r="40" spans="1:10" s="122" customFormat="1" ht="12.95" customHeight="1">
      <c r="A40" s="952" t="s">
        <v>1529</v>
      </c>
      <c r="B40" s="1848">
        <f t="shared" si="10"/>
        <v>3392.5119999999993</v>
      </c>
      <c r="C40" s="1848">
        <f t="shared" si="11"/>
        <v>3267.9609999999993</v>
      </c>
      <c r="D40" s="1853">
        <v>295.62399999999997</v>
      </c>
      <c r="E40" s="1853">
        <v>2048.0729999999999</v>
      </c>
      <c r="F40" s="1853">
        <v>924.26399999999978</v>
      </c>
      <c r="G40" s="1848">
        <v>124.55099999999997</v>
      </c>
      <c r="H40" s="856"/>
      <c r="I40" s="856"/>
      <c r="J40" s="1874"/>
    </row>
    <row r="41" spans="1:10" s="137" customFormat="1" ht="32.1" customHeight="1">
      <c r="A41" s="1872" t="s">
        <v>1532</v>
      </c>
      <c r="B41" s="1846">
        <f>SUM(B42:B48)</f>
        <v>14303.191999999999</v>
      </c>
      <c r="C41" s="1846">
        <f t="shared" ref="C41:F41" si="12">SUM(C42:C48)</f>
        <v>13743.434000000001</v>
      </c>
      <c r="D41" s="1846">
        <f t="shared" si="12"/>
        <v>4399.8470000000007</v>
      </c>
      <c r="E41" s="1846">
        <f t="shared" si="12"/>
        <v>7108.6890000000003</v>
      </c>
      <c r="F41" s="1846">
        <f t="shared" si="12"/>
        <v>2234.8979999999997</v>
      </c>
      <c r="G41" s="1846">
        <v>559.75800000000004</v>
      </c>
      <c r="H41" s="856"/>
      <c r="I41" s="856"/>
      <c r="J41" s="1874"/>
    </row>
    <row r="42" spans="1:10" s="122" customFormat="1" ht="12.95" customHeight="1">
      <c r="A42" s="1497" t="s">
        <v>1559</v>
      </c>
      <c r="B42" s="1848">
        <f>+C42+G42</f>
        <v>1992.636</v>
      </c>
      <c r="C42" s="1848">
        <f>+D42+E42+F42</f>
        <v>1932.2179999999998</v>
      </c>
      <c r="D42" s="1853">
        <v>789.37199999999996</v>
      </c>
      <c r="E42" s="1853">
        <v>930.35699999999997</v>
      </c>
      <c r="F42" s="1853">
        <v>212.48899999999995</v>
      </c>
      <c r="G42" s="1848">
        <v>60.418000000000006</v>
      </c>
      <c r="H42" s="856"/>
      <c r="I42" s="856"/>
      <c r="J42" s="1874"/>
    </row>
    <row r="43" spans="1:10" s="122" customFormat="1" ht="12.95" customHeight="1">
      <c r="A43" s="952" t="s">
        <v>1560</v>
      </c>
      <c r="B43" s="1848">
        <v>157.37899999999999</v>
      </c>
      <c r="C43" s="1848">
        <f t="shared" ref="C43:C48" si="13">+D43+E43+F43</f>
        <v>157.291</v>
      </c>
      <c r="D43" s="1853">
        <v>47.966000000000001</v>
      </c>
      <c r="E43" s="1853">
        <v>62.812999999999995</v>
      </c>
      <c r="F43" s="1853">
        <v>46.511999999999993</v>
      </c>
      <c r="G43" s="531" t="s">
        <v>633</v>
      </c>
      <c r="H43" s="856"/>
      <c r="I43" s="856"/>
      <c r="J43" s="1874"/>
    </row>
    <row r="44" spans="1:10" s="122" customFormat="1" ht="12.95" customHeight="1">
      <c r="A44" s="952" t="s">
        <v>1561</v>
      </c>
      <c r="B44" s="1848">
        <f t="shared" ref="B44:B48" si="14">+C44+G44</f>
        <v>7648.701</v>
      </c>
      <c r="C44" s="1848">
        <f t="shared" si="13"/>
        <v>7585.3320000000003</v>
      </c>
      <c r="D44" s="1853">
        <v>2263.9259999999999</v>
      </c>
      <c r="E44" s="1853">
        <v>3807.7540000000008</v>
      </c>
      <c r="F44" s="1853">
        <v>1513.652</v>
      </c>
      <c r="G44" s="1848">
        <v>63.369000000000007</v>
      </c>
      <c r="H44" s="856"/>
      <c r="I44" s="856"/>
      <c r="J44" s="1874"/>
    </row>
    <row r="45" spans="1:10" s="122" customFormat="1" ht="12.95" customHeight="1">
      <c r="A45" s="952" t="s">
        <v>1562</v>
      </c>
      <c r="B45" s="1848">
        <f t="shared" si="14"/>
        <v>1110.0330000000001</v>
      </c>
      <c r="C45" s="1848">
        <f t="shared" si="13"/>
        <v>950.38800000000015</v>
      </c>
      <c r="D45" s="1853">
        <v>248.06399999999996</v>
      </c>
      <c r="E45" s="1853">
        <v>601.88900000000024</v>
      </c>
      <c r="F45" s="1853">
        <v>100.435</v>
      </c>
      <c r="G45" s="1848">
        <v>159.64500000000001</v>
      </c>
      <c r="H45" s="856"/>
      <c r="I45" s="856"/>
      <c r="J45" s="1874"/>
    </row>
    <row r="46" spans="1:10" s="122" customFormat="1" ht="12.95" customHeight="1">
      <c r="A46" s="952" t="s">
        <v>1563</v>
      </c>
      <c r="B46" s="1848">
        <f t="shared" si="14"/>
        <v>85.050000000000011</v>
      </c>
      <c r="C46" s="1848">
        <f t="shared" si="13"/>
        <v>85.050000000000011</v>
      </c>
      <c r="D46" s="1853">
        <v>9.6450000000000031</v>
      </c>
      <c r="E46" s="1853">
        <v>48.325000000000003</v>
      </c>
      <c r="F46" s="1853">
        <v>27.08</v>
      </c>
      <c r="G46" s="1848">
        <v>0</v>
      </c>
      <c r="H46" s="856"/>
      <c r="I46" s="856"/>
      <c r="J46" s="1874"/>
    </row>
    <row r="47" spans="1:10" s="122" customFormat="1" ht="12.95" customHeight="1">
      <c r="A47" s="952" t="s">
        <v>1564</v>
      </c>
      <c r="B47" s="1848">
        <f t="shared" si="14"/>
        <v>2762.681</v>
      </c>
      <c r="C47" s="1848">
        <f t="shared" si="13"/>
        <v>2487.2890000000002</v>
      </c>
      <c r="D47" s="1853">
        <v>875.21600000000001</v>
      </c>
      <c r="E47" s="1853">
        <v>1409.2349999999999</v>
      </c>
      <c r="F47" s="1853">
        <v>202.83800000000005</v>
      </c>
      <c r="G47" s="1848">
        <v>275.392</v>
      </c>
      <c r="H47" s="856"/>
      <c r="I47" s="856"/>
      <c r="J47" s="1874"/>
    </row>
    <row r="48" spans="1:10" s="122" customFormat="1" ht="12.95" customHeight="1">
      <c r="A48" s="952" t="s">
        <v>1529</v>
      </c>
      <c r="B48" s="1848">
        <f t="shared" si="14"/>
        <v>546.71199999999999</v>
      </c>
      <c r="C48" s="1848">
        <f t="shared" si="13"/>
        <v>545.86599999999999</v>
      </c>
      <c r="D48" s="1853">
        <v>165.65799999999996</v>
      </c>
      <c r="E48" s="1853">
        <v>248.316</v>
      </c>
      <c r="F48" s="1853">
        <v>131.892</v>
      </c>
      <c r="G48" s="1848">
        <v>0.84600000000000009</v>
      </c>
      <c r="H48" s="856"/>
      <c r="I48" s="856"/>
      <c r="J48" s="1874"/>
    </row>
    <row r="49" spans="1:7" s="122" customFormat="1" ht="4.5" customHeight="1" thickBot="1">
      <c r="A49" s="963"/>
      <c r="B49" s="963"/>
      <c r="C49" s="963"/>
      <c r="D49" s="963"/>
      <c r="E49" s="963"/>
      <c r="F49" s="963"/>
      <c r="G49" s="963"/>
    </row>
    <row r="50" spans="1:7" ht="4.5" customHeight="1" thickTop="1">
      <c r="A50" s="1477"/>
    </row>
    <row r="51" spans="1:7">
      <c r="A51" s="1514"/>
    </row>
    <row r="52" spans="1:7">
      <c r="A52" s="1514"/>
      <c r="B52" s="1891"/>
      <c r="C52" s="1514"/>
      <c r="D52" s="1514"/>
      <c r="E52" s="1514"/>
    </row>
    <row r="53" spans="1:7">
      <c r="A53" s="1514"/>
      <c r="B53" s="1891"/>
      <c r="C53" s="1514"/>
      <c r="D53" s="1514"/>
      <c r="E53" s="1514"/>
    </row>
    <row r="54" spans="1:7">
      <c r="A54" s="1514"/>
      <c r="B54" s="1891"/>
      <c r="C54" s="1514"/>
      <c r="D54" s="1514"/>
      <c r="E54" s="1514"/>
    </row>
    <row r="55" spans="1:7">
      <c r="A55" s="1514"/>
      <c r="B55" s="1891"/>
      <c r="C55" s="1514"/>
      <c r="D55" s="1514"/>
      <c r="E55" s="1514"/>
    </row>
    <row r="56" spans="1:7">
      <c r="A56" s="1514"/>
      <c r="B56" s="1891"/>
      <c r="C56" s="1514"/>
      <c r="D56" s="1514"/>
      <c r="E56" s="1514"/>
    </row>
    <row r="57" spans="1:7">
      <c r="A57" s="1514"/>
      <c r="B57" s="1891"/>
      <c r="C57" s="1514"/>
      <c r="D57" s="1514"/>
      <c r="E57" s="1514"/>
    </row>
    <row r="58" spans="1:7">
      <c r="A58" s="1514"/>
      <c r="B58" s="1891"/>
      <c r="C58" s="1514"/>
      <c r="D58" s="1514"/>
      <c r="E58" s="1514"/>
    </row>
    <row r="59" spans="1:7">
      <c r="A59" s="1514"/>
      <c r="B59" s="1891"/>
      <c r="C59" s="1514"/>
      <c r="D59" s="1514"/>
      <c r="E59" s="1514"/>
    </row>
    <row r="60" spans="1:7">
      <c r="A60" s="1514"/>
      <c r="B60" s="1891"/>
      <c r="C60" s="1514"/>
      <c r="D60" s="1514"/>
      <c r="E60" s="1514"/>
    </row>
    <row r="61" spans="1:7">
      <c r="A61" s="1514"/>
      <c r="B61" s="1891"/>
      <c r="C61" s="1514"/>
      <c r="D61" s="1514"/>
      <c r="E61" s="1514"/>
    </row>
    <row r="62" spans="1:7">
      <c r="A62" s="1514"/>
      <c r="B62" s="1891"/>
      <c r="C62" s="1514"/>
      <c r="D62" s="1514"/>
      <c r="E62" s="1514"/>
    </row>
    <row r="63" spans="1:7">
      <c r="A63" s="1514"/>
      <c r="B63" s="1891"/>
      <c r="C63" s="1514"/>
      <c r="D63" s="1514"/>
      <c r="E63" s="1514"/>
    </row>
    <row r="64" spans="1:7">
      <c r="A64" s="1514"/>
      <c r="B64" s="1891"/>
      <c r="C64" s="1514"/>
      <c r="D64" s="1514"/>
      <c r="E64" s="1514"/>
    </row>
    <row r="65" spans="1:5">
      <c r="A65" s="1514"/>
      <c r="B65" s="1891"/>
      <c r="C65" s="1514"/>
      <c r="D65" s="1514"/>
      <c r="E65" s="1514"/>
    </row>
    <row r="66" spans="1:5">
      <c r="A66" s="1514"/>
      <c r="B66" s="1891"/>
      <c r="C66" s="1514"/>
      <c r="D66" s="1514"/>
      <c r="E66" s="1514"/>
    </row>
    <row r="67" spans="1:5">
      <c r="A67" s="1514"/>
      <c r="B67" s="1891"/>
      <c r="C67" s="1514"/>
      <c r="D67" s="1514"/>
      <c r="E67" s="1514"/>
    </row>
    <row r="68" spans="1:5">
      <c r="A68" s="1514"/>
      <c r="B68" s="1891"/>
      <c r="C68" s="1514"/>
      <c r="D68" s="1514"/>
      <c r="E68" s="1514"/>
    </row>
    <row r="69" spans="1:5">
      <c r="A69" s="1514"/>
      <c r="B69" s="1891"/>
      <c r="C69" s="1514"/>
      <c r="D69" s="1514"/>
      <c r="E69" s="1514"/>
    </row>
    <row r="70" spans="1:5">
      <c r="A70" s="1514"/>
      <c r="B70" s="1891"/>
      <c r="C70" s="1514"/>
      <c r="D70" s="1514"/>
      <c r="E70" s="1514"/>
    </row>
    <row r="71" spans="1:5">
      <c r="A71" s="1514"/>
      <c r="B71" s="1891"/>
      <c r="C71" s="1514"/>
      <c r="D71" s="1514"/>
      <c r="E71" s="1514"/>
    </row>
    <row r="72" spans="1:5">
      <c r="A72" s="1514"/>
      <c r="B72" s="1891"/>
      <c r="C72" s="1514"/>
      <c r="D72" s="1514"/>
      <c r="E72" s="1514"/>
    </row>
    <row r="73" spans="1:5">
      <c r="A73" s="1514"/>
      <c r="B73" s="1891"/>
      <c r="C73" s="1514"/>
      <c r="D73" s="1514"/>
      <c r="E73" s="1514"/>
    </row>
    <row r="74" spans="1:5">
      <c r="A74" s="1514"/>
      <c r="B74" s="1891"/>
      <c r="C74" s="1514"/>
      <c r="D74" s="1514"/>
      <c r="E74" s="1514"/>
    </row>
    <row r="75" spans="1:5">
      <c r="A75" s="1514"/>
      <c r="B75" s="1891"/>
      <c r="C75" s="1514"/>
      <c r="D75" s="1514"/>
      <c r="E75" s="1514"/>
    </row>
    <row r="76" spans="1:5">
      <c r="A76" s="1514"/>
      <c r="B76" s="1891"/>
      <c r="C76" s="1514"/>
      <c r="D76" s="1514"/>
      <c r="E76" s="1514"/>
    </row>
    <row r="77" spans="1:5">
      <c r="A77" s="1514"/>
      <c r="B77" s="1891"/>
      <c r="C77" s="1514"/>
      <c r="D77" s="1514"/>
      <c r="E77" s="1514"/>
    </row>
    <row r="78" spans="1:5">
      <c r="A78" s="1514"/>
      <c r="B78" s="1891"/>
      <c r="C78" s="1514"/>
      <c r="D78" s="1514"/>
      <c r="E78" s="1514"/>
    </row>
    <row r="79" spans="1:5">
      <c r="A79" s="1514"/>
      <c r="B79" s="1891"/>
      <c r="C79" s="1514"/>
      <c r="D79" s="1514"/>
      <c r="E79" s="1514"/>
    </row>
    <row r="80" spans="1:5">
      <c r="A80" s="1514"/>
      <c r="B80" s="1891"/>
      <c r="C80" s="1514"/>
      <c r="D80" s="1514"/>
      <c r="E80" s="1514"/>
    </row>
    <row r="81" spans="1:5">
      <c r="A81" s="1514"/>
      <c r="B81" s="1891"/>
      <c r="C81" s="1514"/>
      <c r="D81" s="1514"/>
      <c r="E81" s="1514"/>
    </row>
    <row r="82" spans="1:5">
      <c r="A82" s="1514"/>
      <c r="B82" s="1891"/>
      <c r="C82" s="1514"/>
      <c r="D82" s="1514"/>
      <c r="E82" s="1514"/>
    </row>
    <row r="83" spans="1:5">
      <c r="A83" s="1514"/>
      <c r="B83" s="1891"/>
      <c r="C83" s="1514"/>
      <c r="D83" s="1514"/>
      <c r="E83" s="1514"/>
    </row>
    <row r="84" spans="1:5">
      <c r="A84" s="1514"/>
      <c r="B84" s="1891"/>
      <c r="C84" s="1514"/>
      <c r="D84" s="1514"/>
      <c r="E84" s="1514"/>
    </row>
    <row r="85" spans="1:5">
      <c r="A85" s="1514"/>
      <c r="B85" s="1891"/>
      <c r="C85" s="1514"/>
      <c r="D85" s="1514"/>
      <c r="E85" s="1514"/>
    </row>
    <row r="86" spans="1:5">
      <c r="A86" s="1514"/>
      <c r="B86" s="1891"/>
      <c r="C86" s="1514"/>
      <c r="D86" s="1514"/>
      <c r="E86" s="1514"/>
    </row>
    <row r="87" spans="1:5">
      <c r="A87" s="1514"/>
      <c r="B87" s="1891"/>
      <c r="C87" s="1514"/>
      <c r="D87" s="1514"/>
      <c r="E87" s="1514"/>
    </row>
    <row r="88" spans="1:5">
      <c r="A88" s="1514"/>
      <c r="B88" s="1891"/>
      <c r="C88" s="1514"/>
      <c r="D88" s="1514"/>
      <c r="E88" s="1514"/>
    </row>
    <row r="89" spans="1:5">
      <c r="A89" s="1514"/>
      <c r="B89" s="1891"/>
      <c r="C89" s="1514"/>
      <c r="D89" s="1514"/>
      <c r="E89" s="1514"/>
    </row>
    <row r="90" spans="1:5">
      <c r="A90" s="1514"/>
      <c r="B90" s="1891"/>
      <c r="C90" s="1514"/>
      <c r="D90" s="1514"/>
      <c r="E90" s="1514"/>
    </row>
    <row r="91" spans="1:5">
      <c r="A91" s="1514"/>
      <c r="B91" s="1891"/>
      <c r="C91" s="1514"/>
      <c r="D91" s="1514"/>
      <c r="E91" s="1514"/>
    </row>
    <row r="92" spans="1:5">
      <c r="A92" s="1514"/>
      <c r="B92" s="1891"/>
      <c r="C92" s="1514"/>
      <c r="D92" s="1514"/>
      <c r="E92" s="1514"/>
    </row>
    <row r="93" spans="1:5">
      <c r="A93" s="1514"/>
      <c r="B93" s="1891"/>
      <c r="C93" s="1514"/>
      <c r="D93" s="1514"/>
      <c r="E93" s="1514"/>
    </row>
    <row r="94" spans="1:5">
      <c r="A94" s="1514"/>
      <c r="B94" s="1891"/>
      <c r="C94" s="1514"/>
      <c r="D94" s="1514"/>
      <c r="E94" s="1514"/>
    </row>
    <row r="95" spans="1:5">
      <c r="A95" s="1514"/>
      <c r="B95" s="1891"/>
      <c r="C95" s="1514"/>
      <c r="D95" s="1514"/>
      <c r="E95" s="1514"/>
    </row>
    <row r="96" spans="1:5">
      <c r="A96" s="1514"/>
      <c r="B96" s="1891"/>
      <c r="C96" s="1514"/>
      <c r="D96" s="1514"/>
      <c r="E96" s="1514"/>
    </row>
    <row r="97" spans="1:5">
      <c r="A97" s="1514"/>
      <c r="B97" s="1891"/>
      <c r="C97" s="1514"/>
      <c r="D97" s="1514"/>
      <c r="E97" s="1514"/>
    </row>
    <row r="98" spans="1:5">
      <c r="A98" s="1514"/>
      <c r="B98" s="1891"/>
      <c r="C98" s="1514"/>
      <c r="D98" s="1514"/>
      <c r="E98" s="1514"/>
    </row>
    <row r="99" spans="1:5">
      <c r="A99" s="1514"/>
      <c r="B99" s="1891"/>
      <c r="C99" s="1514"/>
      <c r="D99" s="1514"/>
      <c r="E99" s="1514"/>
    </row>
    <row r="100" spans="1:5">
      <c r="A100" s="1514"/>
      <c r="B100" s="1891"/>
      <c r="C100" s="1514"/>
      <c r="D100" s="1514"/>
      <c r="E100" s="1514"/>
    </row>
    <row r="101" spans="1:5">
      <c r="A101" s="1514"/>
      <c r="B101" s="1891"/>
      <c r="C101" s="1514"/>
      <c r="D101" s="1514"/>
      <c r="E101" s="1514"/>
    </row>
    <row r="102" spans="1:5">
      <c r="A102" s="1514"/>
      <c r="B102" s="1891"/>
      <c r="C102" s="1514"/>
      <c r="D102" s="1514"/>
      <c r="E102" s="1514"/>
    </row>
    <row r="103" spans="1:5">
      <c r="A103" s="1514"/>
      <c r="B103" s="1891"/>
      <c r="C103" s="1514"/>
      <c r="D103" s="1514"/>
      <c r="E103" s="1514"/>
    </row>
    <row r="104" spans="1:5">
      <c r="A104" s="1514"/>
      <c r="B104" s="1891"/>
      <c r="C104" s="1514"/>
      <c r="D104" s="1514"/>
      <c r="E104" s="1514"/>
    </row>
    <row r="105" spans="1:5">
      <c r="A105" s="1514"/>
      <c r="B105" s="1891"/>
      <c r="C105" s="1514"/>
      <c r="D105" s="1514"/>
      <c r="E105" s="1514"/>
    </row>
    <row r="106" spans="1:5">
      <c r="A106" s="1514"/>
      <c r="B106" s="1891"/>
      <c r="C106" s="1514"/>
      <c r="D106" s="1514"/>
      <c r="E106" s="1514"/>
    </row>
    <row r="107" spans="1:5">
      <c r="A107" s="1514"/>
      <c r="B107" s="1891"/>
      <c r="C107" s="1514"/>
      <c r="D107" s="1514"/>
      <c r="E107" s="1514"/>
    </row>
    <row r="108" spans="1:5">
      <c r="A108" s="1514"/>
      <c r="B108" s="1891"/>
      <c r="C108" s="1514"/>
      <c r="D108" s="1514"/>
      <c r="E108" s="1514"/>
    </row>
    <row r="109" spans="1:5">
      <c r="A109" s="1514"/>
      <c r="B109" s="1891"/>
      <c r="C109" s="1514"/>
      <c r="D109" s="1514"/>
      <c r="E109" s="1514"/>
    </row>
    <row r="110" spans="1:5">
      <c r="A110" s="1514"/>
      <c r="B110" s="1891"/>
      <c r="C110" s="1514"/>
      <c r="D110" s="1514"/>
      <c r="E110" s="1514"/>
    </row>
    <row r="111" spans="1:5">
      <c r="A111" s="1514"/>
      <c r="B111" s="1891"/>
      <c r="C111" s="1514"/>
      <c r="D111" s="1514"/>
      <c r="E111" s="1514"/>
    </row>
    <row r="112" spans="1:5">
      <c r="A112" s="1514"/>
      <c r="B112" s="1891"/>
      <c r="C112" s="1514"/>
      <c r="D112" s="1514"/>
      <c r="E112" s="1514"/>
    </row>
    <row r="113" spans="1:5">
      <c r="A113" s="1514"/>
      <c r="B113" s="1891"/>
      <c r="C113" s="1514"/>
      <c r="D113" s="1514"/>
      <c r="E113" s="1514"/>
    </row>
    <row r="114" spans="1:5">
      <c r="A114" s="1514"/>
      <c r="B114" s="1891"/>
      <c r="C114" s="1514"/>
      <c r="D114" s="1514"/>
      <c r="E114" s="1514"/>
    </row>
    <row r="115" spans="1:5">
      <c r="A115" s="1514"/>
      <c r="B115" s="1891"/>
      <c r="C115" s="1514"/>
      <c r="D115" s="1514"/>
      <c r="E115" s="1514"/>
    </row>
    <row r="116" spans="1:5">
      <c r="A116" s="1514"/>
      <c r="B116" s="1891"/>
      <c r="C116" s="1514"/>
      <c r="D116" s="1514"/>
      <c r="E116" s="1514"/>
    </row>
    <row r="117" spans="1:5">
      <c r="A117" s="1514"/>
      <c r="B117" s="1891"/>
      <c r="C117" s="1514"/>
      <c r="D117" s="1514"/>
      <c r="E117" s="1514"/>
    </row>
    <row r="118" spans="1:5">
      <c r="A118" s="1514"/>
      <c r="B118" s="1891"/>
      <c r="C118" s="1514"/>
      <c r="D118" s="1514"/>
      <c r="E118" s="1514"/>
    </row>
    <row r="119" spans="1:5">
      <c r="A119" s="1514"/>
      <c r="B119" s="1891"/>
      <c r="C119" s="1514"/>
      <c r="D119" s="1514"/>
      <c r="E119" s="1514"/>
    </row>
    <row r="120" spans="1:5">
      <c r="A120" s="1514"/>
      <c r="B120" s="1891"/>
      <c r="C120" s="1514"/>
      <c r="D120" s="1514"/>
      <c r="E120" s="1514"/>
    </row>
    <row r="121" spans="1:5">
      <c r="A121" s="1514"/>
      <c r="B121" s="1891"/>
      <c r="C121" s="1514"/>
      <c r="D121" s="1514"/>
      <c r="E121" s="1514"/>
    </row>
    <row r="122" spans="1:5">
      <c r="A122" s="1514"/>
      <c r="B122" s="1891"/>
      <c r="C122" s="1514"/>
      <c r="D122" s="1514"/>
      <c r="E122" s="1514"/>
    </row>
    <row r="123" spans="1:5">
      <c r="A123" s="1514"/>
      <c r="B123" s="1891"/>
      <c r="C123" s="1514"/>
      <c r="D123" s="1514"/>
      <c r="E123" s="1514"/>
    </row>
    <row r="124" spans="1:5">
      <c r="A124" s="1514"/>
      <c r="B124" s="1891"/>
      <c r="C124" s="1514"/>
      <c r="D124" s="1514"/>
      <c r="E124" s="1514"/>
    </row>
    <row r="125" spans="1:5">
      <c r="A125" s="1514"/>
      <c r="B125" s="1891"/>
      <c r="C125" s="1514"/>
      <c r="D125" s="1514"/>
      <c r="E125" s="1514"/>
    </row>
    <row r="126" spans="1:5">
      <c r="A126" s="1514"/>
      <c r="B126" s="1891"/>
      <c r="C126" s="1514"/>
      <c r="D126" s="1514"/>
      <c r="E126" s="1514"/>
    </row>
    <row r="127" spans="1:5">
      <c r="A127" s="1514"/>
      <c r="B127" s="1891"/>
      <c r="C127" s="1514"/>
      <c r="D127" s="1514"/>
      <c r="E127" s="1514"/>
    </row>
    <row r="128" spans="1:5">
      <c r="A128" s="1514"/>
      <c r="B128" s="1891"/>
      <c r="C128" s="1514"/>
      <c r="D128" s="1514"/>
      <c r="E128" s="1514"/>
    </row>
    <row r="129" spans="1:5">
      <c r="A129" s="1514"/>
      <c r="B129" s="1891"/>
      <c r="C129" s="1514"/>
      <c r="D129" s="1514"/>
      <c r="E129" s="1514"/>
    </row>
    <row r="130" spans="1:5">
      <c r="A130" s="1514"/>
      <c r="B130" s="1891"/>
      <c r="C130" s="1514"/>
      <c r="D130" s="1514"/>
      <c r="E130" s="1514"/>
    </row>
    <row r="131" spans="1:5">
      <c r="A131" s="1514"/>
      <c r="B131" s="1891"/>
      <c r="C131" s="1514"/>
      <c r="D131" s="1514"/>
      <c r="E131" s="1514"/>
    </row>
    <row r="132" spans="1:5">
      <c r="A132" s="1514"/>
      <c r="B132" s="1891"/>
      <c r="C132" s="1514"/>
      <c r="D132" s="1514"/>
      <c r="E132" s="1514"/>
    </row>
    <row r="133" spans="1:5">
      <c r="A133" s="1514"/>
      <c r="B133" s="1891"/>
      <c r="C133" s="1514"/>
      <c r="D133" s="1514"/>
      <c r="E133" s="1514"/>
    </row>
    <row r="134" spans="1:5">
      <c r="A134" s="1514"/>
      <c r="B134" s="1891"/>
      <c r="C134" s="1514"/>
      <c r="D134" s="1514"/>
      <c r="E134" s="1514"/>
    </row>
    <row r="135" spans="1:5">
      <c r="A135" s="1514"/>
      <c r="B135" s="1891"/>
      <c r="C135" s="1514"/>
      <c r="D135" s="1514"/>
      <c r="E135" s="1514"/>
    </row>
    <row r="136" spans="1:5">
      <c r="A136" s="1514"/>
      <c r="B136" s="1891"/>
      <c r="C136" s="1514"/>
      <c r="D136" s="1514"/>
      <c r="E136" s="1514"/>
    </row>
    <row r="137" spans="1:5">
      <c r="A137" s="1514"/>
      <c r="B137" s="1891"/>
      <c r="C137" s="1514"/>
      <c r="D137" s="1514"/>
      <c r="E137" s="1514"/>
    </row>
    <row r="138" spans="1:5">
      <c r="A138" s="1514"/>
      <c r="B138" s="1891"/>
      <c r="C138" s="1514"/>
      <c r="D138" s="1514"/>
      <c r="E138" s="1514"/>
    </row>
    <row r="139" spans="1:5">
      <c r="A139" s="1514"/>
      <c r="B139" s="1891"/>
      <c r="C139" s="1514"/>
      <c r="D139" s="1514"/>
      <c r="E139" s="1514"/>
    </row>
    <row r="140" spans="1:5">
      <c r="A140" s="1514"/>
      <c r="B140" s="1891"/>
      <c r="C140" s="1514"/>
      <c r="D140" s="1514"/>
      <c r="E140" s="1514"/>
    </row>
    <row r="141" spans="1:5">
      <c r="A141" s="1514"/>
      <c r="B141" s="1891"/>
      <c r="C141" s="1514"/>
      <c r="D141" s="1514"/>
      <c r="E141" s="1514"/>
    </row>
    <row r="142" spans="1:5">
      <c r="A142" s="1514"/>
      <c r="B142" s="1891"/>
      <c r="C142" s="1514"/>
      <c r="D142" s="1514"/>
      <c r="E142" s="1514"/>
    </row>
    <row r="143" spans="1:5">
      <c r="A143" s="1514"/>
      <c r="B143" s="1891"/>
      <c r="C143" s="1514"/>
      <c r="D143" s="1514"/>
      <c r="E143" s="1514"/>
    </row>
    <row r="144" spans="1:5">
      <c r="A144" s="1514"/>
      <c r="B144" s="1891"/>
      <c r="C144" s="1514"/>
      <c r="D144" s="1514"/>
      <c r="E144" s="1514"/>
    </row>
    <row r="145" spans="1:5">
      <c r="A145" s="1514"/>
      <c r="B145" s="1891"/>
      <c r="C145" s="1514"/>
      <c r="D145" s="1514"/>
      <c r="E145" s="1514"/>
    </row>
    <row r="146" spans="1:5">
      <c r="A146" s="1514"/>
      <c r="B146" s="1891"/>
      <c r="C146" s="1514"/>
      <c r="D146" s="1514"/>
      <c r="E146" s="1514"/>
    </row>
    <row r="147" spans="1:5">
      <c r="A147" s="1514"/>
      <c r="B147" s="1891"/>
      <c r="C147" s="1514"/>
      <c r="D147" s="1514"/>
      <c r="E147" s="1514"/>
    </row>
    <row r="148" spans="1:5">
      <c r="A148" s="1514"/>
      <c r="B148" s="1891"/>
      <c r="C148" s="1514"/>
      <c r="D148" s="1514"/>
      <c r="E148" s="1514"/>
    </row>
    <row r="149" spans="1:5">
      <c r="A149" s="1514"/>
      <c r="B149" s="1891"/>
      <c r="C149" s="1514"/>
      <c r="D149" s="1514"/>
      <c r="E149" s="1514"/>
    </row>
    <row r="150" spans="1:5">
      <c r="A150" s="1514"/>
      <c r="B150" s="1891"/>
      <c r="C150" s="1514"/>
      <c r="D150" s="1514"/>
      <c r="E150" s="1514"/>
    </row>
    <row r="151" spans="1:5">
      <c r="A151" s="1514"/>
      <c r="B151" s="1891"/>
      <c r="C151" s="1514"/>
      <c r="D151" s="1514"/>
      <c r="E151" s="1514"/>
    </row>
    <row r="152" spans="1:5">
      <c r="A152" s="1514"/>
      <c r="B152" s="1891"/>
      <c r="C152" s="1514"/>
      <c r="D152" s="1514"/>
      <c r="E152" s="1514"/>
    </row>
    <row r="153" spans="1:5">
      <c r="A153" s="1514"/>
      <c r="B153" s="1891"/>
      <c r="C153" s="1514"/>
      <c r="D153" s="1514"/>
      <c r="E153" s="1514"/>
    </row>
    <row r="154" spans="1:5">
      <c r="A154" s="1514"/>
      <c r="B154" s="1891"/>
      <c r="C154" s="1514"/>
      <c r="D154" s="1514"/>
      <c r="E154" s="1514"/>
    </row>
    <row r="155" spans="1:5">
      <c r="A155" s="1514"/>
      <c r="B155" s="1891"/>
      <c r="C155" s="1514"/>
      <c r="D155" s="1514"/>
      <c r="E155" s="1514"/>
    </row>
    <row r="156" spans="1:5">
      <c r="A156" s="1514"/>
      <c r="B156" s="1891"/>
      <c r="C156" s="1514"/>
      <c r="D156" s="1514"/>
      <c r="E156" s="1514"/>
    </row>
    <row r="157" spans="1:5">
      <c r="A157" s="1514"/>
      <c r="B157" s="1891"/>
      <c r="C157" s="1514"/>
      <c r="D157" s="1514"/>
      <c r="E157" s="1514"/>
    </row>
    <row r="158" spans="1:5">
      <c r="A158" s="1514"/>
      <c r="B158" s="1891"/>
      <c r="C158" s="1514"/>
      <c r="D158" s="1514"/>
      <c r="E158" s="1514"/>
    </row>
    <row r="159" spans="1:5">
      <c r="A159" s="1514"/>
      <c r="B159" s="1891"/>
      <c r="C159" s="1514"/>
      <c r="D159" s="1514"/>
      <c r="E159" s="1514"/>
    </row>
    <row r="160" spans="1:5">
      <c r="A160" s="1514"/>
      <c r="B160" s="1891"/>
      <c r="C160" s="1514"/>
      <c r="D160" s="1514"/>
      <c r="E160" s="1514"/>
    </row>
    <row r="161" spans="1:5">
      <c r="A161" s="1514"/>
      <c r="B161" s="1891"/>
      <c r="C161" s="1514"/>
      <c r="D161" s="1514"/>
      <c r="E161" s="1514"/>
    </row>
    <row r="162" spans="1:5">
      <c r="A162" s="1514"/>
      <c r="B162" s="1891"/>
      <c r="C162" s="1514"/>
      <c r="D162" s="1514"/>
      <c r="E162" s="1514"/>
    </row>
    <row r="163" spans="1:5">
      <c r="A163" s="1514"/>
      <c r="B163" s="1891"/>
      <c r="C163" s="1514"/>
      <c r="D163" s="1514"/>
      <c r="E163" s="1514"/>
    </row>
    <row r="164" spans="1:5">
      <c r="A164" s="1514"/>
      <c r="B164" s="1891"/>
      <c r="C164" s="1514"/>
      <c r="D164" s="1514"/>
      <c r="E164" s="1514"/>
    </row>
    <row r="165" spans="1:5">
      <c r="A165" s="1514"/>
      <c r="B165" s="1891"/>
      <c r="C165" s="1514"/>
      <c r="D165" s="1514"/>
      <c r="E165" s="1514"/>
    </row>
    <row r="166" spans="1:5">
      <c r="A166" s="1514"/>
      <c r="B166" s="1891"/>
      <c r="C166" s="1514"/>
      <c r="D166" s="1514"/>
      <c r="E166" s="1514"/>
    </row>
    <row r="167" spans="1:5">
      <c r="A167" s="1514"/>
      <c r="B167" s="1891"/>
      <c r="C167" s="1514"/>
      <c r="D167" s="1514"/>
      <c r="E167" s="1514"/>
    </row>
    <row r="168" spans="1:5">
      <c r="A168" s="1514"/>
      <c r="B168" s="1891"/>
      <c r="C168" s="1514"/>
      <c r="D168" s="1514"/>
      <c r="E168" s="1514"/>
    </row>
    <row r="169" spans="1:5">
      <c r="A169" s="1514"/>
      <c r="B169" s="1891"/>
      <c r="C169" s="1514"/>
      <c r="D169" s="1514"/>
      <c r="E169" s="1514"/>
    </row>
    <row r="170" spans="1:5">
      <c r="A170" s="1514"/>
      <c r="B170" s="1891"/>
      <c r="C170" s="1514"/>
      <c r="D170" s="1514"/>
      <c r="E170" s="1514"/>
    </row>
    <row r="171" spans="1:5">
      <c r="A171" s="1514"/>
      <c r="B171" s="1891"/>
      <c r="C171" s="1514"/>
      <c r="D171" s="1514"/>
      <c r="E171" s="1514"/>
    </row>
    <row r="172" spans="1:5">
      <c r="A172" s="1514"/>
      <c r="B172" s="1891"/>
      <c r="C172" s="1514"/>
      <c r="D172" s="1514"/>
      <c r="E172" s="1514"/>
    </row>
    <row r="173" spans="1:5">
      <c r="A173" s="1514"/>
      <c r="B173" s="1891"/>
      <c r="C173" s="1514"/>
      <c r="D173" s="1514"/>
      <c r="E173" s="1514"/>
    </row>
    <row r="174" spans="1:5">
      <c r="A174" s="1514"/>
      <c r="B174" s="1891"/>
      <c r="C174" s="1514"/>
      <c r="D174" s="1514"/>
      <c r="E174" s="1514"/>
    </row>
    <row r="175" spans="1:5">
      <c r="A175" s="1514"/>
      <c r="B175" s="1891"/>
      <c r="C175" s="1514"/>
      <c r="D175" s="1514"/>
      <c r="E175" s="1514"/>
    </row>
    <row r="176" spans="1:5">
      <c r="A176" s="1514"/>
      <c r="B176" s="1891"/>
      <c r="C176" s="1514"/>
      <c r="D176" s="1514"/>
      <c r="E176" s="1514"/>
    </row>
    <row r="177" spans="1:5">
      <c r="A177" s="1514"/>
      <c r="B177" s="1891"/>
      <c r="C177" s="1514"/>
      <c r="D177" s="1514"/>
      <c r="E177" s="1514"/>
    </row>
    <row r="178" spans="1:5">
      <c r="A178" s="1514"/>
      <c r="B178" s="1891"/>
      <c r="C178" s="1514"/>
      <c r="D178" s="1514"/>
      <c r="E178" s="1514"/>
    </row>
    <row r="179" spans="1:5">
      <c r="A179" s="1514"/>
      <c r="B179" s="1891"/>
      <c r="C179" s="1514"/>
      <c r="D179" s="1514"/>
      <c r="E179" s="1514"/>
    </row>
    <row r="180" spans="1:5">
      <c r="A180" s="1514"/>
      <c r="B180" s="1891"/>
      <c r="C180" s="1514"/>
      <c r="D180" s="1514"/>
      <c r="E180" s="1514"/>
    </row>
    <row r="181" spans="1:5">
      <c r="A181" s="1514"/>
      <c r="B181" s="1891"/>
      <c r="C181" s="1514"/>
      <c r="D181" s="1514"/>
      <c r="E181" s="1514"/>
    </row>
    <row r="182" spans="1:5">
      <c r="A182" s="1514"/>
      <c r="B182" s="1891"/>
      <c r="C182" s="1514"/>
      <c r="D182" s="1514"/>
      <c r="E182" s="1514"/>
    </row>
    <row r="183" spans="1:5">
      <c r="A183" s="1514"/>
      <c r="B183" s="1891"/>
      <c r="C183" s="1514"/>
      <c r="D183" s="1514"/>
      <c r="E183" s="1514"/>
    </row>
    <row r="184" spans="1:5">
      <c r="A184" s="1514"/>
      <c r="B184" s="1891"/>
      <c r="C184" s="1514"/>
      <c r="D184" s="1514"/>
      <c r="E184" s="1514"/>
    </row>
    <row r="185" spans="1:5">
      <c r="A185" s="1514"/>
      <c r="B185" s="1891"/>
      <c r="C185" s="1514"/>
      <c r="D185" s="1514"/>
      <c r="E185" s="1514"/>
    </row>
    <row r="186" spans="1:5">
      <c r="A186" s="1514"/>
      <c r="B186" s="1891"/>
      <c r="C186" s="1514"/>
      <c r="D186" s="1514"/>
      <c r="E186" s="1514"/>
    </row>
    <row r="187" spans="1:5">
      <c r="A187" s="1514"/>
      <c r="B187" s="1891"/>
      <c r="C187" s="1514"/>
      <c r="D187" s="1514"/>
      <c r="E187" s="1514"/>
    </row>
    <row r="188" spans="1:5">
      <c r="A188" s="1514"/>
      <c r="B188" s="1891"/>
      <c r="C188" s="1514"/>
      <c r="D188" s="1514"/>
      <c r="E188" s="1514"/>
    </row>
    <row r="189" spans="1:5">
      <c r="A189" s="1514"/>
      <c r="B189" s="1891"/>
      <c r="C189" s="1514"/>
      <c r="D189" s="1514"/>
      <c r="E189" s="1514"/>
    </row>
    <row r="190" spans="1:5">
      <c r="A190" s="1514"/>
      <c r="B190" s="1891"/>
      <c r="C190" s="1514"/>
      <c r="D190" s="1514"/>
      <c r="E190" s="1514"/>
    </row>
    <row r="191" spans="1:5">
      <c r="A191" s="1514"/>
      <c r="B191" s="1891"/>
      <c r="C191" s="1514"/>
      <c r="D191" s="1514"/>
      <c r="E191" s="1514"/>
    </row>
    <row r="192" spans="1:5">
      <c r="A192" s="1514"/>
      <c r="B192" s="1891"/>
      <c r="C192" s="1514"/>
      <c r="D192" s="1514"/>
      <c r="E192" s="1514"/>
    </row>
    <row r="193" spans="1:5">
      <c r="A193" s="1514"/>
      <c r="B193" s="1891"/>
      <c r="C193" s="1514"/>
      <c r="D193" s="1514"/>
      <c r="E193" s="1514"/>
    </row>
    <row r="194" spans="1:5">
      <c r="A194" s="1514"/>
      <c r="B194" s="1891"/>
      <c r="C194" s="1514"/>
      <c r="D194" s="1514"/>
      <c r="E194" s="1514"/>
    </row>
    <row r="195" spans="1:5">
      <c r="A195" s="1514"/>
      <c r="B195" s="1891"/>
      <c r="C195" s="1514"/>
      <c r="D195" s="1514"/>
      <c r="E195" s="1514"/>
    </row>
    <row r="196" spans="1:5">
      <c r="A196" s="1514"/>
      <c r="B196" s="1891"/>
      <c r="C196" s="1514"/>
      <c r="D196" s="1514"/>
      <c r="E196" s="1514"/>
    </row>
    <row r="197" spans="1:5">
      <c r="A197" s="1514"/>
      <c r="B197" s="1891"/>
      <c r="C197" s="1514"/>
      <c r="D197" s="1514"/>
      <c r="E197" s="1514"/>
    </row>
    <row r="198" spans="1:5">
      <c r="A198" s="1514"/>
      <c r="B198" s="1891"/>
      <c r="C198" s="1514"/>
      <c r="D198" s="1514"/>
      <c r="E198" s="1514"/>
    </row>
    <row r="199" spans="1:5">
      <c r="A199" s="1514"/>
      <c r="B199" s="1891"/>
      <c r="C199" s="1514"/>
      <c r="D199" s="1514"/>
      <c r="E199" s="1514"/>
    </row>
    <row r="200" spans="1:5">
      <c r="A200" s="1514"/>
      <c r="B200" s="1891"/>
      <c r="C200" s="1514"/>
      <c r="D200" s="1514"/>
      <c r="E200" s="1514"/>
    </row>
    <row r="201" spans="1:5">
      <c r="A201" s="1514"/>
      <c r="B201" s="1891"/>
      <c r="C201" s="1514"/>
      <c r="D201" s="1514"/>
      <c r="E201" s="1514"/>
    </row>
    <row r="202" spans="1:5">
      <c r="A202" s="1514"/>
      <c r="B202" s="1891"/>
      <c r="C202" s="1514"/>
      <c r="D202" s="1514"/>
      <c r="E202" s="1514"/>
    </row>
    <row r="203" spans="1:5">
      <c r="A203" s="1514"/>
      <c r="B203" s="1891"/>
      <c r="C203" s="1514"/>
      <c r="D203" s="1514"/>
      <c r="E203" s="1514"/>
    </row>
    <row r="204" spans="1:5">
      <c r="A204" s="1514"/>
      <c r="B204" s="1891"/>
      <c r="C204" s="1514"/>
      <c r="D204" s="1514"/>
      <c r="E204" s="1514"/>
    </row>
    <row r="205" spans="1:5">
      <c r="A205" s="1514"/>
      <c r="B205" s="1891"/>
      <c r="C205" s="1514"/>
      <c r="D205" s="1514"/>
      <c r="E205" s="1514"/>
    </row>
    <row r="206" spans="1:5">
      <c r="A206" s="1514"/>
      <c r="B206" s="1891"/>
      <c r="C206" s="1514"/>
      <c r="D206" s="1514"/>
      <c r="E206" s="1514"/>
    </row>
    <row r="207" spans="1:5">
      <c r="A207" s="1514"/>
      <c r="B207" s="1891"/>
      <c r="C207" s="1514"/>
      <c r="D207" s="1514"/>
      <c r="E207" s="1514"/>
    </row>
    <row r="208" spans="1:5">
      <c r="A208" s="1514"/>
      <c r="B208" s="1891"/>
      <c r="C208" s="1514"/>
      <c r="D208" s="1514"/>
      <c r="E208" s="1514"/>
    </row>
    <row r="209" spans="1:5">
      <c r="A209" s="1514"/>
      <c r="B209" s="1891"/>
      <c r="C209" s="1514"/>
      <c r="D209" s="1514"/>
      <c r="E209" s="1514"/>
    </row>
    <row r="210" spans="1:5">
      <c r="A210" s="1514"/>
      <c r="B210" s="1891"/>
      <c r="C210" s="1514"/>
      <c r="D210" s="1514"/>
      <c r="E210" s="1514"/>
    </row>
    <row r="211" spans="1:5">
      <c r="A211" s="1514"/>
      <c r="B211" s="1891"/>
      <c r="C211" s="1514"/>
      <c r="D211" s="1514"/>
      <c r="E211" s="1514"/>
    </row>
    <row r="212" spans="1:5">
      <c r="A212" s="1514"/>
      <c r="B212" s="1891"/>
      <c r="C212" s="1514"/>
      <c r="D212" s="1514"/>
      <c r="E212" s="1514"/>
    </row>
    <row r="213" spans="1:5">
      <c r="A213" s="1514"/>
      <c r="B213" s="1891"/>
      <c r="C213" s="1514"/>
      <c r="D213" s="1514"/>
      <c r="E213" s="1514"/>
    </row>
    <row r="214" spans="1:5">
      <c r="A214" s="1514"/>
      <c r="B214" s="1891"/>
      <c r="C214" s="1514"/>
      <c r="D214" s="1514"/>
      <c r="E214" s="1514"/>
    </row>
    <row r="215" spans="1:5">
      <c r="A215" s="1514"/>
      <c r="B215" s="1891"/>
      <c r="C215" s="1514"/>
      <c r="D215" s="1514"/>
      <c r="E215" s="1514"/>
    </row>
    <row r="216" spans="1:5">
      <c r="A216" s="1514"/>
      <c r="B216" s="1891"/>
      <c r="C216" s="1514"/>
      <c r="D216" s="1514"/>
      <c r="E216" s="1514"/>
    </row>
    <row r="217" spans="1:5">
      <c r="A217" s="1514"/>
      <c r="B217" s="1891"/>
      <c r="C217" s="1514"/>
      <c r="D217" s="1514"/>
      <c r="E217" s="1514"/>
    </row>
    <row r="218" spans="1:5">
      <c r="A218" s="1514"/>
      <c r="B218" s="1891"/>
      <c r="C218" s="1514"/>
      <c r="D218" s="1514"/>
      <c r="E218" s="1514"/>
    </row>
    <row r="219" spans="1:5">
      <c r="A219" s="1514"/>
      <c r="B219" s="1891"/>
      <c r="C219" s="1514"/>
      <c r="D219" s="1514"/>
      <c r="E219" s="1514"/>
    </row>
    <row r="220" spans="1:5">
      <c r="A220" s="1514"/>
      <c r="B220" s="1891"/>
      <c r="C220" s="1514"/>
      <c r="D220" s="1514"/>
      <c r="E220" s="1514"/>
    </row>
    <row r="221" spans="1:5">
      <c r="A221" s="1514"/>
      <c r="B221" s="1891"/>
      <c r="C221" s="1514"/>
      <c r="D221" s="1514"/>
      <c r="E221" s="1514"/>
    </row>
    <row r="222" spans="1:5">
      <c r="A222" s="1514"/>
      <c r="B222" s="1891"/>
      <c r="C222" s="1514"/>
      <c r="D222" s="1514"/>
      <c r="E222" s="1514"/>
    </row>
    <row r="223" spans="1:5">
      <c r="A223" s="1514"/>
      <c r="B223" s="1891"/>
      <c r="C223" s="1514"/>
      <c r="D223" s="1514"/>
      <c r="E223" s="1514"/>
    </row>
    <row r="224" spans="1:5">
      <c r="A224" s="1514"/>
      <c r="B224" s="1891"/>
      <c r="C224" s="1514"/>
      <c r="D224" s="1514"/>
      <c r="E224" s="1514"/>
    </row>
    <row r="225" spans="1:5">
      <c r="A225" s="1514"/>
      <c r="B225" s="1891"/>
      <c r="C225" s="1514"/>
      <c r="D225" s="1514"/>
      <c r="E225" s="1514"/>
    </row>
    <row r="226" spans="1:5">
      <c r="A226" s="1514"/>
      <c r="B226" s="1891"/>
      <c r="C226" s="1514"/>
      <c r="D226" s="1514"/>
      <c r="E226" s="1514"/>
    </row>
    <row r="227" spans="1:5">
      <c r="A227" s="1514"/>
      <c r="B227" s="1891"/>
      <c r="C227" s="1514"/>
      <c r="D227" s="1514"/>
      <c r="E227" s="1514"/>
    </row>
    <row r="228" spans="1:5">
      <c r="A228" s="1514"/>
      <c r="B228" s="1891"/>
      <c r="C228" s="1514"/>
      <c r="D228" s="1514"/>
      <c r="E228" s="1514"/>
    </row>
    <row r="229" spans="1:5">
      <c r="A229" s="1514"/>
      <c r="B229" s="1891"/>
      <c r="C229" s="1514"/>
      <c r="D229" s="1514"/>
      <c r="E229" s="1514"/>
    </row>
    <row r="230" spans="1:5">
      <c r="A230" s="1514"/>
      <c r="B230" s="1891"/>
      <c r="C230" s="1514"/>
      <c r="D230" s="1514"/>
      <c r="E230" s="1514"/>
    </row>
    <row r="231" spans="1:5">
      <c r="A231" s="1514"/>
      <c r="B231" s="1891"/>
      <c r="C231" s="1514"/>
      <c r="D231" s="1514"/>
      <c r="E231" s="1514"/>
    </row>
    <row r="232" spans="1:5">
      <c r="A232" s="1514"/>
      <c r="B232" s="1891"/>
      <c r="C232" s="1514"/>
      <c r="D232" s="1514"/>
      <c r="E232" s="1514"/>
    </row>
    <row r="233" spans="1:5">
      <c r="A233" s="1514"/>
      <c r="B233" s="1891"/>
      <c r="C233" s="1514"/>
      <c r="D233" s="1514"/>
      <c r="E233" s="1514"/>
    </row>
    <row r="234" spans="1:5">
      <c r="A234" s="1514"/>
      <c r="B234" s="1891"/>
      <c r="C234" s="1514"/>
      <c r="D234" s="1514"/>
      <c r="E234" s="1514"/>
    </row>
    <row r="235" spans="1:5">
      <c r="A235" s="1514"/>
      <c r="B235" s="1891"/>
      <c r="C235" s="1514"/>
      <c r="D235" s="1514"/>
      <c r="E235" s="1514"/>
    </row>
    <row r="236" spans="1:5">
      <c r="A236" s="1514"/>
      <c r="B236" s="1891"/>
      <c r="C236" s="1514"/>
      <c r="D236" s="1514"/>
      <c r="E236" s="1514"/>
    </row>
    <row r="237" spans="1:5">
      <c r="A237" s="1514"/>
      <c r="B237" s="1891"/>
      <c r="C237" s="1514"/>
      <c r="D237" s="1514"/>
      <c r="E237" s="1514"/>
    </row>
    <row r="238" spans="1:5">
      <c r="A238" s="1514"/>
      <c r="B238" s="1891"/>
      <c r="C238" s="1514"/>
      <c r="D238" s="1514"/>
      <c r="E238" s="1514"/>
    </row>
    <row r="239" spans="1:5">
      <c r="A239" s="1514"/>
      <c r="B239" s="1891"/>
      <c r="C239" s="1514"/>
      <c r="D239" s="1514"/>
      <c r="E239" s="1514"/>
    </row>
    <row r="240" spans="1:5">
      <c r="A240" s="1514"/>
      <c r="B240" s="1891"/>
      <c r="C240" s="1514"/>
      <c r="D240" s="1514"/>
      <c r="E240" s="1514"/>
    </row>
    <row r="241" spans="1:5">
      <c r="A241" s="1514"/>
      <c r="B241" s="1891"/>
      <c r="C241" s="1514"/>
      <c r="D241" s="1514"/>
      <c r="E241" s="1514"/>
    </row>
    <row r="242" spans="1:5">
      <c r="A242" s="1514"/>
      <c r="B242" s="1891"/>
      <c r="C242" s="1514"/>
      <c r="D242" s="1514"/>
      <c r="E242" s="1514"/>
    </row>
    <row r="243" spans="1:5">
      <c r="A243" s="1514"/>
      <c r="B243" s="1891"/>
      <c r="C243" s="1514"/>
      <c r="D243" s="1514"/>
      <c r="E243" s="1514"/>
    </row>
    <row r="244" spans="1:5">
      <c r="A244" s="1514"/>
      <c r="B244" s="1891"/>
      <c r="C244" s="1514"/>
      <c r="D244" s="1514"/>
      <c r="E244" s="1514"/>
    </row>
    <row r="245" spans="1:5">
      <c r="A245" s="1514"/>
      <c r="B245" s="1891"/>
      <c r="C245" s="1514"/>
      <c r="D245" s="1514"/>
      <c r="E245" s="1514"/>
    </row>
    <row r="246" spans="1:5">
      <c r="A246" s="1514"/>
      <c r="B246" s="1891"/>
      <c r="C246" s="1514"/>
      <c r="D246" s="1514"/>
      <c r="E246" s="1514"/>
    </row>
    <row r="247" spans="1:5">
      <c r="A247" s="1514"/>
      <c r="B247" s="1891"/>
      <c r="C247" s="1514"/>
      <c r="D247" s="1514"/>
      <c r="E247" s="1514"/>
    </row>
    <row r="248" spans="1:5">
      <c r="A248" s="1514"/>
      <c r="B248" s="1891"/>
      <c r="C248" s="1514"/>
      <c r="D248" s="1514"/>
      <c r="E248" s="1514"/>
    </row>
    <row r="249" spans="1:5">
      <c r="A249" s="1514"/>
      <c r="B249" s="1891"/>
      <c r="C249" s="1514"/>
      <c r="D249" s="1514"/>
      <c r="E249" s="1514"/>
    </row>
    <row r="250" spans="1:5">
      <c r="A250" s="1514"/>
      <c r="B250" s="1891"/>
      <c r="C250" s="1514"/>
      <c r="D250" s="1514"/>
      <c r="E250" s="1514"/>
    </row>
    <row r="251" spans="1:5">
      <c r="A251" s="1514"/>
      <c r="B251" s="1891"/>
      <c r="C251" s="1514"/>
      <c r="D251" s="1514"/>
      <c r="E251" s="1514"/>
    </row>
    <row r="252" spans="1:5">
      <c r="A252" s="1514"/>
      <c r="B252" s="1891"/>
      <c r="C252" s="1514"/>
      <c r="D252" s="1514"/>
      <c r="E252" s="1514"/>
    </row>
    <row r="253" spans="1:5">
      <c r="A253" s="1514"/>
      <c r="B253" s="1891"/>
      <c r="C253" s="1514"/>
      <c r="D253" s="1514"/>
      <c r="E253" s="1514"/>
    </row>
    <row r="254" spans="1:5">
      <c r="A254" s="1514"/>
      <c r="B254" s="1891"/>
      <c r="C254" s="1514"/>
      <c r="D254" s="1514"/>
      <c r="E254" s="1514"/>
    </row>
    <row r="255" spans="1:5">
      <c r="A255" s="1514"/>
      <c r="B255" s="1891"/>
      <c r="C255" s="1514"/>
      <c r="D255" s="1514"/>
      <c r="E255" s="1514"/>
    </row>
    <row r="256" spans="1:5">
      <c r="A256" s="1514"/>
      <c r="B256" s="1891"/>
      <c r="C256" s="1514"/>
      <c r="D256" s="1514"/>
      <c r="E256" s="1514"/>
    </row>
    <row r="257" spans="1:5">
      <c r="A257" s="1514"/>
      <c r="B257" s="1891"/>
      <c r="C257" s="1514"/>
      <c r="D257" s="1514"/>
      <c r="E257" s="1514"/>
    </row>
    <row r="258" spans="1:5">
      <c r="A258" s="1514"/>
      <c r="B258" s="1891"/>
      <c r="C258" s="1514"/>
      <c r="D258" s="1514"/>
      <c r="E258" s="1514"/>
    </row>
    <row r="259" spans="1:5">
      <c r="A259" s="1514"/>
      <c r="B259" s="1891"/>
      <c r="C259" s="1514"/>
      <c r="D259" s="1514"/>
      <c r="E259" s="1514"/>
    </row>
    <row r="260" spans="1:5">
      <c r="A260" s="1514"/>
      <c r="B260" s="1891"/>
      <c r="C260" s="1514"/>
      <c r="D260" s="1514"/>
      <c r="E260" s="1514"/>
    </row>
    <row r="261" spans="1:5">
      <c r="A261" s="1514"/>
      <c r="B261" s="1891"/>
      <c r="C261" s="1514"/>
      <c r="D261" s="1514"/>
      <c r="E261" s="1514"/>
    </row>
    <row r="262" spans="1:5">
      <c r="A262" s="1514"/>
      <c r="B262" s="1891"/>
      <c r="C262" s="1514"/>
      <c r="D262" s="1514"/>
      <c r="E262" s="1514"/>
    </row>
    <row r="263" spans="1:5">
      <c r="A263" s="1514"/>
      <c r="B263" s="1891"/>
      <c r="C263" s="1514"/>
      <c r="D263" s="1514"/>
      <c r="E263" s="1514"/>
    </row>
    <row r="264" spans="1:5">
      <c r="A264" s="1514"/>
      <c r="B264" s="1891"/>
      <c r="C264" s="1514"/>
      <c r="D264" s="1514"/>
      <c r="E264" s="1514"/>
    </row>
    <row r="265" spans="1:5">
      <c r="A265" s="1514"/>
      <c r="B265" s="1891"/>
      <c r="C265" s="1514"/>
      <c r="D265" s="1514"/>
      <c r="E265" s="1514"/>
    </row>
    <row r="266" spans="1:5">
      <c r="A266" s="1514"/>
      <c r="B266" s="1891"/>
      <c r="C266" s="1514"/>
      <c r="D266" s="1514"/>
      <c r="E266" s="1514"/>
    </row>
    <row r="267" spans="1:5">
      <c r="A267" s="1514"/>
      <c r="B267" s="1891"/>
      <c r="C267" s="1514"/>
      <c r="D267" s="1514"/>
      <c r="E267" s="1514"/>
    </row>
    <row r="268" spans="1:5">
      <c r="A268" s="1514"/>
      <c r="B268" s="1891"/>
      <c r="C268" s="1514"/>
      <c r="D268" s="1514"/>
      <c r="E268" s="1514"/>
    </row>
    <row r="269" spans="1:5">
      <c r="A269" s="1514"/>
      <c r="B269" s="1891"/>
      <c r="C269" s="1514"/>
      <c r="D269" s="1514"/>
      <c r="E269" s="1514"/>
    </row>
    <row r="270" spans="1:5">
      <c r="A270" s="1514"/>
      <c r="B270" s="1891"/>
      <c r="C270" s="1514"/>
      <c r="D270" s="1514"/>
      <c r="E270" s="1514"/>
    </row>
    <row r="271" spans="1:5">
      <c r="A271" s="1514"/>
      <c r="B271" s="1891"/>
      <c r="C271" s="1514"/>
      <c r="D271" s="1514"/>
      <c r="E271" s="1514"/>
    </row>
    <row r="272" spans="1:5">
      <c r="A272" s="1514"/>
      <c r="B272" s="1891"/>
      <c r="C272" s="1514"/>
      <c r="D272" s="1514"/>
      <c r="E272" s="1514"/>
    </row>
    <row r="273" spans="1:5">
      <c r="A273" s="1514"/>
      <c r="B273" s="1891"/>
      <c r="C273" s="1514"/>
      <c r="D273" s="1514"/>
      <c r="E273" s="1514"/>
    </row>
    <row r="274" spans="1:5">
      <c r="A274" s="1514"/>
      <c r="B274" s="1891"/>
      <c r="C274" s="1514"/>
      <c r="D274" s="1514"/>
      <c r="E274" s="1514"/>
    </row>
    <row r="275" spans="1:5">
      <c r="A275" s="1514"/>
      <c r="B275" s="1891"/>
      <c r="C275" s="1514"/>
      <c r="D275" s="1514"/>
      <c r="E275" s="1514"/>
    </row>
    <row r="276" spans="1:5">
      <c r="A276" s="1514"/>
      <c r="B276" s="1891"/>
      <c r="C276" s="1514"/>
      <c r="D276" s="1514"/>
      <c r="E276" s="1514"/>
    </row>
    <row r="277" spans="1:5">
      <c r="A277" s="1514"/>
      <c r="B277" s="1891"/>
      <c r="C277" s="1514"/>
      <c r="D277" s="1514"/>
      <c r="E277" s="1514"/>
    </row>
    <row r="278" spans="1:5">
      <c r="A278" s="1514"/>
      <c r="B278" s="1891"/>
      <c r="C278" s="1514"/>
      <c r="D278" s="1514"/>
      <c r="E278" s="1514"/>
    </row>
    <row r="279" spans="1:5">
      <c r="A279" s="1514"/>
      <c r="B279" s="1891"/>
      <c r="C279" s="1514"/>
      <c r="D279" s="1514"/>
      <c r="E279" s="1514"/>
    </row>
    <row r="280" spans="1:5">
      <c r="A280" s="1514"/>
      <c r="B280" s="1891"/>
      <c r="C280" s="1514"/>
      <c r="D280" s="1514"/>
      <c r="E280" s="1514"/>
    </row>
    <row r="281" spans="1:5">
      <c r="A281" s="1514"/>
      <c r="B281" s="1891"/>
      <c r="C281" s="1514"/>
      <c r="D281" s="1514"/>
      <c r="E281" s="1514"/>
    </row>
    <row r="282" spans="1:5">
      <c r="A282" s="1514"/>
      <c r="B282" s="1891"/>
      <c r="C282" s="1514"/>
      <c r="D282" s="1514"/>
      <c r="E282" s="1514"/>
    </row>
    <row r="283" spans="1:5">
      <c r="A283" s="1514"/>
      <c r="B283" s="1891"/>
      <c r="C283" s="1514"/>
      <c r="D283" s="1514"/>
      <c r="E283" s="1514"/>
    </row>
    <row r="284" spans="1:5">
      <c r="A284" s="1514"/>
      <c r="B284" s="1891"/>
      <c r="C284" s="1514"/>
      <c r="D284" s="1514"/>
      <c r="E284" s="1514"/>
    </row>
    <row r="285" spans="1:5">
      <c r="A285" s="1514"/>
      <c r="B285" s="1891"/>
      <c r="C285" s="1514"/>
      <c r="D285" s="1514"/>
      <c r="E285" s="1514"/>
    </row>
    <row r="286" spans="1:5">
      <c r="A286" s="1514"/>
      <c r="B286" s="1891"/>
      <c r="C286" s="1514"/>
      <c r="D286" s="1514"/>
      <c r="E286" s="1514"/>
    </row>
    <row r="287" spans="1:5">
      <c r="A287" s="1514"/>
      <c r="B287" s="1891"/>
      <c r="C287" s="1514"/>
      <c r="D287" s="1514"/>
      <c r="E287" s="1514"/>
    </row>
    <row r="288" spans="1:5">
      <c r="A288" s="1514"/>
      <c r="B288" s="1891"/>
      <c r="C288" s="1514"/>
      <c r="D288" s="1514"/>
      <c r="E288" s="1514"/>
    </row>
    <row r="289" spans="1:5">
      <c r="A289" s="1514"/>
      <c r="B289" s="1891"/>
      <c r="C289" s="1514"/>
      <c r="D289" s="1514"/>
      <c r="E289" s="1514"/>
    </row>
    <row r="290" spans="1:5">
      <c r="A290" s="1514"/>
      <c r="B290" s="1891"/>
      <c r="C290" s="1514"/>
      <c r="D290" s="1514"/>
      <c r="E290" s="1514"/>
    </row>
    <row r="291" spans="1:5">
      <c r="A291" s="1514"/>
      <c r="B291" s="1891"/>
      <c r="C291" s="1514"/>
      <c r="D291" s="1514"/>
      <c r="E291" s="1514"/>
    </row>
    <row r="292" spans="1:5">
      <c r="A292" s="1514"/>
      <c r="B292" s="1891"/>
      <c r="C292" s="1514"/>
      <c r="D292" s="1514"/>
      <c r="E292" s="1514"/>
    </row>
    <row r="293" spans="1:5">
      <c r="A293" s="1514"/>
      <c r="B293" s="1891"/>
      <c r="C293" s="1514"/>
      <c r="D293" s="1514"/>
      <c r="E293" s="1514"/>
    </row>
    <row r="294" spans="1:5">
      <c r="A294" s="1514"/>
      <c r="B294" s="1891"/>
      <c r="C294" s="1514"/>
      <c r="D294" s="1514"/>
      <c r="E294" s="1514"/>
    </row>
    <row r="295" spans="1:5">
      <c r="A295" s="1514"/>
      <c r="B295" s="1891"/>
      <c r="C295" s="1514"/>
      <c r="D295" s="1514"/>
      <c r="E295" s="1514"/>
    </row>
    <row r="296" spans="1:5">
      <c r="A296" s="1514"/>
      <c r="B296" s="1891"/>
      <c r="C296" s="1514"/>
      <c r="D296" s="1514"/>
      <c r="E296" s="1514"/>
    </row>
    <row r="297" spans="1:5">
      <c r="A297" s="1514"/>
      <c r="B297" s="1891"/>
      <c r="C297" s="1514"/>
      <c r="D297" s="1514"/>
      <c r="E297" s="1514"/>
    </row>
    <row r="298" spans="1:5">
      <c r="A298" s="1514"/>
      <c r="B298" s="1891"/>
      <c r="C298" s="1514"/>
      <c r="D298" s="1514"/>
      <c r="E298" s="1514"/>
    </row>
    <row r="299" spans="1:5">
      <c r="A299" s="1514"/>
      <c r="B299" s="1891"/>
      <c r="C299" s="1514"/>
      <c r="D299" s="1514"/>
      <c r="E299" s="1514"/>
    </row>
    <row r="300" spans="1:5">
      <c r="A300" s="1514"/>
      <c r="B300" s="1891"/>
      <c r="C300" s="1514"/>
      <c r="D300" s="1514"/>
      <c r="E300" s="1514"/>
    </row>
    <row r="301" spans="1:5">
      <c r="A301" s="1514"/>
      <c r="B301" s="1891"/>
      <c r="C301" s="1514"/>
      <c r="D301" s="1514"/>
      <c r="E301" s="1514"/>
    </row>
    <row r="302" spans="1:5">
      <c r="A302" s="1514"/>
      <c r="B302" s="1891"/>
      <c r="C302" s="1514"/>
      <c r="D302" s="1514"/>
      <c r="E302" s="1514"/>
    </row>
    <row r="303" spans="1:5">
      <c r="A303" s="1514"/>
      <c r="B303" s="1891"/>
      <c r="C303" s="1514"/>
      <c r="D303" s="1514"/>
      <c r="E303" s="1514"/>
    </row>
    <row r="304" spans="1:5">
      <c r="A304" s="1514"/>
      <c r="B304" s="1891"/>
      <c r="C304" s="1514"/>
      <c r="D304" s="1514"/>
      <c r="E304" s="1514"/>
    </row>
    <row r="305" spans="1:5">
      <c r="A305" s="1514"/>
      <c r="B305" s="1891"/>
      <c r="C305" s="1514"/>
      <c r="D305" s="1514"/>
      <c r="E305" s="1514"/>
    </row>
    <row r="306" spans="1:5">
      <c r="A306" s="1514"/>
      <c r="B306" s="1891"/>
      <c r="C306" s="1514"/>
      <c r="D306" s="1514"/>
      <c r="E306" s="1514"/>
    </row>
    <row r="307" spans="1:5">
      <c r="A307" s="1514"/>
      <c r="B307" s="1891"/>
      <c r="C307" s="1514"/>
      <c r="D307" s="1514"/>
      <c r="E307" s="1514"/>
    </row>
    <row r="308" spans="1:5">
      <c r="A308" s="1514"/>
      <c r="B308" s="1891"/>
      <c r="C308" s="1514"/>
      <c r="D308" s="1514"/>
      <c r="E308" s="1514"/>
    </row>
    <row r="309" spans="1:5">
      <c r="A309" s="1514"/>
      <c r="B309" s="1891"/>
      <c r="C309" s="1514"/>
      <c r="D309" s="1514"/>
      <c r="E309" s="1514"/>
    </row>
    <row r="310" spans="1:5">
      <c r="A310" s="1514"/>
      <c r="B310" s="1891"/>
      <c r="C310" s="1514"/>
      <c r="D310" s="1514"/>
      <c r="E310" s="1514"/>
    </row>
    <row r="311" spans="1:5">
      <c r="A311" s="1514"/>
      <c r="B311" s="1891"/>
      <c r="C311" s="1514"/>
      <c r="D311" s="1514"/>
      <c r="E311" s="1514"/>
    </row>
    <row r="312" spans="1:5">
      <c r="A312" s="1514"/>
      <c r="B312" s="1891"/>
      <c r="C312" s="1514"/>
      <c r="D312" s="1514"/>
      <c r="E312" s="1514"/>
    </row>
    <row r="313" spans="1:5">
      <c r="A313" s="1514"/>
      <c r="B313" s="1891"/>
      <c r="C313" s="1514"/>
      <c r="D313" s="1514"/>
      <c r="E313" s="1514"/>
    </row>
    <row r="314" spans="1:5">
      <c r="A314" s="1514"/>
      <c r="B314" s="1891"/>
      <c r="C314" s="1514"/>
      <c r="D314" s="1514"/>
      <c r="E314" s="1514"/>
    </row>
    <row r="315" spans="1:5">
      <c r="A315" s="1514"/>
      <c r="B315" s="1891"/>
      <c r="C315" s="1514"/>
      <c r="D315" s="1514"/>
      <c r="E315" s="1514"/>
    </row>
    <row r="316" spans="1:5">
      <c r="A316" s="1514"/>
      <c r="B316" s="1891"/>
      <c r="C316" s="1514"/>
      <c r="D316" s="1514"/>
      <c r="E316" s="1514"/>
    </row>
    <row r="317" spans="1:5">
      <c r="A317" s="1514"/>
      <c r="B317" s="1891"/>
      <c r="C317" s="1514"/>
      <c r="D317" s="1514"/>
      <c r="E317" s="1514"/>
    </row>
    <row r="318" spans="1:5">
      <c r="A318" s="1514"/>
      <c r="B318" s="1891"/>
      <c r="C318" s="1514"/>
      <c r="D318" s="1514"/>
      <c r="E318" s="1514"/>
    </row>
    <row r="319" spans="1:5">
      <c r="A319" s="1514"/>
      <c r="B319" s="1891"/>
      <c r="C319" s="1514"/>
      <c r="D319" s="1514"/>
      <c r="E319" s="1514"/>
    </row>
    <row r="320" spans="1:5">
      <c r="A320" s="1514"/>
      <c r="B320" s="1891"/>
      <c r="C320" s="1514"/>
      <c r="D320" s="1514"/>
      <c r="E320" s="1514"/>
    </row>
    <row r="321" spans="1:5">
      <c r="A321" s="1514"/>
      <c r="B321" s="1891"/>
      <c r="C321" s="1514"/>
      <c r="D321" s="1514"/>
      <c r="E321" s="1514"/>
    </row>
    <row r="322" spans="1:5">
      <c r="A322" s="1514"/>
      <c r="B322" s="1891"/>
      <c r="C322" s="1514"/>
      <c r="D322" s="1514"/>
      <c r="E322" s="1514"/>
    </row>
    <row r="323" spans="1:5">
      <c r="A323" s="1514"/>
      <c r="B323" s="1891"/>
      <c r="C323" s="1514"/>
      <c r="D323" s="1514"/>
      <c r="E323" s="1514"/>
    </row>
    <row r="324" spans="1:5">
      <c r="A324" s="1514"/>
      <c r="B324" s="1891"/>
      <c r="C324" s="1514"/>
      <c r="D324" s="1514"/>
      <c r="E324" s="1514"/>
    </row>
    <row r="325" spans="1:5">
      <c r="A325" s="1514"/>
      <c r="B325" s="1891"/>
      <c r="C325" s="1514"/>
      <c r="D325" s="1514"/>
      <c r="E325" s="1514"/>
    </row>
    <row r="326" spans="1:5">
      <c r="A326" s="1514"/>
      <c r="B326" s="1891"/>
      <c r="C326" s="1514"/>
      <c r="D326" s="1514"/>
      <c r="E326" s="1514"/>
    </row>
    <row r="327" spans="1:5">
      <c r="A327" s="1514"/>
      <c r="B327" s="1891"/>
      <c r="C327" s="1514"/>
      <c r="D327" s="1514"/>
      <c r="E327" s="1514"/>
    </row>
    <row r="328" spans="1:5">
      <c r="A328" s="1514"/>
      <c r="B328" s="1891"/>
      <c r="C328" s="1514"/>
      <c r="D328" s="1514"/>
      <c r="E328" s="1514"/>
    </row>
    <row r="329" spans="1:5">
      <c r="A329" s="1514"/>
      <c r="B329" s="1891"/>
      <c r="C329" s="1514"/>
      <c r="D329" s="1514"/>
      <c r="E329" s="1514"/>
    </row>
    <row r="330" spans="1:5">
      <c r="A330" s="1514"/>
      <c r="B330" s="1891"/>
      <c r="C330" s="1514"/>
      <c r="D330" s="1514"/>
      <c r="E330" s="1514"/>
    </row>
    <row r="331" spans="1:5">
      <c r="A331" s="1514"/>
      <c r="B331" s="1891"/>
      <c r="C331" s="1514"/>
      <c r="D331" s="1514"/>
      <c r="E331" s="1514"/>
    </row>
    <row r="332" spans="1:5">
      <c r="A332" s="1514"/>
      <c r="B332" s="1891"/>
      <c r="C332" s="1514"/>
      <c r="D332" s="1514"/>
      <c r="E332" s="1514"/>
    </row>
    <row r="333" spans="1:5">
      <c r="A333" s="1514"/>
      <c r="B333" s="1891"/>
      <c r="C333" s="1514"/>
      <c r="D333" s="1514"/>
      <c r="E333" s="1514"/>
    </row>
    <row r="334" spans="1:5">
      <c r="A334" s="1514"/>
      <c r="B334" s="1891"/>
      <c r="C334" s="1514"/>
      <c r="D334" s="1514"/>
      <c r="E334" s="1514"/>
    </row>
    <row r="335" spans="1:5">
      <c r="A335" s="1514"/>
      <c r="B335" s="1891"/>
      <c r="C335" s="1514"/>
      <c r="D335" s="1514"/>
      <c r="E335" s="1514"/>
    </row>
    <row r="336" spans="1:5">
      <c r="A336" s="1514"/>
      <c r="B336" s="1891"/>
      <c r="C336" s="1514"/>
      <c r="D336" s="1514"/>
      <c r="E336" s="1514"/>
    </row>
    <row r="337" spans="1:5">
      <c r="A337" s="1514"/>
      <c r="B337" s="1891"/>
      <c r="C337" s="1514"/>
      <c r="D337" s="1514"/>
      <c r="E337" s="1514"/>
    </row>
    <row r="338" spans="1:5">
      <c r="A338" s="1514"/>
      <c r="B338" s="1891"/>
      <c r="C338" s="1514"/>
      <c r="D338" s="1514"/>
      <c r="E338" s="1514"/>
    </row>
    <row r="339" spans="1:5">
      <c r="A339" s="1514"/>
      <c r="B339" s="1891"/>
      <c r="C339" s="1514"/>
      <c r="D339" s="1514"/>
      <c r="E339" s="1514"/>
    </row>
    <row r="340" spans="1:5">
      <c r="A340" s="1514"/>
      <c r="B340" s="1891"/>
      <c r="C340" s="1514"/>
      <c r="D340" s="1514"/>
      <c r="E340" s="1514"/>
    </row>
    <row r="341" spans="1:5">
      <c r="A341" s="1514"/>
      <c r="B341" s="1891"/>
      <c r="C341" s="1514"/>
      <c r="D341" s="1514"/>
      <c r="E341" s="1514"/>
    </row>
    <row r="342" spans="1:5">
      <c r="A342" s="1514"/>
      <c r="B342" s="1891"/>
      <c r="C342" s="1514"/>
      <c r="D342" s="1514"/>
      <c r="E342" s="1514"/>
    </row>
    <row r="343" spans="1:5">
      <c r="A343" s="1514"/>
      <c r="B343" s="1891"/>
      <c r="C343" s="1514"/>
      <c r="D343" s="1514"/>
      <c r="E343" s="1514"/>
    </row>
    <row r="344" spans="1:5">
      <c r="A344" s="1514"/>
      <c r="B344" s="1891"/>
      <c r="C344" s="1514"/>
      <c r="D344" s="1514"/>
      <c r="E344" s="1514"/>
    </row>
    <row r="345" spans="1:5">
      <c r="A345" s="1514"/>
      <c r="B345" s="1891"/>
      <c r="C345" s="1514"/>
      <c r="D345" s="1514"/>
      <c r="E345" s="1514"/>
    </row>
    <row r="346" spans="1:5">
      <c r="A346" s="1514"/>
      <c r="B346" s="1891"/>
      <c r="C346" s="1514"/>
      <c r="D346" s="1514"/>
      <c r="E346" s="1514"/>
    </row>
    <row r="347" spans="1:5">
      <c r="A347" s="1514"/>
      <c r="B347" s="1891"/>
      <c r="C347" s="1514"/>
      <c r="D347" s="1514"/>
      <c r="E347" s="1514"/>
    </row>
    <row r="348" spans="1:5">
      <c r="A348" s="1514"/>
      <c r="B348" s="1891"/>
      <c r="C348" s="1514"/>
      <c r="D348" s="1514"/>
      <c r="E348" s="1514"/>
    </row>
    <row r="349" spans="1:5">
      <c r="A349" s="1514"/>
      <c r="B349" s="1891"/>
      <c r="C349" s="1514"/>
      <c r="D349" s="1514"/>
      <c r="E349" s="1514"/>
    </row>
    <row r="350" spans="1:5">
      <c r="A350" s="1514"/>
      <c r="B350" s="1891"/>
      <c r="C350" s="1514"/>
      <c r="D350" s="1514"/>
      <c r="E350" s="1514"/>
    </row>
    <row r="351" spans="1:5">
      <c r="A351" s="1514"/>
      <c r="B351" s="1891"/>
      <c r="C351" s="1514"/>
      <c r="D351" s="1514"/>
      <c r="E351" s="1514"/>
    </row>
    <row r="352" spans="1:5">
      <c r="A352" s="1514"/>
      <c r="B352" s="1891"/>
      <c r="C352" s="1514"/>
      <c r="D352" s="1514"/>
      <c r="E352" s="1514"/>
    </row>
    <row r="353" spans="1:5">
      <c r="A353" s="1514"/>
      <c r="B353" s="1891"/>
      <c r="C353" s="1514"/>
      <c r="D353" s="1514"/>
      <c r="E353" s="1514"/>
    </row>
    <row r="354" spans="1:5">
      <c r="A354" s="1514"/>
      <c r="B354" s="1891"/>
      <c r="C354" s="1514"/>
      <c r="D354" s="1514"/>
      <c r="E354" s="1514"/>
    </row>
    <row r="355" spans="1:5">
      <c r="A355" s="1514"/>
      <c r="B355" s="1891"/>
      <c r="C355" s="1514"/>
      <c r="D355" s="1514"/>
      <c r="E355" s="1514"/>
    </row>
    <row r="356" spans="1:5">
      <c r="A356" s="1514"/>
      <c r="B356" s="1891"/>
      <c r="C356" s="1514"/>
      <c r="D356" s="1514"/>
      <c r="E356" s="1514"/>
    </row>
    <row r="357" spans="1:5">
      <c r="A357" s="1514"/>
      <c r="B357" s="1891"/>
      <c r="C357" s="1514"/>
      <c r="D357" s="1514"/>
      <c r="E357" s="1514"/>
    </row>
    <row r="358" spans="1:5">
      <c r="A358" s="1514"/>
      <c r="B358" s="1891"/>
      <c r="C358" s="1514"/>
      <c r="D358" s="1514"/>
      <c r="E358" s="1514"/>
    </row>
    <row r="359" spans="1:5">
      <c r="A359" s="1514"/>
      <c r="B359" s="1891"/>
      <c r="C359" s="1514"/>
      <c r="D359" s="1514"/>
      <c r="E359" s="1514"/>
    </row>
    <row r="360" spans="1:5">
      <c r="A360" s="1514"/>
      <c r="B360" s="1891"/>
      <c r="C360" s="1514"/>
      <c r="D360" s="1514"/>
      <c r="E360" s="1514"/>
    </row>
    <row r="361" spans="1:5">
      <c r="A361" s="1514"/>
      <c r="B361" s="1891"/>
      <c r="C361" s="1514"/>
      <c r="D361" s="1514"/>
      <c r="E361" s="1514"/>
    </row>
    <row r="362" spans="1:5">
      <c r="A362" s="1514"/>
      <c r="B362" s="1891"/>
      <c r="C362" s="1514"/>
      <c r="D362" s="1514"/>
      <c r="E362" s="1514"/>
    </row>
    <row r="363" spans="1:5">
      <c r="A363" s="1514"/>
      <c r="B363" s="1891"/>
      <c r="C363" s="1514"/>
      <c r="D363" s="1514"/>
      <c r="E363" s="1514"/>
    </row>
    <row r="364" spans="1:5">
      <c r="A364" s="1514"/>
      <c r="B364" s="1891"/>
      <c r="C364" s="1514"/>
      <c r="D364" s="1514"/>
      <c r="E364" s="1514"/>
    </row>
    <row r="365" spans="1:5">
      <c r="A365" s="1514"/>
      <c r="B365" s="1891"/>
      <c r="C365" s="1514"/>
      <c r="D365" s="1514"/>
      <c r="E365" s="1514"/>
    </row>
    <row r="366" spans="1:5">
      <c r="A366" s="1514"/>
      <c r="B366" s="1891"/>
      <c r="C366" s="1514"/>
      <c r="D366" s="1514"/>
      <c r="E366" s="1514"/>
    </row>
    <row r="367" spans="1:5">
      <c r="A367" s="1514"/>
      <c r="B367" s="1891"/>
      <c r="C367" s="1514"/>
      <c r="D367" s="1514"/>
      <c r="E367" s="1514"/>
    </row>
    <row r="368" spans="1:5">
      <c r="A368" s="1514"/>
      <c r="B368" s="1891"/>
      <c r="C368" s="1514"/>
      <c r="D368" s="1514"/>
      <c r="E368" s="1514"/>
    </row>
    <row r="369" spans="1:5">
      <c r="A369" s="1514"/>
      <c r="B369" s="1891"/>
      <c r="C369" s="1514"/>
      <c r="D369" s="1514"/>
      <c r="E369" s="1514"/>
    </row>
    <row r="370" spans="1:5">
      <c r="A370" s="1514"/>
      <c r="B370" s="1891"/>
      <c r="C370" s="1514"/>
      <c r="D370" s="1514"/>
      <c r="E370" s="1514"/>
    </row>
    <row r="371" spans="1:5">
      <c r="A371" s="1514"/>
      <c r="B371" s="1891"/>
      <c r="C371" s="1514"/>
      <c r="D371" s="1514"/>
      <c r="E371" s="1514"/>
    </row>
    <row r="372" spans="1:5">
      <c r="A372" s="1514"/>
      <c r="B372" s="1891"/>
      <c r="C372" s="1514"/>
      <c r="D372" s="1514"/>
      <c r="E372" s="1514"/>
    </row>
    <row r="373" spans="1:5">
      <c r="A373" s="1514"/>
      <c r="B373" s="1891"/>
      <c r="C373" s="1514"/>
      <c r="D373" s="1514"/>
      <c r="E373" s="1514"/>
    </row>
    <row r="374" spans="1:5">
      <c r="A374" s="1514"/>
      <c r="B374" s="1891"/>
      <c r="C374" s="1514"/>
      <c r="D374" s="1514"/>
      <c r="E374" s="1514"/>
    </row>
    <row r="375" spans="1:5">
      <c r="A375" s="1514"/>
      <c r="B375" s="1891"/>
      <c r="C375" s="1514"/>
      <c r="D375" s="1514"/>
      <c r="E375" s="1514"/>
    </row>
    <row r="376" spans="1:5">
      <c r="A376" s="1514"/>
      <c r="B376" s="1891"/>
      <c r="C376" s="1514"/>
      <c r="D376" s="1514"/>
      <c r="E376" s="1514"/>
    </row>
    <row r="377" spans="1:5">
      <c r="A377" s="1514"/>
      <c r="B377" s="1891"/>
      <c r="C377" s="1514"/>
      <c r="D377" s="1514"/>
      <c r="E377" s="1514"/>
    </row>
    <row r="378" spans="1:5">
      <c r="A378" s="1514"/>
      <c r="B378" s="1891"/>
      <c r="C378" s="1514"/>
      <c r="D378" s="1514"/>
      <c r="E378" s="1514"/>
    </row>
    <row r="379" spans="1:5">
      <c r="A379" s="1514"/>
      <c r="B379" s="1891"/>
      <c r="C379" s="1514"/>
      <c r="D379" s="1514"/>
      <c r="E379" s="1514"/>
    </row>
    <row r="380" spans="1:5">
      <c r="A380" s="1514"/>
      <c r="B380" s="1891"/>
      <c r="C380" s="1514"/>
      <c r="D380" s="1514"/>
      <c r="E380" s="1514"/>
    </row>
    <row r="381" spans="1:5">
      <c r="A381" s="1514"/>
      <c r="B381" s="1891"/>
      <c r="C381" s="1514"/>
      <c r="D381" s="1514"/>
      <c r="E381" s="1514"/>
    </row>
    <row r="382" spans="1:5">
      <c r="A382" s="1514"/>
      <c r="B382" s="1891"/>
      <c r="C382" s="1514"/>
      <c r="D382" s="1514"/>
      <c r="E382" s="1514"/>
    </row>
    <row r="383" spans="1:5">
      <c r="A383" s="1514"/>
      <c r="B383" s="1891"/>
      <c r="C383" s="1514"/>
      <c r="D383" s="1514"/>
      <c r="E383" s="1514"/>
    </row>
    <row r="384" spans="1:5">
      <c r="A384" s="1514"/>
      <c r="B384" s="1891"/>
      <c r="C384" s="1514"/>
      <c r="D384" s="1514"/>
      <c r="E384" s="1514"/>
    </row>
    <row r="385" spans="1:5">
      <c r="A385" s="1514"/>
      <c r="B385" s="1891"/>
      <c r="C385" s="1514"/>
      <c r="D385" s="1514"/>
      <c r="E385" s="1514"/>
    </row>
    <row r="386" spans="1:5">
      <c r="A386" s="1514"/>
      <c r="B386" s="1891"/>
      <c r="C386" s="1514"/>
      <c r="D386" s="1514"/>
      <c r="E386" s="1514"/>
    </row>
    <row r="387" spans="1:5">
      <c r="A387" s="1514"/>
      <c r="B387" s="1891"/>
      <c r="C387" s="1514"/>
      <c r="D387" s="1514"/>
      <c r="E387" s="1514"/>
    </row>
    <row r="388" spans="1:5">
      <c r="A388" s="1514"/>
      <c r="B388" s="1891"/>
      <c r="C388" s="1514"/>
      <c r="D388" s="1514"/>
      <c r="E388" s="1514"/>
    </row>
    <row r="389" spans="1:5">
      <c r="A389" s="1514"/>
      <c r="B389" s="1891"/>
      <c r="C389" s="1514"/>
      <c r="D389" s="1514"/>
      <c r="E389" s="1514"/>
    </row>
    <row r="390" spans="1:5">
      <c r="A390" s="1514"/>
      <c r="B390" s="1891"/>
      <c r="C390" s="1514"/>
      <c r="D390" s="1514"/>
      <c r="E390" s="1514"/>
    </row>
    <row r="391" spans="1:5">
      <c r="A391" s="1514"/>
      <c r="B391" s="1891"/>
      <c r="C391" s="1514"/>
      <c r="D391" s="1514"/>
      <c r="E391" s="1514"/>
    </row>
    <row r="392" spans="1:5">
      <c r="A392" s="1514"/>
      <c r="B392" s="1891"/>
      <c r="C392" s="1514"/>
      <c r="D392" s="1514"/>
      <c r="E392" s="1514"/>
    </row>
    <row r="393" spans="1:5">
      <c r="A393" s="1514"/>
      <c r="B393" s="1891"/>
      <c r="C393" s="1514"/>
      <c r="D393" s="1514"/>
      <c r="E393" s="1514"/>
    </row>
    <row r="394" spans="1:5">
      <c r="A394" s="1514"/>
      <c r="B394" s="1891"/>
      <c r="C394" s="1514"/>
      <c r="D394" s="1514"/>
      <c r="E394" s="1514"/>
    </row>
    <row r="395" spans="1:5">
      <c r="A395" s="1514"/>
      <c r="B395" s="1891"/>
      <c r="C395" s="1514"/>
      <c r="D395" s="1514"/>
      <c r="E395" s="1514"/>
    </row>
    <row r="396" spans="1:5">
      <c r="A396" s="1514"/>
      <c r="B396" s="1891"/>
      <c r="C396" s="1514"/>
      <c r="D396" s="1514"/>
      <c r="E396" s="1514"/>
    </row>
    <row r="397" spans="1:5">
      <c r="A397" s="1514"/>
      <c r="B397" s="1891"/>
      <c r="C397" s="1514"/>
      <c r="D397" s="1514"/>
      <c r="E397" s="1514"/>
    </row>
    <row r="398" spans="1:5">
      <c r="A398" s="1514"/>
      <c r="B398" s="1891"/>
      <c r="C398" s="1514"/>
      <c r="D398" s="1514"/>
      <c r="E398" s="1514"/>
    </row>
    <row r="399" spans="1:5">
      <c r="A399" s="1514"/>
      <c r="B399" s="1891"/>
      <c r="C399" s="1514"/>
      <c r="D399" s="1514"/>
      <c r="E399" s="1514"/>
    </row>
    <row r="400" spans="1:5">
      <c r="A400" s="1514"/>
      <c r="B400" s="1891"/>
      <c r="C400" s="1514"/>
      <c r="D400" s="1514"/>
      <c r="E400" s="1514"/>
    </row>
    <row r="401" spans="1:5">
      <c r="A401" s="1514"/>
      <c r="B401" s="1891"/>
      <c r="C401" s="1514"/>
      <c r="D401" s="1514"/>
      <c r="E401" s="1514"/>
    </row>
    <row r="402" spans="1:5">
      <c r="A402" s="1514"/>
      <c r="B402" s="1891"/>
      <c r="C402" s="1514"/>
      <c r="D402" s="1514"/>
      <c r="E402" s="1514"/>
    </row>
    <row r="403" spans="1:5">
      <c r="A403" s="1514"/>
      <c r="B403" s="1891"/>
      <c r="C403" s="1514"/>
      <c r="D403" s="1514"/>
      <c r="E403" s="1514"/>
    </row>
    <row r="404" spans="1:5">
      <c r="A404" s="1514"/>
      <c r="B404" s="1891"/>
      <c r="C404" s="1514"/>
      <c r="D404" s="1514"/>
      <c r="E404" s="1514"/>
    </row>
    <row r="405" spans="1:5">
      <c r="A405" s="1514"/>
      <c r="B405" s="1891"/>
      <c r="C405" s="1514"/>
      <c r="D405" s="1514"/>
      <c r="E405" s="1514"/>
    </row>
    <row r="406" spans="1:5">
      <c r="A406" s="1514"/>
      <c r="B406" s="1891"/>
      <c r="C406" s="1514"/>
      <c r="D406" s="1514"/>
      <c r="E406" s="1514"/>
    </row>
    <row r="407" spans="1:5">
      <c r="A407" s="1514"/>
      <c r="B407" s="1891"/>
      <c r="C407" s="1514"/>
      <c r="D407" s="1514"/>
      <c r="E407" s="1514"/>
    </row>
    <row r="408" spans="1:5">
      <c r="A408" s="1514"/>
      <c r="B408" s="1891"/>
      <c r="C408" s="1514"/>
      <c r="D408" s="1514"/>
      <c r="E408" s="1514"/>
    </row>
    <row r="409" spans="1:5">
      <c r="A409" s="1514"/>
      <c r="B409" s="1891"/>
      <c r="C409" s="1514"/>
      <c r="D409" s="1514"/>
      <c r="E409" s="1514"/>
    </row>
    <row r="410" spans="1:5">
      <c r="A410" s="1514"/>
      <c r="B410" s="1891"/>
      <c r="C410" s="1514"/>
      <c r="D410" s="1514"/>
      <c r="E410" s="1514"/>
    </row>
    <row r="411" spans="1:5">
      <c r="A411" s="1514"/>
      <c r="B411" s="1891"/>
      <c r="C411" s="1514"/>
      <c r="D411" s="1514"/>
      <c r="E411" s="1514"/>
    </row>
    <row r="412" spans="1:5">
      <c r="A412" s="1514"/>
      <c r="B412" s="1891"/>
      <c r="C412" s="1514"/>
      <c r="D412" s="1514"/>
      <c r="E412" s="1514"/>
    </row>
    <row r="413" spans="1:5">
      <c r="A413" s="1514"/>
      <c r="B413" s="1891"/>
      <c r="C413" s="1514"/>
      <c r="D413" s="1514"/>
      <c r="E413" s="1514"/>
    </row>
    <row r="414" spans="1:5">
      <c r="A414" s="1514"/>
      <c r="B414" s="1891"/>
      <c r="C414" s="1514"/>
      <c r="D414" s="1514"/>
      <c r="E414" s="1514"/>
    </row>
    <row r="415" spans="1:5">
      <c r="A415" s="1514"/>
      <c r="B415" s="1891"/>
      <c r="C415" s="1514"/>
      <c r="D415" s="1514"/>
      <c r="E415" s="1514"/>
    </row>
    <row r="416" spans="1:5">
      <c r="A416" s="1514"/>
      <c r="B416" s="1891"/>
      <c r="C416" s="1514"/>
      <c r="D416" s="1514"/>
      <c r="E416" s="1514"/>
    </row>
    <row r="417" spans="1:5">
      <c r="A417" s="1514"/>
      <c r="B417" s="1891"/>
      <c r="C417" s="1514"/>
      <c r="D417" s="1514"/>
      <c r="E417" s="1514"/>
    </row>
    <row r="418" spans="1:5">
      <c r="A418" s="1514"/>
      <c r="B418" s="1891"/>
      <c r="C418" s="1514"/>
      <c r="D418" s="1514"/>
      <c r="E418" s="1514"/>
    </row>
    <row r="419" spans="1:5">
      <c r="A419" s="1514"/>
      <c r="B419" s="1891"/>
      <c r="C419" s="1514"/>
      <c r="D419" s="1514"/>
      <c r="E419" s="1514"/>
    </row>
    <row r="420" spans="1:5">
      <c r="A420" s="1514"/>
      <c r="B420" s="1891"/>
      <c r="C420" s="1514"/>
      <c r="D420" s="1514"/>
      <c r="E420" s="1514"/>
    </row>
    <row r="421" spans="1:5">
      <c r="A421" s="1514"/>
      <c r="B421" s="1891"/>
      <c r="C421" s="1514"/>
      <c r="D421" s="1514"/>
      <c r="E421" s="1514"/>
    </row>
    <row r="422" spans="1:5">
      <c r="A422" s="1514"/>
      <c r="B422" s="1891"/>
      <c r="C422" s="1514"/>
      <c r="D422" s="1514"/>
      <c r="E422" s="1514"/>
    </row>
    <row r="423" spans="1:5">
      <c r="A423" s="1514"/>
      <c r="B423" s="1891"/>
      <c r="C423" s="1514"/>
      <c r="D423" s="1514"/>
      <c r="E423" s="1514"/>
    </row>
    <row r="424" spans="1:5">
      <c r="A424" s="1514"/>
      <c r="B424" s="1891"/>
      <c r="C424" s="1514"/>
      <c r="D424" s="1514"/>
      <c r="E424" s="1514"/>
    </row>
    <row r="425" spans="1:5">
      <c r="A425" s="1514"/>
      <c r="B425" s="1891"/>
      <c r="C425" s="1514"/>
      <c r="D425" s="1514"/>
      <c r="E425" s="1514"/>
    </row>
    <row r="426" spans="1:5">
      <c r="A426" s="1514"/>
      <c r="B426" s="1891"/>
      <c r="C426" s="1514"/>
      <c r="D426" s="1514"/>
      <c r="E426" s="1514"/>
    </row>
    <row r="427" spans="1:5">
      <c r="A427" s="1514"/>
      <c r="B427" s="1891"/>
      <c r="C427" s="1514"/>
      <c r="D427" s="1514"/>
      <c r="E427" s="1514"/>
    </row>
    <row r="428" spans="1:5">
      <c r="A428" s="1514"/>
      <c r="B428" s="1891"/>
      <c r="C428" s="1514"/>
      <c r="D428" s="1514"/>
      <c r="E428" s="1514"/>
    </row>
    <row r="429" spans="1:5">
      <c r="A429" s="1514"/>
      <c r="B429" s="1891"/>
      <c r="C429" s="1514"/>
      <c r="D429" s="1514"/>
      <c r="E429" s="1514"/>
    </row>
    <row r="430" spans="1:5">
      <c r="A430" s="1514"/>
      <c r="B430" s="1891"/>
      <c r="C430" s="1514"/>
      <c r="D430" s="1514"/>
      <c r="E430" s="1514"/>
    </row>
    <row r="431" spans="1:5">
      <c r="A431" s="1514"/>
      <c r="B431" s="1891"/>
      <c r="C431" s="1514"/>
      <c r="D431" s="1514"/>
      <c r="E431" s="1514"/>
    </row>
    <row r="432" spans="1:5">
      <c r="A432" s="1514"/>
      <c r="B432" s="1891"/>
      <c r="C432" s="1514"/>
      <c r="D432" s="1514"/>
      <c r="E432" s="1514"/>
    </row>
    <row r="433" spans="1:5">
      <c r="A433" s="1514"/>
      <c r="B433" s="1891"/>
      <c r="C433" s="1514"/>
      <c r="D433" s="1514"/>
      <c r="E433" s="1514"/>
    </row>
    <row r="434" spans="1:5">
      <c r="A434" s="1514"/>
      <c r="B434" s="1891"/>
      <c r="C434" s="1514"/>
      <c r="D434" s="1514"/>
      <c r="E434" s="1514"/>
    </row>
    <row r="435" spans="1:5">
      <c r="A435" s="1514"/>
      <c r="B435" s="1891"/>
      <c r="C435" s="1514"/>
      <c r="D435" s="1514"/>
      <c r="E435" s="1514"/>
    </row>
    <row r="436" spans="1:5">
      <c r="A436" s="1514"/>
      <c r="B436" s="1891"/>
      <c r="C436" s="1514"/>
      <c r="D436" s="1514"/>
      <c r="E436" s="1514"/>
    </row>
    <row r="437" spans="1:5">
      <c r="A437" s="1514"/>
      <c r="B437" s="1891"/>
      <c r="C437" s="1514"/>
      <c r="D437" s="1514"/>
      <c r="E437" s="1514"/>
    </row>
    <row r="438" spans="1:5">
      <c r="A438" s="1514"/>
      <c r="B438" s="1891"/>
      <c r="C438" s="1514"/>
      <c r="D438" s="1514"/>
      <c r="E438" s="1514"/>
    </row>
    <row r="439" spans="1:5">
      <c r="A439" s="1514"/>
      <c r="B439" s="1891"/>
      <c r="C439" s="1514"/>
      <c r="D439" s="1514"/>
      <c r="E439" s="1514"/>
    </row>
    <row r="440" spans="1:5">
      <c r="A440" s="1514"/>
      <c r="B440" s="1891"/>
      <c r="C440" s="1514"/>
      <c r="D440" s="1514"/>
      <c r="E440" s="1514"/>
    </row>
    <row r="441" spans="1:5">
      <c r="A441" s="1514"/>
      <c r="B441" s="1891"/>
      <c r="C441" s="1514"/>
      <c r="D441" s="1514"/>
      <c r="E441" s="1514"/>
    </row>
    <row r="442" spans="1:5">
      <c r="A442" s="1514"/>
      <c r="B442" s="1891"/>
      <c r="C442" s="1514"/>
      <c r="D442" s="1514"/>
      <c r="E442" s="1514"/>
    </row>
    <row r="443" spans="1:5">
      <c r="A443" s="1514"/>
      <c r="B443" s="1891"/>
      <c r="C443" s="1514"/>
      <c r="D443" s="1514"/>
      <c r="E443" s="1514"/>
    </row>
    <row r="444" spans="1:5">
      <c r="A444" s="1514"/>
      <c r="B444" s="1891"/>
      <c r="C444" s="1514"/>
      <c r="D444" s="1514"/>
      <c r="E444" s="1514"/>
    </row>
    <row r="445" spans="1:5">
      <c r="A445" s="1514"/>
      <c r="B445" s="1891"/>
      <c r="C445" s="1514"/>
      <c r="D445" s="1514"/>
      <c r="E445" s="1514"/>
    </row>
    <row r="446" spans="1:5">
      <c r="A446" s="1514"/>
      <c r="B446" s="1891"/>
      <c r="C446" s="1514"/>
      <c r="D446" s="1514"/>
      <c r="E446" s="1514"/>
    </row>
    <row r="447" spans="1:5">
      <c r="A447" s="1514"/>
      <c r="B447" s="1891"/>
      <c r="C447" s="1514"/>
      <c r="D447" s="1514"/>
      <c r="E447" s="1514"/>
    </row>
    <row r="448" spans="1:5">
      <c r="A448" s="1514"/>
      <c r="B448" s="1891"/>
      <c r="C448" s="1514"/>
      <c r="D448" s="1514"/>
      <c r="E448" s="1514"/>
    </row>
    <row r="449" spans="1:5">
      <c r="A449" s="1514"/>
      <c r="B449" s="1891"/>
      <c r="C449" s="1514"/>
      <c r="D449" s="1514"/>
      <c r="E449" s="1514"/>
    </row>
    <row r="450" spans="1:5">
      <c r="A450" s="1514"/>
      <c r="B450" s="1891"/>
      <c r="C450" s="1514"/>
      <c r="D450" s="1514"/>
      <c r="E450" s="1514"/>
    </row>
    <row r="451" spans="1:5">
      <c r="A451" s="1514"/>
      <c r="B451" s="1891"/>
      <c r="C451" s="1514"/>
      <c r="D451" s="1514"/>
      <c r="E451" s="1514"/>
    </row>
    <row r="452" spans="1:5">
      <c r="A452" s="1514"/>
      <c r="B452" s="1891"/>
      <c r="C452" s="1514"/>
      <c r="D452" s="1514"/>
      <c r="E452" s="1514"/>
    </row>
    <row r="453" spans="1:5">
      <c r="A453" s="1514"/>
      <c r="B453" s="1891"/>
      <c r="C453" s="1514"/>
      <c r="D453" s="1514"/>
      <c r="E453" s="1514"/>
    </row>
    <row r="454" spans="1:5">
      <c r="A454" s="1514"/>
      <c r="B454" s="1891"/>
      <c r="C454" s="1514"/>
      <c r="D454" s="1514"/>
      <c r="E454" s="1514"/>
    </row>
    <row r="455" spans="1:5">
      <c r="A455" s="1514"/>
      <c r="B455" s="1891"/>
      <c r="C455" s="1514"/>
      <c r="D455" s="1514"/>
      <c r="E455" s="1514"/>
    </row>
    <row r="456" spans="1:5">
      <c r="A456" s="1514"/>
      <c r="B456" s="1891"/>
      <c r="C456" s="1514"/>
      <c r="D456" s="1514"/>
      <c r="E456" s="1514"/>
    </row>
    <row r="457" spans="1:5">
      <c r="A457" s="1514"/>
      <c r="B457" s="1891"/>
      <c r="C457" s="1514"/>
      <c r="D457" s="1514"/>
      <c r="E457" s="1514"/>
    </row>
    <row r="458" spans="1:5">
      <c r="A458" s="1514"/>
      <c r="B458" s="1891"/>
      <c r="C458" s="1514"/>
      <c r="D458" s="1514"/>
      <c r="E458" s="1514"/>
    </row>
    <row r="459" spans="1:5">
      <c r="A459" s="1514"/>
      <c r="B459" s="1891"/>
      <c r="C459" s="1514"/>
      <c r="D459" s="1514"/>
      <c r="E459" s="1514"/>
    </row>
    <row r="460" spans="1:5">
      <c r="A460" s="1514"/>
      <c r="B460" s="1891"/>
      <c r="C460" s="1514"/>
      <c r="D460" s="1514"/>
      <c r="E460" s="1514"/>
    </row>
    <row r="461" spans="1:5">
      <c r="A461" s="1514"/>
      <c r="B461" s="1891"/>
      <c r="C461" s="1514"/>
      <c r="D461" s="1514"/>
      <c r="E461" s="1514"/>
    </row>
    <row r="462" spans="1:5">
      <c r="A462" s="1514"/>
      <c r="B462" s="1891"/>
      <c r="C462" s="1514"/>
      <c r="D462" s="1514"/>
      <c r="E462" s="1514"/>
    </row>
    <row r="463" spans="1:5">
      <c r="A463" s="1514"/>
      <c r="B463" s="1891"/>
      <c r="C463" s="1514"/>
      <c r="D463" s="1514"/>
      <c r="E463" s="1514"/>
    </row>
    <row r="464" spans="1:5">
      <c r="A464" s="1514"/>
      <c r="B464" s="1891"/>
      <c r="C464" s="1514"/>
      <c r="D464" s="1514"/>
      <c r="E464" s="1514"/>
    </row>
    <row r="465" spans="1:5">
      <c r="A465" s="1514"/>
      <c r="B465" s="1891"/>
      <c r="C465" s="1514"/>
      <c r="D465" s="1514"/>
      <c r="E465" s="1514"/>
    </row>
    <row r="466" spans="1:5">
      <c r="A466" s="1514"/>
      <c r="B466" s="1891"/>
      <c r="C466" s="1514"/>
      <c r="D466" s="1514"/>
      <c r="E466" s="1514"/>
    </row>
    <row r="467" spans="1:5">
      <c r="A467" s="1514"/>
      <c r="B467" s="1891"/>
      <c r="C467" s="1514"/>
      <c r="D467" s="1514"/>
      <c r="E467" s="1514"/>
    </row>
    <row r="468" spans="1:5">
      <c r="A468" s="1514"/>
      <c r="B468" s="1891"/>
      <c r="C468" s="1514"/>
      <c r="D468" s="1514"/>
      <c r="E468" s="1514"/>
    </row>
    <row r="469" spans="1:5">
      <c r="A469" s="1514"/>
      <c r="B469" s="1891"/>
      <c r="C469" s="1514"/>
      <c r="D469" s="1514"/>
      <c r="E469" s="1514"/>
    </row>
    <row r="470" spans="1:5">
      <c r="A470" s="1514"/>
      <c r="B470" s="1891"/>
      <c r="C470" s="1514"/>
      <c r="D470" s="1514"/>
      <c r="E470" s="1514"/>
    </row>
    <row r="471" spans="1:5">
      <c r="A471" s="1514"/>
      <c r="B471" s="1891"/>
      <c r="C471" s="1514"/>
      <c r="D471" s="1514"/>
      <c r="E471" s="1514"/>
    </row>
    <row r="472" spans="1:5">
      <c r="A472" s="1514"/>
      <c r="B472" s="1891"/>
      <c r="C472" s="1514"/>
      <c r="D472" s="1514"/>
      <c r="E472" s="1514"/>
    </row>
    <row r="473" spans="1:5">
      <c r="A473" s="1514"/>
      <c r="B473" s="1891"/>
      <c r="C473" s="1514"/>
      <c r="D473" s="1514"/>
      <c r="E473" s="1514"/>
    </row>
    <row r="474" spans="1:5">
      <c r="A474" s="1514"/>
      <c r="B474" s="1891"/>
      <c r="C474" s="1514"/>
      <c r="D474" s="1514"/>
      <c r="E474" s="1514"/>
    </row>
    <row r="475" spans="1:5">
      <c r="A475" s="1514"/>
      <c r="B475" s="1891"/>
      <c r="C475" s="1514"/>
      <c r="D475" s="1514"/>
      <c r="E475" s="1514"/>
    </row>
    <row r="476" spans="1:5">
      <c r="A476" s="1514"/>
      <c r="B476" s="1891"/>
      <c r="C476" s="1514"/>
      <c r="D476" s="1514"/>
      <c r="E476" s="1514"/>
    </row>
    <row r="477" spans="1:5">
      <c r="A477" s="1514"/>
      <c r="B477" s="1891"/>
      <c r="C477" s="1514"/>
      <c r="D477" s="1514"/>
      <c r="E477" s="1514"/>
    </row>
    <row r="478" spans="1:5">
      <c r="A478" s="1514"/>
      <c r="B478" s="1891"/>
      <c r="C478" s="1514"/>
      <c r="D478" s="1514"/>
      <c r="E478" s="1514"/>
    </row>
    <row r="479" spans="1:5">
      <c r="A479" s="1514"/>
      <c r="B479" s="1891"/>
      <c r="C479" s="1514"/>
      <c r="D479" s="1514"/>
      <c r="E479" s="1514"/>
    </row>
    <row r="480" spans="1:5">
      <c r="A480" s="1514"/>
      <c r="B480" s="1891"/>
      <c r="C480" s="1514"/>
      <c r="D480" s="1514"/>
      <c r="E480" s="1514"/>
    </row>
    <row r="481" spans="1:5">
      <c r="A481" s="1514"/>
      <c r="B481" s="1891"/>
      <c r="C481" s="1514"/>
      <c r="D481" s="1514"/>
      <c r="E481" s="1514"/>
    </row>
    <row r="482" spans="1:5">
      <c r="A482" s="1514"/>
      <c r="B482" s="1891"/>
      <c r="C482" s="1514"/>
      <c r="D482" s="1514"/>
      <c r="E482" s="1514"/>
    </row>
    <row r="483" spans="1:5">
      <c r="A483" s="1514"/>
      <c r="B483" s="1891"/>
      <c r="C483" s="1514"/>
      <c r="D483" s="1514"/>
      <c r="E483" s="1514"/>
    </row>
    <row r="484" spans="1:5">
      <c r="A484" s="1514"/>
      <c r="B484" s="1891"/>
      <c r="C484" s="1514"/>
      <c r="D484" s="1514"/>
      <c r="E484" s="1514"/>
    </row>
    <row r="485" spans="1:5">
      <c r="A485" s="1514"/>
      <c r="B485" s="1891"/>
      <c r="C485" s="1514"/>
      <c r="D485" s="1514"/>
      <c r="E485" s="1514"/>
    </row>
    <row r="486" spans="1:5">
      <c r="A486" s="1514"/>
      <c r="B486" s="1891"/>
      <c r="C486" s="1514"/>
      <c r="D486" s="1514"/>
      <c r="E486" s="1514"/>
    </row>
    <row r="487" spans="1:5">
      <c r="A487" s="1514"/>
      <c r="B487" s="1891"/>
      <c r="C487" s="1514"/>
      <c r="D487" s="1514"/>
      <c r="E487" s="1514"/>
    </row>
    <row r="488" spans="1:5">
      <c r="A488" s="1514"/>
      <c r="B488" s="1891"/>
      <c r="C488" s="1514"/>
      <c r="D488" s="1514"/>
      <c r="E488" s="1514"/>
    </row>
    <row r="489" spans="1:5">
      <c r="A489" s="1514"/>
      <c r="B489" s="1891"/>
      <c r="C489" s="1514"/>
      <c r="D489" s="1514"/>
      <c r="E489" s="1514"/>
    </row>
    <row r="490" spans="1:5">
      <c r="A490" s="1514"/>
      <c r="B490" s="1891"/>
      <c r="C490" s="1514"/>
      <c r="D490" s="1514"/>
      <c r="E490" s="1514"/>
    </row>
    <row r="491" spans="1:5">
      <c r="A491" s="1514"/>
      <c r="B491" s="1891"/>
      <c r="C491" s="1514"/>
      <c r="D491" s="1514"/>
      <c r="E491" s="1514"/>
    </row>
    <row r="492" spans="1:5">
      <c r="A492" s="1514"/>
      <c r="B492" s="1891"/>
      <c r="C492" s="1514"/>
      <c r="D492" s="1514"/>
      <c r="E492" s="1514"/>
    </row>
    <row r="493" spans="1:5">
      <c r="A493" s="1514"/>
      <c r="B493" s="1891"/>
      <c r="C493" s="1514"/>
      <c r="D493" s="1514"/>
      <c r="E493" s="1514"/>
    </row>
    <row r="494" spans="1:5">
      <c r="A494" s="1514"/>
      <c r="B494" s="1891"/>
      <c r="C494" s="1514"/>
      <c r="D494" s="1514"/>
      <c r="E494" s="1514"/>
    </row>
    <row r="495" spans="1:5">
      <c r="A495" s="1514"/>
      <c r="B495" s="1891"/>
      <c r="C495" s="1514"/>
      <c r="D495" s="1514"/>
      <c r="E495" s="1514"/>
    </row>
    <row r="496" spans="1:5">
      <c r="A496" s="1514"/>
      <c r="B496" s="1891"/>
      <c r="C496" s="1514"/>
      <c r="D496" s="1514"/>
      <c r="E496" s="1514"/>
    </row>
    <row r="497" spans="1:5">
      <c r="A497" s="1514"/>
      <c r="B497" s="1891"/>
      <c r="C497" s="1514"/>
      <c r="D497" s="1514"/>
      <c r="E497" s="1514"/>
    </row>
    <row r="498" spans="1:5">
      <c r="A498" s="1514"/>
      <c r="B498" s="1891"/>
      <c r="C498" s="1514"/>
      <c r="D498" s="1514"/>
      <c r="E498" s="1514"/>
    </row>
    <row r="499" spans="1:5">
      <c r="A499" s="1514"/>
      <c r="B499" s="1891"/>
      <c r="C499" s="1514"/>
      <c r="D499" s="1514"/>
      <c r="E499" s="1514"/>
    </row>
    <row r="500" spans="1:5">
      <c r="A500" s="1514"/>
      <c r="B500" s="1891"/>
      <c r="C500" s="1514"/>
      <c r="D500" s="1514"/>
      <c r="E500" s="1514"/>
    </row>
    <row r="501" spans="1:5">
      <c r="A501" s="1514"/>
      <c r="B501" s="1891"/>
      <c r="C501" s="1514"/>
      <c r="D501" s="1514"/>
      <c r="E501" s="1514"/>
    </row>
    <row r="502" spans="1:5">
      <c r="A502" s="1514"/>
      <c r="B502" s="1891"/>
      <c r="C502" s="1514"/>
      <c r="D502" s="1514"/>
      <c r="E502" s="1514"/>
    </row>
    <row r="503" spans="1:5">
      <c r="A503" s="1514"/>
      <c r="B503" s="1891"/>
      <c r="C503" s="1514"/>
      <c r="D503" s="1514"/>
      <c r="E503" s="1514"/>
    </row>
    <row r="504" spans="1:5">
      <c r="A504" s="1514"/>
      <c r="B504" s="1891"/>
      <c r="C504" s="1514"/>
      <c r="D504" s="1514"/>
      <c r="E504" s="1514"/>
    </row>
    <row r="505" spans="1:5">
      <c r="A505" s="1514"/>
      <c r="B505" s="1891"/>
      <c r="C505" s="1514"/>
      <c r="D505" s="1514"/>
      <c r="E505" s="1514"/>
    </row>
    <row r="506" spans="1:5">
      <c r="A506" s="1514"/>
      <c r="B506" s="1891"/>
      <c r="C506" s="1514"/>
      <c r="D506" s="1514"/>
      <c r="E506" s="1514"/>
    </row>
    <row r="507" spans="1:5">
      <c r="A507" s="1514"/>
      <c r="B507" s="1891"/>
      <c r="C507" s="1514"/>
      <c r="D507" s="1514"/>
      <c r="E507" s="1514"/>
    </row>
    <row r="508" spans="1:5">
      <c r="A508" s="1514"/>
      <c r="B508" s="1891"/>
      <c r="C508" s="1514"/>
      <c r="D508" s="1514"/>
      <c r="E508" s="1514"/>
    </row>
    <row r="509" spans="1:5">
      <c r="A509" s="1514"/>
      <c r="B509" s="1891"/>
      <c r="C509" s="1514"/>
      <c r="D509" s="1514"/>
      <c r="E509" s="1514"/>
    </row>
    <row r="510" spans="1:5">
      <c r="A510" s="1514"/>
      <c r="B510" s="1891"/>
      <c r="C510" s="1514"/>
      <c r="D510" s="1514"/>
      <c r="E510" s="1514"/>
    </row>
    <row r="511" spans="1:5">
      <c r="A511" s="1514"/>
      <c r="B511" s="1891"/>
      <c r="C511" s="1514"/>
      <c r="D511" s="1514"/>
      <c r="E511" s="1514"/>
    </row>
    <row r="512" spans="1:5">
      <c r="A512" s="1514"/>
      <c r="B512" s="1891"/>
      <c r="C512" s="1514"/>
      <c r="D512" s="1514"/>
      <c r="E512" s="1514"/>
    </row>
    <row r="513" spans="1:5">
      <c r="A513" s="1514"/>
      <c r="B513" s="1891"/>
      <c r="C513" s="1514"/>
      <c r="D513" s="1514"/>
      <c r="E513" s="1514"/>
    </row>
    <row r="514" spans="1:5">
      <c r="A514" s="1514"/>
      <c r="B514" s="1891"/>
      <c r="C514" s="1514"/>
      <c r="D514" s="1514"/>
      <c r="E514" s="1514"/>
    </row>
    <row r="515" spans="1:5">
      <c r="A515" s="1514"/>
      <c r="B515" s="1891"/>
      <c r="C515" s="1514"/>
      <c r="D515" s="1514"/>
      <c r="E515" s="1514"/>
    </row>
    <row r="516" spans="1:5">
      <c r="A516" s="1514"/>
      <c r="B516" s="1891"/>
      <c r="C516" s="1514"/>
      <c r="D516" s="1514"/>
      <c r="E516" s="1514"/>
    </row>
    <row r="517" spans="1:5">
      <c r="A517" s="1514"/>
      <c r="B517" s="1891"/>
      <c r="C517" s="1514"/>
      <c r="D517" s="1514"/>
      <c r="E517" s="1514"/>
    </row>
    <row r="518" spans="1:5">
      <c r="A518" s="1514"/>
      <c r="B518" s="1891"/>
      <c r="C518" s="1514"/>
      <c r="D518" s="1514"/>
      <c r="E518" s="1514"/>
    </row>
    <row r="519" spans="1:5">
      <c r="A519" s="1514"/>
      <c r="B519" s="1891"/>
      <c r="C519" s="1514"/>
      <c r="D519" s="1514"/>
      <c r="E519" s="1514"/>
    </row>
    <row r="520" spans="1:5">
      <c r="A520" s="1514"/>
      <c r="B520" s="1891"/>
      <c r="C520" s="1514"/>
      <c r="D520" s="1514"/>
      <c r="E520" s="1514"/>
    </row>
    <row r="521" spans="1:5">
      <c r="A521" s="1514"/>
      <c r="B521" s="1891"/>
      <c r="C521" s="1514"/>
      <c r="D521" s="1514"/>
      <c r="E521" s="1514"/>
    </row>
    <row r="522" spans="1:5">
      <c r="A522" s="1514"/>
      <c r="B522" s="1891"/>
      <c r="C522" s="1514"/>
      <c r="D522" s="1514"/>
      <c r="E522" s="1514"/>
    </row>
    <row r="523" spans="1:5">
      <c r="A523" s="1514"/>
      <c r="B523" s="1891"/>
      <c r="C523" s="1514"/>
      <c r="D523" s="1514"/>
      <c r="E523" s="1514"/>
    </row>
    <row r="524" spans="1:5">
      <c r="A524" s="1514"/>
      <c r="B524" s="1891"/>
      <c r="C524" s="1514"/>
      <c r="D524" s="1514"/>
      <c r="E524" s="1514"/>
    </row>
    <row r="525" spans="1:5">
      <c r="A525" s="1514"/>
      <c r="B525" s="1891"/>
      <c r="C525" s="1514"/>
      <c r="D525" s="1514"/>
      <c r="E525" s="1514"/>
    </row>
    <row r="526" spans="1:5">
      <c r="A526" s="1514"/>
      <c r="B526" s="1891"/>
      <c r="C526" s="1514"/>
      <c r="D526" s="1514"/>
      <c r="E526" s="1514"/>
    </row>
    <row r="527" spans="1:5">
      <c r="A527" s="1514"/>
      <c r="B527" s="1891"/>
      <c r="C527" s="1514"/>
      <c r="D527" s="1514"/>
      <c r="E527" s="1514"/>
    </row>
    <row r="528" spans="1:5">
      <c r="A528" s="1514"/>
      <c r="B528" s="1891"/>
      <c r="C528" s="1514"/>
      <c r="D528" s="1514"/>
      <c r="E528" s="1514"/>
    </row>
    <row r="529" spans="1:5">
      <c r="A529" s="1514"/>
      <c r="B529" s="1891"/>
      <c r="C529" s="1514"/>
      <c r="D529" s="1514"/>
      <c r="E529" s="1514"/>
    </row>
    <row r="530" spans="1:5">
      <c r="A530" s="1514"/>
      <c r="B530" s="1891"/>
      <c r="C530" s="1514"/>
      <c r="D530" s="1514"/>
      <c r="E530" s="1514"/>
    </row>
    <row r="531" spans="1:5">
      <c r="A531" s="1514"/>
      <c r="B531" s="1891"/>
      <c r="C531" s="1514"/>
      <c r="D531" s="1514"/>
      <c r="E531" s="1514"/>
    </row>
    <row r="532" spans="1:5">
      <c r="A532" s="1514"/>
      <c r="B532" s="1891"/>
      <c r="C532" s="1514"/>
      <c r="D532" s="1514"/>
      <c r="E532" s="1514"/>
    </row>
    <row r="533" spans="1:5">
      <c r="A533" s="1514"/>
      <c r="B533" s="1891"/>
      <c r="C533" s="1514"/>
      <c r="D533" s="1514"/>
      <c r="E533" s="1514"/>
    </row>
    <row r="534" spans="1:5">
      <c r="A534" s="1514"/>
      <c r="B534" s="1891"/>
      <c r="C534" s="1514"/>
      <c r="D534" s="1514"/>
      <c r="E534" s="1514"/>
    </row>
    <row r="535" spans="1:5">
      <c r="A535" s="1514"/>
      <c r="B535" s="1891"/>
      <c r="C535" s="1514"/>
      <c r="D535" s="1514"/>
      <c r="E535" s="1514"/>
    </row>
    <row r="536" spans="1:5">
      <c r="A536" s="1514"/>
      <c r="B536" s="1891"/>
      <c r="C536" s="1514"/>
      <c r="D536" s="1514"/>
      <c r="E536" s="1514"/>
    </row>
    <row r="537" spans="1:5">
      <c r="A537" s="1514"/>
      <c r="B537" s="1891"/>
      <c r="C537" s="1514"/>
      <c r="D537" s="1514"/>
      <c r="E537" s="1514"/>
    </row>
    <row r="538" spans="1:5">
      <c r="A538" s="1514"/>
      <c r="B538" s="1891"/>
      <c r="C538" s="1514"/>
      <c r="D538" s="1514"/>
      <c r="E538" s="1514"/>
    </row>
    <row r="539" spans="1:5">
      <c r="A539" s="1514"/>
      <c r="B539" s="1891"/>
      <c r="C539" s="1514"/>
      <c r="D539" s="1514"/>
      <c r="E539" s="1514"/>
    </row>
    <row r="540" spans="1:5">
      <c r="A540" s="1514"/>
      <c r="B540" s="1891"/>
      <c r="C540" s="1514"/>
      <c r="D540" s="1514"/>
      <c r="E540" s="1514"/>
    </row>
    <row r="541" spans="1:5">
      <c r="A541" s="1514"/>
      <c r="B541" s="1891"/>
      <c r="C541" s="1514"/>
      <c r="D541" s="1514"/>
      <c r="E541" s="1514"/>
    </row>
    <row r="542" spans="1:5">
      <c r="A542" s="1514"/>
      <c r="B542" s="1891"/>
      <c r="C542" s="1514"/>
      <c r="D542" s="1514"/>
      <c r="E542" s="1514"/>
    </row>
    <row r="543" spans="1:5">
      <c r="A543" s="1514"/>
      <c r="B543" s="1891"/>
      <c r="C543" s="1514"/>
      <c r="D543" s="1514"/>
      <c r="E543" s="1514"/>
    </row>
    <row r="544" spans="1:5">
      <c r="A544" s="1514"/>
      <c r="B544" s="1891"/>
      <c r="C544" s="1514"/>
      <c r="D544" s="1514"/>
      <c r="E544" s="1514"/>
    </row>
    <row r="545" spans="1:5">
      <c r="A545" s="1514"/>
      <c r="B545" s="1891"/>
      <c r="C545" s="1514"/>
      <c r="D545" s="1514"/>
      <c r="E545" s="1514"/>
    </row>
    <row r="546" spans="1:5">
      <c r="A546" s="1514"/>
      <c r="B546" s="1891"/>
      <c r="C546" s="1514"/>
      <c r="D546" s="1514"/>
      <c r="E546" s="1514"/>
    </row>
    <row r="547" spans="1:5">
      <c r="A547" s="1514"/>
      <c r="B547" s="1891"/>
      <c r="C547" s="1514"/>
      <c r="D547" s="1514"/>
      <c r="E547" s="1514"/>
    </row>
    <row r="548" spans="1:5">
      <c r="A548" s="1514"/>
      <c r="B548" s="1891"/>
      <c r="C548" s="1514"/>
      <c r="D548" s="1514"/>
      <c r="E548" s="1514"/>
    </row>
    <row r="549" spans="1:5">
      <c r="A549" s="1514"/>
      <c r="B549" s="1891"/>
      <c r="C549" s="1514"/>
      <c r="D549" s="1514"/>
      <c r="E549" s="1514"/>
    </row>
    <row r="550" spans="1:5">
      <c r="A550" s="1514"/>
      <c r="B550" s="1891"/>
      <c r="C550" s="1514"/>
      <c r="D550" s="1514"/>
      <c r="E550" s="1514"/>
    </row>
    <row r="551" spans="1:5">
      <c r="A551" s="1514"/>
      <c r="B551" s="1891"/>
      <c r="C551" s="1514"/>
      <c r="D551" s="1514"/>
      <c r="E551" s="1514"/>
    </row>
    <row r="552" spans="1:5">
      <c r="A552" s="1514"/>
      <c r="B552" s="1891"/>
      <c r="C552" s="1514"/>
      <c r="D552" s="1514"/>
      <c r="E552" s="1514"/>
    </row>
    <row r="553" spans="1:5">
      <c r="A553" s="1514"/>
      <c r="B553" s="1891"/>
      <c r="C553" s="1514"/>
      <c r="D553" s="1514"/>
      <c r="E553" s="1514"/>
    </row>
    <row r="554" spans="1:5">
      <c r="A554" s="1514"/>
      <c r="B554" s="1891"/>
      <c r="C554" s="1514"/>
      <c r="D554" s="1514"/>
      <c r="E554" s="1514"/>
    </row>
    <row r="555" spans="1:5">
      <c r="A555" s="1514"/>
      <c r="B555" s="1891"/>
      <c r="C555" s="1514"/>
      <c r="D555" s="1514"/>
      <c r="E555" s="1514"/>
    </row>
    <row r="556" spans="1:5">
      <c r="A556" s="1514"/>
      <c r="B556" s="1891"/>
      <c r="C556" s="1514"/>
      <c r="D556" s="1514"/>
      <c r="E556" s="1514"/>
    </row>
    <row r="557" spans="1:5">
      <c r="A557" s="1514"/>
      <c r="B557" s="1891"/>
      <c r="C557" s="1514"/>
      <c r="D557" s="1514"/>
      <c r="E557" s="1514"/>
    </row>
    <row r="558" spans="1:5">
      <c r="A558" s="1514"/>
      <c r="B558" s="1891"/>
      <c r="C558" s="1514"/>
      <c r="D558" s="1514"/>
      <c r="E558" s="1514"/>
    </row>
    <row r="559" spans="1:5">
      <c r="A559" s="1514"/>
      <c r="B559" s="1891"/>
      <c r="C559" s="1514"/>
      <c r="D559" s="1514"/>
      <c r="E559" s="1514"/>
    </row>
    <row r="560" spans="1:5">
      <c r="A560" s="1514"/>
      <c r="B560" s="1891"/>
      <c r="C560" s="1514"/>
      <c r="D560" s="1514"/>
      <c r="E560" s="1514"/>
    </row>
    <row r="561" spans="1:5">
      <c r="A561" s="1514"/>
      <c r="B561" s="1891"/>
      <c r="C561" s="1514"/>
      <c r="D561" s="1514"/>
      <c r="E561" s="1514"/>
    </row>
    <row r="562" spans="1:5">
      <c r="A562" s="1514"/>
      <c r="B562" s="1891"/>
      <c r="C562" s="1514"/>
      <c r="D562" s="1514"/>
      <c r="E562" s="1514"/>
    </row>
    <row r="563" spans="1:5">
      <c r="A563" s="1514"/>
      <c r="B563" s="1891"/>
      <c r="C563" s="1514"/>
      <c r="D563" s="1514"/>
      <c r="E563" s="1514"/>
    </row>
    <row r="564" spans="1:5">
      <c r="A564" s="1514"/>
      <c r="B564" s="1891"/>
      <c r="C564" s="1514"/>
      <c r="D564" s="1514"/>
      <c r="E564" s="1514"/>
    </row>
    <row r="565" spans="1:5">
      <c r="A565" s="1514"/>
      <c r="B565" s="1891"/>
      <c r="C565" s="1514"/>
      <c r="D565" s="1514"/>
      <c r="E565" s="1514"/>
    </row>
    <row r="566" spans="1:5">
      <c r="A566" s="1514"/>
      <c r="B566" s="1891"/>
      <c r="C566" s="1514"/>
      <c r="D566" s="1514"/>
      <c r="E566" s="1514"/>
    </row>
    <row r="567" spans="1:5">
      <c r="A567" s="1514"/>
      <c r="B567" s="1891"/>
      <c r="C567" s="1514"/>
      <c r="D567" s="1514"/>
      <c r="E567" s="1514"/>
    </row>
    <row r="568" spans="1:5">
      <c r="A568" s="1514"/>
      <c r="B568" s="1891"/>
      <c r="C568" s="1514"/>
      <c r="D568" s="1514"/>
      <c r="E568" s="1514"/>
    </row>
    <row r="569" spans="1:5">
      <c r="A569" s="1514"/>
      <c r="B569" s="1891"/>
      <c r="C569" s="1514"/>
      <c r="D569" s="1514"/>
      <c r="E569" s="1514"/>
    </row>
    <row r="570" spans="1:5">
      <c r="A570" s="1514"/>
      <c r="B570" s="1891"/>
      <c r="C570" s="1514"/>
      <c r="D570" s="1514"/>
      <c r="E570" s="1514"/>
    </row>
    <row r="571" spans="1:5">
      <c r="A571" s="1514"/>
      <c r="B571" s="1891"/>
      <c r="C571" s="1514"/>
      <c r="D571" s="1514"/>
      <c r="E571" s="1514"/>
    </row>
    <row r="572" spans="1:5">
      <c r="A572" s="1514"/>
      <c r="B572" s="1891"/>
      <c r="C572" s="1514"/>
      <c r="D572" s="1514"/>
      <c r="E572" s="1514"/>
    </row>
    <row r="573" spans="1:5">
      <c r="A573" s="1514"/>
      <c r="B573" s="1891"/>
      <c r="C573" s="1514"/>
      <c r="D573" s="1514"/>
      <c r="E573" s="1514"/>
    </row>
    <row r="574" spans="1:5">
      <c r="A574" s="1514"/>
      <c r="B574" s="1891"/>
      <c r="C574" s="1514"/>
      <c r="D574" s="1514"/>
      <c r="E574" s="1514"/>
    </row>
    <row r="575" spans="1:5">
      <c r="A575" s="1514"/>
      <c r="B575" s="1891"/>
      <c r="C575" s="1514"/>
      <c r="D575" s="1514"/>
      <c r="E575" s="1514"/>
    </row>
    <row r="576" spans="1:5">
      <c r="A576" s="1514"/>
      <c r="B576" s="1891"/>
      <c r="C576" s="1514"/>
      <c r="D576" s="1514"/>
      <c r="E576" s="1514"/>
    </row>
    <row r="577" spans="1:5">
      <c r="A577" s="1514"/>
      <c r="B577" s="1891"/>
      <c r="C577" s="1514"/>
      <c r="D577" s="1514"/>
      <c r="E577" s="1514"/>
    </row>
    <row r="578" spans="1:5">
      <c r="A578" s="1514"/>
      <c r="B578" s="1891"/>
      <c r="C578" s="1514"/>
      <c r="D578" s="1514"/>
      <c r="E578" s="1514"/>
    </row>
    <row r="579" spans="1:5">
      <c r="A579" s="1514"/>
      <c r="B579" s="1891"/>
      <c r="C579" s="1514"/>
      <c r="D579" s="1514"/>
      <c r="E579" s="1514"/>
    </row>
    <row r="580" spans="1:5">
      <c r="A580" s="1514"/>
      <c r="B580" s="1891"/>
      <c r="C580" s="1514"/>
      <c r="D580" s="1514"/>
      <c r="E580" s="1514"/>
    </row>
    <row r="581" spans="1:5">
      <c r="A581" s="1514"/>
      <c r="B581" s="1891"/>
      <c r="C581" s="1514"/>
      <c r="D581" s="1514"/>
      <c r="E581" s="1514"/>
    </row>
    <row r="582" spans="1:5">
      <c r="A582" s="1514"/>
      <c r="B582" s="1891"/>
      <c r="C582" s="1514"/>
      <c r="D582" s="1514"/>
      <c r="E582" s="1514"/>
    </row>
    <row r="583" spans="1:5">
      <c r="A583" s="1514"/>
      <c r="B583" s="1891"/>
      <c r="C583" s="1514"/>
      <c r="D583" s="1514"/>
      <c r="E583" s="1514"/>
    </row>
    <row r="584" spans="1:5">
      <c r="A584" s="1514"/>
      <c r="B584" s="1891"/>
      <c r="C584" s="1514"/>
      <c r="D584" s="1514"/>
      <c r="E584" s="1514"/>
    </row>
    <row r="585" spans="1:5">
      <c r="A585" s="1514"/>
      <c r="B585" s="1891"/>
      <c r="C585" s="1514"/>
      <c r="D585" s="1514"/>
      <c r="E585" s="1514"/>
    </row>
    <row r="586" spans="1:5">
      <c r="A586" s="1514"/>
      <c r="B586" s="1891"/>
      <c r="C586" s="1514"/>
      <c r="D586" s="1514"/>
      <c r="E586" s="1514"/>
    </row>
    <row r="587" spans="1:5">
      <c r="A587" s="1514"/>
      <c r="B587" s="1891"/>
      <c r="C587" s="1514"/>
      <c r="D587" s="1514"/>
      <c r="E587" s="1514"/>
    </row>
    <row r="588" spans="1:5">
      <c r="A588" s="1514"/>
      <c r="B588" s="1891"/>
      <c r="C588" s="1514"/>
      <c r="D588" s="1514"/>
      <c r="E588" s="1514"/>
    </row>
    <row r="589" spans="1:5">
      <c r="A589" s="1514"/>
      <c r="B589" s="1891"/>
      <c r="C589" s="1514"/>
      <c r="D589" s="1514"/>
      <c r="E589" s="1514"/>
    </row>
    <row r="590" spans="1:5">
      <c r="A590" s="1514"/>
      <c r="B590" s="1891"/>
      <c r="C590" s="1514"/>
      <c r="D590" s="1514"/>
      <c r="E590" s="1514"/>
    </row>
    <row r="591" spans="1:5">
      <c r="A591" s="1514"/>
      <c r="B591" s="1891"/>
      <c r="C591" s="1514"/>
      <c r="D591" s="1514"/>
      <c r="E591" s="1514"/>
    </row>
    <row r="592" spans="1:5">
      <c r="A592" s="1514"/>
      <c r="B592" s="1891"/>
      <c r="C592" s="1514"/>
      <c r="D592" s="1514"/>
      <c r="E592" s="1514"/>
    </row>
    <row r="593" spans="1:5">
      <c r="A593" s="1514"/>
      <c r="B593" s="1891"/>
      <c r="C593" s="1514"/>
      <c r="D593" s="1514"/>
      <c r="E593" s="1514"/>
    </row>
    <row r="594" spans="1:5">
      <c r="A594" s="1514"/>
      <c r="B594" s="1891"/>
      <c r="C594" s="1514"/>
      <c r="D594" s="1514"/>
      <c r="E594" s="1514"/>
    </row>
    <row r="595" spans="1:5">
      <c r="A595" s="1514"/>
      <c r="B595" s="1891"/>
      <c r="C595" s="1514"/>
      <c r="D595" s="1514"/>
      <c r="E595" s="1514"/>
    </row>
    <row r="596" spans="1:5">
      <c r="A596" s="1514"/>
      <c r="B596" s="1891"/>
      <c r="C596" s="1514"/>
      <c r="D596" s="1514"/>
      <c r="E596" s="1514"/>
    </row>
    <row r="597" spans="1:5">
      <c r="A597" s="1514"/>
      <c r="B597" s="1891"/>
      <c r="C597" s="1514"/>
      <c r="D597" s="1514"/>
      <c r="E597" s="1514"/>
    </row>
    <row r="598" spans="1:5">
      <c r="A598" s="1514"/>
      <c r="B598" s="1891"/>
      <c r="C598" s="1514"/>
      <c r="D598" s="1514"/>
      <c r="E598" s="1514"/>
    </row>
    <row r="599" spans="1:5">
      <c r="A599" s="1514"/>
      <c r="B599" s="1891"/>
      <c r="C599" s="1514"/>
      <c r="D599" s="1514"/>
      <c r="E599" s="1514"/>
    </row>
    <row r="600" spans="1:5">
      <c r="A600" s="1514"/>
      <c r="B600" s="1891"/>
      <c r="C600" s="1514"/>
      <c r="D600" s="1514"/>
      <c r="E600" s="1514"/>
    </row>
    <row r="601" spans="1:5">
      <c r="A601" s="1514"/>
      <c r="B601" s="1891"/>
      <c r="C601" s="1514"/>
      <c r="D601" s="1514"/>
      <c r="E601" s="1514"/>
    </row>
    <row r="602" spans="1:5">
      <c r="A602" s="1514"/>
      <c r="B602" s="1891"/>
      <c r="C602" s="1514"/>
      <c r="D602" s="1514"/>
      <c r="E602" s="1514"/>
    </row>
    <row r="603" spans="1:5">
      <c r="A603" s="1514"/>
      <c r="B603" s="1891"/>
      <c r="C603" s="1514"/>
      <c r="D603" s="1514"/>
      <c r="E603" s="1514"/>
    </row>
    <row r="604" spans="1:5">
      <c r="A604" s="1514"/>
      <c r="B604" s="1891"/>
      <c r="C604" s="1514"/>
      <c r="D604" s="1514"/>
      <c r="E604" s="1514"/>
    </row>
    <row r="605" spans="1:5">
      <c r="A605" s="1514"/>
      <c r="B605" s="1891"/>
      <c r="C605" s="1514"/>
      <c r="D605" s="1514"/>
      <c r="E605" s="1514"/>
    </row>
    <row r="606" spans="1:5">
      <c r="A606" s="1514"/>
      <c r="B606" s="1891"/>
      <c r="C606" s="1514"/>
      <c r="D606" s="1514"/>
      <c r="E606" s="1514"/>
    </row>
    <row r="607" spans="1:5">
      <c r="A607" s="1514"/>
      <c r="B607" s="1891"/>
      <c r="C607" s="1514"/>
      <c r="D607" s="1514"/>
      <c r="E607" s="1514"/>
    </row>
    <row r="608" spans="1:5">
      <c r="A608" s="1514"/>
      <c r="B608" s="1891"/>
      <c r="C608" s="1514"/>
      <c r="D608" s="1514"/>
      <c r="E608" s="1514"/>
    </row>
    <row r="609" spans="1:5">
      <c r="A609" s="1514"/>
      <c r="B609" s="1891"/>
      <c r="C609" s="1514"/>
      <c r="D609" s="1514"/>
      <c r="E609" s="1514"/>
    </row>
    <row r="610" spans="1:5">
      <c r="A610" s="1514"/>
      <c r="B610" s="1891"/>
      <c r="C610" s="1514"/>
      <c r="D610" s="1514"/>
      <c r="E610" s="1514"/>
    </row>
    <row r="611" spans="1:5">
      <c r="A611" s="1514"/>
      <c r="B611" s="1891"/>
      <c r="C611" s="1514"/>
      <c r="D611" s="1514"/>
      <c r="E611" s="1514"/>
    </row>
    <row r="612" spans="1:5">
      <c r="A612" s="1514"/>
      <c r="B612" s="1891"/>
      <c r="C612" s="1514"/>
      <c r="D612" s="1514"/>
      <c r="E612" s="1514"/>
    </row>
    <row r="613" spans="1:5">
      <c r="A613" s="1514"/>
      <c r="B613" s="1891"/>
      <c r="C613" s="1514"/>
      <c r="D613" s="1514"/>
      <c r="E613" s="1514"/>
    </row>
    <row r="614" spans="1:5">
      <c r="A614" s="1514"/>
      <c r="B614" s="1891"/>
      <c r="C614" s="1514"/>
      <c r="D614" s="1514"/>
      <c r="E614" s="1514"/>
    </row>
    <row r="615" spans="1:5">
      <c r="A615" s="1514"/>
      <c r="B615" s="1891"/>
      <c r="C615" s="1514"/>
      <c r="D615" s="1514"/>
      <c r="E615" s="1514"/>
    </row>
    <row r="616" spans="1:5">
      <c r="A616" s="1514"/>
      <c r="B616" s="1891"/>
      <c r="C616" s="1514"/>
      <c r="D616" s="1514"/>
      <c r="E616" s="1514"/>
    </row>
    <row r="617" spans="1:5">
      <c r="A617" s="1514"/>
      <c r="B617" s="1891"/>
      <c r="C617" s="1514"/>
      <c r="D617" s="1514"/>
      <c r="E617" s="1514"/>
    </row>
    <row r="618" spans="1:5">
      <c r="A618" s="1514"/>
      <c r="B618" s="1891"/>
      <c r="C618" s="1514"/>
      <c r="D618" s="1514"/>
      <c r="E618" s="1514"/>
    </row>
    <row r="619" spans="1:5">
      <c r="A619" s="1514"/>
      <c r="B619" s="1891"/>
      <c r="C619" s="1514"/>
      <c r="D619" s="1514"/>
      <c r="E619" s="1514"/>
    </row>
    <row r="620" spans="1:5">
      <c r="A620" s="1514"/>
      <c r="B620" s="1891"/>
      <c r="C620" s="1514"/>
      <c r="D620" s="1514"/>
      <c r="E620" s="1514"/>
    </row>
    <row r="621" spans="1:5">
      <c r="A621" s="1514"/>
      <c r="B621" s="1891"/>
      <c r="C621" s="1514"/>
      <c r="D621" s="1514"/>
      <c r="E621" s="1514"/>
    </row>
    <row r="622" spans="1:5">
      <c r="A622" s="1514"/>
      <c r="B622" s="1891"/>
      <c r="C622" s="1514"/>
      <c r="D622" s="1514"/>
      <c r="E622" s="1514"/>
    </row>
    <row r="623" spans="1:5">
      <c r="A623" s="1514"/>
      <c r="B623" s="1891"/>
      <c r="C623" s="1514"/>
      <c r="D623" s="1514"/>
      <c r="E623" s="1514"/>
    </row>
    <row r="624" spans="1:5">
      <c r="A624" s="1514"/>
      <c r="B624" s="1891"/>
      <c r="C624" s="1514"/>
      <c r="D624" s="1514"/>
      <c r="E624" s="1514"/>
    </row>
    <row r="625" spans="1:5">
      <c r="A625" s="1514"/>
      <c r="B625" s="1891"/>
      <c r="C625" s="1514"/>
      <c r="D625" s="1514"/>
      <c r="E625" s="1514"/>
    </row>
    <row r="626" spans="1:5">
      <c r="A626" s="1514"/>
      <c r="B626" s="1891"/>
      <c r="C626" s="1514"/>
      <c r="D626" s="1514"/>
      <c r="E626" s="1514"/>
    </row>
    <row r="627" spans="1:5">
      <c r="A627" s="1514"/>
      <c r="B627" s="1891"/>
      <c r="C627" s="1514"/>
      <c r="D627" s="1514"/>
      <c r="E627" s="1514"/>
    </row>
    <row r="628" spans="1:5">
      <c r="A628" s="1514"/>
      <c r="B628" s="1891"/>
      <c r="C628" s="1514"/>
      <c r="D628" s="1514"/>
      <c r="E628" s="1514"/>
    </row>
    <row r="629" spans="1:5">
      <c r="A629" s="1514"/>
      <c r="B629" s="1891"/>
      <c r="C629" s="1514"/>
      <c r="D629" s="1514"/>
      <c r="E629" s="1514"/>
    </row>
    <row r="630" spans="1:5">
      <c r="A630" s="1514"/>
      <c r="B630" s="1891"/>
      <c r="C630" s="1514"/>
      <c r="D630" s="1514"/>
      <c r="E630" s="1514"/>
    </row>
    <row r="631" spans="1:5">
      <c r="A631" s="1514"/>
      <c r="B631" s="1891"/>
      <c r="C631" s="1514"/>
      <c r="D631" s="1514"/>
      <c r="E631" s="1514"/>
    </row>
    <row r="632" spans="1:5">
      <c r="A632" s="1514"/>
      <c r="B632" s="1891"/>
      <c r="C632" s="1514"/>
      <c r="D632" s="1514"/>
      <c r="E632" s="1514"/>
    </row>
    <row r="633" spans="1:5">
      <c r="A633" s="1514"/>
      <c r="B633" s="1891"/>
      <c r="C633" s="1514"/>
      <c r="D633" s="1514"/>
      <c r="E633" s="1514"/>
    </row>
    <row r="634" spans="1:5">
      <c r="A634" s="1514"/>
      <c r="B634" s="1891"/>
      <c r="C634" s="1514"/>
      <c r="D634" s="1514"/>
      <c r="E634" s="1514"/>
    </row>
    <row r="635" spans="1:5">
      <c r="A635" s="1514"/>
      <c r="B635" s="1891"/>
      <c r="C635" s="1514"/>
      <c r="D635" s="1514"/>
      <c r="E635" s="1514"/>
    </row>
    <row r="636" spans="1:5">
      <c r="A636" s="1514"/>
      <c r="B636" s="1891"/>
      <c r="C636" s="1514"/>
      <c r="D636" s="1514"/>
      <c r="E636" s="1514"/>
    </row>
    <row r="637" spans="1:5">
      <c r="A637" s="1514"/>
      <c r="B637" s="1891"/>
      <c r="C637" s="1514"/>
      <c r="D637" s="1514"/>
      <c r="E637" s="1514"/>
    </row>
    <row r="638" spans="1:5">
      <c r="A638" s="1514"/>
      <c r="B638" s="1891"/>
      <c r="C638" s="1514"/>
      <c r="D638" s="1514"/>
      <c r="E638" s="1514"/>
    </row>
    <row r="639" spans="1:5">
      <c r="A639" s="1514"/>
      <c r="B639" s="1891"/>
      <c r="C639" s="1514"/>
      <c r="D639" s="1514"/>
      <c r="E639" s="1514"/>
    </row>
    <row r="640" spans="1:5">
      <c r="A640" s="1514"/>
      <c r="B640" s="1891"/>
      <c r="C640" s="1514"/>
      <c r="D640" s="1514"/>
      <c r="E640" s="1514"/>
    </row>
    <row r="641" spans="1:5">
      <c r="A641" s="1514"/>
      <c r="B641" s="1891"/>
      <c r="C641" s="1514"/>
      <c r="D641" s="1514"/>
      <c r="E641" s="1514"/>
    </row>
    <row r="642" spans="1:5">
      <c r="A642" s="1514"/>
      <c r="B642" s="1891"/>
      <c r="C642" s="1514"/>
      <c r="D642" s="1514"/>
      <c r="E642" s="1514"/>
    </row>
    <row r="643" spans="1:5">
      <c r="A643" s="1514"/>
      <c r="B643" s="1891"/>
      <c r="C643" s="1514"/>
      <c r="D643" s="1514"/>
      <c r="E643" s="1514"/>
    </row>
    <row r="644" spans="1:5">
      <c r="A644" s="1514"/>
      <c r="B644" s="1891"/>
      <c r="C644" s="1514"/>
      <c r="D644" s="1514"/>
      <c r="E644" s="1514"/>
    </row>
    <row r="645" spans="1:5">
      <c r="A645" s="1514"/>
      <c r="B645" s="1891"/>
      <c r="C645" s="1514"/>
      <c r="D645" s="1514"/>
      <c r="E645" s="1514"/>
    </row>
    <row r="646" spans="1:5">
      <c r="A646" s="1514"/>
      <c r="B646" s="1891"/>
      <c r="C646" s="1514"/>
      <c r="D646" s="1514"/>
      <c r="E646" s="1514"/>
    </row>
    <row r="647" spans="1:5">
      <c r="A647" s="1514"/>
      <c r="B647" s="1891"/>
      <c r="C647" s="1514"/>
      <c r="D647" s="1514"/>
      <c r="E647" s="1514"/>
    </row>
    <row r="648" spans="1:5">
      <c r="A648" s="1514"/>
      <c r="B648" s="1891"/>
      <c r="C648" s="1514"/>
      <c r="D648" s="1514"/>
      <c r="E648" s="1514"/>
    </row>
    <row r="649" spans="1:5">
      <c r="A649" s="1514"/>
      <c r="B649" s="1891"/>
      <c r="C649" s="1514"/>
      <c r="D649" s="1514"/>
      <c r="E649" s="1514"/>
    </row>
    <row r="650" spans="1:5">
      <c r="A650" s="1514"/>
      <c r="B650" s="1891"/>
      <c r="C650" s="1514"/>
      <c r="D650" s="1514"/>
      <c r="E650" s="1514"/>
    </row>
    <row r="651" spans="1:5">
      <c r="A651" s="1514"/>
      <c r="B651" s="1891"/>
      <c r="C651" s="1514"/>
      <c r="D651" s="1514"/>
      <c r="E651" s="1514"/>
    </row>
    <row r="652" spans="1:5">
      <c r="A652" s="1514"/>
      <c r="B652" s="1891"/>
      <c r="C652" s="1514"/>
      <c r="D652" s="1514"/>
      <c r="E652" s="1514"/>
    </row>
    <row r="653" spans="1:5">
      <c r="A653" s="1514"/>
      <c r="B653" s="1891"/>
      <c r="C653" s="1514"/>
      <c r="D653" s="1514"/>
      <c r="E653" s="1514"/>
    </row>
    <row r="654" spans="1:5">
      <c r="A654" s="1514"/>
      <c r="B654" s="1891"/>
      <c r="C654" s="1514"/>
      <c r="D654" s="1514"/>
      <c r="E654" s="1514"/>
    </row>
    <row r="655" spans="1:5">
      <c r="A655" s="1514"/>
      <c r="B655" s="1891"/>
      <c r="C655" s="1514"/>
      <c r="D655" s="1514"/>
      <c r="E655" s="1514"/>
    </row>
    <row r="656" spans="1:5">
      <c r="A656" s="1514"/>
      <c r="B656" s="1891"/>
      <c r="C656" s="1514"/>
      <c r="D656" s="1514"/>
      <c r="E656" s="1514"/>
    </row>
    <row r="657" spans="1:5">
      <c r="A657" s="1514"/>
      <c r="B657" s="1891"/>
      <c r="C657" s="1514"/>
      <c r="D657" s="1514"/>
      <c r="E657" s="1514"/>
    </row>
    <row r="658" spans="1:5">
      <c r="A658" s="1514"/>
      <c r="B658" s="1891"/>
      <c r="C658" s="1514"/>
      <c r="D658" s="1514"/>
      <c r="E658" s="1514"/>
    </row>
    <row r="659" spans="1:5">
      <c r="A659" s="1514"/>
      <c r="B659" s="1891"/>
      <c r="C659" s="1514"/>
      <c r="D659" s="1514"/>
      <c r="E659" s="1514"/>
    </row>
    <row r="660" spans="1:5">
      <c r="A660" s="1514"/>
      <c r="B660" s="1891"/>
      <c r="C660" s="1514"/>
      <c r="D660" s="1514"/>
      <c r="E660" s="1514"/>
    </row>
    <row r="661" spans="1:5">
      <c r="A661" s="1514"/>
      <c r="B661" s="1891"/>
      <c r="C661" s="1514"/>
      <c r="D661" s="1514"/>
      <c r="E661" s="1514"/>
    </row>
    <row r="662" spans="1:5">
      <c r="A662" s="1514"/>
      <c r="B662" s="1891"/>
      <c r="C662" s="1514"/>
      <c r="D662" s="1514"/>
      <c r="E662" s="1514"/>
    </row>
    <row r="663" spans="1:5">
      <c r="A663" s="1514"/>
      <c r="B663" s="1891"/>
      <c r="C663" s="1514"/>
      <c r="D663" s="1514"/>
      <c r="E663" s="1514"/>
    </row>
    <row r="664" spans="1:5">
      <c r="A664" s="1514"/>
      <c r="B664" s="1891"/>
      <c r="C664" s="1514"/>
      <c r="D664" s="1514"/>
      <c r="E664" s="1514"/>
    </row>
    <row r="665" spans="1:5">
      <c r="A665" s="1514"/>
      <c r="B665" s="1891"/>
      <c r="C665" s="1514"/>
      <c r="D665" s="1514"/>
      <c r="E665" s="1514"/>
    </row>
    <row r="666" spans="1:5">
      <c r="A666" s="1514"/>
      <c r="B666" s="1891"/>
      <c r="C666" s="1514"/>
      <c r="D666" s="1514"/>
      <c r="E666" s="1514"/>
    </row>
    <row r="667" spans="1:5">
      <c r="A667" s="1514"/>
      <c r="B667" s="1891"/>
      <c r="C667" s="1514"/>
      <c r="D667" s="1514"/>
      <c r="E667" s="1514"/>
    </row>
    <row r="668" spans="1:5">
      <c r="A668" s="1514"/>
      <c r="B668" s="1891"/>
      <c r="C668" s="1514"/>
      <c r="D668" s="1514"/>
      <c r="E668" s="1514"/>
    </row>
    <row r="669" spans="1:5">
      <c r="A669" s="1514"/>
      <c r="B669" s="1891"/>
      <c r="C669" s="1514"/>
      <c r="D669" s="1514"/>
      <c r="E669" s="1514"/>
    </row>
    <row r="670" spans="1:5">
      <c r="A670" s="1514"/>
      <c r="B670" s="1891"/>
      <c r="C670" s="1514"/>
      <c r="D670" s="1514"/>
      <c r="E670" s="1514"/>
    </row>
    <row r="671" spans="1:5">
      <c r="A671" s="1514"/>
      <c r="B671" s="1891"/>
      <c r="C671" s="1514"/>
      <c r="D671" s="1514"/>
      <c r="E671" s="1514"/>
    </row>
    <row r="672" spans="1:5">
      <c r="A672" s="1514"/>
      <c r="B672" s="1891"/>
      <c r="C672" s="1514"/>
      <c r="D672" s="1514"/>
      <c r="E672" s="1514"/>
    </row>
    <row r="673" spans="1:5">
      <c r="A673" s="1514"/>
      <c r="B673" s="1891"/>
      <c r="C673" s="1514"/>
      <c r="D673" s="1514"/>
      <c r="E673" s="1514"/>
    </row>
    <row r="674" spans="1:5">
      <c r="A674" s="1514"/>
      <c r="B674" s="1891"/>
      <c r="C674" s="1514"/>
      <c r="D674" s="1514"/>
      <c r="E674" s="1514"/>
    </row>
    <row r="675" spans="1:5">
      <c r="A675" s="1514"/>
      <c r="B675" s="1891"/>
      <c r="C675" s="1514"/>
      <c r="D675" s="1514"/>
      <c r="E675" s="1514"/>
    </row>
    <row r="676" spans="1:5">
      <c r="A676" s="1514"/>
      <c r="B676" s="1891"/>
      <c r="C676" s="1514"/>
      <c r="D676" s="1514"/>
      <c r="E676" s="1514"/>
    </row>
    <row r="677" spans="1:5">
      <c r="A677" s="1514"/>
      <c r="B677" s="1891"/>
      <c r="C677" s="1514"/>
      <c r="D677" s="1514"/>
      <c r="E677" s="1514"/>
    </row>
    <row r="678" spans="1:5">
      <c r="A678" s="1514"/>
      <c r="B678" s="1891"/>
      <c r="C678" s="1514"/>
      <c r="D678" s="1514"/>
      <c r="E678" s="1514"/>
    </row>
    <row r="679" spans="1:5">
      <c r="A679" s="1514"/>
      <c r="B679" s="1891"/>
      <c r="C679" s="1514"/>
      <c r="D679" s="1514"/>
      <c r="E679" s="1514"/>
    </row>
    <row r="680" spans="1:5">
      <c r="A680" s="1514"/>
      <c r="B680" s="1891"/>
      <c r="C680" s="1514"/>
      <c r="D680" s="1514"/>
      <c r="E680" s="1514"/>
    </row>
    <row r="681" spans="1:5">
      <c r="A681" s="1514"/>
      <c r="B681" s="1891"/>
      <c r="C681" s="1514"/>
      <c r="D681" s="1514"/>
      <c r="E681" s="1514"/>
    </row>
    <row r="682" spans="1:5">
      <c r="A682" s="1514"/>
      <c r="B682" s="1891"/>
      <c r="C682" s="1514"/>
      <c r="D682" s="1514"/>
      <c r="E682" s="1514"/>
    </row>
    <row r="683" spans="1:5">
      <c r="A683" s="1514"/>
      <c r="B683" s="1891"/>
      <c r="C683" s="1514"/>
      <c r="D683" s="1514"/>
      <c r="E683" s="1514"/>
    </row>
    <row r="684" spans="1:5">
      <c r="A684" s="1514"/>
      <c r="B684" s="1891"/>
      <c r="C684" s="1514"/>
      <c r="D684" s="1514"/>
      <c r="E684" s="1514"/>
    </row>
    <row r="685" spans="1:5">
      <c r="A685" s="1514"/>
      <c r="B685" s="1891"/>
      <c r="C685" s="1514"/>
      <c r="D685" s="1514"/>
      <c r="E685" s="1514"/>
    </row>
    <row r="686" spans="1:5">
      <c r="A686" s="1514"/>
      <c r="B686" s="1891"/>
      <c r="C686" s="1514"/>
      <c r="D686" s="1514"/>
      <c r="E686" s="1514"/>
    </row>
    <row r="687" spans="1:5">
      <c r="A687" s="1514"/>
      <c r="B687" s="1891"/>
      <c r="C687" s="1514"/>
      <c r="D687" s="1514"/>
      <c r="E687" s="1514"/>
    </row>
    <row r="688" spans="1:5">
      <c r="A688" s="1514"/>
      <c r="B688" s="1891"/>
      <c r="C688" s="1514"/>
      <c r="D688" s="1514"/>
      <c r="E688" s="1514"/>
    </row>
    <row r="689" spans="1:5">
      <c r="A689" s="1514"/>
      <c r="B689" s="1891"/>
      <c r="C689" s="1514"/>
      <c r="D689" s="1514"/>
      <c r="E689" s="1514"/>
    </row>
    <row r="690" spans="1:5">
      <c r="A690" s="1514"/>
      <c r="B690" s="1891"/>
      <c r="C690" s="1514"/>
      <c r="D690" s="1514"/>
      <c r="E690" s="1514"/>
    </row>
    <row r="691" spans="1:5">
      <c r="A691" s="1514"/>
      <c r="B691" s="1891"/>
      <c r="C691" s="1514"/>
      <c r="D691" s="1514"/>
      <c r="E691" s="1514"/>
    </row>
    <row r="692" spans="1:5">
      <c r="A692" s="1514"/>
      <c r="B692" s="1891"/>
      <c r="C692" s="1514"/>
      <c r="D692" s="1514"/>
      <c r="E692" s="1514"/>
    </row>
    <row r="693" spans="1:5">
      <c r="A693" s="1514"/>
      <c r="B693" s="1891"/>
      <c r="C693" s="1514"/>
      <c r="D693" s="1514"/>
      <c r="E693" s="1514"/>
    </row>
    <row r="694" spans="1:5">
      <c r="A694" s="1514"/>
      <c r="B694" s="1891"/>
      <c r="C694" s="1514"/>
      <c r="D694" s="1514"/>
      <c r="E694" s="1514"/>
    </row>
    <row r="695" spans="1:5">
      <c r="A695" s="1514"/>
      <c r="B695" s="1891"/>
      <c r="C695" s="1514"/>
      <c r="D695" s="1514"/>
      <c r="E695" s="1514"/>
    </row>
    <row r="696" spans="1:5">
      <c r="A696" s="1514"/>
      <c r="B696" s="1891"/>
      <c r="C696" s="1514"/>
      <c r="D696" s="1514"/>
      <c r="E696" s="1514"/>
    </row>
    <row r="697" spans="1:5">
      <c r="A697" s="1514"/>
      <c r="B697" s="1891"/>
      <c r="C697" s="1514"/>
      <c r="D697" s="1514"/>
      <c r="E697" s="1514"/>
    </row>
    <row r="698" spans="1:5">
      <c r="A698" s="1514"/>
      <c r="B698" s="1891"/>
      <c r="C698" s="1514"/>
      <c r="D698" s="1514"/>
      <c r="E698" s="1514"/>
    </row>
    <row r="699" spans="1:5">
      <c r="A699" s="1514"/>
      <c r="B699" s="1891"/>
      <c r="C699" s="1514"/>
      <c r="D699" s="1514"/>
      <c r="E699" s="1514"/>
    </row>
    <row r="700" spans="1:5">
      <c r="A700" s="1514"/>
      <c r="B700" s="1891"/>
      <c r="C700" s="1514"/>
      <c r="D700" s="1514"/>
      <c r="E700" s="1514"/>
    </row>
    <row r="701" spans="1:5">
      <c r="A701" s="1514"/>
      <c r="B701" s="1891"/>
      <c r="C701" s="1514"/>
      <c r="D701" s="1514"/>
      <c r="E701" s="1514"/>
    </row>
    <row r="702" spans="1:5">
      <c r="A702" s="1514"/>
      <c r="B702" s="1891"/>
      <c r="C702" s="1514"/>
      <c r="D702" s="1514"/>
      <c r="E702" s="1514"/>
    </row>
    <row r="703" spans="1:5">
      <c r="A703" s="1514"/>
      <c r="B703" s="1891"/>
      <c r="C703" s="1514"/>
      <c r="D703" s="1514"/>
      <c r="E703" s="1514"/>
    </row>
    <row r="704" spans="1:5">
      <c r="A704" s="1514"/>
      <c r="B704" s="1891"/>
      <c r="C704" s="1514"/>
      <c r="D704" s="1514"/>
      <c r="E704" s="1514"/>
    </row>
    <row r="705" spans="1:5">
      <c r="A705" s="1514"/>
      <c r="B705" s="1891"/>
      <c r="C705" s="1514"/>
      <c r="D705" s="1514"/>
      <c r="E705" s="1514"/>
    </row>
    <row r="706" spans="1:5">
      <c r="A706" s="1514"/>
      <c r="B706" s="1891"/>
      <c r="C706" s="1514"/>
      <c r="D706" s="1514"/>
      <c r="E706" s="1514"/>
    </row>
    <row r="707" spans="1:5">
      <c r="A707" s="1514"/>
      <c r="B707" s="1891"/>
      <c r="C707" s="1514"/>
      <c r="D707" s="1514"/>
      <c r="E707" s="1514"/>
    </row>
    <row r="708" spans="1:5">
      <c r="A708" s="1514"/>
      <c r="B708" s="1891"/>
      <c r="C708" s="1514"/>
      <c r="D708" s="1514"/>
      <c r="E708" s="1514"/>
    </row>
    <row r="709" spans="1:5">
      <c r="A709" s="1514"/>
      <c r="B709" s="1891"/>
      <c r="C709" s="1514"/>
      <c r="D709" s="1514"/>
      <c r="E709" s="1514"/>
    </row>
    <row r="710" spans="1:5">
      <c r="A710" s="1514"/>
      <c r="B710" s="1891"/>
      <c r="C710" s="1514"/>
      <c r="D710" s="1514"/>
      <c r="E710" s="1514"/>
    </row>
    <row r="711" spans="1:5">
      <c r="A711" s="1514"/>
      <c r="B711" s="1891"/>
      <c r="C711" s="1514"/>
      <c r="D711" s="1514"/>
      <c r="E711" s="1514"/>
    </row>
    <row r="712" spans="1:5">
      <c r="A712" s="1514"/>
      <c r="B712" s="1891"/>
      <c r="C712" s="1514"/>
      <c r="D712" s="1514"/>
      <c r="E712" s="1514"/>
    </row>
    <row r="713" spans="1:5">
      <c r="A713" s="1514"/>
      <c r="B713" s="1891"/>
      <c r="C713" s="1514"/>
      <c r="D713" s="1514"/>
      <c r="E713" s="1514"/>
    </row>
    <row r="714" spans="1:5">
      <c r="A714" s="1514"/>
      <c r="B714" s="1891"/>
      <c r="C714" s="1514"/>
      <c r="D714" s="1514"/>
      <c r="E714" s="1514"/>
    </row>
    <row r="715" spans="1:5">
      <c r="A715" s="1514"/>
      <c r="B715" s="1891"/>
      <c r="C715" s="1514"/>
      <c r="D715" s="1514"/>
      <c r="E715" s="1514"/>
    </row>
    <row r="716" spans="1:5">
      <c r="A716" s="1514"/>
      <c r="B716" s="1891"/>
      <c r="C716" s="1514"/>
      <c r="D716" s="1514"/>
      <c r="E716" s="1514"/>
    </row>
    <row r="717" spans="1:5">
      <c r="A717" s="1514"/>
      <c r="B717" s="1891"/>
      <c r="C717" s="1514"/>
      <c r="D717" s="1514"/>
      <c r="E717" s="1514"/>
    </row>
    <row r="718" spans="1:5">
      <c r="A718" s="1514"/>
      <c r="B718" s="1891"/>
      <c r="C718" s="1514"/>
      <c r="D718" s="1514"/>
      <c r="E718" s="1514"/>
    </row>
    <row r="719" spans="1:5">
      <c r="A719" s="1514"/>
      <c r="B719" s="1891"/>
      <c r="C719" s="1514"/>
      <c r="D719" s="1514"/>
      <c r="E719" s="1514"/>
    </row>
    <row r="720" spans="1:5">
      <c r="A720" s="1514"/>
      <c r="B720" s="1891"/>
      <c r="C720" s="1514"/>
      <c r="D720" s="1514"/>
      <c r="E720" s="1514"/>
    </row>
    <row r="721" spans="1:5">
      <c r="A721" s="1514"/>
      <c r="B721" s="1891"/>
      <c r="C721" s="1514"/>
      <c r="D721" s="1514"/>
      <c r="E721" s="1514"/>
    </row>
    <row r="722" spans="1:5">
      <c r="A722" s="1514"/>
      <c r="B722" s="1891"/>
      <c r="C722" s="1514"/>
      <c r="D722" s="1514"/>
      <c r="E722" s="1514"/>
    </row>
    <row r="723" spans="1:5">
      <c r="A723" s="1514"/>
      <c r="B723" s="1891"/>
      <c r="C723" s="1514"/>
      <c r="D723" s="1514"/>
      <c r="E723" s="1514"/>
    </row>
    <row r="724" spans="1:5">
      <c r="A724" s="1514"/>
      <c r="B724" s="1891"/>
      <c r="C724" s="1514"/>
      <c r="D724" s="1514"/>
      <c r="E724" s="1514"/>
    </row>
    <row r="725" spans="1:5">
      <c r="A725" s="1514"/>
      <c r="B725" s="1891"/>
      <c r="C725" s="1514"/>
      <c r="D725" s="1514"/>
      <c r="E725" s="1514"/>
    </row>
    <row r="726" spans="1:5">
      <c r="A726" s="1514"/>
      <c r="B726" s="1891"/>
      <c r="C726" s="1514"/>
      <c r="D726" s="1514"/>
      <c r="E726" s="1514"/>
    </row>
    <row r="727" spans="1:5">
      <c r="A727" s="1514"/>
      <c r="B727" s="1891"/>
      <c r="C727" s="1514"/>
      <c r="D727" s="1514"/>
      <c r="E727" s="1514"/>
    </row>
    <row r="728" spans="1:5">
      <c r="A728" s="1514"/>
      <c r="B728" s="1891"/>
      <c r="C728" s="1514"/>
      <c r="D728" s="1514"/>
      <c r="E728" s="1514"/>
    </row>
    <row r="729" spans="1:5">
      <c r="A729" s="1514"/>
      <c r="B729" s="1891"/>
      <c r="C729" s="1514"/>
      <c r="D729" s="1514"/>
      <c r="E729" s="1514"/>
    </row>
    <row r="730" spans="1:5">
      <c r="A730" s="1514"/>
      <c r="B730" s="1891"/>
      <c r="C730" s="1514"/>
      <c r="D730" s="1514"/>
      <c r="E730" s="1514"/>
    </row>
    <row r="731" spans="1:5">
      <c r="A731" s="1514"/>
      <c r="B731" s="1891"/>
      <c r="C731" s="1514"/>
      <c r="D731" s="1514"/>
      <c r="E731" s="1514"/>
    </row>
    <row r="732" spans="1:5">
      <c r="A732" s="1514"/>
      <c r="B732" s="1891"/>
      <c r="C732" s="1514"/>
      <c r="D732" s="1514"/>
      <c r="E732" s="1514"/>
    </row>
    <row r="733" spans="1:5">
      <c r="A733" s="1514"/>
      <c r="B733" s="1891"/>
      <c r="C733" s="1514"/>
      <c r="D733" s="1514"/>
      <c r="E733" s="1514"/>
    </row>
    <row r="734" spans="1:5">
      <c r="A734" s="1514"/>
      <c r="B734" s="1891"/>
      <c r="C734" s="1514"/>
      <c r="D734" s="1514"/>
      <c r="E734" s="1514"/>
    </row>
    <row r="735" spans="1:5">
      <c r="A735" s="1514"/>
      <c r="B735" s="1891"/>
      <c r="C735" s="1514"/>
      <c r="D735" s="1514"/>
      <c r="E735" s="1514"/>
    </row>
    <row r="736" spans="1:5">
      <c r="A736" s="1514"/>
      <c r="B736" s="1891"/>
      <c r="C736" s="1514"/>
      <c r="D736" s="1514"/>
      <c r="E736" s="1514"/>
    </row>
    <row r="737" spans="1:5">
      <c r="A737" s="1514"/>
      <c r="B737" s="1891"/>
      <c r="C737" s="1514"/>
      <c r="D737" s="1514"/>
      <c r="E737" s="1514"/>
    </row>
    <row r="738" spans="1:5">
      <c r="A738" s="1514"/>
      <c r="B738" s="1891"/>
      <c r="C738" s="1514"/>
      <c r="D738" s="1514"/>
      <c r="E738" s="1514"/>
    </row>
    <row r="739" spans="1:5">
      <c r="A739" s="1514"/>
      <c r="B739" s="1891"/>
      <c r="C739" s="1514"/>
      <c r="D739" s="1514"/>
      <c r="E739" s="1514"/>
    </row>
    <row r="740" spans="1:5">
      <c r="A740" s="1514"/>
      <c r="B740" s="1891"/>
      <c r="C740" s="1514"/>
      <c r="D740" s="1514"/>
      <c r="E740" s="1514"/>
    </row>
    <row r="741" spans="1:5">
      <c r="A741" s="1514"/>
      <c r="B741" s="1891"/>
      <c r="C741" s="1514"/>
      <c r="D741" s="1514"/>
      <c r="E741" s="1514"/>
    </row>
    <row r="742" spans="1:5">
      <c r="A742" s="1514"/>
      <c r="B742" s="1891"/>
      <c r="C742" s="1514"/>
      <c r="D742" s="1514"/>
      <c r="E742" s="1514"/>
    </row>
    <row r="743" spans="1:5">
      <c r="A743" s="1514"/>
      <c r="B743" s="1891"/>
      <c r="C743" s="1514"/>
      <c r="D743" s="1514"/>
      <c r="E743" s="1514"/>
    </row>
    <row r="744" spans="1:5">
      <c r="A744" s="1514"/>
      <c r="B744" s="1891"/>
      <c r="C744" s="1514"/>
      <c r="D744" s="1514"/>
      <c r="E744" s="1514"/>
    </row>
    <row r="745" spans="1:5">
      <c r="A745" s="1514"/>
      <c r="B745" s="1891"/>
      <c r="C745" s="1514"/>
      <c r="D745" s="1514"/>
      <c r="E745" s="1514"/>
    </row>
    <row r="746" spans="1:5">
      <c r="A746" s="1514"/>
      <c r="B746" s="1891"/>
      <c r="C746" s="1514"/>
      <c r="D746" s="1514"/>
      <c r="E746" s="1514"/>
    </row>
    <row r="747" spans="1:5">
      <c r="A747" s="1514"/>
      <c r="B747" s="1891"/>
      <c r="C747" s="1514"/>
      <c r="D747" s="1514"/>
      <c r="E747" s="1514"/>
    </row>
    <row r="748" spans="1:5">
      <c r="A748" s="1514"/>
      <c r="B748" s="1891"/>
      <c r="C748" s="1514"/>
      <c r="D748" s="1514"/>
      <c r="E748" s="1514"/>
    </row>
    <row r="749" spans="1:5">
      <c r="A749" s="1514"/>
      <c r="B749" s="1891"/>
      <c r="C749" s="1514"/>
      <c r="D749" s="1514"/>
      <c r="E749" s="1514"/>
    </row>
    <row r="750" spans="1:5">
      <c r="A750" s="1514"/>
      <c r="B750" s="1891"/>
      <c r="C750" s="1514"/>
      <c r="D750" s="1514"/>
      <c r="E750" s="1514"/>
    </row>
    <row r="751" spans="1:5">
      <c r="A751" s="1514"/>
      <c r="B751" s="1891"/>
      <c r="C751" s="1514"/>
      <c r="D751" s="1514"/>
      <c r="E751" s="1514"/>
    </row>
    <row r="752" spans="1:5">
      <c r="A752" s="1514"/>
      <c r="B752" s="1891"/>
      <c r="C752" s="1514"/>
      <c r="D752" s="1514"/>
      <c r="E752" s="1514"/>
    </row>
    <row r="753" spans="1:5">
      <c r="A753" s="1514"/>
      <c r="B753" s="1891"/>
      <c r="C753" s="1514"/>
      <c r="D753" s="1514"/>
      <c r="E753" s="1514"/>
    </row>
    <row r="754" spans="1:5">
      <c r="A754" s="1514"/>
      <c r="B754" s="1891"/>
      <c r="C754" s="1514"/>
      <c r="D754" s="1514"/>
      <c r="E754" s="1514"/>
    </row>
    <row r="755" spans="1:5">
      <c r="A755" s="1514"/>
      <c r="B755" s="1891"/>
      <c r="C755" s="1514"/>
      <c r="D755" s="1514"/>
      <c r="E755" s="1514"/>
    </row>
    <row r="756" spans="1:5">
      <c r="A756" s="1514"/>
      <c r="B756" s="1891"/>
      <c r="C756" s="1514"/>
      <c r="D756" s="1514"/>
      <c r="E756" s="1514"/>
    </row>
    <row r="757" spans="1:5">
      <c r="A757" s="1514"/>
      <c r="B757" s="1891"/>
      <c r="C757" s="1514"/>
      <c r="D757" s="1514"/>
      <c r="E757" s="1514"/>
    </row>
    <row r="758" spans="1:5">
      <c r="A758" s="1514"/>
      <c r="B758" s="1891"/>
      <c r="C758" s="1514"/>
      <c r="D758" s="1514"/>
      <c r="E758" s="1514"/>
    </row>
    <row r="759" spans="1:5">
      <c r="A759" s="1514"/>
      <c r="B759" s="1891"/>
      <c r="C759" s="1514"/>
      <c r="D759" s="1514"/>
      <c r="E759" s="1514"/>
    </row>
    <row r="760" spans="1:5">
      <c r="A760" s="1514"/>
      <c r="B760" s="1891"/>
      <c r="C760" s="1514"/>
      <c r="D760" s="1514"/>
      <c r="E760" s="1514"/>
    </row>
    <row r="761" spans="1:5">
      <c r="A761" s="1514"/>
      <c r="B761" s="1891"/>
      <c r="C761" s="1514"/>
      <c r="D761" s="1514"/>
      <c r="E761" s="1514"/>
    </row>
    <row r="762" spans="1:5">
      <c r="A762" s="1514"/>
      <c r="B762" s="1891"/>
      <c r="C762" s="1514"/>
      <c r="D762" s="1514"/>
      <c r="E762" s="1514"/>
    </row>
    <row r="763" spans="1:5">
      <c r="A763" s="1514"/>
      <c r="B763" s="1891"/>
      <c r="C763" s="1514"/>
      <c r="D763" s="1514"/>
      <c r="E763" s="1514"/>
    </row>
    <row r="764" spans="1:5">
      <c r="A764" s="1514"/>
      <c r="B764" s="1891"/>
      <c r="C764" s="1514"/>
      <c r="D764" s="1514"/>
      <c r="E764" s="1514"/>
    </row>
    <row r="765" spans="1:5">
      <c r="A765" s="1514"/>
      <c r="B765" s="1891"/>
      <c r="C765" s="1514"/>
      <c r="D765" s="1514"/>
      <c r="E765" s="1514"/>
    </row>
    <row r="766" spans="1:5">
      <c r="A766" s="1514"/>
      <c r="B766" s="1891"/>
      <c r="C766" s="1514"/>
      <c r="D766" s="1514"/>
      <c r="E766" s="1514"/>
    </row>
    <row r="767" spans="1:5">
      <c r="A767" s="1514"/>
      <c r="B767" s="1891"/>
      <c r="C767" s="1514"/>
      <c r="D767" s="1514"/>
      <c r="E767" s="1514"/>
    </row>
    <row r="768" spans="1:5">
      <c r="A768" s="1514"/>
      <c r="B768" s="1891"/>
      <c r="C768" s="1514"/>
      <c r="D768" s="1514"/>
      <c r="E768" s="1514"/>
    </row>
    <row r="769" spans="1:5">
      <c r="A769" s="1514"/>
      <c r="B769" s="1891"/>
      <c r="C769" s="1514"/>
      <c r="D769" s="1514"/>
      <c r="E769" s="1514"/>
    </row>
    <row r="770" spans="1:5">
      <c r="A770" s="1514"/>
      <c r="B770" s="1891"/>
      <c r="C770" s="1514"/>
      <c r="D770" s="1514"/>
      <c r="E770" s="1514"/>
    </row>
    <row r="771" spans="1:5">
      <c r="A771" s="1514"/>
      <c r="B771" s="1891"/>
      <c r="C771" s="1514"/>
      <c r="D771" s="1514"/>
      <c r="E771" s="1514"/>
    </row>
    <row r="772" spans="1:5">
      <c r="A772" s="1514"/>
      <c r="B772" s="1891"/>
      <c r="C772" s="1514"/>
      <c r="D772" s="1514"/>
      <c r="E772" s="1514"/>
    </row>
    <row r="773" spans="1:5">
      <c r="A773" s="1514"/>
      <c r="B773" s="1891"/>
      <c r="C773" s="1514"/>
      <c r="D773" s="1514"/>
      <c r="E773" s="1514"/>
    </row>
    <row r="774" spans="1:5">
      <c r="A774" s="1514"/>
      <c r="B774" s="1891"/>
      <c r="C774" s="1514"/>
      <c r="D774" s="1514"/>
      <c r="E774" s="1514"/>
    </row>
    <row r="775" spans="1:5">
      <c r="A775" s="1514"/>
      <c r="B775" s="1891"/>
      <c r="C775" s="1514"/>
      <c r="D775" s="1514"/>
      <c r="E775" s="1514"/>
    </row>
    <row r="776" spans="1:5">
      <c r="A776" s="1514"/>
      <c r="B776" s="1891"/>
      <c r="C776" s="1514"/>
      <c r="D776" s="1514"/>
      <c r="E776" s="1514"/>
    </row>
    <row r="777" spans="1:5">
      <c r="A777" s="1514"/>
      <c r="B777" s="1891"/>
      <c r="C777" s="1514"/>
      <c r="D777" s="1514"/>
      <c r="E777" s="1514"/>
    </row>
    <row r="778" spans="1:5">
      <c r="A778" s="1514"/>
      <c r="B778" s="1891"/>
      <c r="C778" s="1514"/>
      <c r="D778" s="1514"/>
      <c r="E778" s="1514"/>
    </row>
    <row r="779" spans="1:5">
      <c r="A779" s="1514"/>
      <c r="B779" s="1891"/>
      <c r="C779" s="1514"/>
      <c r="D779" s="1514"/>
      <c r="E779" s="1514"/>
    </row>
    <row r="780" spans="1:5">
      <c r="A780" s="1514"/>
      <c r="B780" s="1891"/>
      <c r="C780" s="1514"/>
      <c r="D780" s="1514"/>
      <c r="E780" s="1514"/>
    </row>
    <row r="781" spans="1:5">
      <c r="A781" s="1514"/>
      <c r="B781" s="1891"/>
      <c r="C781" s="1514"/>
      <c r="D781" s="1514"/>
      <c r="E781" s="1514"/>
    </row>
    <row r="782" spans="1:5">
      <c r="A782" s="1514"/>
      <c r="B782" s="1891"/>
      <c r="C782" s="1514"/>
      <c r="D782" s="1514"/>
      <c r="E782" s="1514"/>
    </row>
    <row r="783" spans="1:5">
      <c r="A783" s="1514"/>
      <c r="B783" s="1891"/>
      <c r="C783" s="1514"/>
      <c r="D783" s="1514"/>
      <c r="E783" s="1514"/>
    </row>
    <row r="784" spans="1:5">
      <c r="A784" s="1514"/>
      <c r="B784" s="1891"/>
      <c r="C784" s="1514"/>
      <c r="D784" s="1514"/>
      <c r="E784" s="1514"/>
    </row>
    <row r="785" spans="1:5">
      <c r="A785" s="1514"/>
      <c r="B785" s="1891"/>
      <c r="C785" s="1514"/>
      <c r="D785" s="1514"/>
      <c r="E785" s="1514"/>
    </row>
    <row r="786" spans="1:5">
      <c r="A786" s="1514"/>
      <c r="B786" s="1891"/>
      <c r="C786" s="1514"/>
      <c r="D786" s="1514"/>
      <c r="E786" s="1514"/>
    </row>
    <row r="787" spans="1:5">
      <c r="A787" s="1514"/>
      <c r="B787" s="1891"/>
      <c r="C787" s="1514"/>
      <c r="D787" s="1514"/>
      <c r="E787" s="1514"/>
    </row>
    <row r="788" spans="1:5">
      <c r="A788" s="1514"/>
      <c r="B788" s="1891"/>
      <c r="C788" s="1514"/>
      <c r="D788" s="1514"/>
      <c r="E788" s="1514"/>
    </row>
    <row r="789" spans="1:5">
      <c r="A789" s="1514"/>
      <c r="B789" s="1891"/>
      <c r="C789" s="1514"/>
      <c r="D789" s="1514"/>
      <c r="E789" s="1514"/>
    </row>
    <row r="790" spans="1:5">
      <c r="A790" s="1514"/>
      <c r="B790" s="1891"/>
      <c r="C790" s="1514"/>
      <c r="D790" s="1514"/>
      <c r="E790" s="1514"/>
    </row>
    <row r="791" spans="1:5">
      <c r="A791" s="1514"/>
      <c r="B791" s="1891"/>
      <c r="C791" s="1514"/>
      <c r="D791" s="1514"/>
      <c r="E791" s="1514"/>
    </row>
    <row r="792" spans="1:5">
      <c r="A792" s="1514"/>
      <c r="B792" s="1891"/>
      <c r="C792" s="1514"/>
      <c r="D792" s="1514"/>
      <c r="E792" s="1514"/>
    </row>
    <row r="793" spans="1:5">
      <c r="A793" s="1514"/>
      <c r="B793" s="1891"/>
      <c r="C793" s="1514"/>
      <c r="D793" s="1514"/>
      <c r="E793" s="1514"/>
    </row>
    <row r="794" spans="1:5">
      <c r="A794" s="1514"/>
      <c r="B794" s="1891"/>
      <c r="C794" s="1514"/>
      <c r="D794" s="1514"/>
      <c r="E794" s="1514"/>
    </row>
    <row r="795" spans="1:5">
      <c r="A795" s="1514"/>
      <c r="B795" s="1891"/>
      <c r="C795" s="1514"/>
      <c r="D795" s="1514"/>
      <c r="E795" s="1514"/>
    </row>
    <row r="796" spans="1:5">
      <c r="A796" s="1514"/>
      <c r="B796" s="1891"/>
      <c r="C796" s="1514"/>
      <c r="D796" s="1514"/>
      <c r="E796" s="1514"/>
    </row>
    <row r="797" spans="1:5">
      <c r="A797" s="1514"/>
      <c r="B797" s="1891"/>
      <c r="C797" s="1514"/>
      <c r="D797" s="1514"/>
      <c r="E797" s="1514"/>
    </row>
    <row r="798" spans="1:5">
      <c r="A798" s="1514"/>
      <c r="B798" s="1891"/>
      <c r="C798" s="1514"/>
      <c r="D798" s="1514"/>
      <c r="E798" s="1514"/>
    </row>
    <row r="799" spans="1:5">
      <c r="A799" s="1514"/>
      <c r="B799" s="1891"/>
      <c r="C799" s="1514"/>
      <c r="D799" s="1514"/>
      <c r="E799" s="1514"/>
    </row>
    <row r="800" spans="1:5">
      <c r="A800" s="1514"/>
      <c r="B800" s="1891"/>
      <c r="C800" s="1514"/>
      <c r="D800" s="1514"/>
      <c r="E800" s="1514"/>
    </row>
    <row r="801" spans="1:5">
      <c r="A801" s="1514"/>
      <c r="B801" s="1891"/>
      <c r="C801" s="1514"/>
      <c r="D801" s="1514"/>
      <c r="E801" s="1514"/>
    </row>
    <row r="802" spans="1:5">
      <c r="A802" s="1514"/>
      <c r="B802" s="1891"/>
      <c r="C802" s="1514"/>
      <c r="D802" s="1514"/>
      <c r="E802" s="1514"/>
    </row>
    <row r="803" spans="1:5">
      <c r="A803" s="1514"/>
      <c r="B803" s="1891"/>
      <c r="C803" s="1514"/>
      <c r="D803" s="1514"/>
      <c r="E803" s="1514"/>
    </row>
    <row r="804" spans="1:5">
      <c r="A804" s="1514"/>
      <c r="B804" s="1891"/>
      <c r="C804" s="1514"/>
      <c r="D804" s="1514"/>
      <c r="E804" s="1514"/>
    </row>
    <row r="805" spans="1:5">
      <c r="A805" s="1514"/>
      <c r="B805" s="1891"/>
      <c r="C805" s="1514"/>
      <c r="D805" s="1514"/>
      <c r="E805" s="1514"/>
    </row>
    <row r="806" spans="1:5">
      <c r="A806" s="1514"/>
      <c r="B806" s="1891"/>
      <c r="C806" s="1514"/>
      <c r="D806" s="1514"/>
      <c r="E806" s="1514"/>
    </row>
    <row r="807" spans="1:5">
      <c r="A807" s="1514"/>
      <c r="B807" s="1891"/>
      <c r="C807" s="1514"/>
      <c r="D807" s="1514"/>
      <c r="E807" s="1514"/>
    </row>
    <row r="808" spans="1:5">
      <c r="A808" s="1514"/>
      <c r="B808" s="1891"/>
      <c r="C808" s="1514"/>
      <c r="D808" s="1514"/>
      <c r="E808" s="1514"/>
    </row>
    <row r="809" spans="1:5">
      <c r="A809" s="1514"/>
      <c r="B809" s="1891"/>
      <c r="C809" s="1514"/>
      <c r="D809" s="1514"/>
      <c r="E809" s="1514"/>
    </row>
    <row r="810" spans="1:5">
      <c r="A810" s="1514"/>
      <c r="B810" s="1891"/>
      <c r="C810" s="1514"/>
      <c r="D810" s="1514"/>
      <c r="E810" s="1514"/>
    </row>
    <row r="811" spans="1:5">
      <c r="A811" s="1514"/>
      <c r="B811" s="1891"/>
      <c r="C811" s="1514"/>
      <c r="D811" s="1514"/>
      <c r="E811" s="1514"/>
    </row>
    <row r="812" spans="1:5">
      <c r="A812" s="1514"/>
      <c r="B812" s="1891"/>
      <c r="C812" s="1514"/>
      <c r="D812" s="1514"/>
      <c r="E812" s="1514"/>
    </row>
    <row r="813" spans="1:5">
      <c r="A813" s="1514"/>
      <c r="B813" s="1891"/>
      <c r="C813" s="1514"/>
      <c r="D813" s="1514"/>
      <c r="E813" s="1514"/>
    </row>
    <row r="814" spans="1:5">
      <c r="A814" s="1514"/>
      <c r="B814" s="1891"/>
      <c r="C814" s="1514"/>
      <c r="D814" s="1514"/>
      <c r="E814" s="1514"/>
    </row>
    <row r="815" spans="1:5">
      <c r="A815" s="1514"/>
      <c r="B815" s="1891"/>
      <c r="C815" s="1514"/>
      <c r="D815" s="1514"/>
      <c r="E815" s="1514"/>
    </row>
    <row r="816" spans="1:5">
      <c r="A816" s="1514"/>
      <c r="B816" s="1891"/>
      <c r="C816" s="1514"/>
      <c r="D816" s="1514"/>
      <c r="E816" s="1514"/>
    </row>
    <row r="817" spans="1:5">
      <c r="A817" s="1514"/>
      <c r="B817" s="1891"/>
      <c r="C817" s="1514"/>
      <c r="D817" s="1514"/>
      <c r="E817" s="1514"/>
    </row>
    <row r="818" spans="1:5">
      <c r="A818" s="1514"/>
      <c r="B818" s="1891"/>
      <c r="C818" s="1514"/>
      <c r="D818" s="1514"/>
      <c r="E818" s="1514"/>
    </row>
    <row r="819" spans="1:5">
      <c r="A819" s="1514"/>
      <c r="B819" s="1891"/>
      <c r="C819" s="1514"/>
      <c r="D819" s="1514"/>
      <c r="E819" s="1514"/>
    </row>
    <row r="820" spans="1:5">
      <c r="A820" s="1514"/>
      <c r="B820" s="1891"/>
      <c r="C820" s="1514"/>
      <c r="D820" s="1514"/>
      <c r="E820" s="1514"/>
    </row>
    <row r="821" spans="1:5">
      <c r="A821" s="1514"/>
      <c r="B821" s="1891"/>
      <c r="C821" s="1514"/>
      <c r="D821" s="1514"/>
      <c r="E821" s="1514"/>
    </row>
    <row r="822" spans="1:5">
      <c r="A822" s="1514"/>
      <c r="B822" s="1891"/>
      <c r="C822" s="1514"/>
      <c r="D822" s="1514"/>
      <c r="E822" s="1514"/>
    </row>
    <row r="823" spans="1:5">
      <c r="A823" s="1514"/>
      <c r="B823" s="1891"/>
      <c r="C823" s="1514"/>
      <c r="D823" s="1514"/>
      <c r="E823" s="1514"/>
    </row>
    <row r="824" spans="1:5">
      <c r="A824" s="1514"/>
      <c r="B824" s="1891"/>
      <c r="C824" s="1514"/>
      <c r="D824" s="1514"/>
      <c r="E824" s="1514"/>
    </row>
    <row r="825" spans="1:5">
      <c r="A825" s="1514"/>
      <c r="B825" s="1891"/>
      <c r="C825" s="1514"/>
      <c r="D825" s="1514"/>
      <c r="E825" s="1514"/>
    </row>
    <row r="826" spans="1:5">
      <c r="A826" s="1514"/>
      <c r="B826" s="1891"/>
      <c r="C826" s="1514"/>
      <c r="D826" s="1514"/>
      <c r="E826" s="1514"/>
    </row>
    <row r="827" spans="1:5">
      <c r="A827" s="1514"/>
      <c r="B827" s="1891"/>
      <c r="C827" s="1514"/>
      <c r="D827" s="1514"/>
      <c r="E827" s="1514"/>
    </row>
    <row r="828" spans="1:5">
      <c r="A828" s="1514"/>
      <c r="B828" s="1891"/>
      <c r="C828" s="1514"/>
      <c r="D828" s="1514"/>
      <c r="E828" s="1514"/>
    </row>
    <row r="829" spans="1:5">
      <c r="A829" s="1514"/>
      <c r="B829" s="1891"/>
      <c r="C829" s="1514"/>
      <c r="D829" s="1514"/>
      <c r="E829" s="1514"/>
    </row>
    <row r="830" spans="1:5">
      <c r="A830" s="1514"/>
      <c r="B830" s="1891"/>
      <c r="C830" s="1514"/>
      <c r="D830" s="1514"/>
      <c r="E830" s="1514"/>
    </row>
    <row r="831" spans="1:5">
      <c r="A831" s="1514"/>
      <c r="B831" s="1891"/>
      <c r="C831" s="1514"/>
      <c r="D831" s="1514"/>
      <c r="E831" s="1514"/>
    </row>
    <row r="832" spans="1:5">
      <c r="A832" s="1514"/>
      <c r="B832" s="1891"/>
      <c r="C832" s="1514"/>
      <c r="D832" s="1514"/>
      <c r="E832" s="1514"/>
    </row>
    <row r="833" spans="1:5">
      <c r="A833" s="1514"/>
      <c r="B833" s="1891"/>
      <c r="C833" s="1514"/>
      <c r="D833" s="1514"/>
      <c r="E833" s="1514"/>
    </row>
    <row r="834" spans="1:5">
      <c r="A834" s="1514"/>
      <c r="B834" s="1891"/>
      <c r="C834" s="1514"/>
      <c r="D834" s="1514"/>
      <c r="E834" s="1514"/>
    </row>
    <row r="835" spans="1:5">
      <c r="A835" s="1514"/>
      <c r="B835" s="1891"/>
      <c r="C835" s="1514"/>
      <c r="D835" s="1514"/>
      <c r="E835" s="1514"/>
    </row>
    <row r="836" spans="1:5">
      <c r="A836" s="1514"/>
      <c r="B836" s="1891"/>
      <c r="C836" s="1514"/>
      <c r="D836" s="1514"/>
      <c r="E836" s="1514"/>
    </row>
    <row r="837" spans="1:5">
      <c r="A837" s="1514"/>
      <c r="B837" s="1891"/>
      <c r="C837" s="1514"/>
      <c r="D837" s="1514"/>
      <c r="E837" s="1514"/>
    </row>
    <row r="838" spans="1:5">
      <c r="A838" s="1514"/>
      <c r="B838" s="1891"/>
      <c r="C838" s="1514"/>
      <c r="D838" s="1514"/>
      <c r="E838" s="1514"/>
    </row>
    <row r="839" spans="1:5">
      <c r="A839" s="1514"/>
      <c r="B839" s="1891"/>
      <c r="C839" s="1514"/>
      <c r="D839" s="1514"/>
      <c r="E839" s="1514"/>
    </row>
    <row r="840" spans="1:5">
      <c r="A840" s="1514"/>
      <c r="B840" s="1891"/>
      <c r="C840" s="1514"/>
      <c r="D840" s="1514"/>
      <c r="E840" s="1514"/>
    </row>
    <row r="841" spans="1:5">
      <c r="A841" s="1514"/>
      <c r="B841" s="1891"/>
      <c r="C841" s="1514"/>
      <c r="D841" s="1514"/>
      <c r="E841" s="1514"/>
    </row>
    <row r="842" spans="1:5">
      <c r="A842" s="1514"/>
      <c r="B842" s="1891"/>
      <c r="C842" s="1514"/>
      <c r="D842" s="1514"/>
      <c r="E842" s="1514"/>
    </row>
    <row r="843" spans="1:5">
      <c r="A843" s="1514"/>
      <c r="B843" s="1891"/>
      <c r="C843" s="1514"/>
      <c r="D843" s="1514"/>
      <c r="E843" s="1514"/>
    </row>
    <row r="844" spans="1:5">
      <c r="A844" s="1514"/>
      <c r="B844" s="1891"/>
      <c r="C844" s="1514"/>
      <c r="D844" s="1514"/>
      <c r="E844" s="1514"/>
    </row>
    <row r="845" spans="1:5">
      <c r="A845" s="1514"/>
      <c r="B845" s="1891"/>
      <c r="C845" s="1514"/>
      <c r="D845" s="1514"/>
      <c r="E845" s="1514"/>
    </row>
    <row r="846" spans="1:5">
      <c r="A846" s="1514"/>
      <c r="B846" s="1891"/>
      <c r="C846" s="1514"/>
      <c r="D846" s="1514"/>
      <c r="E846" s="1514"/>
    </row>
    <row r="847" spans="1:5">
      <c r="A847" s="1514"/>
      <c r="B847" s="1891"/>
      <c r="C847" s="1514"/>
      <c r="D847" s="1514"/>
      <c r="E847" s="1514"/>
    </row>
    <row r="848" spans="1:5">
      <c r="A848" s="1514"/>
      <c r="B848" s="1891"/>
      <c r="C848" s="1514"/>
      <c r="D848" s="1514"/>
      <c r="E848" s="1514"/>
    </row>
    <row r="849" spans="1:5">
      <c r="A849" s="1514"/>
      <c r="B849" s="1891"/>
      <c r="C849" s="1514"/>
      <c r="D849" s="1514"/>
      <c r="E849" s="1514"/>
    </row>
    <row r="850" spans="1:5">
      <c r="A850" s="1514"/>
      <c r="B850" s="1891"/>
      <c r="C850" s="1514"/>
      <c r="D850" s="1514"/>
      <c r="E850" s="1514"/>
    </row>
    <row r="851" spans="1:5">
      <c r="A851" s="1514"/>
      <c r="B851" s="1891"/>
      <c r="C851" s="1514"/>
      <c r="D851" s="1514"/>
      <c r="E851" s="1514"/>
    </row>
    <row r="852" spans="1:5">
      <c r="A852" s="1514"/>
      <c r="B852" s="1891"/>
      <c r="C852" s="1514"/>
      <c r="D852" s="1514"/>
      <c r="E852" s="1514"/>
    </row>
    <row r="853" spans="1:5">
      <c r="A853" s="1514"/>
      <c r="B853" s="1891"/>
      <c r="C853" s="1514"/>
      <c r="D853" s="1514"/>
      <c r="E853" s="1514"/>
    </row>
    <row r="854" spans="1:5">
      <c r="A854" s="1514"/>
      <c r="B854" s="1891"/>
      <c r="C854" s="1514"/>
      <c r="D854" s="1514"/>
      <c r="E854" s="1514"/>
    </row>
    <row r="855" spans="1:5">
      <c r="A855" s="1514"/>
      <c r="B855" s="1891"/>
      <c r="C855" s="1514"/>
      <c r="D855" s="1514"/>
      <c r="E855" s="1514"/>
    </row>
    <row r="856" spans="1:5">
      <c r="A856" s="1514"/>
      <c r="B856" s="1891"/>
      <c r="C856" s="1514"/>
      <c r="D856" s="1514"/>
      <c r="E856" s="1514"/>
    </row>
    <row r="857" spans="1:5">
      <c r="A857" s="1514"/>
      <c r="B857" s="1891"/>
      <c r="C857" s="1514"/>
      <c r="D857" s="1514"/>
      <c r="E857" s="1514"/>
    </row>
    <row r="858" spans="1:5">
      <c r="A858" s="1514"/>
      <c r="B858" s="1891"/>
      <c r="C858" s="1514"/>
      <c r="D858" s="1514"/>
      <c r="E858" s="1514"/>
    </row>
    <row r="859" spans="1:5">
      <c r="A859" s="1514"/>
      <c r="B859" s="1891"/>
      <c r="C859" s="1514"/>
      <c r="D859" s="1514"/>
      <c r="E859" s="1514"/>
    </row>
    <row r="860" spans="1:5">
      <c r="A860" s="1514"/>
      <c r="B860" s="1891"/>
      <c r="C860" s="1514"/>
      <c r="D860" s="1514"/>
      <c r="E860" s="1514"/>
    </row>
    <row r="861" spans="1:5">
      <c r="A861" s="1514"/>
      <c r="B861" s="1891"/>
      <c r="C861" s="1514"/>
      <c r="D861" s="1514"/>
      <c r="E861" s="1514"/>
    </row>
    <row r="862" spans="1:5">
      <c r="A862" s="1514"/>
      <c r="B862" s="1891"/>
      <c r="C862" s="1514"/>
      <c r="D862" s="1514"/>
      <c r="E862" s="1514"/>
    </row>
    <row r="863" spans="1:5">
      <c r="A863" s="1514"/>
      <c r="B863" s="1891"/>
      <c r="C863" s="1514"/>
      <c r="D863" s="1514"/>
      <c r="E863" s="1514"/>
    </row>
    <row r="864" spans="1:5">
      <c r="A864" s="1514"/>
      <c r="B864" s="1891"/>
      <c r="C864" s="1514"/>
      <c r="D864" s="1514"/>
      <c r="E864" s="1514"/>
    </row>
    <row r="865" spans="1:5">
      <c r="A865" s="1514"/>
      <c r="B865" s="1891"/>
      <c r="C865" s="1514"/>
      <c r="D865" s="1514"/>
      <c r="E865" s="1514"/>
    </row>
    <row r="866" spans="1:5">
      <c r="A866" s="1514"/>
      <c r="B866" s="1891"/>
      <c r="C866" s="1514"/>
      <c r="D866" s="1514"/>
      <c r="E866" s="1514"/>
    </row>
    <row r="867" spans="1:5">
      <c r="A867" s="1514"/>
      <c r="B867" s="1891"/>
      <c r="C867" s="1514"/>
      <c r="D867" s="1514"/>
      <c r="E867" s="1514"/>
    </row>
    <row r="868" spans="1:5">
      <c r="A868" s="1514"/>
      <c r="B868" s="1891"/>
      <c r="C868" s="1514"/>
      <c r="D868" s="1514"/>
      <c r="E868" s="1514"/>
    </row>
    <row r="869" spans="1:5">
      <c r="A869" s="1514"/>
      <c r="B869" s="1891"/>
      <c r="C869" s="1514"/>
      <c r="D869" s="1514"/>
      <c r="E869" s="1514"/>
    </row>
    <row r="870" spans="1:5">
      <c r="A870" s="1514"/>
      <c r="B870" s="1891"/>
      <c r="C870" s="1514"/>
      <c r="D870" s="1514"/>
      <c r="E870" s="1514"/>
    </row>
    <row r="871" spans="1:5">
      <c r="A871" s="1514"/>
      <c r="B871" s="1891"/>
      <c r="C871" s="1514"/>
      <c r="D871" s="1514"/>
      <c r="E871" s="1514"/>
    </row>
    <row r="872" spans="1:5">
      <c r="A872" s="1514"/>
      <c r="B872" s="1891"/>
      <c r="C872" s="1514"/>
      <c r="D872" s="1514"/>
      <c r="E872" s="1514"/>
    </row>
    <row r="873" spans="1:5">
      <c r="A873" s="1514"/>
      <c r="B873" s="1891"/>
      <c r="C873" s="1514"/>
      <c r="D873" s="1514"/>
      <c r="E873" s="1514"/>
    </row>
    <row r="874" spans="1:5">
      <c r="A874" s="1514"/>
      <c r="B874" s="1891"/>
      <c r="C874" s="1514"/>
      <c r="D874" s="1514"/>
      <c r="E874" s="1514"/>
    </row>
    <row r="875" spans="1:5">
      <c r="A875" s="1514"/>
      <c r="B875" s="1891"/>
      <c r="C875" s="1514"/>
      <c r="D875" s="1514"/>
      <c r="E875" s="1514"/>
    </row>
    <row r="876" spans="1:5">
      <c r="A876" s="1514"/>
      <c r="B876" s="1891"/>
      <c r="C876" s="1514"/>
      <c r="D876" s="1514"/>
      <c r="E876" s="1514"/>
    </row>
    <row r="877" spans="1:5">
      <c r="A877" s="1514"/>
      <c r="B877" s="1891"/>
      <c r="C877" s="1514"/>
      <c r="D877" s="1514"/>
      <c r="E877" s="1514"/>
    </row>
    <row r="878" spans="1:5">
      <c r="A878" s="1514"/>
      <c r="B878" s="1891"/>
      <c r="C878" s="1514"/>
      <c r="D878" s="1514"/>
      <c r="E878" s="1514"/>
    </row>
    <row r="879" spans="1:5">
      <c r="A879" s="1514"/>
      <c r="B879" s="1891"/>
      <c r="C879" s="1514"/>
      <c r="D879" s="1514"/>
      <c r="E879" s="1514"/>
    </row>
    <row r="880" spans="1:5">
      <c r="A880" s="1514"/>
      <c r="B880" s="1891"/>
      <c r="C880" s="1514"/>
      <c r="D880" s="1514"/>
      <c r="E880" s="1514"/>
    </row>
    <row r="881" spans="1:5">
      <c r="A881" s="1514"/>
      <c r="B881" s="1891"/>
      <c r="C881" s="1514"/>
      <c r="D881" s="1514"/>
      <c r="E881" s="1514"/>
    </row>
    <row r="882" spans="1:5">
      <c r="A882" s="1514"/>
      <c r="B882" s="1891"/>
      <c r="C882" s="1514"/>
      <c r="D882" s="1514"/>
      <c r="E882" s="1514"/>
    </row>
    <row r="883" spans="1:5">
      <c r="A883" s="1514"/>
      <c r="B883" s="1891"/>
      <c r="C883" s="1514"/>
      <c r="D883" s="1514"/>
      <c r="E883" s="1514"/>
    </row>
    <row r="884" spans="1:5">
      <c r="A884" s="1514"/>
      <c r="B884" s="1891"/>
      <c r="C884" s="1514"/>
      <c r="D884" s="1514"/>
      <c r="E884" s="1514"/>
    </row>
    <row r="885" spans="1:5">
      <c r="A885" s="1514"/>
      <c r="B885" s="1891"/>
      <c r="C885" s="1514"/>
      <c r="D885" s="1514"/>
      <c r="E885" s="1514"/>
    </row>
    <row r="886" spans="1:5">
      <c r="A886" s="1514"/>
      <c r="B886" s="1891"/>
      <c r="C886" s="1514"/>
      <c r="D886" s="1514"/>
      <c r="E886" s="1514"/>
    </row>
    <row r="887" spans="1:5">
      <c r="A887" s="1514"/>
      <c r="B887" s="1891"/>
      <c r="C887" s="1514"/>
      <c r="D887" s="1514"/>
      <c r="E887" s="1514"/>
    </row>
    <row r="888" spans="1:5">
      <c r="A888" s="1514"/>
      <c r="B888" s="1891"/>
      <c r="C888" s="1514"/>
      <c r="D888" s="1514"/>
      <c r="E888" s="1514"/>
    </row>
    <row r="889" spans="1:5">
      <c r="A889" s="1514"/>
      <c r="B889" s="1891"/>
      <c r="C889" s="1514"/>
      <c r="D889" s="1514"/>
      <c r="E889" s="1514"/>
    </row>
    <row r="890" spans="1:5">
      <c r="A890" s="1514"/>
      <c r="B890" s="1891"/>
      <c r="C890" s="1514"/>
      <c r="D890" s="1514"/>
      <c r="E890" s="1514"/>
    </row>
    <row r="891" spans="1:5">
      <c r="A891" s="1514"/>
      <c r="B891" s="1891"/>
      <c r="C891" s="1514"/>
      <c r="D891" s="1514"/>
      <c r="E891" s="1514"/>
    </row>
    <row r="892" spans="1:5">
      <c r="A892" s="1514"/>
      <c r="B892" s="1891"/>
      <c r="C892" s="1514"/>
      <c r="D892" s="1514"/>
      <c r="E892" s="1514"/>
    </row>
    <row r="893" spans="1:5">
      <c r="A893" s="1514"/>
      <c r="B893" s="1891"/>
      <c r="C893" s="1514"/>
      <c r="D893" s="1514"/>
      <c r="E893" s="1514"/>
    </row>
    <row r="894" spans="1:5">
      <c r="A894" s="1514"/>
      <c r="B894" s="1891"/>
      <c r="C894" s="1514"/>
      <c r="D894" s="1514"/>
      <c r="E894" s="1514"/>
    </row>
    <row r="895" spans="1:5">
      <c r="A895" s="1514"/>
      <c r="B895" s="1891"/>
      <c r="C895" s="1514"/>
      <c r="D895" s="1514"/>
      <c r="E895" s="1514"/>
    </row>
    <row r="896" spans="1:5">
      <c r="A896" s="1514"/>
      <c r="B896" s="1891"/>
      <c r="C896" s="1514"/>
      <c r="D896" s="1514"/>
      <c r="E896" s="1514"/>
    </row>
    <row r="897" spans="1:5">
      <c r="A897" s="1514"/>
      <c r="B897" s="1891"/>
      <c r="C897" s="1514"/>
      <c r="D897" s="1514"/>
      <c r="E897" s="1514"/>
    </row>
    <row r="898" spans="1:5">
      <c r="A898" s="1514"/>
      <c r="B898" s="1891"/>
      <c r="C898" s="1514"/>
      <c r="D898" s="1514"/>
      <c r="E898" s="1514"/>
    </row>
    <row r="899" spans="1:5">
      <c r="A899" s="1514"/>
      <c r="B899" s="1891"/>
      <c r="C899" s="1514"/>
      <c r="D899" s="1514"/>
      <c r="E899" s="1514"/>
    </row>
    <row r="900" spans="1:5">
      <c r="A900" s="1514"/>
      <c r="B900" s="1891"/>
      <c r="C900" s="1514"/>
      <c r="D900" s="1514"/>
      <c r="E900" s="1514"/>
    </row>
    <row r="901" spans="1:5">
      <c r="A901" s="1514"/>
      <c r="B901" s="1891"/>
      <c r="C901" s="1514"/>
      <c r="D901" s="1514"/>
      <c r="E901" s="1514"/>
    </row>
    <row r="902" spans="1:5">
      <c r="A902" s="1514"/>
      <c r="B902" s="1891"/>
      <c r="C902" s="1514"/>
      <c r="D902" s="1514"/>
      <c r="E902" s="1514"/>
    </row>
    <row r="903" spans="1:5">
      <c r="A903" s="1514"/>
      <c r="B903" s="1891"/>
      <c r="C903" s="1514"/>
      <c r="D903" s="1514"/>
      <c r="E903" s="1514"/>
    </row>
    <row r="904" spans="1:5">
      <c r="A904" s="1514"/>
      <c r="B904" s="1891"/>
      <c r="C904" s="1514"/>
      <c r="D904" s="1514"/>
      <c r="E904" s="1514"/>
    </row>
    <row r="905" spans="1:5">
      <c r="A905" s="1514"/>
      <c r="B905" s="1891"/>
      <c r="C905" s="1514"/>
      <c r="D905" s="1514"/>
      <c r="E905" s="1514"/>
    </row>
    <row r="906" spans="1:5">
      <c r="A906" s="1514"/>
      <c r="B906" s="1891"/>
      <c r="C906" s="1514"/>
      <c r="D906" s="1514"/>
      <c r="E906" s="1514"/>
    </row>
    <row r="907" spans="1:5">
      <c r="A907" s="1514"/>
      <c r="B907" s="1891"/>
      <c r="C907" s="1514"/>
      <c r="D907" s="1514"/>
      <c r="E907" s="1514"/>
    </row>
    <row r="908" spans="1:5">
      <c r="A908" s="1514"/>
      <c r="B908" s="1891"/>
      <c r="C908" s="1514"/>
      <c r="D908" s="1514"/>
      <c r="E908" s="1514"/>
    </row>
    <row r="909" spans="1:5">
      <c r="A909" s="1514"/>
      <c r="B909" s="1891"/>
      <c r="C909" s="1514"/>
      <c r="D909" s="1514"/>
      <c r="E909" s="1514"/>
    </row>
    <row r="910" spans="1:5">
      <c r="A910" s="1514"/>
      <c r="B910" s="1891"/>
      <c r="C910" s="1514"/>
      <c r="D910" s="1514"/>
      <c r="E910" s="1514"/>
    </row>
    <row r="911" spans="1:5">
      <c r="A911" s="1514"/>
      <c r="B911" s="1891"/>
      <c r="C911" s="1514"/>
      <c r="D911" s="1514"/>
      <c r="E911" s="1514"/>
    </row>
    <row r="912" spans="1:5">
      <c r="A912" s="1514"/>
      <c r="B912" s="1891"/>
      <c r="C912" s="1514"/>
      <c r="D912" s="1514"/>
      <c r="E912" s="1514"/>
    </row>
    <row r="913" spans="1:5">
      <c r="A913" s="1514"/>
      <c r="B913" s="1891"/>
      <c r="C913" s="1514"/>
      <c r="D913" s="1514"/>
      <c r="E913" s="1514"/>
    </row>
    <row r="914" spans="1:5">
      <c r="A914" s="1514"/>
      <c r="B914" s="1891"/>
      <c r="C914" s="1514"/>
      <c r="D914" s="1514"/>
      <c r="E914" s="1514"/>
    </row>
    <row r="915" spans="1:5">
      <c r="A915" s="1514"/>
      <c r="B915" s="1891"/>
      <c r="C915" s="1514"/>
      <c r="D915" s="1514"/>
      <c r="E915" s="1514"/>
    </row>
    <row r="916" spans="1:5">
      <c r="A916" s="1514"/>
      <c r="B916" s="1891"/>
      <c r="C916" s="1514"/>
      <c r="D916" s="1514"/>
      <c r="E916" s="1514"/>
    </row>
    <row r="917" spans="1:5">
      <c r="A917" s="1514"/>
      <c r="B917" s="1891"/>
      <c r="C917" s="1514"/>
      <c r="D917" s="1514"/>
      <c r="E917" s="1514"/>
    </row>
    <row r="918" spans="1:5">
      <c r="A918" s="1514"/>
      <c r="B918" s="1891"/>
      <c r="C918" s="1514"/>
      <c r="D918" s="1514"/>
      <c r="E918" s="1514"/>
    </row>
    <row r="919" spans="1:5">
      <c r="A919" s="1514"/>
      <c r="B919" s="1891"/>
      <c r="C919" s="1514"/>
      <c r="D919" s="1514"/>
      <c r="E919" s="1514"/>
    </row>
    <row r="920" spans="1:5">
      <c r="A920" s="1514"/>
      <c r="B920" s="1891"/>
      <c r="C920" s="1514"/>
      <c r="D920" s="1514"/>
      <c r="E920" s="1514"/>
    </row>
    <row r="921" spans="1:5">
      <c r="A921" s="1514"/>
      <c r="B921" s="1891"/>
      <c r="C921" s="1514"/>
      <c r="D921" s="1514"/>
      <c r="E921" s="1514"/>
    </row>
    <row r="922" spans="1:5">
      <c r="A922" s="1514"/>
      <c r="B922" s="1891"/>
      <c r="C922" s="1514"/>
      <c r="D922" s="1514"/>
      <c r="E922" s="1514"/>
    </row>
    <row r="923" spans="1:5">
      <c r="A923" s="1514"/>
      <c r="B923" s="1891"/>
      <c r="C923" s="1514"/>
      <c r="D923" s="1514"/>
      <c r="E923" s="1514"/>
    </row>
    <row r="924" spans="1:5">
      <c r="A924" s="1514"/>
      <c r="B924" s="1891"/>
      <c r="C924" s="1514"/>
      <c r="D924" s="1514"/>
      <c r="E924" s="1514"/>
    </row>
    <row r="925" spans="1:5">
      <c r="A925" s="1514"/>
      <c r="B925" s="1891"/>
      <c r="C925" s="1514"/>
      <c r="D925" s="1514"/>
      <c r="E925" s="1514"/>
    </row>
    <row r="926" spans="1:5">
      <c r="A926" s="1514"/>
      <c r="B926" s="1891"/>
      <c r="C926" s="1514"/>
      <c r="D926" s="1514"/>
      <c r="E926" s="1514"/>
    </row>
    <row r="927" spans="1:5">
      <c r="A927" s="1514"/>
      <c r="B927" s="1891"/>
      <c r="C927" s="1514"/>
      <c r="D927" s="1514"/>
      <c r="E927" s="1514"/>
    </row>
    <row r="928" spans="1:5">
      <c r="A928" s="1514"/>
      <c r="B928" s="1891"/>
      <c r="C928" s="1514"/>
      <c r="D928" s="1514"/>
      <c r="E928" s="1514"/>
    </row>
    <row r="929" spans="1:5">
      <c r="A929" s="1514"/>
      <c r="B929" s="1891"/>
      <c r="C929" s="1514"/>
      <c r="D929" s="1514"/>
      <c r="E929" s="1514"/>
    </row>
    <row r="930" spans="1:5">
      <c r="A930" s="1514"/>
      <c r="B930" s="1891"/>
      <c r="C930" s="1514"/>
      <c r="D930" s="1514"/>
      <c r="E930" s="1514"/>
    </row>
    <row r="931" spans="1:5">
      <c r="A931" s="1514"/>
      <c r="B931" s="1891"/>
      <c r="C931" s="1514"/>
      <c r="D931" s="1514"/>
      <c r="E931" s="1514"/>
    </row>
    <row r="932" spans="1:5">
      <c r="A932" s="1514"/>
      <c r="B932" s="1891"/>
      <c r="C932" s="1514"/>
      <c r="D932" s="1514"/>
      <c r="E932" s="1514"/>
    </row>
    <row r="933" spans="1:5">
      <c r="A933" s="1514"/>
      <c r="B933" s="1891"/>
      <c r="C933" s="1514"/>
      <c r="D933" s="1514"/>
      <c r="E933" s="1514"/>
    </row>
    <row r="934" spans="1:5">
      <c r="A934" s="1514"/>
      <c r="B934" s="1891"/>
      <c r="C934" s="1514"/>
      <c r="D934" s="1514"/>
      <c r="E934" s="1514"/>
    </row>
    <row r="935" spans="1:5">
      <c r="A935" s="1514"/>
      <c r="B935" s="1891"/>
      <c r="C935" s="1514"/>
      <c r="D935" s="1514"/>
      <c r="E935" s="1514"/>
    </row>
    <row r="936" spans="1:5">
      <c r="A936" s="1514"/>
      <c r="B936" s="1891"/>
      <c r="C936" s="1514"/>
      <c r="D936" s="1514"/>
      <c r="E936" s="1514"/>
    </row>
    <row r="937" spans="1:5">
      <c r="A937" s="1514"/>
      <c r="B937" s="1891"/>
      <c r="C937" s="1514"/>
      <c r="D937" s="1514"/>
      <c r="E937" s="1514"/>
    </row>
    <row r="938" spans="1:5">
      <c r="A938" s="1514"/>
      <c r="B938" s="1891"/>
      <c r="C938" s="1514"/>
      <c r="D938" s="1514"/>
      <c r="E938" s="1514"/>
    </row>
    <row r="939" spans="1:5">
      <c r="A939" s="1514"/>
      <c r="B939" s="1891"/>
      <c r="C939" s="1514"/>
      <c r="D939" s="1514"/>
      <c r="E939" s="1514"/>
    </row>
    <row r="940" spans="1:5">
      <c r="A940" s="1514"/>
      <c r="B940" s="1891"/>
      <c r="C940" s="1514"/>
      <c r="D940" s="1514"/>
      <c r="E940" s="1514"/>
    </row>
    <row r="941" spans="1:5">
      <c r="A941" s="1514"/>
      <c r="B941" s="1891"/>
      <c r="C941" s="1514"/>
      <c r="D941" s="1514"/>
      <c r="E941" s="1514"/>
    </row>
    <row r="942" spans="1:5">
      <c r="A942" s="1514"/>
      <c r="B942" s="1891"/>
      <c r="C942" s="1514"/>
      <c r="D942" s="1514"/>
      <c r="E942" s="1514"/>
    </row>
    <row r="943" spans="1:5">
      <c r="A943" s="1514"/>
      <c r="B943" s="1891"/>
      <c r="C943" s="1514"/>
      <c r="D943" s="1514"/>
      <c r="E943" s="1514"/>
    </row>
    <row r="944" spans="1:5">
      <c r="A944" s="1514"/>
      <c r="B944" s="1891"/>
      <c r="C944" s="1514"/>
      <c r="D944" s="1514"/>
      <c r="E944" s="1514"/>
    </row>
    <row r="945" spans="1:5">
      <c r="A945" s="1514"/>
      <c r="B945" s="1891"/>
      <c r="C945" s="1514"/>
      <c r="D945" s="1514"/>
      <c r="E945" s="1514"/>
    </row>
    <row r="946" spans="1:5">
      <c r="A946" s="1514"/>
      <c r="B946" s="1891"/>
      <c r="C946" s="1514"/>
      <c r="D946" s="1514"/>
      <c r="E946" s="1514"/>
    </row>
    <row r="947" spans="1:5">
      <c r="A947" s="1514"/>
      <c r="B947" s="1891"/>
      <c r="C947" s="1514"/>
      <c r="D947" s="1514"/>
      <c r="E947" s="1514"/>
    </row>
    <row r="948" spans="1:5">
      <c r="A948" s="1514"/>
      <c r="B948" s="1891"/>
      <c r="C948" s="1514"/>
      <c r="D948" s="1514"/>
      <c r="E948" s="1514"/>
    </row>
    <row r="949" spans="1:5">
      <c r="A949" s="1514"/>
      <c r="B949" s="1891"/>
      <c r="C949" s="1514"/>
      <c r="D949" s="1514"/>
      <c r="E949" s="1514"/>
    </row>
    <row r="950" spans="1:5">
      <c r="A950" s="1514"/>
      <c r="B950" s="1891"/>
      <c r="C950" s="1514"/>
      <c r="D950" s="1514"/>
      <c r="E950" s="1514"/>
    </row>
    <row r="951" spans="1:5">
      <c r="A951" s="1514"/>
      <c r="B951" s="1891"/>
      <c r="C951" s="1514"/>
      <c r="D951" s="1514"/>
      <c r="E951" s="1514"/>
    </row>
    <row r="952" spans="1:5">
      <c r="A952" s="1514"/>
      <c r="B952" s="1891"/>
      <c r="C952" s="1514"/>
      <c r="D952" s="1514"/>
      <c r="E952" s="1514"/>
    </row>
    <row r="953" spans="1:5">
      <c r="A953" s="1514"/>
      <c r="B953" s="1891"/>
      <c r="C953" s="1514"/>
      <c r="D953" s="1514"/>
      <c r="E953" s="1514"/>
    </row>
    <row r="954" spans="1:5">
      <c r="A954" s="1514"/>
      <c r="B954" s="1891"/>
      <c r="C954" s="1514"/>
      <c r="D954" s="1514"/>
      <c r="E954" s="1514"/>
    </row>
    <row r="955" spans="1:5">
      <c r="A955" s="1514"/>
      <c r="B955" s="1891"/>
      <c r="C955" s="1514"/>
      <c r="D955" s="1514"/>
      <c r="E955" s="1514"/>
    </row>
    <row r="956" spans="1:5">
      <c r="A956" s="1514"/>
      <c r="B956" s="1891"/>
      <c r="C956" s="1514"/>
      <c r="D956" s="1514"/>
      <c r="E956" s="1514"/>
    </row>
    <row r="957" spans="1:5">
      <c r="A957" s="1514"/>
      <c r="B957" s="1891"/>
      <c r="C957" s="1514"/>
      <c r="D957" s="1514"/>
      <c r="E957" s="1514"/>
    </row>
    <row r="958" spans="1:5">
      <c r="A958" s="1514"/>
      <c r="B958" s="1891"/>
      <c r="C958" s="1514"/>
      <c r="D958" s="1514"/>
      <c r="E958" s="1514"/>
    </row>
    <row r="959" spans="1:5">
      <c r="A959" s="1514"/>
      <c r="B959" s="1891"/>
      <c r="C959" s="1514"/>
      <c r="D959" s="1514"/>
      <c r="E959" s="1514"/>
    </row>
    <row r="960" spans="1:5">
      <c r="A960" s="1514"/>
      <c r="B960" s="1891"/>
      <c r="C960" s="1514"/>
      <c r="D960" s="1514"/>
      <c r="E960" s="1514"/>
    </row>
    <row r="961" spans="1:5">
      <c r="A961" s="1514"/>
      <c r="B961" s="1891"/>
      <c r="C961" s="1514"/>
      <c r="D961" s="1514"/>
      <c r="E961" s="1514"/>
    </row>
    <row r="962" spans="1:5">
      <c r="A962" s="1514"/>
      <c r="B962" s="1891"/>
      <c r="C962" s="1514"/>
      <c r="D962" s="1514"/>
      <c r="E962" s="1514"/>
    </row>
    <row r="963" spans="1:5">
      <c r="A963" s="1514"/>
      <c r="B963" s="1891"/>
      <c r="C963" s="1514"/>
      <c r="D963" s="1514"/>
      <c r="E963" s="1514"/>
    </row>
    <row r="964" spans="1:5">
      <c r="A964" s="1514"/>
      <c r="B964" s="1891"/>
      <c r="C964" s="1514"/>
      <c r="D964" s="1514"/>
      <c r="E964" s="1514"/>
    </row>
    <row r="965" spans="1:5">
      <c r="A965" s="1514"/>
      <c r="B965" s="1891"/>
      <c r="C965" s="1514"/>
      <c r="D965" s="1514"/>
      <c r="E965" s="1514"/>
    </row>
    <row r="966" spans="1:5">
      <c r="A966" s="1514"/>
      <c r="B966" s="1891"/>
      <c r="C966" s="1514"/>
      <c r="D966" s="1514"/>
      <c r="E966" s="1514"/>
    </row>
    <row r="967" spans="1:5">
      <c r="A967" s="1514"/>
      <c r="B967" s="1891"/>
      <c r="C967" s="1514"/>
      <c r="D967" s="1514"/>
      <c r="E967" s="1514"/>
    </row>
    <row r="968" spans="1:5">
      <c r="A968" s="1514"/>
      <c r="B968" s="1891"/>
      <c r="C968" s="1514"/>
      <c r="D968" s="1514"/>
      <c r="E968" s="1514"/>
    </row>
    <row r="969" spans="1:5">
      <c r="A969" s="1514"/>
      <c r="B969" s="1891"/>
      <c r="C969" s="1514"/>
      <c r="D969" s="1514"/>
      <c r="E969" s="1514"/>
    </row>
    <row r="970" spans="1:5">
      <c r="A970" s="1514"/>
      <c r="B970" s="1891"/>
      <c r="C970" s="1514"/>
      <c r="D970" s="1514"/>
      <c r="E970" s="1514"/>
    </row>
    <row r="971" spans="1:5">
      <c r="A971" s="1514"/>
      <c r="B971" s="1891"/>
      <c r="C971" s="1514"/>
      <c r="D971" s="1514"/>
      <c r="E971" s="1514"/>
    </row>
    <row r="972" spans="1:5">
      <c r="A972" s="1514"/>
      <c r="B972" s="1891"/>
      <c r="C972" s="1514"/>
      <c r="D972" s="1514"/>
      <c r="E972" s="1514"/>
    </row>
    <row r="973" spans="1:5">
      <c r="A973" s="1514"/>
      <c r="B973" s="1891"/>
      <c r="C973" s="1514"/>
      <c r="D973" s="1514"/>
      <c r="E973" s="1514"/>
    </row>
    <row r="974" spans="1:5">
      <c r="A974" s="1514"/>
      <c r="B974" s="1891"/>
      <c r="C974" s="1514"/>
      <c r="D974" s="1514"/>
      <c r="E974" s="1514"/>
    </row>
    <row r="975" spans="1:5">
      <c r="A975" s="1514"/>
      <c r="B975" s="1891"/>
      <c r="C975" s="1514"/>
      <c r="D975" s="1514"/>
      <c r="E975" s="1514"/>
    </row>
    <row r="976" spans="1:5">
      <c r="A976" s="1514"/>
      <c r="B976" s="1891"/>
      <c r="C976" s="1514"/>
      <c r="D976" s="1514"/>
      <c r="E976" s="1514"/>
    </row>
    <row r="977" spans="1:5">
      <c r="A977" s="1514"/>
      <c r="B977" s="1891"/>
      <c r="C977" s="1514"/>
      <c r="D977" s="1514"/>
      <c r="E977" s="1514"/>
    </row>
    <row r="978" spans="1:5">
      <c r="A978" s="1514"/>
      <c r="B978" s="1891"/>
      <c r="C978" s="1514"/>
      <c r="D978" s="1514"/>
      <c r="E978" s="1514"/>
    </row>
    <row r="979" spans="1:5">
      <c r="A979" s="1514"/>
      <c r="B979" s="1891"/>
      <c r="C979" s="1514"/>
      <c r="D979" s="1514"/>
      <c r="E979" s="1514"/>
    </row>
    <row r="980" spans="1:5">
      <c r="A980" s="1514"/>
      <c r="B980" s="1891"/>
      <c r="C980" s="1514"/>
      <c r="D980" s="1514"/>
      <c r="E980" s="1514"/>
    </row>
    <row r="981" spans="1:5">
      <c r="A981" s="1514"/>
      <c r="B981" s="1891"/>
      <c r="C981" s="1514"/>
      <c r="D981" s="1514"/>
      <c r="E981" s="1514"/>
    </row>
    <row r="982" spans="1:5">
      <c r="A982" s="1514"/>
      <c r="B982" s="1891"/>
      <c r="C982" s="1514"/>
      <c r="D982" s="1514"/>
      <c r="E982" s="1514"/>
    </row>
    <row r="983" spans="1:5">
      <c r="A983" s="1514"/>
      <c r="B983" s="1891"/>
      <c r="C983" s="1514"/>
      <c r="D983" s="1514"/>
      <c r="E983" s="1514"/>
    </row>
    <row r="984" spans="1:5">
      <c r="A984" s="1514"/>
      <c r="B984" s="1891"/>
      <c r="C984" s="1514"/>
      <c r="D984" s="1514"/>
      <c r="E984" s="1514"/>
    </row>
    <row r="985" spans="1:5">
      <c r="A985" s="1514"/>
      <c r="B985" s="1891"/>
      <c r="C985" s="1514"/>
      <c r="D985" s="1514"/>
      <c r="E985" s="1514"/>
    </row>
    <row r="986" spans="1:5">
      <c r="A986" s="1514"/>
      <c r="B986" s="1891"/>
      <c r="C986" s="1514"/>
      <c r="D986" s="1514"/>
      <c r="E986" s="1514"/>
    </row>
    <row r="987" spans="1:5">
      <c r="A987" s="1514"/>
      <c r="B987" s="1891"/>
      <c r="C987" s="1514"/>
      <c r="D987" s="1514"/>
      <c r="E987" s="1514"/>
    </row>
    <row r="988" spans="1:5">
      <c r="A988" s="1514"/>
      <c r="B988" s="1891"/>
      <c r="C988" s="1514"/>
      <c r="D988" s="1514"/>
      <c r="E988" s="1514"/>
    </row>
    <row r="989" spans="1:5">
      <c r="A989" s="1514"/>
      <c r="B989" s="1891"/>
      <c r="C989" s="1514"/>
      <c r="D989" s="1514"/>
      <c r="E989" s="1514"/>
    </row>
    <row r="990" spans="1:5">
      <c r="A990" s="1514"/>
      <c r="B990" s="1891"/>
      <c r="C990" s="1514"/>
      <c r="D990" s="1514"/>
      <c r="E990" s="1514"/>
    </row>
    <row r="991" spans="1:5">
      <c r="A991" s="1514"/>
      <c r="B991" s="1891"/>
      <c r="C991" s="1514"/>
      <c r="D991" s="1514"/>
      <c r="E991" s="1514"/>
    </row>
  </sheetData>
  <mergeCells count="9">
    <mergeCell ref="A2:E2"/>
    <mergeCell ref="A3:G3"/>
    <mergeCell ref="B5:B8"/>
    <mergeCell ref="C5:F6"/>
    <mergeCell ref="G5:G8"/>
    <mergeCell ref="C7:C8"/>
    <mergeCell ref="D7:D8"/>
    <mergeCell ref="E7:E8"/>
    <mergeCell ref="F7:F8"/>
  </mergeCells>
  <conditionalFormatting sqref="B9:G48">
    <cfRule type="cellIs" dxfId="49" priority="1" stopIfTrue="1" operator="between">
      <formula>0.0001</formula>
      <formula>0.045</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6.xml><?xml version="1.0" encoding="utf-8"?>
<worksheet xmlns="http://schemas.openxmlformats.org/spreadsheetml/2006/main" xmlns:r="http://schemas.openxmlformats.org/officeDocument/2006/relationships">
  <dimension ref="A1:J983"/>
  <sheetViews>
    <sheetView showGridLines="0" zoomScaleNormal="100" zoomScaleSheetLayoutView="90" workbookViewId="0"/>
  </sheetViews>
  <sheetFormatPr defaultRowHeight="9"/>
  <cols>
    <col min="1" max="1" width="31.42578125" style="1467" customWidth="1"/>
    <col min="2" max="2" width="8" style="1470" customWidth="1"/>
    <col min="3" max="3" width="8.85546875" style="1467" customWidth="1"/>
    <col min="4" max="4" width="11.85546875" style="1467" customWidth="1"/>
    <col min="5" max="5" width="10.42578125" style="1467" customWidth="1"/>
    <col min="6" max="6" width="7.85546875" style="1467" customWidth="1"/>
    <col min="7" max="7" width="8.5703125" style="1467" customWidth="1"/>
    <col min="8" max="256" width="9.140625" style="1467"/>
    <col min="257" max="257" width="34.5703125" style="1467" customWidth="1"/>
    <col min="258" max="258" width="9.140625" style="1467" customWidth="1"/>
    <col min="259" max="259" width="9.42578125" style="1467" customWidth="1"/>
    <col min="260" max="260" width="13.85546875" style="1467" customWidth="1"/>
    <col min="261" max="261" width="10.42578125" style="1467" customWidth="1"/>
    <col min="262" max="262" width="7.85546875" style="1467" customWidth="1"/>
    <col min="263" max="263" width="8.5703125" style="1467" customWidth="1"/>
    <col min="264" max="512" width="9.140625" style="1467"/>
    <col min="513" max="513" width="34.5703125" style="1467" customWidth="1"/>
    <col min="514" max="514" width="9.140625" style="1467" customWidth="1"/>
    <col min="515" max="515" width="9.42578125" style="1467" customWidth="1"/>
    <col min="516" max="516" width="13.85546875" style="1467" customWidth="1"/>
    <col min="517" max="517" width="10.42578125" style="1467" customWidth="1"/>
    <col min="518" max="518" width="7.85546875" style="1467" customWidth="1"/>
    <col min="519" max="519" width="8.5703125" style="1467" customWidth="1"/>
    <col min="520" max="768" width="9.140625" style="1467"/>
    <col min="769" max="769" width="34.5703125" style="1467" customWidth="1"/>
    <col min="770" max="770" width="9.140625" style="1467" customWidth="1"/>
    <col min="771" max="771" width="9.42578125" style="1467" customWidth="1"/>
    <col min="772" max="772" width="13.85546875" style="1467" customWidth="1"/>
    <col min="773" max="773" width="10.42578125" style="1467" customWidth="1"/>
    <col min="774" max="774" width="7.85546875" style="1467" customWidth="1"/>
    <col min="775" max="775" width="8.5703125" style="1467" customWidth="1"/>
    <col min="776" max="1024" width="9.140625" style="1467"/>
    <col min="1025" max="1025" width="34.5703125" style="1467" customWidth="1"/>
    <col min="1026" max="1026" width="9.140625" style="1467" customWidth="1"/>
    <col min="1027" max="1027" width="9.42578125" style="1467" customWidth="1"/>
    <col min="1028" max="1028" width="13.85546875" style="1467" customWidth="1"/>
    <col min="1029" max="1029" width="10.42578125" style="1467" customWidth="1"/>
    <col min="1030" max="1030" width="7.85546875" style="1467" customWidth="1"/>
    <col min="1031" max="1031" width="8.5703125" style="1467" customWidth="1"/>
    <col min="1032" max="1280" width="9.140625" style="1467"/>
    <col min="1281" max="1281" width="34.5703125" style="1467" customWidth="1"/>
    <col min="1282" max="1282" width="9.140625" style="1467" customWidth="1"/>
    <col min="1283" max="1283" width="9.42578125" style="1467" customWidth="1"/>
    <col min="1284" max="1284" width="13.85546875" style="1467" customWidth="1"/>
    <col min="1285" max="1285" width="10.42578125" style="1467" customWidth="1"/>
    <col min="1286" max="1286" width="7.85546875" style="1467" customWidth="1"/>
    <col min="1287" max="1287" width="8.5703125" style="1467" customWidth="1"/>
    <col min="1288" max="1536" width="9.140625" style="1467"/>
    <col min="1537" max="1537" width="34.5703125" style="1467" customWidth="1"/>
    <col min="1538" max="1538" width="9.140625" style="1467" customWidth="1"/>
    <col min="1539" max="1539" width="9.42578125" style="1467" customWidth="1"/>
    <col min="1540" max="1540" width="13.85546875" style="1467" customWidth="1"/>
    <col min="1541" max="1541" width="10.42578125" style="1467" customWidth="1"/>
    <col min="1542" max="1542" width="7.85546875" style="1467" customWidth="1"/>
    <col min="1543" max="1543" width="8.5703125" style="1467" customWidth="1"/>
    <col min="1544" max="1792" width="9.140625" style="1467"/>
    <col min="1793" max="1793" width="34.5703125" style="1467" customWidth="1"/>
    <col min="1794" max="1794" width="9.140625" style="1467" customWidth="1"/>
    <col min="1795" max="1795" width="9.42578125" style="1467" customWidth="1"/>
    <col min="1796" max="1796" width="13.85546875" style="1467" customWidth="1"/>
    <col min="1797" max="1797" width="10.42578125" style="1467" customWidth="1"/>
    <col min="1798" max="1798" width="7.85546875" style="1467" customWidth="1"/>
    <col min="1799" max="1799" width="8.5703125" style="1467" customWidth="1"/>
    <col min="1800" max="2048" width="9.140625" style="1467"/>
    <col min="2049" max="2049" width="34.5703125" style="1467" customWidth="1"/>
    <col min="2050" max="2050" width="9.140625" style="1467" customWidth="1"/>
    <col min="2051" max="2051" width="9.42578125" style="1467" customWidth="1"/>
    <col min="2052" max="2052" width="13.85546875" style="1467" customWidth="1"/>
    <col min="2053" max="2053" width="10.42578125" style="1467" customWidth="1"/>
    <col min="2054" max="2054" width="7.85546875" style="1467" customWidth="1"/>
    <col min="2055" max="2055" width="8.5703125" style="1467" customWidth="1"/>
    <col min="2056" max="2304" width="9.140625" style="1467"/>
    <col min="2305" max="2305" width="34.5703125" style="1467" customWidth="1"/>
    <col min="2306" max="2306" width="9.140625" style="1467" customWidth="1"/>
    <col min="2307" max="2307" width="9.42578125" style="1467" customWidth="1"/>
    <col min="2308" max="2308" width="13.85546875" style="1467" customWidth="1"/>
    <col min="2309" max="2309" width="10.42578125" style="1467" customWidth="1"/>
    <col min="2310" max="2310" width="7.85546875" style="1467" customWidth="1"/>
    <col min="2311" max="2311" width="8.5703125" style="1467" customWidth="1"/>
    <col min="2312" max="2560" width="9.140625" style="1467"/>
    <col min="2561" max="2561" width="34.5703125" style="1467" customWidth="1"/>
    <col min="2562" max="2562" width="9.140625" style="1467" customWidth="1"/>
    <col min="2563" max="2563" width="9.42578125" style="1467" customWidth="1"/>
    <col min="2564" max="2564" width="13.85546875" style="1467" customWidth="1"/>
    <col min="2565" max="2565" width="10.42578125" style="1467" customWidth="1"/>
    <col min="2566" max="2566" width="7.85546875" style="1467" customWidth="1"/>
    <col min="2567" max="2567" width="8.5703125" style="1467" customWidth="1"/>
    <col min="2568" max="2816" width="9.140625" style="1467"/>
    <col min="2817" max="2817" width="34.5703125" style="1467" customWidth="1"/>
    <col min="2818" max="2818" width="9.140625" style="1467" customWidth="1"/>
    <col min="2819" max="2819" width="9.42578125" style="1467" customWidth="1"/>
    <col min="2820" max="2820" width="13.85546875" style="1467" customWidth="1"/>
    <col min="2821" max="2821" width="10.42578125" style="1467" customWidth="1"/>
    <col min="2822" max="2822" width="7.85546875" style="1467" customWidth="1"/>
    <col min="2823" max="2823" width="8.5703125" style="1467" customWidth="1"/>
    <col min="2824" max="3072" width="9.140625" style="1467"/>
    <col min="3073" max="3073" width="34.5703125" style="1467" customWidth="1"/>
    <col min="3074" max="3074" width="9.140625" style="1467" customWidth="1"/>
    <col min="3075" max="3075" width="9.42578125" style="1467" customWidth="1"/>
    <col min="3076" max="3076" width="13.85546875" style="1467" customWidth="1"/>
    <col min="3077" max="3077" width="10.42578125" style="1467" customWidth="1"/>
    <col min="3078" max="3078" width="7.85546875" style="1467" customWidth="1"/>
    <col min="3079" max="3079" width="8.5703125" style="1467" customWidth="1"/>
    <col min="3080" max="3328" width="9.140625" style="1467"/>
    <col min="3329" max="3329" width="34.5703125" style="1467" customWidth="1"/>
    <col min="3330" max="3330" width="9.140625" style="1467" customWidth="1"/>
    <col min="3331" max="3331" width="9.42578125" style="1467" customWidth="1"/>
    <col min="3332" max="3332" width="13.85546875" style="1467" customWidth="1"/>
    <col min="3333" max="3333" width="10.42578125" style="1467" customWidth="1"/>
    <col min="3334" max="3334" width="7.85546875" style="1467" customWidth="1"/>
    <col min="3335" max="3335" width="8.5703125" style="1467" customWidth="1"/>
    <col min="3336" max="3584" width="9.140625" style="1467"/>
    <col min="3585" max="3585" width="34.5703125" style="1467" customWidth="1"/>
    <col min="3586" max="3586" width="9.140625" style="1467" customWidth="1"/>
    <col min="3587" max="3587" width="9.42578125" style="1467" customWidth="1"/>
    <col min="3588" max="3588" width="13.85546875" style="1467" customWidth="1"/>
    <col min="3589" max="3589" width="10.42578125" style="1467" customWidth="1"/>
    <col min="3590" max="3590" width="7.85546875" style="1467" customWidth="1"/>
    <col min="3591" max="3591" width="8.5703125" style="1467" customWidth="1"/>
    <col min="3592" max="3840" width="9.140625" style="1467"/>
    <col min="3841" max="3841" width="34.5703125" style="1467" customWidth="1"/>
    <col min="3842" max="3842" width="9.140625" style="1467" customWidth="1"/>
    <col min="3843" max="3843" width="9.42578125" style="1467" customWidth="1"/>
    <col min="3844" max="3844" width="13.85546875" style="1467" customWidth="1"/>
    <col min="3845" max="3845" width="10.42578125" style="1467" customWidth="1"/>
    <col min="3846" max="3846" width="7.85546875" style="1467" customWidth="1"/>
    <col min="3847" max="3847" width="8.5703125" style="1467" customWidth="1"/>
    <col min="3848" max="4096" width="9.140625" style="1467"/>
    <col min="4097" max="4097" width="34.5703125" style="1467" customWidth="1"/>
    <col min="4098" max="4098" width="9.140625" style="1467" customWidth="1"/>
    <col min="4099" max="4099" width="9.42578125" style="1467" customWidth="1"/>
    <col min="4100" max="4100" width="13.85546875" style="1467" customWidth="1"/>
    <col min="4101" max="4101" width="10.42578125" style="1467" customWidth="1"/>
    <col min="4102" max="4102" width="7.85546875" style="1467" customWidth="1"/>
    <col min="4103" max="4103" width="8.5703125" style="1467" customWidth="1"/>
    <col min="4104" max="4352" width="9.140625" style="1467"/>
    <col min="4353" max="4353" width="34.5703125" style="1467" customWidth="1"/>
    <col min="4354" max="4354" width="9.140625" style="1467" customWidth="1"/>
    <col min="4355" max="4355" width="9.42578125" style="1467" customWidth="1"/>
    <col min="4356" max="4356" width="13.85546875" style="1467" customWidth="1"/>
    <col min="4357" max="4357" width="10.42578125" style="1467" customWidth="1"/>
    <col min="4358" max="4358" width="7.85546875" style="1467" customWidth="1"/>
    <col min="4359" max="4359" width="8.5703125" style="1467" customWidth="1"/>
    <col min="4360" max="4608" width="9.140625" style="1467"/>
    <col min="4609" max="4609" width="34.5703125" style="1467" customWidth="1"/>
    <col min="4610" max="4610" width="9.140625" style="1467" customWidth="1"/>
    <col min="4611" max="4611" width="9.42578125" style="1467" customWidth="1"/>
    <col min="4612" max="4612" width="13.85546875" style="1467" customWidth="1"/>
    <col min="4613" max="4613" width="10.42578125" style="1467" customWidth="1"/>
    <col min="4614" max="4614" width="7.85546875" style="1467" customWidth="1"/>
    <col min="4615" max="4615" width="8.5703125" style="1467" customWidth="1"/>
    <col min="4616" max="4864" width="9.140625" style="1467"/>
    <col min="4865" max="4865" width="34.5703125" style="1467" customWidth="1"/>
    <col min="4866" max="4866" width="9.140625" style="1467" customWidth="1"/>
    <col min="4867" max="4867" width="9.42578125" style="1467" customWidth="1"/>
    <col min="4868" max="4868" width="13.85546875" style="1467" customWidth="1"/>
    <col min="4869" max="4869" width="10.42578125" style="1467" customWidth="1"/>
    <col min="4870" max="4870" width="7.85546875" style="1467" customWidth="1"/>
    <col min="4871" max="4871" width="8.5703125" style="1467" customWidth="1"/>
    <col min="4872" max="5120" width="9.140625" style="1467"/>
    <col min="5121" max="5121" width="34.5703125" style="1467" customWidth="1"/>
    <col min="5122" max="5122" width="9.140625" style="1467" customWidth="1"/>
    <col min="5123" max="5123" width="9.42578125" style="1467" customWidth="1"/>
    <col min="5124" max="5124" width="13.85546875" style="1467" customWidth="1"/>
    <col min="5125" max="5125" width="10.42578125" style="1467" customWidth="1"/>
    <col min="5126" max="5126" width="7.85546875" style="1467" customWidth="1"/>
    <col min="5127" max="5127" width="8.5703125" style="1467" customWidth="1"/>
    <col min="5128" max="5376" width="9.140625" style="1467"/>
    <col min="5377" max="5377" width="34.5703125" style="1467" customWidth="1"/>
    <col min="5378" max="5378" width="9.140625" style="1467" customWidth="1"/>
    <col min="5379" max="5379" width="9.42578125" style="1467" customWidth="1"/>
    <col min="5380" max="5380" width="13.85546875" style="1467" customWidth="1"/>
    <col min="5381" max="5381" width="10.42578125" style="1467" customWidth="1"/>
    <col min="5382" max="5382" width="7.85546875" style="1467" customWidth="1"/>
    <col min="5383" max="5383" width="8.5703125" style="1467" customWidth="1"/>
    <col min="5384" max="5632" width="9.140625" style="1467"/>
    <col min="5633" max="5633" width="34.5703125" style="1467" customWidth="1"/>
    <col min="5634" max="5634" width="9.140625" style="1467" customWidth="1"/>
    <col min="5635" max="5635" width="9.42578125" style="1467" customWidth="1"/>
    <col min="5636" max="5636" width="13.85546875" style="1467" customWidth="1"/>
    <col min="5637" max="5637" width="10.42578125" style="1467" customWidth="1"/>
    <col min="5638" max="5638" width="7.85546875" style="1467" customWidth="1"/>
    <col min="5639" max="5639" width="8.5703125" style="1467" customWidth="1"/>
    <col min="5640" max="5888" width="9.140625" style="1467"/>
    <col min="5889" max="5889" width="34.5703125" style="1467" customWidth="1"/>
    <col min="5890" max="5890" width="9.140625" style="1467" customWidth="1"/>
    <col min="5891" max="5891" width="9.42578125" style="1467" customWidth="1"/>
    <col min="5892" max="5892" width="13.85546875" style="1467" customWidth="1"/>
    <col min="5893" max="5893" width="10.42578125" style="1467" customWidth="1"/>
    <col min="5894" max="5894" width="7.85546875" style="1467" customWidth="1"/>
    <col min="5895" max="5895" width="8.5703125" style="1467" customWidth="1"/>
    <col min="5896" max="6144" width="9.140625" style="1467"/>
    <col min="6145" max="6145" width="34.5703125" style="1467" customWidth="1"/>
    <col min="6146" max="6146" width="9.140625" style="1467" customWidth="1"/>
    <col min="6147" max="6147" width="9.42578125" style="1467" customWidth="1"/>
    <col min="6148" max="6148" width="13.85546875" style="1467" customWidth="1"/>
    <col min="6149" max="6149" width="10.42578125" style="1467" customWidth="1"/>
    <col min="6150" max="6150" width="7.85546875" style="1467" customWidth="1"/>
    <col min="6151" max="6151" width="8.5703125" style="1467" customWidth="1"/>
    <col min="6152" max="6400" width="9.140625" style="1467"/>
    <col min="6401" max="6401" width="34.5703125" style="1467" customWidth="1"/>
    <col min="6402" max="6402" width="9.140625" style="1467" customWidth="1"/>
    <col min="6403" max="6403" width="9.42578125" style="1467" customWidth="1"/>
    <col min="6404" max="6404" width="13.85546875" style="1467" customWidth="1"/>
    <col min="6405" max="6405" width="10.42578125" style="1467" customWidth="1"/>
    <col min="6406" max="6406" width="7.85546875" style="1467" customWidth="1"/>
    <col min="6407" max="6407" width="8.5703125" style="1467" customWidth="1"/>
    <col min="6408" max="6656" width="9.140625" style="1467"/>
    <col min="6657" max="6657" width="34.5703125" style="1467" customWidth="1"/>
    <col min="6658" max="6658" width="9.140625" style="1467" customWidth="1"/>
    <col min="6659" max="6659" width="9.42578125" style="1467" customWidth="1"/>
    <col min="6660" max="6660" width="13.85546875" style="1467" customWidth="1"/>
    <col min="6661" max="6661" width="10.42578125" style="1467" customWidth="1"/>
    <col min="6662" max="6662" width="7.85546875" style="1467" customWidth="1"/>
    <col min="6663" max="6663" width="8.5703125" style="1467" customWidth="1"/>
    <col min="6664" max="6912" width="9.140625" style="1467"/>
    <col min="6913" max="6913" width="34.5703125" style="1467" customWidth="1"/>
    <col min="6914" max="6914" width="9.140625" style="1467" customWidth="1"/>
    <col min="6915" max="6915" width="9.42578125" style="1467" customWidth="1"/>
    <col min="6916" max="6916" width="13.85546875" style="1467" customWidth="1"/>
    <col min="6917" max="6917" width="10.42578125" style="1467" customWidth="1"/>
    <col min="6918" max="6918" width="7.85546875" style="1467" customWidth="1"/>
    <col min="6919" max="6919" width="8.5703125" style="1467" customWidth="1"/>
    <col min="6920" max="7168" width="9.140625" style="1467"/>
    <col min="7169" max="7169" width="34.5703125" style="1467" customWidth="1"/>
    <col min="7170" max="7170" width="9.140625" style="1467" customWidth="1"/>
    <col min="7171" max="7171" width="9.42578125" style="1467" customWidth="1"/>
    <col min="7172" max="7172" width="13.85546875" style="1467" customWidth="1"/>
    <col min="7173" max="7173" width="10.42578125" style="1467" customWidth="1"/>
    <col min="7174" max="7174" width="7.85546875" style="1467" customWidth="1"/>
    <col min="7175" max="7175" width="8.5703125" style="1467" customWidth="1"/>
    <col min="7176" max="7424" width="9.140625" style="1467"/>
    <col min="7425" max="7425" width="34.5703125" style="1467" customWidth="1"/>
    <col min="7426" max="7426" width="9.140625" style="1467" customWidth="1"/>
    <col min="7427" max="7427" width="9.42578125" style="1467" customWidth="1"/>
    <col min="7428" max="7428" width="13.85546875" style="1467" customWidth="1"/>
    <col min="7429" max="7429" width="10.42578125" style="1467" customWidth="1"/>
    <col min="7430" max="7430" width="7.85546875" style="1467" customWidth="1"/>
    <col min="7431" max="7431" width="8.5703125" style="1467" customWidth="1"/>
    <col min="7432" max="7680" width="9.140625" style="1467"/>
    <col min="7681" max="7681" width="34.5703125" style="1467" customWidth="1"/>
    <col min="7682" max="7682" width="9.140625" style="1467" customWidth="1"/>
    <col min="7683" max="7683" width="9.42578125" style="1467" customWidth="1"/>
    <col min="7684" max="7684" width="13.85546875" style="1467" customWidth="1"/>
    <col min="7685" max="7685" width="10.42578125" style="1467" customWidth="1"/>
    <col min="7686" max="7686" width="7.85546875" style="1467" customWidth="1"/>
    <col min="7687" max="7687" width="8.5703125" style="1467" customWidth="1"/>
    <col min="7688" max="7936" width="9.140625" style="1467"/>
    <col min="7937" max="7937" width="34.5703125" style="1467" customWidth="1"/>
    <col min="7938" max="7938" width="9.140625" style="1467" customWidth="1"/>
    <col min="7939" max="7939" width="9.42578125" style="1467" customWidth="1"/>
    <col min="7940" max="7940" width="13.85546875" style="1467" customWidth="1"/>
    <col min="7941" max="7941" width="10.42578125" style="1467" customWidth="1"/>
    <col min="7942" max="7942" width="7.85546875" style="1467" customWidth="1"/>
    <col min="7943" max="7943" width="8.5703125" style="1467" customWidth="1"/>
    <col min="7944" max="8192" width="9.140625" style="1467"/>
    <col min="8193" max="8193" width="34.5703125" style="1467" customWidth="1"/>
    <col min="8194" max="8194" width="9.140625" style="1467" customWidth="1"/>
    <col min="8195" max="8195" width="9.42578125" style="1467" customWidth="1"/>
    <col min="8196" max="8196" width="13.85546875" style="1467" customWidth="1"/>
    <col min="8197" max="8197" width="10.42578125" style="1467" customWidth="1"/>
    <col min="8198" max="8198" width="7.85546875" style="1467" customWidth="1"/>
    <col min="8199" max="8199" width="8.5703125" style="1467" customWidth="1"/>
    <col min="8200" max="8448" width="9.140625" style="1467"/>
    <col min="8449" max="8449" width="34.5703125" style="1467" customWidth="1"/>
    <col min="8450" max="8450" width="9.140625" style="1467" customWidth="1"/>
    <col min="8451" max="8451" width="9.42578125" style="1467" customWidth="1"/>
    <col min="8452" max="8452" width="13.85546875" style="1467" customWidth="1"/>
    <col min="8453" max="8453" width="10.42578125" style="1467" customWidth="1"/>
    <col min="8454" max="8454" width="7.85546875" style="1467" customWidth="1"/>
    <col min="8455" max="8455" width="8.5703125" style="1467" customWidth="1"/>
    <col min="8456" max="8704" width="9.140625" style="1467"/>
    <col min="8705" max="8705" width="34.5703125" style="1467" customWidth="1"/>
    <col min="8706" max="8706" width="9.140625" style="1467" customWidth="1"/>
    <col min="8707" max="8707" width="9.42578125" style="1467" customWidth="1"/>
    <col min="8708" max="8708" width="13.85546875" style="1467" customWidth="1"/>
    <col min="8709" max="8709" width="10.42578125" style="1467" customWidth="1"/>
    <col min="8710" max="8710" width="7.85546875" style="1467" customWidth="1"/>
    <col min="8711" max="8711" width="8.5703125" style="1467" customWidth="1"/>
    <col min="8712" max="8960" width="9.140625" style="1467"/>
    <col min="8961" max="8961" width="34.5703125" style="1467" customWidth="1"/>
    <col min="8962" max="8962" width="9.140625" style="1467" customWidth="1"/>
    <col min="8963" max="8963" width="9.42578125" style="1467" customWidth="1"/>
    <col min="8964" max="8964" width="13.85546875" style="1467" customWidth="1"/>
    <col min="8965" max="8965" width="10.42578125" style="1467" customWidth="1"/>
    <col min="8966" max="8966" width="7.85546875" style="1467" customWidth="1"/>
    <col min="8967" max="8967" width="8.5703125" style="1467" customWidth="1"/>
    <col min="8968" max="9216" width="9.140625" style="1467"/>
    <col min="9217" max="9217" width="34.5703125" style="1467" customWidth="1"/>
    <col min="9218" max="9218" width="9.140625" style="1467" customWidth="1"/>
    <col min="9219" max="9219" width="9.42578125" style="1467" customWidth="1"/>
    <col min="9220" max="9220" width="13.85546875" style="1467" customWidth="1"/>
    <col min="9221" max="9221" width="10.42578125" style="1467" customWidth="1"/>
    <col min="9222" max="9222" width="7.85546875" style="1467" customWidth="1"/>
    <col min="9223" max="9223" width="8.5703125" style="1467" customWidth="1"/>
    <col min="9224" max="9472" width="9.140625" style="1467"/>
    <col min="9473" max="9473" width="34.5703125" style="1467" customWidth="1"/>
    <col min="9474" max="9474" width="9.140625" style="1467" customWidth="1"/>
    <col min="9475" max="9475" width="9.42578125" style="1467" customWidth="1"/>
    <col min="9476" max="9476" width="13.85546875" style="1467" customWidth="1"/>
    <col min="9477" max="9477" width="10.42578125" style="1467" customWidth="1"/>
    <col min="9478" max="9478" width="7.85546875" style="1467" customWidth="1"/>
    <col min="9479" max="9479" width="8.5703125" style="1467" customWidth="1"/>
    <col min="9480" max="9728" width="9.140625" style="1467"/>
    <col min="9729" max="9729" width="34.5703125" style="1467" customWidth="1"/>
    <col min="9730" max="9730" width="9.140625" style="1467" customWidth="1"/>
    <col min="9731" max="9731" width="9.42578125" style="1467" customWidth="1"/>
    <col min="9732" max="9732" width="13.85546875" style="1467" customWidth="1"/>
    <col min="9733" max="9733" width="10.42578125" style="1467" customWidth="1"/>
    <col min="9734" max="9734" width="7.85546875" style="1467" customWidth="1"/>
    <col min="9735" max="9735" width="8.5703125" style="1467" customWidth="1"/>
    <col min="9736" max="9984" width="9.140625" style="1467"/>
    <col min="9985" max="9985" width="34.5703125" style="1467" customWidth="1"/>
    <col min="9986" max="9986" width="9.140625" style="1467" customWidth="1"/>
    <col min="9987" max="9987" width="9.42578125" style="1467" customWidth="1"/>
    <col min="9988" max="9988" width="13.85546875" style="1467" customWidth="1"/>
    <col min="9989" max="9989" width="10.42578125" style="1467" customWidth="1"/>
    <col min="9990" max="9990" width="7.85546875" style="1467" customWidth="1"/>
    <col min="9991" max="9991" width="8.5703125" style="1467" customWidth="1"/>
    <col min="9992" max="10240" width="9.140625" style="1467"/>
    <col min="10241" max="10241" width="34.5703125" style="1467" customWidth="1"/>
    <col min="10242" max="10242" width="9.140625" style="1467" customWidth="1"/>
    <col min="10243" max="10243" width="9.42578125" style="1467" customWidth="1"/>
    <col min="10244" max="10244" width="13.85546875" style="1467" customWidth="1"/>
    <col min="10245" max="10245" width="10.42578125" style="1467" customWidth="1"/>
    <col min="10246" max="10246" width="7.85546875" style="1467" customWidth="1"/>
    <col min="10247" max="10247" width="8.5703125" style="1467" customWidth="1"/>
    <col min="10248" max="10496" width="9.140625" style="1467"/>
    <col min="10497" max="10497" width="34.5703125" style="1467" customWidth="1"/>
    <col min="10498" max="10498" width="9.140625" style="1467" customWidth="1"/>
    <col min="10499" max="10499" width="9.42578125" style="1467" customWidth="1"/>
    <col min="10500" max="10500" width="13.85546875" style="1467" customWidth="1"/>
    <col min="10501" max="10501" width="10.42578125" style="1467" customWidth="1"/>
    <col min="10502" max="10502" width="7.85546875" style="1467" customWidth="1"/>
    <col min="10503" max="10503" width="8.5703125" style="1467" customWidth="1"/>
    <col min="10504" max="10752" width="9.140625" style="1467"/>
    <col min="10753" max="10753" width="34.5703125" style="1467" customWidth="1"/>
    <col min="10754" max="10754" width="9.140625" style="1467" customWidth="1"/>
    <col min="10755" max="10755" width="9.42578125" style="1467" customWidth="1"/>
    <col min="10756" max="10756" width="13.85546875" style="1467" customWidth="1"/>
    <col min="10757" max="10757" width="10.42578125" style="1467" customWidth="1"/>
    <col min="10758" max="10758" width="7.85546875" style="1467" customWidth="1"/>
    <col min="10759" max="10759" width="8.5703125" style="1467" customWidth="1"/>
    <col min="10760" max="11008" width="9.140625" style="1467"/>
    <col min="11009" max="11009" width="34.5703125" style="1467" customWidth="1"/>
    <col min="11010" max="11010" width="9.140625" style="1467" customWidth="1"/>
    <col min="11011" max="11011" width="9.42578125" style="1467" customWidth="1"/>
    <col min="11012" max="11012" width="13.85546875" style="1467" customWidth="1"/>
    <col min="11013" max="11013" width="10.42578125" style="1467" customWidth="1"/>
    <col min="11014" max="11014" width="7.85546875" style="1467" customWidth="1"/>
    <col min="11015" max="11015" width="8.5703125" style="1467" customWidth="1"/>
    <col min="11016" max="11264" width="9.140625" style="1467"/>
    <col min="11265" max="11265" width="34.5703125" style="1467" customWidth="1"/>
    <col min="11266" max="11266" width="9.140625" style="1467" customWidth="1"/>
    <col min="11267" max="11267" width="9.42578125" style="1467" customWidth="1"/>
    <col min="11268" max="11268" width="13.85546875" style="1467" customWidth="1"/>
    <col min="11269" max="11269" width="10.42578125" style="1467" customWidth="1"/>
    <col min="11270" max="11270" width="7.85546875" style="1467" customWidth="1"/>
    <col min="11271" max="11271" width="8.5703125" style="1467" customWidth="1"/>
    <col min="11272" max="11520" width="9.140625" style="1467"/>
    <col min="11521" max="11521" width="34.5703125" style="1467" customWidth="1"/>
    <col min="11522" max="11522" width="9.140625" style="1467" customWidth="1"/>
    <col min="11523" max="11523" width="9.42578125" style="1467" customWidth="1"/>
    <col min="11524" max="11524" width="13.85546875" style="1467" customWidth="1"/>
    <col min="11525" max="11525" width="10.42578125" style="1467" customWidth="1"/>
    <col min="11526" max="11526" width="7.85546875" style="1467" customWidth="1"/>
    <col min="11527" max="11527" width="8.5703125" style="1467" customWidth="1"/>
    <col min="11528" max="11776" width="9.140625" style="1467"/>
    <col min="11777" max="11777" width="34.5703125" style="1467" customWidth="1"/>
    <col min="11778" max="11778" width="9.140625" style="1467" customWidth="1"/>
    <col min="11779" max="11779" width="9.42578125" style="1467" customWidth="1"/>
    <col min="11780" max="11780" width="13.85546875" style="1467" customWidth="1"/>
    <col min="11781" max="11781" width="10.42578125" style="1467" customWidth="1"/>
    <col min="11782" max="11782" width="7.85546875" style="1467" customWidth="1"/>
    <col min="11783" max="11783" width="8.5703125" style="1467" customWidth="1"/>
    <col min="11784" max="12032" width="9.140625" style="1467"/>
    <col min="12033" max="12033" width="34.5703125" style="1467" customWidth="1"/>
    <col min="12034" max="12034" width="9.140625" style="1467" customWidth="1"/>
    <col min="12035" max="12035" width="9.42578125" style="1467" customWidth="1"/>
    <col min="12036" max="12036" width="13.85546875" style="1467" customWidth="1"/>
    <col min="12037" max="12037" width="10.42578125" style="1467" customWidth="1"/>
    <col min="12038" max="12038" width="7.85546875" style="1467" customWidth="1"/>
    <col min="12039" max="12039" width="8.5703125" style="1467" customWidth="1"/>
    <col min="12040" max="12288" width="9.140625" style="1467"/>
    <col min="12289" max="12289" width="34.5703125" style="1467" customWidth="1"/>
    <col min="12290" max="12290" width="9.140625" style="1467" customWidth="1"/>
    <col min="12291" max="12291" width="9.42578125" style="1467" customWidth="1"/>
    <col min="12292" max="12292" width="13.85546875" style="1467" customWidth="1"/>
    <col min="12293" max="12293" width="10.42578125" style="1467" customWidth="1"/>
    <col min="12294" max="12294" width="7.85546875" style="1467" customWidth="1"/>
    <col min="12295" max="12295" width="8.5703125" style="1467" customWidth="1"/>
    <col min="12296" max="12544" width="9.140625" style="1467"/>
    <col min="12545" max="12545" width="34.5703125" style="1467" customWidth="1"/>
    <col min="12546" max="12546" width="9.140625" style="1467" customWidth="1"/>
    <col min="12547" max="12547" width="9.42578125" style="1467" customWidth="1"/>
    <col min="12548" max="12548" width="13.85546875" style="1467" customWidth="1"/>
    <col min="12549" max="12549" width="10.42578125" style="1467" customWidth="1"/>
    <col min="12550" max="12550" width="7.85546875" style="1467" customWidth="1"/>
    <col min="12551" max="12551" width="8.5703125" style="1467" customWidth="1"/>
    <col min="12552" max="12800" width="9.140625" style="1467"/>
    <col min="12801" max="12801" width="34.5703125" style="1467" customWidth="1"/>
    <col min="12802" max="12802" width="9.140625" style="1467" customWidth="1"/>
    <col min="12803" max="12803" width="9.42578125" style="1467" customWidth="1"/>
    <col min="12804" max="12804" width="13.85546875" style="1467" customWidth="1"/>
    <col min="12805" max="12805" width="10.42578125" style="1467" customWidth="1"/>
    <col min="12806" max="12806" width="7.85546875" style="1467" customWidth="1"/>
    <col min="12807" max="12807" width="8.5703125" style="1467" customWidth="1"/>
    <col min="12808" max="13056" width="9.140625" style="1467"/>
    <col min="13057" max="13057" width="34.5703125" style="1467" customWidth="1"/>
    <col min="13058" max="13058" width="9.140625" style="1467" customWidth="1"/>
    <col min="13059" max="13059" width="9.42578125" style="1467" customWidth="1"/>
    <col min="13060" max="13060" width="13.85546875" style="1467" customWidth="1"/>
    <col min="13061" max="13061" width="10.42578125" style="1467" customWidth="1"/>
    <col min="13062" max="13062" width="7.85546875" style="1467" customWidth="1"/>
    <col min="13063" max="13063" width="8.5703125" style="1467" customWidth="1"/>
    <col min="13064" max="13312" width="9.140625" style="1467"/>
    <col min="13313" max="13313" width="34.5703125" style="1467" customWidth="1"/>
    <col min="13314" max="13314" width="9.140625" style="1467" customWidth="1"/>
    <col min="13315" max="13315" width="9.42578125" style="1467" customWidth="1"/>
    <col min="13316" max="13316" width="13.85546875" style="1467" customWidth="1"/>
    <col min="13317" max="13317" width="10.42578125" style="1467" customWidth="1"/>
    <col min="13318" max="13318" width="7.85546875" style="1467" customWidth="1"/>
    <col min="13319" max="13319" width="8.5703125" style="1467" customWidth="1"/>
    <col min="13320" max="13568" width="9.140625" style="1467"/>
    <col min="13569" max="13569" width="34.5703125" style="1467" customWidth="1"/>
    <col min="13570" max="13570" width="9.140625" style="1467" customWidth="1"/>
    <col min="13571" max="13571" width="9.42578125" style="1467" customWidth="1"/>
    <col min="13572" max="13572" width="13.85546875" style="1467" customWidth="1"/>
    <col min="13573" max="13573" width="10.42578125" style="1467" customWidth="1"/>
    <col min="13574" max="13574" width="7.85546875" style="1467" customWidth="1"/>
    <col min="13575" max="13575" width="8.5703125" style="1467" customWidth="1"/>
    <col min="13576" max="13824" width="9.140625" style="1467"/>
    <col min="13825" max="13825" width="34.5703125" style="1467" customWidth="1"/>
    <col min="13826" max="13826" width="9.140625" style="1467" customWidth="1"/>
    <col min="13827" max="13827" width="9.42578125" style="1467" customWidth="1"/>
    <col min="13828" max="13828" width="13.85546875" style="1467" customWidth="1"/>
    <col min="13829" max="13829" width="10.42578125" style="1467" customWidth="1"/>
    <col min="13830" max="13830" width="7.85546875" style="1467" customWidth="1"/>
    <col min="13831" max="13831" width="8.5703125" style="1467" customWidth="1"/>
    <col min="13832" max="14080" width="9.140625" style="1467"/>
    <col min="14081" max="14081" width="34.5703125" style="1467" customWidth="1"/>
    <col min="14082" max="14082" width="9.140625" style="1467" customWidth="1"/>
    <col min="14083" max="14083" width="9.42578125" style="1467" customWidth="1"/>
    <col min="14084" max="14084" width="13.85546875" style="1467" customWidth="1"/>
    <col min="14085" max="14085" width="10.42578125" style="1467" customWidth="1"/>
    <col min="14086" max="14086" width="7.85546875" style="1467" customWidth="1"/>
    <col min="14087" max="14087" width="8.5703125" style="1467" customWidth="1"/>
    <col min="14088" max="14336" width="9.140625" style="1467"/>
    <col min="14337" max="14337" width="34.5703125" style="1467" customWidth="1"/>
    <col min="14338" max="14338" width="9.140625" style="1467" customWidth="1"/>
    <col min="14339" max="14339" width="9.42578125" style="1467" customWidth="1"/>
    <col min="14340" max="14340" width="13.85546875" style="1467" customWidth="1"/>
    <col min="14341" max="14341" width="10.42578125" style="1467" customWidth="1"/>
    <col min="14342" max="14342" width="7.85546875" style="1467" customWidth="1"/>
    <col min="14343" max="14343" width="8.5703125" style="1467" customWidth="1"/>
    <col min="14344" max="14592" width="9.140625" style="1467"/>
    <col min="14593" max="14593" width="34.5703125" style="1467" customWidth="1"/>
    <col min="14594" max="14594" width="9.140625" style="1467" customWidth="1"/>
    <col min="14595" max="14595" width="9.42578125" style="1467" customWidth="1"/>
    <col min="14596" max="14596" width="13.85546875" style="1467" customWidth="1"/>
    <col min="14597" max="14597" width="10.42578125" style="1467" customWidth="1"/>
    <col min="14598" max="14598" width="7.85546875" style="1467" customWidth="1"/>
    <col min="14599" max="14599" width="8.5703125" style="1467" customWidth="1"/>
    <col min="14600" max="14848" width="9.140625" style="1467"/>
    <col min="14849" max="14849" width="34.5703125" style="1467" customWidth="1"/>
    <col min="14850" max="14850" width="9.140625" style="1467" customWidth="1"/>
    <col min="14851" max="14851" width="9.42578125" style="1467" customWidth="1"/>
    <col min="14852" max="14852" width="13.85546875" style="1467" customWidth="1"/>
    <col min="14853" max="14853" width="10.42578125" style="1467" customWidth="1"/>
    <col min="14854" max="14854" width="7.85546875" style="1467" customWidth="1"/>
    <col min="14855" max="14855" width="8.5703125" style="1467" customWidth="1"/>
    <col min="14856" max="15104" width="9.140625" style="1467"/>
    <col min="15105" max="15105" width="34.5703125" style="1467" customWidth="1"/>
    <col min="15106" max="15106" width="9.140625" style="1467" customWidth="1"/>
    <col min="15107" max="15107" width="9.42578125" style="1467" customWidth="1"/>
    <col min="15108" max="15108" width="13.85546875" style="1467" customWidth="1"/>
    <col min="15109" max="15109" width="10.42578125" style="1467" customWidth="1"/>
    <col min="15110" max="15110" width="7.85546875" style="1467" customWidth="1"/>
    <col min="15111" max="15111" width="8.5703125" style="1467" customWidth="1"/>
    <col min="15112" max="15360" width="9.140625" style="1467"/>
    <col min="15361" max="15361" width="34.5703125" style="1467" customWidth="1"/>
    <col min="15362" max="15362" width="9.140625" style="1467" customWidth="1"/>
    <col min="15363" max="15363" width="9.42578125" style="1467" customWidth="1"/>
    <col min="15364" max="15364" width="13.85546875" style="1467" customWidth="1"/>
    <col min="15365" max="15365" width="10.42578125" style="1467" customWidth="1"/>
    <col min="15366" max="15366" width="7.85546875" style="1467" customWidth="1"/>
    <col min="15367" max="15367" width="8.5703125" style="1467" customWidth="1"/>
    <col min="15368" max="15616" width="9.140625" style="1467"/>
    <col min="15617" max="15617" width="34.5703125" style="1467" customWidth="1"/>
    <col min="15618" max="15618" width="9.140625" style="1467" customWidth="1"/>
    <col min="15619" max="15619" width="9.42578125" style="1467" customWidth="1"/>
    <col min="15620" max="15620" width="13.85546875" style="1467" customWidth="1"/>
    <col min="15621" max="15621" width="10.42578125" style="1467" customWidth="1"/>
    <col min="15622" max="15622" width="7.85546875" style="1467" customWidth="1"/>
    <col min="15623" max="15623" width="8.5703125" style="1467" customWidth="1"/>
    <col min="15624" max="15872" width="9.140625" style="1467"/>
    <col min="15873" max="15873" width="34.5703125" style="1467" customWidth="1"/>
    <col min="15874" max="15874" width="9.140625" style="1467" customWidth="1"/>
    <col min="15875" max="15875" width="9.42578125" style="1467" customWidth="1"/>
    <col min="15876" max="15876" width="13.85546875" style="1467" customWidth="1"/>
    <col min="15877" max="15877" width="10.42578125" style="1467" customWidth="1"/>
    <col min="15878" max="15878" width="7.85546875" style="1467" customWidth="1"/>
    <col min="15879" max="15879" width="8.5703125" style="1467" customWidth="1"/>
    <col min="15880" max="16128" width="9.140625" style="1467"/>
    <col min="16129" max="16129" width="34.5703125" style="1467" customWidth="1"/>
    <col min="16130" max="16130" width="9.140625" style="1467" customWidth="1"/>
    <col min="16131" max="16131" width="9.42578125" style="1467" customWidth="1"/>
    <col min="16132" max="16132" width="13.85546875" style="1467" customWidth="1"/>
    <col min="16133" max="16133" width="10.42578125" style="1467" customWidth="1"/>
    <col min="16134" max="16134" width="7.85546875" style="1467" customWidth="1"/>
    <col min="16135" max="16135" width="8.5703125" style="1467" customWidth="1"/>
    <col min="16136" max="16384" width="9.140625" style="1467"/>
  </cols>
  <sheetData>
    <row r="1" spans="1:10" ht="17.25" customHeight="1">
      <c r="A1" s="1921" t="s">
        <v>1737</v>
      </c>
      <c r="B1" s="1933"/>
      <c r="C1" s="1630"/>
      <c r="D1" s="1630"/>
      <c r="E1" s="1630"/>
    </row>
    <row r="2" spans="1:10" ht="19.5" customHeight="1">
      <c r="A2" s="2328" t="s">
        <v>1557</v>
      </c>
      <c r="B2" s="2328"/>
      <c r="C2" s="2328"/>
      <c r="D2" s="2328"/>
      <c r="E2" s="2328"/>
    </row>
    <row r="3" spans="1:10" ht="19.5" customHeight="1">
      <c r="A3" s="2329" t="s">
        <v>1565</v>
      </c>
      <c r="B3" s="2329"/>
      <c r="C3" s="2329"/>
      <c r="D3" s="2329"/>
      <c r="E3" s="2329"/>
      <c r="F3" s="2394"/>
      <c r="G3" s="2394"/>
    </row>
    <row r="4" spans="1:10" s="122" customFormat="1" ht="12.95" customHeight="1">
      <c r="A4" s="1618">
        <v>2016</v>
      </c>
      <c r="B4" s="1746"/>
      <c r="C4" s="1839"/>
      <c r="D4" s="1839"/>
      <c r="G4" s="1840" t="s">
        <v>1495</v>
      </c>
    </row>
    <row r="5" spans="1:10" s="122" customFormat="1" ht="11.1" customHeight="1">
      <c r="A5" s="1841" t="s">
        <v>1462</v>
      </c>
      <c r="B5" s="2092" t="s">
        <v>0</v>
      </c>
      <c r="C5" s="2049" t="s">
        <v>1496</v>
      </c>
      <c r="D5" s="2391"/>
      <c r="E5" s="2391"/>
      <c r="F5" s="2392"/>
      <c r="G5" s="2092" t="s">
        <v>1497</v>
      </c>
    </row>
    <row r="6" spans="1:10" s="122" customFormat="1" ht="11.1" customHeight="1">
      <c r="A6" s="1842"/>
      <c r="B6" s="2065"/>
      <c r="C6" s="2068"/>
      <c r="D6" s="2185"/>
      <c r="E6" s="2185"/>
      <c r="F6" s="2186"/>
      <c r="G6" s="2393"/>
    </row>
    <row r="7" spans="1:10" s="122" customFormat="1" ht="11.1" customHeight="1">
      <c r="A7" s="1842"/>
      <c r="B7" s="2065"/>
      <c r="C7" s="2092" t="s">
        <v>0</v>
      </c>
      <c r="D7" s="2092" t="s">
        <v>1485</v>
      </c>
      <c r="E7" s="2092" t="s">
        <v>1498</v>
      </c>
      <c r="F7" s="2092" t="s">
        <v>1499</v>
      </c>
      <c r="G7" s="2393"/>
    </row>
    <row r="8" spans="1:10" s="122" customFormat="1" ht="17.25" customHeight="1">
      <c r="A8" s="1819" t="s">
        <v>700</v>
      </c>
      <c r="B8" s="2261"/>
      <c r="C8" s="2261"/>
      <c r="D8" s="2093"/>
      <c r="E8" s="2093"/>
      <c r="F8" s="2093"/>
      <c r="G8" s="2301"/>
    </row>
    <row r="9" spans="1:10" s="1850" customFormat="1" ht="35.1" customHeight="1">
      <c r="A9" s="1786" t="s">
        <v>1534</v>
      </c>
      <c r="B9" s="1895">
        <f t="shared" ref="B9:G9" si="0">SUM(B10:B16)</f>
        <v>14642.491999999998</v>
      </c>
      <c r="C9" s="1895">
        <f t="shared" si="0"/>
        <v>13175.428</v>
      </c>
      <c r="D9" s="1895">
        <f t="shared" si="0"/>
        <v>1379.0930000000001</v>
      </c>
      <c r="E9" s="1895">
        <f t="shared" si="0"/>
        <v>9619.89</v>
      </c>
      <c r="F9" s="1895">
        <f t="shared" si="0"/>
        <v>2176.4449999999997</v>
      </c>
      <c r="G9" s="1895">
        <f t="shared" si="0"/>
        <v>1467.0639999999999</v>
      </c>
      <c r="H9" s="856"/>
      <c r="I9" s="856"/>
      <c r="J9" s="1874"/>
    </row>
    <row r="10" spans="1:10" s="137" customFormat="1" ht="16.5" customHeight="1">
      <c r="A10" s="1497" t="s">
        <v>1559</v>
      </c>
      <c r="B10" s="1848">
        <f>+C10+G10</f>
        <v>5898.0700000000006</v>
      </c>
      <c r="C10" s="1848">
        <f>D10+E10+F10</f>
        <v>5565.5430000000006</v>
      </c>
      <c r="D10" s="1853">
        <v>341.87200000000007</v>
      </c>
      <c r="E10" s="1853">
        <v>4689.7420000000002</v>
      </c>
      <c r="F10" s="1853">
        <v>533.92899999999997</v>
      </c>
      <c r="G10" s="1848">
        <v>332.52699999999999</v>
      </c>
      <c r="H10" s="856"/>
      <c r="I10" s="856"/>
      <c r="J10" s="1874"/>
    </row>
    <row r="11" spans="1:10" s="137" customFormat="1" ht="15" customHeight="1">
      <c r="A11" s="952" t="s">
        <v>1560</v>
      </c>
      <c r="B11" s="1848">
        <f t="shared" ref="B11:B16" si="1">+C11+G11</f>
        <v>505.22099999999995</v>
      </c>
      <c r="C11" s="1848">
        <f t="shared" ref="C11:C16" si="2">D11+E11+F11</f>
        <v>475.08299999999997</v>
      </c>
      <c r="D11" s="1853">
        <v>58.725999999999999</v>
      </c>
      <c r="E11" s="1853">
        <v>135.89599999999999</v>
      </c>
      <c r="F11" s="1853">
        <v>280.46099999999996</v>
      </c>
      <c r="G11" s="1848">
        <v>30.137999999999987</v>
      </c>
      <c r="H11" s="856"/>
      <c r="I11" s="856"/>
      <c r="J11" s="1874"/>
    </row>
    <row r="12" spans="1:10" s="137" customFormat="1" ht="15" customHeight="1">
      <c r="A12" s="952" t="s">
        <v>1561</v>
      </c>
      <c r="B12" s="1848">
        <f t="shared" si="1"/>
        <v>495.57299999999987</v>
      </c>
      <c r="C12" s="1848">
        <f t="shared" si="2"/>
        <v>495.57299999999987</v>
      </c>
      <c r="D12" s="1853">
        <v>77.297000000000011</v>
      </c>
      <c r="E12" s="1853">
        <v>264.68499999999989</v>
      </c>
      <c r="F12" s="1853">
        <v>153.59099999999998</v>
      </c>
      <c r="G12" s="1848">
        <v>0</v>
      </c>
      <c r="H12" s="856"/>
      <c r="I12" s="856"/>
      <c r="J12" s="1874"/>
    </row>
    <row r="13" spans="1:10" s="137" customFormat="1" ht="15" customHeight="1">
      <c r="A13" s="952" t="s">
        <v>1562</v>
      </c>
      <c r="B13" s="1848">
        <f t="shared" si="1"/>
        <v>2800.1569999999997</v>
      </c>
      <c r="C13" s="1848">
        <f t="shared" si="2"/>
        <v>2702.3619999999996</v>
      </c>
      <c r="D13" s="1853">
        <v>230.54100000000003</v>
      </c>
      <c r="E13" s="1853">
        <v>2218.6529999999993</v>
      </c>
      <c r="F13" s="1853">
        <v>253.16799999999998</v>
      </c>
      <c r="G13" s="1848">
        <v>97.794999999999987</v>
      </c>
      <c r="H13" s="856"/>
      <c r="I13" s="856"/>
      <c r="J13" s="1874"/>
    </row>
    <row r="14" spans="1:10" s="137" customFormat="1" ht="15" customHeight="1">
      <c r="A14" s="952" t="s">
        <v>1563</v>
      </c>
      <c r="B14" s="1848">
        <f t="shared" si="1"/>
        <v>570.96600000000001</v>
      </c>
      <c r="C14" s="1848">
        <f t="shared" si="2"/>
        <v>560.17499999999995</v>
      </c>
      <c r="D14" s="1853">
        <v>53.81</v>
      </c>
      <c r="E14" s="1853">
        <v>241.42399999999998</v>
      </c>
      <c r="F14" s="1853">
        <v>264.94099999999997</v>
      </c>
      <c r="G14" s="1848">
        <v>10.791000000000006</v>
      </c>
      <c r="H14" s="856"/>
      <c r="I14" s="856"/>
      <c r="J14" s="1874"/>
    </row>
    <row r="15" spans="1:10" s="137" customFormat="1" ht="15" customHeight="1">
      <c r="A15" s="952" t="s">
        <v>1564</v>
      </c>
      <c r="B15" s="1848">
        <f t="shared" si="1"/>
        <v>2296.4449999999997</v>
      </c>
      <c r="C15" s="1848">
        <f t="shared" si="2"/>
        <v>1316.3549999999998</v>
      </c>
      <c r="D15" s="1853">
        <v>410.65499999999992</v>
      </c>
      <c r="E15" s="1853">
        <v>833.22699999999998</v>
      </c>
      <c r="F15" s="1853">
        <v>72.472999999999999</v>
      </c>
      <c r="G15" s="1848">
        <v>980.09</v>
      </c>
      <c r="H15" s="856"/>
      <c r="I15" s="856"/>
      <c r="J15" s="1874"/>
    </row>
    <row r="16" spans="1:10" s="137" customFormat="1" ht="15" customHeight="1">
      <c r="A16" s="952" t="s">
        <v>1529</v>
      </c>
      <c r="B16" s="1848">
        <f t="shared" si="1"/>
        <v>2076.0600000000004</v>
      </c>
      <c r="C16" s="1848">
        <f t="shared" si="2"/>
        <v>2060.3370000000004</v>
      </c>
      <c r="D16" s="1853">
        <v>206.19200000000001</v>
      </c>
      <c r="E16" s="1853">
        <v>1236.2630000000006</v>
      </c>
      <c r="F16" s="1853">
        <v>617.88199999999995</v>
      </c>
      <c r="G16" s="1848">
        <v>15.723000000000004</v>
      </c>
      <c r="H16" s="856"/>
      <c r="I16" s="856"/>
      <c r="J16" s="1874"/>
    </row>
    <row r="17" spans="1:10" s="1850" customFormat="1" ht="35.1" customHeight="1">
      <c r="A17" s="976" t="s">
        <v>1536</v>
      </c>
      <c r="B17" s="1895">
        <f t="shared" ref="B17:G17" si="3">SUM(B18:B24)</f>
        <v>5679.9689999999991</v>
      </c>
      <c r="C17" s="1895">
        <f t="shared" si="3"/>
        <v>5509.1649999999991</v>
      </c>
      <c r="D17" s="1895">
        <f t="shared" si="3"/>
        <v>543.74200000000008</v>
      </c>
      <c r="E17" s="1895">
        <f t="shared" si="3"/>
        <v>4904.0249999999996</v>
      </c>
      <c r="F17" s="1895">
        <f t="shared" si="3"/>
        <v>61.398000000000003</v>
      </c>
      <c r="G17" s="1895">
        <f t="shared" si="3"/>
        <v>170.804</v>
      </c>
      <c r="H17" s="856"/>
      <c r="I17" s="856"/>
      <c r="J17" s="1874"/>
    </row>
    <row r="18" spans="1:10" s="137" customFormat="1" ht="16.5" customHeight="1">
      <c r="A18" s="1497" t="s">
        <v>1559</v>
      </c>
      <c r="B18" s="1848">
        <f t="shared" ref="B18:B24" si="4">+C18+G18</f>
        <v>2423.8809999999994</v>
      </c>
      <c r="C18" s="1848">
        <f>+D18+E18+F18</f>
        <v>2423.8809999999994</v>
      </c>
      <c r="D18" s="1853">
        <v>111.218</v>
      </c>
      <c r="E18" s="1853">
        <v>2306.4589999999994</v>
      </c>
      <c r="F18" s="1853">
        <v>6.2039999999999988</v>
      </c>
      <c r="G18" s="1848">
        <v>0</v>
      </c>
      <c r="H18" s="856"/>
      <c r="I18" s="856"/>
      <c r="J18" s="1874"/>
    </row>
    <row r="19" spans="1:10" s="137" customFormat="1" ht="15" customHeight="1">
      <c r="A19" s="952" t="s">
        <v>1560</v>
      </c>
      <c r="B19" s="1848">
        <f t="shared" si="4"/>
        <v>64.650999999999996</v>
      </c>
      <c r="C19" s="1848">
        <f t="shared" ref="C19:C24" si="5">+D19+E19+F19</f>
        <v>64.650999999999996</v>
      </c>
      <c r="D19" s="532">
        <v>0</v>
      </c>
      <c r="E19" s="1853">
        <v>59.107999999999997</v>
      </c>
      <c r="F19" s="1853">
        <v>5.5430000000000001</v>
      </c>
      <c r="G19" s="1848">
        <v>0</v>
      </c>
      <c r="H19" s="856"/>
      <c r="I19" s="856"/>
      <c r="J19" s="1874"/>
    </row>
    <row r="20" spans="1:10" s="137" customFormat="1" ht="15" customHeight="1">
      <c r="A20" s="952" t="s">
        <v>1561</v>
      </c>
      <c r="B20" s="1848">
        <f t="shared" si="4"/>
        <v>114.51299999999999</v>
      </c>
      <c r="C20" s="1848">
        <f t="shared" si="5"/>
        <v>114.51299999999999</v>
      </c>
      <c r="D20" s="1853">
        <v>1.7349999999999999</v>
      </c>
      <c r="E20" s="1853">
        <v>112.77799999999999</v>
      </c>
      <c r="F20" s="1853">
        <v>0</v>
      </c>
      <c r="G20" s="1848">
        <v>0</v>
      </c>
      <c r="H20" s="856"/>
      <c r="I20" s="856"/>
      <c r="J20" s="1874"/>
    </row>
    <row r="21" spans="1:10" s="137" customFormat="1" ht="15" customHeight="1">
      <c r="A21" s="952" t="s">
        <v>1562</v>
      </c>
      <c r="B21" s="1848">
        <f t="shared" si="4"/>
        <v>276.553</v>
      </c>
      <c r="C21" s="1848">
        <f t="shared" si="5"/>
        <v>276.553</v>
      </c>
      <c r="D21" s="1853">
        <v>0</v>
      </c>
      <c r="E21" s="1853">
        <v>276.553</v>
      </c>
      <c r="F21" s="1853">
        <v>0</v>
      </c>
      <c r="G21" s="1848">
        <v>0</v>
      </c>
      <c r="H21" s="856"/>
      <c r="I21" s="856"/>
      <c r="J21" s="1874"/>
    </row>
    <row r="22" spans="1:10" s="137" customFormat="1" ht="15" customHeight="1">
      <c r="A22" s="952" t="s">
        <v>1563</v>
      </c>
      <c r="B22" s="1848">
        <f t="shared" si="4"/>
        <v>0</v>
      </c>
      <c r="C22" s="1848">
        <f t="shared" si="5"/>
        <v>0</v>
      </c>
      <c r="D22" s="1853">
        <v>0</v>
      </c>
      <c r="E22" s="1853">
        <v>0</v>
      </c>
      <c r="F22" s="1853">
        <v>0</v>
      </c>
      <c r="G22" s="1848">
        <v>0</v>
      </c>
      <c r="H22" s="856"/>
      <c r="I22" s="856"/>
      <c r="J22" s="1874"/>
    </row>
    <row r="23" spans="1:10" s="137" customFormat="1" ht="15" customHeight="1">
      <c r="A23" s="952" t="s">
        <v>1564</v>
      </c>
      <c r="B23" s="1848">
        <f t="shared" si="4"/>
        <v>1176.039</v>
      </c>
      <c r="C23" s="1848">
        <f t="shared" si="5"/>
        <v>1005.235</v>
      </c>
      <c r="D23" s="1853">
        <v>305.13500000000005</v>
      </c>
      <c r="E23" s="1853">
        <v>699.80499999999995</v>
      </c>
      <c r="F23" s="1896">
        <v>0.29499999999999998</v>
      </c>
      <c r="G23" s="1848">
        <v>170.804</v>
      </c>
      <c r="H23" s="856"/>
      <c r="I23" s="856"/>
      <c r="J23" s="1874"/>
    </row>
    <row r="24" spans="1:10" s="137" customFormat="1" ht="15" customHeight="1">
      <c r="A24" s="952" t="s">
        <v>1529</v>
      </c>
      <c r="B24" s="1848">
        <f t="shared" si="4"/>
        <v>1624.3320000000003</v>
      </c>
      <c r="C24" s="1848">
        <f t="shared" si="5"/>
        <v>1624.3320000000003</v>
      </c>
      <c r="D24" s="1853">
        <v>125.65399999999998</v>
      </c>
      <c r="E24" s="1853">
        <v>1449.3220000000003</v>
      </c>
      <c r="F24" s="1853">
        <v>49.356000000000002</v>
      </c>
      <c r="G24" s="1848">
        <v>0</v>
      </c>
      <c r="H24" s="856"/>
      <c r="I24" s="856"/>
      <c r="J24" s="1874"/>
    </row>
    <row r="25" spans="1:10" s="1850" customFormat="1" ht="35.1" customHeight="1">
      <c r="A25" s="976" t="s">
        <v>1537</v>
      </c>
      <c r="B25" s="1895">
        <f t="shared" ref="B25:G25" si="6">SUM(B26:B32)</f>
        <v>2315.9750000000004</v>
      </c>
      <c r="C25" s="1895">
        <f t="shared" si="6"/>
        <v>1773.2890000000004</v>
      </c>
      <c r="D25" s="1895">
        <f t="shared" si="6"/>
        <v>385.29900000000004</v>
      </c>
      <c r="E25" s="1895">
        <f t="shared" si="6"/>
        <v>823.7410000000001</v>
      </c>
      <c r="F25" s="1895">
        <f t="shared" si="6"/>
        <v>564.24900000000002</v>
      </c>
      <c r="G25" s="1895">
        <f t="shared" si="6"/>
        <v>542.68600000000004</v>
      </c>
      <c r="H25" s="856"/>
      <c r="I25" s="856"/>
      <c r="J25" s="1874"/>
    </row>
    <row r="26" spans="1:10" s="122" customFormat="1" ht="16.5" customHeight="1">
      <c r="A26" s="1497" t="s">
        <v>1559</v>
      </c>
      <c r="B26" s="1848">
        <f>+C26+G26</f>
        <v>888.37900000000025</v>
      </c>
      <c r="C26" s="1848">
        <f>D26+E26+F26</f>
        <v>693.8570000000002</v>
      </c>
      <c r="D26" s="1848">
        <v>105.50400000000002</v>
      </c>
      <c r="E26" s="1848">
        <v>341.30000000000013</v>
      </c>
      <c r="F26" s="1848">
        <v>247.05300000000003</v>
      </c>
      <c r="G26" s="1848">
        <v>194.52200000000002</v>
      </c>
      <c r="H26" s="856"/>
      <c r="I26" s="856"/>
      <c r="J26" s="1874"/>
    </row>
    <row r="27" spans="1:10" s="122" customFormat="1" ht="15" customHeight="1">
      <c r="A27" s="952" t="s">
        <v>1560</v>
      </c>
      <c r="B27" s="1848">
        <f t="shared" ref="B27:B32" si="7">+C27+G27</f>
        <v>58.691000000000003</v>
      </c>
      <c r="C27" s="1848">
        <f t="shared" ref="C27:C32" si="8">D27+E27+F27</f>
        <v>58.691000000000003</v>
      </c>
      <c r="D27" s="1848">
        <v>10.081</v>
      </c>
      <c r="E27" s="1848">
        <v>20.589999999999996</v>
      </c>
      <c r="F27" s="1848">
        <v>28.020000000000007</v>
      </c>
      <c r="G27" s="1848">
        <v>0</v>
      </c>
      <c r="H27" s="856"/>
      <c r="I27" s="856"/>
      <c r="J27" s="1874"/>
    </row>
    <row r="28" spans="1:10" s="122" customFormat="1" ht="15" customHeight="1">
      <c r="A28" s="952" t="s">
        <v>1561</v>
      </c>
      <c r="B28" s="1848">
        <f t="shared" si="7"/>
        <v>39.734999999999999</v>
      </c>
      <c r="C28" s="1848">
        <f t="shared" si="8"/>
        <v>38.234999999999999</v>
      </c>
      <c r="D28" s="1848">
        <v>0</v>
      </c>
      <c r="E28" s="1848">
        <v>30.574999999999996</v>
      </c>
      <c r="F28" s="1848">
        <v>7.660000000000001</v>
      </c>
      <c r="G28" s="1848">
        <v>1.5</v>
      </c>
      <c r="H28" s="856"/>
      <c r="I28" s="856"/>
      <c r="J28" s="1874"/>
    </row>
    <row r="29" spans="1:10" s="122" customFormat="1" ht="15" customHeight="1">
      <c r="A29" s="952" t="s">
        <v>1562</v>
      </c>
      <c r="B29" s="1848">
        <f t="shared" si="7"/>
        <v>506.96300000000002</v>
      </c>
      <c r="C29" s="1848">
        <f t="shared" si="8"/>
        <v>506.96300000000002</v>
      </c>
      <c r="D29" s="1848">
        <v>103.53000000000002</v>
      </c>
      <c r="E29" s="1848">
        <v>370.48500000000001</v>
      </c>
      <c r="F29" s="1848">
        <v>32.947999999999993</v>
      </c>
      <c r="G29" s="1848">
        <v>0</v>
      </c>
      <c r="H29" s="856"/>
      <c r="I29" s="856"/>
      <c r="J29" s="1874"/>
    </row>
    <row r="30" spans="1:10" s="122" customFormat="1" ht="15" customHeight="1">
      <c r="A30" s="952" t="s">
        <v>1563</v>
      </c>
      <c r="B30" s="1848">
        <f t="shared" si="7"/>
        <v>43.094999999999999</v>
      </c>
      <c r="C30" s="1848">
        <f t="shared" si="8"/>
        <v>43.094999999999999</v>
      </c>
      <c r="D30" s="1848">
        <v>0</v>
      </c>
      <c r="E30" s="1848">
        <v>40.302</v>
      </c>
      <c r="F30" s="1848">
        <v>2.7929999999999997</v>
      </c>
      <c r="G30" s="1848">
        <v>0</v>
      </c>
      <c r="H30" s="856"/>
      <c r="I30" s="856"/>
      <c r="J30" s="1874"/>
    </row>
    <row r="31" spans="1:10" s="122" customFormat="1" ht="15" customHeight="1">
      <c r="A31" s="952" t="s">
        <v>1564</v>
      </c>
      <c r="B31" s="1848">
        <f t="shared" si="7"/>
        <v>325.91300000000001</v>
      </c>
      <c r="C31" s="1848">
        <f t="shared" si="8"/>
        <v>156.51900000000001</v>
      </c>
      <c r="D31" s="1848">
        <v>151.06300000000002</v>
      </c>
      <c r="E31" s="1848">
        <v>5.4559999999999977</v>
      </c>
      <c r="F31" s="1848">
        <v>0</v>
      </c>
      <c r="G31" s="1848">
        <v>169.39400000000001</v>
      </c>
      <c r="H31" s="856"/>
      <c r="I31" s="856"/>
      <c r="J31" s="1874"/>
    </row>
    <row r="32" spans="1:10" s="122" customFormat="1" ht="15" customHeight="1">
      <c r="A32" s="952" t="s">
        <v>1529</v>
      </c>
      <c r="B32" s="1848">
        <f t="shared" si="7"/>
        <v>453.19900000000007</v>
      </c>
      <c r="C32" s="1848">
        <f t="shared" si="8"/>
        <v>275.92900000000003</v>
      </c>
      <c r="D32" s="1848">
        <v>15.121</v>
      </c>
      <c r="E32" s="1848">
        <v>15.033000000000001</v>
      </c>
      <c r="F32" s="1848">
        <v>245.77500000000001</v>
      </c>
      <c r="G32" s="1848">
        <v>177.27</v>
      </c>
      <c r="H32" s="856"/>
      <c r="I32" s="856"/>
      <c r="J32" s="1874"/>
    </row>
    <row r="33" spans="1:10" s="1850" customFormat="1" ht="35.1" customHeight="1">
      <c r="A33" s="976" t="s">
        <v>1538</v>
      </c>
      <c r="B33" s="1895">
        <f t="shared" ref="B33:G33" si="9">SUM(B34:B40)</f>
        <v>1815.6639999999998</v>
      </c>
      <c r="C33" s="1895">
        <f t="shared" si="9"/>
        <v>1661.0549999999998</v>
      </c>
      <c r="D33" s="1895">
        <f t="shared" si="9"/>
        <v>602.39399999999989</v>
      </c>
      <c r="E33" s="1895">
        <f t="shared" si="9"/>
        <v>977.21100000000001</v>
      </c>
      <c r="F33" s="1895">
        <f t="shared" si="9"/>
        <v>81.45</v>
      </c>
      <c r="G33" s="1895">
        <f t="shared" si="9"/>
        <v>154.60899999999995</v>
      </c>
      <c r="H33" s="856"/>
      <c r="I33" s="856"/>
      <c r="J33" s="1874"/>
    </row>
    <row r="34" spans="1:10" s="122" customFormat="1" ht="16.5" customHeight="1">
      <c r="A34" s="1497" t="s">
        <v>1559</v>
      </c>
      <c r="B34" s="1848">
        <f t="shared" ref="B34:B40" si="10">+C34+G34</f>
        <v>702.86000000000013</v>
      </c>
      <c r="C34" s="1848">
        <f>D34+E34+F34</f>
        <v>702.86000000000013</v>
      </c>
      <c r="D34" s="1848">
        <v>0</v>
      </c>
      <c r="E34" s="1848">
        <v>669.02800000000013</v>
      </c>
      <c r="F34" s="1848">
        <v>33.832000000000001</v>
      </c>
      <c r="G34" s="1848">
        <v>0</v>
      </c>
      <c r="H34" s="856"/>
      <c r="I34" s="856"/>
      <c r="J34" s="1874"/>
    </row>
    <row r="35" spans="1:10" s="122" customFormat="1" ht="15" customHeight="1">
      <c r="A35" s="952" t="s">
        <v>1560</v>
      </c>
      <c r="B35" s="1848">
        <f t="shared" si="10"/>
        <v>28.844000000000005</v>
      </c>
      <c r="C35" s="1848">
        <f t="shared" ref="C35:C40" si="11">D35+E35+F35</f>
        <v>28.844000000000005</v>
      </c>
      <c r="D35" s="1848">
        <v>0</v>
      </c>
      <c r="E35" s="1848">
        <v>16.844000000000005</v>
      </c>
      <c r="F35" s="1848">
        <v>12</v>
      </c>
      <c r="G35" s="1848">
        <v>0</v>
      </c>
      <c r="H35" s="856"/>
      <c r="I35" s="856"/>
      <c r="J35" s="1874"/>
    </row>
    <row r="36" spans="1:10" s="122" customFormat="1" ht="15" customHeight="1">
      <c r="A36" s="952" t="s">
        <v>1561</v>
      </c>
      <c r="B36" s="1848">
        <f t="shared" si="10"/>
        <v>796.3399999999998</v>
      </c>
      <c r="C36" s="1848">
        <f t="shared" si="11"/>
        <v>641.73099999999988</v>
      </c>
      <c r="D36" s="1848">
        <v>503.76299999999992</v>
      </c>
      <c r="E36" s="1848">
        <v>108.34999999999995</v>
      </c>
      <c r="F36" s="1848">
        <v>29.618000000000002</v>
      </c>
      <c r="G36" s="1848">
        <v>154.60899999999995</v>
      </c>
      <c r="H36" s="856"/>
      <c r="I36" s="856"/>
      <c r="J36" s="1874"/>
    </row>
    <row r="37" spans="1:10" s="122" customFormat="1" ht="15" customHeight="1">
      <c r="A37" s="952" t="s">
        <v>1562</v>
      </c>
      <c r="B37" s="1848">
        <f t="shared" si="10"/>
        <v>111.97799999999999</v>
      </c>
      <c r="C37" s="1848">
        <f t="shared" si="11"/>
        <v>111.97799999999999</v>
      </c>
      <c r="D37" s="1848">
        <v>0</v>
      </c>
      <c r="E37" s="1848">
        <v>105.97799999999999</v>
      </c>
      <c r="F37" s="1848">
        <v>6</v>
      </c>
      <c r="G37" s="1848">
        <v>0</v>
      </c>
      <c r="H37" s="856"/>
      <c r="I37" s="856"/>
      <c r="J37" s="1874"/>
    </row>
    <row r="38" spans="1:10" s="122" customFormat="1" ht="15" customHeight="1">
      <c r="A38" s="952" t="s">
        <v>1563</v>
      </c>
      <c r="B38" s="1848">
        <f t="shared" si="10"/>
        <v>2.097</v>
      </c>
      <c r="C38" s="1848">
        <f t="shared" si="11"/>
        <v>2.097</v>
      </c>
      <c r="D38" s="1848">
        <v>0</v>
      </c>
      <c r="E38" s="1848">
        <v>2.097</v>
      </c>
      <c r="F38" s="1848">
        <v>0</v>
      </c>
      <c r="G38" s="1848">
        <v>0</v>
      </c>
      <c r="H38" s="856"/>
      <c r="I38" s="856"/>
      <c r="J38" s="1874"/>
    </row>
    <row r="39" spans="1:10" s="122" customFormat="1" ht="15" customHeight="1">
      <c r="A39" s="952" t="s">
        <v>1564</v>
      </c>
      <c r="B39" s="1848">
        <f t="shared" si="10"/>
        <v>131.74199999999999</v>
      </c>
      <c r="C39" s="1848">
        <f t="shared" si="11"/>
        <v>131.74199999999999</v>
      </c>
      <c r="D39" s="1848">
        <v>98.631</v>
      </c>
      <c r="E39" s="1848">
        <v>33.110999999999997</v>
      </c>
      <c r="F39" s="1848">
        <v>0</v>
      </c>
      <c r="G39" s="1887">
        <v>0</v>
      </c>
      <c r="H39" s="856"/>
      <c r="I39" s="856"/>
      <c r="J39" s="1874"/>
    </row>
    <row r="40" spans="1:10" s="122" customFormat="1" ht="15" customHeight="1">
      <c r="A40" s="952" t="s">
        <v>1529</v>
      </c>
      <c r="B40" s="1848">
        <f t="shared" si="10"/>
        <v>41.80299999999999</v>
      </c>
      <c r="C40" s="1848">
        <f t="shared" si="11"/>
        <v>41.80299999999999</v>
      </c>
      <c r="D40" s="1848">
        <v>0</v>
      </c>
      <c r="E40" s="1848">
        <v>41.80299999999999</v>
      </c>
      <c r="F40" s="1848">
        <v>0</v>
      </c>
      <c r="G40" s="1848">
        <v>0</v>
      </c>
      <c r="H40" s="856"/>
      <c r="I40" s="856"/>
      <c r="J40" s="1874"/>
    </row>
    <row r="41" spans="1:10" s="122" customFormat="1" ht="4.5" customHeight="1" thickBot="1">
      <c r="A41" s="963"/>
      <c r="B41" s="963"/>
      <c r="C41" s="963"/>
      <c r="D41" s="963"/>
      <c r="E41" s="963"/>
      <c r="F41" s="963"/>
      <c r="G41" s="963"/>
    </row>
    <row r="42" spans="1:10" s="122" customFormat="1" ht="15.75" customHeight="1" thickTop="1">
      <c r="A42" s="1897" t="s">
        <v>1511</v>
      </c>
      <c r="B42" s="1864"/>
      <c r="C42" s="1864"/>
      <c r="D42" s="1864"/>
      <c r="E42" s="1864"/>
      <c r="F42" s="952"/>
    </row>
    <row r="43" spans="1:10" s="1667" customFormat="1" ht="11.25">
      <c r="A43" s="1888" t="s">
        <v>691</v>
      </c>
      <c r="B43" s="1202"/>
      <c r="C43" s="1202"/>
      <c r="D43" s="1202"/>
      <c r="E43" s="1202"/>
      <c r="G43" s="1647"/>
    </row>
    <row r="44" spans="1:10" s="1667" customFormat="1" ht="20.25" customHeight="1">
      <c r="A44" s="2399" t="s">
        <v>1516</v>
      </c>
      <c r="B44" s="2399"/>
      <c r="C44" s="2399"/>
      <c r="D44" s="2399"/>
      <c r="E44" s="2399"/>
      <c r="F44" s="2399"/>
      <c r="G44" s="2399"/>
    </row>
    <row r="45" spans="1:10">
      <c r="A45" s="1514"/>
      <c r="B45" s="1891"/>
      <c r="C45" s="1514"/>
      <c r="D45" s="1514"/>
      <c r="E45" s="1514"/>
    </row>
    <row r="46" spans="1:10">
      <c r="A46" s="1514"/>
      <c r="B46" s="1891"/>
      <c r="C46" s="1514"/>
      <c r="D46" s="1514"/>
      <c r="E46" s="1514"/>
    </row>
    <row r="47" spans="1:10">
      <c r="A47" s="1514"/>
      <c r="B47" s="1891"/>
      <c r="C47" s="1514"/>
      <c r="D47" s="1514"/>
      <c r="E47" s="1514"/>
    </row>
    <row r="48" spans="1:10">
      <c r="A48" s="1514"/>
      <c r="B48" s="1891"/>
      <c r="C48" s="1514"/>
      <c r="D48" s="1514"/>
      <c r="E48" s="1514"/>
    </row>
    <row r="49" spans="1:5">
      <c r="A49" s="1514"/>
      <c r="B49" s="1891"/>
      <c r="C49" s="1514"/>
      <c r="D49" s="1514"/>
      <c r="E49" s="1514"/>
    </row>
    <row r="50" spans="1:5">
      <c r="A50" s="1514"/>
      <c r="B50" s="1891"/>
      <c r="C50" s="1514"/>
      <c r="D50" s="1514"/>
      <c r="E50" s="1514"/>
    </row>
    <row r="51" spans="1:5">
      <c r="A51" s="1514"/>
      <c r="B51" s="1891"/>
      <c r="C51" s="1514"/>
      <c r="D51" s="1514"/>
      <c r="E51" s="1514"/>
    </row>
    <row r="52" spans="1:5">
      <c r="A52" s="1514"/>
      <c r="B52" s="1891"/>
      <c r="C52" s="1514"/>
      <c r="D52" s="1514"/>
      <c r="E52" s="1514"/>
    </row>
    <row r="53" spans="1:5">
      <c r="A53" s="1514"/>
      <c r="B53" s="1891"/>
      <c r="C53" s="1514"/>
      <c r="D53" s="1514"/>
      <c r="E53" s="1514"/>
    </row>
    <row r="54" spans="1:5">
      <c r="A54" s="1514"/>
      <c r="B54" s="1891"/>
      <c r="C54" s="1514"/>
      <c r="D54" s="1514"/>
      <c r="E54" s="1514"/>
    </row>
    <row r="55" spans="1:5">
      <c r="A55" s="1514"/>
      <c r="B55" s="1891"/>
      <c r="C55" s="1514"/>
      <c r="D55" s="1514"/>
      <c r="E55" s="1514"/>
    </row>
    <row r="56" spans="1:5">
      <c r="A56" s="1514"/>
      <c r="B56" s="1891"/>
      <c r="C56" s="1514"/>
      <c r="D56" s="1514"/>
      <c r="E56" s="1514"/>
    </row>
    <row r="57" spans="1:5">
      <c r="A57" s="1514"/>
      <c r="B57" s="1891"/>
      <c r="C57" s="1514"/>
      <c r="D57" s="1514"/>
      <c r="E57" s="1514"/>
    </row>
    <row r="58" spans="1:5">
      <c r="A58" s="1514"/>
      <c r="B58" s="1891"/>
      <c r="C58" s="1514"/>
      <c r="D58" s="1514"/>
      <c r="E58" s="1514"/>
    </row>
    <row r="59" spans="1:5">
      <c r="A59" s="1514"/>
      <c r="B59" s="1891"/>
      <c r="C59" s="1514"/>
      <c r="D59" s="1514"/>
      <c r="E59" s="1514"/>
    </row>
    <row r="60" spans="1:5">
      <c r="A60" s="1514"/>
      <c r="B60" s="1891"/>
      <c r="C60" s="1514"/>
      <c r="D60" s="1514"/>
      <c r="E60" s="1514"/>
    </row>
    <row r="61" spans="1:5">
      <c r="A61" s="1514"/>
      <c r="B61" s="1891"/>
      <c r="C61" s="1514"/>
      <c r="D61" s="1514"/>
      <c r="E61" s="1514"/>
    </row>
    <row r="62" spans="1:5">
      <c r="A62" s="1514"/>
      <c r="B62" s="1891"/>
      <c r="C62" s="1514"/>
      <c r="D62" s="1514"/>
      <c r="E62" s="1514"/>
    </row>
    <row r="63" spans="1:5">
      <c r="A63" s="1514"/>
      <c r="B63" s="1891"/>
      <c r="C63" s="1514"/>
      <c r="D63" s="1514"/>
      <c r="E63" s="1514"/>
    </row>
    <row r="64" spans="1:5">
      <c r="A64" s="1514"/>
      <c r="B64" s="1891"/>
      <c r="C64" s="1514"/>
      <c r="D64" s="1514"/>
      <c r="E64" s="1514"/>
    </row>
    <row r="65" spans="1:5">
      <c r="A65" s="1514"/>
      <c r="B65" s="1891"/>
      <c r="C65" s="1514"/>
      <c r="D65" s="1514"/>
      <c r="E65" s="1514"/>
    </row>
    <row r="66" spans="1:5">
      <c r="A66" s="1514"/>
      <c r="B66" s="1891"/>
      <c r="C66" s="1514"/>
      <c r="D66" s="1514"/>
      <c r="E66" s="1514"/>
    </row>
    <row r="67" spans="1:5">
      <c r="A67" s="1514"/>
      <c r="B67" s="1891"/>
      <c r="C67" s="1514"/>
      <c r="D67" s="1514"/>
      <c r="E67" s="1514"/>
    </row>
    <row r="68" spans="1:5">
      <c r="A68" s="1514"/>
      <c r="B68" s="1891"/>
      <c r="C68" s="1514"/>
      <c r="D68" s="1514"/>
      <c r="E68" s="1514"/>
    </row>
    <row r="69" spans="1:5">
      <c r="A69" s="1514"/>
      <c r="B69" s="1891"/>
      <c r="C69" s="1514"/>
      <c r="D69" s="1514"/>
      <c r="E69" s="1514"/>
    </row>
    <row r="70" spans="1:5">
      <c r="A70" s="1514"/>
      <c r="B70" s="1891"/>
      <c r="C70" s="1514"/>
      <c r="D70" s="1514"/>
      <c r="E70" s="1514"/>
    </row>
    <row r="71" spans="1:5">
      <c r="A71" s="1514"/>
      <c r="B71" s="1891"/>
      <c r="C71" s="1514"/>
      <c r="D71" s="1514"/>
      <c r="E71" s="1514"/>
    </row>
    <row r="72" spans="1:5">
      <c r="A72" s="1514"/>
      <c r="B72" s="1891"/>
      <c r="C72" s="1514"/>
      <c r="D72" s="1514"/>
      <c r="E72" s="1514"/>
    </row>
    <row r="73" spans="1:5">
      <c r="A73" s="1514"/>
      <c r="B73" s="1891"/>
      <c r="C73" s="1514"/>
      <c r="D73" s="1514"/>
      <c r="E73" s="1514"/>
    </row>
    <row r="74" spans="1:5">
      <c r="A74" s="1514"/>
      <c r="B74" s="1891"/>
      <c r="C74" s="1514"/>
      <c r="D74" s="1514"/>
      <c r="E74" s="1514"/>
    </row>
    <row r="75" spans="1:5">
      <c r="A75" s="1514"/>
      <c r="B75" s="1891"/>
      <c r="C75" s="1514"/>
      <c r="D75" s="1514"/>
      <c r="E75" s="1514"/>
    </row>
    <row r="76" spans="1:5">
      <c r="A76" s="1514"/>
      <c r="B76" s="1891"/>
      <c r="C76" s="1514"/>
      <c r="D76" s="1514"/>
      <c r="E76" s="1514"/>
    </row>
    <row r="77" spans="1:5">
      <c r="A77" s="1514"/>
      <c r="B77" s="1891"/>
      <c r="C77" s="1514"/>
      <c r="D77" s="1514"/>
      <c r="E77" s="1514"/>
    </row>
    <row r="78" spans="1:5">
      <c r="A78" s="1514"/>
      <c r="B78" s="1891"/>
      <c r="C78" s="1514"/>
      <c r="D78" s="1514"/>
      <c r="E78" s="1514"/>
    </row>
    <row r="79" spans="1:5">
      <c r="A79" s="1514"/>
      <c r="B79" s="1891"/>
      <c r="C79" s="1514"/>
      <c r="D79" s="1514"/>
      <c r="E79" s="1514"/>
    </row>
    <row r="80" spans="1:5">
      <c r="A80" s="1514"/>
      <c r="B80" s="1891"/>
      <c r="C80" s="1514"/>
      <c r="D80" s="1514"/>
      <c r="E80" s="1514"/>
    </row>
    <row r="81" spans="1:5">
      <c r="A81" s="1514"/>
      <c r="B81" s="1891"/>
      <c r="C81" s="1514"/>
      <c r="D81" s="1514"/>
      <c r="E81" s="1514"/>
    </row>
    <row r="82" spans="1:5">
      <c r="A82" s="1514"/>
      <c r="B82" s="1891"/>
      <c r="C82" s="1514"/>
      <c r="D82" s="1514"/>
      <c r="E82" s="1514"/>
    </row>
    <row r="83" spans="1:5">
      <c r="A83" s="1514"/>
      <c r="B83" s="1891"/>
      <c r="C83" s="1514"/>
      <c r="D83" s="1514"/>
      <c r="E83" s="1514"/>
    </row>
    <row r="84" spans="1:5">
      <c r="A84" s="1514"/>
      <c r="B84" s="1891"/>
      <c r="C84" s="1514"/>
      <c r="D84" s="1514"/>
      <c r="E84" s="1514"/>
    </row>
    <row r="85" spans="1:5">
      <c r="A85" s="1514"/>
      <c r="B85" s="1891"/>
      <c r="C85" s="1514"/>
      <c r="D85" s="1514"/>
      <c r="E85" s="1514"/>
    </row>
    <row r="86" spans="1:5">
      <c r="A86" s="1514"/>
      <c r="B86" s="1891"/>
      <c r="C86" s="1514"/>
      <c r="D86" s="1514"/>
      <c r="E86" s="1514"/>
    </row>
    <row r="87" spans="1:5">
      <c r="A87" s="1514"/>
      <c r="B87" s="1891"/>
      <c r="C87" s="1514"/>
      <c r="D87" s="1514"/>
      <c r="E87" s="1514"/>
    </row>
    <row r="88" spans="1:5">
      <c r="A88" s="1514"/>
      <c r="B88" s="1891"/>
      <c r="C88" s="1514"/>
      <c r="D88" s="1514"/>
      <c r="E88" s="1514"/>
    </row>
    <row r="89" spans="1:5">
      <c r="A89" s="1514"/>
      <c r="B89" s="1891"/>
      <c r="C89" s="1514"/>
      <c r="D89" s="1514"/>
      <c r="E89" s="1514"/>
    </row>
    <row r="90" spans="1:5">
      <c r="A90" s="1514"/>
      <c r="B90" s="1891"/>
      <c r="C90" s="1514"/>
      <c r="D90" s="1514"/>
      <c r="E90" s="1514"/>
    </row>
    <row r="91" spans="1:5">
      <c r="A91" s="1514"/>
      <c r="B91" s="1891"/>
      <c r="C91" s="1514"/>
      <c r="D91" s="1514"/>
      <c r="E91" s="1514"/>
    </row>
    <row r="92" spans="1:5">
      <c r="A92" s="1514"/>
      <c r="B92" s="1891"/>
      <c r="C92" s="1514"/>
      <c r="D92" s="1514"/>
      <c r="E92" s="1514"/>
    </row>
    <row r="93" spans="1:5">
      <c r="A93" s="1514"/>
      <c r="B93" s="1891"/>
      <c r="C93" s="1514"/>
      <c r="D93" s="1514"/>
      <c r="E93" s="1514"/>
    </row>
    <row r="94" spans="1:5">
      <c r="A94" s="1514"/>
      <c r="B94" s="1891"/>
      <c r="C94" s="1514"/>
      <c r="D94" s="1514"/>
      <c r="E94" s="1514"/>
    </row>
    <row r="95" spans="1:5">
      <c r="A95" s="1514"/>
      <c r="B95" s="1891"/>
      <c r="C95" s="1514"/>
      <c r="D95" s="1514"/>
      <c r="E95" s="1514"/>
    </row>
    <row r="96" spans="1:5">
      <c r="A96" s="1514"/>
      <c r="B96" s="1891"/>
      <c r="C96" s="1514"/>
      <c r="D96" s="1514"/>
      <c r="E96" s="1514"/>
    </row>
    <row r="97" spans="1:5">
      <c r="A97" s="1514"/>
      <c r="B97" s="1891"/>
      <c r="C97" s="1514"/>
      <c r="D97" s="1514"/>
      <c r="E97" s="1514"/>
    </row>
    <row r="98" spans="1:5">
      <c r="A98" s="1514"/>
      <c r="B98" s="1891"/>
      <c r="C98" s="1514"/>
      <c r="D98" s="1514"/>
      <c r="E98" s="1514"/>
    </row>
    <row r="99" spans="1:5">
      <c r="A99" s="1514"/>
      <c r="B99" s="1891"/>
      <c r="C99" s="1514"/>
      <c r="D99" s="1514"/>
      <c r="E99" s="1514"/>
    </row>
    <row r="100" spans="1:5">
      <c r="A100" s="1514"/>
      <c r="B100" s="1891"/>
      <c r="C100" s="1514"/>
      <c r="D100" s="1514"/>
      <c r="E100" s="1514"/>
    </row>
    <row r="101" spans="1:5">
      <c r="A101" s="1514"/>
      <c r="B101" s="1891"/>
      <c r="C101" s="1514"/>
      <c r="D101" s="1514"/>
      <c r="E101" s="1514"/>
    </row>
    <row r="102" spans="1:5">
      <c r="A102" s="1514"/>
      <c r="B102" s="1891"/>
      <c r="C102" s="1514"/>
      <c r="D102" s="1514"/>
      <c r="E102" s="1514"/>
    </row>
    <row r="103" spans="1:5">
      <c r="A103" s="1514"/>
      <c r="B103" s="1891"/>
      <c r="C103" s="1514"/>
      <c r="D103" s="1514"/>
      <c r="E103" s="1514"/>
    </row>
    <row r="104" spans="1:5">
      <c r="A104" s="1514"/>
      <c r="B104" s="1891"/>
      <c r="C104" s="1514"/>
      <c r="D104" s="1514"/>
      <c r="E104" s="1514"/>
    </row>
    <row r="105" spans="1:5">
      <c r="A105" s="1514"/>
      <c r="B105" s="1891"/>
      <c r="C105" s="1514"/>
      <c r="D105" s="1514"/>
      <c r="E105" s="1514"/>
    </row>
    <row r="106" spans="1:5">
      <c r="A106" s="1514"/>
      <c r="B106" s="1891"/>
      <c r="C106" s="1514"/>
      <c r="D106" s="1514"/>
      <c r="E106" s="1514"/>
    </row>
    <row r="107" spans="1:5">
      <c r="A107" s="1514"/>
      <c r="B107" s="1891"/>
      <c r="C107" s="1514"/>
      <c r="D107" s="1514"/>
      <c r="E107" s="1514"/>
    </row>
    <row r="108" spans="1:5">
      <c r="A108" s="1514"/>
      <c r="B108" s="1891"/>
      <c r="C108" s="1514"/>
      <c r="D108" s="1514"/>
      <c r="E108" s="1514"/>
    </row>
    <row r="109" spans="1:5">
      <c r="A109" s="1514"/>
      <c r="B109" s="1891"/>
      <c r="C109" s="1514"/>
      <c r="D109" s="1514"/>
      <c r="E109" s="1514"/>
    </row>
    <row r="110" spans="1:5">
      <c r="A110" s="1514"/>
      <c r="B110" s="1891"/>
      <c r="C110" s="1514"/>
      <c r="D110" s="1514"/>
      <c r="E110" s="1514"/>
    </row>
    <row r="111" spans="1:5">
      <c r="A111" s="1514"/>
      <c r="B111" s="1891"/>
      <c r="C111" s="1514"/>
      <c r="D111" s="1514"/>
      <c r="E111" s="1514"/>
    </row>
    <row r="112" spans="1:5">
      <c r="A112" s="1514"/>
      <c r="B112" s="1891"/>
      <c r="C112" s="1514"/>
      <c r="D112" s="1514"/>
      <c r="E112" s="1514"/>
    </row>
    <row r="113" spans="1:5">
      <c r="A113" s="1514"/>
      <c r="B113" s="1891"/>
      <c r="C113" s="1514"/>
      <c r="D113" s="1514"/>
      <c r="E113" s="1514"/>
    </row>
    <row r="114" spans="1:5">
      <c r="A114" s="1514"/>
      <c r="B114" s="1891"/>
      <c r="C114" s="1514"/>
      <c r="D114" s="1514"/>
      <c r="E114" s="1514"/>
    </row>
    <row r="115" spans="1:5">
      <c r="A115" s="1514"/>
      <c r="B115" s="1891"/>
      <c r="C115" s="1514"/>
      <c r="D115" s="1514"/>
      <c r="E115" s="1514"/>
    </row>
    <row r="116" spans="1:5">
      <c r="A116" s="1514"/>
      <c r="B116" s="1891"/>
      <c r="C116" s="1514"/>
      <c r="D116" s="1514"/>
      <c r="E116" s="1514"/>
    </row>
    <row r="117" spans="1:5">
      <c r="A117" s="1514"/>
      <c r="B117" s="1891"/>
      <c r="C117" s="1514"/>
      <c r="D117" s="1514"/>
      <c r="E117" s="1514"/>
    </row>
    <row r="118" spans="1:5">
      <c r="A118" s="1514"/>
      <c r="B118" s="1891"/>
      <c r="C118" s="1514"/>
      <c r="D118" s="1514"/>
      <c r="E118" s="1514"/>
    </row>
    <row r="119" spans="1:5">
      <c r="A119" s="1514"/>
      <c r="B119" s="1891"/>
      <c r="C119" s="1514"/>
      <c r="D119" s="1514"/>
      <c r="E119" s="1514"/>
    </row>
    <row r="120" spans="1:5">
      <c r="A120" s="1514"/>
      <c r="B120" s="1891"/>
      <c r="C120" s="1514"/>
      <c r="D120" s="1514"/>
      <c r="E120" s="1514"/>
    </row>
    <row r="121" spans="1:5">
      <c r="A121" s="1514"/>
      <c r="B121" s="1891"/>
      <c r="C121" s="1514"/>
      <c r="D121" s="1514"/>
      <c r="E121" s="1514"/>
    </row>
    <row r="122" spans="1:5">
      <c r="A122" s="1514"/>
      <c r="B122" s="1891"/>
      <c r="C122" s="1514"/>
      <c r="D122" s="1514"/>
      <c r="E122" s="1514"/>
    </row>
    <row r="123" spans="1:5">
      <c r="A123" s="1514"/>
      <c r="B123" s="1891"/>
      <c r="C123" s="1514"/>
      <c r="D123" s="1514"/>
      <c r="E123" s="1514"/>
    </row>
    <row r="124" spans="1:5">
      <c r="A124" s="1514"/>
      <c r="B124" s="1891"/>
      <c r="C124" s="1514"/>
      <c r="D124" s="1514"/>
      <c r="E124" s="1514"/>
    </row>
    <row r="125" spans="1:5">
      <c r="A125" s="1514"/>
      <c r="B125" s="1891"/>
      <c r="C125" s="1514"/>
      <c r="D125" s="1514"/>
      <c r="E125" s="1514"/>
    </row>
    <row r="126" spans="1:5">
      <c r="A126" s="1514"/>
      <c r="B126" s="1891"/>
      <c r="C126" s="1514"/>
      <c r="D126" s="1514"/>
      <c r="E126" s="1514"/>
    </row>
    <row r="127" spans="1:5">
      <c r="A127" s="1514"/>
      <c r="B127" s="1891"/>
      <c r="C127" s="1514"/>
      <c r="D127" s="1514"/>
      <c r="E127" s="1514"/>
    </row>
    <row r="128" spans="1:5">
      <c r="A128" s="1514"/>
      <c r="B128" s="1891"/>
      <c r="C128" s="1514"/>
      <c r="D128" s="1514"/>
      <c r="E128" s="1514"/>
    </row>
    <row r="129" spans="1:5">
      <c r="A129" s="1514"/>
      <c r="B129" s="1891"/>
      <c r="C129" s="1514"/>
      <c r="D129" s="1514"/>
      <c r="E129" s="1514"/>
    </row>
    <row r="130" spans="1:5">
      <c r="A130" s="1514"/>
      <c r="B130" s="1891"/>
      <c r="C130" s="1514"/>
      <c r="D130" s="1514"/>
      <c r="E130" s="1514"/>
    </row>
    <row r="131" spans="1:5">
      <c r="A131" s="1514"/>
      <c r="B131" s="1891"/>
      <c r="C131" s="1514"/>
      <c r="D131" s="1514"/>
      <c r="E131" s="1514"/>
    </row>
    <row r="132" spans="1:5">
      <c r="A132" s="1514"/>
      <c r="B132" s="1891"/>
      <c r="C132" s="1514"/>
      <c r="D132" s="1514"/>
      <c r="E132" s="1514"/>
    </row>
    <row r="133" spans="1:5">
      <c r="A133" s="1514"/>
      <c r="B133" s="1891"/>
      <c r="C133" s="1514"/>
      <c r="D133" s="1514"/>
      <c r="E133" s="1514"/>
    </row>
    <row r="134" spans="1:5">
      <c r="A134" s="1514"/>
      <c r="B134" s="1891"/>
      <c r="C134" s="1514"/>
      <c r="D134" s="1514"/>
      <c r="E134" s="1514"/>
    </row>
    <row r="135" spans="1:5">
      <c r="A135" s="1514"/>
      <c r="B135" s="1891"/>
      <c r="C135" s="1514"/>
      <c r="D135" s="1514"/>
      <c r="E135" s="1514"/>
    </row>
    <row r="136" spans="1:5">
      <c r="A136" s="1514"/>
      <c r="B136" s="1891"/>
      <c r="C136" s="1514"/>
      <c r="D136" s="1514"/>
      <c r="E136" s="1514"/>
    </row>
    <row r="137" spans="1:5">
      <c r="A137" s="1514"/>
      <c r="B137" s="1891"/>
      <c r="C137" s="1514"/>
      <c r="D137" s="1514"/>
      <c r="E137" s="1514"/>
    </row>
    <row r="138" spans="1:5">
      <c r="A138" s="1514"/>
      <c r="B138" s="1891"/>
      <c r="C138" s="1514"/>
      <c r="D138" s="1514"/>
      <c r="E138" s="1514"/>
    </row>
    <row r="139" spans="1:5">
      <c r="A139" s="1514"/>
      <c r="B139" s="1891"/>
      <c r="C139" s="1514"/>
      <c r="D139" s="1514"/>
      <c r="E139" s="1514"/>
    </row>
    <row r="140" spans="1:5">
      <c r="A140" s="1514"/>
      <c r="B140" s="1891"/>
      <c r="C140" s="1514"/>
      <c r="D140" s="1514"/>
      <c r="E140" s="1514"/>
    </row>
    <row r="141" spans="1:5">
      <c r="A141" s="1514"/>
      <c r="B141" s="1891"/>
      <c r="C141" s="1514"/>
      <c r="D141" s="1514"/>
      <c r="E141" s="1514"/>
    </row>
    <row r="142" spans="1:5">
      <c r="A142" s="1514"/>
      <c r="B142" s="1891"/>
      <c r="C142" s="1514"/>
      <c r="D142" s="1514"/>
      <c r="E142" s="1514"/>
    </row>
    <row r="143" spans="1:5">
      <c r="A143" s="1514"/>
      <c r="B143" s="1891"/>
      <c r="C143" s="1514"/>
      <c r="D143" s="1514"/>
      <c r="E143" s="1514"/>
    </row>
    <row r="144" spans="1:5">
      <c r="A144" s="1514"/>
      <c r="B144" s="1891"/>
      <c r="C144" s="1514"/>
      <c r="D144" s="1514"/>
      <c r="E144" s="1514"/>
    </row>
    <row r="145" spans="1:5">
      <c r="A145" s="1514"/>
      <c r="B145" s="1891"/>
      <c r="C145" s="1514"/>
      <c r="D145" s="1514"/>
      <c r="E145" s="1514"/>
    </row>
    <row r="146" spans="1:5">
      <c r="A146" s="1514"/>
      <c r="B146" s="1891"/>
      <c r="C146" s="1514"/>
      <c r="D146" s="1514"/>
      <c r="E146" s="1514"/>
    </row>
    <row r="147" spans="1:5">
      <c r="A147" s="1514"/>
      <c r="B147" s="1891"/>
      <c r="C147" s="1514"/>
      <c r="D147" s="1514"/>
      <c r="E147" s="1514"/>
    </row>
    <row r="148" spans="1:5">
      <c r="A148" s="1514"/>
      <c r="B148" s="1891"/>
      <c r="C148" s="1514"/>
      <c r="D148" s="1514"/>
      <c r="E148" s="1514"/>
    </row>
    <row r="149" spans="1:5">
      <c r="A149" s="1514"/>
      <c r="B149" s="1891"/>
      <c r="C149" s="1514"/>
      <c r="D149" s="1514"/>
      <c r="E149" s="1514"/>
    </row>
    <row r="150" spans="1:5">
      <c r="A150" s="1514"/>
      <c r="B150" s="1891"/>
      <c r="C150" s="1514"/>
      <c r="D150" s="1514"/>
      <c r="E150" s="1514"/>
    </row>
    <row r="151" spans="1:5">
      <c r="A151" s="1514"/>
      <c r="B151" s="1891"/>
      <c r="C151" s="1514"/>
      <c r="D151" s="1514"/>
      <c r="E151" s="1514"/>
    </row>
    <row r="152" spans="1:5">
      <c r="A152" s="1514"/>
      <c r="B152" s="1891"/>
      <c r="C152" s="1514"/>
      <c r="D152" s="1514"/>
      <c r="E152" s="1514"/>
    </row>
    <row r="153" spans="1:5">
      <c r="A153" s="1514"/>
      <c r="B153" s="1891"/>
      <c r="C153" s="1514"/>
      <c r="D153" s="1514"/>
      <c r="E153" s="1514"/>
    </row>
    <row r="154" spans="1:5">
      <c r="A154" s="1514"/>
      <c r="B154" s="1891"/>
      <c r="C154" s="1514"/>
      <c r="D154" s="1514"/>
      <c r="E154" s="1514"/>
    </row>
    <row r="155" spans="1:5">
      <c r="A155" s="1514"/>
      <c r="B155" s="1891"/>
      <c r="C155" s="1514"/>
      <c r="D155" s="1514"/>
      <c r="E155" s="1514"/>
    </row>
    <row r="156" spans="1:5">
      <c r="A156" s="1514"/>
      <c r="B156" s="1891"/>
      <c r="C156" s="1514"/>
      <c r="D156" s="1514"/>
      <c r="E156" s="1514"/>
    </row>
    <row r="157" spans="1:5">
      <c r="A157" s="1514"/>
      <c r="B157" s="1891"/>
      <c r="C157" s="1514"/>
      <c r="D157" s="1514"/>
      <c r="E157" s="1514"/>
    </row>
    <row r="158" spans="1:5">
      <c r="A158" s="1514"/>
      <c r="B158" s="1891"/>
      <c r="C158" s="1514"/>
      <c r="D158" s="1514"/>
      <c r="E158" s="1514"/>
    </row>
    <row r="159" spans="1:5">
      <c r="A159" s="1514"/>
      <c r="B159" s="1891"/>
      <c r="C159" s="1514"/>
      <c r="D159" s="1514"/>
      <c r="E159" s="1514"/>
    </row>
    <row r="160" spans="1:5">
      <c r="A160" s="1514"/>
      <c r="B160" s="1891"/>
      <c r="C160" s="1514"/>
      <c r="D160" s="1514"/>
      <c r="E160" s="1514"/>
    </row>
    <row r="161" spans="1:5">
      <c r="A161" s="1514"/>
      <c r="B161" s="1891"/>
      <c r="C161" s="1514"/>
      <c r="D161" s="1514"/>
      <c r="E161" s="1514"/>
    </row>
    <row r="162" spans="1:5">
      <c r="A162" s="1514"/>
      <c r="B162" s="1891"/>
      <c r="C162" s="1514"/>
      <c r="D162" s="1514"/>
      <c r="E162" s="1514"/>
    </row>
    <row r="163" spans="1:5">
      <c r="A163" s="1514"/>
      <c r="B163" s="1891"/>
      <c r="C163" s="1514"/>
      <c r="D163" s="1514"/>
      <c r="E163" s="1514"/>
    </row>
    <row r="164" spans="1:5">
      <c r="A164" s="1514"/>
      <c r="B164" s="1891"/>
      <c r="C164" s="1514"/>
      <c r="D164" s="1514"/>
      <c r="E164" s="1514"/>
    </row>
    <row r="165" spans="1:5">
      <c r="A165" s="1514"/>
      <c r="B165" s="1891"/>
      <c r="C165" s="1514"/>
      <c r="D165" s="1514"/>
      <c r="E165" s="1514"/>
    </row>
    <row r="166" spans="1:5">
      <c r="A166" s="1514"/>
      <c r="B166" s="1891"/>
      <c r="C166" s="1514"/>
      <c r="D166" s="1514"/>
      <c r="E166" s="1514"/>
    </row>
    <row r="167" spans="1:5">
      <c r="A167" s="1514"/>
      <c r="B167" s="1891"/>
      <c r="C167" s="1514"/>
      <c r="D167" s="1514"/>
      <c r="E167" s="1514"/>
    </row>
    <row r="168" spans="1:5">
      <c r="A168" s="1514"/>
      <c r="B168" s="1891"/>
      <c r="C168" s="1514"/>
      <c r="D168" s="1514"/>
      <c r="E168" s="1514"/>
    </row>
    <row r="169" spans="1:5">
      <c r="A169" s="1514"/>
      <c r="B169" s="1891"/>
      <c r="C169" s="1514"/>
      <c r="D169" s="1514"/>
      <c r="E169" s="1514"/>
    </row>
    <row r="170" spans="1:5">
      <c r="A170" s="1514"/>
      <c r="B170" s="1891"/>
      <c r="C170" s="1514"/>
      <c r="D170" s="1514"/>
      <c r="E170" s="1514"/>
    </row>
    <row r="171" spans="1:5">
      <c r="A171" s="1514"/>
      <c r="B171" s="1891"/>
      <c r="C171" s="1514"/>
      <c r="D171" s="1514"/>
      <c r="E171" s="1514"/>
    </row>
    <row r="172" spans="1:5">
      <c r="A172" s="1514"/>
      <c r="B172" s="1891"/>
      <c r="C172" s="1514"/>
      <c r="D172" s="1514"/>
      <c r="E172" s="1514"/>
    </row>
    <row r="173" spans="1:5">
      <c r="A173" s="1514"/>
      <c r="B173" s="1891"/>
      <c r="C173" s="1514"/>
      <c r="D173" s="1514"/>
      <c r="E173" s="1514"/>
    </row>
    <row r="174" spans="1:5">
      <c r="A174" s="1514"/>
      <c r="B174" s="1891"/>
      <c r="C174" s="1514"/>
      <c r="D174" s="1514"/>
      <c r="E174" s="1514"/>
    </row>
    <row r="175" spans="1:5">
      <c r="A175" s="1514"/>
      <c r="B175" s="1891"/>
      <c r="C175" s="1514"/>
      <c r="D175" s="1514"/>
      <c r="E175" s="1514"/>
    </row>
    <row r="176" spans="1:5">
      <c r="A176" s="1514"/>
      <c r="B176" s="1891"/>
      <c r="C176" s="1514"/>
      <c r="D176" s="1514"/>
      <c r="E176" s="1514"/>
    </row>
    <row r="177" spans="1:5">
      <c r="A177" s="1514"/>
      <c r="B177" s="1891"/>
      <c r="C177" s="1514"/>
      <c r="D177" s="1514"/>
      <c r="E177" s="1514"/>
    </row>
    <row r="178" spans="1:5">
      <c r="A178" s="1514"/>
      <c r="B178" s="1891"/>
      <c r="C178" s="1514"/>
      <c r="D178" s="1514"/>
      <c r="E178" s="1514"/>
    </row>
    <row r="179" spans="1:5">
      <c r="A179" s="1514"/>
      <c r="B179" s="1891"/>
      <c r="C179" s="1514"/>
      <c r="D179" s="1514"/>
      <c r="E179" s="1514"/>
    </row>
    <row r="180" spans="1:5">
      <c r="A180" s="1514"/>
      <c r="B180" s="1891"/>
      <c r="C180" s="1514"/>
      <c r="D180" s="1514"/>
      <c r="E180" s="1514"/>
    </row>
    <row r="181" spans="1:5">
      <c r="A181" s="1514"/>
      <c r="B181" s="1891"/>
      <c r="C181" s="1514"/>
      <c r="D181" s="1514"/>
      <c r="E181" s="1514"/>
    </row>
    <row r="182" spans="1:5">
      <c r="A182" s="1514"/>
      <c r="B182" s="1891"/>
      <c r="C182" s="1514"/>
      <c r="D182" s="1514"/>
      <c r="E182" s="1514"/>
    </row>
    <row r="183" spans="1:5">
      <c r="A183" s="1514"/>
      <c r="B183" s="1891"/>
      <c r="C183" s="1514"/>
      <c r="D183" s="1514"/>
      <c r="E183" s="1514"/>
    </row>
    <row r="184" spans="1:5">
      <c r="A184" s="1514"/>
      <c r="B184" s="1891"/>
      <c r="C184" s="1514"/>
      <c r="D184" s="1514"/>
      <c r="E184" s="1514"/>
    </row>
    <row r="185" spans="1:5">
      <c r="A185" s="1514"/>
      <c r="B185" s="1891"/>
      <c r="C185" s="1514"/>
      <c r="D185" s="1514"/>
      <c r="E185" s="1514"/>
    </row>
    <row r="186" spans="1:5">
      <c r="A186" s="1514"/>
      <c r="B186" s="1891"/>
      <c r="C186" s="1514"/>
      <c r="D186" s="1514"/>
      <c r="E186" s="1514"/>
    </row>
    <row r="187" spans="1:5">
      <c r="A187" s="1514"/>
      <c r="B187" s="1891"/>
      <c r="C187" s="1514"/>
      <c r="D187" s="1514"/>
      <c r="E187" s="1514"/>
    </row>
    <row r="188" spans="1:5">
      <c r="A188" s="1514"/>
      <c r="B188" s="1891"/>
      <c r="C188" s="1514"/>
      <c r="D188" s="1514"/>
      <c r="E188" s="1514"/>
    </row>
    <row r="189" spans="1:5">
      <c r="A189" s="1514"/>
      <c r="B189" s="1891"/>
      <c r="C189" s="1514"/>
      <c r="D189" s="1514"/>
      <c r="E189" s="1514"/>
    </row>
    <row r="190" spans="1:5">
      <c r="A190" s="1514"/>
      <c r="B190" s="1891"/>
      <c r="C190" s="1514"/>
      <c r="D190" s="1514"/>
      <c r="E190" s="1514"/>
    </row>
    <row r="191" spans="1:5">
      <c r="A191" s="1514"/>
      <c r="B191" s="1891"/>
      <c r="C191" s="1514"/>
      <c r="D191" s="1514"/>
      <c r="E191" s="1514"/>
    </row>
    <row r="192" spans="1:5">
      <c r="A192" s="1514"/>
      <c r="B192" s="1891"/>
      <c r="C192" s="1514"/>
      <c r="D192" s="1514"/>
      <c r="E192" s="1514"/>
    </row>
    <row r="193" spans="1:5">
      <c r="A193" s="1514"/>
      <c r="B193" s="1891"/>
      <c r="C193" s="1514"/>
      <c r="D193" s="1514"/>
      <c r="E193" s="1514"/>
    </row>
    <row r="194" spans="1:5">
      <c r="A194" s="1514"/>
      <c r="B194" s="1891"/>
      <c r="C194" s="1514"/>
      <c r="D194" s="1514"/>
      <c r="E194" s="1514"/>
    </row>
    <row r="195" spans="1:5">
      <c r="A195" s="1514"/>
      <c r="B195" s="1891"/>
      <c r="C195" s="1514"/>
      <c r="D195" s="1514"/>
      <c r="E195" s="1514"/>
    </row>
    <row r="196" spans="1:5">
      <c r="A196" s="1514"/>
      <c r="B196" s="1891"/>
      <c r="C196" s="1514"/>
      <c r="D196" s="1514"/>
      <c r="E196" s="1514"/>
    </row>
    <row r="197" spans="1:5">
      <c r="A197" s="1514"/>
      <c r="B197" s="1891"/>
      <c r="C197" s="1514"/>
      <c r="D197" s="1514"/>
      <c r="E197" s="1514"/>
    </row>
    <row r="198" spans="1:5">
      <c r="A198" s="1514"/>
      <c r="B198" s="1891"/>
      <c r="C198" s="1514"/>
      <c r="D198" s="1514"/>
      <c r="E198" s="1514"/>
    </row>
    <row r="199" spans="1:5">
      <c r="A199" s="1514"/>
      <c r="B199" s="1891"/>
      <c r="C199" s="1514"/>
      <c r="D199" s="1514"/>
      <c r="E199" s="1514"/>
    </row>
    <row r="200" spans="1:5">
      <c r="A200" s="1514"/>
      <c r="B200" s="1891"/>
      <c r="C200" s="1514"/>
      <c r="D200" s="1514"/>
      <c r="E200" s="1514"/>
    </row>
    <row r="201" spans="1:5">
      <c r="A201" s="1514"/>
      <c r="B201" s="1891"/>
      <c r="C201" s="1514"/>
      <c r="D201" s="1514"/>
      <c r="E201" s="1514"/>
    </row>
    <row r="202" spans="1:5">
      <c r="A202" s="1514"/>
      <c r="B202" s="1891"/>
      <c r="C202" s="1514"/>
      <c r="D202" s="1514"/>
      <c r="E202" s="1514"/>
    </row>
    <row r="203" spans="1:5">
      <c r="A203" s="1514"/>
      <c r="B203" s="1891"/>
      <c r="C203" s="1514"/>
      <c r="D203" s="1514"/>
      <c r="E203" s="1514"/>
    </row>
    <row r="204" spans="1:5">
      <c r="A204" s="1514"/>
      <c r="B204" s="1891"/>
      <c r="C204" s="1514"/>
      <c r="D204" s="1514"/>
      <c r="E204" s="1514"/>
    </row>
    <row r="205" spans="1:5">
      <c r="A205" s="1514"/>
      <c r="B205" s="1891"/>
      <c r="C205" s="1514"/>
      <c r="D205" s="1514"/>
      <c r="E205" s="1514"/>
    </row>
    <row r="206" spans="1:5">
      <c r="A206" s="1514"/>
      <c r="B206" s="1891"/>
      <c r="C206" s="1514"/>
      <c r="D206" s="1514"/>
      <c r="E206" s="1514"/>
    </row>
    <row r="207" spans="1:5">
      <c r="A207" s="1514"/>
      <c r="B207" s="1891"/>
      <c r="C207" s="1514"/>
      <c r="D207" s="1514"/>
      <c r="E207" s="1514"/>
    </row>
    <row r="208" spans="1:5">
      <c r="A208" s="1514"/>
      <c r="B208" s="1891"/>
      <c r="C208" s="1514"/>
      <c r="D208" s="1514"/>
      <c r="E208" s="1514"/>
    </row>
    <row r="209" spans="1:5">
      <c r="A209" s="1514"/>
      <c r="B209" s="1891"/>
      <c r="C209" s="1514"/>
      <c r="D209" s="1514"/>
      <c r="E209" s="1514"/>
    </row>
    <row r="210" spans="1:5">
      <c r="A210" s="1514"/>
      <c r="B210" s="1891"/>
      <c r="C210" s="1514"/>
      <c r="D210" s="1514"/>
      <c r="E210" s="1514"/>
    </row>
    <row r="211" spans="1:5">
      <c r="A211" s="1514"/>
      <c r="B211" s="1891"/>
      <c r="C211" s="1514"/>
      <c r="D211" s="1514"/>
      <c r="E211" s="1514"/>
    </row>
    <row r="212" spans="1:5">
      <c r="A212" s="1514"/>
      <c r="B212" s="1891"/>
      <c r="C212" s="1514"/>
      <c r="D212" s="1514"/>
      <c r="E212" s="1514"/>
    </row>
    <row r="213" spans="1:5">
      <c r="A213" s="1514"/>
      <c r="B213" s="1891"/>
      <c r="C213" s="1514"/>
      <c r="D213" s="1514"/>
      <c r="E213" s="1514"/>
    </row>
    <row r="214" spans="1:5">
      <c r="A214" s="1514"/>
      <c r="B214" s="1891"/>
      <c r="C214" s="1514"/>
      <c r="D214" s="1514"/>
      <c r="E214" s="1514"/>
    </row>
    <row r="215" spans="1:5">
      <c r="A215" s="1514"/>
      <c r="B215" s="1891"/>
      <c r="C215" s="1514"/>
      <c r="D215" s="1514"/>
      <c r="E215" s="1514"/>
    </row>
    <row r="216" spans="1:5">
      <c r="A216" s="1514"/>
      <c r="B216" s="1891"/>
      <c r="C216" s="1514"/>
      <c r="D216" s="1514"/>
      <c r="E216" s="1514"/>
    </row>
    <row r="217" spans="1:5">
      <c r="A217" s="1514"/>
      <c r="B217" s="1891"/>
      <c r="C217" s="1514"/>
      <c r="D217" s="1514"/>
      <c r="E217" s="1514"/>
    </row>
    <row r="218" spans="1:5">
      <c r="A218" s="1514"/>
      <c r="B218" s="1891"/>
      <c r="C218" s="1514"/>
      <c r="D218" s="1514"/>
      <c r="E218" s="1514"/>
    </row>
    <row r="219" spans="1:5">
      <c r="A219" s="1514"/>
      <c r="B219" s="1891"/>
      <c r="C219" s="1514"/>
      <c r="D219" s="1514"/>
      <c r="E219" s="1514"/>
    </row>
    <row r="220" spans="1:5">
      <c r="A220" s="1514"/>
      <c r="B220" s="1891"/>
      <c r="C220" s="1514"/>
      <c r="D220" s="1514"/>
      <c r="E220" s="1514"/>
    </row>
    <row r="221" spans="1:5">
      <c r="A221" s="1514"/>
      <c r="B221" s="1891"/>
      <c r="C221" s="1514"/>
      <c r="D221" s="1514"/>
      <c r="E221" s="1514"/>
    </row>
    <row r="222" spans="1:5">
      <c r="A222" s="1514"/>
      <c r="B222" s="1891"/>
      <c r="C222" s="1514"/>
      <c r="D222" s="1514"/>
      <c r="E222" s="1514"/>
    </row>
    <row r="223" spans="1:5">
      <c r="A223" s="1514"/>
      <c r="B223" s="1891"/>
      <c r="C223" s="1514"/>
      <c r="D223" s="1514"/>
      <c r="E223" s="1514"/>
    </row>
    <row r="224" spans="1:5">
      <c r="A224" s="1514"/>
      <c r="B224" s="1891"/>
      <c r="C224" s="1514"/>
      <c r="D224" s="1514"/>
      <c r="E224" s="1514"/>
    </row>
    <row r="225" spans="1:5">
      <c r="A225" s="1514"/>
      <c r="B225" s="1891"/>
      <c r="C225" s="1514"/>
      <c r="D225" s="1514"/>
      <c r="E225" s="1514"/>
    </row>
    <row r="226" spans="1:5">
      <c r="A226" s="1514"/>
      <c r="B226" s="1891"/>
      <c r="C226" s="1514"/>
      <c r="D226" s="1514"/>
      <c r="E226" s="1514"/>
    </row>
    <row r="227" spans="1:5">
      <c r="A227" s="1514"/>
      <c r="B227" s="1891"/>
      <c r="C227" s="1514"/>
      <c r="D227" s="1514"/>
      <c r="E227" s="1514"/>
    </row>
    <row r="228" spans="1:5">
      <c r="A228" s="1514"/>
      <c r="B228" s="1891"/>
      <c r="C228" s="1514"/>
      <c r="D228" s="1514"/>
      <c r="E228" s="1514"/>
    </row>
    <row r="229" spans="1:5">
      <c r="A229" s="1514"/>
      <c r="B229" s="1891"/>
      <c r="C229" s="1514"/>
      <c r="D229" s="1514"/>
      <c r="E229" s="1514"/>
    </row>
    <row r="230" spans="1:5">
      <c r="A230" s="1514"/>
      <c r="B230" s="1891"/>
      <c r="C230" s="1514"/>
      <c r="D230" s="1514"/>
      <c r="E230" s="1514"/>
    </row>
    <row r="231" spans="1:5">
      <c r="A231" s="1514"/>
      <c r="B231" s="1891"/>
      <c r="C231" s="1514"/>
      <c r="D231" s="1514"/>
      <c r="E231" s="1514"/>
    </row>
    <row r="232" spans="1:5">
      <c r="A232" s="1514"/>
      <c r="B232" s="1891"/>
      <c r="C232" s="1514"/>
      <c r="D232" s="1514"/>
      <c r="E232" s="1514"/>
    </row>
    <row r="233" spans="1:5">
      <c r="A233" s="1514"/>
      <c r="B233" s="1891"/>
      <c r="C233" s="1514"/>
      <c r="D233" s="1514"/>
      <c r="E233" s="1514"/>
    </row>
    <row r="234" spans="1:5">
      <c r="A234" s="1514"/>
      <c r="B234" s="1891"/>
      <c r="C234" s="1514"/>
      <c r="D234" s="1514"/>
      <c r="E234" s="1514"/>
    </row>
    <row r="235" spans="1:5">
      <c r="A235" s="1514"/>
      <c r="B235" s="1891"/>
      <c r="C235" s="1514"/>
      <c r="D235" s="1514"/>
      <c r="E235" s="1514"/>
    </row>
    <row r="236" spans="1:5">
      <c r="A236" s="1514"/>
      <c r="B236" s="1891"/>
      <c r="C236" s="1514"/>
      <c r="D236" s="1514"/>
      <c r="E236" s="1514"/>
    </row>
    <row r="237" spans="1:5">
      <c r="A237" s="1514"/>
      <c r="B237" s="1891"/>
      <c r="C237" s="1514"/>
      <c r="D237" s="1514"/>
      <c r="E237" s="1514"/>
    </row>
    <row r="238" spans="1:5">
      <c r="A238" s="1514"/>
      <c r="B238" s="1891"/>
      <c r="C238" s="1514"/>
      <c r="D238" s="1514"/>
      <c r="E238" s="1514"/>
    </row>
    <row r="239" spans="1:5">
      <c r="A239" s="1514"/>
      <c r="B239" s="1891"/>
      <c r="C239" s="1514"/>
      <c r="D239" s="1514"/>
      <c r="E239" s="1514"/>
    </row>
    <row r="240" spans="1:5">
      <c r="A240" s="1514"/>
      <c r="B240" s="1891"/>
      <c r="C240" s="1514"/>
      <c r="D240" s="1514"/>
      <c r="E240" s="1514"/>
    </row>
    <row r="241" spans="1:5">
      <c r="A241" s="1514"/>
      <c r="B241" s="1891"/>
      <c r="C241" s="1514"/>
      <c r="D241" s="1514"/>
      <c r="E241" s="1514"/>
    </row>
    <row r="242" spans="1:5">
      <c r="A242" s="1514"/>
      <c r="B242" s="1891"/>
      <c r="C242" s="1514"/>
      <c r="D242" s="1514"/>
      <c r="E242" s="1514"/>
    </row>
    <row r="243" spans="1:5">
      <c r="A243" s="1514"/>
      <c r="B243" s="1891"/>
      <c r="C243" s="1514"/>
      <c r="D243" s="1514"/>
      <c r="E243" s="1514"/>
    </row>
    <row r="244" spans="1:5">
      <c r="A244" s="1514"/>
      <c r="B244" s="1891"/>
      <c r="C244" s="1514"/>
      <c r="D244" s="1514"/>
      <c r="E244" s="1514"/>
    </row>
    <row r="245" spans="1:5">
      <c r="A245" s="1514"/>
      <c r="B245" s="1891"/>
      <c r="C245" s="1514"/>
      <c r="D245" s="1514"/>
      <c r="E245" s="1514"/>
    </row>
    <row r="246" spans="1:5">
      <c r="A246" s="1514"/>
      <c r="B246" s="1891"/>
      <c r="C246" s="1514"/>
      <c r="D246" s="1514"/>
      <c r="E246" s="1514"/>
    </row>
    <row r="247" spans="1:5">
      <c r="A247" s="1514"/>
      <c r="B247" s="1891"/>
      <c r="C247" s="1514"/>
      <c r="D247" s="1514"/>
      <c r="E247" s="1514"/>
    </row>
    <row r="248" spans="1:5">
      <c r="A248" s="1514"/>
      <c r="B248" s="1891"/>
      <c r="C248" s="1514"/>
      <c r="D248" s="1514"/>
      <c r="E248" s="1514"/>
    </row>
    <row r="249" spans="1:5">
      <c r="A249" s="1514"/>
      <c r="B249" s="1891"/>
      <c r="C249" s="1514"/>
      <c r="D249" s="1514"/>
      <c r="E249" s="1514"/>
    </row>
    <row r="250" spans="1:5">
      <c r="A250" s="1514"/>
      <c r="B250" s="1891"/>
      <c r="C250" s="1514"/>
      <c r="D250" s="1514"/>
      <c r="E250" s="1514"/>
    </row>
    <row r="251" spans="1:5">
      <c r="A251" s="1514"/>
      <c r="B251" s="1891"/>
      <c r="C251" s="1514"/>
      <c r="D251" s="1514"/>
      <c r="E251" s="1514"/>
    </row>
    <row r="252" spans="1:5">
      <c r="A252" s="1514"/>
      <c r="B252" s="1891"/>
      <c r="C252" s="1514"/>
      <c r="D252" s="1514"/>
      <c r="E252" s="1514"/>
    </row>
    <row r="253" spans="1:5">
      <c r="A253" s="1514"/>
      <c r="B253" s="1891"/>
      <c r="C253" s="1514"/>
      <c r="D253" s="1514"/>
      <c r="E253" s="1514"/>
    </row>
    <row r="254" spans="1:5">
      <c r="A254" s="1514"/>
      <c r="B254" s="1891"/>
      <c r="C254" s="1514"/>
      <c r="D254" s="1514"/>
      <c r="E254" s="1514"/>
    </row>
    <row r="255" spans="1:5">
      <c r="A255" s="1514"/>
      <c r="B255" s="1891"/>
      <c r="C255" s="1514"/>
      <c r="D255" s="1514"/>
      <c r="E255" s="1514"/>
    </row>
    <row r="256" spans="1:5">
      <c r="A256" s="1514"/>
      <c r="B256" s="1891"/>
      <c r="C256" s="1514"/>
      <c r="D256" s="1514"/>
      <c r="E256" s="1514"/>
    </row>
    <row r="257" spans="1:5">
      <c r="A257" s="1514"/>
      <c r="B257" s="1891"/>
      <c r="C257" s="1514"/>
      <c r="D257" s="1514"/>
      <c r="E257" s="1514"/>
    </row>
    <row r="258" spans="1:5">
      <c r="A258" s="1514"/>
      <c r="B258" s="1891"/>
      <c r="C258" s="1514"/>
      <c r="D258" s="1514"/>
      <c r="E258" s="1514"/>
    </row>
    <row r="259" spans="1:5">
      <c r="A259" s="1514"/>
      <c r="B259" s="1891"/>
      <c r="C259" s="1514"/>
      <c r="D259" s="1514"/>
      <c r="E259" s="1514"/>
    </row>
    <row r="260" spans="1:5">
      <c r="A260" s="1514"/>
      <c r="B260" s="1891"/>
      <c r="C260" s="1514"/>
      <c r="D260" s="1514"/>
      <c r="E260" s="1514"/>
    </row>
    <row r="261" spans="1:5">
      <c r="A261" s="1514"/>
      <c r="B261" s="1891"/>
      <c r="C261" s="1514"/>
      <c r="D261" s="1514"/>
      <c r="E261" s="1514"/>
    </row>
    <row r="262" spans="1:5">
      <c r="A262" s="1514"/>
      <c r="B262" s="1891"/>
      <c r="C262" s="1514"/>
      <c r="D262" s="1514"/>
      <c r="E262" s="1514"/>
    </row>
    <row r="263" spans="1:5">
      <c r="A263" s="1514"/>
      <c r="B263" s="1891"/>
      <c r="C263" s="1514"/>
      <c r="D263" s="1514"/>
      <c r="E263" s="1514"/>
    </row>
    <row r="264" spans="1:5">
      <c r="A264" s="1514"/>
      <c r="B264" s="1891"/>
      <c r="C264" s="1514"/>
      <c r="D264" s="1514"/>
      <c r="E264" s="1514"/>
    </row>
    <row r="265" spans="1:5">
      <c r="A265" s="1514"/>
      <c r="B265" s="1891"/>
      <c r="C265" s="1514"/>
      <c r="D265" s="1514"/>
      <c r="E265" s="1514"/>
    </row>
    <row r="266" spans="1:5">
      <c r="A266" s="1514"/>
      <c r="B266" s="1891"/>
      <c r="C266" s="1514"/>
      <c r="D266" s="1514"/>
      <c r="E266" s="1514"/>
    </row>
    <row r="267" spans="1:5">
      <c r="A267" s="1514"/>
      <c r="B267" s="1891"/>
      <c r="C267" s="1514"/>
      <c r="D267" s="1514"/>
      <c r="E267" s="1514"/>
    </row>
    <row r="268" spans="1:5">
      <c r="A268" s="1514"/>
      <c r="B268" s="1891"/>
      <c r="C268" s="1514"/>
      <c r="D268" s="1514"/>
      <c r="E268" s="1514"/>
    </row>
    <row r="269" spans="1:5">
      <c r="A269" s="1514"/>
      <c r="B269" s="1891"/>
      <c r="C269" s="1514"/>
      <c r="D269" s="1514"/>
      <c r="E269" s="1514"/>
    </row>
    <row r="270" spans="1:5">
      <c r="A270" s="1514"/>
      <c r="B270" s="1891"/>
      <c r="C270" s="1514"/>
      <c r="D270" s="1514"/>
      <c r="E270" s="1514"/>
    </row>
    <row r="271" spans="1:5">
      <c r="A271" s="1514"/>
      <c r="B271" s="1891"/>
      <c r="C271" s="1514"/>
      <c r="D271" s="1514"/>
      <c r="E271" s="1514"/>
    </row>
    <row r="272" spans="1:5">
      <c r="A272" s="1514"/>
      <c r="B272" s="1891"/>
      <c r="C272" s="1514"/>
      <c r="D272" s="1514"/>
      <c r="E272" s="1514"/>
    </row>
    <row r="273" spans="1:5">
      <c r="A273" s="1514"/>
      <c r="B273" s="1891"/>
      <c r="C273" s="1514"/>
      <c r="D273" s="1514"/>
      <c r="E273" s="1514"/>
    </row>
    <row r="274" spans="1:5">
      <c r="A274" s="1514"/>
      <c r="B274" s="1891"/>
      <c r="C274" s="1514"/>
      <c r="D274" s="1514"/>
      <c r="E274" s="1514"/>
    </row>
    <row r="275" spans="1:5">
      <c r="A275" s="1514"/>
      <c r="B275" s="1891"/>
      <c r="C275" s="1514"/>
      <c r="D275" s="1514"/>
      <c r="E275" s="1514"/>
    </row>
    <row r="276" spans="1:5">
      <c r="A276" s="1514"/>
      <c r="B276" s="1891"/>
      <c r="C276" s="1514"/>
      <c r="D276" s="1514"/>
      <c r="E276" s="1514"/>
    </row>
    <row r="277" spans="1:5">
      <c r="A277" s="1514"/>
      <c r="B277" s="1891"/>
      <c r="C277" s="1514"/>
      <c r="D277" s="1514"/>
      <c r="E277" s="1514"/>
    </row>
    <row r="278" spans="1:5">
      <c r="A278" s="1514"/>
      <c r="B278" s="1891"/>
      <c r="C278" s="1514"/>
      <c r="D278" s="1514"/>
      <c r="E278" s="1514"/>
    </row>
    <row r="279" spans="1:5">
      <c r="A279" s="1514"/>
      <c r="B279" s="1891"/>
      <c r="C279" s="1514"/>
      <c r="D279" s="1514"/>
      <c r="E279" s="1514"/>
    </row>
    <row r="280" spans="1:5">
      <c r="A280" s="1514"/>
      <c r="B280" s="1891"/>
      <c r="C280" s="1514"/>
      <c r="D280" s="1514"/>
      <c r="E280" s="1514"/>
    </row>
    <row r="281" spans="1:5">
      <c r="A281" s="1514"/>
      <c r="B281" s="1891"/>
      <c r="C281" s="1514"/>
      <c r="D281" s="1514"/>
      <c r="E281" s="1514"/>
    </row>
    <row r="282" spans="1:5">
      <c r="A282" s="1514"/>
      <c r="B282" s="1891"/>
      <c r="C282" s="1514"/>
      <c r="D282" s="1514"/>
      <c r="E282" s="1514"/>
    </row>
    <row r="283" spans="1:5">
      <c r="A283" s="1514"/>
      <c r="B283" s="1891"/>
      <c r="C283" s="1514"/>
      <c r="D283" s="1514"/>
      <c r="E283" s="1514"/>
    </row>
    <row r="284" spans="1:5">
      <c r="A284" s="1514"/>
      <c r="B284" s="1891"/>
      <c r="C284" s="1514"/>
      <c r="D284" s="1514"/>
      <c r="E284" s="1514"/>
    </row>
    <row r="285" spans="1:5">
      <c r="A285" s="1514"/>
      <c r="B285" s="1891"/>
      <c r="C285" s="1514"/>
      <c r="D285" s="1514"/>
      <c r="E285" s="1514"/>
    </row>
    <row r="286" spans="1:5">
      <c r="A286" s="1514"/>
      <c r="B286" s="1891"/>
      <c r="C286" s="1514"/>
      <c r="D286" s="1514"/>
      <c r="E286" s="1514"/>
    </row>
    <row r="287" spans="1:5">
      <c r="A287" s="1514"/>
      <c r="B287" s="1891"/>
      <c r="C287" s="1514"/>
      <c r="D287" s="1514"/>
      <c r="E287" s="1514"/>
    </row>
    <row r="288" spans="1:5">
      <c r="A288" s="1514"/>
      <c r="B288" s="1891"/>
      <c r="C288" s="1514"/>
      <c r="D288" s="1514"/>
      <c r="E288" s="1514"/>
    </row>
    <row r="289" spans="1:5">
      <c r="A289" s="1514"/>
      <c r="B289" s="1891"/>
      <c r="C289" s="1514"/>
      <c r="D289" s="1514"/>
      <c r="E289" s="1514"/>
    </row>
    <row r="290" spans="1:5">
      <c r="A290" s="1514"/>
      <c r="B290" s="1891"/>
      <c r="C290" s="1514"/>
      <c r="D290" s="1514"/>
      <c r="E290" s="1514"/>
    </row>
    <row r="291" spans="1:5">
      <c r="A291" s="1514"/>
      <c r="B291" s="1891"/>
      <c r="C291" s="1514"/>
      <c r="D291" s="1514"/>
      <c r="E291" s="1514"/>
    </row>
    <row r="292" spans="1:5">
      <c r="A292" s="1514"/>
      <c r="B292" s="1891"/>
      <c r="C292" s="1514"/>
      <c r="D292" s="1514"/>
      <c r="E292" s="1514"/>
    </row>
    <row r="293" spans="1:5">
      <c r="A293" s="1514"/>
      <c r="B293" s="1891"/>
      <c r="C293" s="1514"/>
      <c r="D293" s="1514"/>
      <c r="E293" s="1514"/>
    </row>
    <row r="294" spans="1:5">
      <c r="A294" s="1514"/>
      <c r="B294" s="1891"/>
      <c r="C294" s="1514"/>
      <c r="D294" s="1514"/>
      <c r="E294" s="1514"/>
    </row>
    <row r="295" spans="1:5">
      <c r="A295" s="1514"/>
      <c r="B295" s="1891"/>
      <c r="C295" s="1514"/>
      <c r="D295" s="1514"/>
      <c r="E295" s="1514"/>
    </row>
    <row r="296" spans="1:5">
      <c r="A296" s="1514"/>
      <c r="B296" s="1891"/>
      <c r="C296" s="1514"/>
      <c r="D296" s="1514"/>
      <c r="E296" s="1514"/>
    </row>
    <row r="297" spans="1:5">
      <c r="A297" s="1514"/>
      <c r="B297" s="1891"/>
      <c r="C297" s="1514"/>
      <c r="D297" s="1514"/>
      <c r="E297" s="1514"/>
    </row>
    <row r="298" spans="1:5">
      <c r="A298" s="1514"/>
      <c r="B298" s="1891"/>
      <c r="C298" s="1514"/>
      <c r="D298" s="1514"/>
      <c r="E298" s="1514"/>
    </row>
    <row r="299" spans="1:5">
      <c r="A299" s="1514"/>
      <c r="B299" s="1891"/>
      <c r="C299" s="1514"/>
      <c r="D299" s="1514"/>
      <c r="E299" s="1514"/>
    </row>
    <row r="300" spans="1:5">
      <c r="A300" s="1514"/>
      <c r="B300" s="1891"/>
      <c r="C300" s="1514"/>
      <c r="D300" s="1514"/>
      <c r="E300" s="1514"/>
    </row>
    <row r="301" spans="1:5">
      <c r="A301" s="1514"/>
      <c r="B301" s="1891"/>
      <c r="C301" s="1514"/>
      <c r="D301" s="1514"/>
      <c r="E301" s="1514"/>
    </row>
    <row r="302" spans="1:5">
      <c r="A302" s="1514"/>
      <c r="B302" s="1891"/>
      <c r="C302" s="1514"/>
      <c r="D302" s="1514"/>
      <c r="E302" s="1514"/>
    </row>
    <row r="303" spans="1:5">
      <c r="A303" s="1514"/>
      <c r="B303" s="1891"/>
      <c r="C303" s="1514"/>
      <c r="D303" s="1514"/>
      <c r="E303" s="1514"/>
    </row>
    <row r="304" spans="1:5">
      <c r="A304" s="1514"/>
      <c r="B304" s="1891"/>
      <c r="C304" s="1514"/>
      <c r="D304" s="1514"/>
      <c r="E304" s="1514"/>
    </row>
    <row r="305" spans="1:5">
      <c r="A305" s="1514"/>
      <c r="B305" s="1891"/>
      <c r="C305" s="1514"/>
      <c r="D305" s="1514"/>
      <c r="E305" s="1514"/>
    </row>
    <row r="306" spans="1:5">
      <c r="A306" s="1514"/>
      <c r="B306" s="1891"/>
      <c r="C306" s="1514"/>
      <c r="D306" s="1514"/>
      <c r="E306" s="1514"/>
    </row>
    <row r="307" spans="1:5">
      <c r="A307" s="1514"/>
      <c r="B307" s="1891"/>
      <c r="C307" s="1514"/>
      <c r="D307" s="1514"/>
      <c r="E307" s="1514"/>
    </row>
    <row r="308" spans="1:5">
      <c r="A308" s="1514"/>
      <c r="B308" s="1891"/>
      <c r="C308" s="1514"/>
      <c r="D308" s="1514"/>
      <c r="E308" s="1514"/>
    </row>
    <row r="309" spans="1:5">
      <c r="A309" s="1514"/>
      <c r="B309" s="1891"/>
      <c r="C309" s="1514"/>
      <c r="D309" s="1514"/>
      <c r="E309" s="1514"/>
    </row>
    <row r="310" spans="1:5">
      <c r="A310" s="1514"/>
      <c r="B310" s="1891"/>
      <c r="C310" s="1514"/>
      <c r="D310" s="1514"/>
      <c r="E310" s="1514"/>
    </row>
    <row r="311" spans="1:5">
      <c r="A311" s="1514"/>
      <c r="B311" s="1891"/>
      <c r="C311" s="1514"/>
      <c r="D311" s="1514"/>
      <c r="E311" s="1514"/>
    </row>
    <row r="312" spans="1:5">
      <c r="A312" s="1514"/>
      <c r="B312" s="1891"/>
      <c r="C312" s="1514"/>
      <c r="D312" s="1514"/>
      <c r="E312" s="1514"/>
    </row>
    <row r="313" spans="1:5">
      <c r="A313" s="1514"/>
      <c r="B313" s="1891"/>
      <c r="C313" s="1514"/>
      <c r="D313" s="1514"/>
      <c r="E313" s="1514"/>
    </row>
    <row r="314" spans="1:5">
      <c r="A314" s="1514"/>
      <c r="B314" s="1891"/>
      <c r="C314" s="1514"/>
      <c r="D314" s="1514"/>
      <c r="E314" s="1514"/>
    </row>
    <row r="315" spans="1:5">
      <c r="A315" s="1514"/>
      <c r="B315" s="1891"/>
      <c r="C315" s="1514"/>
      <c r="D315" s="1514"/>
      <c r="E315" s="1514"/>
    </row>
    <row r="316" spans="1:5">
      <c r="A316" s="1514"/>
      <c r="B316" s="1891"/>
      <c r="C316" s="1514"/>
      <c r="D316" s="1514"/>
      <c r="E316" s="1514"/>
    </row>
    <row r="317" spans="1:5">
      <c r="A317" s="1514"/>
      <c r="B317" s="1891"/>
      <c r="C317" s="1514"/>
      <c r="D317" s="1514"/>
      <c r="E317" s="1514"/>
    </row>
    <row r="318" spans="1:5">
      <c r="A318" s="1514"/>
      <c r="B318" s="1891"/>
      <c r="C318" s="1514"/>
      <c r="D318" s="1514"/>
      <c r="E318" s="1514"/>
    </row>
    <row r="319" spans="1:5">
      <c r="A319" s="1514"/>
      <c r="B319" s="1891"/>
      <c r="C319" s="1514"/>
      <c r="D319" s="1514"/>
      <c r="E319" s="1514"/>
    </row>
    <row r="320" spans="1:5">
      <c r="A320" s="1514"/>
      <c r="B320" s="1891"/>
      <c r="C320" s="1514"/>
      <c r="D320" s="1514"/>
      <c r="E320" s="1514"/>
    </row>
    <row r="321" spans="1:5">
      <c r="A321" s="1514"/>
      <c r="B321" s="1891"/>
      <c r="C321" s="1514"/>
      <c r="D321" s="1514"/>
      <c r="E321" s="1514"/>
    </row>
    <row r="322" spans="1:5">
      <c r="A322" s="1514"/>
      <c r="B322" s="1891"/>
      <c r="C322" s="1514"/>
      <c r="D322" s="1514"/>
      <c r="E322" s="1514"/>
    </row>
    <row r="323" spans="1:5">
      <c r="A323" s="1514"/>
      <c r="B323" s="1891"/>
      <c r="C323" s="1514"/>
      <c r="D323" s="1514"/>
      <c r="E323" s="1514"/>
    </row>
    <row r="324" spans="1:5">
      <c r="A324" s="1514"/>
      <c r="B324" s="1891"/>
      <c r="C324" s="1514"/>
      <c r="D324" s="1514"/>
      <c r="E324" s="1514"/>
    </row>
    <row r="325" spans="1:5">
      <c r="A325" s="1514"/>
      <c r="B325" s="1891"/>
      <c r="C325" s="1514"/>
      <c r="D325" s="1514"/>
      <c r="E325" s="1514"/>
    </row>
    <row r="326" spans="1:5">
      <c r="A326" s="1514"/>
      <c r="B326" s="1891"/>
      <c r="C326" s="1514"/>
      <c r="D326" s="1514"/>
      <c r="E326" s="1514"/>
    </row>
    <row r="327" spans="1:5">
      <c r="A327" s="1514"/>
      <c r="B327" s="1891"/>
      <c r="C327" s="1514"/>
      <c r="D327" s="1514"/>
      <c r="E327" s="1514"/>
    </row>
    <row r="328" spans="1:5">
      <c r="A328" s="1514"/>
      <c r="B328" s="1891"/>
      <c r="C328" s="1514"/>
      <c r="D328" s="1514"/>
      <c r="E328" s="1514"/>
    </row>
    <row r="329" spans="1:5">
      <c r="A329" s="1514"/>
      <c r="B329" s="1891"/>
      <c r="C329" s="1514"/>
      <c r="D329" s="1514"/>
      <c r="E329" s="1514"/>
    </row>
    <row r="330" spans="1:5">
      <c r="A330" s="1514"/>
      <c r="B330" s="1891"/>
      <c r="C330" s="1514"/>
      <c r="D330" s="1514"/>
      <c r="E330" s="1514"/>
    </row>
    <row r="331" spans="1:5">
      <c r="A331" s="1514"/>
      <c r="B331" s="1891"/>
      <c r="C331" s="1514"/>
      <c r="D331" s="1514"/>
      <c r="E331" s="1514"/>
    </row>
    <row r="332" spans="1:5">
      <c r="A332" s="1514"/>
      <c r="B332" s="1891"/>
      <c r="C332" s="1514"/>
      <c r="D332" s="1514"/>
      <c r="E332" s="1514"/>
    </row>
    <row r="333" spans="1:5">
      <c r="A333" s="1514"/>
      <c r="B333" s="1891"/>
      <c r="C333" s="1514"/>
      <c r="D333" s="1514"/>
      <c r="E333" s="1514"/>
    </row>
    <row r="334" spans="1:5">
      <c r="A334" s="1514"/>
      <c r="B334" s="1891"/>
      <c r="C334" s="1514"/>
      <c r="D334" s="1514"/>
      <c r="E334" s="1514"/>
    </row>
    <row r="335" spans="1:5">
      <c r="A335" s="1514"/>
      <c r="B335" s="1891"/>
      <c r="C335" s="1514"/>
      <c r="D335" s="1514"/>
      <c r="E335" s="1514"/>
    </row>
    <row r="336" spans="1:5">
      <c r="A336" s="1514"/>
      <c r="B336" s="1891"/>
      <c r="C336" s="1514"/>
      <c r="D336" s="1514"/>
      <c r="E336" s="1514"/>
    </row>
    <row r="337" spans="1:5">
      <c r="A337" s="1514"/>
      <c r="B337" s="1891"/>
      <c r="C337" s="1514"/>
      <c r="D337" s="1514"/>
      <c r="E337" s="1514"/>
    </row>
    <row r="338" spans="1:5">
      <c r="A338" s="1514"/>
      <c r="B338" s="1891"/>
      <c r="C338" s="1514"/>
      <c r="D338" s="1514"/>
      <c r="E338" s="1514"/>
    </row>
    <row r="339" spans="1:5">
      <c r="A339" s="1514"/>
      <c r="B339" s="1891"/>
      <c r="C339" s="1514"/>
      <c r="D339" s="1514"/>
      <c r="E339" s="1514"/>
    </row>
    <row r="340" spans="1:5">
      <c r="A340" s="1514"/>
      <c r="B340" s="1891"/>
      <c r="C340" s="1514"/>
      <c r="D340" s="1514"/>
      <c r="E340" s="1514"/>
    </row>
    <row r="341" spans="1:5">
      <c r="A341" s="1514"/>
      <c r="B341" s="1891"/>
      <c r="C341" s="1514"/>
      <c r="D341" s="1514"/>
      <c r="E341" s="1514"/>
    </row>
    <row r="342" spans="1:5">
      <c r="A342" s="1514"/>
      <c r="B342" s="1891"/>
      <c r="C342" s="1514"/>
      <c r="D342" s="1514"/>
      <c r="E342" s="1514"/>
    </row>
    <row r="343" spans="1:5">
      <c r="A343" s="1514"/>
      <c r="B343" s="1891"/>
      <c r="C343" s="1514"/>
      <c r="D343" s="1514"/>
      <c r="E343" s="1514"/>
    </row>
    <row r="344" spans="1:5">
      <c r="A344" s="1514"/>
      <c r="B344" s="1891"/>
      <c r="C344" s="1514"/>
      <c r="D344" s="1514"/>
      <c r="E344" s="1514"/>
    </row>
    <row r="345" spans="1:5">
      <c r="A345" s="1514"/>
      <c r="B345" s="1891"/>
      <c r="C345" s="1514"/>
      <c r="D345" s="1514"/>
      <c r="E345" s="1514"/>
    </row>
    <row r="346" spans="1:5">
      <c r="A346" s="1514"/>
      <c r="B346" s="1891"/>
      <c r="C346" s="1514"/>
      <c r="D346" s="1514"/>
      <c r="E346" s="1514"/>
    </row>
    <row r="347" spans="1:5">
      <c r="A347" s="1514"/>
      <c r="B347" s="1891"/>
      <c r="C347" s="1514"/>
      <c r="D347" s="1514"/>
      <c r="E347" s="1514"/>
    </row>
    <row r="348" spans="1:5">
      <c r="A348" s="1514"/>
      <c r="B348" s="1891"/>
      <c r="C348" s="1514"/>
      <c r="D348" s="1514"/>
      <c r="E348" s="1514"/>
    </row>
    <row r="349" spans="1:5">
      <c r="A349" s="1514"/>
      <c r="B349" s="1891"/>
      <c r="C349" s="1514"/>
      <c r="D349" s="1514"/>
      <c r="E349" s="1514"/>
    </row>
    <row r="350" spans="1:5">
      <c r="A350" s="1514"/>
      <c r="B350" s="1891"/>
      <c r="C350" s="1514"/>
      <c r="D350" s="1514"/>
      <c r="E350" s="1514"/>
    </row>
    <row r="351" spans="1:5">
      <c r="A351" s="1514"/>
      <c r="B351" s="1891"/>
      <c r="C351" s="1514"/>
      <c r="D351" s="1514"/>
      <c r="E351" s="1514"/>
    </row>
    <row r="352" spans="1:5">
      <c r="A352" s="1514"/>
      <c r="B352" s="1891"/>
      <c r="C352" s="1514"/>
      <c r="D352" s="1514"/>
      <c r="E352" s="1514"/>
    </row>
    <row r="353" spans="1:5">
      <c r="A353" s="1514"/>
      <c r="B353" s="1891"/>
      <c r="C353" s="1514"/>
      <c r="D353" s="1514"/>
      <c r="E353" s="1514"/>
    </row>
    <row r="354" spans="1:5">
      <c r="A354" s="1514"/>
      <c r="B354" s="1891"/>
      <c r="C354" s="1514"/>
      <c r="D354" s="1514"/>
      <c r="E354" s="1514"/>
    </row>
    <row r="355" spans="1:5">
      <c r="A355" s="1514"/>
      <c r="B355" s="1891"/>
      <c r="C355" s="1514"/>
      <c r="D355" s="1514"/>
      <c r="E355" s="1514"/>
    </row>
    <row r="356" spans="1:5">
      <c r="A356" s="1514"/>
      <c r="B356" s="1891"/>
      <c r="C356" s="1514"/>
      <c r="D356" s="1514"/>
      <c r="E356" s="1514"/>
    </row>
    <row r="357" spans="1:5">
      <c r="A357" s="1514"/>
      <c r="B357" s="1891"/>
      <c r="C357" s="1514"/>
      <c r="D357" s="1514"/>
      <c r="E357" s="1514"/>
    </row>
    <row r="358" spans="1:5">
      <c r="A358" s="1514"/>
      <c r="B358" s="1891"/>
      <c r="C358" s="1514"/>
      <c r="D358" s="1514"/>
      <c r="E358" s="1514"/>
    </row>
    <row r="359" spans="1:5">
      <c r="A359" s="1514"/>
      <c r="B359" s="1891"/>
      <c r="C359" s="1514"/>
      <c r="D359" s="1514"/>
      <c r="E359" s="1514"/>
    </row>
    <row r="360" spans="1:5">
      <c r="A360" s="1514"/>
      <c r="B360" s="1891"/>
      <c r="C360" s="1514"/>
      <c r="D360" s="1514"/>
      <c r="E360" s="1514"/>
    </row>
    <row r="361" spans="1:5">
      <c r="A361" s="1514"/>
      <c r="B361" s="1891"/>
      <c r="C361" s="1514"/>
      <c r="D361" s="1514"/>
      <c r="E361" s="1514"/>
    </row>
    <row r="362" spans="1:5">
      <c r="A362" s="1514"/>
      <c r="B362" s="1891"/>
      <c r="C362" s="1514"/>
      <c r="D362" s="1514"/>
      <c r="E362" s="1514"/>
    </row>
    <row r="363" spans="1:5">
      <c r="A363" s="1514"/>
      <c r="B363" s="1891"/>
      <c r="C363" s="1514"/>
      <c r="D363" s="1514"/>
      <c r="E363" s="1514"/>
    </row>
    <row r="364" spans="1:5">
      <c r="A364" s="1514"/>
      <c r="B364" s="1891"/>
      <c r="C364" s="1514"/>
      <c r="D364" s="1514"/>
      <c r="E364" s="1514"/>
    </row>
    <row r="365" spans="1:5">
      <c r="A365" s="1514"/>
      <c r="B365" s="1891"/>
      <c r="C365" s="1514"/>
      <c r="D365" s="1514"/>
      <c r="E365" s="1514"/>
    </row>
    <row r="366" spans="1:5">
      <c r="A366" s="1514"/>
      <c r="B366" s="1891"/>
      <c r="C366" s="1514"/>
      <c r="D366" s="1514"/>
      <c r="E366" s="1514"/>
    </row>
    <row r="367" spans="1:5">
      <c r="A367" s="1514"/>
      <c r="B367" s="1891"/>
      <c r="C367" s="1514"/>
      <c r="D367" s="1514"/>
      <c r="E367" s="1514"/>
    </row>
    <row r="368" spans="1:5">
      <c r="A368" s="1514"/>
      <c r="B368" s="1891"/>
      <c r="C368" s="1514"/>
      <c r="D368" s="1514"/>
      <c r="E368" s="1514"/>
    </row>
    <row r="369" spans="1:5">
      <c r="A369" s="1514"/>
      <c r="B369" s="1891"/>
      <c r="C369" s="1514"/>
      <c r="D369" s="1514"/>
      <c r="E369" s="1514"/>
    </row>
    <row r="370" spans="1:5">
      <c r="A370" s="1514"/>
      <c r="B370" s="1891"/>
      <c r="C370" s="1514"/>
      <c r="D370" s="1514"/>
      <c r="E370" s="1514"/>
    </row>
    <row r="371" spans="1:5">
      <c r="A371" s="1514"/>
      <c r="B371" s="1891"/>
      <c r="C371" s="1514"/>
      <c r="D371" s="1514"/>
      <c r="E371" s="1514"/>
    </row>
    <row r="372" spans="1:5">
      <c r="A372" s="1514"/>
      <c r="B372" s="1891"/>
      <c r="C372" s="1514"/>
      <c r="D372" s="1514"/>
      <c r="E372" s="1514"/>
    </row>
    <row r="373" spans="1:5">
      <c r="A373" s="1514"/>
      <c r="B373" s="1891"/>
      <c r="C373" s="1514"/>
      <c r="D373" s="1514"/>
      <c r="E373" s="1514"/>
    </row>
    <row r="374" spans="1:5">
      <c r="A374" s="1514"/>
      <c r="B374" s="1891"/>
      <c r="C374" s="1514"/>
      <c r="D374" s="1514"/>
      <c r="E374" s="1514"/>
    </row>
    <row r="375" spans="1:5">
      <c r="A375" s="1514"/>
      <c r="B375" s="1891"/>
      <c r="C375" s="1514"/>
      <c r="D375" s="1514"/>
      <c r="E375" s="1514"/>
    </row>
    <row r="376" spans="1:5">
      <c r="A376" s="1514"/>
      <c r="B376" s="1891"/>
      <c r="C376" s="1514"/>
      <c r="D376" s="1514"/>
      <c r="E376" s="1514"/>
    </row>
    <row r="377" spans="1:5">
      <c r="A377" s="1514"/>
      <c r="B377" s="1891"/>
      <c r="C377" s="1514"/>
      <c r="D377" s="1514"/>
      <c r="E377" s="1514"/>
    </row>
    <row r="378" spans="1:5">
      <c r="A378" s="1514"/>
      <c r="B378" s="1891"/>
      <c r="C378" s="1514"/>
      <c r="D378" s="1514"/>
      <c r="E378" s="1514"/>
    </row>
    <row r="379" spans="1:5">
      <c r="A379" s="1514"/>
      <c r="B379" s="1891"/>
      <c r="C379" s="1514"/>
      <c r="D379" s="1514"/>
      <c r="E379" s="1514"/>
    </row>
    <row r="380" spans="1:5">
      <c r="A380" s="1514"/>
      <c r="B380" s="1891"/>
      <c r="C380" s="1514"/>
      <c r="D380" s="1514"/>
      <c r="E380" s="1514"/>
    </row>
    <row r="381" spans="1:5">
      <c r="A381" s="1514"/>
      <c r="B381" s="1891"/>
      <c r="C381" s="1514"/>
      <c r="D381" s="1514"/>
      <c r="E381" s="1514"/>
    </row>
    <row r="382" spans="1:5">
      <c r="A382" s="1514"/>
      <c r="B382" s="1891"/>
      <c r="C382" s="1514"/>
      <c r="D382" s="1514"/>
      <c r="E382" s="1514"/>
    </row>
    <row r="383" spans="1:5">
      <c r="A383" s="1514"/>
      <c r="B383" s="1891"/>
      <c r="C383" s="1514"/>
      <c r="D383" s="1514"/>
      <c r="E383" s="1514"/>
    </row>
    <row r="384" spans="1:5">
      <c r="A384" s="1514"/>
      <c r="B384" s="1891"/>
      <c r="C384" s="1514"/>
      <c r="D384" s="1514"/>
      <c r="E384" s="1514"/>
    </row>
    <row r="385" spans="1:5">
      <c r="A385" s="1514"/>
      <c r="B385" s="1891"/>
      <c r="C385" s="1514"/>
      <c r="D385" s="1514"/>
      <c r="E385" s="1514"/>
    </row>
    <row r="386" spans="1:5">
      <c r="A386" s="1514"/>
      <c r="B386" s="1891"/>
      <c r="C386" s="1514"/>
      <c r="D386" s="1514"/>
      <c r="E386" s="1514"/>
    </row>
    <row r="387" spans="1:5">
      <c r="A387" s="1514"/>
      <c r="B387" s="1891"/>
      <c r="C387" s="1514"/>
      <c r="D387" s="1514"/>
      <c r="E387" s="1514"/>
    </row>
    <row r="388" spans="1:5">
      <c r="A388" s="1514"/>
      <c r="B388" s="1891"/>
      <c r="C388" s="1514"/>
      <c r="D388" s="1514"/>
      <c r="E388" s="1514"/>
    </row>
    <row r="389" spans="1:5">
      <c r="A389" s="1514"/>
      <c r="B389" s="1891"/>
      <c r="C389" s="1514"/>
      <c r="D389" s="1514"/>
      <c r="E389" s="1514"/>
    </row>
    <row r="390" spans="1:5">
      <c r="A390" s="1514"/>
      <c r="B390" s="1891"/>
      <c r="C390" s="1514"/>
      <c r="D390" s="1514"/>
      <c r="E390" s="1514"/>
    </row>
    <row r="391" spans="1:5">
      <c r="A391" s="1514"/>
      <c r="B391" s="1891"/>
      <c r="C391" s="1514"/>
      <c r="D391" s="1514"/>
      <c r="E391" s="1514"/>
    </row>
    <row r="392" spans="1:5">
      <c r="A392" s="1514"/>
      <c r="B392" s="1891"/>
      <c r="C392" s="1514"/>
      <c r="D392" s="1514"/>
      <c r="E392" s="1514"/>
    </row>
    <row r="393" spans="1:5">
      <c r="A393" s="1514"/>
      <c r="B393" s="1891"/>
      <c r="C393" s="1514"/>
      <c r="D393" s="1514"/>
      <c r="E393" s="1514"/>
    </row>
    <row r="394" spans="1:5">
      <c r="A394" s="1514"/>
      <c r="B394" s="1891"/>
      <c r="C394" s="1514"/>
      <c r="D394" s="1514"/>
      <c r="E394" s="1514"/>
    </row>
    <row r="395" spans="1:5">
      <c r="A395" s="1514"/>
      <c r="B395" s="1891"/>
      <c r="C395" s="1514"/>
      <c r="D395" s="1514"/>
      <c r="E395" s="1514"/>
    </row>
    <row r="396" spans="1:5">
      <c r="A396" s="1514"/>
      <c r="B396" s="1891"/>
      <c r="C396" s="1514"/>
      <c r="D396" s="1514"/>
      <c r="E396" s="1514"/>
    </row>
    <row r="397" spans="1:5">
      <c r="A397" s="1514"/>
      <c r="B397" s="1891"/>
      <c r="C397" s="1514"/>
      <c r="D397" s="1514"/>
      <c r="E397" s="1514"/>
    </row>
    <row r="398" spans="1:5">
      <c r="A398" s="1514"/>
      <c r="B398" s="1891"/>
      <c r="C398" s="1514"/>
      <c r="D398" s="1514"/>
      <c r="E398" s="1514"/>
    </row>
    <row r="399" spans="1:5">
      <c r="A399" s="1514"/>
      <c r="B399" s="1891"/>
      <c r="C399" s="1514"/>
      <c r="D399" s="1514"/>
      <c r="E399" s="1514"/>
    </row>
    <row r="400" spans="1:5">
      <c r="A400" s="1514"/>
      <c r="B400" s="1891"/>
      <c r="C400" s="1514"/>
      <c r="D400" s="1514"/>
      <c r="E400" s="1514"/>
    </row>
    <row r="401" spans="1:5">
      <c r="A401" s="1514"/>
      <c r="B401" s="1891"/>
      <c r="C401" s="1514"/>
      <c r="D401" s="1514"/>
      <c r="E401" s="1514"/>
    </row>
    <row r="402" spans="1:5">
      <c r="A402" s="1514"/>
      <c r="B402" s="1891"/>
      <c r="C402" s="1514"/>
      <c r="D402" s="1514"/>
      <c r="E402" s="1514"/>
    </row>
    <row r="403" spans="1:5">
      <c r="A403" s="1514"/>
      <c r="B403" s="1891"/>
      <c r="C403" s="1514"/>
      <c r="D403" s="1514"/>
      <c r="E403" s="1514"/>
    </row>
    <row r="404" spans="1:5">
      <c r="A404" s="1514"/>
      <c r="B404" s="1891"/>
      <c r="C404" s="1514"/>
      <c r="D404" s="1514"/>
      <c r="E404" s="1514"/>
    </row>
    <row r="405" spans="1:5">
      <c r="A405" s="1514"/>
      <c r="B405" s="1891"/>
      <c r="C405" s="1514"/>
      <c r="D405" s="1514"/>
      <c r="E405" s="1514"/>
    </row>
    <row r="406" spans="1:5">
      <c r="A406" s="1514"/>
      <c r="B406" s="1891"/>
      <c r="C406" s="1514"/>
      <c r="D406" s="1514"/>
      <c r="E406" s="1514"/>
    </row>
    <row r="407" spans="1:5">
      <c r="A407" s="1514"/>
      <c r="B407" s="1891"/>
      <c r="C407" s="1514"/>
      <c r="D407" s="1514"/>
      <c r="E407" s="1514"/>
    </row>
    <row r="408" spans="1:5">
      <c r="A408" s="1514"/>
      <c r="B408" s="1891"/>
      <c r="C408" s="1514"/>
      <c r="D408" s="1514"/>
      <c r="E408" s="1514"/>
    </row>
    <row r="409" spans="1:5">
      <c r="A409" s="1514"/>
      <c r="B409" s="1891"/>
      <c r="C409" s="1514"/>
      <c r="D409" s="1514"/>
      <c r="E409" s="1514"/>
    </row>
    <row r="410" spans="1:5">
      <c r="A410" s="1514"/>
      <c r="B410" s="1891"/>
      <c r="C410" s="1514"/>
      <c r="D410" s="1514"/>
      <c r="E410" s="1514"/>
    </row>
    <row r="411" spans="1:5">
      <c r="A411" s="1514"/>
      <c r="B411" s="1891"/>
      <c r="C411" s="1514"/>
      <c r="D411" s="1514"/>
      <c r="E411" s="1514"/>
    </row>
    <row r="412" spans="1:5">
      <c r="A412" s="1514"/>
      <c r="B412" s="1891"/>
      <c r="C412" s="1514"/>
      <c r="D412" s="1514"/>
      <c r="E412" s="1514"/>
    </row>
    <row r="413" spans="1:5">
      <c r="A413" s="1514"/>
      <c r="B413" s="1891"/>
      <c r="C413" s="1514"/>
      <c r="D413" s="1514"/>
      <c r="E413" s="1514"/>
    </row>
    <row r="414" spans="1:5">
      <c r="A414" s="1514"/>
      <c r="B414" s="1891"/>
      <c r="C414" s="1514"/>
      <c r="D414" s="1514"/>
      <c r="E414" s="1514"/>
    </row>
    <row r="415" spans="1:5">
      <c r="A415" s="1514"/>
      <c r="B415" s="1891"/>
      <c r="C415" s="1514"/>
      <c r="D415" s="1514"/>
      <c r="E415" s="1514"/>
    </row>
    <row r="416" spans="1:5">
      <c r="A416" s="1514"/>
      <c r="B416" s="1891"/>
      <c r="C416" s="1514"/>
      <c r="D416" s="1514"/>
      <c r="E416" s="1514"/>
    </row>
    <row r="417" spans="1:5">
      <c r="A417" s="1514"/>
      <c r="B417" s="1891"/>
      <c r="C417" s="1514"/>
      <c r="D417" s="1514"/>
      <c r="E417" s="1514"/>
    </row>
    <row r="418" spans="1:5">
      <c r="A418" s="1514"/>
      <c r="B418" s="1891"/>
      <c r="C418" s="1514"/>
      <c r="D418" s="1514"/>
      <c r="E418" s="1514"/>
    </row>
    <row r="419" spans="1:5">
      <c r="A419" s="1514"/>
      <c r="B419" s="1891"/>
      <c r="C419" s="1514"/>
      <c r="D419" s="1514"/>
      <c r="E419" s="1514"/>
    </row>
    <row r="420" spans="1:5">
      <c r="A420" s="1514"/>
      <c r="B420" s="1891"/>
      <c r="C420" s="1514"/>
      <c r="D420" s="1514"/>
      <c r="E420" s="1514"/>
    </row>
    <row r="421" spans="1:5">
      <c r="A421" s="1514"/>
      <c r="B421" s="1891"/>
      <c r="C421" s="1514"/>
      <c r="D421" s="1514"/>
      <c r="E421" s="1514"/>
    </row>
    <row r="422" spans="1:5">
      <c r="A422" s="1514"/>
      <c r="B422" s="1891"/>
      <c r="C422" s="1514"/>
      <c r="D422" s="1514"/>
      <c r="E422" s="1514"/>
    </row>
    <row r="423" spans="1:5">
      <c r="A423" s="1514"/>
      <c r="B423" s="1891"/>
      <c r="C423" s="1514"/>
      <c r="D423" s="1514"/>
      <c r="E423" s="1514"/>
    </row>
    <row r="424" spans="1:5">
      <c r="A424" s="1514"/>
      <c r="B424" s="1891"/>
      <c r="C424" s="1514"/>
      <c r="D424" s="1514"/>
      <c r="E424" s="1514"/>
    </row>
    <row r="425" spans="1:5">
      <c r="A425" s="1514"/>
      <c r="B425" s="1891"/>
      <c r="C425" s="1514"/>
      <c r="D425" s="1514"/>
      <c r="E425" s="1514"/>
    </row>
    <row r="426" spans="1:5">
      <c r="A426" s="1514"/>
      <c r="B426" s="1891"/>
      <c r="C426" s="1514"/>
      <c r="D426" s="1514"/>
      <c r="E426" s="1514"/>
    </row>
    <row r="427" spans="1:5">
      <c r="A427" s="1514"/>
      <c r="B427" s="1891"/>
      <c r="C427" s="1514"/>
      <c r="D427" s="1514"/>
      <c r="E427" s="1514"/>
    </row>
    <row r="428" spans="1:5">
      <c r="A428" s="1514"/>
      <c r="B428" s="1891"/>
      <c r="C428" s="1514"/>
      <c r="D428" s="1514"/>
      <c r="E428" s="1514"/>
    </row>
    <row r="429" spans="1:5">
      <c r="A429" s="1514"/>
      <c r="B429" s="1891"/>
      <c r="C429" s="1514"/>
      <c r="D429" s="1514"/>
      <c r="E429" s="1514"/>
    </row>
    <row r="430" spans="1:5">
      <c r="A430" s="1514"/>
      <c r="B430" s="1891"/>
      <c r="C430" s="1514"/>
      <c r="D430" s="1514"/>
      <c r="E430" s="1514"/>
    </row>
    <row r="431" spans="1:5">
      <c r="A431" s="1514"/>
      <c r="B431" s="1891"/>
      <c r="C431" s="1514"/>
      <c r="D431" s="1514"/>
      <c r="E431" s="1514"/>
    </row>
    <row r="432" spans="1:5">
      <c r="A432" s="1514"/>
      <c r="B432" s="1891"/>
      <c r="C432" s="1514"/>
      <c r="D432" s="1514"/>
      <c r="E432" s="1514"/>
    </row>
    <row r="433" spans="1:5">
      <c r="A433" s="1514"/>
      <c r="B433" s="1891"/>
      <c r="C433" s="1514"/>
      <c r="D433" s="1514"/>
      <c r="E433" s="1514"/>
    </row>
    <row r="434" spans="1:5">
      <c r="A434" s="1514"/>
      <c r="B434" s="1891"/>
      <c r="C434" s="1514"/>
      <c r="D434" s="1514"/>
      <c r="E434" s="1514"/>
    </row>
    <row r="435" spans="1:5">
      <c r="A435" s="1514"/>
      <c r="B435" s="1891"/>
      <c r="C435" s="1514"/>
      <c r="D435" s="1514"/>
      <c r="E435" s="1514"/>
    </row>
    <row r="436" spans="1:5">
      <c r="A436" s="1514"/>
      <c r="B436" s="1891"/>
      <c r="C436" s="1514"/>
      <c r="D436" s="1514"/>
      <c r="E436" s="1514"/>
    </row>
    <row r="437" spans="1:5">
      <c r="A437" s="1514"/>
      <c r="B437" s="1891"/>
      <c r="C437" s="1514"/>
      <c r="D437" s="1514"/>
      <c r="E437" s="1514"/>
    </row>
    <row r="438" spans="1:5">
      <c r="A438" s="1514"/>
      <c r="B438" s="1891"/>
      <c r="C438" s="1514"/>
      <c r="D438" s="1514"/>
      <c r="E438" s="1514"/>
    </row>
    <row r="439" spans="1:5">
      <c r="A439" s="1514"/>
      <c r="B439" s="1891"/>
      <c r="C439" s="1514"/>
      <c r="D439" s="1514"/>
      <c r="E439" s="1514"/>
    </row>
    <row r="440" spans="1:5">
      <c r="A440" s="1514"/>
      <c r="B440" s="1891"/>
      <c r="C440" s="1514"/>
      <c r="D440" s="1514"/>
      <c r="E440" s="1514"/>
    </row>
    <row r="441" spans="1:5">
      <c r="A441" s="1514"/>
      <c r="B441" s="1891"/>
      <c r="C441" s="1514"/>
      <c r="D441" s="1514"/>
      <c r="E441" s="1514"/>
    </row>
    <row r="442" spans="1:5">
      <c r="A442" s="1514"/>
      <c r="B442" s="1891"/>
      <c r="C442" s="1514"/>
      <c r="D442" s="1514"/>
      <c r="E442" s="1514"/>
    </row>
    <row r="443" spans="1:5">
      <c r="A443" s="1514"/>
      <c r="B443" s="1891"/>
      <c r="C443" s="1514"/>
      <c r="D443" s="1514"/>
      <c r="E443" s="1514"/>
    </row>
    <row r="444" spans="1:5">
      <c r="A444" s="1514"/>
      <c r="B444" s="1891"/>
      <c r="C444" s="1514"/>
      <c r="D444" s="1514"/>
      <c r="E444" s="1514"/>
    </row>
    <row r="445" spans="1:5">
      <c r="A445" s="1514"/>
      <c r="B445" s="1891"/>
      <c r="C445" s="1514"/>
      <c r="D445" s="1514"/>
      <c r="E445" s="1514"/>
    </row>
    <row r="446" spans="1:5">
      <c r="A446" s="1514"/>
      <c r="B446" s="1891"/>
      <c r="C446" s="1514"/>
      <c r="D446" s="1514"/>
      <c r="E446" s="1514"/>
    </row>
    <row r="447" spans="1:5">
      <c r="A447" s="1514"/>
      <c r="B447" s="1891"/>
      <c r="C447" s="1514"/>
      <c r="D447" s="1514"/>
      <c r="E447" s="1514"/>
    </row>
    <row r="448" spans="1:5">
      <c r="A448" s="1514"/>
      <c r="B448" s="1891"/>
      <c r="C448" s="1514"/>
      <c r="D448" s="1514"/>
      <c r="E448" s="1514"/>
    </row>
    <row r="449" spans="1:5">
      <c r="A449" s="1514"/>
      <c r="B449" s="1891"/>
      <c r="C449" s="1514"/>
      <c r="D449" s="1514"/>
      <c r="E449" s="1514"/>
    </row>
    <row r="450" spans="1:5">
      <c r="A450" s="1514"/>
      <c r="B450" s="1891"/>
      <c r="C450" s="1514"/>
      <c r="D450" s="1514"/>
      <c r="E450" s="1514"/>
    </row>
    <row r="451" spans="1:5">
      <c r="A451" s="1514"/>
      <c r="B451" s="1891"/>
      <c r="C451" s="1514"/>
      <c r="D451" s="1514"/>
      <c r="E451" s="1514"/>
    </row>
    <row r="452" spans="1:5">
      <c r="A452" s="1514"/>
      <c r="B452" s="1891"/>
      <c r="C452" s="1514"/>
      <c r="D452" s="1514"/>
      <c r="E452" s="1514"/>
    </row>
    <row r="453" spans="1:5">
      <c r="A453" s="1514"/>
      <c r="B453" s="1891"/>
      <c r="C453" s="1514"/>
      <c r="D453" s="1514"/>
      <c r="E453" s="1514"/>
    </row>
    <row r="454" spans="1:5">
      <c r="A454" s="1514"/>
      <c r="B454" s="1891"/>
      <c r="C454" s="1514"/>
      <c r="D454" s="1514"/>
      <c r="E454" s="1514"/>
    </row>
    <row r="455" spans="1:5">
      <c r="A455" s="1514"/>
      <c r="B455" s="1891"/>
      <c r="C455" s="1514"/>
      <c r="D455" s="1514"/>
      <c r="E455" s="1514"/>
    </row>
    <row r="456" spans="1:5">
      <c r="A456" s="1514"/>
      <c r="B456" s="1891"/>
      <c r="C456" s="1514"/>
      <c r="D456" s="1514"/>
      <c r="E456" s="1514"/>
    </row>
    <row r="457" spans="1:5">
      <c r="A457" s="1514"/>
      <c r="B457" s="1891"/>
      <c r="C457" s="1514"/>
      <c r="D457" s="1514"/>
      <c r="E457" s="1514"/>
    </row>
    <row r="458" spans="1:5">
      <c r="A458" s="1514"/>
      <c r="B458" s="1891"/>
      <c r="C458" s="1514"/>
      <c r="D458" s="1514"/>
      <c r="E458" s="1514"/>
    </row>
    <row r="459" spans="1:5">
      <c r="A459" s="1514"/>
      <c r="B459" s="1891"/>
      <c r="C459" s="1514"/>
      <c r="D459" s="1514"/>
      <c r="E459" s="1514"/>
    </row>
    <row r="460" spans="1:5">
      <c r="A460" s="1514"/>
      <c r="B460" s="1891"/>
      <c r="C460" s="1514"/>
      <c r="D460" s="1514"/>
      <c r="E460" s="1514"/>
    </row>
    <row r="461" spans="1:5">
      <c r="A461" s="1514"/>
      <c r="B461" s="1891"/>
      <c r="C461" s="1514"/>
      <c r="D461" s="1514"/>
      <c r="E461" s="1514"/>
    </row>
    <row r="462" spans="1:5">
      <c r="A462" s="1514"/>
      <c r="B462" s="1891"/>
      <c r="C462" s="1514"/>
      <c r="D462" s="1514"/>
      <c r="E462" s="1514"/>
    </row>
    <row r="463" spans="1:5">
      <c r="A463" s="1514"/>
      <c r="B463" s="1891"/>
      <c r="C463" s="1514"/>
      <c r="D463" s="1514"/>
      <c r="E463" s="1514"/>
    </row>
    <row r="464" spans="1:5">
      <c r="A464" s="1514"/>
      <c r="B464" s="1891"/>
      <c r="C464" s="1514"/>
      <c r="D464" s="1514"/>
      <c r="E464" s="1514"/>
    </row>
    <row r="465" spans="1:5">
      <c r="A465" s="1514"/>
      <c r="B465" s="1891"/>
      <c r="C465" s="1514"/>
      <c r="D465" s="1514"/>
      <c r="E465" s="1514"/>
    </row>
    <row r="466" spans="1:5">
      <c r="A466" s="1514"/>
      <c r="B466" s="1891"/>
      <c r="C466" s="1514"/>
      <c r="D466" s="1514"/>
      <c r="E466" s="1514"/>
    </row>
    <row r="467" spans="1:5">
      <c r="A467" s="1514"/>
      <c r="B467" s="1891"/>
      <c r="C467" s="1514"/>
      <c r="D467" s="1514"/>
      <c r="E467" s="1514"/>
    </row>
    <row r="468" spans="1:5">
      <c r="A468" s="1514"/>
      <c r="B468" s="1891"/>
      <c r="C468" s="1514"/>
      <c r="D468" s="1514"/>
      <c r="E468" s="1514"/>
    </row>
    <row r="469" spans="1:5">
      <c r="A469" s="1514"/>
      <c r="B469" s="1891"/>
      <c r="C469" s="1514"/>
      <c r="D469" s="1514"/>
      <c r="E469" s="1514"/>
    </row>
    <row r="470" spans="1:5">
      <c r="A470" s="1514"/>
      <c r="B470" s="1891"/>
      <c r="C470" s="1514"/>
      <c r="D470" s="1514"/>
      <c r="E470" s="1514"/>
    </row>
    <row r="471" spans="1:5">
      <c r="A471" s="1514"/>
      <c r="B471" s="1891"/>
      <c r="C471" s="1514"/>
      <c r="D471" s="1514"/>
      <c r="E471" s="1514"/>
    </row>
    <row r="472" spans="1:5">
      <c r="A472" s="1514"/>
      <c r="B472" s="1891"/>
      <c r="C472" s="1514"/>
      <c r="D472" s="1514"/>
      <c r="E472" s="1514"/>
    </row>
    <row r="473" spans="1:5">
      <c r="A473" s="1514"/>
      <c r="B473" s="1891"/>
      <c r="C473" s="1514"/>
      <c r="D473" s="1514"/>
      <c r="E473" s="1514"/>
    </row>
    <row r="474" spans="1:5">
      <c r="A474" s="1514"/>
      <c r="B474" s="1891"/>
      <c r="C474" s="1514"/>
      <c r="D474" s="1514"/>
      <c r="E474" s="1514"/>
    </row>
    <row r="475" spans="1:5">
      <c r="A475" s="1514"/>
      <c r="B475" s="1891"/>
      <c r="C475" s="1514"/>
      <c r="D475" s="1514"/>
      <c r="E475" s="1514"/>
    </row>
    <row r="476" spans="1:5">
      <c r="A476" s="1514"/>
      <c r="B476" s="1891"/>
      <c r="C476" s="1514"/>
      <c r="D476" s="1514"/>
      <c r="E476" s="1514"/>
    </row>
    <row r="477" spans="1:5">
      <c r="A477" s="1514"/>
      <c r="B477" s="1891"/>
      <c r="C477" s="1514"/>
      <c r="D477" s="1514"/>
      <c r="E477" s="1514"/>
    </row>
    <row r="478" spans="1:5">
      <c r="A478" s="1514"/>
      <c r="B478" s="1891"/>
      <c r="C478" s="1514"/>
      <c r="D478" s="1514"/>
      <c r="E478" s="1514"/>
    </row>
    <row r="479" spans="1:5">
      <c r="A479" s="1514"/>
      <c r="B479" s="1891"/>
      <c r="C479" s="1514"/>
      <c r="D479" s="1514"/>
      <c r="E479" s="1514"/>
    </row>
    <row r="480" spans="1:5">
      <c r="A480" s="1514"/>
      <c r="B480" s="1891"/>
      <c r="C480" s="1514"/>
      <c r="D480" s="1514"/>
      <c r="E480" s="1514"/>
    </row>
    <row r="481" spans="1:5">
      <c r="A481" s="1514"/>
      <c r="B481" s="1891"/>
      <c r="C481" s="1514"/>
      <c r="D481" s="1514"/>
      <c r="E481" s="1514"/>
    </row>
    <row r="482" spans="1:5">
      <c r="A482" s="1514"/>
      <c r="B482" s="1891"/>
      <c r="C482" s="1514"/>
      <c r="D482" s="1514"/>
      <c r="E482" s="1514"/>
    </row>
    <row r="483" spans="1:5">
      <c r="A483" s="1514"/>
      <c r="B483" s="1891"/>
      <c r="C483" s="1514"/>
      <c r="D483" s="1514"/>
      <c r="E483" s="1514"/>
    </row>
    <row r="484" spans="1:5">
      <c r="A484" s="1514"/>
      <c r="B484" s="1891"/>
      <c r="C484" s="1514"/>
      <c r="D484" s="1514"/>
      <c r="E484" s="1514"/>
    </row>
    <row r="485" spans="1:5">
      <c r="A485" s="1514"/>
      <c r="B485" s="1891"/>
      <c r="C485" s="1514"/>
      <c r="D485" s="1514"/>
      <c r="E485" s="1514"/>
    </row>
    <row r="486" spans="1:5">
      <c r="A486" s="1514"/>
      <c r="B486" s="1891"/>
      <c r="C486" s="1514"/>
      <c r="D486" s="1514"/>
      <c r="E486" s="1514"/>
    </row>
    <row r="487" spans="1:5">
      <c r="A487" s="1514"/>
      <c r="B487" s="1891"/>
      <c r="C487" s="1514"/>
      <c r="D487" s="1514"/>
      <c r="E487" s="1514"/>
    </row>
    <row r="488" spans="1:5">
      <c r="A488" s="1514"/>
      <c r="B488" s="1891"/>
      <c r="C488" s="1514"/>
      <c r="D488" s="1514"/>
      <c r="E488" s="1514"/>
    </row>
    <row r="489" spans="1:5">
      <c r="A489" s="1514"/>
      <c r="B489" s="1891"/>
      <c r="C489" s="1514"/>
      <c r="D489" s="1514"/>
      <c r="E489" s="1514"/>
    </row>
    <row r="490" spans="1:5">
      <c r="A490" s="1514"/>
      <c r="B490" s="1891"/>
      <c r="C490" s="1514"/>
      <c r="D490" s="1514"/>
      <c r="E490" s="1514"/>
    </row>
    <row r="491" spans="1:5">
      <c r="A491" s="1514"/>
      <c r="B491" s="1891"/>
      <c r="C491" s="1514"/>
      <c r="D491" s="1514"/>
      <c r="E491" s="1514"/>
    </row>
    <row r="492" spans="1:5">
      <c r="A492" s="1514"/>
      <c r="B492" s="1891"/>
      <c r="C492" s="1514"/>
      <c r="D492" s="1514"/>
      <c r="E492" s="1514"/>
    </row>
    <row r="493" spans="1:5">
      <c r="A493" s="1514"/>
      <c r="B493" s="1891"/>
      <c r="C493" s="1514"/>
      <c r="D493" s="1514"/>
      <c r="E493" s="1514"/>
    </row>
    <row r="494" spans="1:5">
      <c r="A494" s="1514"/>
      <c r="B494" s="1891"/>
      <c r="C494" s="1514"/>
      <c r="D494" s="1514"/>
      <c r="E494" s="1514"/>
    </row>
    <row r="495" spans="1:5">
      <c r="A495" s="1514"/>
      <c r="B495" s="1891"/>
      <c r="C495" s="1514"/>
      <c r="D495" s="1514"/>
      <c r="E495" s="1514"/>
    </row>
    <row r="496" spans="1:5">
      <c r="A496" s="1514"/>
      <c r="B496" s="1891"/>
      <c r="C496" s="1514"/>
      <c r="D496" s="1514"/>
      <c r="E496" s="1514"/>
    </row>
    <row r="497" spans="1:5">
      <c r="A497" s="1514"/>
      <c r="B497" s="1891"/>
      <c r="C497" s="1514"/>
      <c r="D497" s="1514"/>
      <c r="E497" s="1514"/>
    </row>
    <row r="498" spans="1:5">
      <c r="A498" s="1514"/>
      <c r="B498" s="1891"/>
      <c r="C498" s="1514"/>
      <c r="D498" s="1514"/>
      <c r="E498" s="1514"/>
    </row>
    <row r="499" spans="1:5">
      <c r="A499" s="1514"/>
      <c r="B499" s="1891"/>
      <c r="C499" s="1514"/>
      <c r="D499" s="1514"/>
      <c r="E499" s="1514"/>
    </row>
    <row r="500" spans="1:5">
      <c r="A500" s="1514"/>
      <c r="B500" s="1891"/>
      <c r="C500" s="1514"/>
      <c r="D500" s="1514"/>
      <c r="E500" s="1514"/>
    </row>
    <row r="501" spans="1:5">
      <c r="A501" s="1514"/>
      <c r="B501" s="1891"/>
      <c r="C501" s="1514"/>
      <c r="D501" s="1514"/>
      <c r="E501" s="1514"/>
    </row>
    <row r="502" spans="1:5">
      <c r="A502" s="1514"/>
      <c r="B502" s="1891"/>
      <c r="C502" s="1514"/>
      <c r="D502" s="1514"/>
      <c r="E502" s="1514"/>
    </row>
    <row r="503" spans="1:5">
      <c r="A503" s="1514"/>
      <c r="B503" s="1891"/>
      <c r="C503" s="1514"/>
      <c r="D503" s="1514"/>
      <c r="E503" s="1514"/>
    </row>
    <row r="504" spans="1:5">
      <c r="A504" s="1514"/>
      <c r="B504" s="1891"/>
      <c r="C504" s="1514"/>
      <c r="D504" s="1514"/>
      <c r="E504" s="1514"/>
    </row>
    <row r="505" spans="1:5">
      <c r="A505" s="1514"/>
      <c r="B505" s="1891"/>
      <c r="C505" s="1514"/>
      <c r="D505" s="1514"/>
      <c r="E505" s="1514"/>
    </row>
    <row r="506" spans="1:5">
      <c r="A506" s="1514"/>
      <c r="B506" s="1891"/>
      <c r="C506" s="1514"/>
      <c r="D506" s="1514"/>
      <c r="E506" s="1514"/>
    </row>
    <row r="507" spans="1:5">
      <c r="A507" s="1514"/>
      <c r="B507" s="1891"/>
      <c r="C507" s="1514"/>
      <c r="D507" s="1514"/>
      <c r="E507" s="1514"/>
    </row>
    <row r="508" spans="1:5">
      <c r="A508" s="1514"/>
      <c r="B508" s="1891"/>
      <c r="C508" s="1514"/>
      <c r="D508" s="1514"/>
      <c r="E508" s="1514"/>
    </row>
    <row r="509" spans="1:5">
      <c r="A509" s="1514"/>
      <c r="B509" s="1891"/>
      <c r="C509" s="1514"/>
      <c r="D509" s="1514"/>
      <c r="E509" s="1514"/>
    </row>
    <row r="510" spans="1:5">
      <c r="A510" s="1514"/>
      <c r="B510" s="1891"/>
      <c r="C510" s="1514"/>
      <c r="D510" s="1514"/>
      <c r="E510" s="1514"/>
    </row>
    <row r="511" spans="1:5">
      <c r="A511" s="1514"/>
      <c r="B511" s="1891"/>
      <c r="C511" s="1514"/>
      <c r="D511" s="1514"/>
      <c r="E511" s="1514"/>
    </row>
    <row r="512" spans="1:5">
      <c r="A512" s="1514"/>
      <c r="B512" s="1891"/>
      <c r="C512" s="1514"/>
      <c r="D512" s="1514"/>
      <c r="E512" s="1514"/>
    </row>
    <row r="513" spans="1:5">
      <c r="A513" s="1514"/>
      <c r="B513" s="1891"/>
      <c r="C513" s="1514"/>
      <c r="D513" s="1514"/>
      <c r="E513" s="1514"/>
    </row>
    <row r="514" spans="1:5">
      <c r="A514" s="1514"/>
      <c r="B514" s="1891"/>
      <c r="C514" s="1514"/>
      <c r="D514" s="1514"/>
      <c r="E514" s="1514"/>
    </row>
    <row r="515" spans="1:5">
      <c r="A515" s="1514"/>
      <c r="B515" s="1891"/>
      <c r="C515" s="1514"/>
      <c r="D515" s="1514"/>
      <c r="E515" s="1514"/>
    </row>
    <row r="516" spans="1:5">
      <c r="A516" s="1514"/>
      <c r="B516" s="1891"/>
      <c r="C516" s="1514"/>
      <c r="D516" s="1514"/>
      <c r="E516" s="1514"/>
    </row>
    <row r="517" spans="1:5">
      <c r="A517" s="1514"/>
      <c r="B517" s="1891"/>
      <c r="C517" s="1514"/>
      <c r="D517" s="1514"/>
      <c r="E517" s="1514"/>
    </row>
    <row r="518" spans="1:5">
      <c r="A518" s="1514"/>
      <c r="B518" s="1891"/>
      <c r="C518" s="1514"/>
      <c r="D518" s="1514"/>
      <c r="E518" s="1514"/>
    </row>
    <row r="519" spans="1:5">
      <c r="A519" s="1514"/>
      <c r="B519" s="1891"/>
      <c r="C519" s="1514"/>
      <c r="D519" s="1514"/>
      <c r="E519" s="1514"/>
    </row>
    <row r="520" spans="1:5">
      <c r="A520" s="1514"/>
      <c r="B520" s="1891"/>
      <c r="C520" s="1514"/>
      <c r="D520" s="1514"/>
      <c r="E520" s="1514"/>
    </row>
    <row r="521" spans="1:5">
      <c r="A521" s="1514"/>
      <c r="B521" s="1891"/>
      <c r="C521" s="1514"/>
      <c r="D521" s="1514"/>
      <c r="E521" s="1514"/>
    </row>
    <row r="522" spans="1:5">
      <c r="A522" s="1514"/>
      <c r="B522" s="1891"/>
      <c r="C522" s="1514"/>
      <c r="D522" s="1514"/>
      <c r="E522" s="1514"/>
    </row>
    <row r="523" spans="1:5">
      <c r="A523" s="1514"/>
      <c r="B523" s="1891"/>
      <c r="C523" s="1514"/>
      <c r="D523" s="1514"/>
      <c r="E523" s="1514"/>
    </row>
    <row r="524" spans="1:5">
      <c r="A524" s="1514"/>
      <c r="B524" s="1891"/>
      <c r="C524" s="1514"/>
      <c r="D524" s="1514"/>
      <c r="E524" s="1514"/>
    </row>
    <row r="525" spans="1:5">
      <c r="A525" s="1514"/>
      <c r="B525" s="1891"/>
      <c r="C525" s="1514"/>
      <c r="D525" s="1514"/>
      <c r="E525" s="1514"/>
    </row>
    <row r="526" spans="1:5">
      <c r="A526" s="1514"/>
      <c r="B526" s="1891"/>
      <c r="C526" s="1514"/>
      <c r="D526" s="1514"/>
      <c r="E526" s="1514"/>
    </row>
    <row r="527" spans="1:5">
      <c r="A527" s="1514"/>
      <c r="B527" s="1891"/>
      <c r="C527" s="1514"/>
      <c r="D527" s="1514"/>
      <c r="E527" s="1514"/>
    </row>
    <row r="528" spans="1:5">
      <c r="A528" s="1514"/>
      <c r="B528" s="1891"/>
      <c r="C528" s="1514"/>
      <c r="D528" s="1514"/>
      <c r="E528" s="1514"/>
    </row>
    <row r="529" spans="1:5">
      <c r="A529" s="1514"/>
      <c r="B529" s="1891"/>
      <c r="C529" s="1514"/>
      <c r="D529" s="1514"/>
      <c r="E529" s="1514"/>
    </row>
    <row r="530" spans="1:5">
      <c r="A530" s="1514"/>
      <c r="B530" s="1891"/>
      <c r="C530" s="1514"/>
      <c r="D530" s="1514"/>
      <c r="E530" s="1514"/>
    </row>
    <row r="531" spans="1:5">
      <c r="A531" s="1514"/>
      <c r="B531" s="1891"/>
      <c r="C531" s="1514"/>
      <c r="D531" s="1514"/>
      <c r="E531" s="1514"/>
    </row>
    <row r="532" spans="1:5">
      <c r="A532" s="1514"/>
      <c r="B532" s="1891"/>
      <c r="C532" s="1514"/>
      <c r="D532" s="1514"/>
      <c r="E532" s="1514"/>
    </row>
    <row r="533" spans="1:5">
      <c r="A533" s="1514"/>
      <c r="B533" s="1891"/>
      <c r="C533" s="1514"/>
      <c r="D533" s="1514"/>
      <c r="E533" s="1514"/>
    </row>
    <row r="534" spans="1:5">
      <c r="A534" s="1514"/>
      <c r="B534" s="1891"/>
      <c r="C534" s="1514"/>
      <c r="D534" s="1514"/>
      <c r="E534" s="1514"/>
    </row>
    <row r="535" spans="1:5">
      <c r="A535" s="1514"/>
      <c r="B535" s="1891"/>
      <c r="C535" s="1514"/>
      <c r="D535" s="1514"/>
      <c r="E535" s="1514"/>
    </row>
    <row r="536" spans="1:5">
      <c r="A536" s="1514"/>
      <c r="B536" s="1891"/>
      <c r="C536" s="1514"/>
      <c r="D536" s="1514"/>
      <c r="E536" s="1514"/>
    </row>
    <row r="537" spans="1:5">
      <c r="A537" s="1514"/>
      <c r="B537" s="1891"/>
      <c r="C537" s="1514"/>
      <c r="D537" s="1514"/>
      <c r="E537" s="1514"/>
    </row>
    <row r="538" spans="1:5">
      <c r="A538" s="1514"/>
      <c r="B538" s="1891"/>
      <c r="C538" s="1514"/>
      <c r="D538" s="1514"/>
      <c r="E538" s="1514"/>
    </row>
    <row r="539" spans="1:5">
      <c r="A539" s="1514"/>
      <c r="B539" s="1891"/>
      <c r="C539" s="1514"/>
      <c r="D539" s="1514"/>
      <c r="E539" s="1514"/>
    </row>
    <row r="540" spans="1:5">
      <c r="A540" s="1514"/>
      <c r="B540" s="1891"/>
      <c r="C540" s="1514"/>
      <c r="D540" s="1514"/>
      <c r="E540" s="1514"/>
    </row>
    <row r="541" spans="1:5">
      <c r="A541" s="1514"/>
      <c r="B541" s="1891"/>
      <c r="C541" s="1514"/>
      <c r="D541" s="1514"/>
      <c r="E541" s="1514"/>
    </row>
    <row r="542" spans="1:5">
      <c r="A542" s="1514"/>
      <c r="B542" s="1891"/>
      <c r="C542" s="1514"/>
      <c r="D542" s="1514"/>
      <c r="E542" s="1514"/>
    </row>
    <row r="543" spans="1:5">
      <c r="A543" s="1514"/>
      <c r="B543" s="1891"/>
      <c r="C543" s="1514"/>
      <c r="D543" s="1514"/>
      <c r="E543" s="1514"/>
    </row>
    <row r="544" spans="1:5">
      <c r="A544" s="1514"/>
      <c r="B544" s="1891"/>
      <c r="C544" s="1514"/>
      <c r="D544" s="1514"/>
      <c r="E544" s="1514"/>
    </row>
    <row r="545" spans="1:5">
      <c r="A545" s="1514"/>
      <c r="B545" s="1891"/>
      <c r="C545" s="1514"/>
      <c r="D545" s="1514"/>
      <c r="E545" s="1514"/>
    </row>
    <row r="546" spans="1:5">
      <c r="A546" s="1514"/>
      <c r="B546" s="1891"/>
      <c r="C546" s="1514"/>
      <c r="D546" s="1514"/>
      <c r="E546" s="1514"/>
    </row>
    <row r="547" spans="1:5">
      <c r="A547" s="1514"/>
      <c r="B547" s="1891"/>
      <c r="C547" s="1514"/>
      <c r="D547" s="1514"/>
      <c r="E547" s="1514"/>
    </row>
    <row r="548" spans="1:5">
      <c r="A548" s="1514"/>
      <c r="B548" s="1891"/>
      <c r="C548" s="1514"/>
      <c r="D548" s="1514"/>
      <c r="E548" s="1514"/>
    </row>
    <row r="549" spans="1:5">
      <c r="A549" s="1514"/>
      <c r="B549" s="1891"/>
      <c r="C549" s="1514"/>
      <c r="D549" s="1514"/>
      <c r="E549" s="1514"/>
    </row>
    <row r="550" spans="1:5">
      <c r="A550" s="1514"/>
      <c r="B550" s="1891"/>
      <c r="C550" s="1514"/>
      <c r="D550" s="1514"/>
      <c r="E550" s="1514"/>
    </row>
    <row r="551" spans="1:5">
      <c r="A551" s="1514"/>
      <c r="B551" s="1891"/>
      <c r="C551" s="1514"/>
      <c r="D551" s="1514"/>
      <c r="E551" s="1514"/>
    </row>
    <row r="552" spans="1:5">
      <c r="A552" s="1514"/>
      <c r="B552" s="1891"/>
      <c r="C552" s="1514"/>
      <c r="D552" s="1514"/>
      <c r="E552" s="1514"/>
    </row>
    <row r="553" spans="1:5">
      <c r="A553" s="1514"/>
      <c r="B553" s="1891"/>
      <c r="C553" s="1514"/>
      <c r="D553" s="1514"/>
      <c r="E553" s="1514"/>
    </row>
    <row r="554" spans="1:5">
      <c r="A554" s="1514"/>
      <c r="B554" s="1891"/>
      <c r="C554" s="1514"/>
      <c r="D554" s="1514"/>
      <c r="E554" s="1514"/>
    </row>
    <row r="555" spans="1:5">
      <c r="A555" s="1514"/>
      <c r="B555" s="1891"/>
      <c r="C555" s="1514"/>
      <c r="D555" s="1514"/>
      <c r="E555" s="1514"/>
    </row>
    <row r="556" spans="1:5">
      <c r="A556" s="1514"/>
      <c r="B556" s="1891"/>
      <c r="C556" s="1514"/>
      <c r="D556" s="1514"/>
      <c r="E556" s="1514"/>
    </row>
    <row r="557" spans="1:5">
      <c r="A557" s="1514"/>
      <c r="B557" s="1891"/>
      <c r="C557" s="1514"/>
      <c r="D557" s="1514"/>
      <c r="E557" s="1514"/>
    </row>
    <row r="558" spans="1:5">
      <c r="A558" s="1514"/>
      <c r="B558" s="1891"/>
      <c r="C558" s="1514"/>
      <c r="D558" s="1514"/>
      <c r="E558" s="1514"/>
    </row>
    <row r="559" spans="1:5">
      <c r="A559" s="1514"/>
      <c r="B559" s="1891"/>
      <c r="C559" s="1514"/>
      <c r="D559" s="1514"/>
      <c r="E559" s="1514"/>
    </row>
    <row r="560" spans="1:5">
      <c r="A560" s="1514"/>
      <c r="B560" s="1891"/>
      <c r="C560" s="1514"/>
      <c r="D560" s="1514"/>
      <c r="E560" s="1514"/>
    </row>
    <row r="561" spans="1:5">
      <c r="A561" s="1514"/>
      <c r="B561" s="1891"/>
      <c r="C561" s="1514"/>
      <c r="D561" s="1514"/>
      <c r="E561" s="1514"/>
    </row>
    <row r="562" spans="1:5">
      <c r="A562" s="1514"/>
      <c r="B562" s="1891"/>
      <c r="C562" s="1514"/>
      <c r="D562" s="1514"/>
      <c r="E562" s="1514"/>
    </row>
    <row r="563" spans="1:5">
      <c r="A563" s="1514"/>
      <c r="B563" s="1891"/>
      <c r="C563" s="1514"/>
      <c r="D563" s="1514"/>
      <c r="E563" s="1514"/>
    </row>
    <row r="564" spans="1:5">
      <c r="A564" s="1514"/>
      <c r="B564" s="1891"/>
      <c r="C564" s="1514"/>
      <c r="D564" s="1514"/>
      <c r="E564" s="1514"/>
    </row>
    <row r="565" spans="1:5">
      <c r="A565" s="1514"/>
      <c r="B565" s="1891"/>
      <c r="C565" s="1514"/>
      <c r="D565" s="1514"/>
      <c r="E565" s="1514"/>
    </row>
    <row r="566" spans="1:5">
      <c r="A566" s="1514"/>
      <c r="B566" s="1891"/>
      <c r="C566" s="1514"/>
      <c r="D566" s="1514"/>
      <c r="E566" s="1514"/>
    </row>
    <row r="567" spans="1:5">
      <c r="A567" s="1514"/>
      <c r="B567" s="1891"/>
      <c r="C567" s="1514"/>
      <c r="D567" s="1514"/>
      <c r="E567" s="1514"/>
    </row>
    <row r="568" spans="1:5">
      <c r="A568" s="1514"/>
      <c r="B568" s="1891"/>
      <c r="C568" s="1514"/>
      <c r="D568" s="1514"/>
      <c r="E568" s="1514"/>
    </row>
    <row r="569" spans="1:5">
      <c r="A569" s="1514"/>
      <c r="B569" s="1891"/>
      <c r="C569" s="1514"/>
      <c r="D569" s="1514"/>
      <c r="E569" s="1514"/>
    </row>
    <row r="570" spans="1:5">
      <c r="A570" s="1514"/>
      <c r="B570" s="1891"/>
      <c r="C570" s="1514"/>
      <c r="D570" s="1514"/>
      <c r="E570" s="1514"/>
    </row>
    <row r="571" spans="1:5">
      <c r="A571" s="1514"/>
      <c r="B571" s="1891"/>
      <c r="C571" s="1514"/>
      <c r="D571" s="1514"/>
      <c r="E571" s="1514"/>
    </row>
    <row r="572" spans="1:5">
      <c r="A572" s="1514"/>
      <c r="B572" s="1891"/>
      <c r="C572" s="1514"/>
      <c r="D572" s="1514"/>
      <c r="E572" s="1514"/>
    </row>
    <row r="573" spans="1:5">
      <c r="A573" s="1514"/>
      <c r="B573" s="1891"/>
      <c r="C573" s="1514"/>
      <c r="D573" s="1514"/>
      <c r="E573" s="1514"/>
    </row>
    <row r="574" spans="1:5">
      <c r="A574" s="1514"/>
      <c r="B574" s="1891"/>
      <c r="C574" s="1514"/>
      <c r="D574" s="1514"/>
      <c r="E574" s="1514"/>
    </row>
    <row r="575" spans="1:5">
      <c r="A575" s="1514"/>
      <c r="B575" s="1891"/>
      <c r="C575" s="1514"/>
      <c r="D575" s="1514"/>
      <c r="E575" s="1514"/>
    </row>
    <row r="576" spans="1:5">
      <c r="A576" s="1514"/>
      <c r="B576" s="1891"/>
      <c r="C576" s="1514"/>
      <c r="D576" s="1514"/>
      <c r="E576" s="1514"/>
    </row>
    <row r="577" spans="1:5">
      <c r="A577" s="1514"/>
      <c r="B577" s="1891"/>
      <c r="C577" s="1514"/>
      <c r="D577" s="1514"/>
      <c r="E577" s="1514"/>
    </row>
    <row r="578" spans="1:5">
      <c r="A578" s="1514"/>
      <c r="B578" s="1891"/>
      <c r="C578" s="1514"/>
      <c r="D578" s="1514"/>
      <c r="E578" s="1514"/>
    </row>
    <row r="579" spans="1:5">
      <c r="A579" s="1514"/>
      <c r="B579" s="1891"/>
      <c r="C579" s="1514"/>
      <c r="D579" s="1514"/>
      <c r="E579" s="1514"/>
    </row>
    <row r="580" spans="1:5">
      <c r="A580" s="1514"/>
      <c r="B580" s="1891"/>
      <c r="C580" s="1514"/>
      <c r="D580" s="1514"/>
      <c r="E580" s="1514"/>
    </row>
    <row r="581" spans="1:5">
      <c r="A581" s="1514"/>
      <c r="B581" s="1891"/>
      <c r="C581" s="1514"/>
      <c r="D581" s="1514"/>
      <c r="E581" s="1514"/>
    </row>
    <row r="582" spans="1:5">
      <c r="A582" s="1514"/>
      <c r="B582" s="1891"/>
      <c r="C582" s="1514"/>
      <c r="D582" s="1514"/>
      <c r="E582" s="1514"/>
    </row>
    <row r="583" spans="1:5">
      <c r="A583" s="1514"/>
      <c r="B583" s="1891"/>
      <c r="C583" s="1514"/>
      <c r="D583" s="1514"/>
      <c r="E583" s="1514"/>
    </row>
    <row r="584" spans="1:5">
      <c r="A584" s="1514"/>
      <c r="B584" s="1891"/>
      <c r="C584" s="1514"/>
      <c r="D584" s="1514"/>
      <c r="E584" s="1514"/>
    </row>
    <row r="585" spans="1:5">
      <c r="A585" s="1514"/>
      <c r="B585" s="1891"/>
      <c r="C585" s="1514"/>
      <c r="D585" s="1514"/>
      <c r="E585" s="1514"/>
    </row>
    <row r="586" spans="1:5">
      <c r="A586" s="1514"/>
      <c r="B586" s="1891"/>
      <c r="C586" s="1514"/>
      <c r="D586" s="1514"/>
      <c r="E586" s="1514"/>
    </row>
    <row r="587" spans="1:5">
      <c r="A587" s="1514"/>
      <c r="B587" s="1891"/>
      <c r="C587" s="1514"/>
      <c r="D587" s="1514"/>
      <c r="E587" s="1514"/>
    </row>
    <row r="588" spans="1:5">
      <c r="A588" s="1514"/>
      <c r="B588" s="1891"/>
      <c r="C588" s="1514"/>
      <c r="D588" s="1514"/>
      <c r="E588" s="1514"/>
    </row>
    <row r="589" spans="1:5">
      <c r="A589" s="1514"/>
      <c r="B589" s="1891"/>
      <c r="C589" s="1514"/>
      <c r="D589" s="1514"/>
      <c r="E589" s="1514"/>
    </row>
    <row r="590" spans="1:5">
      <c r="A590" s="1514"/>
      <c r="B590" s="1891"/>
      <c r="C590" s="1514"/>
      <c r="D590" s="1514"/>
      <c r="E590" s="1514"/>
    </row>
    <row r="591" spans="1:5">
      <c r="A591" s="1514"/>
      <c r="B591" s="1891"/>
      <c r="C591" s="1514"/>
      <c r="D591" s="1514"/>
      <c r="E591" s="1514"/>
    </row>
    <row r="592" spans="1:5">
      <c r="A592" s="1514"/>
      <c r="B592" s="1891"/>
      <c r="C592" s="1514"/>
      <c r="D592" s="1514"/>
      <c r="E592" s="1514"/>
    </row>
    <row r="593" spans="1:5">
      <c r="A593" s="1514"/>
      <c r="B593" s="1891"/>
      <c r="C593" s="1514"/>
      <c r="D593" s="1514"/>
      <c r="E593" s="1514"/>
    </row>
    <row r="594" spans="1:5">
      <c r="A594" s="1514"/>
      <c r="B594" s="1891"/>
      <c r="C594" s="1514"/>
      <c r="D594" s="1514"/>
      <c r="E594" s="1514"/>
    </row>
    <row r="595" spans="1:5">
      <c r="A595" s="1514"/>
      <c r="B595" s="1891"/>
      <c r="C595" s="1514"/>
      <c r="D595" s="1514"/>
      <c r="E595" s="1514"/>
    </row>
    <row r="596" spans="1:5">
      <c r="A596" s="1514"/>
      <c r="B596" s="1891"/>
      <c r="C596" s="1514"/>
      <c r="D596" s="1514"/>
      <c r="E596" s="1514"/>
    </row>
    <row r="597" spans="1:5">
      <c r="A597" s="1514"/>
      <c r="B597" s="1891"/>
      <c r="C597" s="1514"/>
      <c r="D597" s="1514"/>
      <c r="E597" s="1514"/>
    </row>
    <row r="598" spans="1:5">
      <c r="A598" s="1514"/>
      <c r="B598" s="1891"/>
      <c r="C598" s="1514"/>
      <c r="D598" s="1514"/>
      <c r="E598" s="1514"/>
    </row>
    <row r="599" spans="1:5">
      <c r="A599" s="1514"/>
      <c r="B599" s="1891"/>
      <c r="C599" s="1514"/>
      <c r="D599" s="1514"/>
      <c r="E599" s="1514"/>
    </row>
    <row r="600" spans="1:5">
      <c r="A600" s="1514"/>
      <c r="B600" s="1891"/>
      <c r="C600" s="1514"/>
      <c r="D600" s="1514"/>
      <c r="E600" s="1514"/>
    </row>
    <row r="601" spans="1:5">
      <c r="A601" s="1514"/>
      <c r="B601" s="1891"/>
      <c r="C601" s="1514"/>
      <c r="D601" s="1514"/>
      <c r="E601" s="1514"/>
    </row>
    <row r="602" spans="1:5">
      <c r="A602" s="1514"/>
      <c r="B602" s="1891"/>
      <c r="C602" s="1514"/>
      <c r="D602" s="1514"/>
      <c r="E602" s="1514"/>
    </row>
    <row r="603" spans="1:5">
      <c r="A603" s="1514"/>
      <c r="B603" s="1891"/>
      <c r="C603" s="1514"/>
      <c r="D603" s="1514"/>
      <c r="E603" s="1514"/>
    </row>
    <row r="604" spans="1:5">
      <c r="A604" s="1514"/>
      <c r="B604" s="1891"/>
      <c r="C604" s="1514"/>
      <c r="D604" s="1514"/>
      <c r="E604" s="1514"/>
    </row>
    <row r="605" spans="1:5">
      <c r="A605" s="1514"/>
      <c r="B605" s="1891"/>
      <c r="C605" s="1514"/>
      <c r="D605" s="1514"/>
      <c r="E605" s="1514"/>
    </row>
    <row r="606" spans="1:5">
      <c r="A606" s="1514"/>
      <c r="B606" s="1891"/>
      <c r="C606" s="1514"/>
      <c r="D606" s="1514"/>
      <c r="E606" s="1514"/>
    </row>
    <row r="607" spans="1:5">
      <c r="A607" s="1514"/>
      <c r="B607" s="1891"/>
      <c r="C607" s="1514"/>
      <c r="D607" s="1514"/>
      <c r="E607" s="1514"/>
    </row>
    <row r="608" spans="1:5">
      <c r="A608" s="1514"/>
      <c r="B608" s="1891"/>
      <c r="C608" s="1514"/>
      <c r="D608" s="1514"/>
      <c r="E608" s="1514"/>
    </row>
    <row r="609" spans="1:5">
      <c r="A609" s="1514"/>
      <c r="B609" s="1891"/>
      <c r="C609" s="1514"/>
      <c r="D609" s="1514"/>
      <c r="E609" s="1514"/>
    </row>
    <row r="610" spans="1:5">
      <c r="A610" s="1514"/>
      <c r="B610" s="1891"/>
      <c r="C610" s="1514"/>
      <c r="D610" s="1514"/>
      <c r="E610" s="1514"/>
    </row>
    <row r="611" spans="1:5">
      <c r="A611" s="1514"/>
      <c r="B611" s="1891"/>
      <c r="C611" s="1514"/>
      <c r="D611" s="1514"/>
      <c r="E611" s="1514"/>
    </row>
    <row r="612" spans="1:5">
      <c r="A612" s="1514"/>
      <c r="B612" s="1891"/>
      <c r="C612" s="1514"/>
      <c r="D612" s="1514"/>
      <c r="E612" s="1514"/>
    </row>
    <row r="613" spans="1:5">
      <c r="A613" s="1514"/>
      <c r="B613" s="1891"/>
      <c r="C613" s="1514"/>
      <c r="D613" s="1514"/>
      <c r="E613" s="1514"/>
    </row>
    <row r="614" spans="1:5">
      <c r="A614" s="1514"/>
      <c r="B614" s="1891"/>
      <c r="C614" s="1514"/>
      <c r="D614" s="1514"/>
      <c r="E614" s="1514"/>
    </row>
    <row r="615" spans="1:5">
      <c r="A615" s="1514"/>
      <c r="B615" s="1891"/>
      <c r="C615" s="1514"/>
      <c r="D615" s="1514"/>
      <c r="E615" s="1514"/>
    </row>
    <row r="616" spans="1:5">
      <c r="A616" s="1514"/>
      <c r="B616" s="1891"/>
      <c r="C616" s="1514"/>
      <c r="D616" s="1514"/>
      <c r="E616" s="1514"/>
    </row>
    <row r="617" spans="1:5">
      <c r="A617" s="1514"/>
      <c r="B617" s="1891"/>
      <c r="C617" s="1514"/>
      <c r="D617" s="1514"/>
      <c r="E617" s="1514"/>
    </row>
    <row r="618" spans="1:5">
      <c r="A618" s="1514"/>
      <c r="B618" s="1891"/>
      <c r="C618" s="1514"/>
      <c r="D618" s="1514"/>
      <c r="E618" s="1514"/>
    </row>
    <row r="619" spans="1:5">
      <c r="A619" s="1514"/>
      <c r="B619" s="1891"/>
      <c r="C619" s="1514"/>
      <c r="D619" s="1514"/>
      <c r="E619" s="1514"/>
    </row>
    <row r="620" spans="1:5">
      <c r="A620" s="1514"/>
      <c r="B620" s="1891"/>
      <c r="C620" s="1514"/>
      <c r="D620" s="1514"/>
      <c r="E620" s="1514"/>
    </row>
    <row r="621" spans="1:5">
      <c r="A621" s="1514"/>
      <c r="B621" s="1891"/>
      <c r="C621" s="1514"/>
      <c r="D621" s="1514"/>
      <c r="E621" s="1514"/>
    </row>
    <row r="622" spans="1:5">
      <c r="A622" s="1514"/>
      <c r="B622" s="1891"/>
      <c r="C622" s="1514"/>
      <c r="D622" s="1514"/>
      <c r="E622" s="1514"/>
    </row>
    <row r="623" spans="1:5">
      <c r="A623" s="1514"/>
      <c r="B623" s="1891"/>
      <c r="C623" s="1514"/>
      <c r="D623" s="1514"/>
      <c r="E623" s="1514"/>
    </row>
    <row r="624" spans="1:5">
      <c r="A624" s="1514"/>
      <c r="B624" s="1891"/>
      <c r="C624" s="1514"/>
      <c r="D624" s="1514"/>
      <c r="E624" s="1514"/>
    </row>
    <row r="625" spans="1:5">
      <c r="A625" s="1514"/>
      <c r="B625" s="1891"/>
      <c r="C625" s="1514"/>
      <c r="D625" s="1514"/>
      <c r="E625" s="1514"/>
    </row>
    <row r="626" spans="1:5">
      <c r="A626" s="1514"/>
      <c r="B626" s="1891"/>
      <c r="C626" s="1514"/>
      <c r="D626" s="1514"/>
      <c r="E626" s="1514"/>
    </row>
    <row r="627" spans="1:5">
      <c r="A627" s="1514"/>
      <c r="B627" s="1891"/>
      <c r="C627" s="1514"/>
      <c r="D627" s="1514"/>
      <c r="E627" s="1514"/>
    </row>
    <row r="628" spans="1:5">
      <c r="A628" s="1514"/>
      <c r="B628" s="1891"/>
      <c r="C628" s="1514"/>
      <c r="D628" s="1514"/>
      <c r="E628" s="1514"/>
    </row>
    <row r="629" spans="1:5">
      <c r="A629" s="1514"/>
      <c r="B629" s="1891"/>
      <c r="C629" s="1514"/>
      <c r="D629" s="1514"/>
      <c r="E629" s="1514"/>
    </row>
    <row r="630" spans="1:5">
      <c r="A630" s="1514"/>
      <c r="B630" s="1891"/>
      <c r="C630" s="1514"/>
      <c r="D630" s="1514"/>
      <c r="E630" s="1514"/>
    </row>
    <row r="631" spans="1:5">
      <c r="A631" s="1514"/>
      <c r="B631" s="1891"/>
      <c r="C631" s="1514"/>
      <c r="D631" s="1514"/>
      <c r="E631" s="1514"/>
    </row>
    <row r="632" spans="1:5">
      <c r="A632" s="1514"/>
      <c r="B632" s="1891"/>
      <c r="C632" s="1514"/>
      <c r="D632" s="1514"/>
      <c r="E632" s="1514"/>
    </row>
    <row r="633" spans="1:5">
      <c r="A633" s="1514"/>
      <c r="B633" s="1891"/>
      <c r="C633" s="1514"/>
      <c r="D633" s="1514"/>
      <c r="E633" s="1514"/>
    </row>
    <row r="634" spans="1:5">
      <c r="A634" s="1514"/>
      <c r="B634" s="1891"/>
      <c r="C634" s="1514"/>
      <c r="D634" s="1514"/>
      <c r="E634" s="1514"/>
    </row>
    <row r="635" spans="1:5">
      <c r="A635" s="1514"/>
      <c r="B635" s="1891"/>
      <c r="C635" s="1514"/>
      <c r="D635" s="1514"/>
      <c r="E635" s="1514"/>
    </row>
    <row r="636" spans="1:5">
      <c r="A636" s="1514"/>
      <c r="B636" s="1891"/>
      <c r="C636" s="1514"/>
      <c r="D636" s="1514"/>
      <c r="E636" s="1514"/>
    </row>
    <row r="637" spans="1:5">
      <c r="A637" s="1514"/>
      <c r="B637" s="1891"/>
      <c r="C637" s="1514"/>
      <c r="D637" s="1514"/>
      <c r="E637" s="1514"/>
    </row>
    <row r="638" spans="1:5">
      <c r="A638" s="1514"/>
      <c r="B638" s="1891"/>
      <c r="C638" s="1514"/>
      <c r="D638" s="1514"/>
      <c r="E638" s="1514"/>
    </row>
    <row r="639" spans="1:5">
      <c r="A639" s="1514"/>
      <c r="B639" s="1891"/>
      <c r="C639" s="1514"/>
      <c r="D639" s="1514"/>
      <c r="E639" s="1514"/>
    </row>
    <row r="640" spans="1:5">
      <c r="A640" s="1514"/>
      <c r="B640" s="1891"/>
      <c r="C640" s="1514"/>
      <c r="D640" s="1514"/>
      <c r="E640" s="1514"/>
    </row>
    <row r="641" spans="1:5">
      <c r="A641" s="1514"/>
      <c r="B641" s="1891"/>
      <c r="C641" s="1514"/>
      <c r="D641" s="1514"/>
      <c r="E641" s="1514"/>
    </row>
    <row r="642" spans="1:5">
      <c r="A642" s="1514"/>
      <c r="B642" s="1891"/>
      <c r="C642" s="1514"/>
      <c r="D642" s="1514"/>
      <c r="E642" s="1514"/>
    </row>
    <row r="643" spans="1:5">
      <c r="A643" s="1514"/>
      <c r="B643" s="1891"/>
      <c r="C643" s="1514"/>
      <c r="D643" s="1514"/>
      <c r="E643" s="1514"/>
    </row>
    <row r="644" spans="1:5">
      <c r="A644" s="1514"/>
      <c r="B644" s="1891"/>
      <c r="C644" s="1514"/>
      <c r="D644" s="1514"/>
      <c r="E644" s="1514"/>
    </row>
    <row r="645" spans="1:5">
      <c r="A645" s="1514"/>
      <c r="B645" s="1891"/>
      <c r="C645" s="1514"/>
      <c r="D645" s="1514"/>
      <c r="E645" s="1514"/>
    </row>
    <row r="646" spans="1:5">
      <c r="A646" s="1514"/>
      <c r="B646" s="1891"/>
      <c r="C646" s="1514"/>
      <c r="D646" s="1514"/>
      <c r="E646" s="1514"/>
    </row>
    <row r="647" spans="1:5">
      <c r="A647" s="1514"/>
      <c r="B647" s="1891"/>
      <c r="C647" s="1514"/>
      <c r="D647" s="1514"/>
      <c r="E647" s="1514"/>
    </row>
    <row r="648" spans="1:5">
      <c r="A648" s="1514"/>
      <c r="B648" s="1891"/>
      <c r="C648" s="1514"/>
      <c r="D648" s="1514"/>
      <c r="E648" s="1514"/>
    </row>
    <row r="649" spans="1:5">
      <c r="A649" s="1514"/>
      <c r="B649" s="1891"/>
      <c r="C649" s="1514"/>
      <c r="D649" s="1514"/>
      <c r="E649" s="1514"/>
    </row>
    <row r="650" spans="1:5">
      <c r="A650" s="1514"/>
      <c r="B650" s="1891"/>
      <c r="C650" s="1514"/>
      <c r="D650" s="1514"/>
      <c r="E650" s="1514"/>
    </row>
    <row r="651" spans="1:5">
      <c r="A651" s="1514"/>
      <c r="B651" s="1891"/>
      <c r="C651" s="1514"/>
      <c r="D651" s="1514"/>
      <c r="E651" s="1514"/>
    </row>
    <row r="652" spans="1:5">
      <c r="A652" s="1514"/>
      <c r="B652" s="1891"/>
      <c r="C652" s="1514"/>
      <c r="D652" s="1514"/>
      <c r="E652" s="1514"/>
    </row>
    <row r="653" spans="1:5">
      <c r="A653" s="1514"/>
      <c r="B653" s="1891"/>
      <c r="C653" s="1514"/>
      <c r="D653" s="1514"/>
      <c r="E653" s="1514"/>
    </row>
    <row r="654" spans="1:5">
      <c r="A654" s="1514"/>
      <c r="B654" s="1891"/>
      <c r="C654" s="1514"/>
      <c r="D654" s="1514"/>
      <c r="E654" s="1514"/>
    </row>
    <row r="655" spans="1:5">
      <c r="A655" s="1514"/>
      <c r="B655" s="1891"/>
      <c r="C655" s="1514"/>
      <c r="D655" s="1514"/>
      <c r="E655" s="1514"/>
    </row>
    <row r="656" spans="1:5">
      <c r="A656" s="1514"/>
      <c r="B656" s="1891"/>
      <c r="C656" s="1514"/>
      <c r="D656" s="1514"/>
      <c r="E656" s="1514"/>
    </row>
    <row r="657" spans="1:5">
      <c r="A657" s="1514"/>
      <c r="B657" s="1891"/>
      <c r="C657" s="1514"/>
      <c r="D657" s="1514"/>
      <c r="E657" s="1514"/>
    </row>
    <row r="658" spans="1:5">
      <c r="A658" s="1514"/>
      <c r="B658" s="1891"/>
      <c r="C658" s="1514"/>
      <c r="D658" s="1514"/>
      <c r="E658" s="1514"/>
    </row>
    <row r="659" spans="1:5">
      <c r="A659" s="1514"/>
      <c r="B659" s="1891"/>
      <c r="C659" s="1514"/>
      <c r="D659" s="1514"/>
      <c r="E659" s="1514"/>
    </row>
    <row r="660" spans="1:5">
      <c r="A660" s="1514"/>
      <c r="B660" s="1891"/>
      <c r="C660" s="1514"/>
      <c r="D660" s="1514"/>
      <c r="E660" s="1514"/>
    </row>
    <row r="661" spans="1:5">
      <c r="A661" s="1514"/>
      <c r="B661" s="1891"/>
      <c r="C661" s="1514"/>
      <c r="D661" s="1514"/>
      <c r="E661" s="1514"/>
    </row>
    <row r="662" spans="1:5">
      <c r="A662" s="1514"/>
      <c r="B662" s="1891"/>
      <c r="C662" s="1514"/>
      <c r="D662" s="1514"/>
      <c r="E662" s="1514"/>
    </row>
    <row r="663" spans="1:5">
      <c r="A663" s="1514"/>
      <c r="B663" s="1891"/>
      <c r="C663" s="1514"/>
      <c r="D663" s="1514"/>
      <c r="E663" s="1514"/>
    </row>
    <row r="664" spans="1:5">
      <c r="A664" s="1514"/>
      <c r="B664" s="1891"/>
      <c r="C664" s="1514"/>
      <c r="D664" s="1514"/>
      <c r="E664" s="1514"/>
    </row>
    <row r="665" spans="1:5">
      <c r="A665" s="1514"/>
      <c r="B665" s="1891"/>
      <c r="C665" s="1514"/>
      <c r="D665" s="1514"/>
      <c r="E665" s="1514"/>
    </row>
    <row r="666" spans="1:5">
      <c r="A666" s="1514"/>
      <c r="B666" s="1891"/>
      <c r="C666" s="1514"/>
      <c r="D666" s="1514"/>
      <c r="E666" s="1514"/>
    </row>
    <row r="667" spans="1:5">
      <c r="A667" s="1514"/>
      <c r="B667" s="1891"/>
      <c r="C667" s="1514"/>
      <c r="D667" s="1514"/>
      <c r="E667" s="1514"/>
    </row>
    <row r="668" spans="1:5">
      <c r="A668" s="1514"/>
      <c r="B668" s="1891"/>
      <c r="C668" s="1514"/>
      <c r="D668" s="1514"/>
      <c r="E668" s="1514"/>
    </row>
    <row r="669" spans="1:5">
      <c r="A669" s="1514"/>
      <c r="B669" s="1891"/>
      <c r="C669" s="1514"/>
      <c r="D669" s="1514"/>
      <c r="E669" s="1514"/>
    </row>
    <row r="670" spans="1:5">
      <c r="A670" s="1514"/>
      <c r="B670" s="1891"/>
      <c r="C670" s="1514"/>
      <c r="D670" s="1514"/>
      <c r="E670" s="1514"/>
    </row>
    <row r="671" spans="1:5">
      <c r="A671" s="1514"/>
      <c r="B671" s="1891"/>
      <c r="C671" s="1514"/>
      <c r="D671" s="1514"/>
      <c r="E671" s="1514"/>
    </row>
    <row r="672" spans="1:5">
      <c r="A672" s="1514"/>
      <c r="B672" s="1891"/>
      <c r="C672" s="1514"/>
      <c r="D672" s="1514"/>
      <c r="E672" s="1514"/>
    </row>
    <row r="673" spans="1:5">
      <c r="A673" s="1514"/>
      <c r="B673" s="1891"/>
      <c r="C673" s="1514"/>
      <c r="D673" s="1514"/>
      <c r="E673" s="1514"/>
    </row>
    <row r="674" spans="1:5">
      <c r="A674" s="1514"/>
      <c r="B674" s="1891"/>
      <c r="C674" s="1514"/>
      <c r="D674" s="1514"/>
      <c r="E674" s="1514"/>
    </row>
    <row r="675" spans="1:5">
      <c r="A675" s="1514"/>
      <c r="B675" s="1891"/>
      <c r="C675" s="1514"/>
      <c r="D675" s="1514"/>
      <c r="E675" s="1514"/>
    </row>
    <row r="676" spans="1:5">
      <c r="A676" s="1514"/>
      <c r="B676" s="1891"/>
      <c r="C676" s="1514"/>
      <c r="D676" s="1514"/>
      <c r="E676" s="1514"/>
    </row>
    <row r="677" spans="1:5">
      <c r="A677" s="1514"/>
      <c r="B677" s="1891"/>
      <c r="C677" s="1514"/>
      <c r="D677" s="1514"/>
      <c r="E677" s="1514"/>
    </row>
    <row r="678" spans="1:5">
      <c r="A678" s="1514"/>
      <c r="B678" s="1891"/>
      <c r="C678" s="1514"/>
      <c r="D678" s="1514"/>
      <c r="E678" s="1514"/>
    </row>
    <row r="679" spans="1:5">
      <c r="A679" s="1514"/>
      <c r="B679" s="1891"/>
      <c r="C679" s="1514"/>
      <c r="D679" s="1514"/>
      <c r="E679" s="1514"/>
    </row>
    <row r="680" spans="1:5">
      <c r="A680" s="1514"/>
      <c r="B680" s="1891"/>
      <c r="C680" s="1514"/>
      <c r="D680" s="1514"/>
      <c r="E680" s="1514"/>
    </row>
    <row r="681" spans="1:5">
      <c r="A681" s="1514"/>
      <c r="B681" s="1891"/>
      <c r="C681" s="1514"/>
      <c r="D681" s="1514"/>
      <c r="E681" s="1514"/>
    </row>
    <row r="682" spans="1:5">
      <c r="A682" s="1514"/>
      <c r="B682" s="1891"/>
      <c r="C682" s="1514"/>
      <c r="D682" s="1514"/>
      <c r="E682" s="1514"/>
    </row>
    <row r="683" spans="1:5">
      <c r="A683" s="1514"/>
      <c r="B683" s="1891"/>
      <c r="C683" s="1514"/>
      <c r="D683" s="1514"/>
      <c r="E683" s="1514"/>
    </row>
    <row r="684" spans="1:5">
      <c r="A684" s="1514"/>
      <c r="B684" s="1891"/>
      <c r="C684" s="1514"/>
      <c r="D684" s="1514"/>
      <c r="E684" s="1514"/>
    </row>
    <row r="685" spans="1:5">
      <c r="A685" s="1514"/>
      <c r="B685" s="1891"/>
      <c r="C685" s="1514"/>
      <c r="D685" s="1514"/>
      <c r="E685" s="1514"/>
    </row>
    <row r="686" spans="1:5">
      <c r="A686" s="1514"/>
      <c r="B686" s="1891"/>
      <c r="C686" s="1514"/>
      <c r="D686" s="1514"/>
      <c r="E686" s="1514"/>
    </row>
    <row r="687" spans="1:5">
      <c r="A687" s="1514"/>
      <c r="B687" s="1891"/>
      <c r="C687" s="1514"/>
      <c r="D687" s="1514"/>
      <c r="E687" s="1514"/>
    </row>
    <row r="688" spans="1:5">
      <c r="A688" s="1514"/>
      <c r="B688" s="1891"/>
      <c r="C688" s="1514"/>
      <c r="D688" s="1514"/>
      <c r="E688" s="1514"/>
    </row>
    <row r="689" spans="1:5">
      <c r="A689" s="1514"/>
      <c r="B689" s="1891"/>
      <c r="C689" s="1514"/>
      <c r="D689" s="1514"/>
      <c r="E689" s="1514"/>
    </row>
    <row r="690" spans="1:5">
      <c r="A690" s="1514"/>
      <c r="B690" s="1891"/>
      <c r="C690" s="1514"/>
      <c r="D690" s="1514"/>
      <c r="E690" s="1514"/>
    </row>
    <row r="691" spans="1:5">
      <c r="A691" s="1514"/>
      <c r="B691" s="1891"/>
      <c r="C691" s="1514"/>
      <c r="D691" s="1514"/>
      <c r="E691" s="1514"/>
    </row>
    <row r="692" spans="1:5">
      <c r="A692" s="1514"/>
      <c r="B692" s="1891"/>
      <c r="C692" s="1514"/>
      <c r="D692" s="1514"/>
      <c r="E692" s="1514"/>
    </row>
    <row r="693" spans="1:5">
      <c r="A693" s="1514"/>
      <c r="B693" s="1891"/>
      <c r="C693" s="1514"/>
      <c r="D693" s="1514"/>
      <c r="E693" s="1514"/>
    </row>
    <row r="694" spans="1:5">
      <c r="A694" s="1514"/>
      <c r="B694" s="1891"/>
      <c r="C694" s="1514"/>
      <c r="D694" s="1514"/>
      <c r="E694" s="1514"/>
    </row>
    <row r="695" spans="1:5">
      <c r="A695" s="1514"/>
      <c r="B695" s="1891"/>
      <c r="C695" s="1514"/>
      <c r="D695" s="1514"/>
      <c r="E695" s="1514"/>
    </row>
    <row r="696" spans="1:5">
      <c r="A696" s="1514"/>
      <c r="B696" s="1891"/>
      <c r="C696" s="1514"/>
      <c r="D696" s="1514"/>
      <c r="E696" s="1514"/>
    </row>
    <row r="697" spans="1:5">
      <c r="A697" s="1514"/>
      <c r="B697" s="1891"/>
      <c r="C697" s="1514"/>
      <c r="D697" s="1514"/>
      <c r="E697" s="1514"/>
    </row>
    <row r="698" spans="1:5">
      <c r="A698" s="1514"/>
      <c r="B698" s="1891"/>
      <c r="C698" s="1514"/>
      <c r="D698" s="1514"/>
      <c r="E698" s="1514"/>
    </row>
    <row r="699" spans="1:5">
      <c r="A699" s="1514"/>
      <c r="B699" s="1891"/>
      <c r="C699" s="1514"/>
      <c r="D699" s="1514"/>
      <c r="E699" s="1514"/>
    </row>
    <row r="700" spans="1:5">
      <c r="A700" s="1514"/>
      <c r="B700" s="1891"/>
      <c r="C700" s="1514"/>
      <c r="D700" s="1514"/>
      <c r="E700" s="1514"/>
    </row>
    <row r="701" spans="1:5">
      <c r="A701" s="1514"/>
      <c r="B701" s="1891"/>
      <c r="C701" s="1514"/>
      <c r="D701" s="1514"/>
      <c r="E701" s="1514"/>
    </row>
    <row r="702" spans="1:5">
      <c r="A702" s="1514"/>
      <c r="B702" s="1891"/>
      <c r="C702" s="1514"/>
      <c r="D702" s="1514"/>
      <c r="E702" s="1514"/>
    </row>
    <row r="703" spans="1:5">
      <c r="A703" s="1514"/>
      <c r="B703" s="1891"/>
      <c r="C703" s="1514"/>
      <c r="D703" s="1514"/>
      <c r="E703" s="1514"/>
    </row>
    <row r="704" spans="1:5">
      <c r="A704" s="1514"/>
      <c r="B704" s="1891"/>
      <c r="C704" s="1514"/>
      <c r="D704" s="1514"/>
      <c r="E704" s="1514"/>
    </row>
    <row r="705" spans="1:5">
      <c r="A705" s="1514"/>
      <c r="B705" s="1891"/>
      <c r="C705" s="1514"/>
      <c r="D705" s="1514"/>
      <c r="E705" s="1514"/>
    </row>
    <row r="706" spans="1:5">
      <c r="A706" s="1514"/>
      <c r="B706" s="1891"/>
      <c r="C706" s="1514"/>
      <c r="D706" s="1514"/>
      <c r="E706" s="1514"/>
    </row>
    <row r="707" spans="1:5">
      <c r="A707" s="1514"/>
      <c r="B707" s="1891"/>
      <c r="C707" s="1514"/>
      <c r="D707" s="1514"/>
      <c r="E707" s="1514"/>
    </row>
    <row r="708" spans="1:5">
      <c r="A708" s="1514"/>
      <c r="B708" s="1891"/>
      <c r="C708" s="1514"/>
      <c r="D708" s="1514"/>
      <c r="E708" s="1514"/>
    </row>
    <row r="709" spans="1:5">
      <c r="A709" s="1514"/>
      <c r="B709" s="1891"/>
      <c r="C709" s="1514"/>
      <c r="D709" s="1514"/>
      <c r="E709" s="1514"/>
    </row>
    <row r="710" spans="1:5">
      <c r="A710" s="1514"/>
      <c r="B710" s="1891"/>
      <c r="C710" s="1514"/>
      <c r="D710" s="1514"/>
      <c r="E710" s="1514"/>
    </row>
    <row r="711" spans="1:5">
      <c r="A711" s="1514"/>
      <c r="B711" s="1891"/>
      <c r="C711" s="1514"/>
      <c r="D711" s="1514"/>
      <c r="E711" s="1514"/>
    </row>
    <row r="712" spans="1:5">
      <c r="A712" s="1514"/>
      <c r="B712" s="1891"/>
      <c r="C712" s="1514"/>
      <c r="D712" s="1514"/>
      <c r="E712" s="1514"/>
    </row>
    <row r="713" spans="1:5">
      <c r="A713" s="1514"/>
      <c r="B713" s="1891"/>
      <c r="C713" s="1514"/>
      <c r="D713" s="1514"/>
      <c r="E713" s="1514"/>
    </row>
    <row r="714" spans="1:5">
      <c r="A714" s="1514"/>
      <c r="B714" s="1891"/>
      <c r="C714" s="1514"/>
      <c r="D714" s="1514"/>
      <c r="E714" s="1514"/>
    </row>
    <row r="715" spans="1:5">
      <c r="A715" s="1514"/>
      <c r="B715" s="1891"/>
      <c r="C715" s="1514"/>
      <c r="D715" s="1514"/>
      <c r="E715" s="1514"/>
    </row>
    <row r="716" spans="1:5">
      <c r="A716" s="1514"/>
      <c r="B716" s="1891"/>
      <c r="C716" s="1514"/>
      <c r="D716" s="1514"/>
      <c r="E716" s="1514"/>
    </row>
    <row r="717" spans="1:5">
      <c r="A717" s="1514"/>
      <c r="B717" s="1891"/>
      <c r="C717" s="1514"/>
      <c r="D717" s="1514"/>
      <c r="E717" s="1514"/>
    </row>
    <row r="718" spans="1:5">
      <c r="A718" s="1514"/>
      <c r="B718" s="1891"/>
      <c r="C718" s="1514"/>
      <c r="D718" s="1514"/>
      <c r="E718" s="1514"/>
    </row>
    <row r="719" spans="1:5">
      <c r="A719" s="1514"/>
      <c r="B719" s="1891"/>
      <c r="C719" s="1514"/>
      <c r="D719" s="1514"/>
      <c r="E719" s="1514"/>
    </row>
    <row r="720" spans="1:5">
      <c r="A720" s="1514"/>
      <c r="B720" s="1891"/>
      <c r="C720" s="1514"/>
      <c r="D720" s="1514"/>
      <c r="E720" s="1514"/>
    </row>
    <row r="721" spans="1:5">
      <c r="A721" s="1514"/>
      <c r="B721" s="1891"/>
      <c r="C721" s="1514"/>
      <c r="D721" s="1514"/>
      <c r="E721" s="1514"/>
    </row>
    <row r="722" spans="1:5">
      <c r="A722" s="1514"/>
      <c r="B722" s="1891"/>
      <c r="C722" s="1514"/>
      <c r="D722" s="1514"/>
      <c r="E722" s="1514"/>
    </row>
    <row r="723" spans="1:5">
      <c r="A723" s="1514"/>
      <c r="B723" s="1891"/>
      <c r="C723" s="1514"/>
      <c r="D723" s="1514"/>
      <c r="E723" s="1514"/>
    </row>
    <row r="724" spans="1:5">
      <c r="A724" s="1514"/>
      <c r="B724" s="1891"/>
      <c r="C724" s="1514"/>
      <c r="D724" s="1514"/>
      <c r="E724" s="1514"/>
    </row>
    <row r="725" spans="1:5">
      <c r="A725" s="1514"/>
      <c r="B725" s="1891"/>
      <c r="C725" s="1514"/>
      <c r="D725" s="1514"/>
      <c r="E725" s="1514"/>
    </row>
    <row r="726" spans="1:5">
      <c r="A726" s="1514"/>
      <c r="B726" s="1891"/>
      <c r="C726" s="1514"/>
      <c r="D726" s="1514"/>
      <c r="E726" s="1514"/>
    </row>
    <row r="727" spans="1:5">
      <c r="A727" s="1514"/>
      <c r="B727" s="1891"/>
      <c r="C727" s="1514"/>
      <c r="D727" s="1514"/>
      <c r="E727" s="1514"/>
    </row>
    <row r="728" spans="1:5">
      <c r="A728" s="1514"/>
      <c r="B728" s="1891"/>
      <c r="C728" s="1514"/>
      <c r="D728" s="1514"/>
      <c r="E728" s="1514"/>
    </row>
    <row r="729" spans="1:5">
      <c r="A729" s="1514"/>
      <c r="B729" s="1891"/>
      <c r="C729" s="1514"/>
      <c r="D729" s="1514"/>
      <c r="E729" s="1514"/>
    </row>
    <row r="730" spans="1:5">
      <c r="A730" s="1514"/>
      <c r="B730" s="1891"/>
      <c r="C730" s="1514"/>
      <c r="D730" s="1514"/>
      <c r="E730" s="1514"/>
    </row>
    <row r="731" spans="1:5">
      <c r="A731" s="1514"/>
      <c r="B731" s="1891"/>
      <c r="C731" s="1514"/>
      <c r="D731" s="1514"/>
      <c r="E731" s="1514"/>
    </row>
    <row r="732" spans="1:5">
      <c r="A732" s="1514"/>
      <c r="B732" s="1891"/>
      <c r="C732" s="1514"/>
      <c r="D732" s="1514"/>
      <c r="E732" s="1514"/>
    </row>
    <row r="733" spans="1:5">
      <c r="A733" s="1514"/>
      <c r="B733" s="1891"/>
      <c r="C733" s="1514"/>
      <c r="D733" s="1514"/>
      <c r="E733" s="1514"/>
    </row>
    <row r="734" spans="1:5">
      <c r="A734" s="1514"/>
      <c r="B734" s="1891"/>
      <c r="C734" s="1514"/>
      <c r="D734" s="1514"/>
      <c r="E734" s="1514"/>
    </row>
    <row r="735" spans="1:5">
      <c r="A735" s="1514"/>
      <c r="B735" s="1891"/>
      <c r="C735" s="1514"/>
      <c r="D735" s="1514"/>
      <c r="E735" s="1514"/>
    </row>
    <row r="736" spans="1:5">
      <c r="A736" s="1514"/>
      <c r="B736" s="1891"/>
      <c r="C736" s="1514"/>
      <c r="D736" s="1514"/>
      <c r="E736" s="1514"/>
    </row>
    <row r="737" spans="1:5">
      <c r="A737" s="1514"/>
      <c r="B737" s="1891"/>
      <c r="C737" s="1514"/>
      <c r="D737" s="1514"/>
      <c r="E737" s="1514"/>
    </row>
    <row r="738" spans="1:5">
      <c r="A738" s="1514"/>
      <c r="B738" s="1891"/>
      <c r="C738" s="1514"/>
      <c r="D738" s="1514"/>
      <c r="E738" s="1514"/>
    </row>
    <row r="739" spans="1:5">
      <c r="A739" s="1514"/>
      <c r="B739" s="1891"/>
      <c r="C739" s="1514"/>
      <c r="D739" s="1514"/>
      <c r="E739" s="1514"/>
    </row>
    <row r="740" spans="1:5">
      <c r="A740" s="1514"/>
      <c r="B740" s="1891"/>
      <c r="C740" s="1514"/>
      <c r="D740" s="1514"/>
      <c r="E740" s="1514"/>
    </row>
    <row r="741" spans="1:5">
      <c r="A741" s="1514"/>
      <c r="B741" s="1891"/>
      <c r="C741" s="1514"/>
      <c r="D741" s="1514"/>
      <c r="E741" s="1514"/>
    </row>
    <row r="742" spans="1:5">
      <c r="A742" s="1514"/>
      <c r="B742" s="1891"/>
      <c r="C742" s="1514"/>
      <c r="D742" s="1514"/>
      <c r="E742" s="1514"/>
    </row>
    <row r="743" spans="1:5">
      <c r="A743" s="1514"/>
      <c r="B743" s="1891"/>
      <c r="C743" s="1514"/>
      <c r="D743" s="1514"/>
      <c r="E743" s="1514"/>
    </row>
    <row r="744" spans="1:5">
      <c r="A744" s="1514"/>
      <c r="B744" s="1891"/>
      <c r="C744" s="1514"/>
      <c r="D744" s="1514"/>
      <c r="E744" s="1514"/>
    </row>
    <row r="745" spans="1:5">
      <c r="A745" s="1514"/>
      <c r="B745" s="1891"/>
      <c r="C745" s="1514"/>
      <c r="D745" s="1514"/>
      <c r="E745" s="1514"/>
    </row>
    <row r="746" spans="1:5">
      <c r="A746" s="1514"/>
      <c r="B746" s="1891"/>
      <c r="C746" s="1514"/>
      <c r="D746" s="1514"/>
      <c r="E746" s="1514"/>
    </row>
    <row r="747" spans="1:5">
      <c r="A747" s="1514"/>
      <c r="B747" s="1891"/>
      <c r="C747" s="1514"/>
      <c r="D747" s="1514"/>
      <c r="E747" s="1514"/>
    </row>
    <row r="748" spans="1:5">
      <c r="A748" s="1514"/>
      <c r="B748" s="1891"/>
      <c r="C748" s="1514"/>
      <c r="D748" s="1514"/>
      <c r="E748" s="1514"/>
    </row>
    <row r="749" spans="1:5">
      <c r="A749" s="1514"/>
      <c r="B749" s="1891"/>
      <c r="C749" s="1514"/>
      <c r="D749" s="1514"/>
      <c r="E749" s="1514"/>
    </row>
    <row r="750" spans="1:5">
      <c r="A750" s="1514"/>
      <c r="B750" s="1891"/>
      <c r="C750" s="1514"/>
      <c r="D750" s="1514"/>
      <c r="E750" s="1514"/>
    </row>
    <row r="751" spans="1:5">
      <c r="A751" s="1514"/>
      <c r="B751" s="1891"/>
      <c r="C751" s="1514"/>
      <c r="D751" s="1514"/>
      <c r="E751" s="1514"/>
    </row>
    <row r="752" spans="1:5">
      <c r="A752" s="1514"/>
      <c r="B752" s="1891"/>
      <c r="C752" s="1514"/>
      <c r="D752" s="1514"/>
      <c r="E752" s="1514"/>
    </row>
    <row r="753" spans="1:5">
      <c r="A753" s="1514"/>
      <c r="B753" s="1891"/>
      <c r="C753" s="1514"/>
      <c r="D753" s="1514"/>
      <c r="E753" s="1514"/>
    </row>
    <row r="754" spans="1:5">
      <c r="A754" s="1514"/>
      <c r="B754" s="1891"/>
      <c r="C754" s="1514"/>
      <c r="D754" s="1514"/>
      <c r="E754" s="1514"/>
    </row>
    <row r="755" spans="1:5">
      <c r="A755" s="1514"/>
      <c r="B755" s="1891"/>
      <c r="C755" s="1514"/>
      <c r="D755" s="1514"/>
      <c r="E755" s="1514"/>
    </row>
    <row r="756" spans="1:5">
      <c r="A756" s="1514"/>
      <c r="B756" s="1891"/>
      <c r="C756" s="1514"/>
      <c r="D756" s="1514"/>
      <c r="E756" s="1514"/>
    </row>
    <row r="757" spans="1:5">
      <c r="A757" s="1514"/>
      <c r="B757" s="1891"/>
      <c r="C757" s="1514"/>
      <c r="D757" s="1514"/>
      <c r="E757" s="1514"/>
    </row>
    <row r="758" spans="1:5">
      <c r="A758" s="1514"/>
      <c r="B758" s="1891"/>
      <c r="C758" s="1514"/>
      <c r="D758" s="1514"/>
      <c r="E758" s="1514"/>
    </row>
    <row r="759" spans="1:5">
      <c r="A759" s="1514"/>
      <c r="B759" s="1891"/>
      <c r="C759" s="1514"/>
      <c r="D759" s="1514"/>
      <c r="E759" s="1514"/>
    </row>
    <row r="760" spans="1:5">
      <c r="A760" s="1514"/>
      <c r="B760" s="1891"/>
      <c r="C760" s="1514"/>
      <c r="D760" s="1514"/>
      <c r="E760" s="1514"/>
    </row>
    <row r="761" spans="1:5">
      <c r="A761" s="1514"/>
      <c r="B761" s="1891"/>
      <c r="C761" s="1514"/>
      <c r="D761" s="1514"/>
      <c r="E761" s="1514"/>
    </row>
    <row r="762" spans="1:5">
      <c r="A762" s="1514"/>
      <c r="B762" s="1891"/>
      <c r="C762" s="1514"/>
      <c r="D762" s="1514"/>
      <c r="E762" s="1514"/>
    </row>
    <row r="763" spans="1:5">
      <c r="A763" s="1514"/>
      <c r="B763" s="1891"/>
      <c r="C763" s="1514"/>
      <c r="D763" s="1514"/>
      <c r="E763" s="1514"/>
    </row>
    <row r="764" spans="1:5">
      <c r="A764" s="1514"/>
      <c r="B764" s="1891"/>
      <c r="C764" s="1514"/>
      <c r="D764" s="1514"/>
      <c r="E764" s="1514"/>
    </row>
    <row r="765" spans="1:5">
      <c r="A765" s="1514"/>
      <c r="B765" s="1891"/>
      <c r="C765" s="1514"/>
      <c r="D765" s="1514"/>
      <c r="E765" s="1514"/>
    </row>
    <row r="766" spans="1:5">
      <c r="A766" s="1514"/>
      <c r="B766" s="1891"/>
      <c r="C766" s="1514"/>
      <c r="D766" s="1514"/>
      <c r="E766" s="1514"/>
    </row>
    <row r="767" spans="1:5">
      <c r="A767" s="1514"/>
      <c r="B767" s="1891"/>
      <c r="C767" s="1514"/>
      <c r="D767" s="1514"/>
      <c r="E767" s="1514"/>
    </row>
    <row r="768" spans="1:5">
      <c r="A768" s="1514"/>
      <c r="B768" s="1891"/>
      <c r="C768" s="1514"/>
      <c r="D768" s="1514"/>
      <c r="E768" s="1514"/>
    </row>
    <row r="769" spans="1:5">
      <c r="A769" s="1514"/>
      <c r="B769" s="1891"/>
      <c r="C769" s="1514"/>
      <c r="D769" s="1514"/>
      <c r="E769" s="1514"/>
    </row>
    <row r="770" spans="1:5">
      <c r="A770" s="1514"/>
      <c r="B770" s="1891"/>
      <c r="C770" s="1514"/>
      <c r="D770" s="1514"/>
      <c r="E770" s="1514"/>
    </row>
    <row r="771" spans="1:5">
      <c r="A771" s="1514"/>
      <c r="B771" s="1891"/>
      <c r="C771" s="1514"/>
      <c r="D771" s="1514"/>
      <c r="E771" s="1514"/>
    </row>
    <row r="772" spans="1:5">
      <c r="A772" s="1514"/>
      <c r="B772" s="1891"/>
      <c r="C772" s="1514"/>
      <c r="D772" s="1514"/>
      <c r="E772" s="1514"/>
    </row>
    <row r="773" spans="1:5">
      <c r="A773" s="1514"/>
      <c r="B773" s="1891"/>
      <c r="C773" s="1514"/>
      <c r="D773" s="1514"/>
      <c r="E773" s="1514"/>
    </row>
    <row r="774" spans="1:5">
      <c r="A774" s="1514"/>
      <c r="B774" s="1891"/>
      <c r="C774" s="1514"/>
      <c r="D774" s="1514"/>
      <c r="E774" s="1514"/>
    </row>
    <row r="775" spans="1:5">
      <c r="A775" s="1514"/>
      <c r="B775" s="1891"/>
      <c r="C775" s="1514"/>
      <c r="D775" s="1514"/>
      <c r="E775" s="1514"/>
    </row>
    <row r="776" spans="1:5">
      <c r="A776" s="1514"/>
      <c r="B776" s="1891"/>
      <c r="C776" s="1514"/>
      <c r="D776" s="1514"/>
      <c r="E776" s="1514"/>
    </row>
    <row r="777" spans="1:5">
      <c r="A777" s="1514"/>
      <c r="B777" s="1891"/>
      <c r="C777" s="1514"/>
      <c r="D777" s="1514"/>
      <c r="E777" s="1514"/>
    </row>
    <row r="778" spans="1:5">
      <c r="A778" s="1514"/>
      <c r="B778" s="1891"/>
      <c r="C778" s="1514"/>
      <c r="D778" s="1514"/>
      <c r="E778" s="1514"/>
    </row>
    <row r="779" spans="1:5">
      <c r="A779" s="1514"/>
      <c r="B779" s="1891"/>
      <c r="C779" s="1514"/>
      <c r="D779" s="1514"/>
      <c r="E779" s="1514"/>
    </row>
    <row r="780" spans="1:5">
      <c r="A780" s="1514"/>
      <c r="B780" s="1891"/>
      <c r="C780" s="1514"/>
      <c r="D780" s="1514"/>
      <c r="E780" s="1514"/>
    </row>
    <row r="781" spans="1:5">
      <c r="A781" s="1514"/>
      <c r="B781" s="1891"/>
      <c r="C781" s="1514"/>
      <c r="D781" s="1514"/>
      <c r="E781" s="1514"/>
    </row>
    <row r="782" spans="1:5">
      <c r="A782" s="1514"/>
      <c r="B782" s="1891"/>
      <c r="C782" s="1514"/>
      <c r="D782" s="1514"/>
      <c r="E782" s="1514"/>
    </row>
    <row r="783" spans="1:5">
      <c r="A783" s="1514"/>
      <c r="B783" s="1891"/>
      <c r="C783" s="1514"/>
      <c r="D783" s="1514"/>
      <c r="E783" s="1514"/>
    </row>
    <row r="784" spans="1:5">
      <c r="A784" s="1514"/>
      <c r="B784" s="1891"/>
      <c r="C784" s="1514"/>
      <c r="D784" s="1514"/>
      <c r="E784" s="1514"/>
    </row>
    <row r="785" spans="1:5">
      <c r="A785" s="1514"/>
      <c r="B785" s="1891"/>
      <c r="C785" s="1514"/>
      <c r="D785" s="1514"/>
      <c r="E785" s="1514"/>
    </row>
    <row r="786" spans="1:5">
      <c r="A786" s="1514"/>
      <c r="B786" s="1891"/>
      <c r="C786" s="1514"/>
      <c r="D786" s="1514"/>
      <c r="E786" s="1514"/>
    </row>
    <row r="787" spans="1:5">
      <c r="A787" s="1514"/>
      <c r="B787" s="1891"/>
      <c r="C787" s="1514"/>
      <c r="D787" s="1514"/>
      <c r="E787" s="1514"/>
    </row>
    <row r="788" spans="1:5">
      <c r="A788" s="1514"/>
      <c r="B788" s="1891"/>
      <c r="C788" s="1514"/>
      <c r="D788" s="1514"/>
      <c r="E788" s="1514"/>
    </row>
    <row r="789" spans="1:5">
      <c r="A789" s="1514"/>
      <c r="B789" s="1891"/>
      <c r="C789" s="1514"/>
      <c r="D789" s="1514"/>
      <c r="E789" s="1514"/>
    </row>
    <row r="790" spans="1:5">
      <c r="A790" s="1514"/>
      <c r="B790" s="1891"/>
      <c r="C790" s="1514"/>
      <c r="D790" s="1514"/>
      <c r="E790" s="1514"/>
    </row>
    <row r="791" spans="1:5">
      <c r="A791" s="1514"/>
      <c r="B791" s="1891"/>
      <c r="C791" s="1514"/>
      <c r="D791" s="1514"/>
      <c r="E791" s="1514"/>
    </row>
    <row r="792" spans="1:5">
      <c r="A792" s="1514"/>
      <c r="B792" s="1891"/>
      <c r="C792" s="1514"/>
      <c r="D792" s="1514"/>
      <c r="E792" s="1514"/>
    </row>
    <row r="793" spans="1:5">
      <c r="A793" s="1514"/>
      <c r="B793" s="1891"/>
      <c r="C793" s="1514"/>
      <c r="D793" s="1514"/>
      <c r="E793" s="1514"/>
    </row>
    <row r="794" spans="1:5">
      <c r="A794" s="1514"/>
      <c r="B794" s="1891"/>
      <c r="C794" s="1514"/>
      <c r="D794" s="1514"/>
      <c r="E794" s="1514"/>
    </row>
    <row r="795" spans="1:5">
      <c r="A795" s="1514"/>
      <c r="B795" s="1891"/>
      <c r="C795" s="1514"/>
      <c r="D795" s="1514"/>
      <c r="E795" s="1514"/>
    </row>
    <row r="796" spans="1:5">
      <c r="A796" s="1514"/>
      <c r="B796" s="1891"/>
      <c r="C796" s="1514"/>
      <c r="D796" s="1514"/>
      <c r="E796" s="1514"/>
    </row>
    <row r="797" spans="1:5">
      <c r="A797" s="1514"/>
      <c r="B797" s="1891"/>
      <c r="C797" s="1514"/>
      <c r="D797" s="1514"/>
      <c r="E797" s="1514"/>
    </row>
    <row r="798" spans="1:5">
      <c r="A798" s="1514"/>
      <c r="B798" s="1891"/>
      <c r="C798" s="1514"/>
      <c r="D798" s="1514"/>
      <c r="E798" s="1514"/>
    </row>
    <row r="799" spans="1:5">
      <c r="A799" s="1514"/>
      <c r="B799" s="1891"/>
      <c r="C799" s="1514"/>
      <c r="D799" s="1514"/>
      <c r="E799" s="1514"/>
    </row>
    <row r="800" spans="1:5">
      <c r="A800" s="1514"/>
      <c r="B800" s="1891"/>
      <c r="C800" s="1514"/>
      <c r="D800" s="1514"/>
      <c r="E800" s="1514"/>
    </row>
    <row r="801" spans="1:5">
      <c r="A801" s="1514"/>
      <c r="B801" s="1891"/>
      <c r="C801" s="1514"/>
      <c r="D801" s="1514"/>
      <c r="E801" s="1514"/>
    </row>
    <row r="802" spans="1:5">
      <c r="A802" s="1514"/>
      <c r="B802" s="1891"/>
      <c r="C802" s="1514"/>
      <c r="D802" s="1514"/>
      <c r="E802" s="1514"/>
    </row>
    <row r="803" spans="1:5">
      <c r="A803" s="1514"/>
      <c r="B803" s="1891"/>
      <c r="C803" s="1514"/>
      <c r="D803" s="1514"/>
      <c r="E803" s="1514"/>
    </row>
    <row r="804" spans="1:5">
      <c r="A804" s="1514"/>
      <c r="B804" s="1891"/>
      <c r="C804" s="1514"/>
      <c r="D804" s="1514"/>
      <c r="E804" s="1514"/>
    </row>
    <row r="805" spans="1:5">
      <c r="A805" s="1514"/>
      <c r="B805" s="1891"/>
      <c r="C805" s="1514"/>
      <c r="D805" s="1514"/>
      <c r="E805" s="1514"/>
    </row>
    <row r="806" spans="1:5">
      <c r="A806" s="1514"/>
      <c r="B806" s="1891"/>
      <c r="C806" s="1514"/>
      <c r="D806" s="1514"/>
      <c r="E806" s="1514"/>
    </row>
    <row r="807" spans="1:5">
      <c r="A807" s="1514"/>
      <c r="B807" s="1891"/>
      <c r="C807" s="1514"/>
      <c r="D807" s="1514"/>
      <c r="E807" s="1514"/>
    </row>
    <row r="808" spans="1:5">
      <c r="A808" s="1514"/>
      <c r="B808" s="1891"/>
      <c r="C808" s="1514"/>
      <c r="D808" s="1514"/>
      <c r="E808" s="1514"/>
    </row>
    <row r="809" spans="1:5">
      <c r="A809" s="1514"/>
      <c r="B809" s="1891"/>
      <c r="C809" s="1514"/>
      <c r="D809" s="1514"/>
      <c r="E809" s="1514"/>
    </row>
    <row r="810" spans="1:5">
      <c r="A810" s="1514"/>
      <c r="B810" s="1891"/>
      <c r="C810" s="1514"/>
      <c r="D810" s="1514"/>
      <c r="E810" s="1514"/>
    </row>
    <row r="811" spans="1:5">
      <c r="A811" s="1514"/>
      <c r="B811" s="1891"/>
      <c r="C811" s="1514"/>
      <c r="D811" s="1514"/>
      <c r="E811" s="1514"/>
    </row>
    <row r="812" spans="1:5">
      <c r="A812" s="1514"/>
      <c r="B812" s="1891"/>
      <c r="C812" s="1514"/>
      <c r="D812" s="1514"/>
      <c r="E812" s="1514"/>
    </row>
    <row r="813" spans="1:5">
      <c r="A813" s="1514"/>
      <c r="B813" s="1891"/>
      <c r="C813" s="1514"/>
      <c r="D813" s="1514"/>
      <c r="E813" s="1514"/>
    </row>
    <row r="814" spans="1:5">
      <c r="A814" s="1514"/>
      <c r="B814" s="1891"/>
      <c r="C814" s="1514"/>
      <c r="D814" s="1514"/>
      <c r="E814" s="1514"/>
    </row>
    <row r="815" spans="1:5">
      <c r="A815" s="1514"/>
      <c r="B815" s="1891"/>
      <c r="C815" s="1514"/>
      <c r="D815" s="1514"/>
      <c r="E815" s="1514"/>
    </row>
    <row r="816" spans="1:5">
      <c r="A816" s="1514"/>
      <c r="B816" s="1891"/>
      <c r="C816" s="1514"/>
      <c r="D816" s="1514"/>
      <c r="E816" s="1514"/>
    </row>
    <row r="817" spans="1:5">
      <c r="A817" s="1514"/>
      <c r="B817" s="1891"/>
      <c r="C817" s="1514"/>
      <c r="D817" s="1514"/>
      <c r="E817" s="1514"/>
    </row>
    <row r="818" spans="1:5">
      <c r="A818" s="1514"/>
      <c r="B818" s="1891"/>
      <c r="C818" s="1514"/>
      <c r="D818" s="1514"/>
      <c r="E818" s="1514"/>
    </row>
    <row r="819" spans="1:5">
      <c r="A819" s="1514"/>
      <c r="B819" s="1891"/>
      <c r="C819" s="1514"/>
      <c r="D819" s="1514"/>
      <c r="E819" s="1514"/>
    </row>
    <row r="820" spans="1:5">
      <c r="A820" s="1514"/>
      <c r="B820" s="1891"/>
      <c r="C820" s="1514"/>
      <c r="D820" s="1514"/>
      <c r="E820" s="1514"/>
    </row>
    <row r="821" spans="1:5">
      <c r="A821" s="1514"/>
      <c r="B821" s="1891"/>
      <c r="C821" s="1514"/>
      <c r="D821" s="1514"/>
      <c r="E821" s="1514"/>
    </row>
    <row r="822" spans="1:5">
      <c r="A822" s="1514"/>
      <c r="B822" s="1891"/>
      <c r="C822" s="1514"/>
      <c r="D822" s="1514"/>
      <c r="E822" s="1514"/>
    </row>
    <row r="823" spans="1:5">
      <c r="A823" s="1514"/>
      <c r="B823" s="1891"/>
      <c r="C823" s="1514"/>
      <c r="D823" s="1514"/>
      <c r="E823" s="1514"/>
    </row>
    <row r="824" spans="1:5">
      <c r="A824" s="1514"/>
      <c r="B824" s="1891"/>
      <c r="C824" s="1514"/>
      <c r="D824" s="1514"/>
      <c r="E824" s="1514"/>
    </row>
    <row r="825" spans="1:5">
      <c r="A825" s="1514"/>
      <c r="B825" s="1891"/>
      <c r="C825" s="1514"/>
      <c r="D825" s="1514"/>
      <c r="E825" s="1514"/>
    </row>
    <row r="826" spans="1:5">
      <c r="A826" s="1514"/>
      <c r="B826" s="1891"/>
      <c r="C826" s="1514"/>
      <c r="D826" s="1514"/>
      <c r="E826" s="1514"/>
    </row>
    <row r="827" spans="1:5">
      <c r="A827" s="1514"/>
      <c r="B827" s="1891"/>
      <c r="C827" s="1514"/>
      <c r="D827" s="1514"/>
      <c r="E827" s="1514"/>
    </row>
    <row r="828" spans="1:5">
      <c r="A828" s="1514"/>
      <c r="B828" s="1891"/>
      <c r="C828" s="1514"/>
      <c r="D828" s="1514"/>
      <c r="E828" s="1514"/>
    </row>
    <row r="829" spans="1:5">
      <c r="A829" s="1514"/>
      <c r="B829" s="1891"/>
      <c r="C829" s="1514"/>
      <c r="D829" s="1514"/>
      <c r="E829" s="1514"/>
    </row>
    <row r="830" spans="1:5">
      <c r="A830" s="1514"/>
      <c r="B830" s="1891"/>
      <c r="C830" s="1514"/>
      <c r="D830" s="1514"/>
      <c r="E830" s="1514"/>
    </row>
    <row r="831" spans="1:5">
      <c r="A831" s="1514"/>
      <c r="B831" s="1891"/>
      <c r="C831" s="1514"/>
      <c r="D831" s="1514"/>
      <c r="E831" s="1514"/>
    </row>
    <row r="832" spans="1:5">
      <c r="A832" s="1514"/>
      <c r="B832" s="1891"/>
      <c r="C832" s="1514"/>
      <c r="D832" s="1514"/>
      <c r="E832" s="1514"/>
    </row>
    <row r="833" spans="1:5">
      <c r="A833" s="1514"/>
      <c r="B833" s="1891"/>
      <c r="C833" s="1514"/>
      <c r="D833" s="1514"/>
      <c r="E833" s="1514"/>
    </row>
    <row r="834" spans="1:5">
      <c r="A834" s="1514"/>
      <c r="B834" s="1891"/>
      <c r="C834" s="1514"/>
      <c r="D834" s="1514"/>
      <c r="E834" s="1514"/>
    </row>
    <row r="835" spans="1:5">
      <c r="A835" s="1514"/>
      <c r="B835" s="1891"/>
      <c r="C835" s="1514"/>
      <c r="D835" s="1514"/>
      <c r="E835" s="1514"/>
    </row>
    <row r="836" spans="1:5">
      <c r="A836" s="1514"/>
      <c r="B836" s="1891"/>
      <c r="C836" s="1514"/>
      <c r="D836" s="1514"/>
      <c r="E836" s="1514"/>
    </row>
    <row r="837" spans="1:5">
      <c r="A837" s="1514"/>
      <c r="B837" s="1891"/>
      <c r="C837" s="1514"/>
      <c r="D837" s="1514"/>
      <c r="E837" s="1514"/>
    </row>
    <row r="838" spans="1:5">
      <c r="A838" s="1514"/>
      <c r="B838" s="1891"/>
      <c r="C838" s="1514"/>
      <c r="D838" s="1514"/>
      <c r="E838" s="1514"/>
    </row>
    <row r="839" spans="1:5">
      <c r="A839" s="1514"/>
      <c r="B839" s="1891"/>
      <c r="C839" s="1514"/>
      <c r="D839" s="1514"/>
      <c r="E839" s="1514"/>
    </row>
    <row r="840" spans="1:5">
      <c r="A840" s="1514"/>
      <c r="B840" s="1891"/>
      <c r="C840" s="1514"/>
      <c r="D840" s="1514"/>
      <c r="E840" s="1514"/>
    </row>
    <row r="841" spans="1:5">
      <c r="A841" s="1514"/>
      <c r="B841" s="1891"/>
      <c r="C841" s="1514"/>
      <c r="D841" s="1514"/>
      <c r="E841" s="1514"/>
    </row>
    <row r="842" spans="1:5">
      <c r="A842" s="1514"/>
      <c r="B842" s="1891"/>
      <c r="C842" s="1514"/>
      <c r="D842" s="1514"/>
      <c r="E842" s="1514"/>
    </row>
    <row r="843" spans="1:5">
      <c r="A843" s="1514"/>
      <c r="B843" s="1891"/>
      <c r="C843" s="1514"/>
      <c r="D843" s="1514"/>
      <c r="E843" s="1514"/>
    </row>
    <row r="844" spans="1:5">
      <c r="A844" s="1514"/>
      <c r="B844" s="1891"/>
      <c r="C844" s="1514"/>
      <c r="D844" s="1514"/>
      <c r="E844" s="1514"/>
    </row>
    <row r="845" spans="1:5">
      <c r="A845" s="1514"/>
      <c r="B845" s="1891"/>
      <c r="C845" s="1514"/>
      <c r="D845" s="1514"/>
      <c r="E845" s="1514"/>
    </row>
    <row r="846" spans="1:5">
      <c r="A846" s="1514"/>
      <c r="B846" s="1891"/>
      <c r="C846" s="1514"/>
      <c r="D846" s="1514"/>
      <c r="E846" s="1514"/>
    </row>
    <row r="847" spans="1:5">
      <c r="A847" s="1514"/>
      <c r="B847" s="1891"/>
      <c r="C847" s="1514"/>
      <c r="D847" s="1514"/>
      <c r="E847" s="1514"/>
    </row>
    <row r="848" spans="1:5">
      <c r="A848" s="1514"/>
      <c r="B848" s="1891"/>
      <c r="C848" s="1514"/>
      <c r="D848" s="1514"/>
      <c r="E848" s="1514"/>
    </row>
    <row r="849" spans="1:5">
      <c r="A849" s="1514"/>
      <c r="B849" s="1891"/>
      <c r="C849" s="1514"/>
      <c r="D849" s="1514"/>
      <c r="E849" s="1514"/>
    </row>
    <row r="850" spans="1:5">
      <c r="A850" s="1514"/>
      <c r="B850" s="1891"/>
      <c r="C850" s="1514"/>
      <c r="D850" s="1514"/>
      <c r="E850" s="1514"/>
    </row>
    <row r="851" spans="1:5">
      <c r="A851" s="1514"/>
      <c r="B851" s="1891"/>
      <c r="C851" s="1514"/>
      <c r="D851" s="1514"/>
      <c r="E851" s="1514"/>
    </row>
    <row r="852" spans="1:5">
      <c r="A852" s="1514"/>
      <c r="B852" s="1891"/>
      <c r="C852" s="1514"/>
      <c r="D852" s="1514"/>
      <c r="E852" s="1514"/>
    </row>
    <row r="853" spans="1:5">
      <c r="A853" s="1514"/>
      <c r="B853" s="1891"/>
      <c r="C853" s="1514"/>
      <c r="D853" s="1514"/>
      <c r="E853" s="1514"/>
    </row>
    <row r="854" spans="1:5">
      <c r="A854" s="1514"/>
      <c r="B854" s="1891"/>
      <c r="C854" s="1514"/>
      <c r="D854" s="1514"/>
      <c r="E854" s="1514"/>
    </row>
    <row r="855" spans="1:5">
      <c r="A855" s="1514"/>
      <c r="B855" s="1891"/>
      <c r="C855" s="1514"/>
      <c r="D855" s="1514"/>
      <c r="E855" s="1514"/>
    </row>
    <row r="856" spans="1:5">
      <c r="A856" s="1514"/>
      <c r="B856" s="1891"/>
      <c r="C856" s="1514"/>
      <c r="D856" s="1514"/>
      <c r="E856" s="1514"/>
    </row>
    <row r="857" spans="1:5">
      <c r="A857" s="1514"/>
      <c r="B857" s="1891"/>
      <c r="C857" s="1514"/>
      <c r="D857" s="1514"/>
      <c r="E857" s="1514"/>
    </row>
    <row r="858" spans="1:5">
      <c r="A858" s="1514"/>
      <c r="B858" s="1891"/>
      <c r="C858" s="1514"/>
      <c r="D858" s="1514"/>
      <c r="E858" s="1514"/>
    </row>
    <row r="859" spans="1:5">
      <c r="A859" s="1514"/>
      <c r="B859" s="1891"/>
      <c r="C859" s="1514"/>
      <c r="D859" s="1514"/>
      <c r="E859" s="1514"/>
    </row>
    <row r="860" spans="1:5">
      <c r="A860" s="1514"/>
      <c r="B860" s="1891"/>
      <c r="C860" s="1514"/>
      <c r="D860" s="1514"/>
      <c r="E860" s="1514"/>
    </row>
    <row r="861" spans="1:5">
      <c r="A861" s="1514"/>
      <c r="B861" s="1891"/>
      <c r="C861" s="1514"/>
      <c r="D861" s="1514"/>
      <c r="E861" s="1514"/>
    </row>
    <row r="862" spans="1:5">
      <c r="A862" s="1514"/>
      <c r="B862" s="1891"/>
      <c r="C862" s="1514"/>
      <c r="D862" s="1514"/>
      <c r="E862" s="1514"/>
    </row>
    <row r="863" spans="1:5">
      <c r="A863" s="1514"/>
      <c r="B863" s="1891"/>
      <c r="C863" s="1514"/>
      <c r="D863" s="1514"/>
      <c r="E863" s="1514"/>
    </row>
    <row r="864" spans="1:5">
      <c r="A864" s="1514"/>
      <c r="B864" s="1891"/>
      <c r="C864" s="1514"/>
      <c r="D864" s="1514"/>
      <c r="E864" s="1514"/>
    </row>
    <row r="865" spans="1:5">
      <c r="A865" s="1514"/>
      <c r="B865" s="1891"/>
      <c r="C865" s="1514"/>
      <c r="D865" s="1514"/>
      <c r="E865" s="1514"/>
    </row>
    <row r="866" spans="1:5">
      <c r="A866" s="1514"/>
      <c r="B866" s="1891"/>
      <c r="C866" s="1514"/>
      <c r="D866" s="1514"/>
      <c r="E866" s="1514"/>
    </row>
    <row r="867" spans="1:5">
      <c r="A867" s="1514"/>
      <c r="B867" s="1891"/>
      <c r="C867" s="1514"/>
      <c r="D867" s="1514"/>
      <c r="E867" s="1514"/>
    </row>
    <row r="868" spans="1:5">
      <c r="A868" s="1514"/>
      <c r="B868" s="1891"/>
      <c r="C868" s="1514"/>
      <c r="D868" s="1514"/>
      <c r="E868" s="1514"/>
    </row>
    <row r="869" spans="1:5">
      <c r="A869" s="1514"/>
      <c r="B869" s="1891"/>
      <c r="C869" s="1514"/>
      <c r="D869" s="1514"/>
      <c r="E869" s="1514"/>
    </row>
    <row r="870" spans="1:5">
      <c r="A870" s="1514"/>
      <c r="B870" s="1891"/>
      <c r="C870" s="1514"/>
      <c r="D870" s="1514"/>
      <c r="E870" s="1514"/>
    </row>
    <row r="871" spans="1:5">
      <c r="A871" s="1514"/>
      <c r="B871" s="1891"/>
      <c r="C871" s="1514"/>
      <c r="D871" s="1514"/>
      <c r="E871" s="1514"/>
    </row>
    <row r="872" spans="1:5">
      <c r="A872" s="1514"/>
      <c r="B872" s="1891"/>
      <c r="C872" s="1514"/>
      <c r="D872" s="1514"/>
      <c r="E872" s="1514"/>
    </row>
    <row r="873" spans="1:5">
      <c r="A873" s="1514"/>
      <c r="B873" s="1891"/>
      <c r="C873" s="1514"/>
      <c r="D873" s="1514"/>
      <c r="E873" s="1514"/>
    </row>
    <row r="874" spans="1:5">
      <c r="A874" s="1514"/>
      <c r="B874" s="1891"/>
      <c r="C874" s="1514"/>
      <c r="D874" s="1514"/>
      <c r="E874" s="1514"/>
    </row>
    <row r="875" spans="1:5">
      <c r="A875" s="1514"/>
      <c r="B875" s="1891"/>
      <c r="C875" s="1514"/>
      <c r="D875" s="1514"/>
      <c r="E875" s="1514"/>
    </row>
    <row r="876" spans="1:5">
      <c r="A876" s="1514"/>
      <c r="B876" s="1891"/>
      <c r="C876" s="1514"/>
      <c r="D876" s="1514"/>
      <c r="E876" s="1514"/>
    </row>
    <row r="877" spans="1:5">
      <c r="A877" s="1514"/>
      <c r="B877" s="1891"/>
      <c r="C877" s="1514"/>
      <c r="D877" s="1514"/>
      <c r="E877" s="1514"/>
    </row>
    <row r="878" spans="1:5">
      <c r="A878" s="1514"/>
      <c r="B878" s="1891"/>
      <c r="C878" s="1514"/>
      <c r="D878" s="1514"/>
      <c r="E878" s="1514"/>
    </row>
    <row r="879" spans="1:5">
      <c r="A879" s="1514"/>
      <c r="B879" s="1891"/>
      <c r="C879" s="1514"/>
      <c r="D879" s="1514"/>
      <c r="E879" s="1514"/>
    </row>
    <row r="880" spans="1:5">
      <c r="A880" s="1514"/>
      <c r="B880" s="1891"/>
      <c r="C880" s="1514"/>
      <c r="D880" s="1514"/>
      <c r="E880" s="1514"/>
    </row>
    <row r="881" spans="1:5">
      <c r="A881" s="1514"/>
      <c r="B881" s="1891"/>
      <c r="C881" s="1514"/>
      <c r="D881" s="1514"/>
      <c r="E881" s="1514"/>
    </row>
    <row r="882" spans="1:5">
      <c r="A882" s="1514"/>
      <c r="B882" s="1891"/>
      <c r="C882" s="1514"/>
      <c r="D882" s="1514"/>
      <c r="E882" s="1514"/>
    </row>
    <row r="883" spans="1:5">
      <c r="A883" s="1514"/>
      <c r="B883" s="1891"/>
      <c r="C883" s="1514"/>
      <c r="D883" s="1514"/>
      <c r="E883" s="1514"/>
    </row>
    <row r="884" spans="1:5">
      <c r="A884" s="1514"/>
      <c r="B884" s="1891"/>
      <c r="C884" s="1514"/>
      <c r="D884" s="1514"/>
      <c r="E884" s="1514"/>
    </row>
    <row r="885" spans="1:5">
      <c r="A885" s="1514"/>
      <c r="B885" s="1891"/>
      <c r="C885" s="1514"/>
      <c r="D885" s="1514"/>
      <c r="E885" s="1514"/>
    </row>
    <row r="886" spans="1:5">
      <c r="A886" s="1514"/>
      <c r="B886" s="1891"/>
      <c r="C886" s="1514"/>
      <c r="D886" s="1514"/>
      <c r="E886" s="1514"/>
    </row>
    <row r="887" spans="1:5">
      <c r="A887" s="1514"/>
      <c r="B887" s="1891"/>
      <c r="C887" s="1514"/>
      <c r="D887" s="1514"/>
      <c r="E887" s="1514"/>
    </row>
    <row r="888" spans="1:5">
      <c r="A888" s="1514"/>
      <c r="B888" s="1891"/>
      <c r="C888" s="1514"/>
      <c r="D888" s="1514"/>
      <c r="E888" s="1514"/>
    </row>
    <row r="889" spans="1:5">
      <c r="A889" s="1514"/>
      <c r="B889" s="1891"/>
      <c r="C889" s="1514"/>
      <c r="D889" s="1514"/>
      <c r="E889" s="1514"/>
    </row>
    <row r="890" spans="1:5">
      <c r="A890" s="1514"/>
      <c r="B890" s="1891"/>
      <c r="C890" s="1514"/>
      <c r="D890" s="1514"/>
      <c r="E890" s="1514"/>
    </row>
    <row r="891" spans="1:5">
      <c r="A891" s="1514"/>
      <c r="B891" s="1891"/>
      <c r="C891" s="1514"/>
      <c r="D891" s="1514"/>
      <c r="E891" s="1514"/>
    </row>
    <row r="892" spans="1:5">
      <c r="A892" s="1514"/>
      <c r="B892" s="1891"/>
      <c r="C892" s="1514"/>
      <c r="D892" s="1514"/>
      <c r="E892" s="1514"/>
    </row>
    <row r="893" spans="1:5">
      <c r="A893" s="1514"/>
      <c r="B893" s="1891"/>
      <c r="C893" s="1514"/>
      <c r="D893" s="1514"/>
      <c r="E893" s="1514"/>
    </row>
    <row r="894" spans="1:5">
      <c r="A894" s="1514"/>
      <c r="B894" s="1891"/>
      <c r="C894" s="1514"/>
      <c r="D894" s="1514"/>
      <c r="E894" s="1514"/>
    </row>
    <row r="895" spans="1:5">
      <c r="A895" s="1514"/>
      <c r="B895" s="1891"/>
      <c r="C895" s="1514"/>
      <c r="D895" s="1514"/>
      <c r="E895" s="1514"/>
    </row>
    <row r="896" spans="1:5">
      <c r="A896" s="1514"/>
      <c r="B896" s="1891"/>
      <c r="C896" s="1514"/>
      <c r="D896" s="1514"/>
      <c r="E896" s="1514"/>
    </row>
    <row r="897" spans="1:5">
      <c r="A897" s="1514"/>
      <c r="B897" s="1891"/>
      <c r="C897" s="1514"/>
      <c r="D897" s="1514"/>
      <c r="E897" s="1514"/>
    </row>
    <row r="898" spans="1:5">
      <c r="A898" s="1514"/>
      <c r="B898" s="1891"/>
      <c r="C898" s="1514"/>
      <c r="D898" s="1514"/>
      <c r="E898" s="1514"/>
    </row>
    <row r="899" spans="1:5">
      <c r="A899" s="1514"/>
      <c r="B899" s="1891"/>
      <c r="C899" s="1514"/>
      <c r="D899" s="1514"/>
      <c r="E899" s="1514"/>
    </row>
    <row r="900" spans="1:5">
      <c r="A900" s="1514"/>
      <c r="B900" s="1891"/>
      <c r="C900" s="1514"/>
      <c r="D900" s="1514"/>
      <c r="E900" s="1514"/>
    </row>
    <row r="901" spans="1:5">
      <c r="A901" s="1514"/>
      <c r="B901" s="1891"/>
      <c r="C901" s="1514"/>
      <c r="D901" s="1514"/>
      <c r="E901" s="1514"/>
    </row>
    <row r="902" spans="1:5">
      <c r="A902" s="1514"/>
      <c r="B902" s="1891"/>
      <c r="C902" s="1514"/>
      <c r="D902" s="1514"/>
      <c r="E902" s="1514"/>
    </row>
    <row r="903" spans="1:5">
      <c r="A903" s="1514"/>
      <c r="B903" s="1891"/>
      <c r="C903" s="1514"/>
      <c r="D903" s="1514"/>
      <c r="E903" s="1514"/>
    </row>
    <row r="904" spans="1:5">
      <c r="A904" s="1514"/>
      <c r="B904" s="1891"/>
      <c r="C904" s="1514"/>
      <c r="D904" s="1514"/>
      <c r="E904" s="1514"/>
    </row>
    <row r="905" spans="1:5">
      <c r="A905" s="1514"/>
      <c r="B905" s="1891"/>
      <c r="C905" s="1514"/>
      <c r="D905" s="1514"/>
      <c r="E905" s="1514"/>
    </row>
    <row r="906" spans="1:5">
      <c r="A906" s="1514"/>
      <c r="B906" s="1891"/>
      <c r="C906" s="1514"/>
      <c r="D906" s="1514"/>
      <c r="E906" s="1514"/>
    </row>
    <row r="907" spans="1:5">
      <c r="A907" s="1514"/>
      <c r="B907" s="1891"/>
      <c r="C907" s="1514"/>
      <c r="D907" s="1514"/>
      <c r="E907" s="1514"/>
    </row>
    <row r="908" spans="1:5">
      <c r="A908" s="1514"/>
      <c r="B908" s="1891"/>
      <c r="C908" s="1514"/>
      <c r="D908" s="1514"/>
      <c r="E908" s="1514"/>
    </row>
    <row r="909" spans="1:5">
      <c r="A909" s="1514"/>
      <c r="B909" s="1891"/>
      <c r="C909" s="1514"/>
      <c r="D909" s="1514"/>
      <c r="E909" s="1514"/>
    </row>
    <row r="910" spans="1:5">
      <c r="A910" s="1514"/>
      <c r="B910" s="1891"/>
      <c r="C910" s="1514"/>
      <c r="D910" s="1514"/>
      <c r="E910" s="1514"/>
    </row>
    <row r="911" spans="1:5">
      <c r="A911" s="1514"/>
      <c r="B911" s="1891"/>
      <c r="C911" s="1514"/>
      <c r="D911" s="1514"/>
      <c r="E911" s="1514"/>
    </row>
    <row r="912" spans="1:5">
      <c r="A912" s="1514"/>
      <c r="B912" s="1891"/>
      <c r="C912" s="1514"/>
      <c r="D912" s="1514"/>
      <c r="E912" s="1514"/>
    </row>
    <row r="913" spans="1:5">
      <c r="A913" s="1514"/>
      <c r="B913" s="1891"/>
      <c r="C913" s="1514"/>
      <c r="D913" s="1514"/>
      <c r="E913" s="1514"/>
    </row>
    <row r="914" spans="1:5">
      <c r="A914" s="1514"/>
      <c r="B914" s="1891"/>
      <c r="C914" s="1514"/>
      <c r="D914" s="1514"/>
      <c r="E914" s="1514"/>
    </row>
    <row r="915" spans="1:5">
      <c r="A915" s="1514"/>
      <c r="B915" s="1891"/>
      <c r="C915" s="1514"/>
      <c r="D915" s="1514"/>
      <c r="E915" s="1514"/>
    </row>
    <row r="916" spans="1:5">
      <c r="A916" s="1514"/>
      <c r="B916" s="1891"/>
      <c r="C916" s="1514"/>
      <c r="D916" s="1514"/>
      <c r="E916" s="1514"/>
    </row>
    <row r="917" spans="1:5">
      <c r="A917" s="1514"/>
      <c r="B917" s="1891"/>
      <c r="C917" s="1514"/>
      <c r="D917" s="1514"/>
      <c r="E917" s="1514"/>
    </row>
    <row r="918" spans="1:5">
      <c r="A918" s="1514"/>
      <c r="B918" s="1891"/>
      <c r="C918" s="1514"/>
      <c r="D918" s="1514"/>
      <c r="E918" s="1514"/>
    </row>
    <row r="919" spans="1:5">
      <c r="A919" s="1514"/>
      <c r="B919" s="1891"/>
      <c r="C919" s="1514"/>
      <c r="D919" s="1514"/>
      <c r="E919" s="1514"/>
    </row>
    <row r="920" spans="1:5">
      <c r="A920" s="1514"/>
      <c r="B920" s="1891"/>
      <c r="C920" s="1514"/>
      <c r="D920" s="1514"/>
      <c r="E920" s="1514"/>
    </row>
    <row r="921" spans="1:5">
      <c r="A921" s="1514"/>
      <c r="B921" s="1891"/>
      <c r="C921" s="1514"/>
      <c r="D921" s="1514"/>
      <c r="E921" s="1514"/>
    </row>
    <row r="922" spans="1:5">
      <c r="A922" s="1514"/>
      <c r="B922" s="1891"/>
      <c r="C922" s="1514"/>
      <c r="D922" s="1514"/>
      <c r="E922" s="1514"/>
    </row>
    <row r="923" spans="1:5">
      <c r="A923" s="1514"/>
      <c r="B923" s="1891"/>
      <c r="C923" s="1514"/>
      <c r="D923" s="1514"/>
      <c r="E923" s="1514"/>
    </row>
    <row r="924" spans="1:5">
      <c r="A924" s="1514"/>
      <c r="B924" s="1891"/>
      <c r="C924" s="1514"/>
      <c r="D924" s="1514"/>
      <c r="E924" s="1514"/>
    </row>
    <row r="925" spans="1:5">
      <c r="A925" s="1514"/>
      <c r="B925" s="1891"/>
      <c r="C925" s="1514"/>
      <c r="D925" s="1514"/>
      <c r="E925" s="1514"/>
    </row>
    <row r="926" spans="1:5">
      <c r="A926" s="1514"/>
      <c r="B926" s="1891"/>
      <c r="C926" s="1514"/>
      <c r="D926" s="1514"/>
      <c r="E926" s="1514"/>
    </row>
    <row r="927" spans="1:5">
      <c r="A927" s="1514"/>
      <c r="B927" s="1891"/>
      <c r="C927" s="1514"/>
      <c r="D927" s="1514"/>
      <c r="E927" s="1514"/>
    </row>
    <row r="928" spans="1:5">
      <c r="A928" s="1514"/>
      <c r="B928" s="1891"/>
      <c r="C928" s="1514"/>
      <c r="D928" s="1514"/>
      <c r="E928" s="1514"/>
    </row>
    <row r="929" spans="1:5">
      <c r="A929" s="1514"/>
      <c r="B929" s="1891"/>
      <c r="C929" s="1514"/>
      <c r="D929" s="1514"/>
      <c r="E929" s="1514"/>
    </row>
    <row r="930" spans="1:5">
      <c r="A930" s="1514"/>
      <c r="B930" s="1891"/>
      <c r="C930" s="1514"/>
      <c r="D930" s="1514"/>
      <c r="E930" s="1514"/>
    </row>
    <row r="931" spans="1:5">
      <c r="A931" s="1514"/>
      <c r="B931" s="1891"/>
      <c r="C931" s="1514"/>
      <c r="D931" s="1514"/>
      <c r="E931" s="1514"/>
    </row>
    <row r="932" spans="1:5">
      <c r="A932" s="1514"/>
      <c r="B932" s="1891"/>
      <c r="C932" s="1514"/>
      <c r="D932" s="1514"/>
      <c r="E932" s="1514"/>
    </row>
    <row r="933" spans="1:5">
      <c r="A933" s="1514"/>
      <c r="B933" s="1891"/>
      <c r="C933" s="1514"/>
      <c r="D933" s="1514"/>
      <c r="E933" s="1514"/>
    </row>
    <row r="934" spans="1:5">
      <c r="A934" s="1514"/>
      <c r="B934" s="1891"/>
      <c r="C934" s="1514"/>
      <c r="D934" s="1514"/>
      <c r="E934" s="1514"/>
    </row>
    <row r="935" spans="1:5">
      <c r="A935" s="1514"/>
      <c r="B935" s="1891"/>
      <c r="C935" s="1514"/>
      <c r="D935" s="1514"/>
      <c r="E935" s="1514"/>
    </row>
    <row r="936" spans="1:5">
      <c r="A936" s="1514"/>
      <c r="B936" s="1891"/>
      <c r="C936" s="1514"/>
      <c r="D936" s="1514"/>
      <c r="E936" s="1514"/>
    </row>
    <row r="937" spans="1:5">
      <c r="A937" s="1514"/>
      <c r="B937" s="1891"/>
      <c r="C937" s="1514"/>
      <c r="D937" s="1514"/>
      <c r="E937" s="1514"/>
    </row>
    <row r="938" spans="1:5">
      <c r="A938" s="1514"/>
      <c r="B938" s="1891"/>
      <c r="C938" s="1514"/>
      <c r="D938" s="1514"/>
      <c r="E938" s="1514"/>
    </row>
    <row r="939" spans="1:5">
      <c r="A939" s="1514"/>
      <c r="B939" s="1891"/>
      <c r="C939" s="1514"/>
      <c r="D939" s="1514"/>
      <c r="E939" s="1514"/>
    </row>
    <row r="940" spans="1:5">
      <c r="A940" s="1514"/>
      <c r="B940" s="1891"/>
      <c r="C940" s="1514"/>
      <c r="D940" s="1514"/>
      <c r="E940" s="1514"/>
    </row>
    <row r="941" spans="1:5">
      <c r="A941" s="1514"/>
      <c r="B941" s="1891"/>
      <c r="C941" s="1514"/>
      <c r="D941" s="1514"/>
      <c r="E941" s="1514"/>
    </row>
    <row r="942" spans="1:5">
      <c r="A942" s="1514"/>
      <c r="B942" s="1891"/>
      <c r="C942" s="1514"/>
      <c r="D942" s="1514"/>
      <c r="E942" s="1514"/>
    </row>
    <row r="943" spans="1:5">
      <c r="A943" s="1514"/>
      <c r="B943" s="1891"/>
      <c r="C943" s="1514"/>
      <c r="D943" s="1514"/>
      <c r="E943" s="1514"/>
    </row>
    <row r="944" spans="1:5">
      <c r="A944" s="1514"/>
      <c r="B944" s="1891"/>
      <c r="C944" s="1514"/>
      <c r="D944" s="1514"/>
      <c r="E944" s="1514"/>
    </row>
    <row r="945" spans="1:5">
      <c r="A945" s="1514"/>
      <c r="B945" s="1891"/>
      <c r="C945" s="1514"/>
      <c r="D945" s="1514"/>
      <c r="E945" s="1514"/>
    </row>
    <row r="946" spans="1:5">
      <c r="A946" s="1514"/>
      <c r="B946" s="1891"/>
      <c r="C946" s="1514"/>
      <c r="D946" s="1514"/>
      <c r="E946" s="1514"/>
    </row>
    <row r="947" spans="1:5">
      <c r="A947" s="1514"/>
      <c r="B947" s="1891"/>
      <c r="C947" s="1514"/>
      <c r="D947" s="1514"/>
      <c r="E947" s="1514"/>
    </row>
    <row r="948" spans="1:5">
      <c r="A948" s="1514"/>
      <c r="B948" s="1891"/>
      <c r="C948" s="1514"/>
      <c r="D948" s="1514"/>
      <c r="E948" s="1514"/>
    </row>
    <row r="949" spans="1:5">
      <c r="A949" s="1514"/>
      <c r="B949" s="1891"/>
      <c r="C949" s="1514"/>
      <c r="D949" s="1514"/>
      <c r="E949" s="1514"/>
    </row>
    <row r="950" spans="1:5">
      <c r="A950" s="1514"/>
      <c r="B950" s="1891"/>
      <c r="C950" s="1514"/>
      <c r="D950" s="1514"/>
      <c r="E950" s="1514"/>
    </row>
    <row r="951" spans="1:5">
      <c r="A951" s="1514"/>
      <c r="B951" s="1891"/>
      <c r="C951" s="1514"/>
      <c r="D951" s="1514"/>
      <c r="E951" s="1514"/>
    </row>
    <row r="952" spans="1:5">
      <c r="A952" s="1514"/>
      <c r="B952" s="1891"/>
      <c r="C952" s="1514"/>
      <c r="D952" s="1514"/>
      <c r="E952" s="1514"/>
    </row>
    <row r="953" spans="1:5">
      <c r="A953" s="1514"/>
      <c r="B953" s="1891"/>
      <c r="C953" s="1514"/>
      <c r="D953" s="1514"/>
      <c r="E953" s="1514"/>
    </row>
    <row r="954" spans="1:5">
      <c r="A954" s="1514"/>
      <c r="B954" s="1891"/>
      <c r="C954" s="1514"/>
      <c r="D954" s="1514"/>
      <c r="E954" s="1514"/>
    </row>
    <row r="955" spans="1:5">
      <c r="A955" s="1514"/>
      <c r="B955" s="1891"/>
      <c r="C955" s="1514"/>
      <c r="D955" s="1514"/>
      <c r="E955" s="1514"/>
    </row>
    <row r="956" spans="1:5">
      <c r="A956" s="1514"/>
      <c r="B956" s="1891"/>
      <c r="C956" s="1514"/>
      <c r="D956" s="1514"/>
      <c r="E956" s="1514"/>
    </row>
    <row r="957" spans="1:5">
      <c r="A957" s="1514"/>
      <c r="B957" s="1891"/>
      <c r="C957" s="1514"/>
      <c r="D957" s="1514"/>
      <c r="E957" s="1514"/>
    </row>
    <row r="958" spans="1:5">
      <c r="A958" s="1514"/>
      <c r="B958" s="1891"/>
      <c r="C958" s="1514"/>
      <c r="D958" s="1514"/>
      <c r="E958" s="1514"/>
    </row>
    <row r="959" spans="1:5">
      <c r="A959" s="1514"/>
      <c r="B959" s="1891"/>
      <c r="C959" s="1514"/>
      <c r="D959" s="1514"/>
      <c r="E959" s="1514"/>
    </row>
    <row r="960" spans="1:5">
      <c r="A960" s="1514"/>
      <c r="B960" s="1891"/>
      <c r="C960" s="1514"/>
      <c r="D960" s="1514"/>
      <c r="E960" s="1514"/>
    </row>
    <row r="961" spans="1:5">
      <c r="A961" s="1514"/>
      <c r="B961" s="1891"/>
      <c r="C961" s="1514"/>
      <c r="D961" s="1514"/>
      <c r="E961" s="1514"/>
    </row>
    <row r="962" spans="1:5">
      <c r="A962" s="1514"/>
      <c r="B962" s="1891"/>
      <c r="C962" s="1514"/>
      <c r="D962" s="1514"/>
      <c r="E962" s="1514"/>
    </row>
    <row r="963" spans="1:5">
      <c r="A963" s="1514"/>
      <c r="B963" s="1891"/>
      <c r="C963" s="1514"/>
      <c r="D963" s="1514"/>
      <c r="E963" s="1514"/>
    </row>
    <row r="964" spans="1:5">
      <c r="A964" s="1514"/>
      <c r="B964" s="1891"/>
      <c r="C964" s="1514"/>
      <c r="D964" s="1514"/>
      <c r="E964" s="1514"/>
    </row>
    <row r="965" spans="1:5">
      <c r="A965" s="1514"/>
      <c r="B965" s="1891"/>
      <c r="C965" s="1514"/>
      <c r="D965" s="1514"/>
      <c r="E965" s="1514"/>
    </row>
    <row r="966" spans="1:5">
      <c r="A966" s="1514"/>
      <c r="B966" s="1891"/>
      <c r="C966" s="1514"/>
      <c r="D966" s="1514"/>
      <c r="E966" s="1514"/>
    </row>
    <row r="967" spans="1:5">
      <c r="A967" s="1514"/>
      <c r="B967" s="1891"/>
      <c r="C967" s="1514"/>
      <c r="D967" s="1514"/>
      <c r="E967" s="1514"/>
    </row>
    <row r="968" spans="1:5">
      <c r="A968" s="1514"/>
      <c r="B968" s="1891"/>
      <c r="C968" s="1514"/>
      <c r="D968" s="1514"/>
      <c r="E968" s="1514"/>
    </row>
    <row r="969" spans="1:5">
      <c r="A969" s="1514"/>
      <c r="B969" s="1891"/>
      <c r="C969" s="1514"/>
      <c r="D969" s="1514"/>
      <c r="E969" s="1514"/>
    </row>
    <row r="970" spans="1:5">
      <c r="A970" s="1514"/>
      <c r="B970" s="1891"/>
      <c r="C970" s="1514"/>
      <c r="D970" s="1514"/>
      <c r="E970" s="1514"/>
    </row>
    <row r="971" spans="1:5">
      <c r="A971" s="1514"/>
      <c r="B971" s="1891"/>
      <c r="C971" s="1514"/>
      <c r="D971" s="1514"/>
      <c r="E971" s="1514"/>
    </row>
    <row r="972" spans="1:5">
      <c r="A972" s="1514"/>
      <c r="B972" s="1891"/>
      <c r="C972" s="1514"/>
      <c r="D972" s="1514"/>
      <c r="E972" s="1514"/>
    </row>
    <row r="973" spans="1:5">
      <c r="A973" s="1514"/>
      <c r="B973" s="1891"/>
      <c r="C973" s="1514"/>
      <c r="D973" s="1514"/>
      <c r="E973" s="1514"/>
    </row>
    <row r="974" spans="1:5">
      <c r="A974" s="1514"/>
      <c r="B974" s="1891"/>
      <c r="C974" s="1514"/>
      <c r="D974" s="1514"/>
      <c r="E974" s="1514"/>
    </row>
    <row r="975" spans="1:5">
      <c r="A975" s="1514"/>
      <c r="B975" s="1891"/>
      <c r="C975" s="1514"/>
      <c r="D975" s="1514"/>
      <c r="E975" s="1514"/>
    </row>
    <row r="976" spans="1:5">
      <c r="A976" s="1514"/>
      <c r="B976" s="1891"/>
      <c r="C976" s="1514"/>
      <c r="D976" s="1514"/>
      <c r="E976" s="1514"/>
    </row>
    <row r="977" spans="1:5">
      <c r="A977" s="1514"/>
      <c r="B977" s="1891"/>
      <c r="C977" s="1514"/>
      <c r="D977" s="1514"/>
      <c r="E977" s="1514"/>
    </row>
    <row r="978" spans="1:5">
      <c r="A978" s="1514"/>
      <c r="B978" s="1891"/>
      <c r="C978" s="1514"/>
      <c r="D978" s="1514"/>
      <c r="E978" s="1514"/>
    </row>
    <row r="979" spans="1:5">
      <c r="A979" s="1514"/>
      <c r="B979" s="1891"/>
      <c r="C979" s="1514"/>
      <c r="D979" s="1514"/>
      <c r="E979" s="1514"/>
    </row>
    <row r="980" spans="1:5">
      <c r="A980" s="1514"/>
      <c r="B980" s="1891"/>
      <c r="C980" s="1514"/>
      <c r="D980" s="1514"/>
      <c r="E980" s="1514"/>
    </row>
    <row r="981" spans="1:5">
      <c r="A981" s="1514"/>
      <c r="B981" s="1891"/>
      <c r="C981" s="1514"/>
      <c r="D981" s="1514"/>
      <c r="E981" s="1514"/>
    </row>
    <row r="982" spans="1:5">
      <c r="A982" s="1514"/>
      <c r="B982" s="1891"/>
      <c r="C982" s="1514"/>
      <c r="D982" s="1514"/>
      <c r="E982" s="1514"/>
    </row>
    <row r="983" spans="1:5">
      <c r="A983" s="1514"/>
      <c r="B983" s="1891"/>
      <c r="C983" s="1514"/>
      <c r="D983" s="1514"/>
      <c r="E983" s="1514"/>
    </row>
  </sheetData>
  <mergeCells count="10">
    <mergeCell ref="A44:G44"/>
    <mergeCell ref="A2:E2"/>
    <mergeCell ref="A3:G3"/>
    <mergeCell ref="B5:B8"/>
    <mergeCell ref="C5:F6"/>
    <mergeCell ref="G5:G8"/>
    <mergeCell ref="C7:C8"/>
    <mergeCell ref="D7:D8"/>
    <mergeCell ref="E7:E8"/>
    <mergeCell ref="F7:F8"/>
  </mergeCells>
  <conditionalFormatting sqref="D20:D40 F24:F40 D9:D18 E9:E40 G9:G40 F9:F22 B9:C40">
    <cfRule type="cellIs" dxfId="48" priority="2" stopIfTrue="1" operator="between">
      <formula>0.045</formula>
      <formula>0.05</formula>
    </cfRule>
    <cfRule type="cellIs" dxfId="47" priority="3" stopIfTrue="1" operator="between">
      <formula>0.000001</formula>
      <formula>0.045</formula>
    </cfRule>
  </conditionalFormatting>
  <conditionalFormatting sqref="B33:G33 B25:G25 B9:G9 B17:G17">
    <cfRule type="cellIs" dxfId="46" priority="1" stopIfTrue="1" operator="between">
      <formula>0.0001</formula>
      <formula>0.045</formula>
    </cfRule>
  </conditionalFormatting>
  <hyperlinks>
    <hyperlink ref="A44" r:id="rId1"/>
    <hyperlink ref="A1" location="Índice!A1" display="Voltar ao índice"/>
  </hyperlinks>
  <pageMargins left="0.78740157480314965" right="0.78740157480314965" top="1.1811023622047245" bottom="0.78740157480314965" header="0" footer="0"/>
  <pageSetup paperSize="9" scale="99" orientation="portrait" horizontalDpi="300" verticalDpi="300" r:id="rId2"/>
  <headerFooter alignWithMargins="0"/>
  <drawing r:id="rId3"/>
</worksheet>
</file>

<file path=xl/worksheets/sheet137.xml><?xml version="1.0" encoding="utf-8"?>
<worksheet xmlns="http://schemas.openxmlformats.org/spreadsheetml/2006/main" xmlns:r="http://schemas.openxmlformats.org/officeDocument/2006/relationships">
  <dimension ref="A1:M983"/>
  <sheetViews>
    <sheetView showGridLines="0" workbookViewId="0"/>
  </sheetViews>
  <sheetFormatPr defaultRowHeight="9"/>
  <cols>
    <col min="1" max="1" width="25.28515625" style="1467" customWidth="1"/>
    <col min="2" max="2" width="10.42578125" style="1470" customWidth="1"/>
    <col min="3" max="3" width="9.140625" style="1467" customWidth="1"/>
    <col min="4" max="4" width="11.85546875" style="1467" customWidth="1"/>
    <col min="5" max="5" width="10.140625" style="1467" customWidth="1"/>
    <col min="6" max="6" width="10" style="1467" customWidth="1"/>
    <col min="7" max="7" width="10.140625" style="1467" customWidth="1"/>
    <col min="8" max="256" width="9.140625" style="1467"/>
    <col min="257" max="257" width="31.140625" style="1467" customWidth="1"/>
    <col min="258" max="258" width="10.42578125" style="1467" customWidth="1"/>
    <col min="259" max="259" width="9.140625" style="1467" customWidth="1"/>
    <col min="260" max="260" width="11.85546875" style="1467" customWidth="1"/>
    <col min="261" max="262" width="10" style="1467" customWidth="1"/>
    <col min="263" max="263" width="12.42578125" style="1467" customWidth="1"/>
    <col min="264" max="512" width="9.140625" style="1467"/>
    <col min="513" max="513" width="31.140625" style="1467" customWidth="1"/>
    <col min="514" max="514" width="10.42578125" style="1467" customWidth="1"/>
    <col min="515" max="515" width="9.140625" style="1467" customWidth="1"/>
    <col min="516" max="516" width="11.85546875" style="1467" customWidth="1"/>
    <col min="517" max="518" width="10" style="1467" customWidth="1"/>
    <col min="519" max="519" width="12.42578125" style="1467" customWidth="1"/>
    <col min="520" max="768" width="9.140625" style="1467"/>
    <col min="769" max="769" width="31.140625" style="1467" customWidth="1"/>
    <col min="770" max="770" width="10.42578125" style="1467" customWidth="1"/>
    <col min="771" max="771" width="9.140625" style="1467" customWidth="1"/>
    <col min="772" max="772" width="11.85546875" style="1467" customWidth="1"/>
    <col min="773" max="774" width="10" style="1467" customWidth="1"/>
    <col min="775" max="775" width="12.42578125" style="1467" customWidth="1"/>
    <col min="776" max="1024" width="9.140625" style="1467"/>
    <col min="1025" max="1025" width="31.140625" style="1467" customWidth="1"/>
    <col min="1026" max="1026" width="10.42578125" style="1467" customWidth="1"/>
    <col min="1027" max="1027" width="9.140625" style="1467" customWidth="1"/>
    <col min="1028" max="1028" width="11.85546875" style="1467" customWidth="1"/>
    <col min="1029" max="1030" width="10" style="1467" customWidth="1"/>
    <col min="1031" max="1031" width="12.42578125" style="1467" customWidth="1"/>
    <col min="1032" max="1280" width="9.140625" style="1467"/>
    <col min="1281" max="1281" width="31.140625" style="1467" customWidth="1"/>
    <col min="1282" max="1282" width="10.42578125" style="1467" customWidth="1"/>
    <col min="1283" max="1283" width="9.140625" style="1467" customWidth="1"/>
    <col min="1284" max="1284" width="11.85546875" style="1467" customWidth="1"/>
    <col min="1285" max="1286" width="10" style="1467" customWidth="1"/>
    <col min="1287" max="1287" width="12.42578125" style="1467" customWidth="1"/>
    <col min="1288" max="1536" width="9.140625" style="1467"/>
    <col min="1537" max="1537" width="31.140625" style="1467" customWidth="1"/>
    <col min="1538" max="1538" width="10.42578125" style="1467" customWidth="1"/>
    <col min="1539" max="1539" width="9.140625" style="1467" customWidth="1"/>
    <col min="1540" max="1540" width="11.85546875" style="1467" customWidth="1"/>
    <col min="1541" max="1542" width="10" style="1467" customWidth="1"/>
    <col min="1543" max="1543" width="12.42578125" style="1467" customWidth="1"/>
    <col min="1544" max="1792" width="9.140625" style="1467"/>
    <col min="1793" max="1793" width="31.140625" style="1467" customWidth="1"/>
    <col min="1794" max="1794" width="10.42578125" style="1467" customWidth="1"/>
    <col min="1795" max="1795" width="9.140625" style="1467" customWidth="1"/>
    <col min="1796" max="1796" width="11.85546875" style="1467" customWidth="1"/>
    <col min="1797" max="1798" width="10" style="1467" customWidth="1"/>
    <col min="1799" max="1799" width="12.42578125" style="1467" customWidth="1"/>
    <col min="1800" max="2048" width="9.140625" style="1467"/>
    <col min="2049" max="2049" width="31.140625" style="1467" customWidth="1"/>
    <col min="2050" max="2050" width="10.42578125" style="1467" customWidth="1"/>
    <col min="2051" max="2051" width="9.140625" style="1467" customWidth="1"/>
    <col min="2052" max="2052" width="11.85546875" style="1467" customWidth="1"/>
    <col min="2053" max="2054" width="10" style="1467" customWidth="1"/>
    <col min="2055" max="2055" width="12.42578125" style="1467" customWidth="1"/>
    <col min="2056" max="2304" width="9.140625" style="1467"/>
    <col min="2305" max="2305" width="31.140625" style="1467" customWidth="1"/>
    <col min="2306" max="2306" width="10.42578125" style="1467" customWidth="1"/>
    <col min="2307" max="2307" width="9.140625" style="1467" customWidth="1"/>
    <col min="2308" max="2308" width="11.85546875" style="1467" customWidth="1"/>
    <col min="2309" max="2310" width="10" style="1467" customWidth="1"/>
    <col min="2311" max="2311" width="12.42578125" style="1467" customWidth="1"/>
    <col min="2312" max="2560" width="9.140625" style="1467"/>
    <col min="2561" max="2561" width="31.140625" style="1467" customWidth="1"/>
    <col min="2562" max="2562" width="10.42578125" style="1467" customWidth="1"/>
    <col min="2563" max="2563" width="9.140625" style="1467" customWidth="1"/>
    <col min="2564" max="2564" width="11.85546875" style="1467" customWidth="1"/>
    <col min="2565" max="2566" width="10" style="1467" customWidth="1"/>
    <col min="2567" max="2567" width="12.42578125" style="1467" customWidth="1"/>
    <col min="2568" max="2816" width="9.140625" style="1467"/>
    <col min="2817" max="2817" width="31.140625" style="1467" customWidth="1"/>
    <col min="2818" max="2818" width="10.42578125" style="1467" customWidth="1"/>
    <col min="2819" max="2819" width="9.140625" style="1467" customWidth="1"/>
    <col min="2820" max="2820" width="11.85546875" style="1467" customWidth="1"/>
    <col min="2821" max="2822" width="10" style="1467" customWidth="1"/>
    <col min="2823" max="2823" width="12.42578125" style="1467" customWidth="1"/>
    <col min="2824" max="3072" width="9.140625" style="1467"/>
    <col min="3073" max="3073" width="31.140625" style="1467" customWidth="1"/>
    <col min="3074" max="3074" width="10.42578125" style="1467" customWidth="1"/>
    <col min="3075" max="3075" width="9.140625" style="1467" customWidth="1"/>
    <col min="3076" max="3076" width="11.85546875" style="1467" customWidth="1"/>
    <col min="3077" max="3078" width="10" style="1467" customWidth="1"/>
    <col min="3079" max="3079" width="12.42578125" style="1467" customWidth="1"/>
    <col min="3080" max="3328" width="9.140625" style="1467"/>
    <col min="3329" max="3329" width="31.140625" style="1467" customWidth="1"/>
    <col min="3330" max="3330" width="10.42578125" style="1467" customWidth="1"/>
    <col min="3331" max="3331" width="9.140625" style="1467" customWidth="1"/>
    <col min="3332" max="3332" width="11.85546875" style="1467" customWidth="1"/>
    <col min="3333" max="3334" width="10" style="1467" customWidth="1"/>
    <col min="3335" max="3335" width="12.42578125" style="1467" customWidth="1"/>
    <col min="3336" max="3584" width="9.140625" style="1467"/>
    <col min="3585" max="3585" width="31.140625" style="1467" customWidth="1"/>
    <col min="3586" max="3586" width="10.42578125" style="1467" customWidth="1"/>
    <col min="3587" max="3587" width="9.140625" style="1467" customWidth="1"/>
    <col min="3588" max="3588" width="11.85546875" style="1467" customWidth="1"/>
    <col min="3589" max="3590" width="10" style="1467" customWidth="1"/>
    <col min="3591" max="3591" width="12.42578125" style="1467" customWidth="1"/>
    <col min="3592" max="3840" width="9.140625" style="1467"/>
    <col min="3841" max="3841" width="31.140625" style="1467" customWidth="1"/>
    <col min="3842" max="3842" width="10.42578125" style="1467" customWidth="1"/>
    <col min="3843" max="3843" width="9.140625" style="1467" customWidth="1"/>
    <col min="3844" max="3844" width="11.85546875" style="1467" customWidth="1"/>
    <col min="3845" max="3846" width="10" style="1467" customWidth="1"/>
    <col min="3847" max="3847" width="12.42578125" style="1467" customWidth="1"/>
    <col min="3848" max="4096" width="9.140625" style="1467"/>
    <col min="4097" max="4097" width="31.140625" style="1467" customWidth="1"/>
    <col min="4098" max="4098" width="10.42578125" style="1467" customWidth="1"/>
    <col min="4099" max="4099" width="9.140625" style="1467" customWidth="1"/>
    <col min="4100" max="4100" width="11.85546875" style="1467" customWidth="1"/>
    <col min="4101" max="4102" width="10" style="1467" customWidth="1"/>
    <col min="4103" max="4103" width="12.42578125" style="1467" customWidth="1"/>
    <col min="4104" max="4352" width="9.140625" style="1467"/>
    <col min="4353" max="4353" width="31.140625" style="1467" customWidth="1"/>
    <col min="4354" max="4354" width="10.42578125" style="1467" customWidth="1"/>
    <col min="4355" max="4355" width="9.140625" style="1467" customWidth="1"/>
    <col min="4356" max="4356" width="11.85546875" style="1467" customWidth="1"/>
    <col min="4357" max="4358" width="10" style="1467" customWidth="1"/>
    <col min="4359" max="4359" width="12.42578125" style="1467" customWidth="1"/>
    <col min="4360" max="4608" width="9.140625" style="1467"/>
    <col min="4609" max="4609" width="31.140625" style="1467" customWidth="1"/>
    <col min="4610" max="4610" width="10.42578125" style="1467" customWidth="1"/>
    <col min="4611" max="4611" width="9.140625" style="1467" customWidth="1"/>
    <col min="4612" max="4612" width="11.85546875" style="1467" customWidth="1"/>
    <col min="4613" max="4614" width="10" style="1467" customWidth="1"/>
    <col min="4615" max="4615" width="12.42578125" style="1467" customWidth="1"/>
    <col min="4616" max="4864" width="9.140625" style="1467"/>
    <col min="4865" max="4865" width="31.140625" style="1467" customWidth="1"/>
    <col min="4866" max="4866" width="10.42578125" style="1467" customWidth="1"/>
    <col min="4867" max="4867" width="9.140625" style="1467" customWidth="1"/>
    <col min="4868" max="4868" width="11.85546875" style="1467" customWidth="1"/>
    <col min="4869" max="4870" width="10" style="1467" customWidth="1"/>
    <col min="4871" max="4871" width="12.42578125" style="1467" customWidth="1"/>
    <col min="4872" max="5120" width="9.140625" style="1467"/>
    <col min="5121" max="5121" width="31.140625" style="1467" customWidth="1"/>
    <col min="5122" max="5122" width="10.42578125" style="1467" customWidth="1"/>
    <col min="5123" max="5123" width="9.140625" style="1467" customWidth="1"/>
    <col min="5124" max="5124" width="11.85546875" style="1467" customWidth="1"/>
    <col min="5125" max="5126" width="10" style="1467" customWidth="1"/>
    <col min="5127" max="5127" width="12.42578125" style="1467" customWidth="1"/>
    <col min="5128" max="5376" width="9.140625" style="1467"/>
    <col min="5377" max="5377" width="31.140625" style="1467" customWidth="1"/>
    <col min="5378" max="5378" width="10.42578125" style="1467" customWidth="1"/>
    <col min="5379" max="5379" width="9.140625" style="1467" customWidth="1"/>
    <col min="5380" max="5380" width="11.85546875" style="1467" customWidth="1"/>
    <col min="5381" max="5382" width="10" style="1467" customWidth="1"/>
    <col min="5383" max="5383" width="12.42578125" style="1467" customWidth="1"/>
    <col min="5384" max="5632" width="9.140625" style="1467"/>
    <col min="5633" max="5633" width="31.140625" style="1467" customWidth="1"/>
    <col min="5634" max="5634" width="10.42578125" style="1467" customWidth="1"/>
    <col min="5635" max="5635" width="9.140625" style="1467" customWidth="1"/>
    <col min="5636" max="5636" width="11.85546875" style="1467" customWidth="1"/>
    <col min="5637" max="5638" width="10" style="1467" customWidth="1"/>
    <col min="5639" max="5639" width="12.42578125" style="1467" customWidth="1"/>
    <col min="5640" max="5888" width="9.140625" style="1467"/>
    <col min="5889" max="5889" width="31.140625" style="1467" customWidth="1"/>
    <col min="5890" max="5890" width="10.42578125" style="1467" customWidth="1"/>
    <col min="5891" max="5891" width="9.140625" style="1467" customWidth="1"/>
    <col min="5892" max="5892" width="11.85546875" style="1467" customWidth="1"/>
    <col min="5893" max="5894" width="10" style="1467" customWidth="1"/>
    <col min="5895" max="5895" width="12.42578125" style="1467" customWidth="1"/>
    <col min="5896" max="6144" width="9.140625" style="1467"/>
    <col min="6145" max="6145" width="31.140625" style="1467" customWidth="1"/>
    <col min="6146" max="6146" width="10.42578125" style="1467" customWidth="1"/>
    <col min="6147" max="6147" width="9.140625" style="1467" customWidth="1"/>
    <col min="6148" max="6148" width="11.85546875" style="1467" customWidth="1"/>
    <col min="6149" max="6150" width="10" style="1467" customWidth="1"/>
    <col min="6151" max="6151" width="12.42578125" style="1467" customWidth="1"/>
    <col min="6152" max="6400" width="9.140625" style="1467"/>
    <col min="6401" max="6401" width="31.140625" style="1467" customWidth="1"/>
    <col min="6402" max="6402" width="10.42578125" style="1467" customWidth="1"/>
    <col min="6403" max="6403" width="9.140625" style="1467" customWidth="1"/>
    <col min="6404" max="6404" width="11.85546875" style="1467" customWidth="1"/>
    <col min="6405" max="6406" width="10" style="1467" customWidth="1"/>
    <col min="6407" max="6407" width="12.42578125" style="1467" customWidth="1"/>
    <col min="6408" max="6656" width="9.140625" style="1467"/>
    <col min="6657" max="6657" width="31.140625" style="1467" customWidth="1"/>
    <col min="6658" max="6658" width="10.42578125" style="1467" customWidth="1"/>
    <col min="6659" max="6659" width="9.140625" style="1467" customWidth="1"/>
    <col min="6660" max="6660" width="11.85546875" style="1467" customWidth="1"/>
    <col min="6661" max="6662" width="10" style="1467" customWidth="1"/>
    <col min="6663" max="6663" width="12.42578125" style="1467" customWidth="1"/>
    <col min="6664" max="6912" width="9.140625" style="1467"/>
    <col min="6913" max="6913" width="31.140625" style="1467" customWidth="1"/>
    <col min="6914" max="6914" width="10.42578125" style="1467" customWidth="1"/>
    <col min="6915" max="6915" width="9.140625" style="1467" customWidth="1"/>
    <col min="6916" max="6916" width="11.85546875" style="1467" customWidth="1"/>
    <col min="6917" max="6918" width="10" style="1467" customWidth="1"/>
    <col min="6919" max="6919" width="12.42578125" style="1467" customWidth="1"/>
    <col min="6920" max="7168" width="9.140625" style="1467"/>
    <col min="7169" max="7169" width="31.140625" style="1467" customWidth="1"/>
    <col min="7170" max="7170" width="10.42578125" style="1467" customWidth="1"/>
    <col min="7171" max="7171" width="9.140625" style="1467" customWidth="1"/>
    <col min="7172" max="7172" width="11.85546875" style="1467" customWidth="1"/>
    <col min="7173" max="7174" width="10" style="1467" customWidth="1"/>
    <col min="7175" max="7175" width="12.42578125" style="1467" customWidth="1"/>
    <col min="7176" max="7424" width="9.140625" style="1467"/>
    <col min="7425" max="7425" width="31.140625" style="1467" customWidth="1"/>
    <col min="7426" max="7426" width="10.42578125" style="1467" customWidth="1"/>
    <col min="7427" max="7427" width="9.140625" style="1467" customWidth="1"/>
    <col min="7428" max="7428" width="11.85546875" style="1467" customWidth="1"/>
    <col min="7429" max="7430" width="10" style="1467" customWidth="1"/>
    <col min="7431" max="7431" width="12.42578125" style="1467" customWidth="1"/>
    <col min="7432" max="7680" width="9.140625" style="1467"/>
    <col min="7681" max="7681" width="31.140625" style="1467" customWidth="1"/>
    <col min="7682" max="7682" width="10.42578125" style="1467" customWidth="1"/>
    <col min="7683" max="7683" width="9.140625" style="1467" customWidth="1"/>
    <col min="7684" max="7684" width="11.85546875" style="1467" customWidth="1"/>
    <col min="7685" max="7686" width="10" style="1467" customWidth="1"/>
    <col min="7687" max="7687" width="12.42578125" style="1467" customWidth="1"/>
    <col min="7688" max="7936" width="9.140625" style="1467"/>
    <col min="7937" max="7937" width="31.140625" style="1467" customWidth="1"/>
    <col min="7938" max="7938" width="10.42578125" style="1467" customWidth="1"/>
    <col min="7939" max="7939" width="9.140625" style="1467" customWidth="1"/>
    <col min="7940" max="7940" width="11.85546875" style="1467" customWidth="1"/>
    <col min="7941" max="7942" width="10" style="1467" customWidth="1"/>
    <col min="7943" max="7943" width="12.42578125" style="1467" customWidth="1"/>
    <col min="7944" max="8192" width="9.140625" style="1467"/>
    <col min="8193" max="8193" width="31.140625" style="1467" customWidth="1"/>
    <col min="8194" max="8194" width="10.42578125" style="1467" customWidth="1"/>
    <col min="8195" max="8195" width="9.140625" style="1467" customWidth="1"/>
    <col min="8196" max="8196" width="11.85546875" style="1467" customWidth="1"/>
    <col min="8197" max="8198" width="10" style="1467" customWidth="1"/>
    <col min="8199" max="8199" width="12.42578125" style="1467" customWidth="1"/>
    <col min="8200" max="8448" width="9.140625" style="1467"/>
    <col min="8449" max="8449" width="31.140625" style="1467" customWidth="1"/>
    <col min="8450" max="8450" width="10.42578125" style="1467" customWidth="1"/>
    <col min="8451" max="8451" width="9.140625" style="1467" customWidth="1"/>
    <col min="8452" max="8452" width="11.85546875" style="1467" customWidth="1"/>
    <col min="8453" max="8454" width="10" style="1467" customWidth="1"/>
    <col min="8455" max="8455" width="12.42578125" style="1467" customWidth="1"/>
    <col min="8456" max="8704" width="9.140625" style="1467"/>
    <col min="8705" max="8705" width="31.140625" style="1467" customWidth="1"/>
    <col min="8706" max="8706" width="10.42578125" style="1467" customWidth="1"/>
    <col min="8707" max="8707" width="9.140625" style="1467" customWidth="1"/>
    <col min="8708" max="8708" width="11.85546875" style="1467" customWidth="1"/>
    <col min="8709" max="8710" width="10" style="1467" customWidth="1"/>
    <col min="8711" max="8711" width="12.42578125" style="1467" customWidth="1"/>
    <col min="8712" max="8960" width="9.140625" style="1467"/>
    <col min="8961" max="8961" width="31.140625" style="1467" customWidth="1"/>
    <col min="8962" max="8962" width="10.42578125" style="1467" customWidth="1"/>
    <col min="8963" max="8963" width="9.140625" style="1467" customWidth="1"/>
    <col min="8964" max="8964" width="11.85546875" style="1467" customWidth="1"/>
    <col min="8965" max="8966" width="10" style="1467" customWidth="1"/>
    <col min="8967" max="8967" width="12.42578125" style="1467" customWidth="1"/>
    <col min="8968" max="9216" width="9.140625" style="1467"/>
    <col min="9217" max="9217" width="31.140625" style="1467" customWidth="1"/>
    <col min="9218" max="9218" width="10.42578125" style="1467" customWidth="1"/>
    <col min="9219" max="9219" width="9.140625" style="1467" customWidth="1"/>
    <col min="9220" max="9220" width="11.85546875" style="1467" customWidth="1"/>
    <col min="9221" max="9222" width="10" style="1467" customWidth="1"/>
    <col min="9223" max="9223" width="12.42578125" style="1467" customWidth="1"/>
    <col min="9224" max="9472" width="9.140625" style="1467"/>
    <col min="9473" max="9473" width="31.140625" style="1467" customWidth="1"/>
    <col min="9474" max="9474" width="10.42578125" style="1467" customWidth="1"/>
    <col min="9475" max="9475" width="9.140625" style="1467" customWidth="1"/>
    <col min="9476" max="9476" width="11.85546875" style="1467" customWidth="1"/>
    <col min="9477" max="9478" width="10" style="1467" customWidth="1"/>
    <col min="9479" max="9479" width="12.42578125" style="1467" customWidth="1"/>
    <col min="9480" max="9728" width="9.140625" style="1467"/>
    <col min="9729" max="9729" width="31.140625" style="1467" customWidth="1"/>
    <col min="9730" max="9730" width="10.42578125" style="1467" customWidth="1"/>
    <col min="9731" max="9731" width="9.140625" style="1467" customWidth="1"/>
    <col min="9732" max="9732" width="11.85546875" style="1467" customWidth="1"/>
    <col min="9733" max="9734" width="10" style="1467" customWidth="1"/>
    <col min="9735" max="9735" width="12.42578125" style="1467" customWidth="1"/>
    <col min="9736" max="9984" width="9.140625" style="1467"/>
    <col min="9985" max="9985" width="31.140625" style="1467" customWidth="1"/>
    <col min="9986" max="9986" width="10.42578125" style="1467" customWidth="1"/>
    <col min="9987" max="9987" width="9.140625" style="1467" customWidth="1"/>
    <col min="9988" max="9988" width="11.85546875" style="1467" customWidth="1"/>
    <col min="9989" max="9990" width="10" style="1467" customWidth="1"/>
    <col min="9991" max="9991" width="12.42578125" style="1467" customWidth="1"/>
    <col min="9992" max="10240" width="9.140625" style="1467"/>
    <col min="10241" max="10241" width="31.140625" style="1467" customWidth="1"/>
    <col min="10242" max="10242" width="10.42578125" style="1467" customWidth="1"/>
    <col min="10243" max="10243" width="9.140625" style="1467" customWidth="1"/>
    <col min="10244" max="10244" width="11.85546875" style="1467" customWidth="1"/>
    <col min="10245" max="10246" width="10" style="1467" customWidth="1"/>
    <col min="10247" max="10247" width="12.42578125" style="1467" customWidth="1"/>
    <col min="10248" max="10496" width="9.140625" style="1467"/>
    <col min="10497" max="10497" width="31.140625" style="1467" customWidth="1"/>
    <col min="10498" max="10498" width="10.42578125" style="1467" customWidth="1"/>
    <col min="10499" max="10499" width="9.140625" style="1467" customWidth="1"/>
    <col min="10500" max="10500" width="11.85546875" style="1467" customWidth="1"/>
    <col min="10501" max="10502" width="10" style="1467" customWidth="1"/>
    <col min="10503" max="10503" width="12.42578125" style="1467" customWidth="1"/>
    <col min="10504" max="10752" width="9.140625" style="1467"/>
    <col min="10753" max="10753" width="31.140625" style="1467" customWidth="1"/>
    <col min="10754" max="10754" width="10.42578125" style="1467" customWidth="1"/>
    <col min="10755" max="10755" width="9.140625" style="1467" customWidth="1"/>
    <col min="10756" max="10756" width="11.85546875" style="1467" customWidth="1"/>
    <col min="10757" max="10758" width="10" style="1467" customWidth="1"/>
    <col min="10759" max="10759" width="12.42578125" style="1467" customWidth="1"/>
    <col min="10760" max="11008" width="9.140625" style="1467"/>
    <col min="11009" max="11009" width="31.140625" style="1467" customWidth="1"/>
    <col min="11010" max="11010" width="10.42578125" style="1467" customWidth="1"/>
    <col min="11011" max="11011" width="9.140625" style="1467" customWidth="1"/>
    <col min="11012" max="11012" width="11.85546875" style="1467" customWidth="1"/>
    <col min="11013" max="11014" width="10" style="1467" customWidth="1"/>
    <col min="11015" max="11015" width="12.42578125" style="1467" customWidth="1"/>
    <col min="11016" max="11264" width="9.140625" style="1467"/>
    <col min="11265" max="11265" width="31.140625" style="1467" customWidth="1"/>
    <col min="11266" max="11266" width="10.42578125" style="1467" customWidth="1"/>
    <col min="11267" max="11267" width="9.140625" style="1467" customWidth="1"/>
    <col min="11268" max="11268" width="11.85546875" style="1467" customWidth="1"/>
    <col min="11269" max="11270" width="10" style="1467" customWidth="1"/>
    <col min="11271" max="11271" width="12.42578125" style="1467" customWidth="1"/>
    <col min="11272" max="11520" width="9.140625" style="1467"/>
    <col min="11521" max="11521" width="31.140625" style="1467" customWidth="1"/>
    <col min="11522" max="11522" width="10.42578125" style="1467" customWidth="1"/>
    <col min="11523" max="11523" width="9.140625" style="1467" customWidth="1"/>
    <col min="11524" max="11524" width="11.85546875" style="1467" customWidth="1"/>
    <col min="11525" max="11526" width="10" style="1467" customWidth="1"/>
    <col min="11527" max="11527" width="12.42578125" style="1467" customWidth="1"/>
    <col min="11528" max="11776" width="9.140625" style="1467"/>
    <col min="11777" max="11777" width="31.140625" style="1467" customWidth="1"/>
    <col min="11778" max="11778" width="10.42578125" style="1467" customWidth="1"/>
    <col min="11779" max="11779" width="9.140625" style="1467" customWidth="1"/>
    <col min="11780" max="11780" width="11.85546875" style="1467" customWidth="1"/>
    <col min="11781" max="11782" width="10" style="1467" customWidth="1"/>
    <col min="11783" max="11783" width="12.42578125" style="1467" customWidth="1"/>
    <col min="11784" max="12032" width="9.140625" style="1467"/>
    <col min="12033" max="12033" width="31.140625" style="1467" customWidth="1"/>
    <col min="12034" max="12034" width="10.42578125" style="1467" customWidth="1"/>
    <col min="12035" max="12035" width="9.140625" style="1467" customWidth="1"/>
    <col min="12036" max="12036" width="11.85546875" style="1467" customWidth="1"/>
    <col min="12037" max="12038" width="10" style="1467" customWidth="1"/>
    <col min="12039" max="12039" width="12.42578125" style="1467" customWidth="1"/>
    <col min="12040" max="12288" width="9.140625" style="1467"/>
    <col min="12289" max="12289" width="31.140625" style="1467" customWidth="1"/>
    <col min="12290" max="12290" width="10.42578125" style="1467" customWidth="1"/>
    <col min="12291" max="12291" width="9.140625" style="1467" customWidth="1"/>
    <col min="12292" max="12292" width="11.85546875" style="1467" customWidth="1"/>
    <col min="12293" max="12294" width="10" style="1467" customWidth="1"/>
    <col min="12295" max="12295" width="12.42578125" style="1467" customWidth="1"/>
    <col min="12296" max="12544" width="9.140625" style="1467"/>
    <col min="12545" max="12545" width="31.140625" style="1467" customWidth="1"/>
    <col min="12546" max="12546" width="10.42578125" style="1467" customWidth="1"/>
    <col min="12547" max="12547" width="9.140625" style="1467" customWidth="1"/>
    <col min="12548" max="12548" width="11.85546875" style="1467" customWidth="1"/>
    <col min="12549" max="12550" width="10" style="1467" customWidth="1"/>
    <col min="12551" max="12551" width="12.42578125" style="1467" customWidth="1"/>
    <col min="12552" max="12800" width="9.140625" style="1467"/>
    <col min="12801" max="12801" width="31.140625" style="1467" customWidth="1"/>
    <col min="12802" max="12802" width="10.42578125" style="1467" customWidth="1"/>
    <col min="12803" max="12803" width="9.140625" style="1467" customWidth="1"/>
    <col min="12804" max="12804" width="11.85546875" style="1467" customWidth="1"/>
    <col min="12805" max="12806" width="10" style="1467" customWidth="1"/>
    <col min="12807" max="12807" width="12.42578125" style="1467" customWidth="1"/>
    <col min="12808" max="13056" width="9.140625" style="1467"/>
    <col min="13057" max="13057" width="31.140625" style="1467" customWidth="1"/>
    <col min="13058" max="13058" width="10.42578125" style="1467" customWidth="1"/>
    <col min="13059" max="13059" width="9.140625" style="1467" customWidth="1"/>
    <col min="13060" max="13060" width="11.85546875" style="1467" customWidth="1"/>
    <col min="13061" max="13062" width="10" style="1467" customWidth="1"/>
    <col min="13063" max="13063" width="12.42578125" style="1467" customWidth="1"/>
    <col min="13064" max="13312" width="9.140625" style="1467"/>
    <col min="13313" max="13313" width="31.140625" style="1467" customWidth="1"/>
    <col min="13314" max="13314" width="10.42578125" style="1467" customWidth="1"/>
    <col min="13315" max="13315" width="9.140625" style="1467" customWidth="1"/>
    <col min="13316" max="13316" width="11.85546875" style="1467" customWidth="1"/>
    <col min="13317" max="13318" width="10" style="1467" customWidth="1"/>
    <col min="13319" max="13319" width="12.42578125" style="1467" customWidth="1"/>
    <col min="13320" max="13568" width="9.140625" style="1467"/>
    <col min="13569" max="13569" width="31.140625" style="1467" customWidth="1"/>
    <col min="13570" max="13570" width="10.42578125" style="1467" customWidth="1"/>
    <col min="13571" max="13571" width="9.140625" style="1467" customWidth="1"/>
    <col min="13572" max="13572" width="11.85546875" style="1467" customWidth="1"/>
    <col min="13573" max="13574" width="10" style="1467" customWidth="1"/>
    <col min="13575" max="13575" width="12.42578125" style="1467" customWidth="1"/>
    <col min="13576" max="13824" width="9.140625" style="1467"/>
    <col min="13825" max="13825" width="31.140625" style="1467" customWidth="1"/>
    <col min="13826" max="13826" width="10.42578125" style="1467" customWidth="1"/>
    <col min="13827" max="13827" width="9.140625" style="1467" customWidth="1"/>
    <col min="13828" max="13828" width="11.85546875" style="1467" customWidth="1"/>
    <col min="13829" max="13830" width="10" style="1467" customWidth="1"/>
    <col min="13831" max="13831" width="12.42578125" style="1467" customWidth="1"/>
    <col min="13832" max="14080" width="9.140625" style="1467"/>
    <col min="14081" max="14081" width="31.140625" style="1467" customWidth="1"/>
    <col min="14082" max="14082" width="10.42578125" style="1467" customWidth="1"/>
    <col min="14083" max="14083" width="9.140625" style="1467" customWidth="1"/>
    <col min="14084" max="14084" width="11.85546875" style="1467" customWidth="1"/>
    <col min="14085" max="14086" width="10" style="1467" customWidth="1"/>
    <col min="14087" max="14087" width="12.42578125" style="1467" customWidth="1"/>
    <col min="14088" max="14336" width="9.140625" style="1467"/>
    <col min="14337" max="14337" width="31.140625" style="1467" customWidth="1"/>
    <col min="14338" max="14338" width="10.42578125" style="1467" customWidth="1"/>
    <col min="14339" max="14339" width="9.140625" style="1467" customWidth="1"/>
    <col min="14340" max="14340" width="11.85546875" style="1467" customWidth="1"/>
    <col min="14341" max="14342" width="10" style="1467" customWidth="1"/>
    <col min="14343" max="14343" width="12.42578125" style="1467" customWidth="1"/>
    <col min="14344" max="14592" width="9.140625" style="1467"/>
    <col min="14593" max="14593" width="31.140625" style="1467" customWidth="1"/>
    <col min="14594" max="14594" width="10.42578125" style="1467" customWidth="1"/>
    <col min="14595" max="14595" width="9.140625" style="1467" customWidth="1"/>
    <col min="14596" max="14596" width="11.85546875" style="1467" customWidth="1"/>
    <col min="14597" max="14598" width="10" style="1467" customWidth="1"/>
    <col min="14599" max="14599" width="12.42578125" style="1467" customWidth="1"/>
    <col min="14600" max="14848" width="9.140625" style="1467"/>
    <col min="14849" max="14849" width="31.140625" style="1467" customWidth="1"/>
    <col min="14850" max="14850" width="10.42578125" style="1467" customWidth="1"/>
    <col min="14851" max="14851" width="9.140625" style="1467" customWidth="1"/>
    <col min="14852" max="14852" width="11.85546875" style="1467" customWidth="1"/>
    <col min="14853" max="14854" width="10" style="1467" customWidth="1"/>
    <col min="14855" max="14855" width="12.42578125" style="1467" customWidth="1"/>
    <col min="14856" max="15104" width="9.140625" style="1467"/>
    <col min="15105" max="15105" width="31.140625" style="1467" customWidth="1"/>
    <col min="15106" max="15106" width="10.42578125" style="1467" customWidth="1"/>
    <col min="15107" max="15107" width="9.140625" style="1467" customWidth="1"/>
    <col min="15108" max="15108" width="11.85546875" style="1467" customWidth="1"/>
    <col min="15109" max="15110" width="10" style="1467" customWidth="1"/>
    <col min="15111" max="15111" width="12.42578125" style="1467" customWidth="1"/>
    <col min="15112" max="15360" width="9.140625" style="1467"/>
    <col min="15361" max="15361" width="31.140625" style="1467" customWidth="1"/>
    <col min="15362" max="15362" width="10.42578125" style="1467" customWidth="1"/>
    <col min="15363" max="15363" width="9.140625" style="1467" customWidth="1"/>
    <col min="15364" max="15364" width="11.85546875" style="1467" customWidth="1"/>
    <col min="15365" max="15366" width="10" style="1467" customWidth="1"/>
    <col min="15367" max="15367" width="12.42578125" style="1467" customWidth="1"/>
    <col min="15368" max="15616" width="9.140625" style="1467"/>
    <col min="15617" max="15617" width="31.140625" style="1467" customWidth="1"/>
    <col min="15618" max="15618" width="10.42578125" style="1467" customWidth="1"/>
    <col min="15619" max="15619" width="9.140625" style="1467" customWidth="1"/>
    <col min="15620" max="15620" width="11.85546875" style="1467" customWidth="1"/>
    <col min="15621" max="15622" width="10" style="1467" customWidth="1"/>
    <col min="15623" max="15623" width="12.42578125" style="1467" customWidth="1"/>
    <col min="15624" max="15872" width="9.140625" style="1467"/>
    <col min="15873" max="15873" width="31.140625" style="1467" customWidth="1"/>
    <col min="15874" max="15874" width="10.42578125" style="1467" customWidth="1"/>
    <col min="15875" max="15875" width="9.140625" style="1467" customWidth="1"/>
    <col min="15876" max="15876" width="11.85546875" style="1467" customWidth="1"/>
    <col min="15877" max="15878" width="10" style="1467" customWidth="1"/>
    <col min="15879" max="15879" width="12.42578125" style="1467" customWidth="1"/>
    <col min="15880" max="16128" width="9.140625" style="1467"/>
    <col min="16129" max="16129" width="31.140625" style="1467" customWidth="1"/>
    <col min="16130" max="16130" width="10.42578125" style="1467" customWidth="1"/>
    <col min="16131" max="16131" width="9.140625" style="1467" customWidth="1"/>
    <col min="16132" max="16132" width="11.85546875" style="1467" customWidth="1"/>
    <col min="16133" max="16134" width="10" style="1467" customWidth="1"/>
    <col min="16135" max="16135" width="12.42578125" style="1467" customWidth="1"/>
    <col min="16136" max="16384" width="9.140625" style="1467"/>
  </cols>
  <sheetData>
    <row r="1" spans="1:13" ht="17.25" customHeight="1">
      <c r="A1" s="1921" t="s">
        <v>1737</v>
      </c>
      <c r="B1" s="1933"/>
      <c r="C1" s="1630"/>
      <c r="D1" s="1630"/>
      <c r="E1" s="1630"/>
    </row>
    <row r="2" spans="1:13" ht="19.5" customHeight="1">
      <c r="A2" s="2328" t="s">
        <v>1566</v>
      </c>
      <c r="B2" s="2328"/>
      <c r="C2" s="2328"/>
      <c r="D2" s="2328"/>
      <c r="E2" s="2328"/>
    </row>
    <row r="3" spans="1:13" ht="19.5" customHeight="1">
      <c r="A3" s="2329" t="s">
        <v>1567</v>
      </c>
      <c r="B3" s="2329"/>
      <c r="C3" s="2329"/>
      <c r="D3" s="2329"/>
      <c r="E3" s="2329"/>
      <c r="F3" s="2394"/>
      <c r="G3" s="2394"/>
    </row>
    <row r="4" spans="1:13" s="122" customFormat="1" ht="12.95" customHeight="1">
      <c r="A4" s="1618">
        <v>2016</v>
      </c>
      <c r="B4" s="1746"/>
      <c r="C4" s="1839"/>
      <c r="D4" s="1839"/>
      <c r="G4" s="1840" t="s">
        <v>1495</v>
      </c>
    </row>
    <row r="5" spans="1:13" s="122" customFormat="1" ht="11.1" customHeight="1">
      <c r="A5" s="1841" t="s">
        <v>1462</v>
      </c>
      <c r="B5" s="2092" t="s">
        <v>0</v>
      </c>
      <c r="C5" s="2049" t="s">
        <v>1484</v>
      </c>
      <c r="D5" s="2391"/>
      <c r="E5" s="2391"/>
      <c r="F5" s="2392"/>
      <c r="G5" s="2092" t="s">
        <v>1497</v>
      </c>
    </row>
    <row r="6" spans="1:13" s="122" customFormat="1" ht="11.1" customHeight="1">
      <c r="A6" s="1842"/>
      <c r="B6" s="2065"/>
      <c r="C6" s="2068"/>
      <c r="D6" s="2185"/>
      <c r="E6" s="2185"/>
      <c r="F6" s="2186"/>
      <c r="G6" s="2393"/>
    </row>
    <row r="7" spans="1:13" s="122" customFormat="1" ht="11.1" customHeight="1">
      <c r="A7" s="1842"/>
      <c r="B7" s="2065"/>
      <c r="C7" s="2092" t="s">
        <v>0</v>
      </c>
      <c r="D7" s="2092" t="s">
        <v>1485</v>
      </c>
      <c r="E7" s="2092" t="s">
        <v>1498</v>
      </c>
      <c r="F7" s="2092" t="s">
        <v>1499</v>
      </c>
      <c r="G7" s="2393"/>
    </row>
    <row r="8" spans="1:13" s="122" customFormat="1" ht="27.75" customHeight="1">
      <c r="A8" s="1819" t="s">
        <v>700</v>
      </c>
      <c r="B8" s="2261"/>
      <c r="C8" s="2261"/>
      <c r="D8" s="2093"/>
      <c r="E8" s="2093"/>
      <c r="F8" s="2093"/>
      <c r="G8" s="2301"/>
      <c r="H8" s="1877"/>
      <c r="I8" s="1877"/>
      <c r="J8" s="1877"/>
      <c r="K8" s="1877"/>
      <c r="L8" s="1877"/>
      <c r="M8" s="1877"/>
    </row>
    <row r="9" spans="1:13" ht="6" customHeight="1">
      <c r="A9" s="1477" t="s">
        <v>73</v>
      </c>
      <c r="B9" s="1898"/>
      <c r="C9" s="1477"/>
      <c r="D9" s="1477"/>
      <c r="E9" s="1477"/>
    </row>
    <row r="10" spans="1:13" s="1900" customFormat="1" ht="35.1" customHeight="1">
      <c r="A10" s="1871" t="s">
        <v>28</v>
      </c>
      <c r="B10" s="1899">
        <f t="shared" ref="B10:G10" si="0">SUM(B11:B14)</f>
        <v>7333.4130000000023</v>
      </c>
      <c r="C10" s="1899">
        <f t="shared" si="0"/>
        <v>6443.6930000000011</v>
      </c>
      <c r="D10" s="1899">
        <f t="shared" si="0"/>
        <v>2106.2570000000001</v>
      </c>
      <c r="E10" s="1899">
        <f t="shared" si="0"/>
        <v>3796.2270000000008</v>
      </c>
      <c r="F10" s="1899">
        <f t="shared" si="0"/>
        <v>541.20899999999983</v>
      </c>
      <c r="G10" s="1899">
        <f t="shared" si="0"/>
        <v>889.72000000000025</v>
      </c>
      <c r="H10" s="856"/>
      <c r="I10" s="856"/>
      <c r="J10" s="856"/>
      <c r="K10" s="856"/>
      <c r="L10" s="856"/>
      <c r="M10" s="856"/>
    </row>
    <row r="11" spans="1:13" s="1870" customFormat="1" ht="15" customHeight="1">
      <c r="A11" s="976" t="s">
        <v>1568</v>
      </c>
      <c r="B11" s="1848">
        <f>C11+G11</f>
        <v>4093.3250000000025</v>
      </c>
      <c r="C11" s="1848">
        <f>D11+E11+F11</f>
        <v>3703.943000000002</v>
      </c>
      <c r="D11" s="1848">
        <v>1510.0170000000003</v>
      </c>
      <c r="E11" s="1848">
        <v>1891.2510000000016</v>
      </c>
      <c r="F11" s="1848">
        <v>302.67500000000001</v>
      </c>
      <c r="G11" s="1848">
        <v>389.38200000000029</v>
      </c>
      <c r="H11" s="856"/>
      <c r="I11" s="856"/>
      <c r="J11" s="1874"/>
    </row>
    <row r="12" spans="1:13" s="1870" customFormat="1" ht="15" customHeight="1">
      <c r="A12" s="954" t="s">
        <v>1569</v>
      </c>
      <c r="B12" s="1848">
        <f>C12+G12</f>
        <v>766.71499999999946</v>
      </c>
      <c r="C12" s="1848">
        <f>D12+E12+F12</f>
        <v>764.72699999999941</v>
      </c>
      <c r="D12" s="1848">
        <v>19.113999999999987</v>
      </c>
      <c r="E12" s="1848">
        <v>686.67099999999937</v>
      </c>
      <c r="F12" s="1848">
        <v>58.942000000000014</v>
      </c>
      <c r="G12" s="1848">
        <v>1.9880000000000007</v>
      </c>
      <c r="H12" s="856"/>
      <c r="I12" s="856"/>
      <c r="J12" s="1874"/>
    </row>
    <row r="13" spans="1:13" s="1870" customFormat="1" ht="15" customHeight="1">
      <c r="A13" s="954" t="s">
        <v>1570</v>
      </c>
      <c r="B13" s="1848">
        <f>C13+G13</f>
        <v>1092.8719999999998</v>
      </c>
      <c r="C13" s="1848">
        <f>D13+E13+F13</f>
        <v>659.83900000000006</v>
      </c>
      <c r="D13" s="1848">
        <v>144.04799999999997</v>
      </c>
      <c r="E13" s="1848">
        <v>505.18500000000012</v>
      </c>
      <c r="F13" s="1848">
        <v>10.605999999999995</v>
      </c>
      <c r="G13" s="1848">
        <v>433.0329999999999</v>
      </c>
      <c r="H13" s="856"/>
      <c r="I13" s="856"/>
      <c r="J13" s="1874"/>
    </row>
    <row r="14" spans="1:13" s="1870" customFormat="1" ht="15" customHeight="1">
      <c r="A14" s="954" t="s">
        <v>1529</v>
      </c>
      <c r="B14" s="1848">
        <f>C14+G14</f>
        <v>1380.5009999999997</v>
      </c>
      <c r="C14" s="1848">
        <f>D14+E14+F14</f>
        <v>1315.1839999999997</v>
      </c>
      <c r="D14" s="1848">
        <v>433.07799999999992</v>
      </c>
      <c r="E14" s="1848">
        <v>713.12</v>
      </c>
      <c r="F14" s="1848">
        <v>168.98599999999982</v>
      </c>
      <c r="G14" s="1848">
        <v>65.316999999999993</v>
      </c>
      <c r="H14" s="856"/>
      <c r="I14" s="856"/>
      <c r="J14" s="1874"/>
    </row>
    <row r="15" spans="1:13" s="1628" customFormat="1" ht="15" customHeight="1">
      <c r="A15" s="954"/>
      <c r="B15" s="1848"/>
      <c r="C15" s="1853"/>
      <c r="D15" s="1853"/>
      <c r="E15" s="1853"/>
      <c r="F15" s="122"/>
      <c r="G15" s="122"/>
      <c r="H15" s="856"/>
      <c r="I15" s="856"/>
      <c r="J15" s="856"/>
      <c r="K15" s="856"/>
      <c r="L15" s="856"/>
      <c r="M15" s="856"/>
    </row>
    <row r="16" spans="1:13" s="1900" customFormat="1" ht="35.1" customHeight="1">
      <c r="A16" s="1872" t="s">
        <v>518</v>
      </c>
      <c r="B16" s="1846">
        <f t="shared" ref="B16:G16" si="1">SUM(B17:B20)</f>
        <v>7108.715000000002</v>
      </c>
      <c r="C16" s="1846">
        <f t="shared" si="1"/>
        <v>6235.661000000001</v>
      </c>
      <c r="D16" s="1846">
        <f t="shared" si="1"/>
        <v>2080.8430000000008</v>
      </c>
      <c r="E16" s="1846">
        <f t="shared" si="1"/>
        <v>3633.8930000000005</v>
      </c>
      <c r="F16" s="1846">
        <f t="shared" si="1"/>
        <v>520.92499999999984</v>
      </c>
      <c r="G16" s="1846">
        <f t="shared" si="1"/>
        <v>873.0540000000002</v>
      </c>
      <c r="H16" s="856"/>
      <c r="I16" s="856"/>
      <c r="J16" s="856"/>
      <c r="K16" s="856"/>
      <c r="L16" s="856"/>
      <c r="M16" s="856"/>
    </row>
    <row r="17" spans="1:10" s="1870" customFormat="1" ht="15" customHeight="1">
      <c r="A17" s="976" t="s">
        <v>1568</v>
      </c>
      <c r="B17" s="1848">
        <f>C17+G17</f>
        <v>3987.657000000002</v>
      </c>
      <c r="C17" s="1848">
        <f>D17+E17+F17</f>
        <v>3614.9410000000016</v>
      </c>
      <c r="D17" s="1848">
        <v>1510.0170000000007</v>
      </c>
      <c r="E17" s="1848">
        <v>1802.2490000000009</v>
      </c>
      <c r="F17" s="1848">
        <v>302.67499999999995</v>
      </c>
      <c r="G17" s="1848">
        <v>372.71600000000029</v>
      </c>
      <c r="H17" s="856"/>
      <c r="I17" s="856"/>
      <c r="J17" s="1874"/>
    </row>
    <row r="18" spans="1:10" s="1870" customFormat="1" ht="15" customHeight="1">
      <c r="A18" s="954" t="s">
        <v>1569</v>
      </c>
      <c r="B18" s="1848">
        <f>C18+G18</f>
        <v>686.30699999999979</v>
      </c>
      <c r="C18" s="1848">
        <f>D18+E18+F18</f>
        <v>684.31899999999973</v>
      </c>
      <c r="D18" s="1848">
        <v>19.113999999999994</v>
      </c>
      <c r="E18" s="1848">
        <v>626.26299999999969</v>
      </c>
      <c r="F18" s="1848">
        <v>38.942000000000007</v>
      </c>
      <c r="G18" s="1848">
        <v>1.9879999999999998</v>
      </c>
      <c r="H18" s="856"/>
      <c r="I18" s="856"/>
      <c r="J18" s="1874"/>
    </row>
    <row r="19" spans="1:10" s="1870" customFormat="1" ht="15" customHeight="1">
      <c r="A19" s="954" t="s">
        <v>1570</v>
      </c>
      <c r="B19" s="1848">
        <f>C19+G19</f>
        <v>1056.547</v>
      </c>
      <c r="C19" s="1848">
        <f>D19+E19+F19</f>
        <v>623.51400000000001</v>
      </c>
      <c r="D19" s="1848">
        <v>118.63399999999994</v>
      </c>
      <c r="E19" s="1848">
        <v>494.27400000000006</v>
      </c>
      <c r="F19" s="1848">
        <v>10.605999999999995</v>
      </c>
      <c r="G19" s="1848">
        <v>433.0329999999999</v>
      </c>
      <c r="H19" s="856"/>
      <c r="I19" s="856"/>
      <c r="J19" s="1874"/>
    </row>
    <row r="20" spans="1:10" s="1870" customFormat="1" ht="15" customHeight="1">
      <c r="A20" s="954" t="s">
        <v>1529</v>
      </c>
      <c r="B20" s="1848">
        <f>C20+G20</f>
        <v>1378.2039999999997</v>
      </c>
      <c r="C20" s="1848">
        <f>D20+E20+F20</f>
        <v>1312.8869999999997</v>
      </c>
      <c r="D20" s="1848">
        <v>433.07799999999992</v>
      </c>
      <c r="E20" s="1848">
        <v>711.10700000000008</v>
      </c>
      <c r="F20" s="1848">
        <v>168.70199999999986</v>
      </c>
      <c r="G20" s="1848">
        <v>65.317000000000021</v>
      </c>
      <c r="H20" s="856"/>
      <c r="I20" s="856"/>
      <c r="J20" s="1874"/>
    </row>
    <row r="21" spans="1:10" s="1628" customFormat="1" ht="15" customHeight="1">
      <c r="A21" s="1765"/>
      <c r="B21" s="1848"/>
      <c r="C21" s="1848"/>
      <c r="D21" s="1848"/>
      <c r="E21" s="1848"/>
      <c r="F21" s="122"/>
      <c r="G21" s="122"/>
      <c r="H21" s="856"/>
      <c r="I21" s="856"/>
      <c r="J21" s="1874"/>
    </row>
    <row r="22" spans="1:10" s="1900" customFormat="1" ht="35.1" customHeight="1">
      <c r="A22" s="1872" t="s">
        <v>1530</v>
      </c>
      <c r="B22" s="1846">
        <f t="shared" ref="B22:G22" si="2">SUM(B23:B26)</f>
        <v>2555.377</v>
      </c>
      <c r="C22" s="1846">
        <f t="shared" si="2"/>
        <v>2029.9049999999997</v>
      </c>
      <c r="D22" s="1846">
        <f t="shared" si="2"/>
        <v>556.81899999999996</v>
      </c>
      <c r="E22" s="1846">
        <f t="shared" si="2"/>
        <v>1309.3289999999995</v>
      </c>
      <c r="F22" s="1846">
        <f t="shared" si="2"/>
        <v>163.75700000000001</v>
      </c>
      <c r="G22" s="1846">
        <f t="shared" si="2"/>
        <v>525.47200000000009</v>
      </c>
      <c r="H22" s="856"/>
      <c r="I22" s="856"/>
      <c r="J22" s="1874"/>
    </row>
    <row r="23" spans="1:10" s="1628" customFormat="1" ht="15" customHeight="1">
      <c r="A23" s="1497" t="s">
        <v>1568</v>
      </c>
      <c r="B23" s="1848">
        <f>C23+G23</f>
        <v>1505.4889999999996</v>
      </c>
      <c r="C23" s="1848">
        <f>D23+E23+F23</f>
        <v>1407.2679999999996</v>
      </c>
      <c r="D23" s="1853">
        <v>547.255</v>
      </c>
      <c r="E23" s="1853">
        <v>717.46399999999971</v>
      </c>
      <c r="F23" s="1853">
        <v>142.54900000000001</v>
      </c>
      <c r="G23" s="1848">
        <v>98.220999999999947</v>
      </c>
      <c r="H23" s="856"/>
      <c r="I23" s="856"/>
      <c r="J23" s="1874"/>
    </row>
    <row r="24" spans="1:10" s="1628" customFormat="1" ht="15" customHeight="1">
      <c r="A24" s="952" t="s">
        <v>1569</v>
      </c>
      <c r="B24" s="1848">
        <f>C24+G24</f>
        <v>328.66600000000011</v>
      </c>
      <c r="C24" s="1848">
        <f>D24+E24+F24</f>
        <v>328.66600000000011</v>
      </c>
      <c r="D24" s="1853">
        <v>0</v>
      </c>
      <c r="E24" s="1853">
        <v>315.3180000000001</v>
      </c>
      <c r="F24" s="1853">
        <v>13.348000000000004</v>
      </c>
      <c r="G24" s="1848">
        <v>0</v>
      </c>
      <c r="H24" s="856"/>
      <c r="I24" s="856"/>
      <c r="J24" s="1874"/>
    </row>
    <row r="25" spans="1:10" s="1628" customFormat="1" ht="15" customHeight="1">
      <c r="A25" s="952" t="s">
        <v>1570</v>
      </c>
      <c r="B25" s="1848">
        <f>C25+G25</f>
        <v>644.1350000000001</v>
      </c>
      <c r="C25" s="1848">
        <f>D25+E25+F25</f>
        <v>244.51799999999997</v>
      </c>
      <c r="D25" s="1853">
        <v>0</v>
      </c>
      <c r="E25" s="1853">
        <v>242.97699999999998</v>
      </c>
      <c r="F25" s="1853">
        <v>1.5410000000000008</v>
      </c>
      <c r="G25" s="1848">
        <v>399.61700000000013</v>
      </c>
      <c r="H25" s="856"/>
      <c r="I25" s="856"/>
      <c r="J25" s="1874"/>
    </row>
    <row r="26" spans="1:10" s="1628" customFormat="1" ht="15" customHeight="1">
      <c r="A26" s="952" t="s">
        <v>1529</v>
      </c>
      <c r="B26" s="1848">
        <f>C26+G26</f>
        <v>77.087000000000003</v>
      </c>
      <c r="C26" s="1848">
        <f>D26+E26+F26</f>
        <v>49.452999999999996</v>
      </c>
      <c r="D26" s="1853">
        <v>9.5640000000000001</v>
      </c>
      <c r="E26" s="1853">
        <v>33.57</v>
      </c>
      <c r="F26" s="1853">
        <v>6.3189999999999964</v>
      </c>
      <c r="G26" s="1848">
        <v>27.634000000000004</v>
      </c>
      <c r="H26" s="856"/>
      <c r="I26" s="856"/>
      <c r="J26" s="1874"/>
    </row>
    <row r="27" spans="1:10" s="1628" customFormat="1" ht="15" customHeight="1">
      <c r="A27" s="1765"/>
      <c r="B27" s="1848"/>
      <c r="C27" s="1853"/>
      <c r="D27" s="1853"/>
      <c r="E27" s="1853"/>
      <c r="F27" s="122"/>
      <c r="G27" s="122"/>
      <c r="H27" s="856"/>
      <c r="I27" s="856"/>
      <c r="J27" s="1874"/>
    </row>
    <row r="28" spans="1:10" s="1900" customFormat="1" ht="35.1" customHeight="1">
      <c r="A28" s="1872" t="s">
        <v>1531</v>
      </c>
      <c r="B28" s="1846">
        <f t="shared" ref="B28:G28" si="3">SUM(B29:B32)</f>
        <v>1082.3440000000001</v>
      </c>
      <c r="C28" s="1846">
        <f t="shared" si="3"/>
        <v>1053.817</v>
      </c>
      <c r="D28" s="1846">
        <f t="shared" si="3"/>
        <v>248.30000000000007</v>
      </c>
      <c r="E28" s="1846">
        <f t="shared" si="3"/>
        <v>640.86300000000006</v>
      </c>
      <c r="F28" s="1846">
        <v>164.65400000000002</v>
      </c>
      <c r="G28" s="1846">
        <f t="shared" si="3"/>
        <v>28.527000000000001</v>
      </c>
      <c r="H28" s="856"/>
      <c r="I28" s="856"/>
      <c r="J28" s="1874"/>
    </row>
    <row r="29" spans="1:10" s="1628" customFormat="1" ht="15" customHeight="1">
      <c r="A29" s="1497" t="s">
        <v>1568</v>
      </c>
      <c r="B29" s="1848">
        <f>C29+G29</f>
        <v>692.88800000000003</v>
      </c>
      <c r="C29" s="1848">
        <f>D29+E29+F29</f>
        <v>680.43500000000006</v>
      </c>
      <c r="D29" s="1853">
        <v>221.89000000000007</v>
      </c>
      <c r="E29" s="1853">
        <v>358.21200000000005</v>
      </c>
      <c r="F29" s="1853">
        <v>100.333</v>
      </c>
      <c r="G29" s="1848">
        <v>12.453000000000003</v>
      </c>
      <c r="H29" s="856"/>
      <c r="I29" s="856"/>
      <c r="J29" s="1874"/>
    </row>
    <row r="30" spans="1:10" s="1628" customFormat="1" ht="15" customHeight="1">
      <c r="A30" s="952" t="s">
        <v>1569</v>
      </c>
      <c r="B30" s="1848">
        <f>C30+G30</f>
        <v>138.56300000000002</v>
      </c>
      <c r="C30" s="1848">
        <v>136.57500000000002</v>
      </c>
      <c r="D30" s="1853">
        <v>0</v>
      </c>
      <c r="E30" s="1853">
        <v>136.43</v>
      </c>
      <c r="F30" s="531" t="s">
        <v>633</v>
      </c>
      <c r="G30" s="1848">
        <v>1.9880000000000007</v>
      </c>
      <c r="H30" s="856"/>
      <c r="I30" s="856"/>
      <c r="J30" s="1874"/>
    </row>
    <row r="31" spans="1:10" s="1628" customFormat="1" ht="15" customHeight="1">
      <c r="A31" s="952" t="s">
        <v>1570</v>
      </c>
      <c r="B31" s="1848">
        <f>C31+G31</f>
        <v>102.43299999999999</v>
      </c>
      <c r="C31" s="1848">
        <f>D31+E31+F31</f>
        <v>91.960999999999984</v>
      </c>
      <c r="D31" s="1853">
        <v>12.454999999999997</v>
      </c>
      <c r="E31" s="1853">
        <v>77.58799999999998</v>
      </c>
      <c r="F31" s="1853">
        <v>1.9179999999999995</v>
      </c>
      <c r="G31" s="1848">
        <v>10.472000000000001</v>
      </c>
      <c r="H31" s="856"/>
      <c r="I31" s="856"/>
      <c r="J31" s="1874"/>
    </row>
    <row r="32" spans="1:10" s="1628" customFormat="1" ht="15" customHeight="1">
      <c r="A32" s="952" t="s">
        <v>1529</v>
      </c>
      <c r="B32" s="1848">
        <f>C32+G32</f>
        <v>148.46</v>
      </c>
      <c r="C32" s="1848">
        <f>D32+E32+F32</f>
        <v>144.846</v>
      </c>
      <c r="D32" s="1853">
        <v>13.955000000000004</v>
      </c>
      <c r="E32" s="1853">
        <v>68.632999999999996</v>
      </c>
      <c r="F32" s="1853">
        <v>62.258000000000017</v>
      </c>
      <c r="G32" s="1848">
        <v>3.6139999999999985</v>
      </c>
      <c r="H32" s="856"/>
      <c r="I32" s="856"/>
      <c r="J32" s="1874"/>
    </row>
    <row r="33" spans="1:10" s="1628" customFormat="1" ht="15" customHeight="1">
      <c r="A33" s="952"/>
      <c r="B33" s="956"/>
      <c r="C33" s="958"/>
      <c r="D33" s="958"/>
      <c r="E33" s="958"/>
      <c r="F33" s="122"/>
      <c r="G33" s="122"/>
      <c r="H33" s="856"/>
      <c r="I33" s="856"/>
      <c r="J33" s="1874"/>
    </row>
    <row r="34" spans="1:10" s="1900" customFormat="1" ht="35.1" customHeight="1">
      <c r="A34" s="1872" t="s">
        <v>1532</v>
      </c>
      <c r="B34" s="1846">
        <f t="shared" ref="B34:G34" si="4">SUM(B35:B38)</f>
        <v>1776.6290000000004</v>
      </c>
      <c r="C34" s="1846">
        <f t="shared" si="4"/>
        <v>1687.1230000000003</v>
      </c>
      <c r="D34" s="1846">
        <f t="shared" si="4"/>
        <v>691.86799999999994</v>
      </c>
      <c r="E34" s="1846">
        <f t="shared" si="4"/>
        <v>870.50000000000023</v>
      </c>
      <c r="F34" s="1846">
        <f t="shared" si="4"/>
        <v>124.755</v>
      </c>
      <c r="G34" s="1846">
        <f t="shared" si="4"/>
        <v>89.505999999999986</v>
      </c>
      <c r="H34" s="856"/>
      <c r="I34" s="856"/>
      <c r="J34" s="1874"/>
    </row>
    <row r="35" spans="1:10" s="1628" customFormat="1" ht="15" customHeight="1">
      <c r="A35" s="1497" t="s">
        <v>1568</v>
      </c>
      <c r="B35" s="1848">
        <f>C35+G35</f>
        <v>574.66100000000006</v>
      </c>
      <c r="C35" s="1848">
        <f>D35+E35+F35</f>
        <v>495.63900000000012</v>
      </c>
      <c r="D35" s="1853">
        <v>246.70900000000003</v>
      </c>
      <c r="E35" s="1853">
        <v>221.03200000000007</v>
      </c>
      <c r="F35" s="1853">
        <v>27.897999999999996</v>
      </c>
      <c r="G35" s="1848">
        <v>79.021999999999991</v>
      </c>
      <c r="H35" s="856"/>
      <c r="I35" s="856"/>
      <c r="J35" s="1874"/>
    </row>
    <row r="36" spans="1:10" s="1628" customFormat="1" ht="15" customHeight="1">
      <c r="A36" s="952" t="s">
        <v>1569</v>
      </c>
      <c r="B36" s="1848">
        <f>C36+G36</f>
        <v>0</v>
      </c>
      <c r="C36" s="1848">
        <f>D36+E36+F36</f>
        <v>0</v>
      </c>
      <c r="D36" s="1853">
        <v>0</v>
      </c>
      <c r="E36" s="1853">
        <v>0</v>
      </c>
      <c r="F36" s="1853">
        <v>0</v>
      </c>
      <c r="G36" s="1848">
        <v>0</v>
      </c>
      <c r="H36" s="856"/>
      <c r="I36" s="856"/>
      <c r="J36" s="1874"/>
    </row>
    <row r="37" spans="1:10" s="1628" customFormat="1" ht="15" customHeight="1">
      <c r="A37" s="952" t="s">
        <v>1570</v>
      </c>
      <c r="B37" s="1848">
        <f>C37+G37</f>
        <v>130.6</v>
      </c>
      <c r="C37" s="1848">
        <f>D37+E37+F37</f>
        <v>120.11599999999999</v>
      </c>
      <c r="D37" s="1853">
        <v>62.968999999999987</v>
      </c>
      <c r="E37" s="1853">
        <v>57.146999999999998</v>
      </c>
      <c r="F37" s="1853">
        <v>0</v>
      </c>
      <c r="G37" s="1848">
        <v>10.484</v>
      </c>
      <c r="H37" s="856"/>
      <c r="I37" s="856"/>
      <c r="J37" s="1874"/>
    </row>
    <row r="38" spans="1:10" s="1628" customFormat="1" ht="15" customHeight="1">
      <c r="A38" s="952" t="s">
        <v>1529</v>
      </c>
      <c r="B38" s="1848">
        <f>C38+G38</f>
        <v>1071.3680000000002</v>
      </c>
      <c r="C38" s="1848">
        <f>D38+E38+F38</f>
        <v>1071.3680000000002</v>
      </c>
      <c r="D38" s="1853">
        <v>382.19</v>
      </c>
      <c r="E38" s="1853">
        <v>592.32100000000014</v>
      </c>
      <c r="F38" s="1853">
        <v>96.856999999999999</v>
      </c>
      <c r="G38" s="1848">
        <v>0</v>
      </c>
      <c r="H38" s="856"/>
      <c r="I38" s="856"/>
      <c r="J38" s="1874"/>
    </row>
    <row r="39" spans="1:10" ht="4.5" customHeight="1" thickBot="1">
      <c r="A39" s="1901"/>
      <c r="B39" s="1901"/>
      <c r="C39" s="1901"/>
      <c r="D39" s="1901"/>
      <c r="E39" s="1901"/>
      <c r="F39" s="1901"/>
      <c r="G39" s="1901"/>
    </row>
    <row r="40" spans="1:10" ht="4.5" customHeight="1" thickTop="1">
      <c r="A40" s="1477"/>
    </row>
    <row r="41" spans="1:10">
      <c r="A41" s="1514"/>
    </row>
    <row r="42" spans="1:10">
      <c r="A42" s="1514"/>
    </row>
    <row r="43" spans="1:10">
      <c r="A43" s="1514"/>
    </row>
    <row r="44" spans="1:10">
      <c r="A44" s="1514"/>
      <c r="B44" s="1891"/>
      <c r="C44" s="1514"/>
      <c r="D44" s="1514"/>
      <c r="E44" s="1514"/>
    </row>
    <row r="45" spans="1:10">
      <c r="A45" s="1514"/>
      <c r="B45" s="1891"/>
      <c r="C45" s="1514"/>
      <c r="D45" s="1514"/>
      <c r="E45" s="1514"/>
    </row>
    <row r="46" spans="1:10">
      <c r="A46" s="1514"/>
      <c r="B46" s="1891"/>
      <c r="C46" s="1514"/>
      <c r="D46" s="1514"/>
      <c r="E46" s="1514"/>
    </row>
    <row r="47" spans="1:10">
      <c r="A47" s="1514"/>
      <c r="B47" s="1891"/>
      <c r="C47" s="1514"/>
      <c r="D47" s="1514"/>
      <c r="E47" s="1514"/>
    </row>
    <row r="48" spans="1:10">
      <c r="A48" s="1514"/>
      <c r="B48" s="1891"/>
      <c r="C48" s="1514"/>
      <c r="D48" s="1514"/>
      <c r="E48" s="1514"/>
    </row>
    <row r="49" spans="1:5">
      <c r="A49" s="1514"/>
      <c r="B49" s="1891"/>
      <c r="C49" s="1514"/>
      <c r="D49" s="1514"/>
      <c r="E49" s="1514"/>
    </row>
    <row r="50" spans="1:5">
      <c r="A50" s="1514"/>
      <c r="B50" s="1891"/>
      <c r="C50" s="1514"/>
      <c r="D50" s="1514"/>
      <c r="E50" s="1514"/>
    </row>
    <row r="51" spans="1:5">
      <c r="A51" s="1514"/>
      <c r="B51" s="1891"/>
      <c r="C51" s="1514"/>
      <c r="D51" s="1514"/>
      <c r="E51" s="1514"/>
    </row>
    <row r="52" spans="1:5">
      <c r="A52" s="1514"/>
      <c r="B52" s="1891"/>
      <c r="C52" s="1514"/>
      <c r="D52" s="1514"/>
      <c r="E52" s="1514"/>
    </row>
    <row r="53" spans="1:5">
      <c r="A53" s="1514"/>
      <c r="B53" s="1891"/>
      <c r="C53" s="1514"/>
      <c r="D53" s="1514"/>
      <c r="E53" s="1514"/>
    </row>
    <row r="54" spans="1:5">
      <c r="A54" s="1514"/>
      <c r="B54" s="1891"/>
      <c r="C54" s="1514"/>
      <c r="D54" s="1514"/>
      <c r="E54" s="1514"/>
    </row>
    <row r="55" spans="1:5">
      <c r="A55" s="1514"/>
      <c r="B55" s="1891"/>
      <c r="C55" s="1514"/>
      <c r="D55" s="1514"/>
      <c r="E55" s="1514"/>
    </row>
    <row r="56" spans="1:5">
      <c r="A56" s="1514"/>
      <c r="B56" s="1891"/>
      <c r="C56" s="1514"/>
      <c r="D56" s="1514"/>
      <c r="E56" s="1514"/>
    </row>
    <row r="57" spans="1:5">
      <c r="A57" s="1514"/>
      <c r="B57" s="1891"/>
      <c r="C57" s="1514"/>
      <c r="D57" s="1514"/>
      <c r="E57" s="1514"/>
    </row>
    <row r="58" spans="1:5">
      <c r="A58" s="1514"/>
      <c r="B58" s="1891"/>
      <c r="C58" s="1514"/>
      <c r="D58" s="1514"/>
      <c r="E58" s="1514"/>
    </row>
    <row r="59" spans="1:5">
      <c r="A59" s="1514"/>
      <c r="B59" s="1891"/>
      <c r="C59" s="1514"/>
      <c r="D59" s="1514"/>
      <c r="E59" s="1514"/>
    </row>
    <row r="60" spans="1:5">
      <c r="A60" s="1514"/>
      <c r="B60" s="1891"/>
      <c r="C60" s="1514"/>
      <c r="D60" s="1514"/>
      <c r="E60" s="1514"/>
    </row>
    <row r="61" spans="1:5">
      <c r="A61" s="1514"/>
      <c r="B61" s="1891"/>
      <c r="C61" s="1514"/>
      <c r="D61" s="1514"/>
      <c r="E61" s="1514"/>
    </row>
    <row r="62" spans="1:5">
      <c r="A62" s="1514"/>
      <c r="B62" s="1891"/>
      <c r="C62" s="1514"/>
      <c r="D62" s="1514"/>
      <c r="E62" s="1514"/>
    </row>
    <row r="63" spans="1:5">
      <c r="A63" s="1514"/>
      <c r="B63" s="1891"/>
      <c r="C63" s="1514"/>
      <c r="D63" s="1514"/>
      <c r="E63" s="1514"/>
    </row>
    <row r="64" spans="1:5">
      <c r="A64" s="1514"/>
      <c r="B64" s="1891"/>
      <c r="C64" s="1514"/>
      <c r="D64" s="1514"/>
      <c r="E64" s="1514"/>
    </row>
    <row r="65" spans="1:5">
      <c r="A65" s="1514"/>
      <c r="B65" s="1891"/>
      <c r="C65" s="1514"/>
      <c r="D65" s="1514"/>
      <c r="E65" s="1514"/>
    </row>
    <row r="66" spans="1:5">
      <c r="A66" s="1514"/>
      <c r="B66" s="1891"/>
      <c r="C66" s="1514"/>
      <c r="D66" s="1514"/>
      <c r="E66" s="1514"/>
    </row>
    <row r="67" spans="1:5">
      <c r="A67" s="1514"/>
      <c r="B67" s="1891"/>
      <c r="C67" s="1514"/>
      <c r="D67" s="1514"/>
      <c r="E67" s="1514"/>
    </row>
    <row r="68" spans="1:5">
      <c r="A68" s="1514"/>
      <c r="B68" s="1891"/>
      <c r="C68" s="1514"/>
      <c r="D68" s="1514"/>
      <c r="E68" s="1514"/>
    </row>
    <row r="69" spans="1:5">
      <c r="A69" s="1514"/>
      <c r="B69" s="1891"/>
      <c r="C69" s="1514"/>
      <c r="D69" s="1514"/>
      <c r="E69" s="1514"/>
    </row>
    <row r="70" spans="1:5">
      <c r="A70" s="1514"/>
      <c r="B70" s="1891"/>
      <c r="C70" s="1514"/>
      <c r="D70" s="1514"/>
      <c r="E70" s="1514"/>
    </row>
    <row r="71" spans="1:5">
      <c r="A71" s="1514"/>
      <c r="B71" s="1891"/>
      <c r="C71" s="1514"/>
      <c r="D71" s="1514"/>
      <c r="E71" s="1514"/>
    </row>
    <row r="72" spans="1:5">
      <c r="A72" s="1514"/>
      <c r="B72" s="1891"/>
      <c r="C72" s="1514"/>
      <c r="D72" s="1514"/>
      <c r="E72" s="1514"/>
    </row>
    <row r="73" spans="1:5">
      <c r="A73" s="1514"/>
      <c r="B73" s="1891"/>
      <c r="C73" s="1514"/>
      <c r="D73" s="1514"/>
      <c r="E73" s="1514"/>
    </row>
    <row r="74" spans="1:5">
      <c r="A74" s="1514"/>
      <c r="B74" s="1891"/>
      <c r="C74" s="1514"/>
      <c r="D74" s="1514"/>
      <c r="E74" s="1514"/>
    </row>
    <row r="75" spans="1:5">
      <c r="A75" s="1514"/>
      <c r="B75" s="1891"/>
      <c r="C75" s="1514"/>
      <c r="D75" s="1514"/>
      <c r="E75" s="1514"/>
    </row>
    <row r="76" spans="1:5">
      <c r="A76" s="1514"/>
      <c r="B76" s="1891"/>
      <c r="C76" s="1514"/>
      <c r="D76" s="1514"/>
      <c r="E76" s="1514"/>
    </row>
    <row r="77" spans="1:5">
      <c r="A77" s="1514"/>
      <c r="B77" s="1891"/>
      <c r="C77" s="1514"/>
      <c r="D77" s="1514"/>
      <c r="E77" s="1514"/>
    </row>
    <row r="78" spans="1:5">
      <c r="A78" s="1514"/>
      <c r="B78" s="1891"/>
      <c r="C78" s="1514"/>
      <c r="D78" s="1514"/>
      <c r="E78" s="1514"/>
    </row>
    <row r="79" spans="1:5">
      <c r="A79" s="1514"/>
      <c r="B79" s="1891"/>
      <c r="C79" s="1514"/>
      <c r="D79" s="1514"/>
      <c r="E79" s="1514"/>
    </row>
    <row r="80" spans="1:5">
      <c r="A80" s="1514"/>
      <c r="B80" s="1891"/>
      <c r="C80" s="1514"/>
      <c r="D80" s="1514"/>
      <c r="E80" s="1514"/>
    </row>
    <row r="81" spans="1:5">
      <c r="A81" s="1514"/>
      <c r="B81" s="1891"/>
      <c r="C81" s="1514"/>
      <c r="D81" s="1514"/>
      <c r="E81" s="1514"/>
    </row>
    <row r="82" spans="1:5">
      <c r="A82" s="1514"/>
      <c r="B82" s="1891"/>
      <c r="C82" s="1514"/>
      <c r="D82" s="1514"/>
      <c r="E82" s="1514"/>
    </row>
    <row r="83" spans="1:5">
      <c r="A83" s="1514"/>
      <c r="B83" s="1891"/>
      <c r="C83" s="1514"/>
      <c r="D83" s="1514"/>
      <c r="E83" s="1514"/>
    </row>
    <row r="84" spans="1:5">
      <c r="A84" s="1514"/>
      <c r="B84" s="1891"/>
      <c r="C84" s="1514"/>
      <c r="D84" s="1514"/>
      <c r="E84" s="1514"/>
    </row>
    <row r="85" spans="1:5">
      <c r="A85" s="1514"/>
      <c r="B85" s="1891"/>
      <c r="C85" s="1514"/>
      <c r="D85" s="1514"/>
      <c r="E85" s="1514"/>
    </row>
    <row r="86" spans="1:5">
      <c r="A86" s="1514"/>
      <c r="B86" s="1891"/>
      <c r="C86" s="1514"/>
      <c r="D86" s="1514"/>
      <c r="E86" s="1514"/>
    </row>
    <row r="87" spans="1:5">
      <c r="A87" s="1514"/>
      <c r="B87" s="1891"/>
      <c r="C87" s="1514"/>
      <c r="D87" s="1514"/>
      <c r="E87" s="1514"/>
    </row>
    <row r="88" spans="1:5">
      <c r="A88" s="1514"/>
      <c r="B88" s="1891"/>
      <c r="C88" s="1514"/>
      <c r="D88" s="1514"/>
      <c r="E88" s="1514"/>
    </row>
    <row r="89" spans="1:5">
      <c r="A89" s="1514"/>
      <c r="B89" s="1891"/>
      <c r="C89" s="1514"/>
      <c r="D89" s="1514"/>
      <c r="E89" s="1514"/>
    </row>
    <row r="90" spans="1:5">
      <c r="A90" s="1514"/>
      <c r="B90" s="1891"/>
      <c r="C90" s="1514"/>
      <c r="D90" s="1514"/>
      <c r="E90" s="1514"/>
    </row>
    <row r="91" spans="1:5">
      <c r="A91" s="1514"/>
      <c r="B91" s="1891"/>
      <c r="C91" s="1514"/>
      <c r="D91" s="1514"/>
      <c r="E91" s="1514"/>
    </row>
    <row r="92" spans="1:5">
      <c r="A92" s="1514"/>
      <c r="B92" s="1891"/>
      <c r="C92" s="1514"/>
      <c r="D92" s="1514"/>
      <c r="E92" s="1514"/>
    </row>
    <row r="93" spans="1:5">
      <c r="A93" s="1514"/>
      <c r="B93" s="1891"/>
      <c r="C93" s="1514"/>
      <c r="D93" s="1514"/>
      <c r="E93" s="1514"/>
    </row>
    <row r="94" spans="1:5">
      <c r="A94" s="1514"/>
      <c r="B94" s="1891"/>
      <c r="C94" s="1514"/>
      <c r="D94" s="1514"/>
      <c r="E94" s="1514"/>
    </row>
    <row r="95" spans="1:5">
      <c r="A95" s="1514"/>
      <c r="B95" s="1891"/>
      <c r="C95" s="1514"/>
      <c r="D95" s="1514"/>
      <c r="E95" s="1514"/>
    </row>
    <row r="96" spans="1:5">
      <c r="A96" s="1514"/>
      <c r="B96" s="1891"/>
      <c r="C96" s="1514"/>
      <c r="D96" s="1514"/>
      <c r="E96" s="1514"/>
    </row>
    <row r="97" spans="1:5">
      <c r="A97" s="1514"/>
      <c r="B97" s="1891"/>
      <c r="C97" s="1514"/>
      <c r="D97" s="1514"/>
      <c r="E97" s="1514"/>
    </row>
    <row r="98" spans="1:5">
      <c r="A98" s="1514"/>
      <c r="B98" s="1891"/>
      <c r="C98" s="1514"/>
      <c r="D98" s="1514"/>
      <c r="E98" s="1514"/>
    </row>
    <row r="99" spans="1:5">
      <c r="A99" s="1514"/>
      <c r="B99" s="1891"/>
      <c r="C99" s="1514"/>
      <c r="D99" s="1514"/>
      <c r="E99" s="1514"/>
    </row>
    <row r="100" spans="1:5">
      <c r="A100" s="1514"/>
      <c r="B100" s="1891"/>
      <c r="C100" s="1514"/>
      <c r="D100" s="1514"/>
      <c r="E100" s="1514"/>
    </row>
    <row r="101" spans="1:5">
      <c r="A101" s="1514"/>
      <c r="B101" s="1891"/>
      <c r="C101" s="1514"/>
      <c r="D101" s="1514"/>
      <c r="E101" s="1514"/>
    </row>
    <row r="102" spans="1:5">
      <c r="A102" s="1514"/>
      <c r="B102" s="1891"/>
      <c r="C102" s="1514"/>
      <c r="D102" s="1514"/>
      <c r="E102" s="1514"/>
    </row>
    <row r="103" spans="1:5">
      <c r="A103" s="1514"/>
      <c r="B103" s="1891"/>
      <c r="C103" s="1514"/>
      <c r="D103" s="1514"/>
      <c r="E103" s="1514"/>
    </row>
    <row r="104" spans="1:5">
      <c r="A104" s="1514"/>
      <c r="B104" s="1891"/>
      <c r="C104" s="1514"/>
      <c r="D104" s="1514"/>
      <c r="E104" s="1514"/>
    </row>
    <row r="105" spans="1:5">
      <c r="A105" s="1514"/>
      <c r="B105" s="1891"/>
      <c r="C105" s="1514"/>
      <c r="D105" s="1514"/>
      <c r="E105" s="1514"/>
    </row>
    <row r="106" spans="1:5">
      <c r="A106" s="1514"/>
      <c r="B106" s="1891"/>
      <c r="C106" s="1514"/>
      <c r="D106" s="1514"/>
      <c r="E106" s="1514"/>
    </row>
    <row r="107" spans="1:5">
      <c r="A107" s="1514"/>
      <c r="B107" s="1891"/>
      <c r="C107" s="1514"/>
      <c r="D107" s="1514"/>
      <c r="E107" s="1514"/>
    </row>
    <row r="108" spans="1:5">
      <c r="A108" s="1514"/>
      <c r="B108" s="1891"/>
      <c r="C108" s="1514"/>
      <c r="D108" s="1514"/>
      <c r="E108" s="1514"/>
    </row>
    <row r="109" spans="1:5">
      <c r="A109" s="1514"/>
      <c r="B109" s="1891"/>
      <c r="C109" s="1514"/>
      <c r="D109" s="1514"/>
      <c r="E109" s="1514"/>
    </row>
    <row r="110" spans="1:5">
      <c r="A110" s="1514"/>
      <c r="B110" s="1891"/>
      <c r="C110" s="1514"/>
      <c r="D110" s="1514"/>
      <c r="E110" s="1514"/>
    </row>
    <row r="111" spans="1:5">
      <c r="A111" s="1514"/>
      <c r="B111" s="1891"/>
      <c r="C111" s="1514"/>
      <c r="D111" s="1514"/>
      <c r="E111" s="1514"/>
    </row>
    <row r="112" spans="1:5">
      <c r="A112" s="1514"/>
      <c r="B112" s="1891"/>
      <c r="C112" s="1514"/>
      <c r="D112" s="1514"/>
      <c r="E112" s="1514"/>
    </row>
    <row r="113" spans="1:5">
      <c r="A113" s="1514"/>
      <c r="B113" s="1891"/>
      <c r="C113" s="1514"/>
      <c r="D113" s="1514"/>
      <c r="E113" s="1514"/>
    </row>
    <row r="114" spans="1:5">
      <c r="A114" s="1514"/>
      <c r="B114" s="1891"/>
      <c r="C114" s="1514"/>
      <c r="D114" s="1514"/>
      <c r="E114" s="1514"/>
    </row>
    <row r="115" spans="1:5">
      <c r="A115" s="1514"/>
      <c r="B115" s="1891"/>
      <c r="C115" s="1514"/>
      <c r="D115" s="1514"/>
      <c r="E115" s="1514"/>
    </row>
    <row r="116" spans="1:5">
      <c r="A116" s="1514"/>
      <c r="B116" s="1891"/>
      <c r="C116" s="1514"/>
      <c r="D116" s="1514"/>
      <c r="E116" s="1514"/>
    </row>
    <row r="117" spans="1:5">
      <c r="A117" s="1514"/>
      <c r="B117" s="1891"/>
      <c r="C117" s="1514"/>
      <c r="D117" s="1514"/>
      <c r="E117" s="1514"/>
    </row>
    <row r="118" spans="1:5">
      <c r="A118" s="1514"/>
      <c r="B118" s="1891"/>
      <c r="C118" s="1514"/>
      <c r="D118" s="1514"/>
      <c r="E118" s="1514"/>
    </row>
    <row r="119" spans="1:5">
      <c r="A119" s="1514"/>
      <c r="B119" s="1891"/>
      <c r="C119" s="1514"/>
      <c r="D119" s="1514"/>
      <c r="E119" s="1514"/>
    </row>
    <row r="120" spans="1:5">
      <c r="A120" s="1514"/>
      <c r="B120" s="1891"/>
      <c r="C120" s="1514"/>
      <c r="D120" s="1514"/>
      <c r="E120" s="1514"/>
    </row>
    <row r="121" spans="1:5">
      <c r="A121" s="1514"/>
      <c r="B121" s="1891"/>
      <c r="C121" s="1514"/>
      <c r="D121" s="1514"/>
      <c r="E121" s="1514"/>
    </row>
    <row r="122" spans="1:5">
      <c r="A122" s="1514"/>
      <c r="B122" s="1891"/>
      <c r="C122" s="1514"/>
      <c r="D122" s="1514"/>
      <c r="E122" s="1514"/>
    </row>
    <row r="123" spans="1:5">
      <c r="A123" s="1514"/>
      <c r="B123" s="1891"/>
      <c r="C123" s="1514"/>
      <c r="D123" s="1514"/>
      <c r="E123" s="1514"/>
    </row>
    <row r="124" spans="1:5">
      <c r="A124" s="1514"/>
      <c r="B124" s="1891"/>
      <c r="C124" s="1514"/>
      <c r="D124" s="1514"/>
      <c r="E124" s="1514"/>
    </row>
    <row r="125" spans="1:5">
      <c r="A125" s="1514"/>
      <c r="B125" s="1891"/>
      <c r="C125" s="1514"/>
      <c r="D125" s="1514"/>
      <c r="E125" s="1514"/>
    </row>
    <row r="126" spans="1:5">
      <c r="A126" s="1514"/>
      <c r="B126" s="1891"/>
      <c r="C126" s="1514"/>
      <c r="D126" s="1514"/>
      <c r="E126" s="1514"/>
    </row>
    <row r="127" spans="1:5">
      <c r="A127" s="1514"/>
      <c r="B127" s="1891"/>
      <c r="C127" s="1514"/>
      <c r="D127" s="1514"/>
      <c r="E127" s="1514"/>
    </row>
    <row r="128" spans="1:5">
      <c r="A128" s="1514"/>
      <c r="B128" s="1891"/>
      <c r="C128" s="1514"/>
      <c r="D128" s="1514"/>
      <c r="E128" s="1514"/>
    </row>
    <row r="129" spans="1:5">
      <c r="A129" s="1514"/>
      <c r="B129" s="1891"/>
      <c r="C129" s="1514"/>
      <c r="D129" s="1514"/>
      <c r="E129" s="1514"/>
    </row>
    <row r="130" spans="1:5">
      <c r="A130" s="1514"/>
      <c r="B130" s="1891"/>
      <c r="C130" s="1514"/>
      <c r="D130" s="1514"/>
      <c r="E130" s="1514"/>
    </row>
    <row r="131" spans="1:5">
      <c r="A131" s="1514"/>
      <c r="B131" s="1891"/>
      <c r="C131" s="1514"/>
      <c r="D131" s="1514"/>
      <c r="E131" s="1514"/>
    </row>
    <row r="132" spans="1:5">
      <c r="A132" s="1514"/>
      <c r="B132" s="1891"/>
      <c r="C132" s="1514"/>
      <c r="D132" s="1514"/>
      <c r="E132" s="1514"/>
    </row>
    <row r="133" spans="1:5">
      <c r="A133" s="1514"/>
      <c r="B133" s="1891"/>
      <c r="C133" s="1514"/>
      <c r="D133" s="1514"/>
      <c r="E133" s="1514"/>
    </row>
    <row r="134" spans="1:5">
      <c r="A134" s="1514"/>
      <c r="B134" s="1891"/>
      <c r="C134" s="1514"/>
      <c r="D134" s="1514"/>
      <c r="E134" s="1514"/>
    </row>
    <row r="135" spans="1:5">
      <c r="A135" s="1514"/>
      <c r="B135" s="1891"/>
      <c r="C135" s="1514"/>
      <c r="D135" s="1514"/>
      <c r="E135" s="1514"/>
    </row>
    <row r="136" spans="1:5">
      <c r="A136" s="1514"/>
      <c r="B136" s="1891"/>
      <c r="C136" s="1514"/>
      <c r="D136" s="1514"/>
      <c r="E136" s="1514"/>
    </row>
    <row r="137" spans="1:5">
      <c r="A137" s="1514"/>
      <c r="B137" s="1891"/>
      <c r="C137" s="1514"/>
      <c r="D137" s="1514"/>
      <c r="E137" s="1514"/>
    </row>
    <row r="138" spans="1:5">
      <c r="A138" s="1514"/>
      <c r="B138" s="1891"/>
      <c r="C138" s="1514"/>
      <c r="D138" s="1514"/>
      <c r="E138" s="1514"/>
    </row>
    <row r="139" spans="1:5">
      <c r="A139" s="1514"/>
      <c r="B139" s="1891"/>
      <c r="C139" s="1514"/>
      <c r="D139" s="1514"/>
      <c r="E139" s="1514"/>
    </row>
    <row r="140" spans="1:5">
      <c r="A140" s="1514"/>
      <c r="B140" s="1891"/>
      <c r="C140" s="1514"/>
      <c r="D140" s="1514"/>
      <c r="E140" s="1514"/>
    </row>
    <row r="141" spans="1:5">
      <c r="A141" s="1514"/>
      <c r="B141" s="1891"/>
      <c r="C141" s="1514"/>
      <c r="D141" s="1514"/>
      <c r="E141" s="1514"/>
    </row>
    <row r="142" spans="1:5">
      <c r="A142" s="1514"/>
      <c r="B142" s="1891"/>
      <c r="C142" s="1514"/>
      <c r="D142" s="1514"/>
      <c r="E142" s="1514"/>
    </row>
    <row r="143" spans="1:5">
      <c r="A143" s="1514"/>
      <c r="B143" s="1891"/>
      <c r="C143" s="1514"/>
      <c r="D143" s="1514"/>
      <c r="E143" s="1514"/>
    </row>
    <row r="144" spans="1:5">
      <c r="A144" s="1514"/>
      <c r="B144" s="1891"/>
      <c r="C144" s="1514"/>
      <c r="D144" s="1514"/>
      <c r="E144" s="1514"/>
    </row>
    <row r="145" spans="1:5">
      <c r="A145" s="1514"/>
      <c r="B145" s="1891"/>
      <c r="C145" s="1514"/>
      <c r="D145" s="1514"/>
      <c r="E145" s="1514"/>
    </row>
    <row r="146" spans="1:5">
      <c r="A146" s="1514"/>
      <c r="B146" s="1891"/>
      <c r="C146" s="1514"/>
      <c r="D146" s="1514"/>
      <c r="E146" s="1514"/>
    </row>
    <row r="147" spans="1:5">
      <c r="A147" s="1514"/>
      <c r="B147" s="1891"/>
      <c r="C147" s="1514"/>
      <c r="D147" s="1514"/>
      <c r="E147" s="1514"/>
    </row>
    <row r="148" spans="1:5">
      <c r="A148" s="1514"/>
      <c r="B148" s="1891"/>
      <c r="C148" s="1514"/>
      <c r="D148" s="1514"/>
      <c r="E148" s="1514"/>
    </row>
    <row r="149" spans="1:5">
      <c r="A149" s="1514"/>
      <c r="B149" s="1891"/>
      <c r="C149" s="1514"/>
      <c r="D149" s="1514"/>
      <c r="E149" s="1514"/>
    </row>
    <row r="150" spans="1:5">
      <c r="A150" s="1514"/>
      <c r="B150" s="1891"/>
      <c r="C150" s="1514"/>
      <c r="D150" s="1514"/>
      <c r="E150" s="1514"/>
    </row>
    <row r="151" spans="1:5">
      <c r="A151" s="1514"/>
      <c r="B151" s="1891"/>
      <c r="C151" s="1514"/>
      <c r="D151" s="1514"/>
      <c r="E151" s="1514"/>
    </row>
    <row r="152" spans="1:5">
      <c r="A152" s="1514"/>
      <c r="B152" s="1891"/>
      <c r="C152" s="1514"/>
      <c r="D152" s="1514"/>
      <c r="E152" s="1514"/>
    </row>
    <row r="153" spans="1:5">
      <c r="A153" s="1514"/>
      <c r="B153" s="1891"/>
      <c r="C153" s="1514"/>
      <c r="D153" s="1514"/>
      <c r="E153" s="1514"/>
    </row>
    <row r="154" spans="1:5">
      <c r="A154" s="1514"/>
      <c r="B154" s="1891"/>
      <c r="C154" s="1514"/>
      <c r="D154" s="1514"/>
      <c r="E154" s="1514"/>
    </row>
    <row r="155" spans="1:5">
      <c r="A155" s="1514"/>
      <c r="B155" s="1891"/>
      <c r="C155" s="1514"/>
      <c r="D155" s="1514"/>
      <c r="E155" s="1514"/>
    </row>
    <row r="156" spans="1:5">
      <c r="A156" s="1514"/>
      <c r="B156" s="1891"/>
      <c r="C156" s="1514"/>
      <c r="D156" s="1514"/>
      <c r="E156" s="1514"/>
    </row>
    <row r="157" spans="1:5">
      <c r="A157" s="1514"/>
      <c r="B157" s="1891"/>
      <c r="C157" s="1514"/>
      <c r="D157" s="1514"/>
      <c r="E157" s="1514"/>
    </row>
    <row r="158" spans="1:5">
      <c r="A158" s="1514"/>
      <c r="B158" s="1891"/>
      <c r="C158" s="1514"/>
      <c r="D158" s="1514"/>
      <c r="E158" s="1514"/>
    </row>
    <row r="159" spans="1:5">
      <c r="A159" s="1514"/>
      <c r="B159" s="1891"/>
      <c r="C159" s="1514"/>
      <c r="D159" s="1514"/>
      <c r="E159" s="1514"/>
    </row>
    <row r="160" spans="1:5">
      <c r="A160" s="1514"/>
      <c r="B160" s="1891"/>
      <c r="C160" s="1514"/>
      <c r="D160" s="1514"/>
      <c r="E160" s="1514"/>
    </row>
    <row r="161" spans="1:5">
      <c r="A161" s="1514"/>
      <c r="B161" s="1891"/>
      <c r="C161" s="1514"/>
      <c r="D161" s="1514"/>
      <c r="E161" s="1514"/>
    </row>
    <row r="162" spans="1:5">
      <c r="A162" s="1514"/>
      <c r="B162" s="1891"/>
      <c r="C162" s="1514"/>
      <c r="D162" s="1514"/>
      <c r="E162" s="1514"/>
    </row>
    <row r="163" spans="1:5">
      <c r="A163" s="1514"/>
      <c r="B163" s="1891"/>
      <c r="C163" s="1514"/>
      <c r="D163" s="1514"/>
      <c r="E163" s="1514"/>
    </row>
    <row r="164" spans="1:5">
      <c r="A164" s="1514"/>
      <c r="B164" s="1891"/>
      <c r="C164" s="1514"/>
      <c r="D164" s="1514"/>
      <c r="E164" s="1514"/>
    </row>
    <row r="165" spans="1:5">
      <c r="A165" s="1514"/>
      <c r="B165" s="1891"/>
      <c r="C165" s="1514"/>
      <c r="D165" s="1514"/>
      <c r="E165" s="1514"/>
    </row>
    <row r="166" spans="1:5">
      <c r="A166" s="1514"/>
      <c r="B166" s="1891"/>
      <c r="C166" s="1514"/>
      <c r="D166" s="1514"/>
      <c r="E166" s="1514"/>
    </row>
    <row r="167" spans="1:5">
      <c r="A167" s="1514"/>
      <c r="B167" s="1891"/>
      <c r="C167" s="1514"/>
      <c r="D167" s="1514"/>
      <c r="E167" s="1514"/>
    </row>
    <row r="168" spans="1:5">
      <c r="A168" s="1514"/>
      <c r="B168" s="1891"/>
      <c r="C168" s="1514"/>
      <c r="D168" s="1514"/>
      <c r="E168" s="1514"/>
    </row>
    <row r="169" spans="1:5">
      <c r="A169" s="1514"/>
      <c r="B169" s="1891"/>
      <c r="C169" s="1514"/>
      <c r="D169" s="1514"/>
      <c r="E169" s="1514"/>
    </row>
    <row r="170" spans="1:5">
      <c r="A170" s="1514"/>
      <c r="B170" s="1891"/>
      <c r="C170" s="1514"/>
      <c r="D170" s="1514"/>
      <c r="E170" s="1514"/>
    </row>
    <row r="171" spans="1:5">
      <c r="A171" s="1514"/>
      <c r="B171" s="1891"/>
      <c r="C171" s="1514"/>
      <c r="D171" s="1514"/>
      <c r="E171" s="1514"/>
    </row>
    <row r="172" spans="1:5">
      <c r="A172" s="1514"/>
      <c r="B172" s="1891"/>
      <c r="C172" s="1514"/>
      <c r="D172" s="1514"/>
      <c r="E172" s="1514"/>
    </row>
    <row r="173" spans="1:5">
      <c r="A173" s="1514"/>
      <c r="B173" s="1891"/>
      <c r="C173" s="1514"/>
      <c r="D173" s="1514"/>
      <c r="E173" s="1514"/>
    </row>
    <row r="174" spans="1:5">
      <c r="A174" s="1514"/>
      <c r="B174" s="1891"/>
      <c r="C174" s="1514"/>
      <c r="D174" s="1514"/>
      <c r="E174" s="1514"/>
    </row>
    <row r="175" spans="1:5">
      <c r="A175" s="1514"/>
      <c r="B175" s="1891"/>
      <c r="C175" s="1514"/>
      <c r="D175" s="1514"/>
      <c r="E175" s="1514"/>
    </row>
    <row r="176" spans="1:5">
      <c r="A176" s="1514"/>
      <c r="B176" s="1891"/>
      <c r="C176" s="1514"/>
      <c r="D176" s="1514"/>
      <c r="E176" s="1514"/>
    </row>
    <row r="177" spans="1:5">
      <c r="A177" s="1514"/>
      <c r="B177" s="1891"/>
      <c r="C177" s="1514"/>
      <c r="D177" s="1514"/>
      <c r="E177" s="1514"/>
    </row>
    <row r="178" spans="1:5">
      <c r="A178" s="1514"/>
      <c r="B178" s="1891"/>
      <c r="C178" s="1514"/>
      <c r="D178" s="1514"/>
      <c r="E178" s="1514"/>
    </row>
    <row r="179" spans="1:5">
      <c r="A179" s="1514"/>
      <c r="B179" s="1891"/>
      <c r="C179" s="1514"/>
      <c r="D179" s="1514"/>
      <c r="E179" s="1514"/>
    </row>
    <row r="180" spans="1:5">
      <c r="A180" s="1514"/>
      <c r="B180" s="1891"/>
      <c r="C180" s="1514"/>
      <c r="D180" s="1514"/>
      <c r="E180" s="1514"/>
    </row>
    <row r="181" spans="1:5">
      <c r="A181" s="1514"/>
      <c r="B181" s="1891"/>
      <c r="C181" s="1514"/>
      <c r="D181" s="1514"/>
      <c r="E181" s="1514"/>
    </row>
    <row r="182" spans="1:5">
      <c r="A182" s="1514"/>
      <c r="B182" s="1891"/>
      <c r="C182" s="1514"/>
      <c r="D182" s="1514"/>
      <c r="E182" s="1514"/>
    </row>
    <row r="183" spans="1:5">
      <c r="A183" s="1514"/>
      <c r="B183" s="1891"/>
      <c r="C183" s="1514"/>
      <c r="D183" s="1514"/>
      <c r="E183" s="1514"/>
    </row>
    <row r="184" spans="1:5">
      <c r="A184" s="1514"/>
      <c r="B184" s="1891"/>
      <c r="C184" s="1514"/>
      <c r="D184" s="1514"/>
      <c r="E184" s="1514"/>
    </row>
    <row r="185" spans="1:5">
      <c r="A185" s="1514"/>
      <c r="B185" s="1891"/>
      <c r="C185" s="1514"/>
      <c r="D185" s="1514"/>
      <c r="E185" s="1514"/>
    </row>
    <row r="186" spans="1:5">
      <c r="A186" s="1514"/>
      <c r="B186" s="1891"/>
      <c r="C186" s="1514"/>
      <c r="D186" s="1514"/>
      <c r="E186" s="1514"/>
    </row>
    <row r="187" spans="1:5">
      <c r="A187" s="1514"/>
      <c r="B187" s="1891"/>
      <c r="C187" s="1514"/>
      <c r="D187" s="1514"/>
      <c r="E187" s="1514"/>
    </row>
    <row r="188" spans="1:5">
      <c r="A188" s="1514"/>
      <c r="B188" s="1891"/>
      <c r="C188" s="1514"/>
      <c r="D188" s="1514"/>
      <c r="E188" s="1514"/>
    </row>
    <row r="189" spans="1:5">
      <c r="A189" s="1514"/>
      <c r="B189" s="1891"/>
      <c r="C189" s="1514"/>
      <c r="D189" s="1514"/>
      <c r="E189" s="1514"/>
    </row>
    <row r="190" spans="1:5">
      <c r="A190" s="1514"/>
      <c r="B190" s="1891"/>
      <c r="C190" s="1514"/>
      <c r="D190" s="1514"/>
      <c r="E190" s="1514"/>
    </row>
    <row r="191" spans="1:5">
      <c r="A191" s="1514"/>
      <c r="B191" s="1891"/>
      <c r="C191" s="1514"/>
      <c r="D191" s="1514"/>
      <c r="E191" s="1514"/>
    </row>
    <row r="192" spans="1:5">
      <c r="A192" s="1514"/>
      <c r="B192" s="1891"/>
      <c r="C192" s="1514"/>
      <c r="D192" s="1514"/>
      <c r="E192" s="1514"/>
    </row>
    <row r="193" spans="1:5">
      <c r="A193" s="1514"/>
      <c r="B193" s="1891"/>
      <c r="C193" s="1514"/>
      <c r="D193" s="1514"/>
      <c r="E193" s="1514"/>
    </row>
    <row r="194" spans="1:5">
      <c r="A194" s="1514"/>
      <c r="B194" s="1891"/>
      <c r="C194" s="1514"/>
      <c r="D194" s="1514"/>
      <c r="E194" s="1514"/>
    </row>
    <row r="195" spans="1:5">
      <c r="A195" s="1514"/>
      <c r="B195" s="1891"/>
      <c r="C195" s="1514"/>
      <c r="D195" s="1514"/>
      <c r="E195" s="1514"/>
    </row>
    <row r="196" spans="1:5">
      <c r="A196" s="1514"/>
      <c r="B196" s="1891"/>
      <c r="C196" s="1514"/>
      <c r="D196" s="1514"/>
      <c r="E196" s="1514"/>
    </row>
    <row r="197" spans="1:5">
      <c r="A197" s="1514"/>
      <c r="B197" s="1891"/>
      <c r="C197" s="1514"/>
      <c r="D197" s="1514"/>
      <c r="E197" s="1514"/>
    </row>
    <row r="198" spans="1:5">
      <c r="A198" s="1514"/>
      <c r="B198" s="1891"/>
      <c r="C198" s="1514"/>
      <c r="D198" s="1514"/>
      <c r="E198" s="1514"/>
    </row>
    <row r="199" spans="1:5">
      <c r="A199" s="1514"/>
      <c r="B199" s="1891"/>
      <c r="C199" s="1514"/>
      <c r="D199" s="1514"/>
      <c r="E199" s="1514"/>
    </row>
    <row r="200" spans="1:5">
      <c r="A200" s="1514"/>
      <c r="B200" s="1891"/>
      <c r="C200" s="1514"/>
      <c r="D200" s="1514"/>
      <c r="E200" s="1514"/>
    </row>
    <row r="201" spans="1:5">
      <c r="A201" s="1514"/>
      <c r="B201" s="1891"/>
      <c r="C201" s="1514"/>
      <c r="D201" s="1514"/>
      <c r="E201" s="1514"/>
    </row>
    <row r="202" spans="1:5">
      <c r="A202" s="1514"/>
      <c r="B202" s="1891"/>
      <c r="C202" s="1514"/>
      <c r="D202" s="1514"/>
      <c r="E202" s="1514"/>
    </row>
    <row r="203" spans="1:5">
      <c r="A203" s="1514"/>
      <c r="B203" s="1891"/>
      <c r="C203" s="1514"/>
      <c r="D203" s="1514"/>
      <c r="E203" s="1514"/>
    </row>
    <row r="204" spans="1:5">
      <c r="A204" s="1514"/>
      <c r="B204" s="1891"/>
      <c r="C204" s="1514"/>
      <c r="D204" s="1514"/>
      <c r="E204" s="1514"/>
    </row>
    <row r="205" spans="1:5">
      <c r="A205" s="1514"/>
      <c r="B205" s="1891"/>
      <c r="C205" s="1514"/>
      <c r="D205" s="1514"/>
      <c r="E205" s="1514"/>
    </row>
    <row r="206" spans="1:5">
      <c r="A206" s="1514"/>
      <c r="B206" s="1891"/>
      <c r="C206" s="1514"/>
      <c r="D206" s="1514"/>
      <c r="E206" s="1514"/>
    </row>
    <row r="207" spans="1:5">
      <c r="A207" s="1514"/>
      <c r="B207" s="1891"/>
      <c r="C207" s="1514"/>
      <c r="D207" s="1514"/>
      <c r="E207" s="1514"/>
    </row>
    <row r="208" spans="1:5">
      <c r="A208" s="1514"/>
      <c r="B208" s="1891"/>
      <c r="C208" s="1514"/>
      <c r="D208" s="1514"/>
      <c r="E208" s="1514"/>
    </row>
    <row r="209" spans="1:5">
      <c r="A209" s="1514"/>
      <c r="B209" s="1891"/>
      <c r="C209" s="1514"/>
      <c r="D209" s="1514"/>
      <c r="E209" s="1514"/>
    </row>
    <row r="210" spans="1:5">
      <c r="A210" s="1514"/>
      <c r="B210" s="1891"/>
      <c r="C210" s="1514"/>
      <c r="D210" s="1514"/>
      <c r="E210" s="1514"/>
    </row>
    <row r="211" spans="1:5">
      <c r="A211" s="1514"/>
      <c r="B211" s="1891"/>
      <c r="C211" s="1514"/>
      <c r="D211" s="1514"/>
      <c r="E211" s="1514"/>
    </row>
    <row r="212" spans="1:5">
      <c r="A212" s="1514"/>
      <c r="B212" s="1891"/>
      <c r="C212" s="1514"/>
      <c r="D212" s="1514"/>
      <c r="E212" s="1514"/>
    </row>
    <row r="213" spans="1:5">
      <c r="A213" s="1514"/>
      <c r="B213" s="1891"/>
      <c r="C213" s="1514"/>
      <c r="D213" s="1514"/>
      <c r="E213" s="1514"/>
    </row>
    <row r="214" spans="1:5">
      <c r="A214" s="1514"/>
      <c r="B214" s="1891"/>
      <c r="C214" s="1514"/>
      <c r="D214" s="1514"/>
      <c r="E214" s="1514"/>
    </row>
    <row r="215" spans="1:5">
      <c r="A215" s="1514"/>
      <c r="B215" s="1891"/>
      <c r="C215" s="1514"/>
      <c r="D215" s="1514"/>
      <c r="E215" s="1514"/>
    </row>
    <row r="216" spans="1:5">
      <c r="A216" s="1514"/>
      <c r="B216" s="1891"/>
      <c r="C216" s="1514"/>
      <c r="D216" s="1514"/>
      <c r="E216" s="1514"/>
    </row>
    <row r="217" spans="1:5">
      <c r="A217" s="1514"/>
      <c r="B217" s="1891"/>
      <c r="C217" s="1514"/>
      <c r="D217" s="1514"/>
      <c r="E217" s="1514"/>
    </row>
    <row r="218" spans="1:5">
      <c r="A218" s="1514"/>
      <c r="B218" s="1891"/>
      <c r="C218" s="1514"/>
      <c r="D218" s="1514"/>
      <c r="E218" s="1514"/>
    </row>
    <row r="219" spans="1:5">
      <c r="A219" s="1514"/>
      <c r="B219" s="1891"/>
      <c r="C219" s="1514"/>
      <c r="D219" s="1514"/>
      <c r="E219" s="1514"/>
    </row>
    <row r="220" spans="1:5">
      <c r="A220" s="1514"/>
      <c r="B220" s="1891"/>
      <c r="C220" s="1514"/>
      <c r="D220" s="1514"/>
      <c r="E220" s="1514"/>
    </row>
    <row r="221" spans="1:5">
      <c r="A221" s="1514"/>
      <c r="B221" s="1891"/>
      <c r="C221" s="1514"/>
      <c r="D221" s="1514"/>
      <c r="E221" s="1514"/>
    </row>
    <row r="222" spans="1:5">
      <c r="A222" s="1514"/>
      <c r="B222" s="1891"/>
      <c r="C222" s="1514"/>
      <c r="D222" s="1514"/>
      <c r="E222" s="1514"/>
    </row>
    <row r="223" spans="1:5">
      <c r="A223" s="1514"/>
      <c r="B223" s="1891"/>
      <c r="C223" s="1514"/>
      <c r="D223" s="1514"/>
      <c r="E223" s="1514"/>
    </row>
    <row r="224" spans="1:5">
      <c r="A224" s="1514"/>
      <c r="B224" s="1891"/>
      <c r="C224" s="1514"/>
      <c r="D224" s="1514"/>
      <c r="E224" s="1514"/>
    </row>
    <row r="225" spans="1:5">
      <c r="A225" s="1514"/>
      <c r="B225" s="1891"/>
      <c r="C225" s="1514"/>
      <c r="D225" s="1514"/>
      <c r="E225" s="1514"/>
    </row>
    <row r="226" spans="1:5">
      <c r="A226" s="1514"/>
      <c r="B226" s="1891"/>
      <c r="C226" s="1514"/>
      <c r="D226" s="1514"/>
      <c r="E226" s="1514"/>
    </row>
    <row r="227" spans="1:5">
      <c r="A227" s="1514"/>
      <c r="B227" s="1891"/>
      <c r="C227" s="1514"/>
      <c r="D227" s="1514"/>
      <c r="E227" s="1514"/>
    </row>
    <row r="228" spans="1:5">
      <c r="A228" s="1514"/>
      <c r="B228" s="1891"/>
      <c r="C228" s="1514"/>
      <c r="D228" s="1514"/>
      <c r="E228" s="1514"/>
    </row>
    <row r="229" spans="1:5">
      <c r="A229" s="1514"/>
      <c r="B229" s="1891"/>
      <c r="C229" s="1514"/>
      <c r="D229" s="1514"/>
      <c r="E229" s="1514"/>
    </row>
    <row r="230" spans="1:5">
      <c r="A230" s="1514"/>
      <c r="B230" s="1891"/>
      <c r="C230" s="1514"/>
      <c r="D230" s="1514"/>
      <c r="E230" s="1514"/>
    </row>
    <row r="231" spans="1:5">
      <c r="A231" s="1514"/>
      <c r="B231" s="1891"/>
      <c r="C231" s="1514"/>
      <c r="D231" s="1514"/>
      <c r="E231" s="1514"/>
    </row>
    <row r="232" spans="1:5">
      <c r="A232" s="1514"/>
      <c r="B232" s="1891"/>
      <c r="C232" s="1514"/>
      <c r="D232" s="1514"/>
      <c r="E232" s="1514"/>
    </row>
    <row r="233" spans="1:5">
      <c r="A233" s="1514"/>
      <c r="B233" s="1891"/>
      <c r="C233" s="1514"/>
      <c r="D233" s="1514"/>
      <c r="E233" s="1514"/>
    </row>
    <row r="234" spans="1:5">
      <c r="A234" s="1514"/>
      <c r="B234" s="1891"/>
      <c r="C234" s="1514"/>
      <c r="D234" s="1514"/>
      <c r="E234" s="1514"/>
    </row>
    <row r="235" spans="1:5">
      <c r="A235" s="1514"/>
      <c r="B235" s="1891"/>
      <c r="C235" s="1514"/>
      <c r="D235" s="1514"/>
      <c r="E235" s="1514"/>
    </row>
    <row r="236" spans="1:5">
      <c r="A236" s="1514"/>
      <c r="B236" s="1891"/>
      <c r="C236" s="1514"/>
      <c r="D236" s="1514"/>
      <c r="E236" s="1514"/>
    </row>
    <row r="237" spans="1:5">
      <c r="A237" s="1514"/>
      <c r="B237" s="1891"/>
      <c r="C237" s="1514"/>
      <c r="D237" s="1514"/>
      <c r="E237" s="1514"/>
    </row>
    <row r="238" spans="1:5">
      <c r="A238" s="1514"/>
      <c r="B238" s="1891"/>
      <c r="C238" s="1514"/>
      <c r="D238" s="1514"/>
      <c r="E238" s="1514"/>
    </row>
    <row r="239" spans="1:5">
      <c r="A239" s="1514"/>
      <c r="B239" s="1891"/>
      <c r="C239" s="1514"/>
      <c r="D239" s="1514"/>
      <c r="E239" s="1514"/>
    </row>
    <row r="240" spans="1:5">
      <c r="A240" s="1514"/>
      <c r="B240" s="1891"/>
      <c r="C240" s="1514"/>
      <c r="D240" s="1514"/>
      <c r="E240" s="1514"/>
    </row>
    <row r="241" spans="1:5">
      <c r="A241" s="1514"/>
      <c r="B241" s="1891"/>
      <c r="C241" s="1514"/>
      <c r="D241" s="1514"/>
      <c r="E241" s="1514"/>
    </row>
    <row r="242" spans="1:5">
      <c r="A242" s="1514"/>
      <c r="B242" s="1891"/>
      <c r="C242" s="1514"/>
      <c r="D242" s="1514"/>
      <c r="E242" s="1514"/>
    </row>
    <row r="243" spans="1:5">
      <c r="A243" s="1514"/>
      <c r="B243" s="1891"/>
      <c r="C243" s="1514"/>
      <c r="D243" s="1514"/>
      <c r="E243" s="1514"/>
    </row>
    <row r="244" spans="1:5">
      <c r="A244" s="1514"/>
      <c r="B244" s="1891"/>
      <c r="C244" s="1514"/>
      <c r="D244" s="1514"/>
      <c r="E244" s="1514"/>
    </row>
    <row r="245" spans="1:5">
      <c r="A245" s="1514"/>
      <c r="B245" s="1891"/>
      <c r="C245" s="1514"/>
      <c r="D245" s="1514"/>
      <c r="E245" s="1514"/>
    </row>
    <row r="246" spans="1:5">
      <c r="A246" s="1514"/>
      <c r="B246" s="1891"/>
      <c r="C246" s="1514"/>
      <c r="D246" s="1514"/>
      <c r="E246" s="1514"/>
    </row>
    <row r="247" spans="1:5">
      <c r="A247" s="1514"/>
      <c r="B247" s="1891"/>
      <c r="C247" s="1514"/>
      <c r="D247" s="1514"/>
      <c r="E247" s="1514"/>
    </row>
    <row r="248" spans="1:5">
      <c r="A248" s="1514"/>
      <c r="B248" s="1891"/>
      <c r="C248" s="1514"/>
      <c r="D248" s="1514"/>
      <c r="E248" s="1514"/>
    </row>
    <row r="249" spans="1:5">
      <c r="A249" s="1514"/>
      <c r="B249" s="1891"/>
      <c r="C249" s="1514"/>
      <c r="D249" s="1514"/>
      <c r="E249" s="1514"/>
    </row>
    <row r="250" spans="1:5">
      <c r="A250" s="1514"/>
      <c r="B250" s="1891"/>
      <c r="C250" s="1514"/>
      <c r="D250" s="1514"/>
      <c r="E250" s="1514"/>
    </row>
    <row r="251" spans="1:5">
      <c r="A251" s="1514"/>
      <c r="B251" s="1891"/>
      <c r="C251" s="1514"/>
      <c r="D251" s="1514"/>
      <c r="E251" s="1514"/>
    </row>
    <row r="252" spans="1:5">
      <c r="A252" s="1514"/>
      <c r="B252" s="1891"/>
      <c r="C252" s="1514"/>
      <c r="D252" s="1514"/>
      <c r="E252" s="1514"/>
    </row>
    <row r="253" spans="1:5">
      <c r="A253" s="1514"/>
      <c r="B253" s="1891"/>
      <c r="C253" s="1514"/>
      <c r="D253" s="1514"/>
      <c r="E253" s="1514"/>
    </row>
    <row r="254" spans="1:5">
      <c r="A254" s="1514"/>
      <c r="B254" s="1891"/>
      <c r="C254" s="1514"/>
      <c r="D254" s="1514"/>
      <c r="E254" s="1514"/>
    </row>
    <row r="255" spans="1:5">
      <c r="A255" s="1514"/>
      <c r="B255" s="1891"/>
      <c r="C255" s="1514"/>
      <c r="D255" s="1514"/>
      <c r="E255" s="1514"/>
    </row>
    <row r="256" spans="1:5">
      <c r="A256" s="1514"/>
      <c r="B256" s="1891"/>
      <c r="C256" s="1514"/>
      <c r="D256" s="1514"/>
      <c r="E256" s="1514"/>
    </row>
    <row r="257" spans="1:5">
      <c r="A257" s="1514"/>
      <c r="B257" s="1891"/>
      <c r="C257" s="1514"/>
      <c r="D257" s="1514"/>
      <c r="E257" s="1514"/>
    </row>
    <row r="258" spans="1:5">
      <c r="A258" s="1514"/>
      <c r="B258" s="1891"/>
      <c r="C258" s="1514"/>
      <c r="D258" s="1514"/>
      <c r="E258" s="1514"/>
    </row>
    <row r="259" spans="1:5">
      <c r="A259" s="1514"/>
      <c r="B259" s="1891"/>
      <c r="C259" s="1514"/>
      <c r="D259" s="1514"/>
      <c r="E259" s="1514"/>
    </row>
    <row r="260" spans="1:5">
      <c r="A260" s="1514"/>
      <c r="B260" s="1891"/>
      <c r="C260" s="1514"/>
      <c r="D260" s="1514"/>
      <c r="E260" s="1514"/>
    </row>
    <row r="261" spans="1:5">
      <c r="A261" s="1514"/>
      <c r="B261" s="1891"/>
      <c r="C261" s="1514"/>
      <c r="D261" s="1514"/>
      <c r="E261" s="1514"/>
    </row>
    <row r="262" spans="1:5">
      <c r="A262" s="1514"/>
      <c r="B262" s="1891"/>
      <c r="C262" s="1514"/>
      <c r="D262" s="1514"/>
      <c r="E262" s="1514"/>
    </row>
    <row r="263" spans="1:5">
      <c r="A263" s="1514"/>
      <c r="B263" s="1891"/>
      <c r="C263" s="1514"/>
      <c r="D263" s="1514"/>
      <c r="E263" s="1514"/>
    </row>
    <row r="264" spans="1:5">
      <c r="A264" s="1514"/>
      <c r="B264" s="1891"/>
      <c r="C264" s="1514"/>
      <c r="D264" s="1514"/>
      <c r="E264" s="1514"/>
    </row>
    <row r="265" spans="1:5">
      <c r="A265" s="1514"/>
      <c r="B265" s="1891"/>
      <c r="C265" s="1514"/>
      <c r="D265" s="1514"/>
      <c r="E265" s="1514"/>
    </row>
    <row r="266" spans="1:5">
      <c r="A266" s="1514"/>
      <c r="B266" s="1891"/>
      <c r="C266" s="1514"/>
      <c r="D266" s="1514"/>
      <c r="E266" s="1514"/>
    </row>
    <row r="267" spans="1:5">
      <c r="A267" s="1514"/>
      <c r="B267" s="1891"/>
      <c r="C267" s="1514"/>
      <c r="D267" s="1514"/>
      <c r="E267" s="1514"/>
    </row>
    <row r="268" spans="1:5">
      <c r="A268" s="1514"/>
      <c r="B268" s="1891"/>
      <c r="C268" s="1514"/>
      <c r="D268" s="1514"/>
      <c r="E268" s="1514"/>
    </row>
    <row r="269" spans="1:5">
      <c r="A269" s="1514"/>
      <c r="B269" s="1891"/>
      <c r="C269" s="1514"/>
      <c r="D269" s="1514"/>
      <c r="E269" s="1514"/>
    </row>
    <row r="270" spans="1:5">
      <c r="A270" s="1514"/>
      <c r="B270" s="1891"/>
      <c r="C270" s="1514"/>
      <c r="D270" s="1514"/>
      <c r="E270" s="1514"/>
    </row>
    <row r="271" spans="1:5">
      <c r="A271" s="1514"/>
      <c r="B271" s="1891"/>
      <c r="C271" s="1514"/>
      <c r="D271" s="1514"/>
      <c r="E271" s="1514"/>
    </row>
    <row r="272" spans="1:5">
      <c r="A272" s="1514"/>
      <c r="B272" s="1891"/>
      <c r="C272" s="1514"/>
      <c r="D272" s="1514"/>
      <c r="E272" s="1514"/>
    </row>
    <row r="273" spans="1:5">
      <c r="A273" s="1514"/>
      <c r="B273" s="1891"/>
      <c r="C273" s="1514"/>
      <c r="D273" s="1514"/>
      <c r="E273" s="1514"/>
    </row>
    <row r="274" spans="1:5">
      <c r="A274" s="1514"/>
      <c r="B274" s="1891"/>
      <c r="C274" s="1514"/>
      <c r="D274" s="1514"/>
      <c r="E274" s="1514"/>
    </row>
    <row r="275" spans="1:5">
      <c r="A275" s="1514"/>
      <c r="B275" s="1891"/>
      <c r="C275" s="1514"/>
      <c r="D275" s="1514"/>
      <c r="E275" s="1514"/>
    </row>
    <row r="276" spans="1:5">
      <c r="A276" s="1514"/>
      <c r="B276" s="1891"/>
      <c r="C276" s="1514"/>
      <c r="D276" s="1514"/>
      <c r="E276" s="1514"/>
    </row>
    <row r="277" spans="1:5">
      <c r="A277" s="1514"/>
      <c r="B277" s="1891"/>
      <c r="C277" s="1514"/>
      <c r="D277" s="1514"/>
      <c r="E277" s="1514"/>
    </row>
    <row r="278" spans="1:5">
      <c r="A278" s="1514"/>
      <c r="B278" s="1891"/>
      <c r="C278" s="1514"/>
      <c r="D278" s="1514"/>
      <c r="E278" s="1514"/>
    </row>
    <row r="279" spans="1:5">
      <c r="A279" s="1514"/>
      <c r="B279" s="1891"/>
      <c r="C279" s="1514"/>
      <c r="D279" s="1514"/>
      <c r="E279" s="1514"/>
    </row>
    <row r="280" spans="1:5">
      <c r="A280" s="1514"/>
      <c r="B280" s="1891"/>
      <c r="C280" s="1514"/>
      <c r="D280" s="1514"/>
      <c r="E280" s="1514"/>
    </row>
    <row r="281" spans="1:5">
      <c r="A281" s="1514"/>
      <c r="B281" s="1891"/>
      <c r="C281" s="1514"/>
      <c r="D281" s="1514"/>
      <c r="E281" s="1514"/>
    </row>
    <row r="282" spans="1:5">
      <c r="A282" s="1514"/>
      <c r="B282" s="1891"/>
      <c r="C282" s="1514"/>
      <c r="D282" s="1514"/>
      <c r="E282" s="1514"/>
    </row>
    <row r="283" spans="1:5">
      <c r="A283" s="1514"/>
      <c r="B283" s="1891"/>
      <c r="C283" s="1514"/>
      <c r="D283" s="1514"/>
      <c r="E283" s="1514"/>
    </row>
    <row r="284" spans="1:5">
      <c r="A284" s="1514"/>
      <c r="B284" s="1891"/>
      <c r="C284" s="1514"/>
      <c r="D284" s="1514"/>
      <c r="E284" s="1514"/>
    </row>
    <row r="285" spans="1:5">
      <c r="A285" s="1514"/>
      <c r="B285" s="1891"/>
      <c r="C285" s="1514"/>
      <c r="D285" s="1514"/>
      <c r="E285" s="1514"/>
    </row>
    <row r="286" spans="1:5">
      <c r="A286" s="1514"/>
      <c r="B286" s="1891"/>
      <c r="C286" s="1514"/>
      <c r="D286" s="1514"/>
      <c r="E286" s="1514"/>
    </row>
    <row r="287" spans="1:5">
      <c r="A287" s="1514"/>
      <c r="B287" s="1891"/>
      <c r="C287" s="1514"/>
      <c r="D287" s="1514"/>
      <c r="E287" s="1514"/>
    </row>
    <row r="288" spans="1:5">
      <c r="A288" s="1514"/>
      <c r="B288" s="1891"/>
      <c r="C288" s="1514"/>
      <c r="D288" s="1514"/>
      <c r="E288" s="1514"/>
    </row>
    <row r="289" spans="1:5">
      <c r="A289" s="1514"/>
      <c r="B289" s="1891"/>
      <c r="C289" s="1514"/>
      <c r="D289" s="1514"/>
      <c r="E289" s="1514"/>
    </row>
    <row r="290" spans="1:5">
      <c r="A290" s="1514"/>
      <c r="B290" s="1891"/>
      <c r="C290" s="1514"/>
      <c r="D290" s="1514"/>
      <c r="E290" s="1514"/>
    </row>
    <row r="291" spans="1:5">
      <c r="A291" s="1514"/>
      <c r="B291" s="1891"/>
      <c r="C291" s="1514"/>
      <c r="D291" s="1514"/>
      <c r="E291" s="1514"/>
    </row>
    <row r="292" spans="1:5">
      <c r="A292" s="1514"/>
      <c r="B292" s="1891"/>
      <c r="C292" s="1514"/>
      <c r="D292" s="1514"/>
      <c r="E292" s="1514"/>
    </row>
    <row r="293" spans="1:5">
      <c r="A293" s="1514"/>
      <c r="B293" s="1891"/>
      <c r="C293" s="1514"/>
      <c r="D293" s="1514"/>
      <c r="E293" s="1514"/>
    </row>
    <row r="294" spans="1:5">
      <c r="A294" s="1514"/>
      <c r="B294" s="1891"/>
      <c r="C294" s="1514"/>
      <c r="D294" s="1514"/>
      <c r="E294" s="1514"/>
    </row>
    <row r="295" spans="1:5">
      <c r="A295" s="1514"/>
      <c r="B295" s="1891"/>
      <c r="C295" s="1514"/>
      <c r="D295" s="1514"/>
      <c r="E295" s="1514"/>
    </row>
    <row r="296" spans="1:5">
      <c r="A296" s="1514"/>
      <c r="B296" s="1891"/>
      <c r="C296" s="1514"/>
      <c r="D296" s="1514"/>
      <c r="E296" s="1514"/>
    </row>
    <row r="297" spans="1:5">
      <c r="A297" s="1514"/>
      <c r="B297" s="1891"/>
      <c r="C297" s="1514"/>
      <c r="D297" s="1514"/>
      <c r="E297" s="1514"/>
    </row>
    <row r="298" spans="1:5">
      <c r="A298" s="1514"/>
      <c r="B298" s="1891"/>
      <c r="C298" s="1514"/>
      <c r="D298" s="1514"/>
      <c r="E298" s="1514"/>
    </row>
    <row r="299" spans="1:5">
      <c r="A299" s="1514"/>
      <c r="B299" s="1891"/>
      <c r="C299" s="1514"/>
      <c r="D299" s="1514"/>
      <c r="E299" s="1514"/>
    </row>
    <row r="300" spans="1:5">
      <c r="A300" s="1514"/>
      <c r="B300" s="1891"/>
      <c r="C300" s="1514"/>
      <c r="D300" s="1514"/>
      <c r="E300" s="1514"/>
    </row>
    <row r="301" spans="1:5">
      <c r="A301" s="1514"/>
      <c r="B301" s="1891"/>
      <c r="C301" s="1514"/>
      <c r="D301" s="1514"/>
      <c r="E301" s="1514"/>
    </row>
    <row r="302" spans="1:5">
      <c r="A302" s="1514"/>
      <c r="B302" s="1891"/>
      <c r="C302" s="1514"/>
      <c r="D302" s="1514"/>
      <c r="E302" s="1514"/>
    </row>
    <row r="303" spans="1:5">
      <c r="A303" s="1514"/>
      <c r="B303" s="1891"/>
      <c r="C303" s="1514"/>
      <c r="D303" s="1514"/>
      <c r="E303" s="1514"/>
    </row>
    <row r="304" spans="1:5">
      <c r="A304" s="1514"/>
      <c r="B304" s="1891"/>
      <c r="C304" s="1514"/>
      <c r="D304" s="1514"/>
      <c r="E304" s="1514"/>
    </row>
    <row r="305" spans="1:5">
      <c r="A305" s="1514"/>
      <c r="B305" s="1891"/>
      <c r="C305" s="1514"/>
      <c r="D305" s="1514"/>
      <c r="E305" s="1514"/>
    </row>
    <row r="306" spans="1:5">
      <c r="A306" s="1514"/>
      <c r="B306" s="1891"/>
      <c r="C306" s="1514"/>
      <c r="D306" s="1514"/>
      <c r="E306" s="1514"/>
    </row>
    <row r="307" spans="1:5">
      <c r="A307" s="1514"/>
      <c r="B307" s="1891"/>
      <c r="C307" s="1514"/>
      <c r="D307" s="1514"/>
      <c r="E307" s="1514"/>
    </row>
    <row r="308" spans="1:5">
      <c r="A308" s="1514"/>
      <c r="B308" s="1891"/>
      <c r="C308" s="1514"/>
      <c r="D308" s="1514"/>
      <c r="E308" s="1514"/>
    </row>
    <row r="309" spans="1:5">
      <c r="A309" s="1514"/>
      <c r="B309" s="1891"/>
      <c r="C309" s="1514"/>
      <c r="D309" s="1514"/>
      <c r="E309" s="1514"/>
    </row>
    <row r="310" spans="1:5">
      <c r="A310" s="1514"/>
      <c r="B310" s="1891"/>
      <c r="C310" s="1514"/>
      <c r="D310" s="1514"/>
      <c r="E310" s="1514"/>
    </row>
    <row r="311" spans="1:5">
      <c r="A311" s="1514"/>
      <c r="B311" s="1891"/>
      <c r="C311" s="1514"/>
      <c r="D311" s="1514"/>
      <c r="E311" s="1514"/>
    </row>
    <row r="312" spans="1:5">
      <c r="A312" s="1514"/>
      <c r="B312" s="1891"/>
      <c r="C312" s="1514"/>
      <c r="D312" s="1514"/>
      <c r="E312" s="1514"/>
    </row>
    <row r="313" spans="1:5">
      <c r="A313" s="1514"/>
      <c r="B313" s="1891"/>
      <c r="C313" s="1514"/>
      <c r="D313" s="1514"/>
      <c r="E313" s="1514"/>
    </row>
    <row r="314" spans="1:5">
      <c r="A314" s="1514"/>
      <c r="B314" s="1891"/>
      <c r="C314" s="1514"/>
      <c r="D314" s="1514"/>
      <c r="E314" s="1514"/>
    </row>
    <row r="315" spans="1:5">
      <c r="A315" s="1514"/>
      <c r="B315" s="1891"/>
      <c r="C315" s="1514"/>
      <c r="D315" s="1514"/>
      <c r="E315" s="1514"/>
    </row>
    <row r="316" spans="1:5">
      <c r="A316" s="1514"/>
      <c r="B316" s="1891"/>
      <c r="C316" s="1514"/>
      <c r="D316" s="1514"/>
      <c r="E316" s="1514"/>
    </row>
    <row r="317" spans="1:5">
      <c r="A317" s="1514"/>
      <c r="B317" s="1891"/>
      <c r="C317" s="1514"/>
      <c r="D317" s="1514"/>
      <c r="E317" s="1514"/>
    </row>
    <row r="318" spans="1:5">
      <c r="A318" s="1514"/>
      <c r="B318" s="1891"/>
      <c r="C318" s="1514"/>
      <c r="D318" s="1514"/>
      <c r="E318" s="1514"/>
    </row>
    <row r="319" spans="1:5">
      <c r="A319" s="1514"/>
      <c r="B319" s="1891"/>
      <c r="C319" s="1514"/>
      <c r="D319" s="1514"/>
      <c r="E319" s="1514"/>
    </row>
    <row r="320" spans="1:5">
      <c r="A320" s="1514"/>
      <c r="B320" s="1891"/>
      <c r="C320" s="1514"/>
      <c r="D320" s="1514"/>
      <c r="E320" s="1514"/>
    </row>
    <row r="321" spans="1:5">
      <c r="A321" s="1514"/>
      <c r="B321" s="1891"/>
      <c r="C321" s="1514"/>
      <c r="D321" s="1514"/>
      <c r="E321" s="1514"/>
    </row>
    <row r="322" spans="1:5">
      <c r="A322" s="1514"/>
      <c r="B322" s="1891"/>
      <c r="C322" s="1514"/>
      <c r="D322" s="1514"/>
      <c r="E322" s="1514"/>
    </row>
    <row r="323" spans="1:5">
      <c r="A323" s="1514"/>
      <c r="B323" s="1891"/>
      <c r="C323" s="1514"/>
      <c r="D323" s="1514"/>
      <c r="E323" s="1514"/>
    </row>
    <row r="324" spans="1:5">
      <c r="A324" s="1514"/>
      <c r="B324" s="1891"/>
      <c r="C324" s="1514"/>
      <c r="D324" s="1514"/>
      <c r="E324" s="1514"/>
    </row>
    <row r="325" spans="1:5">
      <c r="A325" s="1514"/>
      <c r="B325" s="1891"/>
      <c r="C325" s="1514"/>
      <c r="D325" s="1514"/>
      <c r="E325" s="1514"/>
    </row>
    <row r="326" spans="1:5">
      <c r="A326" s="1514"/>
      <c r="B326" s="1891"/>
      <c r="C326" s="1514"/>
      <c r="D326" s="1514"/>
      <c r="E326" s="1514"/>
    </row>
    <row r="327" spans="1:5">
      <c r="A327" s="1514"/>
      <c r="B327" s="1891"/>
      <c r="C327" s="1514"/>
      <c r="D327" s="1514"/>
      <c r="E327" s="1514"/>
    </row>
    <row r="328" spans="1:5">
      <c r="A328" s="1514"/>
      <c r="B328" s="1891"/>
      <c r="C328" s="1514"/>
      <c r="D328" s="1514"/>
      <c r="E328" s="1514"/>
    </row>
    <row r="329" spans="1:5">
      <c r="A329" s="1514"/>
      <c r="B329" s="1891"/>
      <c r="C329" s="1514"/>
      <c r="D329" s="1514"/>
      <c r="E329" s="1514"/>
    </row>
    <row r="330" spans="1:5">
      <c r="A330" s="1514"/>
      <c r="B330" s="1891"/>
      <c r="C330" s="1514"/>
      <c r="D330" s="1514"/>
      <c r="E330" s="1514"/>
    </row>
    <row r="331" spans="1:5">
      <c r="A331" s="1514"/>
      <c r="B331" s="1891"/>
      <c r="C331" s="1514"/>
      <c r="D331" s="1514"/>
      <c r="E331" s="1514"/>
    </row>
    <row r="332" spans="1:5">
      <c r="A332" s="1514"/>
      <c r="B332" s="1891"/>
      <c r="C332" s="1514"/>
      <c r="D332" s="1514"/>
      <c r="E332" s="1514"/>
    </row>
    <row r="333" spans="1:5">
      <c r="A333" s="1514"/>
      <c r="B333" s="1891"/>
      <c r="C333" s="1514"/>
      <c r="D333" s="1514"/>
      <c r="E333" s="1514"/>
    </row>
    <row r="334" spans="1:5">
      <c r="A334" s="1514"/>
      <c r="B334" s="1891"/>
      <c r="C334" s="1514"/>
      <c r="D334" s="1514"/>
      <c r="E334" s="1514"/>
    </row>
    <row r="335" spans="1:5">
      <c r="A335" s="1514"/>
      <c r="B335" s="1891"/>
      <c r="C335" s="1514"/>
      <c r="D335" s="1514"/>
      <c r="E335" s="1514"/>
    </row>
    <row r="336" spans="1:5">
      <c r="A336" s="1514"/>
      <c r="B336" s="1891"/>
      <c r="C336" s="1514"/>
      <c r="D336" s="1514"/>
      <c r="E336" s="1514"/>
    </row>
    <row r="337" spans="1:5">
      <c r="A337" s="1514"/>
      <c r="B337" s="1891"/>
      <c r="C337" s="1514"/>
      <c r="D337" s="1514"/>
      <c r="E337" s="1514"/>
    </row>
    <row r="338" spans="1:5">
      <c r="A338" s="1514"/>
      <c r="B338" s="1891"/>
      <c r="C338" s="1514"/>
      <c r="D338" s="1514"/>
      <c r="E338" s="1514"/>
    </row>
    <row r="339" spans="1:5">
      <c r="A339" s="1514"/>
      <c r="B339" s="1891"/>
      <c r="C339" s="1514"/>
      <c r="D339" s="1514"/>
      <c r="E339" s="1514"/>
    </row>
    <row r="340" spans="1:5">
      <c r="A340" s="1514"/>
      <c r="B340" s="1891"/>
      <c r="C340" s="1514"/>
      <c r="D340" s="1514"/>
      <c r="E340" s="1514"/>
    </row>
    <row r="341" spans="1:5">
      <c r="A341" s="1514"/>
      <c r="B341" s="1891"/>
      <c r="C341" s="1514"/>
      <c r="D341" s="1514"/>
      <c r="E341" s="1514"/>
    </row>
    <row r="342" spans="1:5">
      <c r="A342" s="1514"/>
      <c r="B342" s="1891"/>
      <c r="C342" s="1514"/>
      <c r="D342" s="1514"/>
      <c r="E342" s="1514"/>
    </row>
    <row r="343" spans="1:5">
      <c r="A343" s="1514"/>
      <c r="B343" s="1891"/>
      <c r="C343" s="1514"/>
      <c r="D343" s="1514"/>
      <c r="E343" s="1514"/>
    </row>
    <row r="344" spans="1:5">
      <c r="A344" s="1514"/>
      <c r="B344" s="1891"/>
      <c r="C344" s="1514"/>
      <c r="D344" s="1514"/>
      <c r="E344" s="1514"/>
    </row>
    <row r="345" spans="1:5">
      <c r="A345" s="1514"/>
      <c r="B345" s="1891"/>
      <c r="C345" s="1514"/>
      <c r="D345" s="1514"/>
      <c r="E345" s="1514"/>
    </row>
    <row r="346" spans="1:5">
      <c r="A346" s="1514"/>
      <c r="B346" s="1891"/>
      <c r="C346" s="1514"/>
      <c r="D346" s="1514"/>
      <c r="E346" s="1514"/>
    </row>
    <row r="347" spans="1:5">
      <c r="A347" s="1514"/>
      <c r="B347" s="1891"/>
      <c r="C347" s="1514"/>
      <c r="D347" s="1514"/>
      <c r="E347" s="1514"/>
    </row>
    <row r="348" spans="1:5">
      <c r="A348" s="1514"/>
      <c r="B348" s="1891"/>
      <c r="C348" s="1514"/>
      <c r="D348" s="1514"/>
      <c r="E348" s="1514"/>
    </row>
    <row r="349" spans="1:5">
      <c r="A349" s="1514"/>
      <c r="B349" s="1891"/>
      <c r="C349" s="1514"/>
      <c r="D349" s="1514"/>
      <c r="E349" s="1514"/>
    </row>
    <row r="350" spans="1:5">
      <c r="A350" s="1514"/>
      <c r="B350" s="1891"/>
      <c r="C350" s="1514"/>
      <c r="D350" s="1514"/>
      <c r="E350" s="1514"/>
    </row>
    <row r="351" spans="1:5">
      <c r="A351" s="1514"/>
      <c r="B351" s="1891"/>
      <c r="C351" s="1514"/>
      <c r="D351" s="1514"/>
      <c r="E351" s="1514"/>
    </row>
    <row r="352" spans="1:5">
      <c r="A352" s="1514"/>
      <c r="B352" s="1891"/>
      <c r="C352" s="1514"/>
      <c r="D352" s="1514"/>
      <c r="E352" s="1514"/>
    </row>
    <row r="353" spans="1:5">
      <c r="A353" s="1514"/>
      <c r="B353" s="1891"/>
      <c r="C353" s="1514"/>
      <c r="D353" s="1514"/>
      <c r="E353" s="1514"/>
    </row>
    <row r="354" spans="1:5">
      <c r="A354" s="1514"/>
      <c r="B354" s="1891"/>
      <c r="C354" s="1514"/>
      <c r="D354" s="1514"/>
      <c r="E354" s="1514"/>
    </row>
    <row r="355" spans="1:5">
      <c r="A355" s="1514"/>
      <c r="B355" s="1891"/>
      <c r="C355" s="1514"/>
      <c r="D355" s="1514"/>
      <c r="E355" s="1514"/>
    </row>
    <row r="356" spans="1:5">
      <c r="A356" s="1514"/>
      <c r="B356" s="1891"/>
      <c r="C356" s="1514"/>
      <c r="D356" s="1514"/>
      <c r="E356" s="1514"/>
    </row>
    <row r="357" spans="1:5">
      <c r="A357" s="1514"/>
      <c r="B357" s="1891"/>
      <c r="C357" s="1514"/>
      <c r="D357" s="1514"/>
      <c r="E357" s="1514"/>
    </row>
    <row r="358" spans="1:5">
      <c r="A358" s="1514"/>
      <c r="B358" s="1891"/>
      <c r="C358" s="1514"/>
      <c r="D358" s="1514"/>
      <c r="E358" s="1514"/>
    </row>
    <row r="359" spans="1:5">
      <c r="A359" s="1514"/>
      <c r="B359" s="1891"/>
      <c r="C359" s="1514"/>
      <c r="D359" s="1514"/>
      <c r="E359" s="1514"/>
    </row>
    <row r="360" spans="1:5">
      <c r="A360" s="1514"/>
      <c r="B360" s="1891"/>
      <c r="C360" s="1514"/>
      <c r="D360" s="1514"/>
      <c r="E360" s="1514"/>
    </row>
    <row r="361" spans="1:5">
      <c r="A361" s="1514"/>
      <c r="B361" s="1891"/>
      <c r="C361" s="1514"/>
      <c r="D361" s="1514"/>
      <c r="E361" s="1514"/>
    </row>
    <row r="362" spans="1:5">
      <c r="A362" s="1514"/>
      <c r="B362" s="1891"/>
      <c r="C362" s="1514"/>
      <c r="D362" s="1514"/>
      <c r="E362" s="1514"/>
    </row>
    <row r="363" spans="1:5">
      <c r="A363" s="1514"/>
      <c r="B363" s="1891"/>
      <c r="C363" s="1514"/>
      <c r="D363" s="1514"/>
      <c r="E363" s="1514"/>
    </row>
    <row r="364" spans="1:5">
      <c r="A364" s="1514"/>
      <c r="B364" s="1891"/>
      <c r="C364" s="1514"/>
      <c r="D364" s="1514"/>
      <c r="E364" s="1514"/>
    </row>
    <row r="365" spans="1:5">
      <c r="A365" s="1514"/>
      <c r="B365" s="1891"/>
      <c r="C365" s="1514"/>
      <c r="D365" s="1514"/>
      <c r="E365" s="1514"/>
    </row>
    <row r="366" spans="1:5">
      <c r="A366" s="1514"/>
      <c r="B366" s="1891"/>
      <c r="C366" s="1514"/>
      <c r="D366" s="1514"/>
      <c r="E366" s="1514"/>
    </row>
    <row r="367" spans="1:5">
      <c r="A367" s="1514"/>
      <c r="B367" s="1891"/>
      <c r="C367" s="1514"/>
      <c r="D367" s="1514"/>
      <c r="E367" s="1514"/>
    </row>
    <row r="368" spans="1:5">
      <c r="A368" s="1514"/>
      <c r="B368" s="1891"/>
      <c r="C368" s="1514"/>
      <c r="D368" s="1514"/>
      <c r="E368" s="1514"/>
    </row>
    <row r="369" spans="1:5">
      <c r="A369" s="1514"/>
      <c r="B369" s="1891"/>
      <c r="C369" s="1514"/>
      <c r="D369" s="1514"/>
      <c r="E369" s="1514"/>
    </row>
    <row r="370" spans="1:5">
      <c r="A370" s="1514"/>
      <c r="B370" s="1891"/>
      <c r="C370" s="1514"/>
      <c r="D370" s="1514"/>
      <c r="E370" s="1514"/>
    </row>
    <row r="371" spans="1:5">
      <c r="A371" s="1514"/>
      <c r="B371" s="1891"/>
      <c r="C371" s="1514"/>
      <c r="D371" s="1514"/>
      <c r="E371" s="1514"/>
    </row>
    <row r="372" spans="1:5">
      <c r="A372" s="1514"/>
      <c r="B372" s="1891"/>
      <c r="C372" s="1514"/>
      <c r="D372" s="1514"/>
      <c r="E372" s="1514"/>
    </row>
    <row r="373" spans="1:5">
      <c r="A373" s="1514"/>
      <c r="B373" s="1891"/>
      <c r="C373" s="1514"/>
      <c r="D373" s="1514"/>
      <c r="E373" s="1514"/>
    </row>
    <row r="374" spans="1:5">
      <c r="A374" s="1514"/>
      <c r="B374" s="1891"/>
      <c r="C374" s="1514"/>
      <c r="D374" s="1514"/>
      <c r="E374" s="1514"/>
    </row>
    <row r="375" spans="1:5">
      <c r="A375" s="1514"/>
      <c r="B375" s="1891"/>
      <c r="C375" s="1514"/>
      <c r="D375" s="1514"/>
      <c r="E375" s="1514"/>
    </row>
    <row r="376" spans="1:5">
      <c r="A376" s="1514"/>
      <c r="B376" s="1891"/>
      <c r="C376" s="1514"/>
      <c r="D376" s="1514"/>
      <c r="E376" s="1514"/>
    </row>
    <row r="377" spans="1:5">
      <c r="A377" s="1514"/>
      <c r="B377" s="1891"/>
      <c r="C377" s="1514"/>
      <c r="D377" s="1514"/>
      <c r="E377" s="1514"/>
    </row>
    <row r="378" spans="1:5">
      <c r="A378" s="1514"/>
      <c r="B378" s="1891"/>
      <c r="C378" s="1514"/>
      <c r="D378" s="1514"/>
      <c r="E378" s="1514"/>
    </row>
    <row r="379" spans="1:5">
      <c r="A379" s="1514"/>
      <c r="B379" s="1891"/>
      <c r="C379" s="1514"/>
      <c r="D379" s="1514"/>
      <c r="E379" s="1514"/>
    </row>
    <row r="380" spans="1:5">
      <c r="A380" s="1514"/>
      <c r="B380" s="1891"/>
      <c r="C380" s="1514"/>
      <c r="D380" s="1514"/>
      <c r="E380" s="1514"/>
    </row>
    <row r="381" spans="1:5">
      <c r="A381" s="1514"/>
      <c r="B381" s="1891"/>
      <c r="C381" s="1514"/>
      <c r="D381" s="1514"/>
      <c r="E381" s="1514"/>
    </row>
    <row r="382" spans="1:5">
      <c r="A382" s="1514"/>
      <c r="B382" s="1891"/>
      <c r="C382" s="1514"/>
      <c r="D382" s="1514"/>
      <c r="E382" s="1514"/>
    </row>
    <row r="383" spans="1:5">
      <c r="A383" s="1514"/>
      <c r="B383" s="1891"/>
      <c r="C383" s="1514"/>
      <c r="D383" s="1514"/>
      <c r="E383" s="1514"/>
    </row>
    <row r="384" spans="1:5">
      <c r="A384" s="1514"/>
      <c r="B384" s="1891"/>
      <c r="C384" s="1514"/>
      <c r="D384" s="1514"/>
      <c r="E384" s="1514"/>
    </row>
    <row r="385" spans="1:5">
      <c r="A385" s="1514"/>
      <c r="B385" s="1891"/>
      <c r="C385" s="1514"/>
      <c r="D385" s="1514"/>
      <c r="E385" s="1514"/>
    </row>
    <row r="386" spans="1:5">
      <c r="A386" s="1514"/>
      <c r="B386" s="1891"/>
      <c r="C386" s="1514"/>
      <c r="D386" s="1514"/>
      <c r="E386" s="1514"/>
    </row>
    <row r="387" spans="1:5">
      <c r="A387" s="1514"/>
      <c r="B387" s="1891"/>
      <c r="C387" s="1514"/>
      <c r="D387" s="1514"/>
      <c r="E387" s="1514"/>
    </row>
    <row r="388" spans="1:5">
      <c r="A388" s="1514"/>
      <c r="B388" s="1891"/>
      <c r="C388" s="1514"/>
      <c r="D388" s="1514"/>
      <c r="E388" s="1514"/>
    </row>
    <row r="389" spans="1:5">
      <c r="A389" s="1514"/>
      <c r="B389" s="1891"/>
      <c r="C389" s="1514"/>
      <c r="D389" s="1514"/>
      <c r="E389" s="1514"/>
    </row>
    <row r="390" spans="1:5">
      <c r="A390" s="1514"/>
      <c r="B390" s="1891"/>
      <c r="C390" s="1514"/>
      <c r="D390" s="1514"/>
      <c r="E390" s="1514"/>
    </row>
    <row r="391" spans="1:5">
      <c r="A391" s="1514"/>
      <c r="B391" s="1891"/>
      <c r="C391" s="1514"/>
      <c r="D391" s="1514"/>
      <c r="E391" s="1514"/>
    </row>
    <row r="392" spans="1:5">
      <c r="A392" s="1514"/>
      <c r="B392" s="1891"/>
      <c r="C392" s="1514"/>
      <c r="D392" s="1514"/>
      <c r="E392" s="1514"/>
    </row>
    <row r="393" spans="1:5">
      <c r="A393" s="1514"/>
      <c r="B393" s="1891"/>
      <c r="C393" s="1514"/>
      <c r="D393" s="1514"/>
      <c r="E393" s="1514"/>
    </row>
    <row r="394" spans="1:5">
      <c r="A394" s="1514"/>
      <c r="B394" s="1891"/>
      <c r="C394" s="1514"/>
      <c r="D394" s="1514"/>
      <c r="E394" s="1514"/>
    </row>
    <row r="395" spans="1:5">
      <c r="A395" s="1514"/>
      <c r="B395" s="1891"/>
      <c r="C395" s="1514"/>
      <c r="D395" s="1514"/>
      <c r="E395" s="1514"/>
    </row>
    <row r="396" spans="1:5">
      <c r="A396" s="1514"/>
      <c r="B396" s="1891"/>
      <c r="C396" s="1514"/>
      <c r="D396" s="1514"/>
      <c r="E396" s="1514"/>
    </row>
    <row r="397" spans="1:5">
      <c r="A397" s="1514"/>
      <c r="B397" s="1891"/>
      <c r="C397" s="1514"/>
      <c r="D397" s="1514"/>
      <c r="E397" s="1514"/>
    </row>
    <row r="398" spans="1:5">
      <c r="A398" s="1514"/>
      <c r="B398" s="1891"/>
      <c r="C398" s="1514"/>
      <c r="D398" s="1514"/>
      <c r="E398" s="1514"/>
    </row>
    <row r="399" spans="1:5">
      <c r="A399" s="1514"/>
      <c r="B399" s="1891"/>
      <c r="C399" s="1514"/>
      <c r="D399" s="1514"/>
      <c r="E399" s="1514"/>
    </row>
    <row r="400" spans="1:5">
      <c r="A400" s="1514"/>
      <c r="B400" s="1891"/>
      <c r="C400" s="1514"/>
      <c r="D400" s="1514"/>
      <c r="E400" s="1514"/>
    </row>
    <row r="401" spans="1:5">
      <c r="A401" s="1514"/>
      <c r="B401" s="1891"/>
      <c r="C401" s="1514"/>
      <c r="D401" s="1514"/>
      <c r="E401" s="1514"/>
    </row>
    <row r="402" spans="1:5">
      <c r="A402" s="1514"/>
      <c r="B402" s="1891"/>
      <c r="C402" s="1514"/>
      <c r="D402" s="1514"/>
      <c r="E402" s="1514"/>
    </row>
    <row r="403" spans="1:5">
      <c r="A403" s="1514"/>
      <c r="B403" s="1891"/>
      <c r="C403" s="1514"/>
      <c r="D403" s="1514"/>
      <c r="E403" s="1514"/>
    </row>
    <row r="404" spans="1:5">
      <c r="A404" s="1514"/>
      <c r="B404" s="1891"/>
      <c r="C404" s="1514"/>
      <c r="D404" s="1514"/>
      <c r="E404" s="1514"/>
    </row>
    <row r="405" spans="1:5">
      <c r="A405" s="1514"/>
      <c r="B405" s="1891"/>
      <c r="C405" s="1514"/>
      <c r="D405" s="1514"/>
      <c r="E405" s="1514"/>
    </row>
    <row r="406" spans="1:5">
      <c r="A406" s="1514"/>
      <c r="B406" s="1891"/>
      <c r="C406" s="1514"/>
      <c r="D406" s="1514"/>
      <c r="E406" s="1514"/>
    </row>
    <row r="407" spans="1:5">
      <c r="A407" s="1514"/>
      <c r="B407" s="1891"/>
      <c r="C407" s="1514"/>
      <c r="D407" s="1514"/>
      <c r="E407" s="1514"/>
    </row>
    <row r="408" spans="1:5">
      <c r="A408" s="1514"/>
      <c r="B408" s="1891"/>
      <c r="C408" s="1514"/>
      <c r="D408" s="1514"/>
      <c r="E408" s="1514"/>
    </row>
    <row r="409" spans="1:5">
      <c r="A409" s="1514"/>
      <c r="B409" s="1891"/>
      <c r="C409" s="1514"/>
      <c r="D409" s="1514"/>
      <c r="E409" s="1514"/>
    </row>
    <row r="410" spans="1:5">
      <c r="A410" s="1514"/>
      <c r="B410" s="1891"/>
      <c r="C410" s="1514"/>
      <c r="D410" s="1514"/>
      <c r="E410" s="1514"/>
    </row>
    <row r="411" spans="1:5">
      <c r="A411" s="1514"/>
      <c r="B411" s="1891"/>
      <c r="C411" s="1514"/>
      <c r="D411" s="1514"/>
      <c r="E411" s="1514"/>
    </row>
    <row r="412" spans="1:5">
      <c r="A412" s="1514"/>
      <c r="B412" s="1891"/>
      <c r="C412" s="1514"/>
      <c r="D412" s="1514"/>
      <c r="E412" s="1514"/>
    </row>
    <row r="413" spans="1:5">
      <c r="A413" s="1514"/>
      <c r="B413" s="1891"/>
      <c r="C413" s="1514"/>
      <c r="D413" s="1514"/>
      <c r="E413" s="1514"/>
    </row>
    <row r="414" spans="1:5">
      <c r="A414" s="1514"/>
      <c r="B414" s="1891"/>
      <c r="C414" s="1514"/>
      <c r="D414" s="1514"/>
      <c r="E414" s="1514"/>
    </row>
    <row r="415" spans="1:5">
      <c r="A415" s="1514"/>
      <c r="B415" s="1891"/>
      <c r="C415" s="1514"/>
      <c r="D415" s="1514"/>
      <c r="E415" s="1514"/>
    </row>
    <row r="416" spans="1:5">
      <c r="A416" s="1514"/>
      <c r="B416" s="1891"/>
      <c r="C416" s="1514"/>
      <c r="D416" s="1514"/>
      <c r="E416" s="1514"/>
    </row>
    <row r="417" spans="1:5">
      <c r="A417" s="1514"/>
      <c r="B417" s="1891"/>
      <c r="C417" s="1514"/>
      <c r="D417" s="1514"/>
      <c r="E417" s="1514"/>
    </row>
    <row r="418" spans="1:5">
      <c r="A418" s="1514"/>
      <c r="B418" s="1891"/>
      <c r="C418" s="1514"/>
      <c r="D418" s="1514"/>
      <c r="E418" s="1514"/>
    </row>
    <row r="419" spans="1:5">
      <c r="A419" s="1514"/>
      <c r="B419" s="1891"/>
      <c r="C419" s="1514"/>
      <c r="D419" s="1514"/>
      <c r="E419" s="1514"/>
    </row>
    <row r="420" spans="1:5">
      <c r="A420" s="1514"/>
      <c r="B420" s="1891"/>
      <c r="C420" s="1514"/>
      <c r="D420" s="1514"/>
      <c r="E420" s="1514"/>
    </row>
    <row r="421" spans="1:5">
      <c r="A421" s="1514"/>
      <c r="B421" s="1891"/>
      <c r="C421" s="1514"/>
      <c r="D421" s="1514"/>
      <c r="E421" s="1514"/>
    </row>
    <row r="422" spans="1:5">
      <c r="A422" s="1514"/>
      <c r="B422" s="1891"/>
      <c r="C422" s="1514"/>
      <c r="D422" s="1514"/>
      <c r="E422" s="1514"/>
    </row>
    <row r="423" spans="1:5">
      <c r="A423" s="1514"/>
      <c r="B423" s="1891"/>
      <c r="C423" s="1514"/>
      <c r="D423" s="1514"/>
      <c r="E423" s="1514"/>
    </row>
    <row r="424" spans="1:5">
      <c r="A424" s="1514"/>
      <c r="B424" s="1891"/>
      <c r="C424" s="1514"/>
      <c r="D424" s="1514"/>
      <c r="E424" s="1514"/>
    </row>
    <row r="425" spans="1:5">
      <c r="A425" s="1514"/>
      <c r="B425" s="1891"/>
      <c r="C425" s="1514"/>
      <c r="D425" s="1514"/>
      <c r="E425" s="1514"/>
    </row>
    <row r="426" spans="1:5">
      <c r="A426" s="1514"/>
      <c r="B426" s="1891"/>
      <c r="C426" s="1514"/>
      <c r="D426" s="1514"/>
      <c r="E426" s="1514"/>
    </row>
    <row r="427" spans="1:5">
      <c r="A427" s="1514"/>
      <c r="B427" s="1891"/>
      <c r="C427" s="1514"/>
      <c r="D427" s="1514"/>
      <c r="E427" s="1514"/>
    </row>
    <row r="428" spans="1:5">
      <c r="A428" s="1514"/>
      <c r="B428" s="1891"/>
      <c r="C428" s="1514"/>
      <c r="D428" s="1514"/>
      <c r="E428" s="1514"/>
    </row>
    <row r="429" spans="1:5">
      <c r="A429" s="1514"/>
      <c r="B429" s="1891"/>
      <c r="C429" s="1514"/>
      <c r="D429" s="1514"/>
      <c r="E429" s="1514"/>
    </row>
    <row r="430" spans="1:5">
      <c r="A430" s="1514"/>
      <c r="B430" s="1891"/>
      <c r="C430" s="1514"/>
      <c r="D430" s="1514"/>
      <c r="E430" s="1514"/>
    </row>
    <row r="431" spans="1:5">
      <c r="A431" s="1514"/>
      <c r="B431" s="1891"/>
      <c r="C431" s="1514"/>
      <c r="D431" s="1514"/>
      <c r="E431" s="1514"/>
    </row>
    <row r="432" spans="1:5">
      <c r="A432" s="1514"/>
      <c r="B432" s="1891"/>
      <c r="C432" s="1514"/>
      <c r="D432" s="1514"/>
      <c r="E432" s="1514"/>
    </row>
    <row r="433" spans="1:5">
      <c r="A433" s="1514"/>
      <c r="B433" s="1891"/>
      <c r="C433" s="1514"/>
      <c r="D433" s="1514"/>
      <c r="E433" s="1514"/>
    </row>
    <row r="434" spans="1:5">
      <c r="A434" s="1514"/>
      <c r="B434" s="1891"/>
      <c r="C434" s="1514"/>
      <c r="D434" s="1514"/>
      <c r="E434" s="1514"/>
    </row>
    <row r="435" spans="1:5">
      <c r="A435" s="1514"/>
      <c r="B435" s="1891"/>
      <c r="C435" s="1514"/>
      <c r="D435" s="1514"/>
      <c r="E435" s="1514"/>
    </row>
    <row r="436" spans="1:5">
      <c r="A436" s="1514"/>
      <c r="B436" s="1891"/>
      <c r="C436" s="1514"/>
      <c r="D436" s="1514"/>
      <c r="E436" s="1514"/>
    </row>
    <row r="437" spans="1:5">
      <c r="A437" s="1514"/>
      <c r="B437" s="1891"/>
      <c r="C437" s="1514"/>
      <c r="D437" s="1514"/>
      <c r="E437" s="1514"/>
    </row>
    <row r="438" spans="1:5">
      <c r="A438" s="1514"/>
      <c r="B438" s="1891"/>
      <c r="C438" s="1514"/>
      <c r="D438" s="1514"/>
      <c r="E438" s="1514"/>
    </row>
    <row r="439" spans="1:5">
      <c r="A439" s="1514"/>
      <c r="B439" s="1891"/>
      <c r="C439" s="1514"/>
      <c r="D439" s="1514"/>
      <c r="E439" s="1514"/>
    </row>
    <row r="440" spans="1:5">
      <c r="A440" s="1514"/>
      <c r="B440" s="1891"/>
      <c r="C440" s="1514"/>
      <c r="D440" s="1514"/>
      <c r="E440" s="1514"/>
    </row>
    <row r="441" spans="1:5">
      <c r="A441" s="1514"/>
      <c r="B441" s="1891"/>
      <c r="C441" s="1514"/>
      <c r="D441" s="1514"/>
      <c r="E441" s="1514"/>
    </row>
    <row r="442" spans="1:5">
      <c r="A442" s="1514"/>
      <c r="B442" s="1891"/>
      <c r="C442" s="1514"/>
      <c r="D442" s="1514"/>
      <c r="E442" s="1514"/>
    </row>
    <row r="443" spans="1:5">
      <c r="A443" s="1514"/>
      <c r="B443" s="1891"/>
      <c r="C443" s="1514"/>
      <c r="D443" s="1514"/>
      <c r="E443" s="1514"/>
    </row>
    <row r="444" spans="1:5">
      <c r="A444" s="1514"/>
      <c r="B444" s="1891"/>
      <c r="C444" s="1514"/>
      <c r="D444" s="1514"/>
      <c r="E444" s="1514"/>
    </row>
    <row r="445" spans="1:5">
      <c r="A445" s="1514"/>
      <c r="B445" s="1891"/>
      <c r="C445" s="1514"/>
      <c r="D445" s="1514"/>
      <c r="E445" s="1514"/>
    </row>
    <row r="446" spans="1:5">
      <c r="A446" s="1514"/>
      <c r="B446" s="1891"/>
      <c r="C446" s="1514"/>
      <c r="D446" s="1514"/>
      <c r="E446" s="1514"/>
    </row>
    <row r="447" spans="1:5">
      <c r="A447" s="1514"/>
      <c r="B447" s="1891"/>
      <c r="C447" s="1514"/>
      <c r="D447" s="1514"/>
      <c r="E447" s="1514"/>
    </row>
    <row r="448" spans="1:5">
      <c r="A448" s="1514"/>
      <c r="B448" s="1891"/>
      <c r="C448" s="1514"/>
      <c r="D448" s="1514"/>
      <c r="E448" s="1514"/>
    </row>
    <row r="449" spans="1:5">
      <c r="A449" s="1514"/>
      <c r="B449" s="1891"/>
      <c r="C449" s="1514"/>
      <c r="D449" s="1514"/>
      <c r="E449" s="1514"/>
    </row>
    <row r="450" spans="1:5">
      <c r="A450" s="1514"/>
      <c r="B450" s="1891"/>
      <c r="C450" s="1514"/>
      <c r="D450" s="1514"/>
      <c r="E450" s="1514"/>
    </row>
    <row r="451" spans="1:5">
      <c r="A451" s="1514"/>
      <c r="B451" s="1891"/>
      <c r="C451" s="1514"/>
      <c r="D451" s="1514"/>
      <c r="E451" s="1514"/>
    </row>
    <row r="452" spans="1:5">
      <c r="A452" s="1514"/>
      <c r="B452" s="1891"/>
      <c r="C452" s="1514"/>
      <c r="D452" s="1514"/>
      <c r="E452" s="1514"/>
    </row>
    <row r="453" spans="1:5">
      <c r="A453" s="1514"/>
      <c r="B453" s="1891"/>
      <c r="C453" s="1514"/>
      <c r="D453" s="1514"/>
      <c r="E453" s="1514"/>
    </row>
    <row r="454" spans="1:5">
      <c r="A454" s="1514"/>
      <c r="B454" s="1891"/>
      <c r="C454" s="1514"/>
      <c r="D454" s="1514"/>
      <c r="E454" s="1514"/>
    </row>
    <row r="455" spans="1:5">
      <c r="A455" s="1514"/>
      <c r="B455" s="1891"/>
      <c r="C455" s="1514"/>
      <c r="D455" s="1514"/>
      <c r="E455" s="1514"/>
    </row>
    <row r="456" spans="1:5">
      <c r="A456" s="1514"/>
      <c r="B456" s="1891"/>
      <c r="C456" s="1514"/>
      <c r="D456" s="1514"/>
      <c r="E456" s="1514"/>
    </row>
    <row r="457" spans="1:5">
      <c r="A457" s="1514"/>
      <c r="B457" s="1891"/>
      <c r="C457" s="1514"/>
      <c r="D457" s="1514"/>
      <c r="E457" s="1514"/>
    </row>
    <row r="458" spans="1:5">
      <c r="A458" s="1514"/>
      <c r="B458" s="1891"/>
      <c r="C458" s="1514"/>
      <c r="D458" s="1514"/>
      <c r="E458" s="1514"/>
    </row>
    <row r="459" spans="1:5">
      <c r="A459" s="1514"/>
      <c r="B459" s="1891"/>
      <c r="C459" s="1514"/>
      <c r="D459" s="1514"/>
      <c r="E459" s="1514"/>
    </row>
    <row r="460" spans="1:5">
      <c r="A460" s="1514"/>
      <c r="B460" s="1891"/>
      <c r="C460" s="1514"/>
      <c r="D460" s="1514"/>
      <c r="E460" s="1514"/>
    </row>
    <row r="461" spans="1:5">
      <c r="A461" s="1514"/>
      <c r="B461" s="1891"/>
      <c r="C461" s="1514"/>
      <c r="D461" s="1514"/>
      <c r="E461" s="1514"/>
    </row>
    <row r="462" spans="1:5">
      <c r="A462" s="1514"/>
      <c r="B462" s="1891"/>
      <c r="C462" s="1514"/>
      <c r="D462" s="1514"/>
      <c r="E462" s="1514"/>
    </row>
    <row r="463" spans="1:5">
      <c r="A463" s="1514"/>
      <c r="B463" s="1891"/>
      <c r="C463" s="1514"/>
      <c r="D463" s="1514"/>
      <c r="E463" s="1514"/>
    </row>
    <row r="464" spans="1:5">
      <c r="A464" s="1514"/>
      <c r="B464" s="1891"/>
      <c r="C464" s="1514"/>
      <c r="D464" s="1514"/>
      <c r="E464" s="1514"/>
    </row>
    <row r="465" spans="1:5">
      <c r="A465" s="1514"/>
      <c r="B465" s="1891"/>
      <c r="C465" s="1514"/>
      <c r="D465" s="1514"/>
      <c r="E465" s="1514"/>
    </row>
    <row r="466" spans="1:5">
      <c r="A466" s="1514"/>
      <c r="B466" s="1891"/>
      <c r="C466" s="1514"/>
      <c r="D466" s="1514"/>
      <c r="E466" s="1514"/>
    </row>
    <row r="467" spans="1:5">
      <c r="A467" s="1514"/>
      <c r="B467" s="1891"/>
      <c r="C467" s="1514"/>
      <c r="D467" s="1514"/>
      <c r="E467" s="1514"/>
    </row>
    <row r="468" spans="1:5">
      <c r="A468" s="1514"/>
      <c r="B468" s="1891"/>
      <c r="C468" s="1514"/>
      <c r="D468" s="1514"/>
      <c r="E468" s="1514"/>
    </row>
    <row r="469" spans="1:5">
      <c r="A469" s="1514"/>
      <c r="B469" s="1891"/>
      <c r="C469" s="1514"/>
      <c r="D469" s="1514"/>
      <c r="E469" s="1514"/>
    </row>
    <row r="470" spans="1:5">
      <c r="A470" s="1514"/>
      <c r="B470" s="1891"/>
      <c r="C470" s="1514"/>
      <c r="D470" s="1514"/>
      <c r="E470" s="1514"/>
    </row>
    <row r="471" spans="1:5">
      <c r="A471" s="1514"/>
      <c r="B471" s="1891"/>
      <c r="C471" s="1514"/>
      <c r="D471" s="1514"/>
      <c r="E471" s="1514"/>
    </row>
    <row r="472" spans="1:5">
      <c r="A472" s="1514"/>
      <c r="B472" s="1891"/>
      <c r="C472" s="1514"/>
      <c r="D472" s="1514"/>
      <c r="E472" s="1514"/>
    </row>
    <row r="473" spans="1:5">
      <c r="A473" s="1514"/>
      <c r="B473" s="1891"/>
      <c r="C473" s="1514"/>
      <c r="D473" s="1514"/>
      <c r="E473" s="1514"/>
    </row>
    <row r="474" spans="1:5">
      <c r="A474" s="1514"/>
      <c r="B474" s="1891"/>
      <c r="C474" s="1514"/>
      <c r="D474" s="1514"/>
      <c r="E474" s="1514"/>
    </row>
    <row r="475" spans="1:5">
      <c r="A475" s="1514"/>
      <c r="B475" s="1891"/>
      <c r="C475" s="1514"/>
      <c r="D475" s="1514"/>
      <c r="E475" s="1514"/>
    </row>
    <row r="476" spans="1:5">
      <c r="A476" s="1514"/>
      <c r="B476" s="1891"/>
      <c r="C476" s="1514"/>
      <c r="D476" s="1514"/>
      <c r="E476" s="1514"/>
    </row>
    <row r="477" spans="1:5">
      <c r="A477" s="1514"/>
      <c r="B477" s="1891"/>
      <c r="C477" s="1514"/>
      <c r="D477" s="1514"/>
      <c r="E477" s="1514"/>
    </row>
    <row r="478" spans="1:5">
      <c r="A478" s="1514"/>
      <c r="B478" s="1891"/>
      <c r="C478" s="1514"/>
      <c r="D478" s="1514"/>
      <c r="E478" s="1514"/>
    </row>
    <row r="479" spans="1:5">
      <c r="A479" s="1514"/>
      <c r="B479" s="1891"/>
      <c r="C479" s="1514"/>
      <c r="D479" s="1514"/>
      <c r="E479" s="1514"/>
    </row>
    <row r="480" spans="1:5">
      <c r="A480" s="1514"/>
      <c r="B480" s="1891"/>
      <c r="C480" s="1514"/>
      <c r="D480" s="1514"/>
      <c r="E480" s="1514"/>
    </row>
    <row r="481" spans="1:5">
      <c r="A481" s="1514"/>
      <c r="B481" s="1891"/>
      <c r="C481" s="1514"/>
      <c r="D481" s="1514"/>
      <c r="E481" s="1514"/>
    </row>
    <row r="482" spans="1:5">
      <c r="A482" s="1514"/>
      <c r="B482" s="1891"/>
      <c r="C482" s="1514"/>
      <c r="D482" s="1514"/>
      <c r="E482" s="1514"/>
    </row>
    <row r="483" spans="1:5">
      <c r="A483" s="1514"/>
      <c r="B483" s="1891"/>
      <c r="C483" s="1514"/>
      <c r="D483" s="1514"/>
      <c r="E483" s="1514"/>
    </row>
    <row r="484" spans="1:5">
      <c r="A484" s="1514"/>
      <c r="B484" s="1891"/>
      <c r="C484" s="1514"/>
      <c r="D484" s="1514"/>
      <c r="E484" s="1514"/>
    </row>
    <row r="485" spans="1:5">
      <c r="A485" s="1514"/>
      <c r="B485" s="1891"/>
      <c r="C485" s="1514"/>
      <c r="D485" s="1514"/>
      <c r="E485" s="1514"/>
    </row>
    <row r="486" spans="1:5">
      <c r="A486" s="1514"/>
      <c r="B486" s="1891"/>
      <c r="C486" s="1514"/>
      <c r="D486" s="1514"/>
      <c r="E486" s="1514"/>
    </row>
    <row r="487" spans="1:5">
      <c r="A487" s="1514"/>
      <c r="B487" s="1891"/>
      <c r="C487" s="1514"/>
      <c r="D487" s="1514"/>
      <c r="E487" s="1514"/>
    </row>
    <row r="488" spans="1:5">
      <c r="A488" s="1514"/>
      <c r="B488" s="1891"/>
      <c r="C488" s="1514"/>
      <c r="D488" s="1514"/>
      <c r="E488" s="1514"/>
    </row>
    <row r="489" spans="1:5">
      <c r="A489" s="1514"/>
      <c r="B489" s="1891"/>
      <c r="C489" s="1514"/>
      <c r="D489" s="1514"/>
      <c r="E489" s="1514"/>
    </row>
    <row r="490" spans="1:5">
      <c r="A490" s="1514"/>
      <c r="B490" s="1891"/>
      <c r="C490" s="1514"/>
      <c r="D490" s="1514"/>
      <c r="E490" s="1514"/>
    </row>
    <row r="491" spans="1:5">
      <c r="A491" s="1514"/>
      <c r="B491" s="1891"/>
      <c r="C491" s="1514"/>
      <c r="D491" s="1514"/>
      <c r="E491" s="1514"/>
    </row>
    <row r="492" spans="1:5">
      <c r="A492" s="1514"/>
      <c r="B492" s="1891"/>
      <c r="C492" s="1514"/>
      <c r="D492" s="1514"/>
      <c r="E492" s="1514"/>
    </row>
    <row r="493" spans="1:5">
      <c r="A493" s="1514"/>
      <c r="B493" s="1891"/>
      <c r="C493" s="1514"/>
      <c r="D493" s="1514"/>
      <c r="E493" s="1514"/>
    </row>
    <row r="494" spans="1:5">
      <c r="A494" s="1514"/>
      <c r="B494" s="1891"/>
      <c r="C494" s="1514"/>
      <c r="D494" s="1514"/>
      <c r="E494" s="1514"/>
    </row>
    <row r="495" spans="1:5">
      <c r="A495" s="1514"/>
      <c r="B495" s="1891"/>
      <c r="C495" s="1514"/>
      <c r="D495" s="1514"/>
      <c r="E495" s="1514"/>
    </row>
    <row r="496" spans="1:5">
      <c r="A496" s="1514"/>
      <c r="B496" s="1891"/>
      <c r="C496" s="1514"/>
      <c r="D496" s="1514"/>
      <c r="E496" s="1514"/>
    </row>
    <row r="497" spans="1:5">
      <c r="A497" s="1514"/>
      <c r="B497" s="1891"/>
      <c r="C497" s="1514"/>
      <c r="D497" s="1514"/>
      <c r="E497" s="1514"/>
    </row>
    <row r="498" spans="1:5">
      <c r="A498" s="1514"/>
      <c r="B498" s="1891"/>
      <c r="C498" s="1514"/>
      <c r="D498" s="1514"/>
      <c r="E498" s="1514"/>
    </row>
    <row r="499" spans="1:5">
      <c r="A499" s="1514"/>
      <c r="B499" s="1891"/>
      <c r="C499" s="1514"/>
      <c r="D499" s="1514"/>
      <c r="E499" s="1514"/>
    </row>
    <row r="500" spans="1:5">
      <c r="A500" s="1514"/>
      <c r="B500" s="1891"/>
      <c r="C500" s="1514"/>
      <c r="D500" s="1514"/>
      <c r="E500" s="1514"/>
    </row>
    <row r="501" spans="1:5">
      <c r="A501" s="1514"/>
      <c r="B501" s="1891"/>
      <c r="C501" s="1514"/>
      <c r="D501" s="1514"/>
      <c r="E501" s="1514"/>
    </row>
    <row r="502" spans="1:5">
      <c r="A502" s="1514"/>
      <c r="B502" s="1891"/>
      <c r="C502" s="1514"/>
      <c r="D502" s="1514"/>
      <c r="E502" s="1514"/>
    </row>
    <row r="503" spans="1:5">
      <c r="A503" s="1514"/>
      <c r="B503" s="1891"/>
      <c r="C503" s="1514"/>
      <c r="D503" s="1514"/>
      <c r="E503" s="1514"/>
    </row>
    <row r="504" spans="1:5">
      <c r="A504" s="1514"/>
      <c r="B504" s="1891"/>
      <c r="C504" s="1514"/>
      <c r="D504" s="1514"/>
      <c r="E504" s="1514"/>
    </row>
    <row r="505" spans="1:5">
      <c r="A505" s="1514"/>
      <c r="B505" s="1891"/>
      <c r="C505" s="1514"/>
      <c r="D505" s="1514"/>
      <c r="E505" s="1514"/>
    </row>
    <row r="506" spans="1:5">
      <c r="A506" s="1514"/>
      <c r="B506" s="1891"/>
      <c r="C506" s="1514"/>
      <c r="D506" s="1514"/>
      <c r="E506" s="1514"/>
    </row>
    <row r="507" spans="1:5">
      <c r="A507" s="1514"/>
      <c r="B507" s="1891"/>
      <c r="C507" s="1514"/>
      <c r="D507" s="1514"/>
      <c r="E507" s="1514"/>
    </row>
    <row r="508" spans="1:5">
      <c r="A508" s="1514"/>
      <c r="B508" s="1891"/>
      <c r="C508" s="1514"/>
      <c r="D508" s="1514"/>
      <c r="E508" s="1514"/>
    </row>
    <row r="509" spans="1:5">
      <c r="A509" s="1514"/>
      <c r="B509" s="1891"/>
      <c r="C509" s="1514"/>
      <c r="D509" s="1514"/>
      <c r="E509" s="1514"/>
    </row>
    <row r="510" spans="1:5">
      <c r="A510" s="1514"/>
      <c r="B510" s="1891"/>
      <c r="C510" s="1514"/>
      <c r="D510" s="1514"/>
      <c r="E510" s="1514"/>
    </row>
    <row r="511" spans="1:5">
      <c r="A511" s="1514"/>
      <c r="B511" s="1891"/>
      <c r="C511" s="1514"/>
      <c r="D511" s="1514"/>
      <c r="E511" s="1514"/>
    </row>
    <row r="512" spans="1:5">
      <c r="A512" s="1514"/>
      <c r="B512" s="1891"/>
      <c r="C512" s="1514"/>
      <c r="D512" s="1514"/>
      <c r="E512" s="1514"/>
    </row>
    <row r="513" spans="1:5">
      <c r="A513" s="1514"/>
      <c r="B513" s="1891"/>
      <c r="C513" s="1514"/>
      <c r="D513" s="1514"/>
      <c r="E513" s="1514"/>
    </row>
    <row r="514" spans="1:5">
      <c r="A514" s="1514"/>
      <c r="B514" s="1891"/>
      <c r="C514" s="1514"/>
      <c r="D514" s="1514"/>
      <c r="E514" s="1514"/>
    </row>
    <row r="515" spans="1:5">
      <c r="A515" s="1514"/>
      <c r="B515" s="1891"/>
      <c r="C515" s="1514"/>
      <c r="D515" s="1514"/>
      <c r="E515" s="1514"/>
    </row>
    <row r="516" spans="1:5">
      <c r="A516" s="1514"/>
      <c r="B516" s="1891"/>
      <c r="C516" s="1514"/>
      <c r="D516" s="1514"/>
      <c r="E516" s="1514"/>
    </row>
    <row r="517" spans="1:5">
      <c r="A517" s="1514"/>
      <c r="B517" s="1891"/>
      <c r="C517" s="1514"/>
      <c r="D517" s="1514"/>
      <c r="E517" s="1514"/>
    </row>
    <row r="518" spans="1:5">
      <c r="A518" s="1514"/>
      <c r="B518" s="1891"/>
      <c r="C518" s="1514"/>
      <c r="D518" s="1514"/>
      <c r="E518" s="1514"/>
    </row>
    <row r="519" spans="1:5">
      <c r="A519" s="1514"/>
      <c r="B519" s="1891"/>
      <c r="C519" s="1514"/>
      <c r="D519" s="1514"/>
      <c r="E519" s="1514"/>
    </row>
    <row r="520" spans="1:5">
      <c r="A520" s="1514"/>
      <c r="B520" s="1891"/>
      <c r="C520" s="1514"/>
      <c r="D520" s="1514"/>
      <c r="E520" s="1514"/>
    </row>
    <row r="521" spans="1:5">
      <c r="A521" s="1514"/>
      <c r="B521" s="1891"/>
      <c r="C521" s="1514"/>
      <c r="D521" s="1514"/>
      <c r="E521" s="1514"/>
    </row>
    <row r="522" spans="1:5">
      <c r="A522" s="1514"/>
      <c r="B522" s="1891"/>
      <c r="C522" s="1514"/>
      <c r="D522" s="1514"/>
      <c r="E522" s="1514"/>
    </row>
    <row r="523" spans="1:5">
      <c r="A523" s="1514"/>
      <c r="B523" s="1891"/>
      <c r="C523" s="1514"/>
      <c r="D523" s="1514"/>
      <c r="E523" s="1514"/>
    </row>
    <row r="524" spans="1:5">
      <c r="A524" s="1514"/>
      <c r="B524" s="1891"/>
      <c r="C524" s="1514"/>
      <c r="D524" s="1514"/>
      <c r="E524" s="1514"/>
    </row>
    <row r="525" spans="1:5">
      <c r="A525" s="1514"/>
      <c r="B525" s="1891"/>
      <c r="C525" s="1514"/>
      <c r="D525" s="1514"/>
      <c r="E525" s="1514"/>
    </row>
    <row r="526" spans="1:5">
      <c r="A526" s="1514"/>
      <c r="B526" s="1891"/>
      <c r="C526" s="1514"/>
      <c r="D526" s="1514"/>
      <c r="E526" s="1514"/>
    </row>
    <row r="527" spans="1:5">
      <c r="A527" s="1514"/>
      <c r="B527" s="1891"/>
      <c r="C527" s="1514"/>
      <c r="D527" s="1514"/>
      <c r="E527" s="1514"/>
    </row>
    <row r="528" spans="1:5">
      <c r="A528" s="1514"/>
      <c r="B528" s="1891"/>
      <c r="C528" s="1514"/>
      <c r="D528" s="1514"/>
      <c r="E528" s="1514"/>
    </row>
    <row r="529" spans="1:5">
      <c r="A529" s="1514"/>
      <c r="B529" s="1891"/>
      <c r="C529" s="1514"/>
      <c r="D529" s="1514"/>
      <c r="E529" s="1514"/>
    </row>
    <row r="530" spans="1:5">
      <c r="A530" s="1514"/>
      <c r="B530" s="1891"/>
      <c r="C530" s="1514"/>
      <c r="D530" s="1514"/>
      <c r="E530" s="1514"/>
    </row>
    <row r="531" spans="1:5">
      <c r="A531" s="1514"/>
      <c r="B531" s="1891"/>
      <c r="C531" s="1514"/>
      <c r="D531" s="1514"/>
      <c r="E531" s="1514"/>
    </row>
    <row r="532" spans="1:5">
      <c r="A532" s="1514"/>
      <c r="B532" s="1891"/>
      <c r="C532" s="1514"/>
      <c r="D532" s="1514"/>
      <c r="E532" s="1514"/>
    </row>
    <row r="533" spans="1:5">
      <c r="A533" s="1514"/>
      <c r="B533" s="1891"/>
      <c r="C533" s="1514"/>
      <c r="D533" s="1514"/>
      <c r="E533" s="1514"/>
    </row>
    <row r="534" spans="1:5">
      <c r="A534" s="1514"/>
      <c r="B534" s="1891"/>
      <c r="C534" s="1514"/>
      <c r="D534" s="1514"/>
      <c r="E534" s="1514"/>
    </row>
    <row r="535" spans="1:5">
      <c r="A535" s="1514"/>
      <c r="B535" s="1891"/>
      <c r="C535" s="1514"/>
      <c r="D535" s="1514"/>
      <c r="E535" s="1514"/>
    </row>
    <row r="536" spans="1:5">
      <c r="A536" s="1514"/>
      <c r="B536" s="1891"/>
      <c r="C536" s="1514"/>
      <c r="D536" s="1514"/>
      <c r="E536" s="1514"/>
    </row>
    <row r="537" spans="1:5">
      <c r="A537" s="1514"/>
      <c r="B537" s="1891"/>
      <c r="C537" s="1514"/>
      <c r="D537" s="1514"/>
      <c r="E537" s="1514"/>
    </row>
    <row r="538" spans="1:5">
      <c r="A538" s="1514"/>
      <c r="B538" s="1891"/>
      <c r="C538" s="1514"/>
      <c r="D538" s="1514"/>
      <c r="E538" s="1514"/>
    </row>
    <row r="539" spans="1:5">
      <c r="A539" s="1514"/>
      <c r="B539" s="1891"/>
      <c r="C539" s="1514"/>
      <c r="D539" s="1514"/>
      <c r="E539" s="1514"/>
    </row>
    <row r="540" spans="1:5">
      <c r="A540" s="1514"/>
      <c r="B540" s="1891"/>
      <c r="C540" s="1514"/>
      <c r="D540" s="1514"/>
      <c r="E540" s="1514"/>
    </row>
    <row r="541" spans="1:5">
      <c r="A541" s="1514"/>
      <c r="B541" s="1891"/>
      <c r="C541" s="1514"/>
      <c r="D541" s="1514"/>
      <c r="E541" s="1514"/>
    </row>
    <row r="542" spans="1:5">
      <c r="A542" s="1514"/>
      <c r="B542" s="1891"/>
      <c r="C542" s="1514"/>
      <c r="D542" s="1514"/>
      <c r="E542" s="1514"/>
    </row>
    <row r="543" spans="1:5">
      <c r="A543" s="1514"/>
      <c r="B543" s="1891"/>
      <c r="C543" s="1514"/>
      <c r="D543" s="1514"/>
      <c r="E543" s="1514"/>
    </row>
    <row r="544" spans="1:5">
      <c r="A544" s="1514"/>
      <c r="B544" s="1891"/>
      <c r="C544" s="1514"/>
      <c r="D544" s="1514"/>
      <c r="E544" s="1514"/>
    </row>
    <row r="545" spans="1:5">
      <c r="A545" s="1514"/>
      <c r="B545" s="1891"/>
      <c r="C545" s="1514"/>
      <c r="D545" s="1514"/>
      <c r="E545" s="1514"/>
    </row>
    <row r="546" spans="1:5">
      <c r="A546" s="1514"/>
      <c r="B546" s="1891"/>
      <c r="C546" s="1514"/>
      <c r="D546" s="1514"/>
      <c r="E546" s="1514"/>
    </row>
    <row r="547" spans="1:5">
      <c r="A547" s="1514"/>
      <c r="B547" s="1891"/>
      <c r="C547" s="1514"/>
      <c r="D547" s="1514"/>
      <c r="E547" s="1514"/>
    </row>
    <row r="548" spans="1:5">
      <c r="A548" s="1514"/>
      <c r="B548" s="1891"/>
      <c r="C548" s="1514"/>
      <c r="D548" s="1514"/>
      <c r="E548" s="1514"/>
    </row>
    <row r="549" spans="1:5">
      <c r="A549" s="1514"/>
      <c r="B549" s="1891"/>
      <c r="C549" s="1514"/>
      <c r="D549" s="1514"/>
      <c r="E549" s="1514"/>
    </row>
    <row r="550" spans="1:5">
      <c r="A550" s="1514"/>
      <c r="B550" s="1891"/>
      <c r="C550" s="1514"/>
      <c r="D550" s="1514"/>
      <c r="E550" s="1514"/>
    </row>
    <row r="551" spans="1:5">
      <c r="A551" s="1514"/>
      <c r="B551" s="1891"/>
      <c r="C551" s="1514"/>
      <c r="D551" s="1514"/>
      <c r="E551" s="1514"/>
    </row>
    <row r="552" spans="1:5">
      <c r="A552" s="1514"/>
      <c r="B552" s="1891"/>
      <c r="C552" s="1514"/>
      <c r="D552" s="1514"/>
      <c r="E552" s="1514"/>
    </row>
    <row r="553" spans="1:5">
      <c r="A553" s="1514"/>
      <c r="B553" s="1891"/>
      <c r="C553" s="1514"/>
      <c r="D553" s="1514"/>
      <c r="E553" s="1514"/>
    </row>
    <row r="554" spans="1:5">
      <c r="A554" s="1514"/>
      <c r="B554" s="1891"/>
      <c r="C554" s="1514"/>
      <c r="D554" s="1514"/>
      <c r="E554" s="1514"/>
    </row>
    <row r="555" spans="1:5">
      <c r="A555" s="1514"/>
      <c r="B555" s="1891"/>
      <c r="C555" s="1514"/>
      <c r="D555" s="1514"/>
      <c r="E555" s="1514"/>
    </row>
    <row r="556" spans="1:5">
      <c r="A556" s="1514"/>
      <c r="B556" s="1891"/>
      <c r="C556" s="1514"/>
      <c r="D556" s="1514"/>
      <c r="E556" s="1514"/>
    </row>
    <row r="557" spans="1:5">
      <c r="A557" s="1514"/>
      <c r="B557" s="1891"/>
      <c r="C557" s="1514"/>
      <c r="D557" s="1514"/>
      <c r="E557" s="1514"/>
    </row>
    <row r="558" spans="1:5">
      <c r="A558" s="1514"/>
      <c r="B558" s="1891"/>
      <c r="C558" s="1514"/>
      <c r="D558" s="1514"/>
      <c r="E558" s="1514"/>
    </row>
    <row r="559" spans="1:5">
      <c r="A559" s="1514"/>
      <c r="B559" s="1891"/>
      <c r="C559" s="1514"/>
      <c r="D559" s="1514"/>
      <c r="E559" s="1514"/>
    </row>
    <row r="560" spans="1:5">
      <c r="A560" s="1514"/>
      <c r="B560" s="1891"/>
      <c r="C560" s="1514"/>
      <c r="D560" s="1514"/>
      <c r="E560" s="1514"/>
    </row>
    <row r="561" spans="1:5">
      <c r="A561" s="1514"/>
      <c r="B561" s="1891"/>
      <c r="C561" s="1514"/>
      <c r="D561" s="1514"/>
      <c r="E561" s="1514"/>
    </row>
    <row r="562" spans="1:5">
      <c r="A562" s="1514"/>
      <c r="B562" s="1891"/>
      <c r="C562" s="1514"/>
      <c r="D562" s="1514"/>
      <c r="E562" s="1514"/>
    </row>
    <row r="563" spans="1:5">
      <c r="A563" s="1514"/>
      <c r="B563" s="1891"/>
      <c r="C563" s="1514"/>
      <c r="D563" s="1514"/>
      <c r="E563" s="1514"/>
    </row>
    <row r="564" spans="1:5">
      <c r="A564" s="1514"/>
      <c r="B564" s="1891"/>
      <c r="C564" s="1514"/>
      <c r="D564" s="1514"/>
      <c r="E564" s="1514"/>
    </row>
    <row r="565" spans="1:5">
      <c r="A565" s="1514"/>
      <c r="B565" s="1891"/>
      <c r="C565" s="1514"/>
      <c r="D565" s="1514"/>
      <c r="E565" s="1514"/>
    </row>
    <row r="566" spans="1:5">
      <c r="A566" s="1514"/>
      <c r="B566" s="1891"/>
      <c r="C566" s="1514"/>
      <c r="D566" s="1514"/>
      <c r="E566" s="1514"/>
    </row>
    <row r="567" spans="1:5">
      <c r="A567" s="1514"/>
      <c r="B567" s="1891"/>
      <c r="C567" s="1514"/>
      <c r="D567" s="1514"/>
      <c r="E567" s="1514"/>
    </row>
    <row r="568" spans="1:5">
      <c r="A568" s="1514"/>
      <c r="B568" s="1891"/>
      <c r="C568" s="1514"/>
      <c r="D568" s="1514"/>
      <c r="E568" s="1514"/>
    </row>
    <row r="569" spans="1:5">
      <c r="A569" s="1514"/>
      <c r="B569" s="1891"/>
      <c r="C569" s="1514"/>
      <c r="D569" s="1514"/>
      <c r="E569" s="1514"/>
    </row>
    <row r="570" spans="1:5">
      <c r="A570" s="1514"/>
      <c r="B570" s="1891"/>
      <c r="C570" s="1514"/>
      <c r="D570" s="1514"/>
      <c r="E570" s="1514"/>
    </row>
    <row r="571" spans="1:5">
      <c r="A571" s="1514"/>
      <c r="B571" s="1891"/>
      <c r="C571" s="1514"/>
      <c r="D571" s="1514"/>
      <c r="E571" s="1514"/>
    </row>
    <row r="572" spans="1:5">
      <c r="A572" s="1514"/>
      <c r="B572" s="1891"/>
      <c r="C572" s="1514"/>
      <c r="D572" s="1514"/>
      <c r="E572" s="1514"/>
    </row>
    <row r="573" spans="1:5">
      <c r="A573" s="1514"/>
      <c r="B573" s="1891"/>
      <c r="C573" s="1514"/>
      <c r="D573" s="1514"/>
      <c r="E573" s="1514"/>
    </row>
    <row r="574" spans="1:5">
      <c r="A574" s="1514"/>
      <c r="B574" s="1891"/>
      <c r="C574" s="1514"/>
      <c r="D574" s="1514"/>
      <c r="E574" s="1514"/>
    </row>
    <row r="575" spans="1:5">
      <c r="A575" s="1514"/>
      <c r="B575" s="1891"/>
      <c r="C575" s="1514"/>
      <c r="D575" s="1514"/>
      <c r="E575" s="1514"/>
    </row>
    <row r="576" spans="1:5">
      <c r="A576" s="1514"/>
      <c r="B576" s="1891"/>
      <c r="C576" s="1514"/>
      <c r="D576" s="1514"/>
      <c r="E576" s="1514"/>
    </row>
    <row r="577" spans="1:5">
      <c r="A577" s="1514"/>
      <c r="B577" s="1891"/>
      <c r="C577" s="1514"/>
      <c r="D577" s="1514"/>
      <c r="E577" s="1514"/>
    </row>
    <row r="578" spans="1:5">
      <c r="A578" s="1514"/>
      <c r="B578" s="1891"/>
      <c r="C578" s="1514"/>
      <c r="D578" s="1514"/>
      <c r="E578" s="1514"/>
    </row>
    <row r="579" spans="1:5">
      <c r="A579" s="1514"/>
      <c r="B579" s="1891"/>
      <c r="C579" s="1514"/>
      <c r="D579" s="1514"/>
      <c r="E579" s="1514"/>
    </row>
    <row r="580" spans="1:5">
      <c r="A580" s="1514"/>
      <c r="B580" s="1891"/>
      <c r="C580" s="1514"/>
      <c r="D580" s="1514"/>
      <c r="E580" s="1514"/>
    </row>
    <row r="581" spans="1:5">
      <c r="A581" s="1514"/>
      <c r="B581" s="1891"/>
      <c r="C581" s="1514"/>
      <c r="D581" s="1514"/>
      <c r="E581" s="1514"/>
    </row>
    <row r="582" spans="1:5">
      <c r="A582" s="1514"/>
      <c r="B582" s="1891"/>
      <c r="C582" s="1514"/>
      <c r="D582" s="1514"/>
      <c r="E582" s="1514"/>
    </row>
    <row r="583" spans="1:5">
      <c r="A583" s="1514"/>
      <c r="B583" s="1891"/>
      <c r="C583" s="1514"/>
      <c r="D583" s="1514"/>
      <c r="E583" s="1514"/>
    </row>
    <row r="584" spans="1:5">
      <c r="A584" s="1514"/>
      <c r="B584" s="1891"/>
      <c r="C584" s="1514"/>
      <c r="D584" s="1514"/>
      <c r="E584" s="1514"/>
    </row>
    <row r="585" spans="1:5">
      <c r="A585" s="1514"/>
      <c r="B585" s="1891"/>
      <c r="C585" s="1514"/>
      <c r="D585" s="1514"/>
      <c r="E585" s="1514"/>
    </row>
    <row r="586" spans="1:5">
      <c r="A586" s="1514"/>
      <c r="B586" s="1891"/>
      <c r="C586" s="1514"/>
      <c r="D586" s="1514"/>
      <c r="E586" s="1514"/>
    </row>
    <row r="587" spans="1:5">
      <c r="A587" s="1514"/>
      <c r="B587" s="1891"/>
      <c r="C587" s="1514"/>
      <c r="D587" s="1514"/>
      <c r="E587" s="1514"/>
    </row>
    <row r="588" spans="1:5">
      <c r="A588" s="1514"/>
      <c r="B588" s="1891"/>
      <c r="C588" s="1514"/>
      <c r="D588" s="1514"/>
      <c r="E588" s="1514"/>
    </row>
    <row r="589" spans="1:5">
      <c r="A589" s="1514"/>
      <c r="B589" s="1891"/>
      <c r="C589" s="1514"/>
      <c r="D589" s="1514"/>
      <c r="E589" s="1514"/>
    </row>
    <row r="590" spans="1:5">
      <c r="A590" s="1514"/>
      <c r="B590" s="1891"/>
      <c r="C590" s="1514"/>
      <c r="D590" s="1514"/>
      <c r="E590" s="1514"/>
    </row>
    <row r="591" spans="1:5">
      <c r="A591" s="1514"/>
      <c r="B591" s="1891"/>
      <c r="C591" s="1514"/>
      <c r="D591" s="1514"/>
      <c r="E591" s="1514"/>
    </row>
    <row r="592" spans="1:5">
      <c r="A592" s="1514"/>
      <c r="B592" s="1891"/>
      <c r="C592" s="1514"/>
      <c r="D592" s="1514"/>
      <c r="E592" s="1514"/>
    </row>
    <row r="593" spans="1:5">
      <c r="A593" s="1514"/>
      <c r="B593" s="1891"/>
      <c r="C593" s="1514"/>
      <c r="D593" s="1514"/>
      <c r="E593" s="1514"/>
    </row>
    <row r="594" spans="1:5">
      <c r="A594" s="1514"/>
      <c r="B594" s="1891"/>
      <c r="C594" s="1514"/>
      <c r="D594" s="1514"/>
      <c r="E594" s="1514"/>
    </row>
    <row r="595" spans="1:5">
      <c r="A595" s="1514"/>
      <c r="B595" s="1891"/>
      <c r="C595" s="1514"/>
      <c r="D595" s="1514"/>
      <c r="E595" s="1514"/>
    </row>
    <row r="596" spans="1:5">
      <c r="A596" s="1514"/>
      <c r="B596" s="1891"/>
      <c r="C596" s="1514"/>
      <c r="D596" s="1514"/>
      <c r="E596" s="1514"/>
    </row>
    <row r="597" spans="1:5">
      <c r="A597" s="1514"/>
      <c r="B597" s="1891"/>
      <c r="C597" s="1514"/>
      <c r="D597" s="1514"/>
      <c r="E597" s="1514"/>
    </row>
    <row r="598" spans="1:5">
      <c r="A598" s="1514"/>
      <c r="B598" s="1891"/>
      <c r="C598" s="1514"/>
      <c r="D598" s="1514"/>
      <c r="E598" s="1514"/>
    </row>
    <row r="599" spans="1:5">
      <c r="A599" s="1514"/>
      <c r="B599" s="1891"/>
      <c r="C599" s="1514"/>
      <c r="D599" s="1514"/>
      <c r="E599" s="1514"/>
    </row>
    <row r="600" spans="1:5">
      <c r="A600" s="1514"/>
      <c r="B600" s="1891"/>
      <c r="C600" s="1514"/>
      <c r="D600" s="1514"/>
      <c r="E600" s="1514"/>
    </row>
    <row r="601" spans="1:5">
      <c r="A601" s="1514"/>
      <c r="B601" s="1891"/>
      <c r="C601" s="1514"/>
      <c r="D601" s="1514"/>
      <c r="E601" s="1514"/>
    </row>
    <row r="602" spans="1:5">
      <c r="A602" s="1514"/>
      <c r="B602" s="1891"/>
      <c r="C602" s="1514"/>
      <c r="D602" s="1514"/>
      <c r="E602" s="1514"/>
    </row>
    <row r="603" spans="1:5">
      <c r="A603" s="1514"/>
      <c r="B603" s="1891"/>
      <c r="C603" s="1514"/>
      <c r="D603" s="1514"/>
      <c r="E603" s="1514"/>
    </row>
    <row r="604" spans="1:5">
      <c r="A604" s="1514"/>
      <c r="B604" s="1891"/>
      <c r="C604" s="1514"/>
      <c r="D604" s="1514"/>
      <c r="E604" s="1514"/>
    </row>
    <row r="605" spans="1:5">
      <c r="A605" s="1514"/>
      <c r="B605" s="1891"/>
      <c r="C605" s="1514"/>
      <c r="D605" s="1514"/>
      <c r="E605" s="1514"/>
    </row>
    <row r="606" spans="1:5">
      <c r="A606" s="1514"/>
      <c r="B606" s="1891"/>
      <c r="C606" s="1514"/>
      <c r="D606" s="1514"/>
      <c r="E606" s="1514"/>
    </row>
    <row r="607" spans="1:5">
      <c r="A607" s="1514"/>
      <c r="B607" s="1891"/>
      <c r="C607" s="1514"/>
      <c r="D607" s="1514"/>
      <c r="E607" s="1514"/>
    </row>
    <row r="608" spans="1:5">
      <c r="A608" s="1514"/>
      <c r="B608" s="1891"/>
      <c r="C608" s="1514"/>
      <c r="D608" s="1514"/>
      <c r="E608" s="1514"/>
    </row>
    <row r="609" spans="1:5">
      <c r="A609" s="1514"/>
      <c r="B609" s="1891"/>
      <c r="C609" s="1514"/>
      <c r="D609" s="1514"/>
      <c r="E609" s="1514"/>
    </row>
    <row r="610" spans="1:5">
      <c r="A610" s="1514"/>
      <c r="B610" s="1891"/>
      <c r="C610" s="1514"/>
      <c r="D610" s="1514"/>
      <c r="E610" s="1514"/>
    </row>
    <row r="611" spans="1:5">
      <c r="A611" s="1514"/>
      <c r="B611" s="1891"/>
      <c r="C611" s="1514"/>
      <c r="D611" s="1514"/>
      <c r="E611" s="1514"/>
    </row>
    <row r="612" spans="1:5">
      <c r="A612" s="1514"/>
      <c r="B612" s="1891"/>
      <c r="C612" s="1514"/>
      <c r="D612" s="1514"/>
      <c r="E612" s="1514"/>
    </row>
    <row r="613" spans="1:5">
      <c r="A613" s="1514"/>
      <c r="B613" s="1891"/>
      <c r="C613" s="1514"/>
      <c r="D613" s="1514"/>
      <c r="E613" s="1514"/>
    </row>
    <row r="614" spans="1:5">
      <c r="A614" s="1514"/>
      <c r="B614" s="1891"/>
      <c r="C614" s="1514"/>
      <c r="D614" s="1514"/>
      <c r="E614" s="1514"/>
    </row>
    <row r="615" spans="1:5">
      <c r="A615" s="1514"/>
      <c r="B615" s="1891"/>
      <c r="C615" s="1514"/>
      <c r="D615" s="1514"/>
      <c r="E615" s="1514"/>
    </row>
    <row r="616" spans="1:5">
      <c r="A616" s="1514"/>
      <c r="B616" s="1891"/>
      <c r="C616" s="1514"/>
      <c r="D616" s="1514"/>
      <c r="E616" s="1514"/>
    </row>
    <row r="617" spans="1:5">
      <c r="A617" s="1514"/>
      <c r="B617" s="1891"/>
      <c r="C617" s="1514"/>
      <c r="D617" s="1514"/>
      <c r="E617" s="1514"/>
    </row>
    <row r="618" spans="1:5">
      <c r="A618" s="1514"/>
      <c r="B618" s="1891"/>
      <c r="C618" s="1514"/>
      <c r="D618" s="1514"/>
      <c r="E618" s="1514"/>
    </row>
    <row r="619" spans="1:5">
      <c r="A619" s="1514"/>
      <c r="B619" s="1891"/>
      <c r="C619" s="1514"/>
      <c r="D619" s="1514"/>
      <c r="E619" s="1514"/>
    </row>
    <row r="620" spans="1:5">
      <c r="A620" s="1514"/>
      <c r="B620" s="1891"/>
      <c r="C620" s="1514"/>
      <c r="D620" s="1514"/>
      <c r="E620" s="1514"/>
    </row>
    <row r="621" spans="1:5">
      <c r="A621" s="1514"/>
      <c r="B621" s="1891"/>
      <c r="C621" s="1514"/>
      <c r="D621" s="1514"/>
      <c r="E621" s="1514"/>
    </row>
    <row r="622" spans="1:5">
      <c r="A622" s="1514"/>
      <c r="B622" s="1891"/>
      <c r="C622" s="1514"/>
      <c r="D622" s="1514"/>
      <c r="E622" s="1514"/>
    </row>
    <row r="623" spans="1:5">
      <c r="A623" s="1514"/>
      <c r="B623" s="1891"/>
      <c r="C623" s="1514"/>
      <c r="D623" s="1514"/>
      <c r="E623" s="1514"/>
    </row>
    <row r="624" spans="1:5">
      <c r="A624" s="1514"/>
      <c r="B624" s="1891"/>
      <c r="C624" s="1514"/>
      <c r="D624" s="1514"/>
      <c r="E624" s="1514"/>
    </row>
    <row r="625" spans="1:5">
      <c r="A625" s="1514"/>
      <c r="B625" s="1891"/>
      <c r="C625" s="1514"/>
      <c r="D625" s="1514"/>
      <c r="E625" s="1514"/>
    </row>
    <row r="626" spans="1:5">
      <c r="A626" s="1514"/>
      <c r="B626" s="1891"/>
      <c r="C626" s="1514"/>
      <c r="D626" s="1514"/>
      <c r="E626" s="1514"/>
    </row>
    <row r="627" spans="1:5">
      <c r="A627" s="1514"/>
      <c r="B627" s="1891"/>
      <c r="C627" s="1514"/>
      <c r="D627" s="1514"/>
      <c r="E627" s="1514"/>
    </row>
    <row r="628" spans="1:5">
      <c r="A628" s="1514"/>
      <c r="B628" s="1891"/>
      <c r="C628" s="1514"/>
      <c r="D628" s="1514"/>
      <c r="E628" s="1514"/>
    </row>
    <row r="629" spans="1:5">
      <c r="A629" s="1514"/>
      <c r="B629" s="1891"/>
      <c r="C629" s="1514"/>
      <c r="D629" s="1514"/>
      <c r="E629" s="1514"/>
    </row>
    <row r="630" spans="1:5">
      <c r="A630" s="1514"/>
      <c r="B630" s="1891"/>
      <c r="C630" s="1514"/>
      <c r="D630" s="1514"/>
      <c r="E630" s="1514"/>
    </row>
    <row r="631" spans="1:5">
      <c r="A631" s="1514"/>
      <c r="B631" s="1891"/>
      <c r="C631" s="1514"/>
      <c r="D631" s="1514"/>
      <c r="E631" s="1514"/>
    </row>
    <row r="632" spans="1:5">
      <c r="A632" s="1514"/>
      <c r="B632" s="1891"/>
      <c r="C632" s="1514"/>
      <c r="D632" s="1514"/>
      <c r="E632" s="1514"/>
    </row>
    <row r="633" spans="1:5">
      <c r="A633" s="1514"/>
      <c r="B633" s="1891"/>
      <c r="C633" s="1514"/>
      <c r="D633" s="1514"/>
      <c r="E633" s="1514"/>
    </row>
    <row r="634" spans="1:5">
      <c r="A634" s="1514"/>
      <c r="B634" s="1891"/>
      <c r="C634" s="1514"/>
      <c r="D634" s="1514"/>
      <c r="E634" s="1514"/>
    </row>
    <row r="635" spans="1:5">
      <c r="A635" s="1514"/>
      <c r="B635" s="1891"/>
      <c r="C635" s="1514"/>
      <c r="D635" s="1514"/>
      <c r="E635" s="1514"/>
    </row>
    <row r="636" spans="1:5">
      <c r="A636" s="1514"/>
      <c r="B636" s="1891"/>
      <c r="C636" s="1514"/>
      <c r="D636" s="1514"/>
      <c r="E636" s="1514"/>
    </row>
    <row r="637" spans="1:5">
      <c r="A637" s="1514"/>
      <c r="B637" s="1891"/>
      <c r="C637" s="1514"/>
      <c r="D637" s="1514"/>
      <c r="E637" s="1514"/>
    </row>
    <row r="638" spans="1:5">
      <c r="A638" s="1514"/>
      <c r="B638" s="1891"/>
      <c r="C638" s="1514"/>
      <c r="D638" s="1514"/>
      <c r="E638" s="1514"/>
    </row>
    <row r="639" spans="1:5">
      <c r="A639" s="1514"/>
      <c r="B639" s="1891"/>
      <c r="C639" s="1514"/>
      <c r="D639" s="1514"/>
      <c r="E639" s="1514"/>
    </row>
    <row r="640" spans="1:5">
      <c r="A640" s="1514"/>
      <c r="B640" s="1891"/>
      <c r="C640" s="1514"/>
      <c r="D640" s="1514"/>
      <c r="E640" s="1514"/>
    </row>
    <row r="641" spans="1:5">
      <c r="A641" s="1514"/>
      <c r="B641" s="1891"/>
      <c r="C641" s="1514"/>
      <c r="D641" s="1514"/>
      <c r="E641" s="1514"/>
    </row>
    <row r="642" spans="1:5">
      <c r="A642" s="1514"/>
      <c r="B642" s="1891"/>
      <c r="C642" s="1514"/>
      <c r="D642" s="1514"/>
      <c r="E642" s="1514"/>
    </row>
    <row r="643" spans="1:5">
      <c r="A643" s="1514"/>
      <c r="B643" s="1891"/>
      <c r="C643" s="1514"/>
      <c r="D643" s="1514"/>
      <c r="E643" s="1514"/>
    </row>
    <row r="644" spans="1:5">
      <c r="A644" s="1514"/>
      <c r="B644" s="1891"/>
      <c r="C644" s="1514"/>
      <c r="D644" s="1514"/>
      <c r="E644" s="1514"/>
    </row>
    <row r="645" spans="1:5">
      <c r="A645" s="1514"/>
      <c r="B645" s="1891"/>
      <c r="C645" s="1514"/>
      <c r="D645" s="1514"/>
      <c r="E645" s="1514"/>
    </row>
    <row r="646" spans="1:5">
      <c r="A646" s="1514"/>
      <c r="B646" s="1891"/>
      <c r="C646" s="1514"/>
      <c r="D646" s="1514"/>
      <c r="E646" s="1514"/>
    </row>
    <row r="647" spans="1:5">
      <c r="A647" s="1514"/>
      <c r="B647" s="1891"/>
      <c r="C647" s="1514"/>
      <c r="D647" s="1514"/>
      <c r="E647" s="1514"/>
    </row>
    <row r="648" spans="1:5">
      <c r="A648" s="1514"/>
      <c r="B648" s="1891"/>
      <c r="C648" s="1514"/>
      <c r="D648" s="1514"/>
      <c r="E648" s="1514"/>
    </row>
    <row r="649" spans="1:5">
      <c r="A649" s="1514"/>
      <c r="B649" s="1891"/>
      <c r="C649" s="1514"/>
      <c r="D649" s="1514"/>
      <c r="E649" s="1514"/>
    </row>
    <row r="650" spans="1:5">
      <c r="A650" s="1514"/>
      <c r="B650" s="1891"/>
      <c r="C650" s="1514"/>
      <c r="D650" s="1514"/>
      <c r="E650" s="1514"/>
    </row>
    <row r="651" spans="1:5">
      <c r="A651" s="1514"/>
      <c r="B651" s="1891"/>
      <c r="C651" s="1514"/>
      <c r="D651" s="1514"/>
      <c r="E651" s="1514"/>
    </row>
    <row r="652" spans="1:5">
      <c r="A652" s="1514"/>
      <c r="B652" s="1891"/>
      <c r="C652" s="1514"/>
      <c r="D652" s="1514"/>
      <c r="E652" s="1514"/>
    </row>
    <row r="653" spans="1:5">
      <c r="A653" s="1514"/>
      <c r="B653" s="1891"/>
      <c r="C653" s="1514"/>
      <c r="D653" s="1514"/>
      <c r="E653" s="1514"/>
    </row>
    <row r="654" spans="1:5">
      <c r="A654" s="1514"/>
      <c r="B654" s="1891"/>
      <c r="C654" s="1514"/>
      <c r="D654" s="1514"/>
      <c r="E654" s="1514"/>
    </row>
    <row r="655" spans="1:5">
      <c r="A655" s="1514"/>
      <c r="B655" s="1891"/>
      <c r="C655" s="1514"/>
      <c r="D655" s="1514"/>
      <c r="E655" s="1514"/>
    </row>
    <row r="656" spans="1:5">
      <c r="A656" s="1514"/>
      <c r="B656" s="1891"/>
      <c r="C656" s="1514"/>
      <c r="D656" s="1514"/>
      <c r="E656" s="1514"/>
    </row>
    <row r="657" spans="1:5">
      <c r="A657" s="1514"/>
      <c r="B657" s="1891"/>
      <c r="C657" s="1514"/>
      <c r="D657" s="1514"/>
      <c r="E657" s="1514"/>
    </row>
    <row r="658" spans="1:5">
      <c r="A658" s="1514"/>
      <c r="B658" s="1891"/>
      <c r="C658" s="1514"/>
      <c r="D658" s="1514"/>
      <c r="E658" s="1514"/>
    </row>
    <row r="659" spans="1:5">
      <c r="A659" s="1514"/>
      <c r="B659" s="1891"/>
      <c r="C659" s="1514"/>
      <c r="D659" s="1514"/>
      <c r="E659" s="1514"/>
    </row>
    <row r="660" spans="1:5">
      <c r="A660" s="1514"/>
      <c r="B660" s="1891"/>
      <c r="C660" s="1514"/>
      <c r="D660" s="1514"/>
      <c r="E660" s="1514"/>
    </row>
    <row r="661" spans="1:5">
      <c r="A661" s="1514"/>
      <c r="B661" s="1891"/>
      <c r="C661" s="1514"/>
      <c r="D661" s="1514"/>
      <c r="E661" s="1514"/>
    </row>
    <row r="662" spans="1:5">
      <c r="A662" s="1514"/>
      <c r="B662" s="1891"/>
      <c r="C662" s="1514"/>
      <c r="D662" s="1514"/>
      <c r="E662" s="1514"/>
    </row>
    <row r="663" spans="1:5">
      <c r="A663" s="1514"/>
      <c r="B663" s="1891"/>
      <c r="C663" s="1514"/>
      <c r="D663" s="1514"/>
      <c r="E663" s="1514"/>
    </row>
    <row r="664" spans="1:5">
      <c r="A664" s="1514"/>
      <c r="B664" s="1891"/>
      <c r="C664" s="1514"/>
      <c r="D664" s="1514"/>
      <c r="E664" s="1514"/>
    </row>
    <row r="665" spans="1:5">
      <c r="A665" s="1514"/>
      <c r="B665" s="1891"/>
      <c r="C665" s="1514"/>
      <c r="D665" s="1514"/>
      <c r="E665" s="1514"/>
    </row>
    <row r="666" spans="1:5">
      <c r="A666" s="1514"/>
      <c r="B666" s="1891"/>
      <c r="C666" s="1514"/>
      <c r="D666" s="1514"/>
      <c r="E666" s="1514"/>
    </row>
    <row r="667" spans="1:5">
      <c r="A667" s="1514"/>
      <c r="B667" s="1891"/>
      <c r="C667" s="1514"/>
      <c r="D667" s="1514"/>
      <c r="E667" s="1514"/>
    </row>
    <row r="668" spans="1:5">
      <c r="A668" s="1514"/>
      <c r="B668" s="1891"/>
      <c r="C668" s="1514"/>
      <c r="D668" s="1514"/>
      <c r="E668" s="1514"/>
    </row>
    <row r="669" spans="1:5">
      <c r="A669" s="1514"/>
      <c r="B669" s="1891"/>
      <c r="C669" s="1514"/>
      <c r="D669" s="1514"/>
      <c r="E669" s="1514"/>
    </row>
    <row r="670" spans="1:5">
      <c r="A670" s="1514"/>
      <c r="B670" s="1891"/>
      <c r="C670" s="1514"/>
      <c r="D670" s="1514"/>
      <c r="E670" s="1514"/>
    </row>
    <row r="671" spans="1:5">
      <c r="A671" s="1514"/>
      <c r="B671" s="1891"/>
      <c r="C671" s="1514"/>
      <c r="D671" s="1514"/>
      <c r="E671" s="1514"/>
    </row>
    <row r="672" spans="1:5">
      <c r="A672" s="1514"/>
      <c r="B672" s="1891"/>
      <c r="C672" s="1514"/>
      <c r="D672" s="1514"/>
      <c r="E672" s="1514"/>
    </row>
    <row r="673" spans="1:5">
      <c r="A673" s="1514"/>
      <c r="B673" s="1891"/>
      <c r="C673" s="1514"/>
      <c r="D673" s="1514"/>
      <c r="E673" s="1514"/>
    </row>
    <row r="674" spans="1:5">
      <c r="A674" s="1514"/>
      <c r="B674" s="1891"/>
      <c r="C674" s="1514"/>
      <c r="D674" s="1514"/>
      <c r="E674" s="1514"/>
    </row>
    <row r="675" spans="1:5">
      <c r="A675" s="1514"/>
      <c r="B675" s="1891"/>
      <c r="C675" s="1514"/>
      <c r="D675" s="1514"/>
      <c r="E675" s="1514"/>
    </row>
    <row r="676" spans="1:5">
      <c r="A676" s="1514"/>
      <c r="B676" s="1891"/>
      <c r="C676" s="1514"/>
      <c r="D676" s="1514"/>
      <c r="E676" s="1514"/>
    </row>
    <row r="677" spans="1:5">
      <c r="A677" s="1514"/>
      <c r="B677" s="1891"/>
      <c r="C677" s="1514"/>
      <c r="D677" s="1514"/>
      <c r="E677" s="1514"/>
    </row>
    <row r="678" spans="1:5">
      <c r="A678" s="1514"/>
      <c r="B678" s="1891"/>
      <c r="C678" s="1514"/>
      <c r="D678" s="1514"/>
      <c r="E678" s="1514"/>
    </row>
    <row r="679" spans="1:5">
      <c r="A679" s="1514"/>
      <c r="B679" s="1891"/>
      <c r="C679" s="1514"/>
      <c r="D679" s="1514"/>
      <c r="E679" s="1514"/>
    </row>
    <row r="680" spans="1:5">
      <c r="A680" s="1514"/>
      <c r="B680" s="1891"/>
      <c r="C680" s="1514"/>
      <c r="D680" s="1514"/>
      <c r="E680" s="1514"/>
    </row>
    <row r="681" spans="1:5">
      <c r="A681" s="1514"/>
      <c r="B681" s="1891"/>
      <c r="C681" s="1514"/>
      <c r="D681" s="1514"/>
      <c r="E681" s="1514"/>
    </row>
    <row r="682" spans="1:5">
      <c r="A682" s="1514"/>
      <c r="B682" s="1891"/>
      <c r="C682" s="1514"/>
      <c r="D682" s="1514"/>
      <c r="E682" s="1514"/>
    </row>
    <row r="683" spans="1:5">
      <c r="A683" s="1514"/>
      <c r="B683" s="1891"/>
      <c r="C683" s="1514"/>
      <c r="D683" s="1514"/>
      <c r="E683" s="1514"/>
    </row>
    <row r="684" spans="1:5">
      <c r="A684" s="1514"/>
      <c r="B684" s="1891"/>
      <c r="C684" s="1514"/>
      <c r="D684" s="1514"/>
      <c r="E684" s="1514"/>
    </row>
    <row r="685" spans="1:5">
      <c r="A685" s="1514"/>
      <c r="B685" s="1891"/>
      <c r="C685" s="1514"/>
      <c r="D685" s="1514"/>
      <c r="E685" s="1514"/>
    </row>
    <row r="686" spans="1:5">
      <c r="A686" s="1514"/>
      <c r="B686" s="1891"/>
      <c r="C686" s="1514"/>
      <c r="D686" s="1514"/>
      <c r="E686" s="1514"/>
    </row>
    <row r="687" spans="1:5">
      <c r="A687" s="1514"/>
      <c r="B687" s="1891"/>
      <c r="C687" s="1514"/>
      <c r="D687" s="1514"/>
      <c r="E687" s="1514"/>
    </row>
    <row r="688" spans="1:5">
      <c r="A688" s="1514"/>
      <c r="B688" s="1891"/>
      <c r="C688" s="1514"/>
      <c r="D688" s="1514"/>
      <c r="E688" s="1514"/>
    </row>
    <row r="689" spans="1:5">
      <c r="A689" s="1514"/>
      <c r="B689" s="1891"/>
      <c r="C689" s="1514"/>
      <c r="D689" s="1514"/>
      <c r="E689" s="1514"/>
    </row>
    <row r="690" spans="1:5">
      <c r="A690" s="1514"/>
      <c r="B690" s="1891"/>
      <c r="C690" s="1514"/>
      <c r="D690" s="1514"/>
      <c r="E690" s="1514"/>
    </row>
    <row r="691" spans="1:5">
      <c r="A691" s="1514"/>
      <c r="B691" s="1891"/>
      <c r="C691" s="1514"/>
      <c r="D691" s="1514"/>
      <c r="E691" s="1514"/>
    </row>
    <row r="692" spans="1:5">
      <c r="A692" s="1514"/>
      <c r="B692" s="1891"/>
      <c r="C692" s="1514"/>
      <c r="D692" s="1514"/>
      <c r="E692" s="1514"/>
    </row>
    <row r="693" spans="1:5">
      <c r="A693" s="1514"/>
      <c r="B693" s="1891"/>
      <c r="C693" s="1514"/>
      <c r="D693" s="1514"/>
      <c r="E693" s="1514"/>
    </row>
    <row r="694" spans="1:5">
      <c r="A694" s="1514"/>
      <c r="B694" s="1891"/>
      <c r="C694" s="1514"/>
      <c r="D694" s="1514"/>
      <c r="E694" s="1514"/>
    </row>
    <row r="695" spans="1:5">
      <c r="A695" s="1514"/>
      <c r="B695" s="1891"/>
      <c r="C695" s="1514"/>
      <c r="D695" s="1514"/>
      <c r="E695" s="1514"/>
    </row>
    <row r="696" spans="1:5">
      <c r="A696" s="1514"/>
      <c r="B696" s="1891"/>
      <c r="C696" s="1514"/>
      <c r="D696" s="1514"/>
      <c r="E696" s="1514"/>
    </row>
    <row r="697" spans="1:5">
      <c r="A697" s="1514"/>
      <c r="B697" s="1891"/>
      <c r="C697" s="1514"/>
      <c r="D697" s="1514"/>
      <c r="E697" s="1514"/>
    </row>
    <row r="698" spans="1:5">
      <c r="A698" s="1514"/>
      <c r="B698" s="1891"/>
      <c r="C698" s="1514"/>
      <c r="D698" s="1514"/>
      <c r="E698" s="1514"/>
    </row>
    <row r="699" spans="1:5">
      <c r="A699" s="1514"/>
      <c r="B699" s="1891"/>
      <c r="C699" s="1514"/>
      <c r="D699" s="1514"/>
      <c r="E699" s="1514"/>
    </row>
    <row r="700" spans="1:5">
      <c r="A700" s="1514"/>
      <c r="B700" s="1891"/>
      <c r="C700" s="1514"/>
      <c r="D700" s="1514"/>
      <c r="E700" s="1514"/>
    </row>
    <row r="701" spans="1:5">
      <c r="A701" s="1514"/>
      <c r="B701" s="1891"/>
      <c r="C701" s="1514"/>
      <c r="D701" s="1514"/>
      <c r="E701" s="1514"/>
    </row>
    <row r="702" spans="1:5">
      <c r="A702" s="1514"/>
      <c r="B702" s="1891"/>
      <c r="C702" s="1514"/>
      <c r="D702" s="1514"/>
      <c r="E702" s="1514"/>
    </row>
    <row r="703" spans="1:5">
      <c r="A703" s="1514"/>
      <c r="B703" s="1891"/>
      <c r="C703" s="1514"/>
      <c r="D703" s="1514"/>
      <c r="E703" s="1514"/>
    </row>
    <row r="704" spans="1:5">
      <c r="A704" s="1514"/>
      <c r="B704" s="1891"/>
      <c r="C704" s="1514"/>
      <c r="D704" s="1514"/>
      <c r="E704" s="1514"/>
    </row>
    <row r="705" spans="1:5">
      <c r="A705" s="1514"/>
      <c r="B705" s="1891"/>
      <c r="C705" s="1514"/>
      <c r="D705" s="1514"/>
      <c r="E705" s="1514"/>
    </row>
    <row r="706" spans="1:5">
      <c r="A706" s="1514"/>
      <c r="B706" s="1891"/>
      <c r="C706" s="1514"/>
      <c r="D706" s="1514"/>
      <c r="E706" s="1514"/>
    </row>
    <row r="707" spans="1:5">
      <c r="A707" s="1514"/>
      <c r="B707" s="1891"/>
      <c r="C707" s="1514"/>
      <c r="D707" s="1514"/>
      <c r="E707" s="1514"/>
    </row>
    <row r="708" spans="1:5">
      <c r="A708" s="1514"/>
      <c r="B708" s="1891"/>
      <c r="C708" s="1514"/>
      <c r="D708" s="1514"/>
      <c r="E708" s="1514"/>
    </row>
    <row r="709" spans="1:5">
      <c r="A709" s="1514"/>
      <c r="B709" s="1891"/>
      <c r="C709" s="1514"/>
      <c r="D709" s="1514"/>
      <c r="E709" s="1514"/>
    </row>
    <row r="710" spans="1:5">
      <c r="A710" s="1514"/>
      <c r="B710" s="1891"/>
      <c r="C710" s="1514"/>
      <c r="D710" s="1514"/>
      <c r="E710" s="1514"/>
    </row>
    <row r="711" spans="1:5">
      <c r="A711" s="1514"/>
      <c r="B711" s="1891"/>
      <c r="C711" s="1514"/>
      <c r="D711" s="1514"/>
      <c r="E711" s="1514"/>
    </row>
    <row r="712" spans="1:5">
      <c r="A712" s="1514"/>
      <c r="B712" s="1891"/>
      <c r="C712" s="1514"/>
      <c r="D712" s="1514"/>
      <c r="E712" s="1514"/>
    </row>
    <row r="713" spans="1:5">
      <c r="A713" s="1514"/>
      <c r="B713" s="1891"/>
      <c r="C713" s="1514"/>
      <c r="D713" s="1514"/>
      <c r="E713" s="1514"/>
    </row>
    <row r="714" spans="1:5">
      <c r="A714" s="1514"/>
      <c r="B714" s="1891"/>
      <c r="C714" s="1514"/>
      <c r="D714" s="1514"/>
      <c r="E714" s="1514"/>
    </row>
    <row r="715" spans="1:5">
      <c r="A715" s="1514"/>
      <c r="B715" s="1891"/>
      <c r="C715" s="1514"/>
      <c r="D715" s="1514"/>
      <c r="E715" s="1514"/>
    </row>
    <row r="716" spans="1:5">
      <c r="A716" s="1514"/>
      <c r="B716" s="1891"/>
      <c r="C716" s="1514"/>
      <c r="D716" s="1514"/>
      <c r="E716" s="1514"/>
    </row>
    <row r="717" spans="1:5">
      <c r="A717" s="1514"/>
      <c r="B717" s="1891"/>
      <c r="C717" s="1514"/>
      <c r="D717" s="1514"/>
      <c r="E717" s="1514"/>
    </row>
    <row r="718" spans="1:5">
      <c r="A718" s="1514"/>
      <c r="B718" s="1891"/>
      <c r="C718" s="1514"/>
      <c r="D718" s="1514"/>
      <c r="E718" s="1514"/>
    </row>
    <row r="719" spans="1:5">
      <c r="A719" s="1514"/>
      <c r="B719" s="1891"/>
      <c r="C719" s="1514"/>
      <c r="D719" s="1514"/>
      <c r="E719" s="1514"/>
    </row>
    <row r="720" spans="1:5">
      <c r="A720" s="1514"/>
      <c r="B720" s="1891"/>
      <c r="C720" s="1514"/>
      <c r="D720" s="1514"/>
      <c r="E720" s="1514"/>
    </row>
    <row r="721" spans="1:5">
      <c r="A721" s="1514"/>
      <c r="B721" s="1891"/>
      <c r="C721" s="1514"/>
      <c r="D721" s="1514"/>
      <c r="E721" s="1514"/>
    </row>
    <row r="722" spans="1:5">
      <c r="A722" s="1514"/>
      <c r="B722" s="1891"/>
      <c r="C722" s="1514"/>
      <c r="D722" s="1514"/>
      <c r="E722" s="1514"/>
    </row>
    <row r="723" spans="1:5">
      <c r="A723" s="1514"/>
      <c r="B723" s="1891"/>
      <c r="C723" s="1514"/>
      <c r="D723" s="1514"/>
      <c r="E723" s="1514"/>
    </row>
    <row r="724" spans="1:5">
      <c r="A724" s="1514"/>
      <c r="B724" s="1891"/>
      <c r="C724" s="1514"/>
      <c r="D724" s="1514"/>
      <c r="E724" s="1514"/>
    </row>
    <row r="725" spans="1:5">
      <c r="A725" s="1514"/>
      <c r="B725" s="1891"/>
      <c r="C725" s="1514"/>
      <c r="D725" s="1514"/>
      <c r="E725" s="1514"/>
    </row>
    <row r="726" spans="1:5">
      <c r="A726" s="1514"/>
      <c r="B726" s="1891"/>
      <c r="C726" s="1514"/>
      <c r="D726" s="1514"/>
      <c r="E726" s="1514"/>
    </row>
    <row r="727" spans="1:5">
      <c r="A727" s="1514"/>
      <c r="B727" s="1891"/>
      <c r="C727" s="1514"/>
      <c r="D727" s="1514"/>
      <c r="E727" s="1514"/>
    </row>
    <row r="728" spans="1:5">
      <c r="A728" s="1514"/>
      <c r="B728" s="1891"/>
      <c r="C728" s="1514"/>
      <c r="D728" s="1514"/>
      <c r="E728" s="1514"/>
    </row>
    <row r="729" spans="1:5">
      <c r="A729" s="1514"/>
      <c r="B729" s="1891"/>
      <c r="C729" s="1514"/>
      <c r="D729" s="1514"/>
      <c r="E729" s="1514"/>
    </row>
    <row r="730" spans="1:5">
      <c r="A730" s="1514"/>
      <c r="B730" s="1891"/>
      <c r="C730" s="1514"/>
      <c r="D730" s="1514"/>
      <c r="E730" s="1514"/>
    </row>
    <row r="731" spans="1:5">
      <c r="A731" s="1514"/>
      <c r="B731" s="1891"/>
      <c r="C731" s="1514"/>
      <c r="D731" s="1514"/>
      <c r="E731" s="1514"/>
    </row>
    <row r="732" spans="1:5">
      <c r="A732" s="1514"/>
      <c r="B732" s="1891"/>
      <c r="C732" s="1514"/>
      <c r="D732" s="1514"/>
      <c r="E732" s="1514"/>
    </row>
    <row r="733" spans="1:5">
      <c r="A733" s="1514"/>
      <c r="B733" s="1891"/>
      <c r="C733" s="1514"/>
      <c r="D733" s="1514"/>
      <c r="E733" s="1514"/>
    </row>
    <row r="734" spans="1:5">
      <c r="A734" s="1514"/>
      <c r="B734" s="1891"/>
      <c r="C734" s="1514"/>
      <c r="D734" s="1514"/>
      <c r="E734" s="1514"/>
    </row>
    <row r="735" spans="1:5">
      <c r="A735" s="1514"/>
      <c r="B735" s="1891"/>
      <c r="C735" s="1514"/>
      <c r="D735" s="1514"/>
      <c r="E735" s="1514"/>
    </row>
    <row r="736" spans="1:5">
      <c r="A736" s="1514"/>
      <c r="B736" s="1891"/>
      <c r="C736" s="1514"/>
      <c r="D736" s="1514"/>
      <c r="E736" s="1514"/>
    </row>
    <row r="737" spans="1:5">
      <c r="A737" s="1514"/>
      <c r="B737" s="1891"/>
      <c r="C737" s="1514"/>
      <c r="D737" s="1514"/>
      <c r="E737" s="1514"/>
    </row>
    <row r="738" spans="1:5">
      <c r="A738" s="1514"/>
      <c r="B738" s="1891"/>
      <c r="C738" s="1514"/>
      <c r="D738" s="1514"/>
      <c r="E738" s="1514"/>
    </row>
    <row r="739" spans="1:5">
      <c r="A739" s="1514"/>
      <c r="B739" s="1891"/>
      <c r="C739" s="1514"/>
      <c r="D739" s="1514"/>
      <c r="E739" s="1514"/>
    </row>
    <row r="740" spans="1:5">
      <c r="A740" s="1514"/>
      <c r="B740" s="1891"/>
      <c r="C740" s="1514"/>
      <c r="D740" s="1514"/>
      <c r="E740" s="1514"/>
    </row>
    <row r="741" spans="1:5">
      <c r="A741" s="1514"/>
      <c r="B741" s="1891"/>
      <c r="C741" s="1514"/>
      <c r="D741" s="1514"/>
      <c r="E741" s="1514"/>
    </row>
    <row r="742" spans="1:5">
      <c r="A742" s="1514"/>
      <c r="B742" s="1891"/>
      <c r="C742" s="1514"/>
      <c r="D742" s="1514"/>
      <c r="E742" s="1514"/>
    </row>
    <row r="743" spans="1:5">
      <c r="A743" s="1514"/>
      <c r="B743" s="1891"/>
      <c r="C743" s="1514"/>
      <c r="D743" s="1514"/>
      <c r="E743" s="1514"/>
    </row>
    <row r="744" spans="1:5">
      <c r="A744" s="1514"/>
      <c r="B744" s="1891"/>
      <c r="C744" s="1514"/>
      <c r="D744" s="1514"/>
      <c r="E744" s="1514"/>
    </row>
    <row r="745" spans="1:5">
      <c r="A745" s="1514"/>
      <c r="B745" s="1891"/>
      <c r="C745" s="1514"/>
      <c r="D745" s="1514"/>
      <c r="E745" s="1514"/>
    </row>
    <row r="746" spans="1:5">
      <c r="A746" s="1514"/>
      <c r="B746" s="1891"/>
      <c r="C746" s="1514"/>
      <c r="D746" s="1514"/>
      <c r="E746" s="1514"/>
    </row>
    <row r="747" spans="1:5">
      <c r="A747" s="1514"/>
      <c r="B747" s="1891"/>
      <c r="C747" s="1514"/>
      <c r="D747" s="1514"/>
      <c r="E747" s="1514"/>
    </row>
    <row r="748" spans="1:5">
      <c r="A748" s="1514"/>
      <c r="B748" s="1891"/>
      <c r="C748" s="1514"/>
      <c r="D748" s="1514"/>
      <c r="E748" s="1514"/>
    </row>
    <row r="749" spans="1:5">
      <c r="A749" s="1514"/>
      <c r="B749" s="1891"/>
      <c r="C749" s="1514"/>
      <c r="D749" s="1514"/>
      <c r="E749" s="1514"/>
    </row>
    <row r="750" spans="1:5">
      <c r="A750" s="1514"/>
      <c r="B750" s="1891"/>
      <c r="C750" s="1514"/>
      <c r="D750" s="1514"/>
      <c r="E750" s="1514"/>
    </row>
    <row r="751" spans="1:5">
      <c r="A751" s="1514"/>
      <c r="B751" s="1891"/>
      <c r="C751" s="1514"/>
      <c r="D751" s="1514"/>
      <c r="E751" s="1514"/>
    </row>
    <row r="752" spans="1:5">
      <c r="A752" s="1514"/>
      <c r="B752" s="1891"/>
      <c r="C752" s="1514"/>
      <c r="D752" s="1514"/>
      <c r="E752" s="1514"/>
    </row>
    <row r="753" spans="1:5">
      <c r="A753" s="1514"/>
      <c r="B753" s="1891"/>
      <c r="C753" s="1514"/>
      <c r="D753" s="1514"/>
      <c r="E753" s="1514"/>
    </row>
    <row r="754" spans="1:5">
      <c r="A754" s="1514"/>
      <c r="B754" s="1891"/>
      <c r="C754" s="1514"/>
      <c r="D754" s="1514"/>
      <c r="E754" s="1514"/>
    </row>
    <row r="755" spans="1:5">
      <c r="A755" s="1514"/>
      <c r="B755" s="1891"/>
      <c r="C755" s="1514"/>
      <c r="D755" s="1514"/>
      <c r="E755" s="1514"/>
    </row>
    <row r="756" spans="1:5">
      <c r="A756" s="1514"/>
      <c r="B756" s="1891"/>
      <c r="C756" s="1514"/>
      <c r="D756" s="1514"/>
      <c r="E756" s="1514"/>
    </row>
    <row r="757" spans="1:5">
      <c r="A757" s="1514"/>
      <c r="B757" s="1891"/>
      <c r="C757" s="1514"/>
      <c r="D757" s="1514"/>
      <c r="E757" s="1514"/>
    </row>
    <row r="758" spans="1:5">
      <c r="A758" s="1514"/>
      <c r="B758" s="1891"/>
      <c r="C758" s="1514"/>
      <c r="D758" s="1514"/>
      <c r="E758" s="1514"/>
    </row>
    <row r="759" spans="1:5">
      <c r="A759" s="1514"/>
      <c r="B759" s="1891"/>
      <c r="C759" s="1514"/>
      <c r="D759" s="1514"/>
      <c r="E759" s="1514"/>
    </row>
    <row r="760" spans="1:5">
      <c r="A760" s="1514"/>
      <c r="B760" s="1891"/>
      <c r="C760" s="1514"/>
      <c r="D760" s="1514"/>
      <c r="E760" s="1514"/>
    </row>
    <row r="761" spans="1:5">
      <c r="A761" s="1514"/>
      <c r="B761" s="1891"/>
      <c r="C761" s="1514"/>
      <c r="D761" s="1514"/>
      <c r="E761" s="1514"/>
    </row>
    <row r="762" spans="1:5">
      <c r="A762" s="1514"/>
      <c r="B762" s="1891"/>
      <c r="C762" s="1514"/>
      <c r="D762" s="1514"/>
      <c r="E762" s="1514"/>
    </row>
    <row r="763" spans="1:5">
      <c r="A763" s="1514"/>
      <c r="B763" s="1891"/>
      <c r="C763" s="1514"/>
      <c r="D763" s="1514"/>
      <c r="E763" s="1514"/>
    </row>
    <row r="764" spans="1:5">
      <c r="A764" s="1514"/>
      <c r="B764" s="1891"/>
      <c r="C764" s="1514"/>
      <c r="D764" s="1514"/>
      <c r="E764" s="1514"/>
    </row>
    <row r="765" spans="1:5">
      <c r="A765" s="1514"/>
      <c r="B765" s="1891"/>
      <c r="C765" s="1514"/>
      <c r="D765" s="1514"/>
      <c r="E765" s="1514"/>
    </row>
    <row r="766" spans="1:5">
      <c r="A766" s="1514"/>
      <c r="B766" s="1891"/>
      <c r="C766" s="1514"/>
      <c r="D766" s="1514"/>
      <c r="E766" s="1514"/>
    </row>
    <row r="767" spans="1:5">
      <c r="A767" s="1514"/>
      <c r="B767" s="1891"/>
      <c r="C767" s="1514"/>
      <c r="D767" s="1514"/>
      <c r="E767" s="1514"/>
    </row>
    <row r="768" spans="1:5">
      <c r="A768" s="1514"/>
      <c r="B768" s="1891"/>
      <c r="C768" s="1514"/>
      <c r="D768" s="1514"/>
      <c r="E768" s="1514"/>
    </row>
    <row r="769" spans="1:5">
      <c r="A769" s="1514"/>
      <c r="B769" s="1891"/>
      <c r="C769" s="1514"/>
      <c r="D769" s="1514"/>
      <c r="E769" s="1514"/>
    </row>
    <row r="770" spans="1:5">
      <c r="A770" s="1514"/>
      <c r="B770" s="1891"/>
      <c r="C770" s="1514"/>
      <c r="D770" s="1514"/>
      <c r="E770" s="1514"/>
    </row>
    <row r="771" spans="1:5">
      <c r="A771" s="1514"/>
      <c r="B771" s="1891"/>
      <c r="C771" s="1514"/>
      <c r="D771" s="1514"/>
      <c r="E771" s="1514"/>
    </row>
    <row r="772" spans="1:5">
      <c r="A772" s="1514"/>
      <c r="B772" s="1891"/>
      <c r="C772" s="1514"/>
      <c r="D772" s="1514"/>
      <c r="E772" s="1514"/>
    </row>
    <row r="773" spans="1:5">
      <c r="A773" s="1514"/>
      <c r="B773" s="1891"/>
      <c r="C773" s="1514"/>
      <c r="D773" s="1514"/>
      <c r="E773" s="1514"/>
    </row>
    <row r="774" spans="1:5">
      <c r="A774" s="1514"/>
      <c r="B774" s="1891"/>
      <c r="C774" s="1514"/>
      <c r="D774" s="1514"/>
      <c r="E774" s="1514"/>
    </row>
    <row r="775" spans="1:5">
      <c r="A775" s="1514"/>
      <c r="B775" s="1891"/>
      <c r="C775" s="1514"/>
      <c r="D775" s="1514"/>
      <c r="E775" s="1514"/>
    </row>
    <row r="776" spans="1:5">
      <c r="A776" s="1514"/>
      <c r="B776" s="1891"/>
      <c r="C776" s="1514"/>
      <c r="D776" s="1514"/>
      <c r="E776" s="1514"/>
    </row>
    <row r="777" spans="1:5">
      <c r="A777" s="1514"/>
      <c r="B777" s="1891"/>
      <c r="C777" s="1514"/>
      <c r="D777" s="1514"/>
      <c r="E777" s="1514"/>
    </row>
    <row r="778" spans="1:5">
      <c r="A778" s="1514"/>
      <c r="B778" s="1891"/>
      <c r="C778" s="1514"/>
      <c r="D778" s="1514"/>
      <c r="E778" s="1514"/>
    </row>
    <row r="779" spans="1:5">
      <c r="A779" s="1514"/>
      <c r="B779" s="1891"/>
      <c r="C779" s="1514"/>
      <c r="D779" s="1514"/>
      <c r="E779" s="1514"/>
    </row>
    <row r="780" spans="1:5">
      <c r="A780" s="1514"/>
      <c r="B780" s="1891"/>
      <c r="C780" s="1514"/>
      <c r="D780" s="1514"/>
      <c r="E780" s="1514"/>
    </row>
    <row r="781" spans="1:5">
      <c r="A781" s="1514"/>
      <c r="B781" s="1891"/>
      <c r="C781" s="1514"/>
      <c r="D781" s="1514"/>
      <c r="E781" s="1514"/>
    </row>
    <row r="782" spans="1:5">
      <c r="A782" s="1514"/>
      <c r="B782" s="1891"/>
      <c r="C782" s="1514"/>
      <c r="D782" s="1514"/>
      <c r="E782" s="1514"/>
    </row>
    <row r="783" spans="1:5">
      <c r="A783" s="1514"/>
      <c r="B783" s="1891"/>
      <c r="C783" s="1514"/>
      <c r="D783" s="1514"/>
      <c r="E783" s="1514"/>
    </row>
    <row r="784" spans="1:5">
      <c r="A784" s="1514"/>
      <c r="B784" s="1891"/>
      <c r="C784" s="1514"/>
      <c r="D784" s="1514"/>
      <c r="E784" s="1514"/>
    </row>
    <row r="785" spans="1:5">
      <c r="A785" s="1514"/>
      <c r="B785" s="1891"/>
      <c r="C785" s="1514"/>
      <c r="D785" s="1514"/>
      <c r="E785" s="1514"/>
    </row>
    <row r="786" spans="1:5">
      <c r="A786" s="1514"/>
      <c r="B786" s="1891"/>
      <c r="C786" s="1514"/>
      <c r="D786" s="1514"/>
      <c r="E786" s="1514"/>
    </row>
    <row r="787" spans="1:5">
      <c r="A787" s="1514"/>
      <c r="B787" s="1891"/>
      <c r="C787" s="1514"/>
      <c r="D787" s="1514"/>
      <c r="E787" s="1514"/>
    </row>
    <row r="788" spans="1:5">
      <c r="A788" s="1514"/>
      <c r="B788" s="1891"/>
      <c r="C788" s="1514"/>
      <c r="D788" s="1514"/>
      <c r="E788" s="1514"/>
    </row>
    <row r="789" spans="1:5">
      <c r="A789" s="1514"/>
      <c r="B789" s="1891"/>
      <c r="C789" s="1514"/>
      <c r="D789" s="1514"/>
      <c r="E789" s="1514"/>
    </row>
    <row r="790" spans="1:5">
      <c r="A790" s="1514"/>
      <c r="B790" s="1891"/>
      <c r="C790" s="1514"/>
      <c r="D790" s="1514"/>
      <c r="E790" s="1514"/>
    </row>
    <row r="791" spans="1:5">
      <c r="A791" s="1514"/>
      <c r="B791" s="1891"/>
      <c r="C791" s="1514"/>
      <c r="D791" s="1514"/>
      <c r="E791" s="1514"/>
    </row>
    <row r="792" spans="1:5">
      <c r="A792" s="1514"/>
      <c r="B792" s="1891"/>
      <c r="C792" s="1514"/>
      <c r="D792" s="1514"/>
      <c r="E792" s="1514"/>
    </row>
    <row r="793" spans="1:5">
      <c r="A793" s="1514"/>
      <c r="B793" s="1891"/>
      <c r="C793" s="1514"/>
      <c r="D793" s="1514"/>
      <c r="E793" s="1514"/>
    </row>
    <row r="794" spans="1:5">
      <c r="A794" s="1514"/>
      <c r="B794" s="1891"/>
      <c r="C794" s="1514"/>
      <c r="D794" s="1514"/>
      <c r="E794" s="1514"/>
    </row>
    <row r="795" spans="1:5">
      <c r="A795" s="1514"/>
      <c r="B795" s="1891"/>
      <c r="C795" s="1514"/>
      <c r="D795" s="1514"/>
      <c r="E795" s="1514"/>
    </row>
    <row r="796" spans="1:5">
      <c r="A796" s="1514"/>
      <c r="B796" s="1891"/>
      <c r="C796" s="1514"/>
      <c r="D796" s="1514"/>
      <c r="E796" s="1514"/>
    </row>
    <row r="797" spans="1:5">
      <c r="A797" s="1514"/>
      <c r="B797" s="1891"/>
      <c r="C797" s="1514"/>
      <c r="D797" s="1514"/>
      <c r="E797" s="1514"/>
    </row>
    <row r="798" spans="1:5">
      <c r="A798" s="1514"/>
      <c r="B798" s="1891"/>
      <c r="C798" s="1514"/>
      <c r="D798" s="1514"/>
      <c r="E798" s="1514"/>
    </row>
    <row r="799" spans="1:5">
      <c r="A799" s="1514"/>
      <c r="B799" s="1891"/>
      <c r="C799" s="1514"/>
      <c r="D799" s="1514"/>
      <c r="E799" s="1514"/>
    </row>
    <row r="800" spans="1:5">
      <c r="A800" s="1514"/>
      <c r="B800" s="1891"/>
      <c r="C800" s="1514"/>
      <c r="D800" s="1514"/>
      <c r="E800" s="1514"/>
    </row>
    <row r="801" spans="1:5">
      <c r="A801" s="1514"/>
      <c r="B801" s="1891"/>
      <c r="C801" s="1514"/>
      <c r="D801" s="1514"/>
      <c r="E801" s="1514"/>
    </row>
    <row r="802" spans="1:5">
      <c r="A802" s="1514"/>
      <c r="B802" s="1891"/>
      <c r="C802" s="1514"/>
      <c r="D802" s="1514"/>
      <c r="E802" s="1514"/>
    </row>
    <row r="803" spans="1:5">
      <c r="A803" s="1514"/>
      <c r="B803" s="1891"/>
      <c r="C803" s="1514"/>
      <c r="D803" s="1514"/>
      <c r="E803" s="1514"/>
    </row>
    <row r="804" spans="1:5">
      <c r="A804" s="1514"/>
      <c r="B804" s="1891"/>
      <c r="C804" s="1514"/>
      <c r="D804" s="1514"/>
      <c r="E804" s="1514"/>
    </row>
    <row r="805" spans="1:5">
      <c r="A805" s="1514"/>
      <c r="B805" s="1891"/>
      <c r="C805" s="1514"/>
      <c r="D805" s="1514"/>
      <c r="E805" s="1514"/>
    </row>
    <row r="806" spans="1:5">
      <c r="A806" s="1514"/>
      <c r="B806" s="1891"/>
      <c r="C806" s="1514"/>
      <c r="D806" s="1514"/>
      <c r="E806" s="1514"/>
    </row>
    <row r="807" spans="1:5">
      <c r="A807" s="1514"/>
      <c r="B807" s="1891"/>
      <c r="C807" s="1514"/>
      <c r="D807" s="1514"/>
      <c r="E807" s="1514"/>
    </row>
    <row r="808" spans="1:5">
      <c r="A808" s="1514"/>
      <c r="B808" s="1891"/>
      <c r="C808" s="1514"/>
      <c r="D808" s="1514"/>
      <c r="E808" s="1514"/>
    </row>
    <row r="809" spans="1:5">
      <c r="A809" s="1514"/>
      <c r="B809" s="1891"/>
      <c r="C809" s="1514"/>
      <c r="D809" s="1514"/>
      <c r="E809" s="1514"/>
    </row>
    <row r="810" spans="1:5">
      <c r="A810" s="1514"/>
      <c r="B810" s="1891"/>
      <c r="C810" s="1514"/>
      <c r="D810" s="1514"/>
      <c r="E810" s="1514"/>
    </row>
    <row r="811" spans="1:5">
      <c r="A811" s="1514"/>
      <c r="B811" s="1891"/>
      <c r="C811" s="1514"/>
      <c r="D811" s="1514"/>
      <c r="E811" s="1514"/>
    </row>
    <row r="812" spans="1:5">
      <c r="A812" s="1514"/>
      <c r="B812" s="1891"/>
      <c r="C812" s="1514"/>
      <c r="D812" s="1514"/>
      <c r="E812" s="1514"/>
    </row>
    <row r="813" spans="1:5">
      <c r="A813" s="1514"/>
      <c r="B813" s="1891"/>
      <c r="C813" s="1514"/>
      <c r="D813" s="1514"/>
      <c r="E813" s="1514"/>
    </row>
    <row r="814" spans="1:5">
      <c r="A814" s="1514"/>
      <c r="B814" s="1891"/>
      <c r="C814" s="1514"/>
      <c r="D814" s="1514"/>
      <c r="E814" s="1514"/>
    </row>
    <row r="815" spans="1:5">
      <c r="A815" s="1514"/>
      <c r="B815" s="1891"/>
      <c r="C815" s="1514"/>
      <c r="D815" s="1514"/>
      <c r="E815" s="1514"/>
    </row>
    <row r="816" spans="1:5">
      <c r="A816" s="1514"/>
      <c r="B816" s="1891"/>
      <c r="C816" s="1514"/>
      <c r="D816" s="1514"/>
      <c r="E816" s="1514"/>
    </row>
    <row r="817" spans="1:5">
      <c r="A817" s="1514"/>
      <c r="B817" s="1891"/>
      <c r="C817" s="1514"/>
      <c r="D817" s="1514"/>
      <c r="E817" s="1514"/>
    </row>
    <row r="818" spans="1:5">
      <c r="A818" s="1514"/>
      <c r="B818" s="1891"/>
      <c r="C818" s="1514"/>
      <c r="D818" s="1514"/>
      <c r="E818" s="1514"/>
    </row>
    <row r="819" spans="1:5">
      <c r="A819" s="1514"/>
      <c r="B819" s="1891"/>
      <c r="C819" s="1514"/>
      <c r="D819" s="1514"/>
      <c r="E819" s="1514"/>
    </row>
    <row r="820" spans="1:5">
      <c r="A820" s="1514"/>
      <c r="B820" s="1891"/>
      <c r="C820" s="1514"/>
      <c r="D820" s="1514"/>
      <c r="E820" s="1514"/>
    </row>
    <row r="821" spans="1:5">
      <c r="A821" s="1514"/>
      <c r="B821" s="1891"/>
      <c r="C821" s="1514"/>
      <c r="D821" s="1514"/>
      <c r="E821" s="1514"/>
    </row>
    <row r="822" spans="1:5">
      <c r="A822" s="1514"/>
      <c r="B822" s="1891"/>
      <c r="C822" s="1514"/>
      <c r="D822" s="1514"/>
      <c r="E822" s="1514"/>
    </row>
    <row r="823" spans="1:5">
      <c r="A823" s="1514"/>
      <c r="B823" s="1891"/>
      <c r="C823" s="1514"/>
      <c r="D823" s="1514"/>
      <c r="E823" s="1514"/>
    </row>
    <row r="824" spans="1:5">
      <c r="A824" s="1514"/>
      <c r="B824" s="1891"/>
      <c r="C824" s="1514"/>
      <c r="D824" s="1514"/>
      <c r="E824" s="1514"/>
    </row>
    <row r="825" spans="1:5">
      <c r="A825" s="1514"/>
      <c r="B825" s="1891"/>
      <c r="C825" s="1514"/>
      <c r="D825" s="1514"/>
      <c r="E825" s="1514"/>
    </row>
    <row r="826" spans="1:5">
      <c r="A826" s="1514"/>
      <c r="B826" s="1891"/>
      <c r="C826" s="1514"/>
      <c r="D826" s="1514"/>
      <c r="E826" s="1514"/>
    </row>
    <row r="827" spans="1:5">
      <c r="A827" s="1514"/>
      <c r="B827" s="1891"/>
      <c r="C827" s="1514"/>
      <c r="D827" s="1514"/>
      <c r="E827" s="1514"/>
    </row>
    <row r="828" spans="1:5">
      <c r="A828" s="1514"/>
      <c r="B828" s="1891"/>
      <c r="C828" s="1514"/>
      <c r="D828" s="1514"/>
      <c r="E828" s="1514"/>
    </row>
    <row r="829" spans="1:5">
      <c r="A829" s="1514"/>
      <c r="B829" s="1891"/>
      <c r="C829" s="1514"/>
      <c r="D829" s="1514"/>
      <c r="E829" s="1514"/>
    </row>
    <row r="830" spans="1:5">
      <c r="A830" s="1514"/>
      <c r="B830" s="1891"/>
      <c r="C830" s="1514"/>
      <c r="D830" s="1514"/>
      <c r="E830" s="1514"/>
    </row>
    <row r="831" spans="1:5">
      <c r="A831" s="1514"/>
      <c r="B831" s="1891"/>
      <c r="C831" s="1514"/>
      <c r="D831" s="1514"/>
      <c r="E831" s="1514"/>
    </row>
    <row r="832" spans="1:5">
      <c r="A832" s="1514"/>
      <c r="B832" s="1891"/>
      <c r="C832" s="1514"/>
      <c r="D832" s="1514"/>
      <c r="E832" s="1514"/>
    </row>
    <row r="833" spans="1:5">
      <c r="A833" s="1514"/>
      <c r="B833" s="1891"/>
      <c r="C833" s="1514"/>
      <c r="D833" s="1514"/>
      <c r="E833" s="1514"/>
    </row>
    <row r="834" spans="1:5">
      <c r="A834" s="1514"/>
      <c r="B834" s="1891"/>
      <c r="C834" s="1514"/>
      <c r="D834" s="1514"/>
      <c r="E834" s="1514"/>
    </row>
    <row r="835" spans="1:5">
      <c r="A835" s="1514"/>
      <c r="B835" s="1891"/>
      <c r="C835" s="1514"/>
      <c r="D835" s="1514"/>
      <c r="E835" s="1514"/>
    </row>
    <row r="836" spans="1:5">
      <c r="A836" s="1514"/>
      <c r="B836" s="1891"/>
      <c r="C836" s="1514"/>
      <c r="D836" s="1514"/>
      <c r="E836" s="1514"/>
    </row>
    <row r="837" spans="1:5">
      <c r="A837" s="1514"/>
      <c r="B837" s="1891"/>
      <c r="C837" s="1514"/>
      <c r="D837" s="1514"/>
      <c r="E837" s="1514"/>
    </row>
    <row r="838" spans="1:5">
      <c r="A838" s="1514"/>
      <c r="B838" s="1891"/>
      <c r="C838" s="1514"/>
      <c r="D838" s="1514"/>
      <c r="E838" s="1514"/>
    </row>
    <row r="839" spans="1:5">
      <c r="A839" s="1514"/>
      <c r="B839" s="1891"/>
      <c r="C839" s="1514"/>
      <c r="D839" s="1514"/>
      <c r="E839" s="1514"/>
    </row>
    <row r="840" spans="1:5">
      <c r="A840" s="1514"/>
      <c r="B840" s="1891"/>
      <c r="C840" s="1514"/>
      <c r="D840" s="1514"/>
      <c r="E840" s="1514"/>
    </row>
    <row r="841" spans="1:5">
      <c r="A841" s="1514"/>
      <c r="B841" s="1891"/>
      <c r="C841" s="1514"/>
      <c r="D841" s="1514"/>
      <c r="E841" s="1514"/>
    </row>
    <row r="842" spans="1:5">
      <c r="A842" s="1514"/>
      <c r="B842" s="1891"/>
      <c r="C842" s="1514"/>
      <c r="D842" s="1514"/>
      <c r="E842" s="1514"/>
    </row>
    <row r="843" spans="1:5">
      <c r="A843" s="1514"/>
      <c r="B843" s="1891"/>
      <c r="C843" s="1514"/>
      <c r="D843" s="1514"/>
      <c r="E843" s="1514"/>
    </row>
    <row r="844" spans="1:5">
      <c r="A844" s="1514"/>
      <c r="B844" s="1891"/>
      <c r="C844" s="1514"/>
      <c r="D844" s="1514"/>
      <c r="E844" s="1514"/>
    </row>
    <row r="845" spans="1:5">
      <c r="A845" s="1514"/>
      <c r="B845" s="1891"/>
      <c r="C845" s="1514"/>
      <c r="D845" s="1514"/>
      <c r="E845" s="1514"/>
    </row>
    <row r="846" spans="1:5">
      <c r="A846" s="1514"/>
      <c r="B846" s="1891"/>
      <c r="C846" s="1514"/>
      <c r="D846" s="1514"/>
      <c r="E846" s="1514"/>
    </row>
    <row r="847" spans="1:5">
      <c r="A847" s="1514"/>
      <c r="B847" s="1891"/>
      <c r="C847" s="1514"/>
      <c r="D847" s="1514"/>
      <c r="E847" s="1514"/>
    </row>
    <row r="848" spans="1:5">
      <c r="A848" s="1514"/>
      <c r="B848" s="1891"/>
      <c r="C848" s="1514"/>
      <c r="D848" s="1514"/>
      <c r="E848" s="1514"/>
    </row>
    <row r="849" spans="1:5">
      <c r="A849" s="1514"/>
      <c r="B849" s="1891"/>
      <c r="C849" s="1514"/>
      <c r="D849" s="1514"/>
      <c r="E849" s="1514"/>
    </row>
    <row r="850" spans="1:5">
      <c r="A850" s="1514"/>
      <c r="B850" s="1891"/>
      <c r="C850" s="1514"/>
      <c r="D850" s="1514"/>
      <c r="E850" s="1514"/>
    </row>
    <row r="851" spans="1:5">
      <c r="A851" s="1514"/>
      <c r="B851" s="1891"/>
      <c r="C851" s="1514"/>
      <c r="D851" s="1514"/>
      <c r="E851" s="1514"/>
    </row>
    <row r="852" spans="1:5">
      <c r="A852" s="1514"/>
      <c r="B852" s="1891"/>
      <c r="C852" s="1514"/>
      <c r="D852" s="1514"/>
      <c r="E852" s="1514"/>
    </row>
    <row r="853" spans="1:5">
      <c r="A853" s="1514"/>
      <c r="B853" s="1891"/>
      <c r="C853" s="1514"/>
      <c r="D853" s="1514"/>
      <c r="E853" s="1514"/>
    </row>
    <row r="854" spans="1:5">
      <c r="A854" s="1514"/>
      <c r="B854" s="1891"/>
      <c r="C854" s="1514"/>
      <c r="D854" s="1514"/>
      <c r="E854" s="1514"/>
    </row>
    <row r="855" spans="1:5">
      <c r="A855" s="1514"/>
      <c r="B855" s="1891"/>
      <c r="C855" s="1514"/>
      <c r="D855" s="1514"/>
      <c r="E855" s="1514"/>
    </row>
    <row r="856" spans="1:5">
      <c r="A856" s="1514"/>
      <c r="B856" s="1891"/>
      <c r="C856" s="1514"/>
      <c r="D856" s="1514"/>
      <c r="E856" s="1514"/>
    </row>
    <row r="857" spans="1:5">
      <c r="A857" s="1514"/>
      <c r="B857" s="1891"/>
      <c r="C857" s="1514"/>
      <c r="D857" s="1514"/>
      <c r="E857" s="1514"/>
    </row>
    <row r="858" spans="1:5">
      <c r="A858" s="1514"/>
      <c r="B858" s="1891"/>
      <c r="C858" s="1514"/>
      <c r="D858" s="1514"/>
      <c r="E858" s="1514"/>
    </row>
    <row r="859" spans="1:5">
      <c r="A859" s="1514"/>
      <c r="B859" s="1891"/>
      <c r="C859" s="1514"/>
      <c r="D859" s="1514"/>
      <c r="E859" s="1514"/>
    </row>
    <row r="860" spans="1:5">
      <c r="A860" s="1514"/>
      <c r="B860" s="1891"/>
      <c r="C860" s="1514"/>
      <c r="D860" s="1514"/>
      <c r="E860" s="1514"/>
    </row>
    <row r="861" spans="1:5">
      <c r="A861" s="1514"/>
      <c r="B861" s="1891"/>
      <c r="C861" s="1514"/>
      <c r="D861" s="1514"/>
      <c r="E861" s="1514"/>
    </row>
    <row r="862" spans="1:5">
      <c r="A862" s="1514"/>
      <c r="B862" s="1891"/>
      <c r="C862" s="1514"/>
      <c r="D862" s="1514"/>
      <c r="E862" s="1514"/>
    </row>
    <row r="863" spans="1:5">
      <c r="A863" s="1514"/>
      <c r="B863" s="1891"/>
      <c r="C863" s="1514"/>
      <c r="D863" s="1514"/>
      <c r="E863" s="1514"/>
    </row>
    <row r="864" spans="1:5">
      <c r="A864" s="1514"/>
      <c r="B864" s="1891"/>
      <c r="C864" s="1514"/>
      <c r="D864" s="1514"/>
      <c r="E864" s="1514"/>
    </row>
    <row r="865" spans="1:5">
      <c r="A865" s="1514"/>
      <c r="B865" s="1891"/>
      <c r="C865" s="1514"/>
      <c r="D865" s="1514"/>
      <c r="E865" s="1514"/>
    </row>
    <row r="866" spans="1:5">
      <c r="A866" s="1514"/>
      <c r="B866" s="1891"/>
      <c r="C866" s="1514"/>
      <c r="D866" s="1514"/>
      <c r="E866" s="1514"/>
    </row>
    <row r="867" spans="1:5">
      <c r="A867" s="1514"/>
      <c r="B867" s="1891"/>
      <c r="C867" s="1514"/>
      <c r="D867" s="1514"/>
      <c r="E867" s="1514"/>
    </row>
    <row r="868" spans="1:5">
      <c r="A868" s="1514"/>
      <c r="B868" s="1891"/>
      <c r="C868" s="1514"/>
      <c r="D868" s="1514"/>
      <c r="E868" s="1514"/>
    </row>
    <row r="869" spans="1:5">
      <c r="A869" s="1514"/>
      <c r="B869" s="1891"/>
      <c r="C869" s="1514"/>
      <c r="D869" s="1514"/>
      <c r="E869" s="1514"/>
    </row>
    <row r="870" spans="1:5">
      <c r="A870" s="1514"/>
      <c r="B870" s="1891"/>
      <c r="C870" s="1514"/>
      <c r="D870" s="1514"/>
      <c r="E870" s="1514"/>
    </row>
    <row r="871" spans="1:5">
      <c r="A871" s="1514"/>
      <c r="B871" s="1891"/>
      <c r="C871" s="1514"/>
      <c r="D871" s="1514"/>
      <c r="E871" s="1514"/>
    </row>
    <row r="872" spans="1:5">
      <c r="A872" s="1514"/>
      <c r="B872" s="1891"/>
      <c r="C872" s="1514"/>
      <c r="D872" s="1514"/>
      <c r="E872" s="1514"/>
    </row>
    <row r="873" spans="1:5">
      <c r="A873" s="1514"/>
      <c r="B873" s="1891"/>
      <c r="C873" s="1514"/>
      <c r="D873" s="1514"/>
      <c r="E873" s="1514"/>
    </row>
    <row r="874" spans="1:5">
      <c r="A874" s="1514"/>
      <c r="B874" s="1891"/>
      <c r="C874" s="1514"/>
      <c r="D874" s="1514"/>
      <c r="E874" s="1514"/>
    </row>
    <row r="875" spans="1:5">
      <c r="A875" s="1514"/>
      <c r="B875" s="1891"/>
      <c r="C875" s="1514"/>
      <c r="D875" s="1514"/>
      <c r="E875" s="1514"/>
    </row>
    <row r="876" spans="1:5">
      <c r="A876" s="1514"/>
      <c r="B876" s="1891"/>
      <c r="C876" s="1514"/>
      <c r="D876" s="1514"/>
      <c r="E876" s="1514"/>
    </row>
    <row r="877" spans="1:5">
      <c r="A877" s="1514"/>
      <c r="B877" s="1891"/>
      <c r="C877" s="1514"/>
      <c r="D877" s="1514"/>
      <c r="E877" s="1514"/>
    </row>
    <row r="878" spans="1:5">
      <c r="A878" s="1514"/>
      <c r="B878" s="1891"/>
      <c r="C878" s="1514"/>
      <c r="D878" s="1514"/>
      <c r="E878" s="1514"/>
    </row>
    <row r="879" spans="1:5">
      <c r="A879" s="1514"/>
      <c r="B879" s="1891"/>
      <c r="C879" s="1514"/>
      <c r="D879" s="1514"/>
      <c r="E879" s="1514"/>
    </row>
    <row r="880" spans="1:5">
      <c r="A880" s="1514"/>
      <c r="B880" s="1891"/>
      <c r="C880" s="1514"/>
      <c r="D880" s="1514"/>
      <c r="E880" s="1514"/>
    </row>
    <row r="881" spans="1:5">
      <c r="A881" s="1514"/>
      <c r="B881" s="1891"/>
      <c r="C881" s="1514"/>
      <c r="D881" s="1514"/>
      <c r="E881" s="1514"/>
    </row>
    <row r="882" spans="1:5">
      <c r="A882" s="1514"/>
      <c r="B882" s="1891"/>
      <c r="C882" s="1514"/>
      <c r="D882" s="1514"/>
      <c r="E882" s="1514"/>
    </row>
    <row r="883" spans="1:5">
      <c r="A883" s="1514"/>
      <c r="B883" s="1891"/>
      <c r="C883" s="1514"/>
      <c r="D883" s="1514"/>
      <c r="E883" s="1514"/>
    </row>
    <row r="884" spans="1:5">
      <c r="A884" s="1514"/>
      <c r="B884" s="1891"/>
      <c r="C884" s="1514"/>
      <c r="D884" s="1514"/>
      <c r="E884" s="1514"/>
    </row>
    <row r="885" spans="1:5">
      <c r="A885" s="1514"/>
      <c r="B885" s="1891"/>
      <c r="C885" s="1514"/>
      <c r="D885" s="1514"/>
      <c r="E885" s="1514"/>
    </row>
    <row r="886" spans="1:5">
      <c r="A886" s="1514"/>
      <c r="B886" s="1891"/>
      <c r="C886" s="1514"/>
      <c r="D886" s="1514"/>
      <c r="E886" s="1514"/>
    </row>
    <row r="887" spans="1:5">
      <c r="A887" s="1514"/>
      <c r="B887" s="1891"/>
      <c r="C887" s="1514"/>
      <c r="D887" s="1514"/>
      <c r="E887" s="1514"/>
    </row>
    <row r="888" spans="1:5">
      <c r="A888" s="1514"/>
      <c r="B888" s="1891"/>
      <c r="C888" s="1514"/>
      <c r="D888" s="1514"/>
      <c r="E888" s="1514"/>
    </row>
    <row r="889" spans="1:5">
      <c r="A889" s="1514"/>
      <c r="B889" s="1891"/>
      <c r="C889" s="1514"/>
      <c r="D889" s="1514"/>
      <c r="E889" s="1514"/>
    </row>
    <row r="890" spans="1:5">
      <c r="A890" s="1514"/>
      <c r="B890" s="1891"/>
      <c r="C890" s="1514"/>
      <c r="D890" s="1514"/>
      <c r="E890" s="1514"/>
    </row>
    <row r="891" spans="1:5">
      <c r="A891" s="1514"/>
      <c r="B891" s="1891"/>
      <c r="C891" s="1514"/>
      <c r="D891" s="1514"/>
      <c r="E891" s="1514"/>
    </row>
    <row r="892" spans="1:5">
      <c r="A892" s="1514"/>
      <c r="B892" s="1891"/>
      <c r="C892" s="1514"/>
      <c r="D892" s="1514"/>
      <c r="E892" s="1514"/>
    </row>
    <row r="893" spans="1:5">
      <c r="A893" s="1514"/>
      <c r="B893" s="1891"/>
      <c r="C893" s="1514"/>
      <c r="D893" s="1514"/>
      <c r="E893" s="1514"/>
    </row>
    <row r="894" spans="1:5">
      <c r="A894" s="1514"/>
      <c r="B894" s="1891"/>
      <c r="C894" s="1514"/>
      <c r="D894" s="1514"/>
      <c r="E894" s="1514"/>
    </row>
    <row r="895" spans="1:5">
      <c r="A895" s="1514"/>
      <c r="B895" s="1891"/>
      <c r="C895" s="1514"/>
      <c r="D895" s="1514"/>
      <c r="E895" s="1514"/>
    </row>
    <row r="896" spans="1:5">
      <c r="A896" s="1514"/>
      <c r="B896" s="1891"/>
      <c r="C896" s="1514"/>
      <c r="D896" s="1514"/>
      <c r="E896" s="1514"/>
    </row>
    <row r="897" spans="1:5">
      <c r="A897" s="1514"/>
      <c r="B897" s="1891"/>
      <c r="C897" s="1514"/>
      <c r="D897" s="1514"/>
      <c r="E897" s="1514"/>
    </row>
    <row r="898" spans="1:5">
      <c r="A898" s="1514"/>
      <c r="B898" s="1891"/>
      <c r="C898" s="1514"/>
      <c r="D898" s="1514"/>
      <c r="E898" s="1514"/>
    </row>
    <row r="899" spans="1:5">
      <c r="A899" s="1514"/>
      <c r="B899" s="1891"/>
      <c r="C899" s="1514"/>
      <c r="D899" s="1514"/>
      <c r="E899" s="1514"/>
    </row>
    <row r="900" spans="1:5">
      <c r="A900" s="1514"/>
      <c r="B900" s="1891"/>
      <c r="C900" s="1514"/>
      <c r="D900" s="1514"/>
      <c r="E900" s="1514"/>
    </row>
    <row r="901" spans="1:5">
      <c r="A901" s="1514"/>
      <c r="B901" s="1891"/>
      <c r="C901" s="1514"/>
      <c r="D901" s="1514"/>
      <c r="E901" s="1514"/>
    </row>
    <row r="902" spans="1:5">
      <c r="A902" s="1514"/>
      <c r="B902" s="1891"/>
      <c r="C902" s="1514"/>
      <c r="D902" s="1514"/>
      <c r="E902" s="1514"/>
    </row>
    <row r="903" spans="1:5">
      <c r="A903" s="1514"/>
      <c r="B903" s="1891"/>
      <c r="C903" s="1514"/>
      <c r="D903" s="1514"/>
      <c r="E903" s="1514"/>
    </row>
    <row r="904" spans="1:5">
      <c r="A904" s="1514"/>
      <c r="B904" s="1891"/>
      <c r="C904" s="1514"/>
      <c r="D904" s="1514"/>
      <c r="E904" s="1514"/>
    </row>
    <row r="905" spans="1:5">
      <c r="A905" s="1514"/>
      <c r="B905" s="1891"/>
      <c r="C905" s="1514"/>
      <c r="D905" s="1514"/>
      <c r="E905" s="1514"/>
    </row>
    <row r="906" spans="1:5">
      <c r="A906" s="1514"/>
      <c r="B906" s="1891"/>
      <c r="C906" s="1514"/>
      <c r="D906" s="1514"/>
      <c r="E906" s="1514"/>
    </row>
    <row r="907" spans="1:5">
      <c r="A907" s="1514"/>
      <c r="B907" s="1891"/>
      <c r="C907" s="1514"/>
      <c r="D907" s="1514"/>
      <c r="E907" s="1514"/>
    </row>
    <row r="908" spans="1:5">
      <c r="A908" s="1514"/>
      <c r="B908" s="1891"/>
      <c r="C908" s="1514"/>
      <c r="D908" s="1514"/>
      <c r="E908" s="1514"/>
    </row>
    <row r="909" spans="1:5">
      <c r="A909" s="1514"/>
      <c r="B909" s="1891"/>
      <c r="C909" s="1514"/>
      <c r="D909" s="1514"/>
      <c r="E909" s="1514"/>
    </row>
    <row r="910" spans="1:5">
      <c r="A910" s="1514"/>
      <c r="B910" s="1891"/>
      <c r="C910" s="1514"/>
      <c r="D910" s="1514"/>
      <c r="E910" s="1514"/>
    </row>
    <row r="911" spans="1:5">
      <c r="A911" s="1514"/>
      <c r="B911" s="1891"/>
      <c r="C911" s="1514"/>
      <c r="D911" s="1514"/>
      <c r="E911" s="1514"/>
    </row>
    <row r="912" spans="1:5">
      <c r="A912" s="1514"/>
      <c r="B912" s="1891"/>
      <c r="C912" s="1514"/>
      <c r="D912" s="1514"/>
      <c r="E912" s="1514"/>
    </row>
    <row r="913" spans="1:5">
      <c r="A913" s="1514"/>
      <c r="B913" s="1891"/>
      <c r="C913" s="1514"/>
      <c r="D913" s="1514"/>
      <c r="E913" s="1514"/>
    </row>
    <row r="914" spans="1:5">
      <c r="A914" s="1514"/>
      <c r="B914" s="1891"/>
      <c r="C914" s="1514"/>
      <c r="D914" s="1514"/>
      <c r="E914" s="1514"/>
    </row>
    <row r="915" spans="1:5">
      <c r="A915" s="1514"/>
      <c r="B915" s="1891"/>
      <c r="C915" s="1514"/>
      <c r="D915" s="1514"/>
      <c r="E915" s="1514"/>
    </row>
    <row r="916" spans="1:5">
      <c r="A916" s="1514"/>
      <c r="B916" s="1891"/>
      <c r="C916" s="1514"/>
      <c r="D916" s="1514"/>
      <c r="E916" s="1514"/>
    </row>
    <row r="917" spans="1:5">
      <c r="A917" s="1514"/>
      <c r="B917" s="1891"/>
      <c r="C917" s="1514"/>
      <c r="D917" s="1514"/>
      <c r="E917" s="1514"/>
    </row>
    <row r="918" spans="1:5">
      <c r="A918" s="1514"/>
      <c r="B918" s="1891"/>
      <c r="C918" s="1514"/>
      <c r="D918" s="1514"/>
      <c r="E918" s="1514"/>
    </row>
    <row r="919" spans="1:5">
      <c r="A919" s="1514"/>
      <c r="B919" s="1891"/>
      <c r="C919" s="1514"/>
      <c r="D919" s="1514"/>
      <c r="E919" s="1514"/>
    </row>
    <row r="920" spans="1:5">
      <c r="A920" s="1514"/>
      <c r="B920" s="1891"/>
      <c r="C920" s="1514"/>
      <c r="D920" s="1514"/>
      <c r="E920" s="1514"/>
    </row>
    <row r="921" spans="1:5">
      <c r="A921" s="1514"/>
      <c r="B921" s="1891"/>
      <c r="C921" s="1514"/>
      <c r="D921" s="1514"/>
      <c r="E921" s="1514"/>
    </row>
    <row r="922" spans="1:5">
      <c r="A922" s="1514"/>
      <c r="B922" s="1891"/>
      <c r="C922" s="1514"/>
      <c r="D922" s="1514"/>
      <c r="E922" s="1514"/>
    </row>
    <row r="923" spans="1:5">
      <c r="A923" s="1514"/>
      <c r="B923" s="1891"/>
      <c r="C923" s="1514"/>
      <c r="D923" s="1514"/>
      <c r="E923" s="1514"/>
    </row>
    <row r="924" spans="1:5">
      <c r="A924" s="1514"/>
      <c r="B924" s="1891"/>
      <c r="C924" s="1514"/>
      <c r="D924" s="1514"/>
      <c r="E924" s="1514"/>
    </row>
    <row r="925" spans="1:5">
      <c r="A925" s="1514"/>
      <c r="B925" s="1891"/>
      <c r="C925" s="1514"/>
      <c r="D925" s="1514"/>
      <c r="E925" s="1514"/>
    </row>
    <row r="926" spans="1:5">
      <c r="A926" s="1514"/>
      <c r="B926" s="1891"/>
      <c r="C926" s="1514"/>
      <c r="D926" s="1514"/>
      <c r="E926" s="1514"/>
    </row>
    <row r="927" spans="1:5">
      <c r="A927" s="1514"/>
      <c r="B927" s="1891"/>
      <c r="C927" s="1514"/>
      <c r="D927" s="1514"/>
      <c r="E927" s="1514"/>
    </row>
    <row r="928" spans="1:5">
      <c r="A928" s="1514"/>
      <c r="B928" s="1891"/>
      <c r="C928" s="1514"/>
      <c r="D928" s="1514"/>
      <c r="E928" s="1514"/>
    </row>
    <row r="929" spans="1:5">
      <c r="A929" s="1514"/>
      <c r="B929" s="1891"/>
      <c r="C929" s="1514"/>
      <c r="D929" s="1514"/>
      <c r="E929" s="1514"/>
    </row>
    <row r="930" spans="1:5">
      <c r="A930" s="1514"/>
      <c r="B930" s="1891"/>
      <c r="C930" s="1514"/>
      <c r="D930" s="1514"/>
      <c r="E930" s="1514"/>
    </row>
    <row r="931" spans="1:5">
      <c r="A931" s="1514"/>
      <c r="B931" s="1891"/>
      <c r="C931" s="1514"/>
      <c r="D931" s="1514"/>
      <c r="E931" s="1514"/>
    </row>
    <row r="932" spans="1:5">
      <c r="A932" s="1514"/>
      <c r="B932" s="1891"/>
      <c r="C932" s="1514"/>
      <c r="D932" s="1514"/>
      <c r="E932" s="1514"/>
    </row>
    <row r="933" spans="1:5">
      <c r="A933" s="1514"/>
      <c r="B933" s="1891"/>
      <c r="C933" s="1514"/>
      <c r="D933" s="1514"/>
      <c r="E933" s="1514"/>
    </row>
    <row r="934" spans="1:5">
      <c r="A934" s="1514"/>
      <c r="B934" s="1891"/>
      <c r="C934" s="1514"/>
      <c r="D934" s="1514"/>
      <c r="E934" s="1514"/>
    </row>
    <row r="935" spans="1:5">
      <c r="A935" s="1514"/>
      <c r="B935" s="1891"/>
      <c r="C935" s="1514"/>
      <c r="D935" s="1514"/>
      <c r="E935" s="1514"/>
    </row>
    <row r="936" spans="1:5">
      <c r="A936" s="1514"/>
      <c r="B936" s="1891"/>
      <c r="C936" s="1514"/>
      <c r="D936" s="1514"/>
      <c r="E936" s="1514"/>
    </row>
    <row r="937" spans="1:5">
      <c r="A937" s="1514"/>
      <c r="B937" s="1891"/>
      <c r="C937" s="1514"/>
      <c r="D937" s="1514"/>
      <c r="E937" s="1514"/>
    </row>
    <row r="938" spans="1:5">
      <c r="A938" s="1514"/>
      <c r="B938" s="1891"/>
      <c r="C938" s="1514"/>
      <c r="D938" s="1514"/>
      <c r="E938" s="1514"/>
    </row>
    <row r="939" spans="1:5">
      <c r="A939" s="1514"/>
      <c r="B939" s="1891"/>
      <c r="C939" s="1514"/>
      <c r="D939" s="1514"/>
      <c r="E939" s="1514"/>
    </row>
    <row r="940" spans="1:5">
      <c r="A940" s="1514"/>
      <c r="B940" s="1891"/>
      <c r="C940" s="1514"/>
      <c r="D940" s="1514"/>
      <c r="E940" s="1514"/>
    </row>
    <row r="941" spans="1:5">
      <c r="A941" s="1514"/>
      <c r="B941" s="1891"/>
      <c r="C941" s="1514"/>
      <c r="D941" s="1514"/>
      <c r="E941" s="1514"/>
    </row>
    <row r="942" spans="1:5">
      <c r="A942" s="1514"/>
      <c r="B942" s="1891"/>
      <c r="C942" s="1514"/>
      <c r="D942" s="1514"/>
      <c r="E942" s="1514"/>
    </row>
    <row r="943" spans="1:5">
      <c r="A943" s="1514"/>
      <c r="B943" s="1891"/>
      <c r="C943" s="1514"/>
      <c r="D943" s="1514"/>
      <c r="E943" s="1514"/>
    </row>
    <row r="944" spans="1:5">
      <c r="A944" s="1514"/>
      <c r="B944" s="1891"/>
      <c r="C944" s="1514"/>
      <c r="D944" s="1514"/>
      <c r="E944" s="1514"/>
    </row>
    <row r="945" spans="1:5">
      <c r="A945" s="1514"/>
      <c r="B945" s="1891"/>
      <c r="C945" s="1514"/>
      <c r="D945" s="1514"/>
      <c r="E945" s="1514"/>
    </row>
    <row r="946" spans="1:5">
      <c r="A946" s="1514"/>
      <c r="B946" s="1891"/>
      <c r="C946" s="1514"/>
      <c r="D946" s="1514"/>
      <c r="E946" s="1514"/>
    </row>
    <row r="947" spans="1:5">
      <c r="A947" s="1514"/>
      <c r="B947" s="1891"/>
      <c r="C947" s="1514"/>
      <c r="D947" s="1514"/>
      <c r="E947" s="1514"/>
    </row>
    <row r="948" spans="1:5">
      <c r="A948" s="1514"/>
      <c r="B948" s="1891"/>
      <c r="C948" s="1514"/>
      <c r="D948" s="1514"/>
      <c r="E948" s="1514"/>
    </row>
    <row r="949" spans="1:5">
      <c r="A949" s="1514"/>
      <c r="B949" s="1891"/>
      <c r="C949" s="1514"/>
      <c r="D949" s="1514"/>
      <c r="E949" s="1514"/>
    </row>
    <row r="950" spans="1:5">
      <c r="A950" s="1514"/>
      <c r="B950" s="1891"/>
      <c r="C950" s="1514"/>
      <c r="D950" s="1514"/>
      <c r="E950" s="1514"/>
    </row>
    <row r="951" spans="1:5">
      <c r="A951" s="1514"/>
      <c r="B951" s="1891"/>
      <c r="C951" s="1514"/>
      <c r="D951" s="1514"/>
      <c r="E951" s="1514"/>
    </row>
    <row r="952" spans="1:5">
      <c r="A952" s="1514"/>
      <c r="B952" s="1891"/>
      <c r="C952" s="1514"/>
      <c r="D952" s="1514"/>
      <c r="E952" s="1514"/>
    </row>
    <row r="953" spans="1:5">
      <c r="A953" s="1514"/>
      <c r="B953" s="1891"/>
      <c r="C953" s="1514"/>
      <c r="D953" s="1514"/>
      <c r="E953" s="1514"/>
    </row>
    <row r="954" spans="1:5">
      <c r="A954" s="1514"/>
      <c r="B954" s="1891"/>
      <c r="C954" s="1514"/>
      <c r="D954" s="1514"/>
      <c r="E954" s="1514"/>
    </row>
    <row r="955" spans="1:5">
      <c r="A955" s="1514"/>
      <c r="B955" s="1891"/>
      <c r="C955" s="1514"/>
      <c r="D955" s="1514"/>
      <c r="E955" s="1514"/>
    </row>
    <row r="956" spans="1:5">
      <c r="A956" s="1514"/>
      <c r="B956" s="1891"/>
      <c r="C956" s="1514"/>
      <c r="D956" s="1514"/>
      <c r="E956" s="1514"/>
    </row>
    <row r="957" spans="1:5">
      <c r="A957" s="1514"/>
      <c r="B957" s="1891"/>
      <c r="C957" s="1514"/>
      <c r="D957" s="1514"/>
      <c r="E957" s="1514"/>
    </row>
    <row r="958" spans="1:5">
      <c r="A958" s="1514"/>
      <c r="B958" s="1891"/>
      <c r="C958" s="1514"/>
      <c r="D958" s="1514"/>
      <c r="E958" s="1514"/>
    </row>
    <row r="959" spans="1:5">
      <c r="A959" s="1514"/>
      <c r="B959" s="1891"/>
      <c r="C959" s="1514"/>
      <c r="D959" s="1514"/>
      <c r="E959" s="1514"/>
    </row>
    <row r="960" spans="1:5">
      <c r="A960" s="1514"/>
      <c r="B960" s="1891"/>
      <c r="C960" s="1514"/>
      <c r="D960" s="1514"/>
      <c r="E960" s="1514"/>
    </row>
    <row r="961" spans="1:5">
      <c r="A961" s="1514"/>
      <c r="B961" s="1891"/>
      <c r="C961" s="1514"/>
      <c r="D961" s="1514"/>
      <c r="E961" s="1514"/>
    </row>
    <row r="962" spans="1:5">
      <c r="A962" s="1514"/>
      <c r="B962" s="1891"/>
      <c r="C962" s="1514"/>
      <c r="D962" s="1514"/>
      <c r="E962" s="1514"/>
    </row>
    <row r="963" spans="1:5">
      <c r="A963" s="1514"/>
      <c r="B963" s="1891"/>
      <c r="C963" s="1514"/>
      <c r="D963" s="1514"/>
      <c r="E963" s="1514"/>
    </row>
    <row r="964" spans="1:5">
      <c r="A964" s="1514"/>
      <c r="B964" s="1891"/>
      <c r="C964" s="1514"/>
      <c r="D964" s="1514"/>
      <c r="E964" s="1514"/>
    </row>
    <row r="965" spans="1:5">
      <c r="A965" s="1514"/>
      <c r="B965" s="1891"/>
      <c r="C965" s="1514"/>
      <c r="D965" s="1514"/>
      <c r="E965" s="1514"/>
    </row>
    <row r="966" spans="1:5">
      <c r="A966" s="1514"/>
      <c r="B966" s="1891"/>
      <c r="C966" s="1514"/>
      <c r="D966" s="1514"/>
      <c r="E966" s="1514"/>
    </row>
    <row r="967" spans="1:5">
      <c r="A967" s="1514"/>
      <c r="B967" s="1891"/>
      <c r="C967" s="1514"/>
      <c r="D967" s="1514"/>
      <c r="E967" s="1514"/>
    </row>
    <row r="968" spans="1:5">
      <c r="A968" s="1514"/>
      <c r="B968" s="1891"/>
      <c r="C968" s="1514"/>
      <c r="D968" s="1514"/>
      <c r="E968" s="1514"/>
    </row>
    <row r="969" spans="1:5">
      <c r="A969" s="1514"/>
      <c r="B969" s="1891"/>
      <c r="C969" s="1514"/>
      <c r="D969" s="1514"/>
      <c r="E969" s="1514"/>
    </row>
    <row r="970" spans="1:5">
      <c r="A970" s="1514"/>
      <c r="B970" s="1891"/>
      <c r="C970" s="1514"/>
      <c r="D970" s="1514"/>
      <c r="E970" s="1514"/>
    </row>
    <row r="971" spans="1:5">
      <c r="A971" s="1514"/>
      <c r="B971" s="1891"/>
      <c r="C971" s="1514"/>
      <c r="D971" s="1514"/>
      <c r="E971" s="1514"/>
    </row>
    <row r="972" spans="1:5">
      <c r="A972" s="1514"/>
      <c r="B972" s="1891"/>
      <c r="C972" s="1514"/>
      <c r="D972" s="1514"/>
      <c r="E972" s="1514"/>
    </row>
    <row r="973" spans="1:5">
      <c r="A973" s="1514"/>
      <c r="B973" s="1891"/>
      <c r="C973" s="1514"/>
      <c r="D973" s="1514"/>
      <c r="E973" s="1514"/>
    </row>
    <row r="974" spans="1:5">
      <c r="A974" s="1514"/>
      <c r="B974" s="1891"/>
      <c r="C974" s="1514"/>
      <c r="D974" s="1514"/>
      <c r="E974" s="1514"/>
    </row>
    <row r="975" spans="1:5">
      <c r="A975" s="1514"/>
      <c r="B975" s="1891"/>
      <c r="C975" s="1514"/>
      <c r="D975" s="1514"/>
      <c r="E975" s="1514"/>
    </row>
    <row r="976" spans="1:5">
      <c r="A976" s="1514"/>
      <c r="B976" s="1891"/>
      <c r="C976" s="1514"/>
      <c r="D976" s="1514"/>
      <c r="E976" s="1514"/>
    </row>
    <row r="977" spans="1:5">
      <c r="A977" s="1514"/>
      <c r="B977" s="1891"/>
      <c r="C977" s="1514"/>
      <c r="D977" s="1514"/>
      <c r="E977" s="1514"/>
    </row>
    <row r="978" spans="1:5">
      <c r="A978" s="1514"/>
      <c r="B978" s="1891"/>
      <c r="C978" s="1514"/>
      <c r="D978" s="1514"/>
      <c r="E978" s="1514"/>
    </row>
    <row r="979" spans="1:5">
      <c r="A979" s="1514"/>
      <c r="B979" s="1891"/>
      <c r="C979" s="1514"/>
      <c r="D979" s="1514"/>
      <c r="E979" s="1514"/>
    </row>
    <row r="980" spans="1:5">
      <c r="A980" s="1514"/>
      <c r="B980" s="1891"/>
      <c r="C980" s="1514"/>
      <c r="D980" s="1514"/>
      <c r="E980" s="1514"/>
    </row>
    <row r="981" spans="1:5">
      <c r="A981" s="1514"/>
      <c r="B981" s="1891"/>
      <c r="C981" s="1514"/>
      <c r="D981" s="1514"/>
      <c r="E981" s="1514"/>
    </row>
    <row r="982" spans="1:5">
      <c r="A982" s="1514"/>
      <c r="B982" s="1891"/>
      <c r="C982" s="1514"/>
      <c r="D982" s="1514"/>
      <c r="E982" s="1514"/>
    </row>
    <row r="983" spans="1:5">
      <c r="A983" s="1514"/>
      <c r="B983" s="1891"/>
      <c r="C983" s="1514"/>
      <c r="D983" s="1514"/>
      <c r="E983" s="1514"/>
    </row>
  </sheetData>
  <mergeCells count="9">
    <mergeCell ref="A2:E2"/>
    <mergeCell ref="A3:G3"/>
    <mergeCell ref="B5:B8"/>
    <mergeCell ref="C5:F6"/>
    <mergeCell ref="G5:G8"/>
    <mergeCell ref="C7:C8"/>
    <mergeCell ref="D7:D8"/>
    <mergeCell ref="E7:E8"/>
    <mergeCell ref="F7:F8"/>
  </mergeCells>
  <conditionalFormatting sqref="B16:G20 B22:G26 B28:G32 B34:G38 B10:G14">
    <cfRule type="cellIs" dxfId="45" priority="2" stopIfTrue="1" operator="between">
      <formula>0.0001</formula>
      <formula>0.045</formula>
    </cfRule>
  </conditionalFormatting>
  <conditionalFormatting sqref="B10:G40">
    <cfRule type="cellIs" dxfId="44" priority="1" stopIfTrue="1" operator="between">
      <formula>0.001</formula>
      <formula>0.045</formula>
    </cfRule>
  </conditionalFormatting>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38.xml><?xml version="1.0" encoding="utf-8"?>
<worksheet xmlns="http://schemas.openxmlformats.org/spreadsheetml/2006/main" xmlns:r="http://schemas.openxmlformats.org/officeDocument/2006/relationships">
  <dimension ref="A1:N977"/>
  <sheetViews>
    <sheetView showGridLines="0" zoomScaleNormal="100" workbookViewId="0"/>
  </sheetViews>
  <sheetFormatPr defaultRowHeight="9"/>
  <cols>
    <col min="1" max="1" width="24.5703125" style="1467" customWidth="1"/>
    <col min="2" max="2" width="11" style="1470" customWidth="1"/>
    <col min="3" max="3" width="11.140625" style="1467" customWidth="1"/>
    <col min="4" max="4" width="9.42578125" style="1467" customWidth="1"/>
    <col min="5" max="5" width="10" style="1467" customWidth="1"/>
    <col min="6" max="6" width="10.5703125" style="1467" customWidth="1"/>
    <col min="7" max="7" width="9.85546875" style="1467" customWidth="1"/>
    <col min="8" max="256" width="9.140625" style="1467"/>
    <col min="257" max="257" width="27.140625" style="1467" customWidth="1"/>
    <col min="258" max="258" width="11" style="1467" customWidth="1"/>
    <col min="259" max="259" width="12.85546875" style="1467" customWidth="1"/>
    <col min="260" max="260" width="9.42578125" style="1467" customWidth="1"/>
    <col min="261" max="261" width="10" style="1467" customWidth="1"/>
    <col min="262" max="262" width="10.5703125" style="1467" customWidth="1"/>
    <col min="263" max="263" width="9.85546875" style="1467" customWidth="1"/>
    <col min="264" max="512" width="9.140625" style="1467"/>
    <col min="513" max="513" width="27.140625" style="1467" customWidth="1"/>
    <col min="514" max="514" width="11" style="1467" customWidth="1"/>
    <col min="515" max="515" width="12.85546875" style="1467" customWidth="1"/>
    <col min="516" max="516" width="9.42578125" style="1467" customWidth="1"/>
    <col min="517" max="517" width="10" style="1467" customWidth="1"/>
    <col min="518" max="518" width="10.5703125" style="1467" customWidth="1"/>
    <col min="519" max="519" width="9.85546875" style="1467" customWidth="1"/>
    <col min="520" max="768" width="9.140625" style="1467"/>
    <col min="769" max="769" width="27.140625" style="1467" customWidth="1"/>
    <col min="770" max="770" width="11" style="1467" customWidth="1"/>
    <col min="771" max="771" width="12.85546875" style="1467" customWidth="1"/>
    <col min="772" max="772" width="9.42578125" style="1467" customWidth="1"/>
    <col min="773" max="773" width="10" style="1467" customWidth="1"/>
    <col min="774" max="774" width="10.5703125" style="1467" customWidth="1"/>
    <col min="775" max="775" width="9.85546875" style="1467" customWidth="1"/>
    <col min="776" max="1024" width="9.140625" style="1467"/>
    <col min="1025" max="1025" width="27.140625" style="1467" customWidth="1"/>
    <col min="1026" max="1026" width="11" style="1467" customWidth="1"/>
    <col min="1027" max="1027" width="12.85546875" style="1467" customWidth="1"/>
    <col min="1028" max="1028" width="9.42578125" style="1467" customWidth="1"/>
    <col min="1029" max="1029" width="10" style="1467" customWidth="1"/>
    <col min="1030" max="1030" width="10.5703125" style="1467" customWidth="1"/>
    <col min="1031" max="1031" width="9.85546875" style="1467" customWidth="1"/>
    <col min="1032" max="1280" width="9.140625" style="1467"/>
    <col min="1281" max="1281" width="27.140625" style="1467" customWidth="1"/>
    <col min="1282" max="1282" width="11" style="1467" customWidth="1"/>
    <col min="1283" max="1283" width="12.85546875" style="1467" customWidth="1"/>
    <col min="1284" max="1284" width="9.42578125" style="1467" customWidth="1"/>
    <col min="1285" max="1285" width="10" style="1467" customWidth="1"/>
    <col min="1286" max="1286" width="10.5703125" style="1467" customWidth="1"/>
    <col min="1287" max="1287" width="9.85546875" style="1467" customWidth="1"/>
    <col min="1288" max="1536" width="9.140625" style="1467"/>
    <col min="1537" max="1537" width="27.140625" style="1467" customWidth="1"/>
    <col min="1538" max="1538" width="11" style="1467" customWidth="1"/>
    <col min="1539" max="1539" width="12.85546875" style="1467" customWidth="1"/>
    <col min="1540" max="1540" width="9.42578125" style="1467" customWidth="1"/>
    <col min="1541" max="1541" width="10" style="1467" customWidth="1"/>
    <col min="1542" max="1542" width="10.5703125" style="1467" customWidth="1"/>
    <col min="1543" max="1543" width="9.85546875" style="1467" customWidth="1"/>
    <col min="1544" max="1792" width="9.140625" style="1467"/>
    <col min="1793" max="1793" width="27.140625" style="1467" customWidth="1"/>
    <col min="1794" max="1794" width="11" style="1467" customWidth="1"/>
    <col min="1795" max="1795" width="12.85546875" style="1467" customWidth="1"/>
    <col min="1796" max="1796" width="9.42578125" style="1467" customWidth="1"/>
    <col min="1797" max="1797" width="10" style="1467" customWidth="1"/>
    <col min="1798" max="1798" width="10.5703125" style="1467" customWidth="1"/>
    <col min="1799" max="1799" width="9.85546875" style="1467" customWidth="1"/>
    <col min="1800" max="2048" width="9.140625" style="1467"/>
    <col min="2049" max="2049" width="27.140625" style="1467" customWidth="1"/>
    <col min="2050" max="2050" width="11" style="1467" customWidth="1"/>
    <col min="2051" max="2051" width="12.85546875" style="1467" customWidth="1"/>
    <col min="2052" max="2052" width="9.42578125" style="1467" customWidth="1"/>
    <col min="2053" max="2053" width="10" style="1467" customWidth="1"/>
    <col min="2054" max="2054" width="10.5703125" style="1467" customWidth="1"/>
    <col min="2055" max="2055" width="9.85546875" style="1467" customWidth="1"/>
    <col min="2056" max="2304" width="9.140625" style="1467"/>
    <col min="2305" max="2305" width="27.140625" style="1467" customWidth="1"/>
    <col min="2306" max="2306" width="11" style="1467" customWidth="1"/>
    <col min="2307" max="2307" width="12.85546875" style="1467" customWidth="1"/>
    <col min="2308" max="2308" width="9.42578125" style="1467" customWidth="1"/>
    <col min="2309" max="2309" width="10" style="1467" customWidth="1"/>
    <col min="2310" max="2310" width="10.5703125" style="1467" customWidth="1"/>
    <col min="2311" max="2311" width="9.85546875" style="1467" customWidth="1"/>
    <col min="2312" max="2560" width="9.140625" style="1467"/>
    <col min="2561" max="2561" width="27.140625" style="1467" customWidth="1"/>
    <col min="2562" max="2562" width="11" style="1467" customWidth="1"/>
    <col min="2563" max="2563" width="12.85546875" style="1467" customWidth="1"/>
    <col min="2564" max="2564" width="9.42578125" style="1467" customWidth="1"/>
    <col min="2565" max="2565" width="10" style="1467" customWidth="1"/>
    <col min="2566" max="2566" width="10.5703125" style="1467" customWidth="1"/>
    <col min="2567" max="2567" width="9.85546875" style="1467" customWidth="1"/>
    <col min="2568" max="2816" width="9.140625" style="1467"/>
    <col min="2817" max="2817" width="27.140625" style="1467" customWidth="1"/>
    <col min="2818" max="2818" width="11" style="1467" customWidth="1"/>
    <col min="2819" max="2819" width="12.85546875" style="1467" customWidth="1"/>
    <col min="2820" max="2820" width="9.42578125" style="1467" customWidth="1"/>
    <col min="2821" max="2821" width="10" style="1467" customWidth="1"/>
    <col min="2822" max="2822" width="10.5703125" style="1467" customWidth="1"/>
    <col min="2823" max="2823" width="9.85546875" style="1467" customWidth="1"/>
    <col min="2824" max="3072" width="9.140625" style="1467"/>
    <col min="3073" max="3073" width="27.140625" style="1467" customWidth="1"/>
    <col min="3074" max="3074" width="11" style="1467" customWidth="1"/>
    <col min="3075" max="3075" width="12.85546875" style="1467" customWidth="1"/>
    <col min="3076" max="3076" width="9.42578125" style="1467" customWidth="1"/>
    <col min="3077" max="3077" width="10" style="1467" customWidth="1"/>
    <col min="3078" max="3078" width="10.5703125" style="1467" customWidth="1"/>
    <col min="3079" max="3079" width="9.85546875" style="1467" customWidth="1"/>
    <col min="3080" max="3328" width="9.140625" style="1467"/>
    <col min="3329" max="3329" width="27.140625" style="1467" customWidth="1"/>
    <col min="3330" max="3330" width="11" style="1467" customWidth="1"/>
    <col min="3331" max="3331" width="12.85546875" style="1467" customWidth="1"/>
    <col min="3332" max="3332" width="9.42578125" style="1467" customWidth="1"/>
    <col min="3333" max="3333" width="10" style="1467" customWidth="1"/>
    <col min="3334" max="3334" width="10.5703125" style="1467" customWidth="1"/>
    <col min="3335" max="3335" width="9.85546875" style="1467" customWidth="1"/>
    <col min="3336" max="3584" width="9.140625" style="1467"/>
    <col min="3585" max="3585" width="27.140625" style="1467" customWidth="1"/>
    <col min="3586" max="3586" width="11" style="1467" customWidth="1"/>
    <col min="3587" max="3587" width="12.85546875" style="1467" customWidth="1"/>
    <col min="3588" max="3588" width="9.42578125" style="1467" customWidth="1"/>
    <col min="3589" max="3589" width="10" style="1467" customWidth="1"/>
    <col min="3590" max="3590" width="10.5703125" style="1467" customWidth="1"/>
    <col min="3591" max="3591" width="9.85546875" style="1467" customWidth="1"/>
    <col min="3592" max="3840" width="9.140625" style="1467"/>
    <col min="3841" max="3841" width="27.140625" style="1467" customWidth="1"/>
    <col min="3842" max="3842" width="11" style="1467" customWidth="1"/>
    <col min="3843" max="3843" width="12.85546875" style="1467" customWidth="1"/>
    <col min="3844" max="3844" width="9.42578125" style="1467" customWidth="1"/>
    <col min="3845" max="3845" width="10" style="1467" customWidth="1"/>
    <col min="3846" max="3846" width="10.5703125" style="1467" customWidth="1"/>
    <col min="3847" max="3847" width="9.85546875" style="1467" customWidth="1"/>
    <col min="3848" max="4096" width="9.140625" style="1467"/>
    <col min="4097" max="4097" width="27.140625" style="1467" customWidth="1"/>
    <col min="4098" max="4098" width="11" style="1467" customWidth="1"/>
    <col min="4099" max="4099" width="12.85546875" style="1467" customWidth="1"/>
    <col min="4100" max="4100" width="9.42578125" style="1467" customWidth="1"/>
    <col min="4101" max="4101" width="10" style="1467" customWidth="1"/>
    <col min="4102" max="4102" width="10.5703125" style="1467" customWidth="1"/>
    <col min="4103" max="4103" width="9.85546875" style="1467" customWidth="1"/>
    <col min="4104" max="4352" width="9.140625" style="1467"/>
    <col min="4353" max="4353" width="27.140625" style="1467" customWidth="1"/>
    <col min="4354" max="4354" width="11" style="1467" customWidth="1"/>
    <col min="4355" max="4355" width="12.85546875" style="1467" customWidth="1"/>
    <col min="4356" max="4356" width="9.42578125" style="1467" customWidth="1"/>
    <col min="4357" max="4357" width="10" style="1467" customWidth="1"/>
    <col min="4358" max="4358" width="10.5703125" style="1467" customWidth="1"/>
    <col min="4359" max="4359" width="9.85546875" style="1467" customWidth="1"/>
    <col min="4360" max="4608" width="9.140625" style="1467"/>
    <col min="4609" max="4609" width="27.140625" style="1467" customWidth="1"/>
    <col min="4610" max="4610" width="11" style="1467" customWidth="1"/>
    <col min="4611" max="4611" width="12.85546875" style="1467" customWidth="1"/>
    <col min="4612" max="4612" width="9.42578125" style="1467" customWidth="1"/>
    <col min="4613" max="4613" width="10" style="1467" customWidth="1"/>
    <col min="4614" max="4614" width="10.5703125" style="1467" customWidth="1"/>
    <col min="4615" max="4615" width="9.85546875" style="1467" customWidth="1"/>
    <col min="4616" max="4864" width="9.140625" style="1467"/>
    <col min="4865" max="4865" width="27.140625" style="1467" customWidth="1"/>
    <col min="4866" max="4866" width="11" style="1467" customWidth="1"/>
    <col min="4867" max="4867" width="12.85546875" style="1467" customWidth="1"/>
    <col min="4868" max="4868" width="9.42578125" style="1467" customWidth="1"/>
    <col min="4869" max="4869" width="10" style="1467" customWidth="1"/>
    <col min="4870" max="4870" width="10.5703125" style="1467" customWidth="1"/>
    <col min="4871" max="4871" width="9.85546875" style="1467" customWidth="1"/>
    <col min="4872" max="5120" width="9.140625" style="1467"/>
    <col min="5121" max="5121" width="27.140625" style="1467" customWidth="1"/>
    <col min="5122" max="5122" width="11" style="1467" customWidth="1"/>
    <col min="5123" max="5123" width="12.85546875" style="1467" customWidth="1"/>
    <col min="5124" max="5124" width="9.42578125" style="1467" customWidth="1"/>
    <col min="5125" max="5125" width="10" style="1467" customWidth="1"/>
    <col min="5126" max="5126" width="10.5703125" style="1467" customWidth="1"/>
    <col min="5127" max="5127" width="9.85546875" style="1467" customWidth="1"/>
    <col min="5128" max="5376" width="9.140625" style="1467"/>
    <col min="5377" max="5377" width="27.140625" style="1467" customWidth="1"/>
    <col min="5378" max="5378" width="11" style="1467" customWidth="1"/>
    <col min="5379" max="5379" width="12.85546875" style="1467" customWidth="1"/>
    <col min="5380" max="5380" width="9.42578125" style="1467" customWidth="1"/>
    <col min="5381" max="5381" width="10" style="1467" customWidth="1"/>
    <col min="5382" max="5382" width="10.5703125" style="1467" customWidth="1"/>
    <col min="5383" max="5383" width="9.85546875" style="1467" customWidth="1"/>
    <col min="5384" max="5632" width="9.140625" style="1467"/>
    <col min="5633" max="5633" width="27.140625" style="1467" customWidth="1"/>
    <col min="5634" max="5634" width="11" style="1467" customWidth="1"/>
    <col min="5635" max="5635" width="12.85546875" style="1467" customWidth="1"/>
    <col min="5636" max="5636" width="9.42578125" style="1467" customWidth="1"/>
    <col min="5637" max="5637" width="10" style="1467" customWidth="1"/>
    <col min="5638" max="5638" width="10.5703125" style="1467" customWidth="1"/>
    <col min="5639" max="5639" width="9.85546875" style="1467" customWidth="1"/>
    <col min="5640" max="5888" width="9.140625" style="1467"/>
    <col min="5889" max="5889" width="27.140625" style="1467" customWidth="1"/>
    <col min="5890" max="5890" width="11" style="1467" customWidth="1"/>
    <col min="5891" max="5891" width="12.85546875" style="1467" customWidth="1"/>
    <col min="5892" max="5892" width="9.42578125" style="1467" customWidth="1"/>
    <col min="5893" max="5893" width="10" style="1467" customWidth="1"/>
    <col min="5894" max="5894" width="10.5703125" style="1467" customWidth="1"/>
    <col min="5895" max="5895" width="9.85546875" style="1467" customWidth="1"/>
    <col min="5896" max="6144" width="9.140625" style="1467"/>
    <col min="6145" max="6145" width="27.140625" style="1467" customWidth="1"/>
    <col min="6146" max="6146" width="11" style="1467" customWidth="1"/>
    <col min="6147" max="6147" width="12.85546875" style="1467" customWidth="1"/>
    <col min="6148" max="6148" width="9.42578125" style="1467" customWidth="1"/>
    <col min="6149" max="6149" width="10" style="1467" customWidth="1"/>
    <col min="6150" max="6150" width="10.5703125" style="1467" customWidth="1"/>
    <col min="6151" max="6151" width="9.85546875" style="1467" customWidth="1"/>
    <col min="6152" max="6400" width="9.140625" style="1467"/>
    <col min="6401" max="6401" width="27.140625" style="1467" customWidth="1"/>
    <col min="6402" max="6402" width="11" style="1467" customWidth="1"/>
    <col min="6403" max="6403" width="12.85546875" style="1467" customWidth="1"/>
    <col min="6404" max="6404" width="9.42578125" style="1467" customWidth="1"/>
    <col min="6405" max="6405" width="10" style="1467" customWidth="1"/>
    <col min="6406" max="6406" width="10.5703125" style="1467" customWidth="1"/>
    <col min="6407" max="6407" width="9.85546875" style="1467" customWidth="1"/>
    <col min="6408" max="6656" width="9.140625" style="1467"/>
    <col min="6657" max="6657" width="27.140625" style="1467" customWidth="1"/>
    <col min="6658" max="6658" width="11" style="1467" customWidth="1"/>
    <col min="6659" max="6659" width="12.85546875" style="1467" customWidth="1"/>
    <col min="6660" max="6660" width="9.42578125" style="1467" customWidth="1"/>
    <col min="6661" max="6661" width="10" style="1467" customWidth="1"/>
    <col min="6662" max="6662" width="10.5703125" style="1467" customWidth="1"/>
    <col min="6663" max="6663" width="9.85546875" style="1467" customWidth="1"/>
    <col min="6664" max="6912" width="9.140625" style="1467"/>
    <col min="6913" max="6913" width="27.140625" style="1467" customWidth="1"/>
    <col min="6914" max="6914" width="11" style="1467" customWidth="1"/>
    <col min="6915" max="6915" width="12.85546875" style="1467" customWidth="1"/>
    <col min="6916" max="6916" width="9.42578125" style="1467" customWidth="1"/>
    <col min="6917" max="6917" width="10" style="1467" customWidth="1"/>
    <col min="6918" max="6918" width="10.5703125" style="1467" customWidth="1"/>
    <col min="6919" max="6919" width="9.85546875" style="1467" customWidth="1"/>
    <col min="6920" max="7168" width="9.140625" style="1467"/>
    <col min="7169" max="7169" width="27.140625" style="1467" customWidth="1"/>
    <col min="7170" max="7170" width="11" style="1467" customWidth="1"/>
    <col min="7171" max="7171" width="12.85546875" style="1467" customWidth="1"/>
    <col min="7172" max="7172" width="9.42578125" style="1467" customWidth="1"/>
    <col min="7173" max="7173" width="10" style="1467" customWidth="1"/>
    <col min="7174" max="7174" width="10.5703125" style="1467" customWidth="1"/>
    <col min="7175" max="7175" width="9.85546875" style="1467" customWidth="1"/>
    <col min="7176" max="7424" width="9.140625" style="1467"/>
    <col min="7425" max="7425" width="27.140625" style="1467" customWidth="1"/>
    <col min="7426" max="7426" width="11" style="1467" customWidth="1"/>
    <col min="7427" max="7427" width="12.85546875" style="1467" customWidth="1"/>
    <col min="7428" max="7428" width="9.42578125" style="1467" customWidth="1"/>
    <col min="7429" max="7429" width="10" style="1467" customWidth="1"/>
    <col min="7430" max="7430" width="10.5703125" style="1467" customWidth="1"/>
    <col min="7431" max="7431" width="9.85546875" style="1467" customWidth="1"/>
    <col min="7432" max="7680" width="9.140625" style="1467"/>
    <col min="7681" max="7681" width="27.140625" style="1467" customWidth="1"/>
    <col min="7682" max="7682" width="11" style="1467" customWidth="1"/>
    <col min="7683" max="7683" width="12.85546875" style="1467" customWidth="1"/>
    <col min="7684" max="7684" width="9.42578125" style="1467" customWidth="1"/>
    <col min="7685" max="7685" width="10" style="1467" customWidth="1"/>
    <col min="7686" max="7686" width="10.5703125" style="1467" customWidth="1"/>
    <col min="7687" max="7687" width="9.85546875" style="1467" customWidth="1"/>
    <col min="7688" max="7936" width="9.140625" style="1467"/>
    <col min="7937" max="7937" width="27.140625" style="1467" customWidth="1"/>
    <col min="7938" max="7938" width="11" style="1467" customWidth="1"/>
    <col min="7939" max="7939" width="12.85546875" style="1467" customWidth="1"/>
    <col min="7940" max="7940" width="9.42578125" style="1467" customWidth="1"/>
    <col min="7941" max="7941" width="10" style="1467" customWidth="1"/>
    <col min="7942" max="7942" width="10.5703125" style="1467" customWidth="1"/>
    <col min="7943" max="7943" width="9.85546875" style="1467" customWidth="1"/>
    <col min="7944" max="8192" width="9.140625" style="1467"/>
    <col min="8193" max="8193" width="27.140625" style="1467" customWidth="1"/>
    <col min="8194" max="8194" width="11" style="1467" customWidth="1"/>
    <col min="8195" max="8195" width="12.85546875" style="1467" customWidth="1"/>
    <col min="8196" max="8196" width="9.42578125" style="1467" customWidth="1"/>
    <col min="8197" max="8197" width="10" style="1467" customWidth="1"/>
    <col min="8198" max="8198" width="10.5703125" style="1467" customWidth="1"/>
    <col min="8199" max="8199" width="9.85546875" style="1467" customWidth="1"/>
    <col min="8200" max="8448" width="9.140625" style="1467"/>
    <col min="8449" max="8449" width="27.140625" style="1467" customWidth="1"/>
    <col min="8450" max="8450" width="11" style="1467" customWidth="1"/>
    <col min="8451" max="8451" width="12.85546875" style="1467" customWidth="1"/>
    <col min="8452" max="8452" width="9.42578125" style="1467" customWidth="1"/>
    <col min="8453" max="8453" width="10" style="1467" customWidth="1"/>
    <col min="8454" max="8454" width="10.5703125" style="1467" customWidth="1"/>
    <col min="8455" max="8455" width="9.85546875" style="1467" customWidth="1"/>
    <col min="8456" max="8704" width="9.140625" style="1467"/>
    <col min="8705" max="8705" width="27.140625" style="1467" customWidth="1"/>
    <col min="8706" max="8706" width="11" style="1467" customWidth="1"/>
    <col min="8707" max="8707" width="12.85546875" style="1467" customWidth="1"/>
    <col min="8708" max="8708" width="9.42578125" style="1467" customWidth="1"/>
    <col min="8709" max="8709" width="10" style="1467" customWidth="1"/>
    <col min="8710" max="8710" width="10.5703125" style="1467" customWidth="1"/>
    <col min="8711" max="8711" width="9.85546875" style="1467" customWidth="1"/>
    <col min="8712" max="8960" width="9.140625" style="1467"/>
    <col min="8961" max="8961" width="27.140625" style="1467" customWidth="1"/>
    <col min="8962" max="8962" width="11" style="1467" customWidth="1"/>
    <col min="8963" max="8963" width="12.85546875" style="1467" customWidth="1"/>
    <col min="8964" max="8964" width="9.42578125" style="1467" customWidth="1"/>
    <col min="8965" max="8965" width="10" style="1467" customWidth="1"/>
    <col min="8966" max="8966" width="10.5703125" style="1467" customWidth="1"/>
    <col min="8967" max="8967" width="9.85546875" style="1467" customWidth="1"/>
    <col min="8968" max="9216" width="9.140625" style="1467"/>
    <col min="9217" max="9217" width="27.140625" style="1467" customWidth="1"/>
    <col min="9218" max="9218" width="11" style="1467" customWidth="1"/>
    <col min="9219" max="9219" width="12.85546875" style="1467" customWidth="1"/>
    <col min="9220" max="9220" width="9.42578125" style="1467" customWidth="1"/>
    <col min="9221" max="9221" width="10" style="1467" customWidth="1"/>
    <col min="9222" max="9222" width="10.5703125" style="1467" customWidth="1"/>
    <col min="9223" max="9223" width="9.85546875" style="1467" customWidth="1"/>
    <col min="9224" max="9472" width="9.140625" style="1467"/>
    <col min="9473" max="9473" width="27.140625" style="1467" customWidth="1"/>
    <col min="9474" max="9474" width="11" style="1467" customWidth="1"/>
    <col min="9475" max="9475" width="12.85546875" style="1467" customWidth="1"/>
    <col min="9476" max="9476" width="9.42578125" style="1467" customWidth="1"/>
    <col min="9477" max="9477" width="10" style="1467" customWidth="1"/>
    <col min="9478" max="9478" width="10.5703125" style="1467" customWidth="1"/>
    <col min="9479" max="9479" width="9.85546875" style="1467" customWidth="1"/>
    <col min="9480" max="9728" width="9.140625" style="1467"/>
    <col min="9729" max="9729" width="27.140625" style="1467" customWidth="1"/>
    <col min="9730" max="9730" width="11" style="1467" customWidth="1"/>
    <col min="9731" max="9731" width="12.85546875" style="1467" customWidth="1"/>
    <col min="9732" max="9732" width="9.42578125" style="1467" customWidth="1"/>
    <col min="9733" max="9733" width="10" style="1467" customWidth="1"/>
    <col min="9734" max="9734" width="10.5703125" style="1467" customWidth="1"/>
    <col min="9735" max="9735" width="9.85546875" style="1467" customWidth="1"/>
    <col min="9736" max="9984" width="9.140625" style="1467"/>
    <col min="9985" max="9985" width="27.140625" style="1467" customWidth="1"/>
    <col min="9986" max="9986" width="11" style="1467" customWidth="1"/>
    <col min="9987" max="9987" width="12.85546875" style="1467" customWidth="1"/>
    <col min="9988" max="9988" width="9.42578125" style="1467" customWidth="1"/>
    <col min="9989" max="9989" width="10" style="1467" customWidth="1"/>
    <col min="9990" max="9990" width="10.5703125" style="1467" customWidth="1"/>
    <col min="9991" max="9991" width="9.85546875" style="1467" customWidth="1"/>
    <col min="9992" max="10240" width="9.140625" style="1467"/>
    <col min="10241" max="10241" width="27.140625" style="1467" customWidth="1"/>
    <col min="10242" max="10242" width="11" style="1467" customWidth="1"/>
    <col min="10243" max="10243" width="12.85546875" style="1467" customWidth="1"/>
    <col min="10244" max="10244" width="9.42578125" style="1467" customWidth="1"/>
    <col min="10245" max="10245" width="10" style="1467" customWidth="1"/>
    <col min="10246" max="10246" width="10.5703125" style="1467" customWidth="1"/>
    <col min="10247" max="10247" width="9.85546875" style="1467" customWidth="1"/>
    <col min="10248" max="10496" width="9.140625" style="1467"/>
    <col min="10497" max="10497" width="27.140625" style="1467" customWidth="1"/>
    <col min="10498" max="10498" width="11" style="1467" customWidth="1"/>
    <col min="10499" max="10499" width="12.85546875" style="1467" customWidth="1"/>
    <col min="10500" max="10500" width="9.42578125" style="1467" customWidth="1"/>
    <col min="10501" max="10501" width="10" style="1467" customWidth="1"/>
    <col min="10502" max="10502" width="10.5703125" style="1467" customWidth="1"/>
    <col min="10503" max="10503" width="9.85546875" style="1467" customWidth="1"/>
    <col min="10504" max="10752" width="9.140625" style="1467"/>
    <col min="10753" max="10753" width="27.140625" style="1467" customWidth="1"/>
    <col min="10754" max="10754" width="11" style="1467" customWidth="1"/>
    <col min="10755" max="10755" width="12.85546875" style="1467" customWidth="1"/>
    <col min="10756" max="10756" width="9.42578125" style="1467" customWidth="1"/>
    <col min="10757" max="10757" width="10" style="1467" customWidth="1"/>
    <col min="10758" max="10758" width="10.5703125" style="1467" customWidth="1"/>
    <col min="10759" max="10759" width="9.85546875" style="1467" customWidth="1"/>
    <col min="10760" max="11008" width="9.140625" style="1467"/>
    <col min="11009" max="11009" width="27.140625" style="1467" customWidth="1"/>
    <col min="11010" max="11010" width="11" style="1467" customWidth="1"/>
    <col min="11011" max="11011" width="12.85546875" style="1467" customWidth="1"/>
    <col min="11012" max="11012" width="9.42578125" style="1467" customWidth="1"/>
    <col min="11013" max="11013" width="10" style="1467" customWidth="1"/>
    <col min="11014" max="11014" width="10.5703125" style="1467" customWidth="1"/>
    <col min="11015" max="11015" width="9.85546875" style="1467" customWidth="1"/>
    <col min="11016" max="11264" width="9.140625" style="1467"/>
    <col min="11265" max="11265" width="27.140625" style="1467" customWidth="1"/>
    <col min="11266" max="11266" width="11" style="1467" customWidth="1"/>
    <col min="11267" max="11267" width="12.85546875" style="1467" customWidth="1"/>
    <col min="11268" max="11268" width="9.42578125" style="1467" customWidth="1"/>
    <col min="11269" max="11269" width="10" style="1467" customWidth="1"/>
    <col min="11270" max="11270" width="10.5703125" style="1467" customWidth="1"/>
    <col min="11271" max="11271" width="9.85546875" style="1467" customWidth="1"/>
    <col min="11272" max="11520" width="9.140625" style="1467"/>
    <col min="11521" max="11521" width="27.140625" style="1467" customWidth="1"/>
    <col min="11522" max="11522" width="11" style="1467" customWidth="1"/>
    <col min="11523" max="11523" width="12.85546875" style="1467" customWidth="1"/>
    <col min="11524" max="11524" width="9.42578125" style="1467" customWidth="1"/>
    <col min="11525" max="11525" width="10" style="1467" customWidth="1"/>
    <col min="11526" max="11526" width="10.5703125" style="1467" customWidth="1"/>
    <col min="11527" max="11527" width="9.85546875" style="1467" customWidth="1"/>
    <col min="11528" max="11776" width="9.140625" style="1467"/>
    <col min="11777" max="11777" width="27.140625" style="1467" customWidth="1"/>
    <col min="11778" max="11778" width="11" style="1467" customWidth="1"/>
    <col min="11779" max="11779" width="12.85546875" style="1467" customWidth="1"/>
    <col min="11780" max="11780" width="9.42578125" style="1467" customWidth="1"/>
    <col min="11781" max="11781" width="10" style="1467" customWidth="1"/>
    <col min="11782" max="11782" width="10.5703125" style="1467" customWidth="1"/>
    <col min="11783" max="11783" width="9.85546875" style="1467" customWidth="1"/>
    <col min="11784" max="12032" width="9.140625" style="1467"/>
    <col min="12033" max="12033" width="27.140625" style="1467" customWidth="1"/>
    <col min="12034" max="12034" width="11" style="1467" customWidth="1"/>
    <col min="12035" max="12035" width="12.85546875" style="1467" customWidth="1"/>
    <col min="12036" max="12036" width="9.42578125" style="1467" customWidth="1"/>
    <col min="12037" max="12037" width="10" style="1467" customWidth="1"/>
    <col min="12038" max="12038" width="10.5703125" style="1467" customWidth="1"/>
    <col min="12039" max="12039" width="9.85546875" style="1467" customWidth="1"/>
    <col min="12040" max="12288" width="9.140625" style="1467"/>
    <col min="12289" max="12289" width="27.140625" style="1467" customWidth="1"/>
    <col min="12290" max="12290" width="11" style="1467" customWidth="1"/>
    <col min="12291" max="12291" width="12.85546875" style="1467" customWidth="1"/>
    <col min="12292" max="12292" width="9.42578125" style="1467" customWidth="1"/>
    <col min="12293" max="12293" width="10" style="1467" customWidth="1"/>
    <col min="12294" max="12294" width="10.5703125" style="1467" customWidth="1"/>
    <col min="12295" max="12295" width="9.85546875" style="1467" customWidth="1"/>
    <col min="12296" max="12544" width="9.140625" style="1467"/>
    <col min="12545" max="12545" width="27.140625" style="1467" customWidth="1"/>
    <col min="12546" max="12546" width="11" style="1467" customWidth="1"/>
    <col min="12547" max="12547" width="12.85546875" style="1467" customWidth="1"/>
    <col min="12548" max="12548" width="9.42578125" style="1467" customWidth="1"/>
    <col min="12549" max="12549" width="10" style="1467" customWidth="1"/>
    <col min="12550" max="12550" width="10.5703125" style="1467" customWidth="1"/>
    <col min="12551" max="12551" width="9.85546875" style="1467" customWidth="1"/>
    <col min="12552" max="12800" width="9.140625" style="1467"/>
    <col min="12801" max="12801" width="27.140625" style="1467" customWidth="1"/>
    <col min="12802" max="12802" width="11" style="1467" customWidth="1"/>
    <col min="12803" max="12803" width="12.85546875" style="1467" customWidth="1"/>
    <col min="12804" max="12804" width="9.42578125" style="1467" customWidth="1"/>
    <col min="12805" max="12805" width="10" style="1467" customWidth="1"/>
    <col min="12806" max="12806" width="10.5703125" style="1467" customWidth="1"/>
    <col min="12807" max="12807" width="9.85546875" style="1467" customWidth="1"/>
    <col min="12808" max="13056" width="9.140625" style="1467"/>
    <col min="13057" max="13057" width="27.140625" style="1467" customWidth="1"/>
    <col min="13058" max="13058" width="11" style="1467" customWidth="1"/>
    <col min="13059" max="13059" width="12.85546875" style="1467" customWidth="1"/>
    <col min="13060" max="13060" width="9.42578125" style="1467" customWidth="1"/>
    <col min="13061" max="13061" width="10" style="1467" customWidth="1"/>
    <col min="13062" max="13062" width="10.5703125" style="1467" customWidth="1"/>
    <col min="13063" max="13063" width="9.85546875" style="1467" customWidth="1"/>
    <col min="13064" max="13312" width="9.140625" style="1467"/>
    <col min="13313" max="13313" width="27.140625" style="1467" customWidth="1"/>
    <col min="13314" max="13314" width="11" style="1467" customWidth="1"/>
    <col min="13315" max="13315" width="12.85546875" style="1467" customWidth="1"/>
    <col min="13316" max="13316" width="9.42578125" style="1467" customWidth="1"/>
    <col min="13317" max="13317" width="10" style="1467" customWidth="1"/>
    <col min="13318" max="13318" width="10.5703125" style="1467" customWidth="1"/>
    <col min="13319" max="13319" width="9.85546875" style="1467" customWidth="1"/>
    <col min="13320" max="13568" width="9.140625" style="1467"/>
    <col min="13569" max="13569" width="27.140625" style="1467" customWidth="1"/>
    <col min="13570" max="13570" width="11" style="1467" customWidth="1"/>
    <col min="13571" max="13571" width="12.85546875" style="1467" customWidth="1"/>
    <col min="13572" max="13572" width="9.42578125" style="1467" customWidth="1"/>
    <col min="13573" max="13573" width="10" style="1467" customWidth="1"/>
    <col min="13574" max="13574" width="10.5703125" style="1467" customWidth="1"/>
    <col min="13575" max="13575" width="9.85546875" style="1467" customWidth="1"/>
    <col min="13576" max="13824" width="9.140625" style="1467"/>
    <col min="13825" max="13825" width="27.140625" style="1467" customWidth="1"/>
    <col min="13826" max="13826" width="11" style="1467" customWidth="1"/>
    <col min="13827" max="13827" width="12.85546875" style="1467" customWidth="1"/>
    <col min="13828" max="13828" width="9.42578125" style="1467" customWidth="1"/>
    <col min="13829" max="13829" width="10" style="1467" customWidth="1"/>
    <col min="13830" max="13830" width="10.5703125" style="1467" customWidth="1"/>
    <col min="13831" max="13831" width="9.85546875" style="1467" customWidth="1"/>
    <col min="13832" max="14080" width="9.140625" style="1467"/>
    <col min="14081" max="14081" width="27.140625" style="1467" customWidth="1"/>
    <col min="14082" max="14082" width="11" style="1467" customWidth="1"/>
    <col min="14083" max="14083" width="12.85546875" style="1467" customWidth="1"/>
    <col min="14084" max="14084" width="9.42578125" style="1467" customWidth="1"/>
    <col min="14085" max="14085" width="10" style="1467" customWidth="1"/>
    <col min="14086" max="14086" width="10.5703125" style="1467" customWidth="1"/>
    <col min="14087" max="14087" width="9.85546875" style="1467" customWidth="1"/>
    <col min="14088" max="14336" width="9.140625" style="1467"/>
    <col min="14337" max="14337" width="27.140625" style="1467" customWidth="1"/>
    <col min="14338" max="14338" width="11" style="1467" customWidth="1"/>
    <col min="14339" max="14339" width="12.85546875" style="1467" customWidth="1"/>
    <col min="14340" max="14340" width="9.42578125" style="1467" customWidth="1"/>
    <col min="14341" max="14341" width="10" style="1467" customWidth="1"/>
    <col min="14342" max="14342" width="10.5703125" style="1467" customWidth="1"/>
    <col min="14343" max="14343" width="9.85546875" style="1467" customWidth="1"/>
    <col min="14344" max="14592" width="9.140625" style="1467"/>
    <col min="14593" max="14593" width="27.140625" style="1467" customWidth="1"/>
    <col min="14594" max="14594" width="11" style="1467" customWidth="1"/>
    <col min="14595" max="14595" width="12.85546875" style="1467" customWidth="1"/>
    <col min="14596" max="14596" width="9.42578125" style="1467" customWidth="1"/>
    <col min="14597" max="14597" width="10" style="1467" customWidth="1"/>
    <col min="14598" max="14598" width="10.5703125" style="1467" customWidth="1"/>
    <col min="14599" max="14599" width="9.85546875" style="1467" customWidth="1"/>
    <col min="14600" max="14848" width="9.140625" style="1467"/>
    <col min="14849" max="14849" width="27.140625" style="1467" customWidth="1"/>
    <col min="14850" max="14850" width="11" style="1467" customWidth="1"/>
    <col min="14851" max="14851" width="12.85546875" style="1467" customWidth="1"/>
    <col min="14852" max="14852" width="9.42578125" style="1467" customWidth="1"/>
    <col min="14853" max="14853" width="10" style="1467" customWidth="1"/>
    <col min="14854" max="14854" width="10.5703125" style="1467" customWidth="1"/>
    <col min="14855" max="14855" width="9.85546875" style="1467" customWidth="1"/>
    <col min="14856" max="15104" width="9.140625" style="1467"/>
    <col min="15105" max="15105" width="27.140625" style="1467" customWidth="1"/>
    <col min="15106" max="15106" width="11" style="1467" customWidth="1"/>
    <col min="15107" max="15107" width="12.85546875" style="1467" customWidth="1"/>
    <col min="15108" max="15108" width="9.42578125" style="1467" customWidth="1"/>
    <col min="15109" max="15109" width="10" style="1467" customWidth="1"/>
    <col min="15110" max="15110" width="10.5703125" style="1467" customWidth="1"/>
    <col min="15111" max="15111" width="9.85546875" style="1467" customWidth="1"/>
    <col min="15112" max="15360" width="9.140625" style="1467"/>
    <col min="15361" max="15361" width="27.140625" style="1467" customWidth="1"/>
    <col min="15362" max="15362" width="11" style="1467" customWidth="1"/>
    <col min="15363" max="15363" width="12.85546875" style="1467" customWidth="1"/>
    <col min="15364" max="15364" width="9.42578125" style="1467" customWidth="1"/>
    <col min="15365" max="15365" width="10" style="1467" customWidth="1"/>
    <col min="15366" max="15366" width="10.5703125" style="1467" customWidth="1"/>
    <col min="15367" max="15367" width="9.85546875" style="1467" customWidth="1"/>
    <col min="15368" max="15616" width="9.140625" style="1467"/>
    <col min="15617" max="15617" width="27.140625" style="1467" customWidth="1"/>
    <col min="15618" max="15618" width="11" style="1467" customWidth="1"/>
    <col min="15619" max="15619" width="12.85546875" style="1467" customWidth="1"/>
    <col min="15620" max="15620" width="9.42578125" style="1467" customWidth="1"/>
    <col min="15621" max="15621" width="10" style="1467" customWidth="1"/>
    <col min="15622" max="15622" width="10.5703125" style="1467" customWidth="1"/>
    <col min="15623" max="15623" width="9.85546875" style="1467" customWidth="1"/>
    <col min="15624" max="15872" width="9.140625" style="1467"/>
    <col min="15873" max="15873" width="27.140625" style="1467" customWidth="1"/>
    <col min="15874" max="15874" width="11" style="1467" customWidth="1"/>
    <col min="15875" max="15875" width="12.85546875" style="1467" customWidth="1"/>
    <col min="15876" max="15876" width="9.42578125" style="1467" customWidth="1"/>
    <col min="15877" max="15877" width="10" style="1467" customWidth="1"/>
    <col min="15878" max="15878" width="10.5703125" style="1467" customWidth="1"/>
    <col min="15879" max="15879" width="9.85546875" style="1467" customWidth="1"/>
    <col min="15880" max="16128" width="9.140625" style="1467"/>
    <col min="16129" max="16129" width="27.140625" style="1467" customWidth="1"/>
    <col min="16130" max="16130" width="11" style="1467" customWidth="1"/>
    <col min="16131" max="16131" width="12.85546875" style="1467" customWidth="1"/>
    <col min="16132" max="16132" width="9.42578125" style="1467" customWidth="1"/>
    <col min="16133" max="16133" width="10" style="1467" customWidth="1"/>
    <col min="16134" max="16134" width="10.5703125" style="1467" customWidth="1"/>
    <col min="16135" max="16135" width="9.85546875" style="1467" customWidth="1"/>
    <col min="16136" max="16384" width="9.140625" style="1467"/>
  </cols>
  <sheetData>
    <row r="1" spans="1:14" ht="17.25" customHeight="1">
      <c r="A1" s="1921" t="s">
        <v>1737</v>
      </c>
    </row>
    <row r="2" spans="1:14" ht="19.5" customHeight="1">
      <c r="A2" s="2328" t="s">
        <v>1566</v>
      </c>
      <c r="B2" s="2328"/>
      <c r="C2" s="2328"/>
      <c r="D2" s="2328"/>
      <c r="E2" s="2328"/>
    </row>
    <row r="3" spans="1:14" ht="19.5" customHeight="1">
      <c r="A3" s="2329" t="s">
        <v>1571</v>
      </c>
      <c r="B3" s="2329"/>
      <c r="C3" s="2329"/>
      <c r="D3" s="2329"/>
      <c r="E3" s="2329"/>
      <c r="F3" s="2400"/>
      <c r="G3" s="2400"/>
    </row>
    <row r="4" spans="1:14" s="122" customFormat="1" ht="12.95" customHeight="1">
      <c r="A4" s="1618">
        <v>2016</v>
      </c>
      <c r="B4" s="1746"/>
      <c r="C4" s="1839"/>
      <c r="D4" s="1839"/>
      <c r="G4" s="1840" t="s">
        <v>1495</v>
      </c>
    </row>
    <row r="5" spans="1:14" s="122" customFormat="1" ht="11.1" customHeight="1">
      <c r="A5" s="1841" t="s">
        <v>1462</v>
      </c>
      <c r="B5" s="2092" t="s">
        <v>0</v>
      </c>
      <c r="C5" s="2049" t="s">
        <v>1484</v>
      </c>
      <c r="D5" s="2391"/>
      <c r="E5" s="2391"/>
      <c r="F5" s="2392"/>
      <c r="G5" s="2092" t="s">
        <v>1497</v>
      </c>
    </row>
    <row r="6" spans="1:14" s="122" customFormat="1" ht="11.1" customHeight="1">
      <c r="A6" s="1842"/>
      <c r="B6" s="2065"/>
      <c r="C6" s="2068"/>
      <c r="D6" s="2185"/>
      <c r="E6" s="2185"/>
      <c r="F6" s="2186"/>
      <c r="G6" s="2393"/>
    </row>
    <row r="7" spans="1:14" s="122" customFormat="1" ht="11.1" customHeight="1">
      <c r="A7" s="1842"/>
      <c r="B7" s="2065"/>
      <c r="C7" s="2092" t="s">
        <v>0</v>
      </c>
      <c r="D7" s="2092" t="s">
        <v>1485</v>
      </c>
      <c r="E7" s="2092" t="s">
        <v>1498</v>
      </c>
      <c r="F7" s="2092" t="s">
        <v>1499</v>
      </c>
      <c r="G7" s="2393"/>
    </row>
    <row r="8" spans="1:14" s="122" customFormat="1" ht="21" customHeight="1">
      <c r="A8" s="1819" t="s">
        <v>700</v>
      </c>
      <c r="B8" s="2261"/>
      <c r="C8" s="2261"/>
      <c r="D8" s="2093"/>
      <c r="E8" s="2093"/>
      <c r="F8" s="2093"/>
      <c r="G8" s="2301"/>
    </row>
    <row r="9" spans="1:14" s="122" customFormat="1" ht="6" customHeight="1">
      <c r="A9" s="950" t="s">
        <v>73</v>
      </c>
      <c r="B9" s="987"/>
      <c r="C9" s="950"/>
      <c r="D9" s="950"/>
      <c r="E9" s="950"/>
    </row>
    <row r="10" spans="1:14" s="137" customFormat="1" ht="35.1" customHeight="1">
      <c r="A10" s="1871" t="s">
        <v>1534</v>
      </c>
      <c r="B10" s="1846">
        <f t="shared" ref="B10:G10" si="0">SUM(B11:B14)</f>
        <v>1558.6369999999999</v>
      </c>
      <c r="C10" s="1846">
        <f t="shared" si="0"/>
        <v>1329.088</v>
      </c>
      <c r="D10" s="1846">
        <f t="shared" si="0"/>
        <v>556.2120000000001</v>
      </c>
      <c r="E10" s="1846">
        <f t="shared" si="0"/>
        <v>711.09</v>
      </c>
      <c r="F10" s="1846">
        <f t="shared" si="0"/>
        <v>61.785999999999973</v>
      </c>
      <c r="G10" s="1846">
        <f t="shared" si="0"/>
        <v>229.54899999999998</v>
      </c>
      <c r="H10" s="856"/>
      <c r="I10" s="856"/>
      <c r="J10" s="1874"/>
      <c r="K10" s="1902"/>
      <c r="L10" s="1902"/>
      <c r="M10" s="1902"/>
      <c r="N10" s="1902"/>
    </row>
    <row r="11" spans="1:14" s="137" customFormat="1" ht="15" customHeight="1">
      <c r="A11" s="1497" t="s">
        <v>1568</v>
      </c>
      <c r="B11" s="1848">
        <f>+C11+G11</f>
        <v>1157.07</v>
      </c>
      <c r="C11" s="1848">
        <f>D11+E11+F11</f>
        <v>974.05</v>
      </c>
      <c r="D11" s="1853">
        <v>466.51900000000012</v>
      </c>
      <c r="E11" s="1853">
        <v>476.04199999999986</v>
      </c>
      <c r="F11" s="1853">
        <v>31.488999999999994</v>
      </c>
      <c r="G11" s="1848">
        <v>183.01999999999998</v>
      </c>
      <c r="H11" s="856"/>
      <c r="I11" s="856"/>
      <c r="J11" s="1874"/>
      <c r="K11" s="1902"/>
      <c r="L11" s="1902"/>
      <c r="M11" s="1902"/>
      <c r="N11" s="1902"/>
    </row>
    <row r="12" spans="1:14" s="137" customFormat="1" ht="15" customHeight="1">
      <c r="A12" s="952" t="s">
        <v>1569</v>
      </c>
      <c r="B12" s="1848">
        <f>+C12+G12</f>
        <v>164.02400000000006</v>
      </c>
      <c r="C12" s="1848">
        <f>D12+E12+F12</f>
        <v>164.02400000000006</v>
      </c>
      <c r="D12" s="1853">
        <v>19.113999999999994</v>
      </c>
      <c r="E12" s="1853">
        <v>125.02800000000005</v>
      </c>
      <c r="F12" s="1853">
        <v>19.881999999999991</v>
      </c>
      <c r="G12" s="1848">
        <v>0</v>
      </c>
      <c r="H12" s="856"/>
      <c r="I12" s="856"/>
      <c r="J12" s="1874"/>
      <c r="K12" s="1902"/>
      <c r="L12" s="1902"/>
      <c r="M12" s="1902"/>
      <c r="N12" s="1902"/>
    </row>
    <row r="13" spans="1:14" s="137" customFormat="1" ht="15" customHeight="1">
      <c r="A13" s="952" t="s">
        <v>1570</v>
      </c>
      <c r="B13" s="1848">
        <f>+C13+G13</f>
        <v>156.57800000000003</v>
      </c>
      <c r="C13" s="1848">
        <f>D13+E13+F13</f>
        <v>144.11800000000002</v>
      </c>
      <c r="D13" s="1853">
        <v>43.21</v>
      </c>
      <c r="E13" s="1853">
        <v>93.761000000000038</v>
      </c>
      <c r="F13" s="923">
        <v>7.1469999999999949</v>
      </c>
      <c r="G13" s="1848">
        <v>12.46</v>
      </c>
      <c r="H13" s="856"/>
      <c r="I13" s="856"/>
      <c r="J13" s="1874"/>
      <c r="K13" s="1902"/>
      <c r="L13" s="1902"/>
      <c r="M13" s="1902"/>
      <c r="N13" s="1902"/>
    </row>
    <row r="14" spans="1:14" s="137" customFormat="1" ht="15" customHeight="1">
      <c r="A14" s="952" t="s">
        <v>1529</v>
      </c>
      <c r="B14" s="1848">
        <f>+C14+G14</f>
        <v>80.965000000000003</v>
      </c>
      <c r="C14" s="1848">
        <f>D14+E14+F14</f>
        <v>46.896000000000001</v>
      </c>
      <c r="D14" s="1853">
        <v>27.369000000000003</v>
      </c>
      <c r="E14" s="1853">
        <v>16.258999999999997</v>
      </c>
      <c r="F14" s="1853">
        <v>3.268000000000002</v>
      </c>
      <c r="G14" s="1848">
        <v>34.068999999999996</v>
      </c>
      <c r="H14" s="856"/>
      <c r="I14" s="856"/>
      <c r="J14" s="1874"/>
      <c r="K14" s="1902"/>
      <c r="L14" s="1902"/>
      <c r="M14" s="1902"/>
      <c r="N14" s="1902"/>
    </row>
    <row r="15" spans="1:14" s="122" customFormat="1" ht="15" customHeight="1">
      <c r="A15" s="954"/>
      <c r="B15" s="1848"/>
      <c r="C15" s="1853"/>
      <c r="D15" s="1853"/>
      <c r="E15" s="1853"/>
    </row>
    <row r="16" spans="1:14" s="1850" customFormat="1" ht="35.1" customHeight="1">
      <c r="A16" s="1872" t="s">
        <v>1536</v>
      </c>
      <c r="B16" s="1846">
        <v>135.72800000000001</v>
      </c>
      <c r="C16" s="1846">
        <v>135.72800000000001</v>
      </c>
      <c r="D16" s="1846">
        <v>27.643999999999991</v>
      </c>
      <c r="E16" s="1846">
        <v>102.111</v>
      </c>
      <c r="F16" s="1846">
        <v>5.9729999999999999</v>
      </c>
      <c r="G16" s="1846">
        <v>0</v>
      </c>
      <c r="H16" s="856"/>
      <c r="I16" s="856"/>
      <c r="J16" s="1874"/>
      <c r="K16" s="998"/>
      <c r="L16" s="998"/>
      <c r="M16" s="998"/>
      <c r="N16" s="998"/>
    </row>
    <row r="17" spans="1:14" s="137" customFormat="1" ht="15" customHeight="1">
      <c r="A17" s="1497" t="s">
        <v>1568</v>
      </c>
      <c r="B17" s="1848">
        <v>57.548999999999992</v>
      </c>
      <c r="C17" s="1846">
        <v>57.548999999999992</v>
      </c>
      <c r="D17" s="1853">
        <v>27.643999999999991</v>
      </c>
      <c r="E17" s="1853">
        <v>29.499000000000002</v>
      </c>
      <c r="F17" s="531" t="s">
        <v>633</v>
      </c>
      <c r="G17" s="1848">
        <v>0</v>
      </c>
      <c r="H17" s="856"/>
      <c r="I17" s="856"/>
      <c r="J17" s="1874"/>
      <c r="K17" s="1903"/>
      <c r="L17" s="1903"/>
      <c r="M17" s="1903"/>
      <c r="N17" s="1903"/>
    </row>
    <row r="18" spans="1:14" s="137" customFormat="1" ht="15" customHeight="1">
      <c r="A18" s="952" t="s">
        <v>1569</v>
      </c>
      <c r="B18" s="1848">
        <v>55.054000000000002</v>
      </c>
      <c r="C18" s="1846">
        <v>55.054000000000002</v>
      </c>
      <c r="D18" s="1853">
        <v>0</v>
      </c>
      <c r="E18" s="1853">
        <v>49.487000000000002</v>
      </c>
      <c r="F18" s="1853">
        <v>5.5670000000000002</v>
      </c>
      <c r="G18" s="1848">
        <v>0</v>
      </c>
      <c r="H18" s="856"/>
      <c r="I18" s="856"/>
      <c r="J18" s="1874"/>
      <c r="K18" s="1902"/>
      <c r="L18" s="1902"/>
      <c r="M18" s="1902"/>
      <c r="N18" s="1902"/>
    </row>
    <row r="19" spans="1:14" s="137" customFormat="1" ht="15" customHeight="1">
      <c r="A19" s="952" t="s">
        <v>1570</v>
      </c>
      <c r="B19" s="1848">
        <v>22.800999999999995</v>
      </c>
      <c r="C19" s="1846">
        <v>22.800999999999995</v>
      </c>
      <c r="D19" s="1853">
        <v>0</v>
      </c>
      <c r="E19" s="1853">
        <v>22.800999999999995</v>
      </c>
      <c r="F19" s="1853">
        <v>0</v>
      </c>
      <c r="G19" s="1848">
        <v>0</v>
      </c>
      <c r="H19" s="856"/>
      <c r="I19" s="856"/>
      <c r="J19" s="1874"/>
      <c r="K19" s="1902"/>
      <c r="L19" s="1902"/>
      <c r="M19" s="1902"/>
      <c r="N19" s="1902"/>
    </row>
    <row r="20" spans="1:14" s="137" customFormat="1" ht="15" customHeight="1">
      <c r="A20" s="952" t="s">
        <v>1529</v>
      </c>
      <c r="B20" s="1887" t="s">
        <v>633</v>
      </c>
      <c r="C20" s="1887" t="s">
        <v>633</v>
      </c>
      <c r="D20" s="1853">
        <v>0</v>
      </c>
      <c r="E20" s="531" t="s">
        <v>633</v>
      </c>
      <c r="F20" s="1853">
        <v>0</v>
      </c>
      <c r="G20" s="1848">
        <v>0</v>
      </c>
      <c r="H20" s="856"/>
      <c r="I20" s="856"/>
      <c r="J20" s="1874"/>
      <c r="K20" s="1902"/>
      <c r="L20" s="1902"/>
      <c r="M20" s="1902"/>
      <c r="N20" s="1902"/>
    </row>
    <row r="21" spans="1:14" s="122" customFormat="1" ht="15" customHeight="1">
      <c r="A21" s="1765"/>
      <c r="B21" s="1848"/>
      <c r="C21" s="1848"/>
      <c r="D21" s="1848"/>
      <c r="E21" s="1848"/>
    </row>
    <row r="22" spans="1:14" s="1850" customFormat="1" ht="35.1" customHeight="1">
      <c r="A22" s="1872" t="s">
        <v>1537</v>
      </c>
      <c r="B22" s="1846">
        <f>SUM(B23:B26)</f>
        <v>162.19499999999999</v>
      </c>
      <c r="C22" s="1846">
        <f t="shared" ref="C22:G22" si="1">SUM(C23:C26)</f>
        <v>145.529</v>
      </c>
      <c r="D22" s="1846">
        <f t="shared" si="1"/>
        <v>16.844000000000001</v>
      </c>
      <c r="E22" s="1846">
        <f t="shared" si="1"/>
        <v>108.685</v>
      </c>
      <c r="F22" s="1846">
        <f t="shared" si="1"/>
        <v>20</v>
      </c>
      <c r="G22" s="1846">
        <f t="shared" si="1"/>
        <v>16.666</v>
      </c>
      <c r="H22" s="856"/>
      <c r="I22" s="856"/>
      <c r="J22" s="1874"/>
    </row>
    <row r="23" spans="1:14" s="122" customFormat="1" ht="15" customHeight="1">
      <c r="A23" s="1497" t="s">
        <v>1568</v>
      </c>
      <c r="B23" s="1848">
        <f>+C23+G23</f>
        <v>88.12299999999999</v>
      </c>
      <c r="C23" s="1848">
        <f>D23+E23+F23</f>
        <v>71.456999999999994</v>
      </c>
      <c r="D23" s="1853">
        <v>0</v>
      </c>
      <c r="E23" s="1853">
        <v>71.456999999999994</v>
      </c>
      <c r="F23" s="1853">
        <v>0</v>
      </c>
      <c r="G23" s="1848">
        <v>16.666</v>
      </c>
      <c r="H23" s="856"/>
      <c r="I23" s="856"/>
      <c r="J23" s="1874"/>
    </row>
    <row r="24" spans="1:14" s="122" customFormat="1" ht="15" customHeight="1">
      <c r="A24" s="952" t="s">
        <v>1569</v>
      </c>
      <c r="B24" s="1848">
        <f>+C24+G24</f>
        <v>56.107999999999997</v>
      </c>
      <c r="C24" s="1848">
        <f>D24+E24+F24</f>
        <v>56.107999999999997</v>
      </c>
      <c r="D24" s="923">
        <v>0</v>
      </c>
      <c r="E24" s="1853">
        <v>36.107999999999997</v>
      </c>
      <c r="F24" s="1853">
        <v>20</v>
      </c>
      <c r="G24" s="1848">
        <v>0</v>
      </c>
      <c r="H24" s="856"/>
      <c r="I24" s="856"/>
      <c r="J24" s="1874"/>
    </row>
    <row r="25" spans="1:14" s="122" customFormat="1" ht="15" customHeight="1">
      <c r="A25" s="952" t="s">
        <v>1570</v>
      </c>
      <c r="B25" s="1848">
        <f>+C25+G25</f>
        <v>17.964000000000002</v>
      </c>
      <c r="C25" s="1848">
        <f>D25+E25+F25</f>
        <v>17.964000000000002</v>
      </c>
      <c r="D25" s="1853">
        <v>16.844000000000001</v>
      </c>
      <c r="E25" s="1853">
        <v>1.1199999999999997</v>
      </c>
      <c r="F25" s="1853">
        <v>0</v>
      </c>
      <c r="G25" s="1848">
        <v>0</v>
      </c>
      <c r="H25" s="856"/>
      <c r="I25" s="856"/>
      <c r="J25" s="1874"/>
    </row>
    <row r="26" spans="1:14" s="122" customFormat="1" ht="15" customHeight="1">
      <c r="A26" s="952" t="s">
        <v>1529</v>
      </c>
      <c r="B26" s="1848">
        <f>+C26+G26</f>
        <v>0</v>
      </c>
      <c r="C26" s="1848">
        <f>D26+E26+F26</f>
        <v>0</v>
      </c>
      <c r="D26" s="1853">
        <v>0</v>
      </c>
      <c r="E26" s="1853">
        <v>0</v>
      </c>
      <c r="F26" s="1853">
        <v>0</v>
      </c>
      <c r="G26" s="1848">
        <v>0</v>
      </c>
      <c r="H26" s="856"/>
      <c r="I26" s="856"/>
      <c r="J26" s="1874"/>
    </row>
    <row r="27" spans="1:14" s="122" customFormat="1" ht="15" customHeight="1">
      <c r="A27" s="1765"/>
      <c r="B27" s="1848"/>
      <c r="C27" s="1853"/>
      <c r="D27" s="1848"/>
      <c r="E27" s="1848"/>
      <c r="F27" s="137"/>
      <c r="G27" s="137"/>
    </row>
    <row r="28" spans="1:14" s="1850" customFormat="1" ht="35.1" customHeight="1">
      <c r="A28" s="1872" t="s">
        <v>1538</v>
      </c>
      <c r="B28" s="1846">
        <v>62.502999999999993</v>
      </c>
      <c r="C28" s="1846">
        <v>62.502999999999993</v>
      </c>
      <c r="D28" s="1846">
        <v>8.57</v>
      </c>
      <c r="E28" s="1846">
        <v>53.648999999999994</v>
      </c>
      <c r="F28" s="1904" t="s">
        <v>633</v>
      </c>
      <c r="G28" s="1846">
        <v>0</v>
      </c>
      <c r="H28" s="856"/>
      <c r="I28" s="856"/>
      <c r="J28" s="1874"/>
    </row>
    <row r="29" spans="1:14" s="122" customFormat="1" ht="15" customHeight="1">
      <c r="A29" s="1497" t="s">
        <v>1568</v>
      </c>
      <c r="B29" s="1848">
        <v>17.545000000000002</v>
      </c>
      <c r="C29" s="1848">
        <f>D29+E29+F29</f>
        <v>17.545000000000002</v>
      </c>
      <c r="D29" s="1853">
        <v>0</v>
      </c>
      <c r="E29" s="1853">
        <v>17.545000000000002</v>
      </c>
      <c r="F29" s="1853">
        <v>0</v>
      </c>
      <c r="G29" s="1848">
        <v>0</v>
      </c>
      <c r="H29" s="856"/>
      <c r="I29" s="856"/>
      <c r="J29" s="1874"/>
    </row>
    <row r="30" spans="1:14" s="122" customFormat="1" ht="15" customHeight="1">
      <c r="A30" s="952" t="s">
        <v>1569</v>
      </c>
      <c r="B30" s="1848">
        <v>24.3</v>
      </c>
      <c r="C30" s="1848">
        <f>D30+E30+F30</f>
        <v>24.3</v>
      </c>
      <c r="D30" s="1853">
        <v>0</v>
      </c>
      <c r="E30" s="1853">
        <v>24.3</v>
      </c>
      <c r="F30" s="1853">
        <v>0</v>
      </c>
      <c r="G30" s="1848">
        <v>0</v>
      </c>
      <c r="H30" s="856"/>
      <c r="I30" s="856"/>
      <c r="J30" s="1874"/>
    </row>
    <row r="31" spans="1:14" s="122" customFormat="1" ht="15" customHeight="1">
      <c r="A31" s="952" t="s">
        <v>1570</v>
      </c>
      <c r="B31" s="1848">
        <v>18.360999999999997</v>
      </c>
      <c r="C31" s="1848">
        <f>D31+E31+F31</f>
        <v>18.360999999999997</v>
      </c>
      <c r="D31" s="1853">
        <v>8.57</v>
      </c>
      <c r="E31" s="1853">
        <v>9.7909999999999986</v>
      </c>
      <c r="F31" s="1853">
        <v>0</v>
      </c>
      <c r="G31" s="1848">
        <v>0</v>
      </c>
      <c r="H31" s="856"/>
      <c r="I31" s="856"/>
      <c r="J31" s="1874"/>
    </row>
    <row r="32" spans="1:14" s="122" customFormat="1" ht="15" customHeight="1">
      <c r="A32" s="952" t="s">
        <v>1529</v>
      </c>
      <c r="B32" s="1848">
        <v>2.2969999999999997</v>
      </c>
      <c r="C32" s="1848">
        <v>2.2969999999999997</v>
      </c>
      <c r="D32" s="1853">
        <v>0</v>
      </c>
      <c r="E32" s="1853">
        <v>2.0129999999999999</v>
      </c>
      <c r="F32" s="1905" t="s">
        <v>633</v>
      </c>
      <c r="G32" s="1848">
        <v>0</v>
      </c>
      <c r="H32" s="856"/>
      <c r="I32" s="856"/>
      <c r="J32" s="1874"/>
    </row>
    <row r="33" spans="1:10" s="122" customFormat="1" ht="9.75" customHeight="1" thickBot="1">
      <c r="A33" s="963"/>
      <c r="B33" s="963"/>
      <c r="C33" s="963"/>
      <c r="D33" s="963"/>
      <c r="E33" s="963"/>
      <c r="F33" s="963"/>
      <c r="G33" s="963"/>
      <c r="H33" s="856"/>
      <c r="I33" s="856"/>
      <c r="J33" s="1874"/>
    </row>
    <row r="34" spans="1:10" s="122" customFormat="1" ht="3.75" customHeight="1" thickTop="1">
      <c r="A34" s="950"/>
      <c r="B34" s="950"/>
      <c r="C34" s="950"/>
      <c r="D34" s="950"/>
      <c r="E34" s="950"/>
      <c r="F34" s="950"/>
      <c r="G34" s="950"/>
    </row>
    <row r="35" spans="1:10" s="122" customFormat="1" ht="12" customHeight="1">
      <c r="A35" s="1864" t="s">
        <v>1511</v>
      </c>
      <c r="B35" s="1864"/>
      <c r="C35" s="1864"/>
      <c r="D35" s="1864"/>
      <c r="E35" s="1864"/>
      <c r="F35" s="952"/>
    </row>
    <row r="36" spans="1:10">
      <c r="A36" s="1514"/>
    </row>
    <row r="37" spans="1:10" s="1667" customFormat="1" ht="12" customHeight="1">
      <c r="A37" s="1888" t="s">
        <v>691</v>
      </c>
      <c r="B37" s="1202"/>
      <c r="C37" s="1202"/>
      <c r="D37" s="1202"/>
      <c r="E37" s="1202"/>
      <c r="G37" s="1647"/>
    </row>
    <row r="38" spans="1:10" s="1667" customFormat="1" ht="21.75" customHeight="1">
      <c r="A38" s="2396" t="s">
        <v>1572</v>
      </c>
      <c r="B38" s="2396"/>
      <c r="C38" s="2396"/>
      <c r="D38" s="2396"/>
      <c r="E38" s="2396"/>
      <c r="F38" s="2396"/>
      <c r="G38" s="2396"/>
    </row>
    <row r="39" spans="1:10">
      <c r="A39" s="1514"/>
      <c r="B39" s="1891"/>
      <c r="C39" s="1514"/>
      <c r="D39" s="1514"/>
      <c r="E39" s="1514"/>
    </row>
    <row r="40" spans="1:10">
      <c r="A40" s="1514"/>
      <c r="B40" s="1891"/>
      <c r="C40" s="1514"/>
      <c r="D40" s="1514"/>
      <c r="E40" s="1514"/>
    </row>
    <row r="41" spans="1:10">
      <c r="A41" s="1514"/>
      <c r="B41" s="1891"/>
      <c r="C41" s="1514"/>
      <c r="D41" s="1514"/>
      <c r="E41" s="1514"/>
    </row>
    <row r="42" spans="1:10">
      <c r="A42" s="1514"/>
      <c r="B42" s="1891"/>
      <c r="C42" s="1514"/>
      <c r="D42" s="1514"/>
      <c r="E42" s="1514"/>
    </row>
    <row r="43" spans="1:10">
      <c r="A43" s="1514"/>
      <c r="B43" s="1891"/>
      <c r="C43" s="1514"/>
      <c r="D43" s="1514"/>
      <c r="E43" s="1514"/>
    </row>
    <row r="44" spans="1:10">
      <c r="A44" s="1514"/>
      <c r="B44" s="1891"/>
      <c r="C44" s="1514"/>
      <c r="D44" s="1514"/>
      <c r="E44" s="1514"/>
    </row>
    <row r="45" spans="1:10">
      <c r="A45" s="1514"/>
      <c r="B45" s="1891"/>
      <c r="C45" s="1514"/>
      <c r="D45" s="1514"/>
      <c r="E45" s="1514"/>
    </row>
    <row r="46" spans="1:10">
      <c r="A46" s="1514"/>
      <c r="B46" s="1891"/>
      <c r="C46" s="1514"/>
      <c r="D46" s="1514"/>
      <c r="E46" s="1514"/>
    </row>
    <row r="47" spans="1:10">
      <c r="A47" s="1514"/>
      <c r="B47" s="1891"/>
      <c r="C47" s="1514"/>
      <c r="D47" s="1514"/>
      <c r="E47" s="1514"/>
    </row>
    <row r="48" spans="1:10">
      <c r="A48" s="1514"/>
      <c r="B48" s="1891"/>
      <c r="C48" s="1514"/>
      <c r="D48" s="1514"/>
      <c r="E48" s="1514"/>
    </row>
    <row r="49" spans="1:5">
      <c r="A49" s="1514"/>
      <c r="B49" s="1891"/>
      <c r="C49" s="1514"/>
      <c r="D49" s="1514"/>
      <c r="E49" s="1514"/>
    </row>
    <row r="50" spans="1:5">
      <c r="A50" s="1514"/>
      <c r="B50" s="1891"/>
      <c r="C50" s="1514"/>
      <c r="D50" s="1514"/>
      <c r="E50" s="1514"/>
    </row>
    <row r="51" spans="1:5">
      <c r="A51" s="1514"/>
      <c r="B51" s="1891"/>
      <c r="C51" s="1514"/>
      <c r="D51" s="1514"/>
      <c r="E51" s="1514"/>
    </row>
    <row r="52" spans="1:5">
      <c r="A52" s="1514"/>
      <c r="B52" s="1891"/>
      <c r="C52" s="1514"/>
      <c r="D52" s="1514"/>
      <c r="E52" s="1514"/>
    </row>
    <row r="53" spans="1:5">
      <c r="A53" s="1514"/>
      <c r="B53" s="1891"/>
      <c r="C53" s="1514"/>
      <c r="D53" s="1514"/>
      <c r="E53" s="1514"/>
    </row>
    <row r="54" spans="1:5">
      <c r="A54" s="1514"/>
      <c r="B54" s="1891"/>
      <c r="C54" s="1514"/>
      <c r="D54" s="1514"/>
      <c r="E54" s="1514"/>
    </row>
    <row r="55" spans="1:5">
      <c r="A55" s="1514"/>
      <c r="B55" s="1891"/>
      <c r="C55" s="1514"/>
      <c r="D55" s="1514"/>
      <c r="E55" s="1514"/>
    </row>
    <row r="56" spans="1:5">
      <c r="A56" s="1514"/>
      <c r="B56" s="1891"/>
      <c r="C56" s="1514"/>
      <c r="D56" s="1514"/>
      <c r="E56" s="1514"/>
    </row>
    <row r="57" spans="1:5">
      <c r="A57" s="1514"/>
      <c r="B57" s="1891"/>
      <c r="C57" s="1514"/>
      <c r="D57" s="1514"/>
      <c r="E57" s="1514"/>
    </row>
    <row r="58" spans="1:5">
      <c r="A58" s="1514"/>
      <c r="B58" s="1891"/>
      <c r="C58" s="1514"/>
      <c r="D58" s="1514"/>
      <c r="E58" s="1514"/>
    </row>
    <row r="59" spans="1:5">
      <c r="A59" s="1514"/>
      <c r="B59" s="1891"/>
      <c r="C59" s="1514"/>
      <c r="D59" s="1514"/>
      <c r="E59" s="1514"/>
    </row>
    <row r="60" spans="1:5">
      <c r="A60" s="1514"/>
      <c r="B60" s="1891"/>
      <c r="C60" s="1514"/>
      <c r="D60" s="1514"/>
      <c r="E60" s="1514"/>
    </row>
    <row r="61" spans="1:5">
      <c r="A61" s="1514"/>
      <c r="B61" s="1891"/>
      <c r="C61" s="1514"/>
      <c r="D61" s="1514"/>
      <c r="E61" s="1514"/>
    </row>
    <row r="62" spans="1:5">
      <c r="A62" s="1514"/>
      <c r="B62" s="1891"/>
      <c r="C62" s="1514"/>
      <c r="D62" s="1514"/>
      <c r="E62" s="1514"/>
    </row>
    <row r="63" spans="1:5">
      <c r="A63" s="1514"/>
      <c r="B63" s="1891"/>
      <c r="C63" s="1514"/>
      <c r="D63" s="1514"/>
      <c r="E63" s="1514"/>
    </row>
    <row r="64" spans="1:5">
      <c r="A64" s="1514"/>
      <c r="B64" s="1891"/>
      <c r="C64" s="1514"/>
      <c r="D64" s="1514"/>
      <c r="E64" s="1514"/>
    </row>
    <row r="65" spans="1:5">
      <c r="A65" s="1514"/>
      <c r="B65" s="1891"/>
      <c r="C65" s="1514"/>
      <c r="D65" s="1514"/>
      <c r="E65" s="1514"/>
    </row>
    <row r="66" spans="1:5">
      <c r="A66" s="1514"/>
      <c r="B66" s="1891"/>
      <c r="C66" s="1514"/>
      <c r="D66" s="1514"/>
      <c r="E66" s="1514"/>
    </row>
    <row r="67" spans="1:5">
      <c r="A67" s="1514"/>
      <c r="B67" s="1891"/>
      <c r="C67" s="1514"/>
      <c r="D67" s="1514"/>
      <c r="E67" s="1514"/>
    </row>
    <row r="68" spans="1:5">
      <c r="A68" s="1514"/>
      <c r="B68" s="1891"/>
      <c r="C68" s="1514"/>
      <c r="D68" s="1514"/>
      <c r="E68" s="1514"/>
    </row>
    <row r="69" spans="1:5">
      <c r="A69" s="1514"/>
      <c r="B69" s="1891"/>
      <c r="C69" s="1514"/>
      <c r="D69" s="1514"/>
      <c r="E69" s="1514"/>
    </row>
    <row r="70" spans="1:5">
      <c r="A70" s="1514"/>
      <c r="B70" s="1891"/>
      <c r="C70" s="1514"/>
      <c r="D70" s="1514"/>
      <c r="E70" s="1514"/>
    </row>
    <row r="71" spans="1:5">
      <c r="A71" s="1514"/>
      <c r="B71" s="1891"/>
      <c r="C71" s="1514"/>
      <c r="D71" s="1514"/>
      <c r="E71" s="1514"/>
    </row>
    <row r="72" spans="1:5">
      <c r="A72" s="1514"/>
      <c r="B72" s="1891"/>
      <c r="C72" s="1514"/>
      <c r="D72" s="1514"/>
      <c r="E72" s="1514"/>
    </row>
    <row r="73" spans="1:5">
      <c r="A73" s="1514"/>
      <c r="B73" s="1891"/>
      <c r="C73" s="1514"/>
      <c r="D73" s="1514"/>
      <c r="E73" s="1514"/>
    </row>
    <row r="74" spans="1:5">
      <c r="A74" s="1514"/>
      <c r="B74" s="1891"/>
      <c r="C74" s="1514"/>
      <c r="D74" s="1514"/>
      <c r="E74" s="1514"/>
    </row>
    <row r="75" spans="1:5">
      <c r="A75" s="1514"/>
      <c r="B75" s="1891"/>
      <c r="C75" s="1514"/>
      <c r="D75" s="1514"/>
      <c r="E75" s="1514"/>
    </row>
    <row r="76" spans="1:5">
      <c r="A76" s="1514"/>
      <c r="B76" s="1891"/>
      <c r="C76" s="1514"/>
      <c r="D76" s="1514"/>
      <c r="E76" s="1514"/>
    </row>
    <row r="77" spans="1:5">
      <c r="A77" s="1514"/>
      <c r="B77" s="1891"/>
      <c r="C77" s="1514"/>
      <c r="D77" s="1514"/>
      <c r="E77" s="1514"/>
    </row>
    <row r="78" spans="1:5">
      <c r="A78" s="1514"/>
      <c r="B78" s="1891"/>
      <c r="C78" s="1514"/>
      <c r="D78" s="1514"/>
      <c r="E78" s="1514"/>
    </row>
    <row r="79" spans="1:5">
      <c r="A79" s="1514"/>
      <c r="B79" s="1891"/>
      <c r="C79" s="1514"/>
      <c r="D79" s="1514"/>
      <c r="E79" s="1514"/>
    </row>
    <row r="80" spans="1:5">
      <c r="A80" s="1514"/>
      <c r="B80" s="1891"/>
      <c r="C80" s="1514"/>
      <c r="D80" s="1514"/>
      <c r="E80" s="1514"/>
    </row>
    <row r="81" spans="1:5">
      <c r="A81" s="1514"/>
      <c r="B81" s="1891"/>
      <c r="C81" s="1514"/>
      <c r="D81" s="1514"/>
      <c r="E81" s="1514"/>
    </row>
    <row r="82" spans="1:5">
      <c r="A82" s="1514"/>
      <c r="B82" s="1891"/>
      <c r="C82" s="1514"/>
      <c r="D82" s="1514"/>
      <c r="E82" s="1514"/>
    </row>
    <row r="83" spans="1:5">
      <c r="A83" s="1514"/>
      <c r="B83" s="1891"/>
      <c r="C83" s="1514"/>
      <c r="D83" s="1514"/>
      <c r="E83" s="1514"/>
    </row>
    <row r="84" spans="1:5">
      <c r="A84" s="1514"/>
      <c r="B84" s="1891"/>
      <c r="C84" s="1514"/>
      <c r="D84" s="1514"/>
      <c r="E84" s="1514"/>
    </row>
    <row r="85" spans="1:5">
      <c r="A85" s="1514"/>
      <c r="B85" s="1891"/>
      <c r="C85" s="1514"/>
      <c r="D85" s="1514"/>
      <c r="E85" s="1514"/>
    </row>
    <row r="86" spans="1:5">
      <c r="A86" s="1514"/>
      <c r="B86" s="1891"/>
      <c r="C86" s="1514"/>
      <c r="D86" s="1514"/>
      <c r="E86" s="1514"/>
    </row>
    <row r="87" spans="1:5">
      <c r="A87" s="1514"/>
      <c r="B87" s="1891"/>
      <c r="C87" s="1514"/>
      <c r="D87" s="1514"/>
      <c r="E87" s="1514"/>
    </row>
    <row r="88" spans="1:5">
      <c r="A88" s="1514"/>
      <c r="B88" s="1891"/>
      <c r="C88" s="1514"/>
      <c r="D88" s="1514"/>
      <c r="E88" s="1514"/>
    </row>
    <row r="89" spans="1:5">
      <c r="A89" s="1514"/>
      <c r="B89" s="1891"/>
      <c r="C89" s="1514"/>
      <c r="D89" s="1514"/>
      <c r="E89" s="1514"/>
    </row>
    <row r="90" spans="1:5">
      <c r="A90" s="1514"/>
      <c r="B90" s="1891"/>
      <c r="C90" s="1514"/>
      <c r="D90" s="1514"/>
      <c r="E90" s="1514"/>
    </row>
    <row r="91" spans="1:5">
      <c r="A91" s="1514"/>
      <c r="B91" s="1891"/>
      <c r="C91" s="1514"/>
      <c r="D91" s="1514"/>
      <c r="E91" s="1514"/>
    </row>
    <row r="92" spans="1:5">
      <c r="A92" s="1514"/>
      <c r="B92" s="1891"/>
      <c r="C92" s="1514"/>
      <c r="D92" s="1514"/>
      <c r="E92" s="1514"/>
    </row>
    <row r="93" spans="1:5">
      <c r="A93" s="1514"/>
      <c r="B93" s="1891"/>
      <c r="C93" s="1514"/>
      <c r="D93" s="1514"/>
      <c r="E93" s="1514"/>
    </row>
    <row r="94" spans="1:5">
      <c r="A94" s="1514"/>
      <c r="B94" s="1891"/>
      <c r="C94" s="1514"/>
      <c r="D94" s="1514"/>
      <c r="E94" s="1514"/>
    </row>
    <row r="95" spans="1:5">
      <c r="A95" s="1514"/>
      <c r="B95" s="1891"/>
      <c r="C95" s="1514"/>
      <c r="D95" s="1514"/>
      <c r="E95" s="1514"/>
    </row>
    <row r="96" spans="1:5">
      <c r="A96" s="1514"/>
      <c r="B96" s="1891"/>
      <c r="C96" s="1514"/>
      <c r="D96" s="1514"/>
      <c r="E96" s="1514"/>
    </row>
    <row r="97" spans="1:5">
      <c r="A97" s="1514"/>
      <c r="B97" s="1891"/>
      <c r="C97" s="1514"/>
      <c r="D97" s="1514"/>
      <c r="E97" s="1514"/>
    </row>
    <row r="98" spans="1:5">
      <c r="A98" s="1514"/>
      <c r="B98" s="1891"/>
      <c r="C98" s="1514"/>
      <c r="D98" s="1514"/>
      <c r="E98" s="1514"/>
    </row>
    <row r="99" spans="1:5">
      <c r="A99" s="1514"/>
      <c r="B99" s="1891"/>
      <c r="C99" s="1514"/>
      <c r="D99" s="1514"/>
      <c r="E99" s="1514"/>
    </row>
    <row r="100" spans="1:5">
      <c r="A100" s="1514"/>
      <c r="B100" s="1891"/>
      <c r="C100" s="1514"/>
      <c r="D100" s="1514"/>
      <c r="E100" s="1514"/>
    </row>
    <row r="101" spans="1:5">
      <c r="A101" s="1514"/>
      <c r="B101" s="1891"/>
      <c r="C101" s="1514"/>
      <c r="D101" s="1514"/>
      <c r="E101" s="1514"/>
    </row>
    <row r="102" spans="1:5">
      <c r="A102" s="1514"/>
      <c r="B102" s="1891"/>
      <c r="C102" s="1514"/>
      <c r="D102" s="1514"/>
      <c r="E102" s="1514"/>
    </row>
    <row r="103" spans="1:5">
      <c r="A103" s="1514"/>
      <c r="B103" s="1891"/>
      <c r="C103" s="1514"/>
      <c r="D103" s="1514"/>
      <c r="E103" s="1514"/>
    </row>
    <row r="104" spans="1:5">
      <c r="A104" s="1514"/>
      <c r="B104" s="1891"/>
      <c r="C104" s="1514"/>
      <c r="D104" s="1514"/>
      <c r="E104" s="1514"/>
    </row>
    <row r="105" spans="1:5">
      <c r="A105" s="1514"/>
      <c r="B105" s="1891"/>
      <c r="C105" s="1514"/>
      <c r="D105" s="1514"/>
      <c r="E105" s="1514"/>
    </row>
    <row r="106" spans="1:5">
      <c r="A106" s="1514"/>
      <c r="B106" s="1891"/>
      <c r="C106" s="1514"/>
      <c r="D106" s="1514"/>
      <c r="E106" s="1514"/>
    </row>
    <row r="107" spans="1:5">
      <c r="A107" s="1514"/>
      <c r="B107" s="1891"/>
      <c r="C107" s="1514"/>
      <c r="D107" s="1514"/>
      <c r="E107" s="1514"/>
    </row>
    <row r="108" spans="1:5">
      <c r="A108" s="1514"/>
      <c r="B108" s="1891"/>
      <c r="C108" s="1514"/>
      <c r="D108" s="1514"/>
      <c r="E108" s="1514"/>
    </row>
    <row r="109" spans="1:5">
      <c r="A109" s="1514"/>
      <c r="B109" s="1891"/>
      <c r="C109" s="1514"/>
      <c r="D109" s="1514"/>
      <c r="E109" s="1514"/>
    </row>
    <row r="110" spans="1:5">
      <c r="A110" s="1514"/>
      <c r="B110" s="1891"/>
      <c r="C110" s="1514"/>
      <c r="D110" s="1514"/>
      <c r="E110" s="1514"/>
    </row>
    <row r="111" spans="1:5">
      <c r="A111" s="1514"/>
      <c r="B111" s="1891"/>
      <c r="C111" s="1514"/>
      <c r="D111" s="1514"/>
      <c r="E111" s="1514"/>
    </row>
    <row r="112" spans="1:5">
      <c r="A112" s="1514"/>
      <c r="B112" s="1891"/>
      <c r="C112" s="1514"/>
      <c r="D112" s="1514"/>
      <c r="E112" s="1514"/>
    </row>
    <row r="113" spans="1:5">
      <c r="A113" s="1514"/>
      <c r="B113" s="1891"/>
      <c r="C113" s="1514"/>
      <c r="D113" s="1514"/>
      <c r="E113" s="1514"/>
    </row>
    <row r="114" spans="1:5">
      <c r="A114" s="1514"/>
      <c r="B114" s="1891"/>
      <c r="C114" s="1514"/>
      <c r="D114" s="1514"/>
      <c r="E114" s="1514"/>
    </row>
    <row r="115" spans="1:5">
      <c r="A115" s="1514"/>
      <c r="B115" s="1891"/>
      <c r="C115" s="1514"/>
      <c r="D115" s="1514"/>
      <c r="E115" s="1514"/>
    </row>
    <row r="116" spans="1:5">
      <c r="A116" s="1514"/>
      <c r="B116" s="1891"/>
      <c r="C116" s="1514"/>
      <c r="D116" s="1514"/>
      <c r="E116" s="1514"/>
    </row>
    <row r="117" spans="1:5">
      <c r="A117" s="1514"/>
      <c r="B117" s="1891"/>
      <c r="C117" s="1514"/>
      <c r="D117" s="1514"/>
      <c r="E117" s="1514"/>
    </row>
    <row r="118" spans="1:5">
      <c r="A118" s="1514"/>
      <c r="B118" s="1891"/>
      <c r="C118" s="1514"/>
      <c r="D118" s="1514"/>
      <c r="E118" s="1514"/>
    </row>
    <row r="119" spans="1:5">
      <c r="A119" s="1514"/>
      <c r="B119" s="1891"/>
      <c r="C119" s="1514"/>
      <c r="D119" s="1514"/>
      <c r="E119" s="1514"/>
    </row>
    <row r="120" spans="1:5">
      <c r="A120" s="1514"/>
      <c r="B120" s="1891"/>
      <c r="C120" s="1514"/>
      <c r="D120" s="1514"/>
      <c r="E120" s="1514"/>
    </row>
    <row r="121" spans="1:5">
      <c r="A121" s="1514"/>
      <c r="B121" s="1891"/>
      <c r="C121" s="1514"/>
      <c r="D121" s="1514"/>
      <c r="E121" s="1514"/>
    </row>
    <row r="122" spans="1:5">
      <c r="A122" s="1514"/>
      <c r="B122" s="1891"/>
      <c r="C122" s="1514"/>
      <c r="D122" s="1514"/>
      <c r="E122" s="1514"/>
    </row>
    <row r="123" spans="1:5">
      <c r="A123" s="1514"/>
      <c r="B123" s="1891"/>
      <c r="C123" s="1514"/>
      <c r="D123" s="1514"/>
      <c r="E123" s="1514"/>
    </row>
    <row r="124" spans="1:5">
      <c r="A124" s="1514"/>
      <c r="B124" s="1891"/>
      <c r="C124" s="1514"/>
      <c r="D124" s="1514"/>
      <c r="E124" s="1514"/>
    </row>
    <row r="125" spans="1:5">
      <c r="A125" s="1514"/>
      <c r="B125" s="1891"/>
      <c r="C125" s="1514"/>
      <c r="D125" s="1514"/>
      <c r="E125" s="1514"/>
    </row>
    <row r="126" spans="1:5">
      <c r="A126" s="1514"/>
      <c r="B126" s="1891"/>
      <c r="C126" s="1514"/>
      <c r="D126" s="1514"/>
      <c r="E126" s="1514"/>
    </row>
    <row r="127" spans="1:5">
      <c r="A127" s="1514"/>
      <c r="B127" s="1891"/>
      <c r="C127" s="1514"/>
      <c r="D127" s="1514"/>
      <c r="E127" s="1514"/>
    </row>
    <row r="128" spans="1:5">
      <c r="A128" s="1514"/>
      <c r="B128" s="1891"/>
      <c r="C128" s="1514"/>
      <c r="D128" s="1514"/>
      <c r="E128" s="1514"/>
    </row>
    <row r="129" spans="1:5">
      <c r="A129" s="1514"/>
      <c r="B129" s="1891"/>
      <c r="C129" s="1514"/>
      <c r="D129" s="1514"/>
      <c r="E129" s="1514"/>
    </row>
    <row r="130" spans="1:5">
      <c r="A130" s="1514"/>
      <c r="B130" s="1891"/>
      <c r="C130" s="1514"/>
      <c r="D130" s="1514"/>
      <c r="E130" s="1514"/>
    </row>
    <row r="131" spans="1:5">
      <c r="A131" s="1514"/>
      <c r="B131" s="1891"/>
      <c r="C131" s="1514"/>
      <c r="D131" s="1514"/>
      <c r="E131" s="1514"/>
    </row>
    <row r="132" spans="1:5">
      <c r="A132" s="1514"/>
      <c r="B132" s="1891"/>
      <c r="C132" s="1514"/>
      <c r="D132" s="1514"/>
      <c r="E132" s="1514"/>
    </row>
    <row r="133" spans="1:5">
      <c r="A133" s="1514"/>
      <c r="B133" s="1891"/>
      <c r="C133" s="1514"/>
      <c r="D133" s="1514"/>
      <c r="E133" s="1514"/>
    </row>
    <row r="134" spans="1:5">
      <c r="A134" s="1514"/>
      <c r="B134" s="1891"/>
      <c r="C134" s="1514"/>
      <c r="D134" s="1514"/>
      <c r="E134" s="1514"/>
    </row>
    <row r="135" spans="1:5">
      <c r="A135" s="1514"/>
      <c r="B135" s="1891"/>
      <c r="C135" s="1514"/>
      <c r="D135" s="1514"/>
      <c r="E135" s="1514"/>
    </row>
    <row r="136" spans="1:5">
      <c r="A136" s="1514"/>
      <c r="B136" s="1891"/>
      <c r="C136" s="1514"/>
      <c r="D136" s="1514"/>
      <c r="E136" s="1514"/>
    </row>
    <row r="137" spans="1:5">
      <c r="A137" s="1514"/>
      <c r="B137" s="1891"/>
      <c r="C137" s="1514"/>
      <c r="D137" s="1514"/>
      <c r="E137" s="1514"/>
    </row>
    <row r="138" spans="1:5">
      <c r="A138" s="1514"/>
      <c r="B138" s="1891"/>
      <c r="C138" s="1514"/>
      <c r="D138" s="1514"/>
      <c r="E138" s="1514"/>
    </row>
    <row r="139" spans="1:5">
      <c r="A139" s="1514"/>
      <c r="B139" s="1891"/>
      <c r="C139" s="1514"/>
      <c r="D139" s="1514"/>
      <c r="E139" s="1514"/>
    </row>
    <row r="140" spans="1:5">
      <c r="A140" s="1514"/>
      <c r="B140" s="1891"/>
      <c r="C140" s="1514"/>
      <c r="D140" s="1514"/>
      <c r="E140" s="1514"/>
    </row>
    <row r="141" spans="1:5">
      <c r="A141" s="1514"/>
      <c r="B141" s="1891"/>
      <c r="C141" s="1514"/>
      <c r="D141" s="1514"/>
      <c r="E141" s="1514"/>
    </row>
    <row r="142" spans="1:5">
      <c r="A142" s="1514"/>
      <c r="B142" s="1891"/>
      <c r="C142" s="1514"/>
      <c r="D142" s="1514"/>
      <c r="E142" s="1514"/>
    </row>
    <row r="143" spans="1:5">
      <c r="A143" s="1514"/>
      <c r="B143" s="1891"/>
      <c r="C143" s="1514"/>
      <c r="D143" s="1514"/>
      <c r="E143" s="1514"/>
    </row>
    <row r="144" spans="1:5">
      <c r="A144" s="1514"/>
      <c r="B144" s="1891"/>
      <c r="C144" s="1514"/>
      <c r="D144" s="1514"/>
      <c r="E144" s="1514"/>
    </row>
    <row r="145" spans="1:5">
      <c r="A145" s="1514"/>
      <c r="B145" s="1891"/>
      <c r="C145" s="1514"/>
      <c r="D145" s="1514"/>
      <c r="E145" s="1514"/>
    </row>
    <row r="146" spans="1:5">
      <c r="A146" s="1514"/>
      <c r="B146" s="1891"/>
      <c r="C146" s="1514"/>
      <c r="D146" s="1514"/>
      <c r="E146" s="1514"/>
    </row>
    <row r="147" spans="1:5">
      <c r="A147" s="1514"/>
      <c r="B147" s="1891"/>
      <c r="C147" s="1514"/>
      <c r="D147" s="1514"/>
      <c r="E147" s="1514"/>
    </row>
    <row r="148" spans="1:5">
      <c r="A148" s="1514"/>
      <c r="B148" s="1891"/>
      <c r="C148" s="1514"/>
      <c r="D148" s="1514"/>
      <c r="E148" s="1514"/>
    </row>
    <row r="149" spans="1:5">
      <c r="A149" s="1514"/>
      <c r="B149" s="1891"/>
      <c r="C149" s="1514"/>
      <c r="D149" s="1514"/>
      <c r="E149" s="1514"/>
    </row>
    <row r="150" spans="1:5">
      <c r="A150" s="1514"/>
      <c r="B150" s="1891"/>
      <c r="C150" s="1514"/>
      <c r="D150" s="1514"/>
      <c r="E150" s="1514"/>
    </row>
    <row r="151" spans="1:5">
      <c r="A151" s="1514"/>
      <c r="B151" s="1891"/>
      <c r="C151" s="1514"/>
      <c r="D151" s="1514"/>
      <c r="E151" s="1514"/>
    </row>
    <row r="152" spans="1:5">
      <c r="A152" s="1514"/>
      <c r="B152" s="1891"/>
      <c r="C152" s="1514"/>
      <c r="D152" s="1514"/>
      <c r="E152" s="1514"/>
    </row>
    <row r="153" spans="1:5">
      <c r="A153" s="1514"/>
      <c r="B153" s="1891"/>
      <c r="C153" s="1514"/>
      <c r="D153" s="1514"/>
      <c r="E153" s="1514"/>
    </row>
    <row r="154" spans="1:5">
      <c r="A154" s="1514"/>
      <c r="B154" s="1891"/>
      <c r="C154" s="1514"/>
      <c r="D154" s="1514"/>
      <c r="E154" s="1514"/>
    </row>
    <row r="155" spans="1:5">
      <c r="A155" s="1514"/>
      <c r="B155" s="1891"/>
      <c r="C155" s="1514"/>
      <c r="D155" s="1514"/>
      <c r="E155" s="1514"/>
    </row>
    <row r="156" spans="1:5">
      <c r="A156" s="1514"/>
      <c r="B156" s="1891"/>
      <c r="C156" s="1514"/>
      <c r="D156" s="1514"/>
      <c r="E156" s="1514"/>
    </row>
    <row r="157" spans="1:5">
      <c r="A157" s="1514"/>
      <c r="B157" s="1891"/>
      <c r="C157" s="1514"/>
      <c r="D157" s="1514"/>
      <c r="E157" s="1514"/>
    </row>
    <row r="158" spans="1:5">
      <c r="A158" s="1514"/>
      <c r="B158" s="1891"/>
      <c r="C158" s="1514"/>
      <c r="D158" s="1514"/>
      <c r="E158" s="1514"/>
    </row>
    <row r="159" spans="1:5">
      <c r="A159" s="1514"/>
      <c r="B159" s="1891"/>
      <c r="C159" s="1514"/>
      <c r="D159" s="1514"/>
      <c r="E159" s="1514"/>
    </row>
    <row r="160" spans="1:5">
      <c r="A160" s="1514"/>
      <c r="B160" s="1891"/>
      <c r="C160" s="1514"/>
      <c r="D160" s="1514"/>
      <c r="E160" s="1514"/>
    </row>
    <row r="161" spans="1:5">
      <c r="A161" s="1514"/>
      <c r="B161" s="1891"/>
      <c r="C161" s="1514"/>
      <c r="D161" s="1514"/>
      <c r="E161" s="1514"/>
    </row>
    <row r="162" spans="1:5">
      <c r="A162" s="1514"/>
      <c r="B162" s="1891"/>
      <c r="C162" s="1514"/>
      <c r="D162" s="1514"/>
      <c r="E162" s="1514"/>
    </row>
    <row r="163" spans="1:5">
      <c r="A163" s="1514"/>
      <c r="B163" s="1891"/>
      <c r="C163" s="1514"/>
      <c r="D163" s="1514"/>
      <c r="E163" s="1514"/>
    </row>
    <row r="164" spans="1:5">
      <c r="A164" s="1514"/>
      <c r="B164" s="1891"/>
      <c r="C164" s="1514"/>
      <c r="D164" s="1514"/>
      <c r="E164" s="1514"/>
    </row>
    <row r="165" spans="1:5">
      <c r="A165" s="1514"/>
      <c r="B165" s="1891"/>
      <c r="C165" s="1514"/>
      <c r="D165" s="1514"/>
      <c r="E165" s="1514"/>
    </row>
    <row r="166" spans="1:5">
      <c r="A166" s="1514"/>
      <c r="B166" s="1891"/>
      <c r="C166" s="1514"/>
      <c r="D166" s="1514"/>
      <c r="E166" s="1514"/>
    </row>
    <row r="167" spans="1:5">
      <c r="A167" s="1514"/>
      <c r="B167" s="1891"/>
      <c r="C167" s="1514"/>
      <c r="D167" s="1514"/>
      <c r="E167" s="1514"/>
    </row>
    <row r="168" spans="1:5">
      <c r="A168" s="1514"/>
      <c r="B168" s="1891"/>
      <c r="C168" s="1514"/>
      <c r="D168" s="1514"/>
      <c r="E168" s="1514"/>
    </row>
    <row r="169" spans="1:5">
      <c r="A169" s="1514"/>
      <c r="B169" s="1891"/>
      <c r="C169" s="1514"/>
      <c r="D169" s="1514"/>
      <c r="E169" s="1514"/>
    </row>
    <row r="170" spans="1:5">
      <c r="A170" s="1514"/>
      <c r="B170" s="1891"/>
      <c r="C170" s="1514"/>
      <c r="D170" s="1514"/>
      <c r="E170" s="1514"/>
    </row>
    <row r="171" spans="1:5">
      <c r="A171" s="1514"/>
      <c r="B171" s="1891"/>
      <c r="C171" s="1514"/>
      <c r="D171" s="1514"/>
      <c r="E171" s="1514"/>
    </row>
    <row r="172" spans="1:5">
      <c r="A172" s="1514"/>
      <c r="B172" s="1891"/>
      <c r="C172" s="1514"/>
      <c r="D172" s="1514"/>
      <c r="E172" s="1514"/>
    </row>
    <row r="173" spans="1:5">
      <c r="A173" s="1514"/>
      <c r="B173" s="1891"/>
      <c r="C173" s="1514"/>
      <c r="D173" s="1514"/>
      <c r="E173" s="1514"/>
    </row>
    <row r="174" spans="1:5">
      <c r="A174" s="1514"/>
      <c r="B174" s="1891"/>
      <c r="C174" s="1514"/>
      <c r="D174" s="1514"/>
      <c r="E174" s="1514"/>
    </row>
    <row r="175" spans="1:5">
      <c r="A175" s="1514"/>
      <c r="B175" s="1891"/>
      <c r="C175" s="1514"/>
      <c r="D175" s="1514"/>
      <c r="E175" s="1514"/>
    </row>
    <row r="176" spans="1:5">
      <c r="A176" s="1514"/>
      <c r="B176" s="1891"/>
      <c r="C176" s="1514"/>
      <c r="D176" s="1514"/>
      <c r="E176" s="1514"/>
    </row>
    <row r="177" spans="1:5">
      <c r="A177" s="1514"/>
      <c r="B177" s="1891"/>
      <c r="C177" s="1514"/>
      <c r="D177" s="1514"/>
      <c r="E177" s="1514"/>
    </row>
    <row r="178" spans="1:5">
      <c r="A178" s="1514"/>
      <c r="B178" s="1891"/>
      <c r="C178" s="1514"/>
      <c r="D178" s="1514"/>
      <c r="E178" s="1514"/>
    </row>
    <row r="179" spans="1:5">
      <c r="A179" s="1514"/>
      <c r="B179" s="1891"/>
      <c r="C179" s="1514"/>
      <c r="D179" s="1514"/>
      <c r="E179" s="1514"/>
    </row>
    <row r="180" spans="1:5">
      <c r="A180" s="1514"/>
      <c r="B180" s="1891"/>
      <c r="C180" s="1514"/>
      <c r="D180" s="1514"/>
      <c r="E180" s="1514"/>
    </row>
    <row r="181" spans="1:5">
      <c r="A181" s="1514"/>
      <c r="B181" s="1891"/>
      <c r="C181" s="1514"/>
      <c r="D181" s="1514"/>
      <c r="E181" s="1514"/>
    </row>
    <row r="182" spans="1:5">
      <c r="A182" s="1514"/>
      <c r="B182" s="1891"/>
      <c r="C182" s="1514"/>
      <c r="D182" s="1514"/>
      <c r="E182" s="1514"/>
    </row>
    <row r="183" spans="1:5">
      <c r="A183" s="1514"/>
      <c r="B183" s="1891"/>
      <c r="C183" s="1514"/>
      <c r="D183" s="1514"/>
      <c r="E183" s="1514"/>
    </row>
    <row r="184" spans="1:5">
      <c r="A184" s="1514"/>
      <c r="B184" s="1891"/>
      <c r="C184" s="1514"/>
      <c r="D184" s="1514"/>
      <c r="E184" s="1514"/>
    </row>
    <row r="185" spans="1:5">
      <c r="A185" s="1514"/>
      <c r="B185" s="1891"/>
      <c r="C185" s="1514"/>
      <c r="D185" s="1514"/>
      <c r="E185" s="1514"/>
    </row>
    <row r="186" spans="1:5">
      <c r="A186" s="1514"/>
      <c r="B186" s="1891"/>
      <c r="C186" s="1514"/>
      <c r="D186" s="1514"/>
      <c r="E186" s="1514"/>
    </row>
    <row r="187" spans="1:5">
      <c r="A187" s="1514"/>
      <c r="B187" s="1891"/>
      <c r="C187" s="1514"/>
      <c r="D187" s="1514"/>
      <c r="E187" s="1514"/>
    </row>
    <row r="188" spans="1:5">
      <c r="A188" s="1514"/>
      <c r="B188" s="1891"/>
      <c r="C188" s="1514"/>
      <c r="D188" s="1514"/>
      <c r="E188" s="1514"/>
    </row>
    <row r="189" spans="1:5">
      <c r="A189" s="1514"/>
      <c r="B189" s="1891"/>
      <c r="C189" s="1514"/>
      <c r="D189" s="1514"/>
      <c r="E189" s="1514"/>
    </row>
    <row r="190" spans="1:5">
      <c r="A190" s="1514"/>
      <c r="B190" s="1891"/>
      <c r="C190" s="1514"/>
      <c r="D190" s="1514"/>
      <c r="E190" s="1514"/>
    </row>
    <row r="191" spans="1:5">
      <c r="A191" s="1514"/>
      <c r="B191" s="1891"/>
      <c r="C191" s="1514"/>
      <c r="D191" s="1514"/>
      <c r="E191" s="1514"/>
    </row>
    <row r="192" spans="1:5">
      <c r="A192" s="1514"/>
      <c r="B192" s="1891"/>
      <c r="C192" s="1514"/>
      <c r="D192" s="1514"/>
      <c r="E192" s="1514"/>
    </row>
    <row r="193" spans="1:5">
      <c r="A193" s="1514"/>
      <c r="B193" s="1891"/>
      <c r="C193" s="1514"/>
      <c r="D193" s="1514"/>
      <c r="E193" s="1514"/>
    </row>
    <row r="194" spans="1:5">
      <c r="A194" s="1514"/>
      <c r="B194" s="1891"/>
      <c r="C194" s="1514"/>
      <c r="D194" s="1514"/>
      <c r="E194" s="1514"/>
    </row>
    <row r="195" spans="1:5">
      <c r="A195" s="1514"/>
      <c r="B195" s="1891"/>
      <c r="C195" s="1514"/>
      <c r="D195" s="1514"/>
      <c r="E195" s="1514"/>
    </row>
    <row r="196" spans="1:5">
      <c r="A196" s="1514"/>
      <c r="B196" s="1891"/>
      <c r="C196" s="1514"/>
      <c r="D196" s="1514"/>
      <c r="E196" s="1514"/>
    </row>
    <row r="197" spans="1:5">
      <c r="A197" s="1514"/>
      <c r="B197" s="1891"/>
      <c r="C197" s="1514"/>
      <c r="D197" s="1514"/>
      <c r="E197" s="1514"/>
    </row>
    <row r="198" spans="1:5">
      <c r="A198" s="1514"/>
      <c r="B198" s="1891"/>
      <c r="C198" s="1514"/>
      <c r="D198" s="1514"/>
      <c r="E198" s="1514"/>
    </row>
    <row r="199" spans="1:5">
      <c r="A199" s="1514"/>
      <c r="B199" s="1891"/>
      <c r="C199" s="1514"/>
      <c r="D199" s="1514"/>
      <c r="E199" s="1514"/>
    </row>
    <row r="200" spans="1:5">
      <c r="A200" s="1514"/>
      <c r="B200" s="1891"/>
      <c r="C200" s="1514"/>
      <c r="D200" s="1514"/>
      <c r="E200" s="1514"/>
    </row>
    <row r="201" spans="1:5">
      <c r="A201" s="1514"/>
      <c r="B201" s="1891"/>
      <c r="C201" s="1514"/>
      <c r="D201" s="1514"/>
      <c r="E201" s="1514"/>
    </row>
    <row r="202" spans="1:5">
      <c r="A202" s="1514"/>
      <c r="B202" s="1891"/>
      <c r="C202" s="1514"/>
      <c r="D202" s="1514"/>
      <c r="E202" s="1514"/>
    </row>
    <row r="203" spans="1:5">
      <c r="A203" s="1514"/>
      <c r="B203" s="1891"/>
      <c r="C203" s="1514"/>
      <c r="D203" s="1514"/>
      <c r="E203" s="1514"/>
    </row>
    <row r="204" spans="1:5">
      <c r="A204" s="1514"/>
      <c r="B204" s="1891"/>
      <c r="C204" s="1514"/>
      <c r="D204" s="1514"/>
      <c r="E204" s="1514"/>
    </row>
    <row r="205" spans="1:5">
      <c r="A205" s="1514"/>
      <c r="B205" s="1891"/>
      <c r="C205" s="1514"/>
      <c r="D205" s="1514"/>
      <c r="E205" s="1514"/>
    </row>
    <row r="206" spans="1:5">
      <c r="A206" s="1514"/>
      <c r="B206" s="1891"/>
      <c r="C206" s="1514"/>
      <c r="D206" s="1514"/>
      <c r="E206" s="1514"/>
    </row>
    <row r="207" spans="1:5">
      <c r="A207" s="1514"/>
      <c r="B207" s="1891"/>
      <c r="C207" s="1514"/>
      <c r="D207" s="1514"/>
      <c r="E207" s="1514"/>
    </row>
    <row r="208" spans="1:5">
      <c r="A208" s="1514"/>
      <c r="B208" s="1891"/>
      <c r="C208" s="1514"/>
      <c r="D208" s="1514"/>
      <c r="E208" s="1514"/>
    </row>
    <row r="209" spans="1:5">
      <c r="A209" s="1514"/>
      <c r="B209" s="1891"/>
      <c r="C209" s="1514"/>
      <c r="D209" s="1514"/>
      <c r="E209" s="1514"/>
    </row>
    <row r="210" spans="1:5">
      <c r="A210" s="1514"/>
      <c r="B210" s="1891"/>
      <c r="C210" s="1514"/>
      <c r="D210" s="1514"/>
      <c r="E210" s="1514"/>
    </row>
    <row r="211" spans="1:5">
      <c r="A211" s="1514"/>
      <c r="B211" s="1891"/>
      <c r="C211" s="1514"/>
      <c r="D211" s="1514"/>
      <c r="E211" s="1514"/>
    </row>
    <row r="212" spans="1:5">
      <c r="A212" s="1514"/>
      <c r="B212" s="1891"/>
      <c r="C212" s="1514"/>
      <c r="D212" s="1514"/>
      <c r="E212" s="1514"/>
    </row>
    <row r="213" spans="1:5">
      <c r="A213" s="1514"/>
      <c r="B213" s="1891"/>
      <c r="C213" s="1514"/>
      <c r="D213" s="1514"/>
      <c r="E213" s="1514"/>
    </row>
    <row r="214" spans="1:5">
      <c r="A214" s="1514"/>
      <c r="B214" s="1891"/>
      <c r="C214" s="1514"/>
      <c r="D214" s="1514"/>
      <c r="E214" s="1514"/>
    </row>
    <row r="215" spans="1:5">
      <c r="A215" s="1514"/>
      <c r="B215" s="1891"/>
      <c r="C215" s="1514"/>
      <c r="D215" s="1514"/>
      <c r="E215" s="1514"/>
    </row>
    <row r="216" spans="1:5">
      <c r="A216" s="1514"/>
      <c r="B216" s="1891"/>
      <c r="C216" s="1514"/>
      <c r="D216" s="1514"/>
      <c r="E216" s="1514"/>
    </row>
    <row r="217" spans="1:5">
      <c r="A217" s="1514"/>
      <c r="B217" s="1891"/>
      <c r="C217" s="1514"/>
      <c r="D217" s="1514"/>
      <c r="E217" s="1514"/>
    </row>
    <row r="218" spans="1:5">
      <c r="A218" s="1514"/>
      <c r="B218" s="1891"/>
      <c r="C218" s="1514"/>
      <c r="D218" s="1514"/>
      <c r="E218" s="1514"/>
    </row>
    <row r="219" spans="1:5">
      <c r="A219" s="1514"/>
      <c r="B219" s="1891"/>
      <c r="C219" s="1514"/>
      <c r="D219" s="1514"/>
      <c r="E219" s="1514"/>
    </row>
    <row r="220" spans="1:5">
      <c r="A220" s="1514"/>
      <c r="B220" s="1891"/>
      <c r="C220" s="1514"/>
      <c r="D220" s="1514"/>
      <c r="E220" s="1514"/>
    </row>
    <row r="221" spans="1:5">
      <c r="A221" s="1514"/>
      <c r="B221" s="1891"/>
      <c r="C221" s="1514"/>
      <c r="D221" s="1514"/>
      <c r="E221" s="1514"/>
    </row>
    <row r="222" spans="1:5">
      <c r="A222" s="1514"/>
      <c r="B222" s="1891"/>
      <c r="C222" s="1514"/>
      <c r="D222" s="1514"/>
      <c r="E222" s="1514"/>
    </row>
    <row r="223" spans="1:5">
      <c r="A223" s="1514"/>
      <c r="B223" s="1891"/>
      <c r="C223" s="1514"/>
      <c r="D223" s="1514"/>
      <c r="E223" s="1514"/>
    </row>
    <row r="224" spans="1:5">
      <c r="A224" s="1514"/>
      <c r="B224" s="1891"/>
      <c r="C224" s="1514"/>
      <c r="D224" s="1514"/>
      <c r="E224" s="1514"/>
    </row>
    <row r="225" spans="1:5">
      <c r="A225" s="1514"/>
      <c r="B225" s="1891"/>
      <c r="C225" s="1514"/>
      <c r="D225" s="1514"/>
      <c r="E225" s="1514"/>
    </row>
    <row r="226" spans="1:5">
      <c r="A226" s="1514"/>
      <c r="B226" s="1891"/>
      <c r="C226" s="1514"/>
      <c r="D226" s="1514"/>
      <c r="E226" s="1514"/>
    </row>
    <row r="227" spans="1:5">
      <c r="A227" s="1514"/>
      <c r="B227" s="1891"/>
      <c r="C227" s="1514"/>
      <c r="D227" s="1514"/>
      <c r="E227" s="1514"/>
    </row>
    <row r="228" spans="1:5">
      <c r="A228" s="1514"/>
      <c r="B228" s="1891"/>
      <c r="C228" s="1514"/>
      <c r="D228" s="1514"/>
      <c r="E228" s="1514"/>
    </row>
    <row r="229" spans="1:5">
      <c r="A229" s="1514"/>
      <c r="B229" s="1891"/>
      <c r="C229" s="1514"/>
      <c r="D229" s="1514"/>
      <c r="E229" s="1514"/>
    </row>
    <row r="230" spans="1:5">
      <c r="A230" s="1514"/>
      <c r="B230" s="1891"/>
      <c r="C230" s="1514"/>
      <c r="D230" s="1514"/>
      <c r="E230" s="1514"/>
    </row>
    <row r="231" spans="1:5">
      <c r="A231" s="1514"/>
      <c r="B231" s="1891"/>
      <c r="C231" s="1514"/>
      <c r="D231" s="1514"/>
      <c r="E231" s="1514"/>
    </row>
    <row r="232" spans="1:5">
      <c r="A232" s="1514"/>
      <c r="B232" s="1891"/>
      <c r="C232" s="1514"/>
      <c r="D232" s="1514"/>
      <c r="E232" s="1514"/>
    </row>
    <row r="233" spans="1:5">
      <c r="A233" s="1514"/>
      <c r="B233" s="1891"/>
      <c r="C233" s="1514"/>
      <c r="D233" s="1514"/>
      <c r="E233" s="1514"/>
    </row>
    <row r="234" spans="1:5">
      <c r="A234" s="1514"/>
      <c r="B234" s="1891"/>
      <c r="C234" s="1514"/>
      <c r="D234" s="1514"/>
      <c r="E234" s="1514"/>
    </row>
    <row r="235" spans="1:5">
      <c r="A235" s="1514"/>
      <c r="B235" s="1891"/>
      <c r="C235" s="1514"/>
      <c r="D235" s="1514"/>
      <c r="E235" s="1514"/>
    </row>
    <row r="236" spans="1:5">
      <c r="A236" s="1514"/>
      <c r="B236" s="1891"/>
      <c r="C236" s="1514"/>
      <c r="D236" s="1514"/>
      <c r="E236" s="1514"/>
    </row>
    <row r="237" spans="1:5">
      <c r="A237" s="1514"/>
      <c r="B237" s="1891"/>
      <c r="C237" s="1514"/>
      <c r="D237" s="1514"/>
      <c r="E237" s="1514"/>
    </row>
    <row r="238" spans="1:5">
      <c r="A238" s="1514"/>
      <c r="B238" s="1891"/>
      <c r="C238" s="1514"/>
      <c r="D238" s="1514"/>
      <c r="E238" s="1514"/>
    </row>
    <row r="239" spans="1:5">
      <c r="A239" s="1514"/>
      <c r="B239" s="1891"/>
      <c r="C239" s="1514"/>
      <c r="D239" s="1514"/>
      <c r="E239" s="1514"/>
    </row>
    <row r="240" spans="1:5">
      <c r="A240" s="1514"/>
      <c r="B240" s="1891"/>
      <c r="C240" s="1514"/>
      <c r="D240" s="1514"/>
      <c r="E240" s="1514"/>
    </row>
    <row r="241" spans="1:5">
      <c r="A241" s="1514"/>
      <c r="B241" s="1891"/>
      <c r="C241" s="1514"/>
      <c r="D241" s="1514"/>
      <c r="E241" s="1514"/>
    </row>
    <row r="242" spans="1:5">
      <c r="A242" s="1514"/>
      <c r="B242" s="1891"/>
      <c r="C242" s="1514"/>
      <c r="D242" s="1514"/>
      <c r="E242" s="1514"/>
    </row>
    <row r="243" spans="1:5">
      <c r="A243" s="1514"/>
      <c r="B243" s="1891"/>
      <c r="C243" s="1514"/>
      <c r="D243" s="1514"/>
      <c r="E243" s="1514"/>
    </row>
    <row r="244" spans="1:5">
      <c r="A244" s="1514"/>
      <c r="B244" s="1891"/>
      <c r="C244" s="1514"/>
      <c r="D244" s="1514"/>
      <c r="E244" s="1514"/>
    </row>
    <row r="245" spans="1:5">
      <c r="A245" s="1514"/>
      <c r="B245" s="1891"/>
      <c r="C245" s="1514"/>
      <c r="D245" s="1514"/>
      <c r="E245" s="1514"/>
    </row>
    <row r="246" spans="1:5">
      <c r="A246" s="1514"/>
      <c r="B246" s="1891"/>
      <c r="C246" s="1514"/>
      <c r="D246" s="1514"/>
      <c r="E246" s="1514"/>
    </row>
    <row r="247" spans="1:5">
      <c r="A247" s="1514"/>
      <c r="B247" s="1891"/>
      <c r="C247" s="1514"/>
      <c r="D247" s="1514"/>
      <c r="E247" s="1514"/>
    </row>
    <row r="248" spans="1:5">
      <c r="A248" s="1514"/>
      <c r="B248" s="1891"/>
      <c r="C248" s="1514"/>
      <c r="D248" s="1514"/>
      <c r="E248" s="1514"/>
    </row>
    <row r="249" spans="1:5">
      <c r="A249" s="1514"/>
      <c r="B249" s="1891"/>
      <c r="C249" s="1514"/>
      <c r="D249" s="1514"/>
      <c r="E249" s="1514"/>
    </row>
    <row r="250" spans="1:5">
      <c r="A250" s="1514"/>
      <c r="B250" s="1891"/>
      <c r="C250" s="1514"/>
      <c r="D250" s="1514"/>
      <c r="E250" s="1514"/>
    </row>
    <row r="251" spans="1:5">
      <c r="A251" s="1514"/>
      <c r="B251" s="1891"/>
      <c r="C251" s="1514"/>
      <c r="D251" s="1514"/>
      <c r="E251" s="1514"/>
    </row>
    <row r="252" spans="1:5">
      <c r="A252" s="1514"/>
      <c r="B252" s="1891"/>
      <c r="C252" s="1514"/>
      <c r="D252" s="1514"/>
      <c r="E252" s="1514"/>
    </row>
    <row r="253" spans="1:5">
      <c r="A253" s="1514"/>
      <c r="B253" s="1891"/>
      <c r="C253" s="1514"/>
      <c r="D253" s="1514"/>
      <c r="E253" s="1514"/>
    </row>
    <row r="254" spans="1:5">
      <c r="A254" s="1514"/>
      <c r="B254" s="1891"/>
      <c r="C254" s="1514"/>
      <c r="D254" s="1514"/>
      <c r="E254" s="1514"/>
    </row>
    <row r="255" spans="1:5">
      <c r="A255" s="1514"/>
      <c r="B255" s="1891"/>
      <c r="C255" s="1514"/>
      <c r="D255" s="1514"/>
      <c r="E255" s="1514"/>
    </row>
    <row r="256" spans="1:5">
      <c r="A256" s="1514"/>
      <c r="B256" s="1891"/>
      <c r="C256" s="1514"/>
      <c r="D256" s="1514"/>
      <c r="E256" s="1514"/>
    </row>
    <row r="257" spans="1:5">
      <c r="A257" s="1514"/>
      <c r="B257" s="1891"/>
      <c r="C257" s="1514"/>
      <c r="D257" s="1514"/>
      <c r="E257" s="1514"/>
    </row>
    <row r="258" spans="1:5">
      <c r="A258" s="1514"/>
      <c r="B258" s="1891"/>
      <c r="C258" s="1514"/>
      <c r="D258" s="1514"/>
      <c r="E258" s="1514"/>
    </row>
    <row r="259" spans="1:5">
      <c r="A259" s="1514"/>
      <c r="B259" s="1891"/>
      <c r="C259" s="1514"/>
      <c r="D259" s="1514"/>
      <c r="E259" s="1514"/>
    </row>
    <row r="260" spans="1:5">
      <c r="A260" s="1514"/>
      <c r="B260" s="1891"/>
      <c r="C260" s="1514"/>
      <c r="D260" s="1514"/>
      <c r="E260" s="1514"/>
    </row>
    <row r="261" spans="1:5">
      <c r="A261" s="1514"/>
      <c r="B261" s="1891"/>
      <c r="C261" s="1514"/>
      <c r="D261" s="1514"/>
      <c r="E261" s="1514"/>
    </row>
    <row r="262" spans="1:5">
      <c r="A262" s="1514"/>
      <c r="B262" s="1891"/>
      <c r="C262" s="1514"/>
      <c r="D262" s="1514"/>
      <c r="E262" s="1514"/>
    </row>
    <row r="263" spans="1:5">
      <c r="A263" s="1514"/>
      <c r="B263" s="1891"/>
      <c r="C263" s="1514"/>
      <c r="D263" s="1514"/>
      <c r="E263" s="1514"/>
    </row>
    <row r="264" spans="1:5">
      <c r="A264" s="1514"/>
      <c r="B264" s="1891"/>
      <c r="C264" s="1514"/>
      <c r="D264" s="1514"/>
      <c r="E264" s="1514"/>
    </row>
    <row r="265" spans="1:5">
      <c r="A265" s="1514"/>
      <c r="B265" s="1891"/>
      <c r="C265" s="1514"/>
      <c r="D265" s="1514"/>
      <c r="E265" s="1514"/>
    </row>
    <row r="266" spans="1:5">
      <c r="A266" s="1514"/>
      <c r="B266" s="1891"/>
      <c r="C266" s="1514"/>
      <c r="D266" s="1514"/>
      <c r="E266" s="1514"/>
    </row>
    <row r="267" spans="1:5">
      <c r="A267" s="1514"/>
      <c r="B267" s="1891"/>
      <c r="C267" s="1514"/>
      <c r="D267" s="1514"/>
      <c r="E267" s="1514"/>
    </row>
    <row r="268" spans="1:5">
      <c r="A268" s="1514"/>
      <c r="B268" s="1891"/>
      <c r="C268" s="1514"/>
      <c r="D268" s="1514"/>
      <c r="E268" s="1514"/>
    </row>
    <row r="269" spans="1:5">
      <c r="A269" s="1514"/>
      <c r="B269" s="1891"/>
      <c r="C269" s="1514"/>
      <c r="D269" s="1514"/>
      <c r="E269" s="1514"/>
    </row>
    <row r="270" spans="1:5">
      <c r="A270" s="1514"/>
      <c r="B270" s="1891"/>
      <c r="C270" s="1514"/>
      <c r="D270" s="1514"/>
      <c r="E270" s="1514"/>
    </row>
    <row r="271" spans="1:5">
      <c r="A271" s="1514"/>
      <c r="B271" s="1891"/>
      <c r="C271" s="1514"/>
      <c r="D271" s="1514"/>
      <c r="E271" s="1514"/>
    </row>
    <row r="272" spans="1:5">
      <c r="A272" s="1514"/>
      <c r="B272" s="1891"/>
      <c r="C272" s="1514"/>
      <c r="D272" s="1514"/>
      <c r="E272" s="1514"/>
    </row>
    <row r="273" spans="1:5">
      <c r="A273" s="1514"/>
      <c r="B273" s="1891"/>
      <c r="C273" s="1514"/>
      <c r="D273" s="1514"/>
      <c r="E273" s="1514"/>
    </row>
    <row r="274" spans="1:5">
      <c r="A274" s="1514"/>
      <c r="B274" s="1891"/>
      <c r="C274" s="1514"/>
      <c r="D274" s="1514"/>
      <c r="E274" s="1514"/>
    </row>
    <row r="275" spans="1:5">
      <c r="A275" s="1514"/>
      <c r="B275" s="1891"/>
      <c r="C275" s="1514"/>
      <c r="D275" s="1514"/>
      <c r="E275" s="1514"/>
    </row>
    <row r="276" spans="1:5">
      <c r="A276" s="1514"/>
      <c r="B276" s="1891"/>
      <c r="C276" s="1514"/>
      <c r="D276" s="1514"/>
      <c r="E276" s="1514"/>
    </row>
    <row r="277" spans="1:5">
      <c r="A277" s="1514"/>
      <c r="B277" s="1891"/>
      <c r="C277" s="1514"/>
      <c r="D277" s="1514"/>
      <c r="E277" s="1514"/>
    </row>
    <row r="278" spans="1:5">
      <c r="A278" s="1514"/>
      <c r="B278" s="1891"/>
      <c r="C278" s="1514"/>
      <c r="D278" s="1514"/>
      <c r="E278" s="1514"/>
    </row>
    <row r="279" spans="1:5">
      <c r="A279" s="1514"/>
      <c r="B279" s="1891"/>
      <c r="C279" s="1514"/>
      <c r="D279" s="1514"/>
      <c r="E279" s="1514"/>
    </row>
    <row r="280" spans="1:5">
      <c r="A280" s="1514"/>
      <c r="B280" s="1891"/>
      <c r="C280" s="1514"/>
      <c r="D280" s="1514"/>
      <c r="E280" s="1514"/>
    </row>
    <row r="281" spans="1:5">
      <c r="A281" s="1514"/>
      <c r="B281" s="1891"/>
      <c r="C281" s="1514"/>
      <c r="D281" s="1514"/>
      <c r="E281" s="1514"/>
    </row>
    <row r="282" spans="1:5">
      <c r="A282" s="1514"/>
      <c r="B282" s="1891"/>
      <c r="C282" s="1514"/>
      <c r="D282" s="1514"/>
      <c r="E282" s="1514"/>
    </row>
    <row r="283" spans="1:5">
      <c r="A283" s="1514"/>
      <c r="B283" s="1891"/>
      <c r="C283" s="1514"/>
      <c r="D283" s="1514"/>
      <c r="E283" s="1514"/>
    </row>
    <row r="284" spans="1:5">
      <c r="A284" s="1514"/>
      <c r="B284" s="1891"/>
      <c r="C284" s="1514"/>
      <c r="D284" s="1514"/>
      <c r="E284" s="1514"/>
    </row>
    <row r="285" spans="1:5">
      <c r="A285" s="1514"/>
      <c r="B285" s="1891"/>
      <c r="C285" s="1514"/>
      <c r="D285" s="1514"/>
      <c r="E285" s="1514"/>
    </row>
    <row r="286" spans="1:5">
      <c r="A286" s="1514"/>
      <c r="B286" s="1891"/>
      <c r="C286" s="1514"/>
      <c r="D286" s="1514"/>
      <c r="E286" s="1514"/>
    </row>
    <row r="287" spans="1:5">
      <c r="A287" s="1514"/>
      <c r="B287" s="1891"/>
      <c r="C287" s="1514"/>
      <c r="D287" s="1514"/>
      <c r="E287" s="1514"/>
    </row>
    <row r="288" spans="1:5">
      <c r="A288" s="1514"/>
      <c r="B288" s="1891"/>
      <c r="C288" s="1514"/>
      <c r="D288" s="1514"/>
      <c r="E288" s="1514"/>
    </row>
    <row r="289" spans="1:5">
      <c r="A289" s="1514"/>
      <c r="B289" s="1891"/>
      <c r="C289" s="1514"/>
      <c r="D289" s="1514"/>
      <c r="E289" s="1514"/>
    </row>
    <row r="290" spans="1:5">
      <c r="A290" s="1514"/>
      <c r="B290" s="1891"/>
      <c r="C290" s="1514"/>
      <c r="D290" s="1514"/>
      <c r="E290" s="1514"/>
    </row>
    <row r="291" spans="1:5">
      <c r="A291" s="1514"/>
      <c r="B291" s="1891"/>
      <c r="C291" s="1514"/>
      <c r="D291" s="1514"/>
      <c r="E291" s="1514"/>
    </row>
    <row r="292" spans="1:5">
      <c r="A292" s="1514"/>
      <c r="B292" s="1891"/>
      <c r="C292" s="1514"/>
      <c r="D292" s="1514"/>
      <c r="E292" s="1514"/>
    </row>
    <row r="293" spans="1:5">
      <c r="A293" s="1514"/>
      <c r="B293" s="1891"/>
      <c r="C293" s="1514"/>
      <c r="D293" s="1514"/>
      <c r="E293" s="1514"/>
    </row>
    <row r="294" spans="1:5">
      <c r="A294" s="1514"/>
      <c r="B294" s="1891"/>
      <c r="C294" s="1514"/>
      <c r="D294" s="1514"/>
      <c r="E294" s="1514"/>
    </row>
    <row r="295" spans="1:5">
      <c r="A295" s="1514"/>
      <c r="B295" s="1891"/>
      <c r="C295" s="1514"/>
      <c r="D295" s="1514"/>
      <c r="E295" s="1514"/>
    </row>
    <row r="296" spans="1:5">
      <c r="A296" s="1514"/>
      <c r="B296" s="1891"/>
      <c r="C296" s="1514"/>
      <c r="D296" s="1514"/>
      <c r="E296" s="1514"/>
    </row>
    <row r="297" spans="1:5">
      <c r="A297" s="1514"/>
      <c r="B297" s="1891"/>
      <c r="C297" s="1514"/>
      <c r="D297" s="1514"/>
      <c r="E297" s="1514"/>
    </row>
    <row r="298" spans="1:5">
      <c r="A298" s="1514"/>
      <c r="B298" s="1891"/>
      <c r="C298" s="1514"/>
      <c r="D298" s="1514"/>
      <c r="E298" s="1514"/>
    </row>
    <row r="299" spans="1:5">
      <c r="A299" s="1514"/>
      <c r="B299" s="1891"/>
      <c r="C299" s="1514"/>
      <c r="D299" s="1514"/>
      <c r="E299" s="1514"/>
    </row>
    <row r="300" spans="1:5">
      <c r="A300" s="1514"/>
      <c r="B300" s="1891"/>
      <c r="C300" s="1514"/>
      <c r="D300" s="1514"/>
      <c r="E300" s="1514"/>
    </row>
    <row r="301" spans="1:5">
      <c r="A301" s="1514"/>
      <c r="B301" s="1891"/>
      <c r="C301" s="1514"/>
      <c r="D301" s="1514"/>
      <c r="E301" s="1514"/>
    </row>
    <row r="302" spans="1:5">
      <c r="A302" s="1514"/>
      <c r="B302" s="1891"/>
      <c r="C302" s="1514"/>
      <c r="D302" s="1514"/>
      <c r="E302" s="1514"/>
    </row>
    <row r="303" spans="1:5">
      <c r="A303" s="1514"/>
      <c r="B303" s="1891"/>
      <c r="C303" s="1514"/>
      <c r="D303" s="1514"/>
      <c r="E303" s="1514"/>
    </row>
    <row r="304" spans="1:5">
      <c r="A304" s="1514"/>
      <c r="B304" s="1891"/>
      <c r="C304" s="1514"/>
      <c r="D304" s="1514"/>
      <c r="E304" s="1514"/>
    </row>
    <row r="305" spans="1:5">
      <c r="A305" s="1514"/>
      <c r="B305" s="1891"/>
      <c r="C305" s="1514"/>
      <c r="D305" s="1514"/>
      <c r="E305" s="1514"/>
    </row>
    <row r="306" spans="1:5">
      <c r="A306" s="1514"/>
      <c r="B306" s="1891"/>
      <c r="C306" s="1514"/>
      <c r="D306" s="1514"/>
      <c r="E306" s="1514"/>
    </row>
    <row r="307" spans="1:5">
      <c r="A307" s="1514"/>
      <c r="B307" s="1891"/>
      <c r="C307" s="1514"/>
      <c r="D307" s="1514"/>
      <c r="E307" s="1514"/>
    </row>
    <row r="308" spans="1:5">
      <c r="A308" s="1514"/>
      <c r="B308" s="1891"/>
      <c r="C308" s="1514"/>
      <c r="D308" s="1514"/>
      <c r="E308" s="1514"/>
    </row>
    <row r="309" spans="1:5">
      <c r="A309" s="1514"/>
      <c r="B309" s="1891"/>
      <c r="C309" s="1514"/>
      <c r="D309" s="1514"/>
      <c r="E309" s="1514"/>
    </row>
    <row r="310" spans="1:5">
      <c r="A310" s="1514"/>
      <c r="B310" s="1891"/>
      <c r="C310" s="1514"/>
      <c r="D310" s="1514"/>
      <c r="E310" s="1514"/>
    </row>
    <row r="311" spans="1:5">
      <c r="A311" s="1514"/>
      <c r="B311" s="1891"/>
      <c r="C311" s="1514"/>
      <c r="D311" s="1514"/>
      <c r="E311" s="1514"/>
    </row>
    <row r="312" spans="1:5">
      <c r="A312" s="1514"/>
      <c r="B312" s="1891"/>
      <c r="C312" s="1514"/>
      <c r="D312" s="1514"/>
      <c r="E312" s="1514"/>
    </row>
    <row r="313" spans="1:5">
      <c r="A313" s="1514"/>
      <c r="B313" s="1891"/>
      <c r="C313" s="1514"/>
      <c r="D313" s="1514"/>
      <c r="E313" s="1514"/>
    </row>
    <row r="314" spans="1:5">
      <c r="A314" s="1514"/>
      <c r="B314" s="1891"/>
      <c r="C314" s="1514"/>
      <c r="D314" s="1514"/>
      <c r="E314" s="1514"/>
    </row>
    <row r="315" spans="1:5">
      <c r="A315" s="1514"/>
      <c r="B315" s="1891"/>
      <c r="C315" s="1514"/>
      <c r="D315" s="1514"/>
      <c r="E315" s="1514"/>
    </row>
    <row r="316" spans="1:5">
      <c r="A316" s="1514"/>
      <c r="B316" s="1891"/>
      <c r="C316" s="1514"/>
      <c r="D316" s="1514"/>
      <c r="E316" s="1514"/>
    </row>
    <row r="317" spans="1:5">
      <c r="A317" s="1514"/>
      <c r="B317" s="1891"/>
      <c r="C317" s="1514"/>
      <c r="D317" s="1514"/>
      <c r="E317" s="1514"/>
    </row>
    <row r="318" spans="1:5">
      <c r="A318" s="1514"/>
      <c r="B318" s="1891"/>
      <c r="C318" s="1514"/>
      <c r="D318" s="1514"/>
      <c r="E318" s="1514"/>
    </row>
    <row r="319" spans="1:5">
      <c r="A319" s="1514"/>
      <c r="B319" s="1891"/>
      <c r="C319" s="1514"/>
      <c r="D319" s="1514"/>
      <c r="E319" s="1514"/>
    </row>
    <row r="320" spans="1:5">
      <c r="A320" s="1514"/>
      <c r="B320" s="1891"/>
      <c r="C320" s="1514"/>
      <c r="D320" s="1514"/>
      <c r="E320" s="1514"/>
    </row>
    <row r="321" spans="1:5">
      <c r="A321" s="1514"/>
      <c r="B321" s="1891"/>
      <c r="C321" s="1514"/>
      <c r="D321" s="1514"/>
      <c r="E321" s="1514"/>
    </row>
    <row r="322" spans="1:5">
      <c r="A322" s="1514"/>
      <c r="B322" s="1891"/>
      <c r="C322" s="1514"/>
      <c r="D322" s="1514"/>
      <c r="E322" s="1514"/>
    </row>
    <row r="323" spans="1:5">
      <c r="A323" s="1514"/>
      <c r="B323" s="1891"/>
      <c r="C323" s="1514"/>
      <c r="D323" s="1514"/>
      <c r="E323" s="1514"/>
    </row>
    <row r="324" spans="1:5">
      <c r="A324" s="1514"/>
      <c r="B324" s="1891"/>
      <c r="C324" s="1514"/>
      <c r="D324" s="1514"/>
      <c r="E324" s="1514"/>
    </row>
    <row r="325" spans="1:5">
      <c r="A325" s="1514"/>
      <c r="B325" s="1891"/>
      <c r="C325" s="1514"/>
      <c r="D325" s="1514"/>
      <c r="E325" s="1514"/>
    </row>
    <row r="326" spans="1:5">
      <c r="A326" s="1514"/>
      <c r="B326" s="1891"/>
      <c r="C326" s="1514"/>
      <c r="D326" s="1514"/>
      <c r="E326" s="1514"/>
    </row>
    <row r="327" spans="1:5">
      <c r="A327" s="1514"/>
      <c r="B327" s="1891"/>
      <c r="C327" s="1514"/>
      <c r="D327" s="1514"/>
      <c r="E327" s="1514"/>
    </row>
    <row r="328" spans="1:5">
      <c r="A328" s="1514"/>
      <c r="B328" s="1891"/>
      <c r="C328" s="1514"/>
      <c r="D328" s="1514"/>
      <c r="E328" s="1514"/>
    </row>
    <row r="329" spans="1:5">
      <c r="A329" s="1514"/>
      <c r="B329" s="1891"/>
      <c r="C329" s="1514"/>
      <c r="D329" s="1514"/>
      <c r="E329" s="1514"/>
    </row>
    <row r="330" spans="1:5">
      <c r="A330" s="1514"/>
      <c r="B330" s="1891"/>
      <c r="C330" s="1514"/>
      <c r="D330" s="1514"/>
      <c r="E330" s="1514"/>
    </row>
    <row r="331" spans="1:5">
      <c r="A331" s="1514"/>
      <c r="B331" s="1891"/>
      <c r="C331" s="1514"/>
      <c r="D331" s="1514"/>
      <c r="E331" s="1514"/>
    </row>
    <row r="332" spans="1:5">
      <c r="A332" s="1514"/>
      <c r="B332" s="1891"/>
      <c r="C332" s="1514"/>
      <c r="D332" s="1514"/>
      <c r="E332" s="1514"/>
    </row>
    <row r="333" spans="1:5">
      <c r="A333" s="1514"/>
      <c r="B333" s="1891"/>
      <c r="C333" s="1514"/>
      <c r="D333" s="1514"/>
      <c r="E333" s="1514"/>
    </row>
    <row r="334" spans="1:5">
      <c r="A334" s="1514"/>
      <c r="B334" s="1891"/>
      <c r="C334" s="1514"/>
      <c r="D334" s="1514"/>
      <c r="E334" s="1514"/>
    </row>
    <row r="335" spans="1:5">
      <c r="A335" s="1514"/>
      <c r="B335" s="1891"/>
      <c r="C335" s="1514"/>
      <c r="D335" s="1514"/>
      <c r="E335" s="1514"/>
    </row>
    <row r="336" spans="1:5">
      <c r="A336" s="1514"/>
      <c r="B336" s="1891"/>
      <c r="C336" s="1514"/>
      <c r="D336" s="1514"/>
      <c r="E336" s="1514"/>
    </row>
    <row r="337" spans="1:5">
      <c r="A337" s="1514"/>
      <c r="B337" s="1891"/>
      <c r="C337" s="1514"/>
      <c r="D337" s="1514"/>
      <c r="E337" s="1514"/>
    </row>
    <row r="338" spans="1:5">
      <c r="A338" s="1514"/>
      <c r="B338" s="1891"/>
      <c r="C338" s="1514"/>
      <c r="D338" s="1514"/>
      <c r="E338" s="1514"/>
    </row>
    <row r="339" spans="1:5">
      <c r="A339" s="1514"/>
      <c r="B339" s="1891"/>
      <c r="C339" s="1514"/>
      <c r="D339" s="1514"/>
      <c r="E339" s="1514"/>
    </row>
    <row r="340" spans="1:5">
      <c r="A340" s="1514"/>
      <c r="B340" s="1891"/>
      <c r="C340" s="1514"/>
      <c r="D340" s="1514"/>
      <c r="E340" s="1514"/>
    </row>
    <row r="341" spans="1:5">
      <c r="A341" s="1514"/>
      <c r="B341" s="1891"/>
      <c r="C341" s="1514"/>
      <c r="D341" s="1514"/>
      <c r="E341" s="1514"/>
    </row>
    <row r="342" spans="1:5">
      <c r="A342" s="1514"/>
      <c r="B342" s="1891"/>
      <c r="C342" s="1514"/>
      <c r="D342" s="1514"/>
      <c r="E342" s="1514"/>
    </row>
    <row r="343" spans="1:5">
      <c r="A343" s="1514"/>
      <c r="B343" s="1891"/>
      <c r="C343" s="1514"/>
      <c r="D343" s="1514"/>
      <c r="E343" s="1514"/>
    </row>
    <row r="344" spans="1:5">
      <c r="A344" s="1514"/>
      <c r="B344" s="1891"/>
      <c r="C344" s="1514"/>
      <c r="D344" s="1514"/>
      <c r="E344" s="1514"/>
    </row>
    <row r="345" spans="1:5">
      <c r="A345" s="1514"/>
      <c r="B345" s="1891"/>
      <c r="C345" s="1514"/>
      <c r="D345" s="1514"/>
      <c r="E345" s="1514"/>
    </row>
    <row r="346" spans="1:5">
      <c r="A346" s="1514"/>
      <c r="B346" s="1891"/>
      <c r="C346" s="1514"/>
      <c r="D346" s="1514"/>
      <c r="E346" s="1514"/>
    </row>
    <row r="347" spans="1:5">
      <c r="A347" s="1514"/>
      <c r="B347" s="1891"/>
      <c r="C347" s="1514"/>
      <c r="D347" s="1514"/>
      <c r="E347" s="1514"/>
    </row>
    <row r="348" spans="1:5">
      <c r="A348" s="1514"/>
      <c r="B348" s="1891"/>
      <c r="C348" s="1514"/>
      <c r="D348" s="1514"/>
      <c r="E348" s="1514"/>
    </row>
    <row r="349" spans="1:5">
      <c r="A349" s="1514"/>
      <c r="B349" s="1891"/>
      <c r="C349" s="1514"/>
      <c r="D349" s="1514"/>
      <c r="E349" s="1514"/>
    </row>
    <row r="350" spans="1:5">
      <c r="A350" s="1514"/>
      <c r="B350" s="1891"/>
      <c r="C350" s="1514"/>
      <c r="D350" s="1514"/>
      <c r="E350" s="1514"/>
    </row>
    <row r="351" spans="1:5">
      <c r="A351" s="1514"/>
      <c r="B351" s="1891"/>
      <c r="C351" s="1514"/>
      <c r="D351" s="1514"/>
      <c r="E351" s="1514"/>
    </row>
    <row r="352" spans="1:5">
      <c r="A352" s="1514"/>
      <c r="B352" s="1891"/>
      <c r="C352" s="1514"/>
      <c r="D352" s="1514"/>
      <c r="E352" s="1514"/>
    </row>
    <row r="353" spans="1:5">
      <c r="A353" s="1514"/>
      <c r="B353" s="1891"/>
      <c r="C353" s="1514"/>
      <c r="D353" s="1514"/>
      <c r="E353" s="1514"/>
    </row>
    <row r="354" spans="1:5">
      <c r="A354" s="1514"/>
      <c r="B354" s="1891"/>
      <c r="C354" s="1514"/>
      <c r="D354" s="1514"/>
      <c r="E354" s="1514"/>
    </row>
    <row r="355" spans="1:5">
      <c r="A355" s="1514"/>
      <c r="B355" s="1891"/>
      <c r="C355" s="1514"/>
      <c r="D355" s="1514"/>
      <c r="E355" s="1514"/>
    </row>
    <row r="356" spans="1:5">
      <c r="A356" s="1514"/>
      <c r="B356" s="1891"/>
      <c r="C356" s="1514"/>
      <c r="D356" s="1514"/>
      <c r="E356" s="1514"/>
    </row>
    <row r="357" spans="1:5">
      <c r="A357" s="1514"/>
      <c r="B357" s="1891"/>
      <c r="C357" s="1514"/>
      <c r="D357" s="1514"/>
      <c r="E357" s="1514"/>
    </row>
    <row r="358" spans="1:5">
      <c r="A358" s="1514"/>
      <c r="B358" s="1891"/>
      <c r="C358" s="1514"/>
      <c r="D358" s="1514"/>
      <c r="E358" s="1514"/>
    </row>
    <row r="359" spans="1:5">
      <c r="A359" s="1514"/>
      <c r="B359" s="1891"/>
      <c r="C359" s="1514"/>
      <c r="D359" s="1514"/>
      <c r="E359" s="1514"/>
    </row>
    <row r="360" spans="1:5">
      <c r="A360" s="1514"/>
      <c r="B360" s="1891"/>
      <c r="C360" s="1514"/>
      <c r="D360" s="1514"/>
      <c r="E360" s="1514"/>
    </row>
    <row r="361" spans="1:5">
      <c r="A361" s="1514"/>
      <c r="B361" s="1891"/>
      <c r="C361" s="1514"/>
      <c r="D361" s="1514"/>
      <c r="E361" s="1514"/>
    </row>
    <row r="362" spans="1:5">
      <c r="A362" s="1514"/>
      <c r="B362" s="1891"/>
      <c r="C362" s="1514"/>
      <c r="D362" s="1514"/>
      <c r="E362" s="1514"/>
    </row>
    <row r="363" spans="1:5">
      <c r="A363" s="1514"/>
      <c r="B363" s="1891"/>
      <c r="C363" s="1514"/>
      <c r="D363" s="1514"/>
      <c r="E363" s="1514"/>
    </row>
    <row r="364" spans="1:5">
      <c r="A364" s="1514"/>
      <c r="B364" s="1891"/>
      <c r="C364" s="1514"/>
      <c r="D364" s="1514"/>
      <c r="E364" s="1514"/>
    </row>
    <row r="365" spans="1:5">
      <c r="A365" s="1514"/>
      <c r="B365" s="1891"/>
      <c r="C365" s="1514"/>
      <c r="D365" s="1514"/>
      <c r="E365" s="1514"/>
    </row>
    <row r="366" spans="1:5">
      <c r="A366" s="1514"/>
      <c r="B366" s="1891"/>
      <c r="C366" s="1514"/>
      <c r="D366" s="1514"/>
      <c r="E366" s="1514"/>
    </row>
    <row r="367" spans="1:5">
      <c r="A367" s="1514"/>
      <c r="B367" s="1891"/>
      <c r="C367" s="1514"/>
      <c r="D367" s="1514"/>
      <c r="E367" s="1514"/>
    </row>
    <row r="368" spans="1:5">
      <c r="A368" s="1514"/>
      <c r="B368" s="1891"/>
      <c r="C368" s="1514"/>
      <c r="D368" s="1514"/>
      <c r="E368" s="1514"/>
    </row>
    <row r="369" spans="1:5">
      <c r="A369" s="1514"/>
      <c r="B369" s="1891"/>
      <c r="C369" s="1514"/>
      <c r="D369" s="1514"/>
      <c r="E369" s="1514"/>
    </row>
    <row r="370" spans="1:5">
      <c r="A370" s="1514"/>
      <c r="B370" s="1891"/>
      <c r="C370" s="1514"/>
      <c r="D370" s="1514"/>
      <c r="E370" s="1514"/>
    </row>
    <row r="371" spans="1:5">
      <c r="A371" s="1514"/>
      <c r="B371" s="1891"/>
      <c r="C371" s="1514"/>
      <c r="D371" s="1514"/>
      <c r="E371" s="1514"/>
    </row>
    <row r="372" spans="1:5">
      <c r="A372" s="1514"/>
      <c r="B372" s="1891"/>
      <c r="C372" s="1514"/>
      <c r="D372" s="1514"/>
      <c r="E372" s="1514"/>
    </row>
    <row r="373" spans="1:5">
      <c r="A373" s="1514"/>
      <c r="B373" s="1891"/>
      <c r="C373" s="1514"/>
      <c r="D373" s="1514"/>
      <c r="E373" s="1514"/>
    </row>
    <row r="374" spans="1:5">
      <c r="A374" s="1514"/>
      <c r="B374" s="1891"/>
      <c r="C374" s="1514"/>
      <c r="D374" s="1514"/>
      <c r="E374" s="1514"/>
    </row>
    <row r="375" spans="1:5">
      <c r="A375" s="1514"/>
      <c r="B375" s="1891"/>
      <c r="C375" s="1514"/>
      <c r="D375" s="1514"/>
      <c r="E375" s="1514"/>
    </row>
    <row r="376" spans="1:5">
      <c r="A376" s="1514"/>
      <c r="B376" s="1891"/>
      <c r="C376" s="1514"/>
      <c r="D376" s="1514"/>
      <c r="E376" s="1514"/>
    </row>
    <row r="377" spans="1:5">
      <c r="A377" s="1514"/>
      <c r="B377" s="1891"/>
      <c r="C377" s="1514"/>
      <c r="D377" s="1514"/>
      <c r="E377" s="1514"/>
    </row>
    <row r="378" spans="1:5">
      <c r="A378" s="1514"/>
      <c r="B378" s="1891"/>
      <c r="C378" s="1514"/>
      <c r="D378" s="1514"/>
      <c r="E378" s="1514"/>
    </row>
    <row r="379" spans="1:5">
      <c r="A379" s="1514"/>
      <c r="B379" s="1891"/>
      <c r="C379" s="1514"/>
      <c r="D379" s="1514"/>
      <c r="E379" s="1514"/>
    </row>
    <row r="380" spans="1:5">
      <c r="A380" s="1514"/>
      <c r="B380" s="1891"/>
      <c r="C380" s="1514"/>
      <c r="D380" s="1514"/>
      <c r="E380" s="1514"/>
    </row>
    <row r="381" spans="1:5">
      <c r="A381" s="1514"/>
      <c r="B381" s="1891"/>
      <c r="C381" s="1514"/>
      <c r="D381" s="1514"/>
      <c r="E381" s="1514"/>
    </row>
    <row r="382" spans="1:5">
      <c r="A382" s="1514"/>
      <c r="B382" s="1891"/>
      <c r="C382" s="1514"/>
      <c r="D382" s="1514"/>
      <c r="E382" s="1514"/>
    </row>
    <row r="383" spans="1:5">
      <c r="A383" s="1514"/>
      <c r="B383" s="1891"/>
      <c r="C383" s="1514"/>
      <c r="D383" s="1514"/>
      <c r="E383" s="1514"/>
    </row>
    <row r="384" spans="1:5">
      <c r="A384" s="1514"/>
      <c r="B384" s="1891"/>
      <c r="C384" s="1514"/>
      <c r="D384" s="1514"/>
      <c r="E384" s="1514"/>
    </row>
    <row r="385" spans="1:5">
      <c r="A385" s="1514"/>
      <c r="B385" s="1891"/>
      <c r="C385" s="1514"/>
      <c r="D385" s="1514"/>
      <c r="E385" s="1514"/>
    </row>
    <row r="386" spans="1:5">
      <c r="A386" s="1514"/>
      <c r="B386" s="1891"/>
      <c r="C386" s="1514"/>
      <c r="D386" s="1514"/>
      <c r="E386" s="1514"/>
    </row>
    <row r="387" spans="1:5">
      <c r="A387" s="1514"/>
      <c r="B387" s="1891"/>
      <c r="C387" s="1514"/>
      <c r="D387" s="1514"/>
      <c r="E387" s="1514"/>
    </row>
    <row r="388" spans="1:5">
      <c r="A388" s="1514"/>
      <c r="B388" s="1891"/>
      <c r="C388" s="1514"/>
      <c r="D388" s="1514"/>
      <c r="E388" s="1514"/>
    </row>
    <row r="389" spans="1:5">
      <c r="A389" s="1514"/>
      <c r="B389" s="1891"/>
      <c r="C389" s="1514"/>
      <c r="D389" s="1514"/>
      <c r="E389" s="1514"/>
    </row>
    <row r="390" spans="1:5">
      <c r="A390" s="1514"/>
      <c r="B390" s="1891"/>
      <c r="C390" s="1514"/>
      <c r="D390" s="1514"/>
      <c r="E390" s="1514"/>
    </row>
    <row r="391" spans="1:5">
      <c r="A391" s="1514"/>
      <c r="B391" s="1891"/>
      <c r="C391" s="1514"/>
      <c r="D391" s="1514"/>
      <c r="E391" s="1514"/>
    </row>
    <row r="392" spans="1:5">
      <c r="A392" s="1514"/>
      <c r="B392" s="1891"/>
      <c r="C392" s="1514"/>
      <c r="D392" s="1514"/>
      <c r="E392" s="1514"/>
    </row>
    <row r="393" spans="1:5">
      <c r="A393" s="1514"/>
      <c r="B393" s="1891"/>
      <c r="C393" s="1514"/>
      <c r="D393" s="1514"/>
      <c r="E393" s="1514"/>
    </row>
    <row r="394" spans="1:5">
      <c r="A394" s="1514"/>
      <c r="B394" s="1891"/>
      <c r="C394" s="1514"/>
      <c r="D394" s="1514"/>
      <c r="E394" s="1514"/>
    </row>
    <row r="395" spans="1:5">
      <c r="A395" s="1514"/>
      <c r="B395" s="1891"/>
      <c r="C395" s="1514"/>
      <c r="D395" s="1514"/>
      <c r="E395" s="1514"/>
    </row>
    <row r="396" spans="1:5">
      <c r="A396" s="1514"/>
      <c r="B396" s="1891"/>
      <c r="C396" s="1514"/>
      <c r="D396" s="1514"/>
      <c r="E396" s="1514"/>
    </row>
    <row r="397" spans="1:5">
      <c r="A397" s="1514"/>
      <c r="B397" s="1891"/>
      <c r="C397" s="1514"/>
      <c r="D397" s="1514"/>
      <c r="E397" s="1514"/>
    </row>
    <row r="398" spans="1:5">
      <c r="A398" s="1514"/>
      <c r="B398" s="1891"/>
      <c r="C398" s="1514"/>
      <c r="D398" s="1514"/>
      <c r="E398" s="1514"/>
    </row>
    <row r="399" spans="1:5">
      <c r="A399" s="1514"/>
      <c r="B399" s="1891"/>
      <c r="C399" s="1514"/>
      <c r="D399" s="1514"/>
      <c r="E399" s="1514"/>
    </row>
    <row r="400" spans="1:5">
      <c r="A400" s="1514"/>
      <c r="B400" s="1891"/>
      <c r="C400" s="1514"/>
      <c r="D400" s="1514"/>
      <c r="E400" s="1514"/>
    </row>
    <row r="401" spans="1:5">
      <c r="A401" s="1514"/>
      <c r="B401" s="1891"/>
      <c r="C401" s="1514"/>
      <c r="D401" s="1514"/>
      <c r="E401" s="1514"/>
    </row>
    <row r="402" spans="1:5">
      <c r="A402" s="1514"/>
      <c r="B402" s="1891"/>
      <c r="C402" s="1514"/>
      <c r="D402" s="1514"/>
      <c r="E402" s="1514"/>
    </row>
    <row r="403" spans="1:5">
      <c r="A403" s="1514"/>
      <c r="B403" s="1891"/>
      <c r="C403" s="1514"/>
      <c r="D403" s="1514"/>
      <c r="E403" s="1514"/>
    </row>
    <row r="404" spans="1:5">
      <c r="A404" s="1514"/>
      <c r="B404" s="1891"/>
      <c r="C404" s="1514"/>
      <c r="D404" s="1514"/>
      <c r="E404" s="1514"/>
    </row>
    <row r="405" spans="1:5">
      <c r="A405" s="1514"/>
      <c r="B405" s="1891"/>
      <c r="C405" s="1514"/>
      <c r="D405" s="1514"/>
      <c r="E405" s="1514"/>
    </row>
    <row r="406" spans="1:5">
      <c r="A406" s="1514"/>
      <c r="B406" s="1891"/>
      <c r="C406" s="1514"/>
      <c r="D406" s="1514"/>
      <c r="E406" s="1514"/>
    </row>
    <row r="407" spans="1:5">
      <c r="A407" s="1514"/>
      <c r="B407" s="1891"/>
      <c r="C407" s="1514"/>
      <c r="D407" s="1514"/>
      <c r="E407" s="1514"/>
    </row>
    <row r="408" spans="1:5">
      <c r="A408" s="1514"/>
      <c r="B408" s="1891"/>
      <c r="C408" s="1514"/>
      <c r="D408" s="1514"/>
      <c r="E408" s="1514"/>
    </row>
    <row r="409" spans="1:5">
      <c r="A409" s="1514"/>
      <c r="B409" s="1891"/>
      <c r="C409" s="1514"/>
      <c r="D409" s="1514"/>
      <c r="E409" s="1514"/>
    </row>
    <row r="410" spans="1:5">
      <c r="A410" s="1514"/>
      <c r="B410" s="1891"/>
      <c r="C410" s="1514"/>
      <c r="D410" s="1514"/>
      <c r="E410" s="1514"/>
    </row>
    <row r="411" spans="1:5">
      <c r="A411" s="1514"/>
      <c r="B411" s="1891"/>
      <c r="C411" s="1514"/>
      <c r="D411" s="1514"/>
      <c r="E411" s="1514"/>
    </row>
    <row r="412" spans="1:5">
      <c r="A412" s="1514"/>
      <c r="B412" s="1891"/>
      <c r="C412" s="1514"/>
      <c r="D412" s="1514"/>
      <c r="E412" s="1514"/>
    </row>
    <row r="413" spans="1:5">
      <c r="A413" s="1514"/>
      <c r="B413" s="1891"/>
      <c r="C413" s="1514"/>
      <c r="D413" s="1514"/>
      <c r="E413" s="1514"/>
    </row>
    <row r="414" spans="1:5">
      <c r="A414" s="1514"/>
      <c r="B414" s="1891"/>
      <c r="C414" s="1514"/>
      <c r="D414" s="1514"/>
      <c r="E414" s="1514"/>
    </row>
    <row r="415" spans="1:5">
      <c r="A415" s="1514"/>
      <c r="B415" s="1891"/>
      <c r="C415" s="1514"/>
      <c r="D415" s="1514"/>
      <c r="E415" s="1514"/>
    </row>
    <row r="416" spans="1:5">
      <c r="A416" s="1514"/>
      <c r="B416" s="1891"/>
      <c r="C416" s="1514"/>
      <c r="D416" s="1514"/>
      <c r="E416" s="1514"/>
    </row>
    <row r="417" spans="1:5">
      <c r="A417" s="1514"/>
      <c r="B417" s="1891"/>
      <c r="C417" s="1514"/>
      <c r="D417" s="1514"/>
      <c r="E417" s="1514"/>
    </row>
    <row r="418" spans="1:5">
      <c r="A418" s="1514"/>
      <c r="B418" s="1891"/>
      <c r="C418" s="1514"/>
      <c r="D418" s="1514"/>
      <c r="E418" s="1514"/>
    </row>
    <row r="419" spans="1:5">
      <c r="A419" s="1514"/>
      <c r="B419" s="1891"/>
      <c r="C419" s="1514"/>
      <c r="D419" s="1514"/>
      <c r="E419" s="1514"/>
    </row>
    <row r="420" spans="1:5">
      <c r="A420" s="1514"/>
      <c r="B420" s="1891"/>
      <c r="C420" s="1514"/>
      <c r="D420" s="1514"/>
      <c r="E420" s="1514"/>
    </row>
    <row r="421" spans="1:5">
      <c r="A421" s="1514"/>
      <c r="B421" s="1891"/>
      <c r="C421" s="1514"/>
      <c r="D421" s="1514"/>
      <c r="E421" s="1514"/>
    </row>
    <row r="422" spans="1:5">
      <c r="A422" s="1514"/>
      <c r="B422" s="1891"/>
      <c r="C422" s="1514"/>
      <c r="D422" s="1514"/>
      <c r="E422" s="1514"/>
    </row>
    <row r="423" spans="1:5">
      <c r="A423" s="1514"/>
      <c r="B423" s="1891"/>
      <c r="C423" s="1514"/>
      <c r="D423" s="1514"/>
      <c r="E423" s="1514"/>
    </row>
    <row r="424" spans="1:5">
      <c r="A424" s="1514"/>
      <c r="B424" s="1891"/>
      <c r="C424" s="1514"/>
      <c r="D424" s="1514"/>
      <c r="E424" s="1514"/>
    </row>
    <row r="425" spans="1:5">
      <c r="A425" s="1514"/>
      <c r="B425" s="1891"/>
      <c r="C425" s="1514"/>
      <c r="D425" s="1514"/>
      <c r="E425" s="1514"/>
    </row>
    <row r="426" spans="1:5">
      <c r="A426" s="1514"/>
      <c r="B426" s="1891"/>
      <c r="C426" s="1514"/>
      <c r="D426" s="1514"/>
      <c r="E426" s="1514"/>
    </row>
    <row r="427" spans="1:5">
      <c r="A427" s="1514"/>
      <c r="B427" s="1891"/>
      <c r="C427" s="1514"/>
      <c r="D427" s="1514"/>
      <c r="E427" s="1514"/>
    </row>
    <row r="428" spans="1:5">
      <c r="A428" s="1514"/>
      <c r="B428" s="1891"/>
      <c r="C428" s="1514"/>
      <c r="D428" s="1514"/>
      <c r="E428" s="1514"/>
    </row>
    <row r="429" spans="1:5">
      <c r="A429" s="1514"/>
      <c r="B429" s="1891"/>
      <c r="C429" s="1514"/>
      <c r="D429" s="1514"/>
      <c r="E429" s="1514"/>
    </row>
    <row r="430" spans="1:5">
      <c r="A430" s="1514"/>
      <c r="B430" s="1891"/>
      <c r="C430" s="1514"/>
      <c r="D430" s="1514"/>
      <c r="E430" s="1514"/>
    </row>
    <row r="431" spans="1:5">
      <c r="A431" s="1514"/>
      <c r="B431" s="1891"/>
      <c r="C431" s="1514"/>
      <c r="D431" s="1514"/>
      <c r="E431" s="1514"/>
    </row>
    <row r="432" spans="1:5">
      <c r="A432" s="1514"/>
      <c r="B432" s="1891"/>
      <c r="C432" s="1514"/>
      <c r="D432" s="1514"/>
      <c r="E432" s="1514"/>
    </row>
    <row r="433" spans="1:5">
      <c r="A433" s="1514"/>
      <c r="B433" s="1891"/>
      <c r="C433" s="1514"/>
      <c r="D433" s="1514"/>
      <c r="E433" s="1514"/>
    </row>
    <row r="434" spans="1:5">
      <c r="A434" s="1514"/>
      <c r="B434" s="1891"/>
      <c r="C434" s="1514"/>
      <c r="D434" s="1514"/>
      <c r="E434" s="1514"/>
    </row>
    <row r="435" spans="1:5">
      <c r="A435" s="1514"/>
      <c r="B435" s="1891"/>
      <c r="C435" s="1514"/>
      <c r="D435" s="1514"/>
      <c r="E435" s="1514"/>
    </row>
    <row r="436" spans="1:5">
      <c r="A436" s="1514"/>
      <c r="B436" s="1891"/>
      <c r="C436" s="1514"/>
      <c r="D436" s="1514"/>
      <c r="E436" s="1514"/>
    </row>
    <row r="437" spans="1:5">
      <c r="A437" s="1514"/>
      <c r="B437" s="1891"/>
      <c r="C437" s="1514"/>
      <c r="D437" s="1514"/>
      <c r="E437" s="1514"/>
    </row>
    <row r="438" spans="1:5">
      <c r="A438" s="1514"/>
      <c r="B438" s="1891"/>
      <c r="C438" s="1514"/>
      <c r="D438" s="1514"/>
      <c r="E438" s="1514"/>
    </row>
    <row r="439" spans="1:5">
      <c r="A439" s="1514"/>
      <c r="B439" s="1891"/>
      <c r="C439" s="1514"/>
      <c r="D439" s="1514"/>
      <c r="E439" s="1514"/>
    </row>
    <row r="440" spans="1:5">
      <c r="A440" s="1514"/>
      <c r="B440" s="1891"/>
      <c r="C440" s="1514"/>
      <c r="D440" s="1514"/>
      <c r="E440" s="1514"/>
    </row>
    <row r="441" spans="1:5">
      <c r="A441" s="1514"/>
      <c r="B441" s="1891"/>
      <c r="C441" s="1514"/>
      <c r="D441" s="1514"/>
      <c r="E441" s="1514"/>
    </row>
    <row r="442" spans="1:5">
      <c r="A442" s="1514"/>
      <c r="B442" s="1891"/>
      <c r="C442" s="1514"/>
      <c r="D442" s="1514"/>
      <c r="E442" s="1514"/>
    </row>
    <row r="443" spans="1:5">
      <c r="A443" s="1514"/>
      <c r="B443" s="1891"/>
      <c r="C443" s="1514"/>
      <c r="D443" s="1514"/>
      <c r="E443" s="1514"/>
    </row>
    <row r="444" spans="1:5">
      <c r="A444" s="1514"/>
      <c r="B444" s="1891"/>
      <c r="C444" s="1514"/>
      <c r="D444" s="1514"/>
      <c r="E444" s="1514"/>
    </row>
    <row r="445" spans="1:5">
      <c r="A445" s="1514"/>
      <c r="B445" s="1891"/>
      <c r="C445" s="1514"/>
      <c r="D445" s="1514"/>
      <c r="E445" s="1514"/>
    </row>
    <row r="446" spans="1:5">
      <c r="A446" s="1514"/>
      <c r="B446" s="1891"/>
      <c r="C446" s="1514"/>
      <c r="D446" s="1514"/>
      <c r="E446" s="1514"/>
    </row>
    <row r="447" spans="1:5">
      <c r="A447" s="1514"/>
      <c r="B447" s="1891"/>
      <c r="C447" s="1514"/>
      <c r="D447" s="1514"/>
      <c r="E447" s="1514"/>
    </row>
    <row r="448" spans="1:5">
      <c r="A448" s="1514"/>
      <c r="B448" s="1891"/>
      <c r="C448" s="1514"/>
      <c r="D448" s="1514"/>
      <c r="E448" s="1514"/>
    </row>
    <row r="449" spans="1:5">
      <c r="A449" s="1514"/>
      <c r="B449" s="1891"/>
      <c r="C449" s="1514"/>
      <c r="D449" s="1514"/>
      <c r="E449" s="1514"/>
    </row>
    <row r="450" spans="1:5">
      <c r="A450" s="1514"/>
      <c r="B450" s="1891"/>
      <c r="C450" s="1514"/>
      <c r="D450" s="1514"/>
      <c r="E450" s="1514"/>
    </row>
    <row r="451" spans="1:5">
      <c r="A451" s="1514"/>
      <c r="B451" s="1891"/>
      <c r="C451" s="1514"/>
      <c r="D451" s="1514"/>
      <c r="E451" s="1514"/>
    </row>
    <row r="452" spans="1:5">
      <c r="A452" s="1514"/>
      <c r="B452" s="1891"/>
      <c r="C452" s="1514"/>
      <c r="D452" s="1514"/>
      <c r="E452" s="1514"/>
    </row>
    <row r="453" spans="1:5">
      <c r="A453" s="1514"/>
      <c r="B453" s="1891"/>
      <c r="C453" s="1514"/>
      <c r="D453" s="1514"/>
      <c r="E453" s="1514"/>
    </row>
    <row r="454" spans="1:5">
      <c r="A454" s="1514"/>
      <c r="B454" s="1891"/>
      <c r="C454" s="1514"/>
      <c r="D454" s="1514"/>
      <c r="E454" s="1514"/>
    </row>
    <row r="455" spans="1:5">
      <c r="A455" s="1514"/>
      <c r="B455" s="1891"/>
      <c r="C455" s="1514"/>
      <c r="D455" s="1514"/>
      <c r="E455" s="1514"/>
    </row>
    <row r="456" spans="1:5">
      <c r="A456" s="1514"/>
      <c r="B456" s="1891"/>
      <c r="C456" s="1514"/>
      <c r="D456" s="1514"/>
      <c r="E456" s="1514"/>
    </row>
    <row r="457" spans="1:5">
      <c r="A457" s="1514"/>
      <c r="B457" s="1891"/>
      <c r="C457" s="1514"/>
      <c r="D457" s="1514"/>
      <c r="E457" s="1514"/>
    </row>
    <row r="458" spans="1:5">
      <c r="A458" s="1514"/>
      <c r="B458" s="1891"/>
      <c r="C458" s="1514"/>
      <c r="D458" s="1514"/>
      <c r="E458" s="1514"/>
    </row>
    <row r="459" spans="1:5">
      <c r="A459" s="1514"/>
      <c r="B459" s="1891"/>
      <c r="C459" s="1514"/>
      <c r="D459" s="1514"/>
      <c r="E459" s="1514"/>
    </row>
    <row r="460" spans="1:5">
      <c r="A460" s="1514"/>
      <c r="B460" s="1891"/>
      <c r="C460" s="1514"/>
      <c r="D460" s="1514"/>
      <c r="E460" s="1514"/>
    </row>
    <row r="461" spans="1:5">
      <c r="A461" s="1514"/>
      <c r="B461" s="1891"/>
      <c r="C461" s="1514"/>
      <c r="D461" s="1514"/>
      <c r="E461" s="1514"/>
    </row>
    <row r="462" spans="1:5">
      <c r="A462" s="1514"/>
      <c r="B462" s="1891"/>
      <c r="C462" s="1514"/>
      <c r="D462" s="1514"/>
      <c r="E462" s="1514"/>
    </row>
    <row r="463" spans="1:5">
      <c r="A463" s="1514"/>
      <c r="B463" s="1891"/>
      <c r="C463" s="1514"/>
      <c r="D463" s="1514"/>
      <c r="E463" s="1514"/>
    </row>
    <row r="464" spans="1:5">
      <c r="A464" s="1514"/>
      <c r="B464" s="1891"/>
      <c r="C464" s="1514"/>
      <c r="D464" s="1514"/>
      <c r="E464" s="1514"/>
    </row>
    <row r="465" spans="1:5">
      <c r="A465" s="1514"/>
      <c r="B465" s="1891"/>
      <c r="C465" s="1514"/>
      <c r="D465" s="1514"/>
      <c r="E465" s="1514"/>
    </row>
    <row r="466" spans="1:5">
      <c r="A466" s="1514"/>
      <c r="B466" s="1891"/>
      <c r="C466" s="1514"/>
      <c r="D466" s="1514"/>
      <c r="E466" s="1514"/>
    </row>
    <row r="467" spans="1:5">
      <c r="A467" s="1514"/>
      <c r="B467" s="1891"/>
      <c r="C467" s="1514"/>
      <c r="D467" s="1514"/>
      <c r="E467" s="1514"/>
    </row>
    <row r="468" spans="1:5">
      <c r="A468" s="1514"/>
      <c r="B468" s="1891"/>
      <c r="C468" s="1514"/>
      <c r="D468" s="1514"/>
      <c r="E468" s="1514"/>
    </row>
    <row r="469" spans="1:5">
      <c r="A469" s="1514"/>
      <c r="B469" s="1891"/>
      <c r="C469" s="1514"/>
      <c r="D469" s="1514"/>
      <c r="E469" s="1514"/>
    </row>
    <row r="470" spans="1:5">
      <c r="A470" s="1514"/>
      <c r="B470" s="1891"/>
      <c r="C470" s="1514"/>
      <c r="D470" s="1514"/>
      <c r="E470" s="1514"/>
    </row>
    <row r="471" spans="1:5">
      <c r="A471" s="1514"/>
      <c r="B471" s="1891"/>
      <c r="C471" s="1514"/>
      <c r="D471" s="1514"/>
      <c r="E471" s="1514"/>
    </row>
    <row r="472" spans="1:5">
      <c r="A472" s="1514"/>
      <c r="B472" s="1891"/>
      <c r="C472" s="1514"/>
      <c r="D472" s="1514"/>
      <c r="E472" s="1514"/>
    </row>
    <row r="473" spans="1:5">
      <c r="A473" s="1514"/>
      <c r="B473" s="1891"/>
      <c r="C473" s="1514"/>
      <c r="D473" s="1514"/>
      <c r="E473" s="1514"/>
    </row>
    <row r="474" spans="1:5">
      <c r="A474" s="1514"/>
      <c r="B474" s="1891"/>
      <c r="C474" s="1514"/>
      <c r="D474" s="1514"/>
      <c r="E474" s="1514"/>
    </row>
    <row r="475" spans="1:5">
      <c r="A475" s="1514"/>
      <c r="B475" s="1891"/>
      <c r="C475" s="1514"/>
      <c r="D475" s="1514"/>
      <c r="E475" s="1514"/>
    </row>
    <row r="476" spans="1:5">
      <c r="A476" s="1514"/>
      <c r="B476" s="1891"/>
      <c r="C476" s="1514"/>
      <c r="D476" s="1514"/>
      <c r="E476" s="1514"/>
    </row>
    <row r="477" spans="1:5">
      <c r="A477" s="1514"/>
      <c r="B477" s="1891"/>
      <c r="C477" s="1514"/>
      <c r="D477" s="1514"/>
      <c r="E477" s="1514"/>
    </row>
    <row r="478" spans="1:5">
      <c r="A478" s="1514"/>
      <c r="B478" s="1891"/>
      <c r="C478" s="1514"/>
      <c r="D478" s="1514"/>
      <c r="E478" s="1514"/>
    </row>
    <row r="479" spans="1:5">
      <c r="A479" s="1514"/>
      <c r="B479" s="1891"/>
      <c r="C479" s="1514"/>
      <c r="D479" s="1514"/>
      <c r="E479" s="1514"/>
    </row>
    <row r="480" spans="1:5">
      <c r="A480" s="1514"/>
      <c r="B480" s="1891"/>
      <c r="C480" s="1514"/>
      <c r="D480" s="1514"/>
      <c r="E480" s="1514"/>
    </row>
    <row r="481" spans="1:5">
      <c r="A481" s="1514"/>
      <c r="B481" s="1891"/>
      <c r="C481" s="1514"/>
      <c r="D481" s="1514"/>
      <c r="E481" s="1514"/>
    </row>
    <row r="482" spans="1:5">
      <c r="A482" s="1514"/>
      <c r="B482" s="1891"/>
      <c r="C482" s="1514"/>
      <c r="D482" s="1514"/>
      <c r="E482" s="1514"/>
    </row>
    <row r="483" spans="1:5">
      <c r="A483" s="1514"/>
      <c r="B483" s="1891"/>
      <c r="C483" s="1514"/>
      <c r="D483" s="1514"/>
      <c r="E483" s="1514"/>
    </row>
    <row r="484" spans="1:5">
      <c r="A484" s="1514"/>
      <c r="B484" s="1891"/>
      <c r="C484" s="1514"/>
      <c r="D484" s="1514"/>
      <c r="E484" s="1514"/>
    </row>
    <row r="485" spans="1:5">
      <c r="A485" s="1514"/>
      <c r="B485" s="1891"/>
      <c r="C485" s="1514"/>
      <c r="D485" s="1514"/>
      <c r="E485" s="1514"/>
    </row>
    <row r="486" spans="1:5">
      <c r="A486" s="1514"/>
      <c r="B486" s="1891"/>
      <c r="C486" s="1514"/>
      <c r="D486" s="1514"/>
      <c r="E486" s="1514"/>
    </row>
    <row r="487" spans="1:5">
      <c r="A487" s="1514"/>
      <c r="B487" s="1891"/>
      <c r="C487" s="1514"/>
      <c r="D487" s="1514"/>
      <c r="E487" s="1514"/>
    </row>
    <row r="488" spans="1:5">
      <c r="A488" s="1514"/>
      <c r="B488" s="1891"/>
      <c r="C488" s="1514"/>
      <c r="D488" s="1514"/>
      <c r="E488" s="1514"/>
    </row>
    <row r="489" spans="1:5">
      <c r="A489" s="1514"/>
      <c r="B489" s="1891"/>
      <c r="C489" s="1514"/>
      <c r="D489" s="1514"/>
      <c r="E489" s="1514"/>
    </row>
    <row r="490" spans="1:5">
      <c r="A490" s="1514"/>
      <c r="B490" s="1891"/>
      <c r="C490" s="1514"/>
      <c r="D490" s="1514"/>
      <c r="E490" s="1514"/>
    </row>
    <row r="491" spans="1:5">
      <c r="A491" s="1514"/>
      <c r="B491" s="1891"/>
      <c r="C491" s="1514"/>
      <c r="D491" s="1514"/>
      <c r="E491" s="1514"/>
    </row>
    <row r="492" spans="1:5">
      <c r="A492" s="1514"/>
      <c r="B492" s="1891"/>
      <c r="C492" s="1514"/>
      <c r="D492" s="1514"/>
      <c r="E492" s="1514"/>
    </row>
    <row r="493" spans="1:5">
      <c r="A493" s="1514"/>
      <c r="B493" s="1891"/>
      <c r="C493" s="1514"/>
      <c r="D493" s="1514"/>
      <c r="E493" s="1514"/>
    </row>
    <row r="494" spans="1:5">
      <c r="A494" s="1514"/>
      <c r="B494" s="1891"/>
      <c r="C494" s="1514"/>
      <c r="D494" s="1514"/>
      <c r="E494" s="1514"/>
    </row>
    <row r="495" spans="1:5">
      <c r="A495" s="1514"/>
      <c r="B495" s="1891"/>
      <c r="C495" s="1514"/>
      <c r="D495" s="1514"/>
      <c r="E495" s="1514"/>
    </row>
    <row r="496" spans="1:5">
      <c r="A496" s="1514"/>
      <c r="B496" s="1891"/>
      <c r="C496" s="1514"/>
      <c r="D496" s="1514"/>
      <c r="E496" s="1514"/>
    </row>
    <row r="497" spans="1:5">
      <c r="A497" s="1514"/>
      <c r="B497" s="1891"/>
      <c r="C497" s="1514"/>
      <c r="D497" s="1514"/>
      <c r="E497" s="1514"/>
    </row>
    <row r="498" spans="1:5">
      <c r="A498" s="1514"/>
      <c r="B498" s="1891"/>
      <c r="C498" s="1514"/>
      <c r="D498" s="1514"/>
      <c r="E498" s="1514"/>
    </row>
    <row r="499" spans="1:5">
      <c r="A499" s="1514"/>
      <c r="B499" s="1891"/>
      <c r="C499" s="1514"/>
      <c r="D499" s="1514"/>
      <c r="E499" s="1514"/>
    </row>
    <row r="500" spans="1:5">
      <c r="A500" s="1514"/>
      <c r="B500" s="1891"/>
      <c r="C500" s="1514"/>
      <c r="D500" s="1514"/>
      <c r="E500" s="1514"/>
    </row>
    <row r="501" spans="1:5">
      <c r="A501" s="1514"/>
      <c r="B501" s="1891"/>
      <c r="C501" s="1514"/>
      <c r="D501" s="1514"/>
      <c r="E501" s="1514"/>
    </row>
    <row r="502" spans="1:5">
      <c r="A502" s="1514"/>
      <c r="B502" s="1891"/>
      <c r="C502" s="1514"/>
      <c r="D502" s="1514"/>
      <c r="E502" s="1514"/>
    </row>
    <row r="503" spans="1:5">
      <c r="A503" s="1514"/>
      <c r="B503" s="1891"/>
      <c r="C503" s="1514"/>
      <c r="D503" s="1514"/>
      <c r="E503" s="1514"/>
    </row>
    <row r="504" spans="1:5">
      <c r="A504" s="1514"/>
      <c r="B504" s="1891"/>
      <c r="C504" s="1514"/>
      <c r="D504" s="1514"/>
      <c r="E504" s="1514"/>
    </row>
    <row r="505" spans="1:5">
      <c r="A505" s="1514"/>
      <c r="B505" s="1891"/>
      <c r="C505" s="1514"/>
      <c r="D505" s="1514"/>
      <c r="E505" s="1514"/>
    </row>
    <row r="506" spans="1:5">
      <c r="A506" s="1514"/>
      <c r="B506" s="1891"/>
      <c r="C506" s="1514"/>
      <c r="D506" s="1514"/>
      <c r="E506" s="1514"/>
    </row>
    <row r="507" spans="1:5">
      <c r="A507" s="1514"/>
      <c r="B507" s="1891"/>
      <c r="C507" s="1514"/>
      <c r="D507" s="1514"/>
      <c r="E507" s="1514"/>
    </row>
    <row r="508" spans="1:5">
      <c r="A508" s="1514"/>
      <c r="B508" s="1891"/>
      <c r="C508" s="1514"/>
      <c r="D508" s="1514"/>
      <c r="E508" s="1514"/>
    </row>
    <row r="509" spans="1:5">
      <c r="A509" s="1514"/>
      <c r="B509" s="1891"/>
      <c r="C509" s="1514"/>
      <c r="D509" s="1514"/>
      <c r="E509" s="1514"/>
    </row>
    <row r="510" spans="1:5">
      <c r="A510" s="1514"/>
      <c r="B510" s="1891"/>
      <c r="C510" s="1514"/>
      <c r="D510" s="1514"/>
      <c r="E510" s="1514"/>
    </row>
    <row r="511" spans="1:5">
      <c r="A511" s="1514"/>
      <c r="B511" s="1891"/>
      <c r="C511" s="1514"/>
      <c r="D511" s="1514"/>
      <c r="E511" s="1514"/>
    </row>
    <row r="512" spans="1:5">
      <c r="A512" s="1514"/>
      <c r="B512" s="1891"/>
      <c r="C512" s="1514"/>
      <c r="D512" s="1514"/>
      <c r="E512" s="1514"/>
    </row>
    <row r="513" spans="1:5">
      <c r="A513" s="1514"/>
      <c r="B513" s="1891"/>
      <c r="C513" s="1514"/>
      <c r="D513" s="1514"/>
      <c r="E513" s="1514"/>
    </row>
    <row r="514" spans="1:5">
      <c r="A514" s="1514"/>
      <c r="B514" s="1891"/>
      <c r="C514" s="1514"/>
      <c r="D514" s="1514"/>
      <c r="E514" s="1514"/>
    </row>
    <row r="515" spans="1:5">
      <c r="A515" s="1514"/>
      <c r="B515" s="1891"/>
      <c r="C515" s="1514"/>
      <c r="D515" s="1514"/>
      <c r="E515" s="1514"/>
    </row>
    <row r="516" spans="1:5">
      <c r="A516" s="1514"/>
      <c r="B516" s="1891"/>
      <c r="C516" s="1514"/>
      <c r="D516" s="1514"/>
      <c r="E516" s="1514"/>
    </row>
    <row r="517" spans="1:5">
      <c r="A517" s="1514"/>
      <c r="B517" s="1891"/>
      <c r="C517" s="1514"/>
      <c r="D517" s="1514"/>
      <c r="E517" s="1514"/>
    </row>
    <row r="518" spans="1:5">
      <c r="A518" s="1514"/>
      <c r="B518" s="1891"/>
      <c r="C518" s="1514"/>
      <c r="D518" s="1514"/>
      <c r="E518" s="1514"/>
    </row>
    <row r="519" spans="1:5">
      <c r="A519" s="1514"/>
      <c r="B519" s="1891"/>
      <c r="C519" s="1514"/>
      <c r="D519" s="1514"/>
      <c r="E519" s="1514"/>
    </row>
    <row r="520" spans="1:5">
      <c r="A520" s="1514"/>
      <c r="B520" s="1891"/>
      <c r="C520" s="1514"/>
      <c r="D520" s="1514"/>
      <c r="E520" s="1514"/>
    </row>
    <row r="521" spans="1:5">
      <c r="A521" s="1514"/>
      <c r="B521" s="1891"/>
      <c r="C521" s="1514"/>
      <c r="D521" s="1514"/>
      <c r="E521" s="1514"/>
    </row>
    <row r="522" spans="1:5">
      <c r="A522" s="1514"/>
      <c r="B522" s="1891"/>
      <c r="C522" s="1514"/>
      <c r="D522" s="1514"/>
      <c r="E522" s="1514"/>
    </row>
    <row r="523" spans="1:5">
      <c r="A523" s="1514"/>
      <c r="B523" s="1891"/>
      <c r="C523" s="1514"/>
      <c r="D523" s="1514"/>
      <c r="E523" s="1514"/>
    </row>
    <row r="524" spans="1:5">
      <c r="A524" s="1514"/>
      <c r="B524" s="1891"/>
      <c r="C524" s="1514"/>
      <c r="D524" s="1514"/>
      <c r="E524" s="1514"/>
    </row>
    <row r="525" spans="1:5">
      <c r="A525" s="1514"/>
      <c r="B525" s="1891"/>
      <c r="C525" s="1514"/>
      <c r="D525" s="1514"/>
      <c r="E525" s="1514"/>
    </row>
    <row r="526" spans="1:5">
      <c r="A526" s="1514"/>
      <c r="B526" s="1891"/>
      <c r="C526" s="1514"/>
      <c r="D526" s="1514"/>
      <c r="E526" s="1514"/>
    </row>
    <row r="527" spans="1:5">
      <c r="A527" s="1514"/>
      <c r="B527" s="1891"/>
      <c r="C527" s="1514"/>
      <c r="D527" s="1514"/>
      <c r="E527" s="1514"/>
    </row>
    <row r="528" spans="1:5">
      <c r="A528" s="1514"/>
      <c r="B528" s="1891"/>
      <c r="C528" s="1514"/>
      <c r="D528" s="1514"/>
      <c r="E528" s="1514"/>
    </row>
    <row r="529" spans="1:5">
      <c r="A529" s="1514"/>
      <c r="B529" s="1891"/>
      <c r="C529" s="1514"/>
      <c r="D529" s="1514"/>
      <c r="E529" s="1514"/>
    </row>
    <row r="530" spans="1:5">
      <c r="A530" s="1514"/>
      <c r="B530" s="1891"/>
      <c r="C530" s="1514"/>
      <c r="D530" s="1514"/>
      <c r="E530" s="1514"/>
    </row>
    <row r="531" spans="1:5">
      <c r="A531" s="1514"/>
      <c r="B531" s="1891"/>
      <c r="C531" s="1514"/>
      <c r="D531" s="1514"/>
      <c r="E531" s="1514"/>
    </row>
    <row r="532" spans="1:5">
      <c r="A532" s="1514"/>
      <c r="B532" s="1891"/>
      <c r="C532" s="1514"/>
      <c r="D532" s="1514"/>
      <c r="E532" s="1514"/>
    </row>
    <row r="533" spans="1:5">
      <c r="A533" s="1514"/>
      <c r="B533" s="1891"/>
      <c r="C533" s="1514"/>
      <c r="D533" s="1514"/>
      <c r="E533" s="1514"/>
    </row>
    <row r="534" spans="1:5">
      <c r="A534" s="1514"/>
      <c r="B534" s="1891"/>
      <c r="C534" s="1514"/>
      <c r="D534" s="1514"/>
      <c r="E534" s="1514"/>
    </row>
    <row r="535" spans="1:5">
      <c r="A535" s="1514"/>
      <c r="B535" s="1891"/>
      <c r="C535" s="1514"/>
      <c r="D535" s="1514"/>
      <c r="E535" s="1514"/>
    </row>
    <row r="536" spans="1:5">
      <c r="A536" s="1514"/>
      <c r="B536" s="1891"/>
      <c r="C536" s="1514"/>
      <c r="D536" s="1514"/>
      <c r="E536" s="1514"/>
    </row>
    <row r="537" spans="1:5">
      <c r="A537" s="1514"/>
      <c r="B537" s="1891"/>
      <c r="C537" s="1514"/>
      <c r="D537" s="1514"/>
      <c r="E537" s="1514"/>
    </row>
    <row r="538" spans="1:5">
      <c r="A538" s="1514"/>
      <c r="B538" s="1891"/>
      <c r="C538" s="1514"/>
      <c r="D538" s="1514"/>
      <c r="E538" s="1514"/>
    </row>
    <row r="539" spans="1:5">
      <c r="A539" s="1514"/>
      <c r="B539" s="1891"/>
      <c r="C539" s="1514"/>
      <c r="D539" s="1514"/>
      <c r="E539" s="1514"/>
    </row>
    <row r="540" spans="1:5">
      <c r="A540" s="1514"/>
      <c r="B540" s="1891"/>
      <c r="C540" s="1514"/>
      <c r="D540" s="1514"/>
      <c r="E540" s="1514"/>
    </row>
    <row r="541" spans="1:5">
      <c r="A541" s="1514"/>
      <c r="B541" s="1891"/>
      <c r="C541" s="1514"/>
      <c r="D541" s="1514"/>
      <c r="E541" s="1514"/>
    </row>
    <row r="542" spans="1:5">
      <c r="A542" s="1514"/>
      <c r="B542" s="1891"/>
      <c r="C542" s="1514"/>
      <c r="D542" s="1514"/>
      <c r="E542" s="1514"/>
    </row>
    <row r="543" spans="1:5">
      <c r="A543" s="1514"/>
      <c r="B543" s="1891"/>
      <c r="C543" s="1514"/>
      <c r="D543" s="1514"/>
      <c r="E543" s="1514"/>
    </row>
    <row r="544" spans="1:5">
      <c r="A544" s="1514"/>
      <c r="B544" s="1891"/>
      <c r="C544" s="1514"/>
      <c r="D544" s="1514"/>
      <c r="E544" s="1514"/>
    </row>
    <row r="545" spans="1:5">
      <c r="A545" s="1514"/>
      <c r="B545" s="1891"/>
      <c r="C545" s="1514"/>
      <c r="D545" s="1514"/>
      <c r="E545" s="1514"/>
    </row>
    <row r="546" spans="1:5">
      <c r="A546" s="1514"/>
      <c r="B546" s="1891"/>
      <c r="C546" s="1514"/>
      <c r="D546" s="1514"/>
      <c r="E546" s="1514"/>
    </row>
    <row r="547" spans="1:5">
      <c r="A547" s="1514"/>
      <c r="B547" s="1891"/>
      <c r="C547" s="1514"/>
      <c r="D547" s="1514"/>
      <c r="E547" s="1514"/>
    </row>
    <row r="548" spans="1:5">
      <c r="A548" s="1514"/>
      <c r="B548" s="1891"/>
      <c r="C548" s="1514"/>
      <c r="D548" s="1514"/>
      <c r="E548" s="1514"/>
    </row>
    <row r="549" spans="1:5">
      <c r="A549" s="1514"/>
      <c r="B549" s="1891"/>
      <c r="C549" s="1514"/>
      <c r="D549" s="1514"/>
      <c r="E549" s="1514"/>
    </row>
    <row r="550" spans="1:5">
      <c r="A550" s="1514"/>
      <c r="B550" s="1891"/>
      <c r="C550" s="1514"/>
      <c r="D550" s="1514"/>
      <c r="E550" s="1514"/>
    </row>
    <row r="551" spans="1:5">
      <c r="A551" s="1514"/>
      <c r="B551" s="1891"/>
      <c r="C551" s="1514"/>
      <c r="D551" s="1514"/>
      <c r="E551" s="1514"/>
    </row>
    <row r="552" spans="1:5">
      <c r="A552" s="1514"/>
      <c r="B552" s="1891"/>
      <c r="C552" s="1514"/>
      <c r="D552" s="1514"/>
      <c r="E552" s="1514"/>
    </row>
    <row r="553" spans="1:5">
      <c r="A553" s="1514"/>
      <c r="B553" s="1891"/>
      <c r="C553" s="1514"/>
      <c r="D553" s="1514"/>
      <c r="E553" s="1514"/>
    </row>
    <row r="554" spans="1:5">
      <c r="A554" s="1514"/>
      <c r="B554" s="1891"/>
      <c r="C554" s="1514"/>
      <c r="D554" s="1514"/>
      <c r="E554" s="1514"/>
    </row>
    <row r="555" spans="1:5">
      <c r="A555" s="1514"/>
      <c r="B555" s="1891"/>
      <c r="C555" s="1514"/>
      <c r="D555" s="1514"/>
      <c r="E555" s="1514"/>
    </row>
    <row r="556" spans="1:5">
      <c r="A556" s="1514"/>
      <c r="B556" s="1891"/>
      <c r="C556" s="1514"/>
      <c r="D556" s="1514"/>
      <c r="E556" s="1514"/>
    </row>
    <row r="557" spans="1:5">
      <c r="A557" s="1514"/>
      <c r="B557" s="1891"/>
      <c r="C557" s="1514"/>
      <c r="D557" s="1514"/>
      <c r="E557" s="1514"/>
    </row>
    <row r="558" spans="1:5">
      <c r="A558" s="1514"/>
      <c r="B558" s="1891"/>
      <c r="C558" s="1514"/>
      <c r="D558" s="1514"/>
      <c r="E558" s="1514"/>
    </row>
    <row r="559" spans="1:5">
      <c r="A559" s="1514"/>
      <c r="B559" s="1891"/>
      <c r="C559" s="1514"/>
      <c r="D559" s="1514"/>
      <c r="E559" s="1514"/>
    </row>
    <row r="560" spans="1:5">
      <c r="A560" s="1514"/>
      <c r="B560" s="1891"/>
      <c r="C560" s="1514"/>
      <c r="D560" s="1514"/>
      <c r="E560" s="1514"/>
    </row>
    <row r="561" spans="1:5">
      <c r="A561" s="1514"/>
      <c r="B561" s="1891"/>
      <c r="C561" s="1514"/>
      <c r="D561" s="1514"/>
      <c r="E561" s="1514"/>
    </row>
    <row r="562" spans="1:5">
      <c r="A562" s="1514"/>
      <c r="B562" s="1891"/>
      <c r="C562" s="1514"/>
      <c r="D562" s="1514"/>
      <c r="E562" s="1514"/>
    </row>
    <row r="563" spans="1:5">
      <c r="A563" s="1514"/>
      <c r="B563" s="1891"/>
      <c r="C563" s="1514"/>
      <c r="D563" s="1514"/>
      <c r="E563" s="1514"/>
    </row>
    <row r="564" spans="1:5">
      <c r="A564" s="1514"/>
      <c r="B564" s="1891"/>
      <c r="C564" s="1514"/>
      <c r="D564" s="1514"/>
      <c r="E564" s="1514"/>
    </row>
    <row r="565" spans="1:5">
      <c r="A565" s="1514"/>
      <c r="B565" s="1891"/>
      <c r="C565" s="1514"/>
      <c r="D565" s="1514"/>
      <c r="E565" s="1514"/>
    </row>
    <row r="566" spans="1:5">
      <c r="A566" s="1514"/>
      <c r="B566" s="1891"/>
      <c r="C566" s="1514"/>
      <c r="D566" s="1514"/>
      <c r="E566" s="1514"/>
    </row>
    <row r="567" spans="1:5">
      <c r="A567" s="1514"/>
      <c r="B567" s="1891"/>
      <c r="C567" s="1514"/>
      <c r="D567" s="1514"/>
      <c r="E567" s="1514"/>
    </row>
    <row r="568" spans="1:5">
      <c r="A568" s="1514"/>
      <c r="B568" s="1891"/>
      <c r="C568" s="1514"/>
      <c r="D568" s="1514"/>
      <c r="E568" s="1514"/>
    </row>
    <row r="569" spans="1:5">
      <c r="A569" s="1514"/>
      <c r="B569" s="1891"/>
      <c r="C569" s="1514"/>
      <c r="D569" s="1514"/>
      <c r="E569" s="1514"/>
    </row>
    <row r="570" spans="1:5">
      <c r="A570" s="1514"/>
      <c r="B570" s="1891"/>
      <c r="C570" s="1514"/>
      <c r="D570" s="1514"/>
      <c r="E570" s="1514"/>
    </row>
    <row r="571" spans="1:5">
      <c r="A571" s="1514"/>
      <c r="B571" s="1891"/>
      <c r="C571" s="1514"/>
      <c r="D571" s="1514"/>
      <c r="E571" s="1514"/>
    </row>
    <row r="572" spans="1:5">
      <c r="A572" s="1514"/>
      <c r="B572" s="1891"/>
      <c r="C572" s="1514"/>
      <c r="D572" s="1514"/>
      <c r="E572" s="1514"/>
    </row>
    <row r="573" spans="1:5">
      <c r="A573" s="1514"/>
      <c r="B573" s="1891"/>
      <c r="C573" s="1514"/>
      <c r="D573" s="1514"/>
      <c r="E573" s="1514"/>
    </row>
    <row r="574" spans="1:5">
      <c r="A574" s="1514"/>
      <c r="B574" s="1891"/>
      <c r="C574" s="1514"/>
      <c r="D574" s="1514"/>
      <c r="E574" s="1514"/>
    </row>
    <row r="575" spans="1:5">
      <c r="A575" s="1514"/>
      <c r="B575" s="1891"/>
      <c r="C575" s="1514"/>
      <c r="D575" s="1514"/>
      <c r="E575" s="1514"/>
    </row>
    <row r="576" spans="1:5">
      <c r="A576" s="1514"/>
      <c r="B576" s="1891"/>
      <c r="C576" s="1514"/>
      <c r="D576" s="1514"/>
      <c r="E576" s="1514"/>
    </row>
    <row r="577" spans="1:5">
      <c r="A577" s="1514"/>
      <c r="B577" s="1891"/>
      <c r="C577" s="1514"/>
      <c r="D577" s="1514"/>
      <c r="E577" s="1514"/>
    </row>
    <row r="578" spans="1:5">
      <c r="A578" s="1514"/>
      <c r="B578" s="1891"/>
      <c r="C578" s="1514"/>
      <c r="D578" s="1514"/>
      <c r="E578" s="1514"/>
    </row>
    <row r="579" spans="1:5">
      <c r="A579" s="1514"/>
      <c r="B579" s="1891"/>
      <c r="C579" s="1514"/>
      <c r="D579" s="1514"/>
      <c r="E579" s="1514"/>
    </row>
    <row r="580" spans="1:5">
      <c r="A580" s="1514"/>
      <c r="B580" s="1891"/>
      <c r="C580" s="1514"/>
      <c r="D580" s="1514"/>
      <c r="E580" s="1514"/>
    </row>
    <row r="581" spans="1:5">
      <c r="A581" s="1514"/>
      <c r="B581" s="1891"/>
      <c r="C581" s="1514"/>
      <c r="D581" s="1514"/>
      <c r="E581" s="1514"/>
    </row>
    <row r="582" spans="1:5">
      <c r="A582" s="1514"/>
      <c r="B582" s="1891"/>
      <c r="C582" s="1514"/>
      <c r="D582" s="1514"/>
      <c r="E582" s="1514"/>
    </row>
    <row r="583" spans="1:5">
      <c r="A583" s="1514"/>
      <c r="B583" s="1891"/>
      <c r="C583" s="1514"/>
      <c r="D583" s="1514"/>
      <c r="E583" s="1514"/>
    </row>
    <row r="584" spans="1:5">
      <c r="A584" s="1514"/>
      <c r="B584" s="1891"/>
      <c r="C584" s="1514"/>
      <c r="D584" s="1514"/>
      <c r="E584" s="1514"/>
    </row>
    <row r="585" spans="1:5">
      <c r="A585" s="1514"/>
      <c r="B585" s="1891"/>
      <c r="C585" s="1514"/>
      <c r="D585" s="1514"/>
      <c r="E585" s="1514"/>
    </row>
    <row r="586" spans="1:5">
      <c r="A586" s="1514"/>
      <c r="B586" s="1891"/>
      <c r="C586" s="1514"/>
      <c r="D586" s="1514"/>
      <c r="E586" s="1514"/>
    </row>
    <row r="587" spans="1:5">
      <c r="A587" s="1514"/>
      <c r="B587" s="1891"/>
      <c r="C587" s="1514"/>
      <c r="D587" s="1514"/>
      <c r="E587" s="1514"/>
    </row>
    <row r="588" spans="1:5">
      <c r="A588" s="1514"/>
      <c r="B588" s="1891"/>
      <c r="C588" s="1514"/>
      <c r="D588" s="1514"/>
      <c r="E588" s="1514"/>
    </row>
    <row r="589" spans="1:5">
      <c r="A589" s="1514"/>
      <c r="B589" s="1891"/>
      <c r="C589" s="1514"/>
      <c r="D589" s="1514"/>
      <c r="E589" s="1514"/>
    </row>
    <row r="590" spans="1:5">
      <c r="A590" s="1514"/>
      <c r="B590" s="1891"/>
      <c r="C590" s="1514"/>
      <c r="D590" s="1514"/>
      <c r="E590" s="1514"/>
    </row>
    <row r="591" spans="1:5">
      <c r="A591" s="1514"/>
      <c r="B591" s="1891"/>
      <c r="C591" s="1514"/>
      <c r="D591" s="1514"/>
      <c r="E591" s="1514"/>
    </row>
    <row r="592" spans="1:5">
      <c r="A592" s="1514"/>
      <c r="B592" s="1891"/>
      <c r="C592" s="1514"/>
      <c r="D592" s="1514"/>
      <c r="E592" s="1514"/>
    </row>
    <row r="593" spans="1:5">
      <c r="A593" s="1514"/>
      <c r="B593" s="1891"/>
      <c r="C593" s="1514"/>
      <c r="D593" s="1514"/>
      <c r="E593" s="1514"/>
    </row>
    <row r="594" spans="1:5">
      <c r="A594" s="1514"/>
      <c r="B594" s="1891"/>
      <c r="C594" s="1514"/>
      <c r="D594" s="1514"/>
      <c r="E594" s="1514"/>
    </row>
    <row r="595" spans="1:5">
      <c r="A595" s="1514"/>
      <c r="B595" s="1891"/>
      <c r="C595" s="1514"/>
      <c r="D595" s="1514"/>
      <c r="E595" s="1514"/>
    </row>
    <row r="596" spans="1:5">
      <c r="A596" s="1514"/>
      <c r="B596" s="1891"/>
      <c r="C596" s="1514"/>
      <c r="D596" s="1514"/>
      <c r="E596" s="1514"/>
    </row>
    <row r="597" spans="1:5">
      <c r="A597" s="1514"/>
      <c r="B597" s="1891"/>
      <c r="C597" s="1514"/>
      <c r="D597" s="1514"/>
      <c r="E597" s="1514"/>
    </row>
    <row r="598" spans="1:5">
      <c r="A598" s="1514"/>
      <c r="B598" s="1891"/>
      <c r="C598" s="1514"/>
      <c r="D598" s="1514"/>
      <c r="E598" s="1514"/>
    </row>
    <row r="599" spans="1:5">
      <c r="A599" s="1514"/>
      <c r="B599" s="1891"/>
      <c r="C599" s="1514"/>
      <c r="D599" s="1514"/>
      <c r="E599" s="1514"/>
    </row>
    <row r="600" spans="1:5">
      <c r="A600" s="1514"/>
      <c r="B600" s="1891"/>
      <c r="C600" s="1514"/>
      <c r="D600" s="1514"/>
      <c r="E600" s="1514"/>
    </row>
    <row r="601" spans="1:5">
      <c r="A601" s="1514"/>
      <c r="B601" s="1891"/>
      <c r="C601" s="1514"/>
      <c r="D601" s="1514"/>
      <c r="E601" s="1514"/>
    </row>
    <row r="602" spans="1:5">
      <c r="A602" s="1514"/>
      <c r="B602" s="1891"/>
      <c r="C602" s="1514"/>
      <c r="D602" s="1514"/>
      <c r="E602" s="1514"/>
    </row>
    <row r="603" spans="1:5">
      <c r="A603" s="1514"/>
      <c r="B603" s="1891"/>
      <c r="C603" s="1514"/>
      <c r="D603" s="1514"/>
      <c r="E603" s="1514"/>
    </row>
    <row r="604" spans="1:5">
      <c r="A604" s="1514"/>
      <c r="B604" s="1891"/>
      <c r="C604" s="1514"/>
      <c r="D604" s="1514"/>
      <c r="E604" s="1514"/>
    </row>
    <row r="605" spans="1:5">
      <c r="A605" s="1514"/>
      <c r="B605" s="1891"/>
      <c r="C605" s="1514"/>
      <c r="D605" s="1514"/>
      <c r="E605" s="1514"/>
    </row>
    <row r="606" spans="1:5">
      <c r="A606" s="1514"/>
      <c r="B606" s="1891"/>
      <c r="C606" s="1514"/>
      <c r="D606" s="1514"/>
      <c r="E606" s="1514"/>
    </row>
    <row r="607" spans="1:5">
      <c r="A607" s="1514"/>
      <c r="B607" s="1891"/>
      <c r="C607" s="1514"/>
      <c r="D607" s="1514"/>
      <c r="E607" s="1514"/>
    </row>
    <row r="608" spans="1:5">
      <c r="A608" s="1514"/>
      <c r="B608" s="1891"/>
      <c r="C608" s="1514"/>
      <c r="D608" s="1514"/>
      <c r="E608" s="1514"/>
    </row>
    <row r="609" spans="1:5">
      <c r="A609" s="1514"/>
      <c r="B609" s="1891"/>
      <c r="C609" s="1514"/>
      <c r="D609" s="1514"/>
      <c r="E609" s="1514"/>
    </row>
    <row r="610" spans="1:5">
      <c r="A610" s="1514"/>
      <c r="B610" s="1891"/>
      <c r="C610" s="1514"/>
      <c r="D610" s="1514"/>
      <c r="E610" s="1514"/>
    </row>
    <row r="611" spans="1:5">
      <c r="A611" s="1514"/>
      <c r="B611" s="1891"/>
      <c r="C611" s="1514"/>
      <c r="D611" s="1514"/>
      <c r="E611" s="1514"/>
    </row>
    <row r="612" spans="1:5">
      <c r="A612" s="1514"/>
      <c r="B612" s="1891"/>
      <c r="C612" s="1514"/>
      <c r="D612" s="1514"/>
      <c r="E612" s="1514"/>
    </row>
    <row r="613" spans="1:5">
      <c r="A613" s="1514"/>
      <c r="B613" s="1891"/>
      <c r="C613" s="1514"/>
      <c r="D613" s="1514"/>
      <c r="E613" s="1514"/>
    </row>
    <row r="614" spans="1:5">
      <c r="A614" s="1514"/>
      <c r="B614" s="1891"/>
      <c r="C614" s="1514"/>
      <c r="D614" s="1514"/>
      <c r="E614" s="1514"/>
    </row>
    <row r="615" spans="1:5">
      <c r="A615" s="1514"/>
      <c r="B615" s="1891"/>
      <c r="C615" s="1514"/>
      <c r="D615" s="1514"/>
      <c r="E615" s="1514"/>
    </row>
    <row r="616" spans="1:5">
      <c r="A616" s="1514"/>
      <c r="B616" s="1891"/>
      <c r="C616" s="1514"/>
      <c r="D616" s="1514"/>
      <c r="E616" s="1514"/>
    </row>
    <row r="617" spans="1:5">
      <c r="A617" s="1514"/>
      <c r="B617" s="1891"/>
      <c r="C617" s="1514"/>
      <c r="D617" s="1514"/>
      <c r="E617" s="1514"/>
    </row>
    <row r="618" spans="1:5">
      <c r="A618" s="1514"/>
      <c r="B618" s="1891"/>
      <c r="C618" s="1514"/>
      <c r="D618" s="1514"/>
      <c r="E618" s="1514"/>
    </row>
    <row r="619" spans="1:5">
      <c r="A619" s="1514"/>
      <c r="B619" s="1891"/>
      <c r="C619" s="1514"/>
      <c r="D619" s="1514"/>
      <c r="E619" s="1514"/>
    </row>
    <row r="620" spans="1:5">
      <c r="A620" s="1514"/>
      <c r="B620" s="1891"/>
      <c r="C620" s="1514"/>
      <c r="D620" s="1514"/>
      <c r="E620" s="1514"/>
    </row>
    <row r="621" spans="1:5">
      <c r="A621" s="1514"/>
      <c r="B621" s="1891"/>
      <c r="C621" s="1514"/>
      <c r="D621" s="1514"/>
      <c r="E621" s="1514"/>
    </row>
    <row r="622" spans="1:5">
      <c r="A622" s="1514"/>
      <c r="B622" s="1891"/>
      <c r="C622" s="1514"/>
      <c r="D622" s="1514"/>
      <c r="E622" s="1514"/>
    </row>
    <row r="623" spans="1:5">
      <c r="A623" s="1514"/>
      <c r="B623" s="1891"/>
      <c r="C623" s="1514"/>
      <c r="D623" s="1514"/>
      <c r="E623" s="1514"/>
    </row>
    <row r="624" spans="1:5">
      <c r="A624" s="1514"/>
      <c r="B624" s="1891"/>
      <c r="C624" s="1514"/>
      <c r="D624" s="1514"/>
      <c r="E624" s="1514"/>
    </row>
    <row r="625" spans="1:5">
      <c r="A625" s="1514"/>
      <c r="B625" s="1891"/>
      <c r="C625" s="1514"/>
      <c r="D625" s="1514"/>
      <c r="E625" s="1514"/>
    </row>
    <row r="626" spans="1:5">
      <c r="A626" s="1514"/>
      <c r="B626" s="1891"/>
      <c r="C626" s="1514"/>
      <c r="D626" s="1514"/>
      <c r="E626" s="1514"/>
    </row>
    <row r="627" spans="1:5">
      <c r="A627" s="1514"/>
      <c r="B627" s="1891"/>
      <c r="C627" s="1514"/>
      <c r="D627" s="1514"/>
      <c r="E627" s="1514"/>
    </row>
    <row r="628" spans="1:5">
      <c r="A628" s="1514"/>
      <c r="B628" s="1891"/>
      <c r="C628" s="1514"/>
      <c r="D628" s="1514"/>
      <c r="E628" s="1514"/>
    </row>
    <row r="629" spans="1:5">
      <c r="A629" s="1514"/>
      <c r="B629" s="1891"/>
      <c r="C629" s="1514"/>
      <c r="D629" s="1514"/>
      <c r="E629" s="1514"/>
    </row>
    <row r="630" spans="1:5">
      <c r="A630" s="1514"/>
      <c r="B630" s="1891"/>
      <c r="C630" s="1514"/>
      <c r="D630" s="1514"/>
      <c r="E630" s="1514"/>
    </row>
    <row r="631" spans="1:5">
      <c r="A631" s="1514"/>
      <c r="B631" s="1891"/>
      <c r="C631" s="1514"/>
      <c r="D631" s="1514"/>
      <c r="E631" s="1514"/>
    </row>
    <row r="632" spans="1:5">
      <c r="A632" s="1514"/>
      <c r="B632" s="1891"/>
      <c r="C632" s="1514"/>
      <c r="D632" s="1514"/>
      <c r="E632" s="1514"/>
    </row>
    <row r="633" spans="1:5">
      <c r="A633" s="1514"/>
      <c r="B633" s="1891"/>
      <c r="C633" s="1514"/>
      <c r="D633" s="1514"/>
      <c r="E633" s="1514"/>
    </row>
    <row r="634" spans="1:5">
      <c r="A634" s="1514"/>
      <c r="B634" s="1891"/>
      <c r="C634" s="1514"/>
      <c r="D634" s="1514"/>
      <c r="E634" s="1514"/>
    </row>
    <row r="635" spans="1:5">
      <c r="A635" s="1514"/>
      <c r="B635" s="1891"/>
      <c r="C635" s="1514"/>
      <c r="D635" s="1514"/>
      <c r="E635" s="1514"/>
    </row>
    <row r="636" spans="1:5">
      <c r="A636" s="1514"/>
      <c r="B636" s="1891"/>
      <c r="C636" s="1514"/>
      <c r="D636" s="1514"/>
      <c r="E636" s="1514"/>
    </row>
    <row r="637" spans="1:5">
      <c r="A637" s="1514"/>
      <c r="B637" s="1891"/>
      <c r="C637" s="1514"/>
      <c r="D637" s="1514"/>
      <c r="E637" s="1514"/>
    </row>
    <row r="638" spans="1:5">
      <c r="A638" s="1514"/>
      <c r="B638" s="1891"/>
      <c r="C638" s="1514"/>
      <c r="D638" s="1514"/>
      <c r="E638" s="1514"/>
    </row>
    <row r="639" spans="1:5">
      <c r="A639" s="1514"/>
      <c r="B639" s="1891"/>
      <c r="C639" s="1514"/>
      <c r="D639" s="1514"/>
      <c r="E639" s="1514"/>
    </row>
    <row r="640" spans="1:5">
      <c r="A640" s="1514"/>
      <c r="B640" s="1891"/>
      <c r="C640" s="1514"/>
      <c r="D640" s="1514"/>
      <c r="E640" s="1514"/>
    </row>
    <row r="641" spans="1:5">
      <c r="A641" s="1514"/>
      <c r="B641" s="1891"/>
      <c r="C641" s="1514"/>
      <c r="D641" s="1514"/>
      <c r="E641" s="1514"/>
    </row>
    <row r="642" spans="1:5">
      <c r="A642" s="1514"/>
      <c r="B642" s="1891"/>
      <c r="C642" s="1514"/>
      <c r="D642" s="1514"/>
      <c r="E642" s="1514"/>
    </row>
    <row r="643" spans="1:5">
      <c r="A643" s="1514"/>
      <c r="B643" s="1891"/>
      <c r="C643" s="1514"/>
      <c r="D643" s="1514"/>
      <c r="E643" s="1514"/>
    </row>
    <row r="644" spans="1:5">
      <c r="A644" s="1514"/>
      <c r="B644" s="1891"/>
      <c r="C644" s="1514"/>
      <c r="D644" s="1514"/>
      <c r="E644" s="1514"/>
    </row>
    <row r="645" spans="1:5">
      <c r="A645" s="1514"/>
      <c r="B645" s="1891"/>
      <c r="C645" s="1514"/>
      <c r="D645" s="1514"/>
      <c r="E645" s="1514"/>
    </row>
    <row r="646" spans="1:5">
      <c r="A646" s="1514"/>
      <c r="B646" s="1891"/>
      <c r="C646" s="1514"/>
      <c r="D646" s="1514"/>
      <c r="E646" s="1514"/>
    </row>
    <row r="647" spans="1:5">
      <c r="A647" s="1514"/>
      <c r="B647" s="1891"/>
      <c r="C647" s="1514"/>
      <c r="D647" s="1514"/>
      <c r="E647" s="1514"/>
    </row>
    <row r="648" spans="1:5">
      <c r="A648" s="1514"/>
      <c r="B648" s="1891"/>
      <c r="C648" s="1514"/>
      <c r="D648" s="1514"/>
      <c r="E648" s="1514"/>
    </row>
    <row r="649" spans="1:5">
      <c r="A649" s="1514"/>
      <c r="B649" s="1891"/>
      <c r="C649" s="1514"/>
      <c r="D649" s="1514"/>
      <c r="E649" s="1514"/>
    </row>
    <row r="650" spans="1:5">
      <c r="A650" s="1514"/>
      <c r="B650" s="1891"/>
      <c r="C650" s="1514"/>
      <c r="D650" s="1514"/>
      <c r="E650" s="1514"/>
    </row>
    <row r="651" spans="1:5">
      <c r="A651" s="1514"/>
      <c r="B651" s="1891"/>
      <c r="C651" s="1514"/>
      <c r="D651" s="1514"/>
      <c r="E651" s="1514"/>
    </row>
    <row r="652" spans="1:5">
      <c r="A652" s="1514"/>
      <c r="B652" s="1891"/>
      <c r="C652" s="1514"/>
      <c r="D652" s="1514"/>
      <c r="E652" s="1514"/>
    </row>
    <row r="653" spans="1:5">
      <c r="A653" s="1514"/>
      <c r="B653" s="1891"/>
      <c r="C653" s="1514"/>
      <c r="D653" s="1514"/>
      <c r="E653" s="1514"/>
    </row>
    <row r="654" spans="1:5">
      <c r="A654" s="1514"/>
      <c r="B654" s="1891"/>
      <c r="C654" s="1514"/>
      <c r="D654" s="1514"/>
      <c r="E654" s="1514"/>
    </row>
    <row r="655" spans="1:5">
      <c r="A655" s="1514"/>
      <c r="B655" s="1891"/>
      <c r="C655" s="1514"/>
      <c r="D655" s="1514"/>
      <c r="E655" s="1514"/>
    </row>
    <row r="656" spans="1:5">
      <c r="A656" s="1514"/>
      <c r="B656" s="1891"/>
      <c r="C656" s="1514"/>
      <c r="D656" s="1514"/>
      <c r="E656" s="1514"/>
    </row>
    <row r="657" spans="1:5">
      <c r="A657" s="1514"/>
      <c r="B657" s="1891"/>
      <c r="C657" s="1514"/>
      <c r="D657" s="1514"/>
      <c r="E657" s="1514"/>
    </row>
    <row r="658" spans="1:5">
      <c r="A658" s="1514"/>
      <c r="B658" s="1891"/>
      <c r="C658" s="1514"/>
      <c r="D658" s="1514"/>
      <c r="E658" s="1514"/>
    </row>
    <row r="659" spans="1:5">
      <c r="A659" s="1514"/>
      <c r="B659" s="1891"/>
      <c r="C659" s="1514"/>
      <c r="D659" s="1514"/>
      <c r="E659" s="1514"/>
    </row>
    <row r="660" spans="1:5">
      <c r="A660" s="1514"/>
      <c r="B660" s="1891"/>
      <c r="C660" s="1514"/>
      <c r="D660" s="1514"/>
      <c r="E660" s="1514"/>
    </row>
    <row r="661" spans="1:5">
      <c r="A661" s="1514"/>
      <c r="B661" s="1891"/>
      <c r="C661" s="1514"/>
      <c r="D661" s="1514"/>
      <c r="E661" s="1514"/>
    </row>
    <row r="662" spans="1:5">
      <c r="A662" s="1514"/>
      <c r="B662" s="1891"/>
      <c r="C662" s="1514"/>
      <c r="D662" s="1514"/>
      <c r="E662" s="1514"/>
    </row>
    <row r="663" spans="1:5">
      <c r="A663" s="1514"/>
      <c r="B663" s="1891"/>
      <c r="C663" s="1514"/>
      <c r="D663" s="1514"/>
      <c r="E663" s="1514"/>
    </row>
    <row r="664" spans="1:5">
      <c r="A664" s="1514"/>
      <c r="B664" s="1891"/>
      <c r="C664" s="1514"/>
      <c r="D664" s="1514"/>
      <c r="E664" s="1514"/>
    </row>
    <row r="665" spans="1:5">
      <c r="A665" s="1514"/>
      <c r="B665" s="1891"/>
      <c r="C665" s="1514"/>
      <c r="D665" s="1514"/>
      <c r="E665" s="1514"/>
    </row>
    <row r="666" spans="1:5">
      <c r="A666" s="1514"/>
      <c r="B666" s="1891"/>
      <c r="C666" s="1514"/>
      <c r="D666" s="1514"/>
      <c r="E666" s="1514"/>
    </row>
    <row r="667" spans="1:5">
      <c r="A667" s="1514"/>
      <c r="B667" s="1891"/>
      <c r="C667" s="1514"/>
      <c r="D667" s="1514"/>
      <c r="E667" s="1514"/>
    </row>
    <row r="668" spans="1:5">
      <c r="A668" s="1514"/>
      <c r="B668" s="1891"/>
      <c r="C668" s="1514"/>
      <c r="D668" s="1514"/>
      <c r="E668" s="1514"/>
    </row>
    <row r="669" spans="1:5">
      <c r="A669" s="1514"/>
      <c r="B669" s="1891"/>
      <c r="C669" s="1514"/>
      <c r="D669" s="1514"/>
      <c r="E669" s="1514"/>
    </row>
    <row r="670" spans="1:5">
      <c r="A670" s="1514"/>
      <c r="B670" s="1891"/>
      <c r="C670" s="1514"/>
      <c r="D670" s="1514"/>
      <c r="E670" s="1514"/>
    </row>
    <row r="671" spans="1:5">
      <c r="A671" s="1514"/>
      <c r="B671" s="1891"/>
      <c r="C671" s="1514"/>
      <c r="D671" s="1514"/>
      <c r="E671" s="1514"/>
    </row>
    <row r="672" spans="1:5">
      <c r="A672" s="1514"/>
      <c r="B672" s="1891"/>
      <c r="C672" s="1514"/>
      <c r="D672" s="1514"/>
      <c r="E672" s="1514"/>
    </row>
    <row r="673" spans="1:5">
      <c r="A673" s="1514"/>
      <c r="B673" s="1891"/>
      <c r="C673" s="1514"/>
      <c r="D673" s="1514"/>
      <c r="E673" s="1514"/>
    </row>
    <row r="674" spans="1:5">
      <c r="A674" s="1514"/>
      <c r="B674" s="1891"/>
      <c r="C674" s="1514"/>
      <c r="D674" s="1514"/>
      <c r="E674" s="1514"/>
    </row>
    <row r="675" spans="1:5">
      <c r="A675" s="1514"/>
      <c r="B675" s="1891"/>
      <c r="C675" s="1514"/>
      <c r="D675" s="1514"/>
      <c r="E675" s="1514"/>
    </row>
    <row r="676" spans="1:5">
      <c r="A676" s="1514"/>
      <c r="B676" s="1891"/>
      <c r="C676" s="1514"/>
      <c r="D676" s="1514"/>
      <c r="E676" s="1514"/>
    </row>
    <row r="677" spans="1:5">
      <c r="A677" s="1514"/>
      <c r="B677" s="1891"/>
      <c r="C677" s="1514"/>
      <c r="D677" s="1514"/>
      <c r="E677" s="1514"/>
    </row>
    <row r="678" spans="1:5">
      <c r="A678" s="1514"/>
      <c r="B678" s="1891"/>
      <c r="C678" s="1514"/>
      <c r="D678" s="1514"/>
      <c r="E678" s="1514"/>
    </row>
    <row r="679" spans="1:5">
      <c r="A679" s="1514"/>
      <c r="B679" s="1891"/>
      <c r="C679" s="1514"/>
      <c r="D679" s="1514"/>
      <c r="E679" s="1514"/>
    </row>
    <row r="680" spans="1:5">
      <c r="A680" s="1514"/>
      <c r="B680" s="1891"/>
      <c r="C680" s="1514"/>
      <c r="D680" s="1514"/>
      <c r="E680" s="1514"/>
    </row>
    <row r="681" spans="1:5">
      <c r="A681" s="1514"/>
      <c r="B681" s="1891"/>
      <c r="C681" s="1514"/>
      <c r="D681" s="1514"/>
      <c r="E681" s="1514"/>
    </row>
    <row r="682" spans="1:5">
      <c r="A682" s="1514"/>
      <c r="B682" s="1891"/>
      <c r="C682" s="1514"/>
      <c r="D682" s="1514"/>
      <c r="E682" s="1514"/>
    </row>
    <row r="683" spans="1:5">
      <c r="A683" s="1514"/>
      <c r="B683" s="1891"/>
      <c r="C683" s="1514"/>
      <c r="D683" s="1514"/>
      <c r="E683" s="1514"/>
    </row>
    <row r="684" spans="1:5">
      <c r="A684" s="1514"/>
      <c r="B684" s="1891"/>
      <c r="C684" s="1514"/>
      <c r="D684" s="1514"/>
      <c r="E684" s="1514"/>
    </row>
    <row r="685" spans="1:5">
      <c r="A685" s="1514"/>
      <c r="B685" s="1891"/>
      <c r="C685" s="1514"/>
      <c r="D685" s="1514"/>
      <c r="E685" s="1514"/>
    </row>
    <row r="686" spans="1:5">
      <c r="A686" s="1514"/>
      <c r="B686" s="1891"/>
      <c r="C686" s="1514"/>
      <c r="D686" s="1514"/>
      <c r="E686" s="1514"/>
    </row>
    <row r="687" spans="1:5">
      <c r="A687" s="1514"/>
      <c r="B687" s="1891"/>
      <c r="C687" s="1514"/>
      <c r="D687" s="1514"/>
      <c r="E687" s="1514"/>
    </row>
    <row r="688" spans="1:5">
      <c r="A688" s="1514"/>
      <c r="B688" s="1891"/>
      <c r="C688" s="1514"/>
      <c r="D688" s="1514"/>
      <c r="E688" s="1514"/>
    </row>
    <row r="689" spans="1:5">
      <c r="A689" s="1514"/>
      <c r="B689" s="1891"/>
      <c r="C689" s="1514"/>
      <c r="D689" s="1514"/>
      <c r="E689" s="1514"/>
    </row>
    <row r="690" spans="1:5">
      <c r="A690" s="1514"/>
      <c r="B690" s="1891"/>
      <c r="C690" s="1514"/>
      <c r="D690" s="1514"/>
      <c r="E690" s="1514"/>
    </row>
    <row r="691" spans="1:5">
      <c r="A691" s="1514"/>
      <c r="B691" s="1891"/>
      <c r="C691" s="1514"/>
      <c r="D691" s="1514"/>
      <c r="E691" s="1514"/>
    </row>
    <row r="692" spans="1:5">
      <c r="A692" s="1514"/>
      <c r="B692" s="1891"/>
      <c r="C692" s="1514"/>
      <c r="D692" s="1514"/>
      <c r="E692" s="1514"/>
    </row>
    <row r="693" spans="1:5">
      <c r="A693" s="1514"/>
      <c r="B693" s="1891"/>
      <c r="C693" s="1514"/>
      <c r="D693" s="1514"/>
      <c r="E693" s="1514"/>
    </row>
    <row r="694" spans="1:5">
      <c r="A694" s="1514"/>
      <c r="B694" s="1891"/>
      <c r="C694" s="1514"/>
      <c r="D694" s="1514"/>
      <c r="E694" s="1514"/>
    </row>
    <row r="695" spans="1:5">
      <c r="A695" s="1514"/>
      <c r="B695" s="1891"/>
      <c r="C695" s="1514"/>
      <c r="D695" s="1514"/>
      <c r="E695" s="1514"/>
    </row>
    <row r="696" spans="1:5">
      <c r="A696" s="1514"/>
      <c r="B696" s="1891"/>
      <c r="C696" s="1514"/>
      <c r="D696" s="1514"/>
      <c r="E696" s="1514"/>
    </row>
    <row r="697" spans="1:5">
      <c r="A697" s="1514"/>
      <c r="B697" s="1891"/>
      <c r="C697" s="1514"/>
      <c r="D697" s="1514"/>
      <c r="E697" s="1514"/>
    </row>
    <row r="698" spans="1:5">
      <c r="A698" s="1514"/>
      <c r="B698" s="1891"/>
      <c r="C698" s="1514"/>
      <c r="D698" s="1514"/>
      <c r="E698" s="1514"/>
    </row>
    <row r="699" spans="1:5">
      <c r="A699" s="1514"/>
      <c r="B699" s="1891"/>
      <c r="C699" s="1514"/>
      <c r="D699" s="1514"/>
      <c r="E699" s="1514"/>
    </row>
    <row r="700" spans="1:5">
      <c r="A700" s="1514"/>
      <c r="B700" s="1891"/>
      <c r="C700" s="1514"/>
      <c r="D700" s="1514"/>
      <c r="E700" s="1514"/>
    </row>
    <row r="701" spans="1:5">
      <c r="A701" s="1514"/>
      <c r="B701" s="1891"/>
      <c r="C701" s="1514"/>
      <c r="D701" s="1514"/>
      <c r="E701" s="1514"/>
    </row>
    <row r="702" spans="1:5">
      <c r="A702" s="1514"/>
      <c r="B702" s="1891"/>
      <c r="C702" s="1514"/>
      <c r="D702" s="1514"/>
      <c r="E702" s="1514"/>
    </row>
    <row r="703" spans="1:5">
      <c r="A703" s="1514"/>
      <c r="B703" s="1891"/>
      <c r="C703" s="1514"/>
      <c r="D703" s="1514"/>
      <c r="E703" s="1514"/>
    </row>
    <row r="704" spans="1:5">
      <c r="A704" s="1514"/>
      <c r="B704" s="1891"/>
      <c r="C704" s="1514"/>
      <c r="D704" s="1514"/>
      <c r="E704" s="1514"/>
    </row>
    <row r="705" spans="1:5">
      <c r="A705" s="1514"/>
      <c r="B705" s="1891"/>
      <c r="C705" s="1514"/>
      <c r="D705" s="1514"/>
      <c r="E705" s="1514"/>
    </row>
    <row r="706" spans="1:5">
      <c r="A706" s="1514"/>
      <c r="B706" s="1891"/>
      <c r="C706" s="1514"/>
      <c r="D706" s="1514"/>
      <c r="E706" s="1514"/>
    </row>
    <row r="707" spans="1:5">
      <c r="A707" s="1514"/>
      <c r="B707" s="1891"/>
      <c r="C707" s="1514"/>
      <c r="D707" s="1514"/>
      <c r="E707" s="1514"/>
    </row>
    <row r="708" spans="1:5">
      <c r="A708" s="1514"/>
      <c r="B708" s="1891"/>
      <c r="C708" s="1514"/>
      <c r="D708" s="1514"/>
      <c r="E708" s="1514"/>
    </row>
    <row r="709" spans="1:5">
      <c r="A709" s="1514"/>
      <c r="B709" s="1891"/>
      <c r="C709" s="1514"/>
      <c r="D709" s="1514"/>
      <c r="E709" s="1514"/>
    </row>
    <row r="710" spans="1:5">
      <c r="A710" s="1514"/>
      <c r="B710" s="1891"/>
      <c r="C710" s="1514"/>
      <c r="D710" s="1514"/>
      <c r="E710" s="1514"/>
    </row>
    <row r="711" spans="1:5">
      <c r="A711" s="1514"/>
      <c r="B711" s="1891"/>
      <c r="C711" s="1514"/>
      <c r="D711" s="1514"/>
      <c r="E711" s="1514"/>
    </row>
    <row r="712" spans="1:5">
      <c r="A712" s="1514"/>
      <c r="B712" s="1891"/>
      <c r="C712" s="1514"/>
      <c r="D712" s="1514"/>
      <c r="E712" s="1514"/>
    </row>
    <row r="713" spans="1:5">
      <c r="A713" s="1514"/>
      <c r="B713" s="1891"/>
      <c r="C713" s="1514"/>
      <c r="D713" s="1514"/>
      <c r="E713" s="1514"/>
    </row>
    <row r="714" spans="1:5">
      <c r="A714" s="1514"/>
      <c r="B714" s="1891"/>
      <c r="C714" s="1514"/>
      <c r="D714" s="1514"/>
      <c r="E714" s="1514"/>
    </row>
    <row r="715" spans="1:5">
      <c r="A715" s="1514"/>
      <c r="B715" s="1891"/>
      <c r="C715" s="1514"/>
      <c r="D715" s="1514"/>
      <c r="E715" s="1514"/>
    </row>
    <row r="716" spans="1:5">
      <c r="A716" s="1514"/>
      <c r="B716" s="1891"/>
      <c r="C716" s="1514"/>
      <c r="D716" s="1514"/>
      <c r="E716" s="1514"/>
    </row>
    <row r="717" spans="1:5">
      <c r="A717" s="1514"/>
      <c r="B717" s="1891"/>
      <c r="C717" s="1514"/>
      <c r="D717" s="1514"/>
      <c r="E717" s="1514"/>
    </row>
    <row r="718" spans="1:5">
      <c r="A718" s="1514"/>
      <c r="B718" s="1891"/>
      <c r="C718" s="1514"/>
      <c r="D718" s="1514"/>
      <c r="E718" s="1514"/>
    </row>
    <row r="719" spans="1:5">
      <c r="A719" s="1514"/>
      <c r="B719" s="1891"/>
      <c r="C719" s="1514"/>
      <c r="D719" s="1514"/>
      <c r="E719" s="1514"/>
    </row>
    <row r="720" spans="1:5">
      <c r="A720" s="1514"/>
      <c r="B720" s="1891"/>
      <c r="C720" s="1514"/>
      <c r="D720" s="1514"/>
      <c r="E720" s="1514"/>
    </row>
    <row r="721" spans="1:5">
      <c r="A721" s="1514"/>
      <c r="B721" s="1891"/>
      <c r="C721" s="1514"/>
      <c r="D721" s="1514"/>
      <c r="E721" s="1514"/>
    </row>
    <row r="722" spans="1:5">
      <c r="A722" s="1514"/>
      <c r="B722" s="1891"/>
      <c r="C722" s="1514"/>
      <c r="D722" s="1514"/>
      <c r="E722" s="1514"/>
    </row>
    <row r="723" spans="1:5">
      <c r="A723" s="1514"/>
      <c r="B723" s="1891"/>
      <c r="C723" s="1514"/>
      <c r="D723" s="1514"/>
      <c r="E723" s="1514"/>
    </row>
    <row r="724" spans="1:5">
      <c r="A724" s="1514"/>
      <c r="B724" s="1891"/>
      <c r="C724" s="1514"/>
      <c r="D724" s="1514"/>
      <c r="E724" s="1514"/>
    </row>
    <row r="725" spans="1:5">
      <c r="A725" s="1514"/>
      <c r="B725" s="1891"/>
      <c r="C725" s="1514"/>
      <c r="D725" s="1514"/>
      <c r="E725" s="1514"/>
    </row>
    <row r="726" spans="1:5">
      <c r="A726" s="1514"/>
      <c r="B726" s="1891"/>
      <c r="C726" s="1514"/>
      <c r="D726" s="1514"/>
      <c r="E726" s="1514"/>
    </row>
    <row r="727" spans="1:5">
      <c r="A727" s="1514"/>
      <c r="B727" s="1891"/>
      <c r="C727" s="1514"/>
      <c r="D727" s="1514"/>
      <c r="E727" s="1514"/>
    </row>
    <row r="728" spans="1:5">
      <c r="A728" s="1514"/>
      <c r="B728" s="1891"/>
      <c r="C728" s="1514"/>
      <c r="D728" s="1514"/>
      <c r="E728" s="1514"/>
    </row>
    <row r="729" spans="1:5">
      <c r="A729" s="1514"/>
      <c r="B729" s="1891"/>
      <c r="C729" s="1514"/>
      <c r="D729" s="1514"/>
      <c r="E729" s="1514"/>
    </row>
    <row r="730" spans="1:5">
      <c r="A730" s="1514"/>
      <c r="B730" s="1891"/>
      <c r="C730" s="1514"/>
      <c r="D730" s="1514"/>
      <c r="E730" s="1514"/>
    </row>
    <row r="731" spans="1:5">
      <c r="A731" s="1514"/>
      <c r="B731" s="1891"/>
      <c r="C731" s="1514"/>
      <c r="D731" s="1514"/>
      <c r="E731" s="1514"/>
    </row>
    <row r="732" spans="1:5">
      <c r="A732" s="1514"/>
      <c r="B732" s="1891"/>
      <c r="C732" s="1514"/>
      <c r="D732" s="1514"/>
      <c r="E732" s="1514"/>
    </row>
    <row r="733" spans="1:5">
      <c r="A733" s="1514"/>
      <c r="B733" s="1891"/>
      <c r="C733" s="1514"/>
      <c r="D733" s="1514"/>
      <c r="E733" s="1514"/>
    </row>
    <row r="734" spans="1:5">
      <c r="A734" s="1514"/>
      <c r="B734" s="1891"/>
      <c r="C734" s="1514"/>
      <c r="D734" s="1514"/>
      <c r="E734" s="1514"/>
    </row>
    <row r="735" spans="1:5">
      <c r="A735" s="1514"/>
      <c r="B735" s="1891"/>
      <c r="C735" s="1514"/>
      <c r="D735" s="1514"/>
      <c r="E735" s="1514"/>
    </row>
    <row r="736" spans="1:5">
      <c r="A736" s="1514"/>
      <c r="B736" s="1891"/>
      <c r="C736" s="1514"/>
      <c r="D736" s="1514"/>
      <c r="E736" s="1514"/>
    </row>
    <row r="737" spans="1:5">
      <c r="A737" s="1514"/>
      <c r="B737" s="1891"/>
      <c r="C737" s="1514"/>
      <c r="D737" s="1514"/>
      <c r="E737" s="1514"/>
    </row>
    <row r="738" spans="1:5">
      <c r="A738" s="1514"/>
      <c r="B738" s="1891"/>
      <c r="C738" s="1514"/>
      <c r="D738" s="1514"/>
      <c r="E738" s="1514"/>
    </row>
    <row r="739" spans="1:5">
      <c r="A739" s="1514"/>
      <c r="B739" s="1891"/>
      <c r="C739" s="1514"/>
      <c r="D739" s="1514"/>
      <c r="E739" s="1514"/>
    </row>
    <row r="740" spans="1:5">
      <c r="A740" s="1514"/>
      <c r="B740" s="1891"/>
      <c r="C740" s="1514"/>
      <c r="D740" s="1514"/>
      <c r="E740" s="1514"/>
    </row>
    <row r="741" spans="1:5">
      <c r="A741" s="1514"/>
      <c r="B741" s="1891"/>
      <c r="C741" s="1514"/>
      <c r="D741" s="1514"/>
      <c r="E741" s="1514"/>
    </row>
    <row r="742" spans="1:5">
      <c r="A742" s="1514"/>
      <c r="B742" s="1891"/>
      <c r="C742" s="1514"/>
      <c r="D742" s="1514"/>
      <c r="E742" s="1514"/>
    </row>
    <row r="743" spans="1:5">
      <c r="A743" s="1514"/>
      <c r="B743" s="1891"/>
      <c r="C743" s="1514"/>
      <c r="D743" s="1514"/>
      <c r="E743" s="1514"/>
    </row>
    <row r="744" spans="1:5">
      <c r="A744" s="1514"/>
      <c r="B744" s="1891"/>
      <c r="C744" s="1514"/>
      <c r="D744" s="1514"/>
      <c r="E744" s="1514"/>
    </row>
    <row r="745" spans="1:5">
      <c r="A745" s="1514"/>
      <c r="B745" s="1891"/>
      <c r="C745" s="1514"/>
      <c r="D745" s="1514"/>
      <c r="E745" s="1514"/>
    </row>
    <row r="746" spans="1:5">
      <c r="A746" s="1514"/>
      <c r="B746" s="1891"/>
      <c r="C746" s="1514"/>
      <c r="D746" s="1514"/>
      <c r="E746" s="1514"/>
    </row>
    <row r="747" spans="1:5">
      <c r="A747" s="1514"/>
      <c r="B747" s="1891"/>
      <c r="C747" s="1514"/>
      <c r="D747" s="1514"/>
      <c r="E747" s="1514"/>
    </row>
    <row r="748" spans="1:5">
      <c r="A748" s="1514"/>
      <c r="B748" s="1891"/>
      <c r="C748" s="1514"/>
      <c r="D748" s="1514"/>
      <c r="E748" s="1514"/>
    </row>
    <row r="749" spans="1:5">
      <c r="A749" s="1514"/>
      <c r="B749" s="1891"/>
      <c r="C749" s="1514"/>
      <c r="D749" s="1514"/>
      <c r="E749" s="1514"/>
    </row>
    <row r="750" spans="1:5">
      <c r="A750" s="1514"/>
      <c r="B750" s="1891"/>
      <c r="C750" s="1514"/>
      <c r="D750" s="1514"/>
      <c r="E750" s="1514"/>
    </row>
    <row r="751" spans="1:5">
      <c r="A751" s="1514"/>
      <c r="B751" s="1891"/>
      <c r="C751" s="1514"/>
      <c r="D751" s="1514"/>
      <c r="E751" s="1514"/>
    </row>
    <row r="752" spans="1:5">
      <c r="A752" s="1514"/>
      <c r="B752" s="1891"/>
      <c r="C752" s="1514"/>
      <c r="D752" s="1514"/>
      <c r="E752" s="1514"/>
    </row>
    <row r="753" spans="1:5">
      <c r="A753" s="1514"/>
      <c r="B753" s="1891"/>
      <c r="C753" s="1514"/>
      <c r="D753" s="1514"/>
      <c r="E753" s="1514"/>
    </row>
    <row r="754" spans="1:5">
      <c r="A754" s="1514"/>
      <c r="B754" s="1891"/>
      <c r="C754" s="1514"/>
      <c r="D754" s="1514"/>
      <c r="E754" s="1514"/>
    </row>
    <row r="755" spans="1:5">
      <c r="A755" s="1514"/>
      <c r="B755" s="1891"/>
      <c r="C755" s="1514"/>
      <c r="D755" s="1514"/>
      <c r="E755" s="1514"/>
    </row>
    <row r="756" spans="1:5">
      <c r="A756" s="1514"/>
      <c r="B756" s="1891"/>
      <c r="C756" s="1514"/>
      <c r="D756" s="1514"/>
      <c r="E756" s="1514"/>
    </row>
    <row r="757" spans="1:5">
      <c r="A757" s="1514"/>
      <c r="B757" s="1891"/>
      <c r="C757" s="1514"/>
      <c r="D757" s="1514"/>
      <c r="E757" s="1514"/>
    </row>
    <row r="758" spans="1:5">
      <c r="A758" s="1514"/>
      <c r="B758" s="1891"/>
      <c r="C758" s="1514"/>
      <c r="D758" s="1514"/>
      <c r="E758" s="1514"/>
    </row>
    <row r="759" spans="1:5">
      <c r="A759" s="1514"/>
      <c r="B759" s="1891"/>
      <c r="C759" s="1514"/>
      <c r="D759" s="1514"/>
      <c r="E759" s="1514"/>
    </row>
    <row r="760" spans="1:5">
      <c r="A760" s="1514"/>
      <c r="B760" s="1891"/>
      <c r="C760" s="1514"/>
      <c r="D760" s="1514"/>
      <c r="E760" s="1514"/>
    </row>
    <row r="761" spans="1:5">
      <c r="A761" s="1514"/>
      <c r="B761" s="1891"/>
      <c r="C761" s="1514"/>
      <c r="D761" s="1514"/>
      <c r="E761" s="1514"/>
    </row>
    <row r="762" spans="1:5">
      <c r="A762" s="1514"/>
      <c r="B762" s="1891"/>
      <c r="C762" s="1514"/>
      <c r="D762" s="1514"/>
      <c r="E762" s="1514"/>
    </row>
    <row r="763" spans="1:5">
      <c r="A763" s="1514"/>
      <c r="B763" s="1891"/>
      <c r="C763" s="1514"/>
      <c r="D763" s="1514"/>
      <c r="E763" s="1514"/>
    </row>
    <row r="764" spans="1:5">
      <c r="A764" s="1514"/>
      <c r="B764" s="1891"/>
      <c r="C764" s="1514"/>
      <c r="D764" s="1514"/>
      <c r="E764" s="1514"/>
    </row>
    <row r="765" spans="1:5">
      <c r="A765" s="1514"/>
      <c r="B765" s="1891"/>
      <c r="C765" s="1514"/>
      <c r="D765" s="1514"/>
      <c r="E765" s="1514"/>
    </row>
    <row r="766" spans="1:5">
      <c r="A766" s="1514"/>
      <c r="B766" s="1891"/>
      <c r="C766" s="1514"/>
      <c r="D766" s="1514"/>
      <c r="E766" s="1514"/>
    </row>
    <row r="767" spans="1:5">
      <c r="A767" s="1514"/>
      <c r="B767" s="1891"/>
      <c r="C767" s="1514"/>
      <c r="D767" s="1514"/>
      <c r="E767" s="1514"/>
    </row>
    <row r="768" spans="1:5">
      <c r="A768" s="1514"/>
      <c r="B768" s="1891"/>
      <c r="C768" s="1514"/>
      <c r="D768" s="1514"/>
      <c r="E768" s="1514"/>
    </row>
    <row r="769" spans="1:5">
      <c r="A769" s="1514"/>
      <c r="B769" s="1891"/>
      <c r="C769" s="1514"/>
      <c r="D769" s="1514"/>
      <c r="E769" s="1514"/>
    </row>
    <row r="770" spans="1:5">
      <c r="A770" s="1514"/>
      <c r="B770" s="1891"/>
      <c r="C770" s="1514"/>
      <c r="D770" s="1514"/>
      <c r="E770" s="1514"/>
    </row>
    <row r="771" spans="1:5">
      <c r="A771" s="1514"/>
      <c r="B771" s="1891"/>
      <c r="C771" s="1514"/>
      <c r="D771" s="1514"/>
      <c r="E771" s="1514"/>
    </row>
    <row r="772" spans="1:5">
      <c r="A772" s="1514"/>
      <c r="B772" s="1891"/>
      <c r="C772" s="1514"/>
      <c r="D772" s="1514"/>
      <c r="E772" s="1514"/>
    </row>
    <row r="773" spans="1:5">
      <c r="A773" s="1514"/>
      <c r="B773" s="1891"/>
      <c r="C773" s="1514"/>
      <c r="D773" s="1514"/>
      <c r="E773" s="1514"/>
    </row>
    <row r="774" spans="1:5">
      <c r="A774" s="1514"/>
      <c r="B774" s="1891"/>
      <c r="C774" s="1514"/>
      <c r="D774" s="1514"/>
      <c r="E774" s="1514"/>
    </row>
    <row r="775" spans="1:5">
      <c r="A775" s="1514"/>
      <c r="B775" s="1891"/>
      <c r="C775" s="1514"/>
      <c r="D775" s="1514"/>
      <c r="E775" s="1514"/>
    </row>
    <row r="776" spans="1:5">
      <c r="A776" s="1514"/>
      <c r="B776" s="1891"/>
      <c r="C776" s="1514"/>
      <c r="D776" s="1514"/>
      <c r="E776" s="1514"/>
    </row>
    <row r="777" spans="1:5">
      <c r="A777" s="1514"/>
      <c r="B777" s="1891"/>
      <c r="C777" s="1514"/>
      <c r="D777" s="1514"/>
      <c r="E777" s="1514"/>
    </row>
    <row r="778" spans="1:5">
      <c r="A778" s="1514"/>
      <c r="B778" s="1891"/>
      <c r="C778" s="1514"/>
      <c r="D778" s="1514"/>
      <c r="E778" s="1514"/>
    </row>
    <row r="779" spans="1:5">
      <c r="A779" s="1514"/>
      <c r="B779" s="1891"/>
      <c r="C779" s="1514"/>
      <c r="D779" s="1514"/>
      <c r="E779" s="1514"/>
    </row>
    <row r="780" spans="1:5">
      <c r="A780" s="1514"/>
      <c r="B780" s="1891"/>
      <c r="C780" s="1514"/>
      <c r="D780" s="1514"/>
      <c r="E780" s="1514"/>
    </row>
    <row r="781" spans="1:5">
      <c r="A781" s="1514"/>
      <c r="B781" s="1891"/>
      <c r="C781" s="1514"/>
      <c r="D781" s="1514"/>
      <c r="E781" s="1514"/>
    </row>
    <row r="782" spans="1:5">
      <c r="A782" s="1514"/>
      <c r="B782" s="1891"/>
      <c r="C782" s="1514"/>
      <c r="D782" s="1514"/>
      <c r="E782" s="1514"/>
    </row>
    <row r="783" spans="1:5">
      <c r="A783" s="1514"/>
      <c r="B783" s="1891"/>
      <c r="C783" s="1514"/>
      <c r="D783" s="1514"/>
      <c r="E783" s="1514"/>
    </row>
    <row r="784" spans="1:5">
      <c r="A784" s="1514"/>
      <c r="B784" s="1891"/>
      <c r="C784" s="1514"/>
      <c r="D784" s="1514"/>
      <c r="E784" s="1514"/>
    </row>
    <row r="785" spans="1:5">
      <c r="A785" s="1514"/>
      <c r="B785" s="1891"/>
      <c r="C785" s="1514"/>
      <c r="D785" s="1514"/>
      <c r="E785" s="1514"/>
    </row>
    <row r="786" spans="1:5">
      <c r="A786" s="1514"/>
      <c r="B786" s="1891"/>
      <c r="C786" s="1514"/>
      <c r="D786" s="1514"/>
      <c r="E786" s="1514"/>
    </row>
    <row r="787" spans="1:5">
      <c r="A787" s="1514"/>
      <c r="B787" s="1891"/>
      <c r="C787" s="1514"/>
      <c r="D787" s="1514"/>
      <c r="E787" s="1514"/>
    </row>
    <row r="788" spans="1:5">
      <c r="A788" s="1514"/>
      <c r="B788" s="1891"/>
      <c r="C788" s="1514"/>
      <c r="D788" s="1514"/>
      <c r="E788" s="1514"/>
    </row>
    <row r="789" spans="1:5">
      <c r="A789" s="1514"/>
      <c r="B789" s="1891"/>
      <c r="C789" s="1514"/>
      <c r="D789" s="1514"/>
      <c r="E789" s="1514"/>
    </row>
    <row r="790" spans="1:5">
      <c r="A790" s="1514"/>
      <c r="B790" s="1891"/>
      <c r="C790" s="1514"/>
      <c r="D790" s="1514"/>
      <c r="E790" s="1514"/>
    </row>
    <row r="791" spans="1:5">
      <c r="A791" s="1514"/>
      <c r="B791" s="1891"/>
      <c r="C791" s="1514"/>
      <c r="D791" s="1514"/>
      <c r="E791" s="1514"/>
    </row>
    <row r="792" spans="1:5">
      <c r="A792" s="1514"/>
      <c r="B792" s="1891"/>
      <c r="C792" s="1514"/>
      <c r="D792" s="1514"/>
      <c r="E792" s="1514"/>
    </row>
    <row r="793" spans="1:5">
      <c r="A793" s="1514"/>
      <c r="B793" s="1891"/>
      <c r="C793" s="1514"/>
      <c r="D793" s="1514"/>
      <c r="E793" s="1514"/>
    </row>
    <row r="794" spans="1:5">
      <c r="A794" s="1514"/>
      <c r="B794" s="1891"/>
      <c r="C794" s="1514"/>
      <c r="D794" s="1514"/>
      <c r="E794" s="1514"/>
    </row>
    <row r="795" spans="1:5">
      <c r="A795" s="1514"/>
      <c r="B795" s="1891"/>
      <c r="C795" s="1514"/>
      <c r="D795" s="1514"/>
      <c r="E795" s="1514"/>
    </row>
    <row r="796" spans="1:5">
      <c r="A796" s="1514"/>
      <c r="B796" s="1891"/>
      <c r="C796" s="1514"/>
      <c r="D796" s="1514"/>
      <c r="E796" s="1514"/>
    </row>
    <row r="797" spans="1:5">
      <c r="A797" s="1514"/>
      <c r="B797" s="1891"/>
      <c r="C797" s="1514"/>
      <c r="D797" s="1514"/>
      <c r="E797" s="1514"/>
    </row>
    <row r="798" spans="1:5">
      <c r="A798" s="1514"/>
      <c r="B798" s="1891"/>
      <c r="C798" s="1514"/>
      <c r="D798" s="1514"/>
      <c r="E798" s="1514"/>
    </row>
    <row r="799" spans="1:5">
      <c r="A799" s="1514"/>
      <c r="B799" s="1891"/>
      <c r="C799" s="1514"/>
      <c r="D799" s="1514"/>
      <c r="E799" s="1514"/>
    </row>
    <row r="800" spans="1:5">
      <c r="A800" s="1514"/>
      <c r="B800" s="1891"/>
      <c r="C800" s="1514"/>
      <c r="D800" s="1514"/>
      <c r="E800" s="1514"/>
    </row>
    <row r="801" spans="1:5">
      <c r="A801" s="1514"/>
      <c r="B801" s="1891"/>
      <c r="C801" s="1514"/>
      <c r="D801" s="1514"/>
      <c r="E801" s="1514"/>
    </row>
    <row r="802" spans="1:5">
      <c r="A802" s="1514"/>
      <c r="B802" s="1891"/>
      <c r="C802" s="1514"/>
      <c r="D802" s="1514"/>
      <c r="E802" s="1514"/>
    </row>
    <row r="803" spans="1:5">
      <c r="A803" s="1514"/>
      <c r="B803" s="1891"/>
      <c r="C803" s="1514"/>
      <c r="D803" s="1514"/>
      <c r="E803" s="1514"/>
    </row>
    <row r="804" spans="1:5">
      <c r="A804" s="1514"/>
      <c r="B804" s="1891"/>
      <c r="C804" s="1514"/>
      <c r="D804" s="1514"/>
      <c r="E804" s="1514"/>
    </row>
    <row r="805" spans="1:5">
      <c r="A805" s="1514"/>
      <c r="B805" s="1891"/>
      <c r="C805" s="1514"/>
      <c r="D805" s="1514"/>
      <c r="E805" s="1514"/>
    </row>
    <row r="806" spans="1:5">
      <c r="A806" s="1514"/>
      <c r="B806" s="1891"/>
      <c r="C806" s="1514"/>
      <c r="D806" s="1514"/>
      <c r="E806" s="1514"/>
    </row>
    <row r="807" spans="1:5">
      <c r="A807" s="1514"/>
      <c r="B807" s="1891"/>
      <c r="C807" s="1514"/>
      <c r="D807" s="1514"/>
      <c r="E807" s="1514"/>
    </row>
    <row r="808" spans="1:5">
      <c r="A808" s="1514"/>
      <c r="B808" s="1891"/>
      <c r="C808" s="1514"/>
      <c r="D808" s="1514"/>
      <c r="E808" s="1514"/>
    </row>
    <row r="809" spans="1:5">
      <c r="A809" s="1514"/>
      <c r="B809" s="1891"/>
      <c r="C809" s="1514"/>
      <c r="D809" s="1514"/>
      <c r="E809" s="1514"/>
    </row>
    <row r="810" spans="1:5">
      <c r="A810" s="1514"/>
      <c r="B810" s="1891"/>
      <c r="C810" s="1514"/>
      <c r="D810" s="1514"/>
      <c r="E810" s="1514"/>
    </row>
    <row r="811" spans="1:5">
      <c r="A811" s="1514"/>
      <c r="B811" s="1891"/>
      <c r="C811" s="1514"/>
      <c r="D811" s="1514"/>
      <c r="E811" s="1514"/>
    </row>
    <row r="812" spans="1:5">
      <c r="A812" s="1514"/>
      <c r="B812" s="1891"/>
      <c r="C812" s="1514"/>
      <c r="D812" s="1514"/>
      <c r="E812" s="1514"/>
    </row>
    <row r="813" spans="1:5">
      <c r="A813" s="1514"/>
      <c r="B813" s="1891"/>
      <c r="C813" s="1514"/>
      <c r="D813" s="1514"/>
      <c r="E813" s="1514"/>
    </row>
    <row r="814" spans="1:5">
      <c r="A814" s="1514"/>
      <c r="B814" s="1891"/>
      <c r="C814" s="1514"/>
      <c r="D814" s="1514"/>
      <c r="E814" s="1514"/>
    </row>
    <row r="815" spans="1:5">
      <c r="A815" s="1514"/>
      <c r="B815" s="1891"/>
      <c r="C815" s="1514"/>
      <c r="D815" s="1514"/>
      <c r="E815" s="1514"/>
    </row>
    <row r="816" spans="1:5">
      <c r="A816" s="1514"/>
      <c r="B816" s="1891"/>
      <c r="C816" s="1514"/>
      <c r="D816" s="1514"/>
      <c r="E816" s="1514"/>
    </row>
    <row r="817" spans="1:5">
      <c r="A817" s="1514"/>
      <c r="B817" s="1891"/>
      <c r="C817" s="1514"/>
      <c r="D817" s="1514"/>
      <c r="E817" s="1514"/>
    </row>
    <row r="818" spans="1:5">
      <c r="A818" s="1514"/>
      <c r="B818" s="1891"/>
      <c r="C818" s="1514"/>
      <c r="D818" s="1514"/>
      <c r="E818" s="1514"/>
    </row>
    <row r="819" spans="1:5">
      <c r="A819" s="1514"/>
      <c r="B819" s="1891"/>
      <c r="C819" s="1514"/>
      <c r="D819" s="1514"/>
      <c r="E819" s="1514"/>
    </row>
    <row r="820" spans="1:5">
      <c r="A820" s="1514"/>
      <c r="B820" s="1891"/>
      <c r="C820" s="1514"/>
      <c r="D820" s="1514"/>
      <c r="E820" s="1514"/>
    </row>
    <row r="821" spans="1:5">
      <c r="A821" s="1514"/>
      <c r="B821" s="1891"/>
      <c r="C821" s="1514"/>
      <c r="D821" s="1514"/>
      <c r="E821" s="1514"/>
    </row>
    <row r="822" spans="1:5">
      <c r="A822" s="1514"/>
      <c r="B822" s="1891"/>
      <c r="C822" s="1514"/>
      <c r="D822" s="1514"/>
      <c r="E822" s="1514"/>
    </row>
    <row r="823" spans="1:5">
      <c r="A823" s="1514"/>
      <c r="B823" s="1891"/>
      <c r="C823" s="1514"/>
      <c r="D823" s="1514"/>
      <c r="E823" s="1514"/>
    </row>
    <row r="824" spans="1:5">
      <c r="A824" s="1514"/>
      <c r="B824" s="1891"/>
      <c r="C824" s="1514"/>
      <c r="D824" s="1514"/>
      <c r="E824" s="1514"/>
    </row>
    <row r="825" spans="1:5">
      <c r="A825" s="1514"/>
      <c r="B825" s="1891"/>
      <c r="C825" s="1514"/>
      <c r="D825" s="1514"/>
      <c r="E825" s="1514"/>
    </row>
    <row r="826" spans="1:5">
      <c r="A826" s="1514"/>
      <c r="B826" s="1891"/>
      <c r="C826" s="1514"/>
      <c r="D826" s="1514"/>
      <c r="E826" s="1514"/>
    </row>
    <row r="827" spans="1:5">
      <c r="A827" s="1514"/>
      <c r="B827" s="1891"/>
      <c r="C827" s="1514"/>
      <c r="D827" s="1514"/>
      <c r="E827" s="1514"/>
    </row>
    <row r="828" spans="1:5">
      <c r="A828" s="1514"/>
      <c r="B828" s="1891"/>
      <c r="C828" s="1514"/>
      <c r="D828" s="1514"/>
      <c r="E828" s="1514"/>
    </row>
    <row r="829" spans="1:5">
      <c r="A829" s="1514"/>
      <c r="B829" s="1891"/>
      <c r="C829" s="1514"/>
      <c r="D829" s="1514"/>
      <c r="E829" s="1514"/>
    </row>
    <row r="830" spans="1:5">
      <c r="A830" s="1514"/>
      <c r="B830" s="1891"/>
      <c r="C830" s="1514"/>
      <c r="D830" s="1514"/>
      <c r="E830" s="1514"/>
    </row>
    <row r="831" spans="1:5">
      <c r="A831" s="1514"/>
      <c r="B831" s="1891"/>
      <c r="C831" s="1514"/>
      <c r="D831" s="1514"/>
      <c r="E831" s="1514"/>
    </row>
    <row r="832" spans="1:5">
      <c r="A832" s="1514"/>
      <c r="B832" s="1891"/>
      <c r="C832" s="1514"/>
      <c r="D832" s="1514"/>
      <c r="E832" s="1514"/>
    </row>
    <row r="833" spans="1:5">
      <c r="A833" s="1514"/>
      <c r="B833" s="1891"/>
      <c r="C833" s="1514"/>
      <c r="D833" s="1514"/>
      <c r="E833" s="1514"/>
    </row>
    <row r="834" spans="1:5">
      <c r="A834" s="1514"/>
      <c r="B834" s="1891"/>
      <c r="C834" s="1514"/>
      <c r="D834" s="1514"/>
      <c r="E834" s="1514"/>
    </row>
    <row r="835" spans="1:5">
      <c r="A835" s="1514"/>
      <c r="B835" s="1891"/>
      <c r="C835" s="1514"/>
      <c r="D835" s="1514"/>
      <c r="E835" s="1514"/>
    </row>
    <row r="836" spans="1:5">
      <c r="A836" s="1514"/>
      <c r="B836" s="1891"/>
      <c r="C836" s="1514"/>
      <c r="D836" s="1514"/>
      <c r="E836" s="1514"/>
    </row>
    <row r="837" spans="1:5">
      <c r="A837" s="1514"/>
      <c r="B837" s="1891"/>
      <c r="C837" s="1514"/>
      <c r="D837" s="1514"/>
      <c r="E837" s="1514"/>
    </row>
    <row r="838" spans="1:5">
      <c r="A838" s="1514"/>
      <c r="B838" s="1891"/>
      <c r="C838" s="1514"/>
      <c r="D838" s="1514"/>
      <c r="E838" s="1514"/>
    </row>
    <row r="839" spans="1:5">
      <c r="A839" s="1514"/>
      <c r="B839" s="1891"/>
      <c r="C839" s="1514"/>
      <c r="D839" s="1514"/>
      <c r="E839" s="1514"/>
    </row>
    <row r="840" spans="1:5">
      <c r="A840" s="1514"/>
      <c r="B840" s="1891"/>
      <c r="C840" s="1514"/>
      <c r="D840" s="1514"/>
      <c r="E840" s="1514"/>
    </row>
    <row r="841" spans="1:5">
      <c r="A841" s="1514"/>
      <c r="B841" s="1891"/>
      <c r="C841" s="1514"/>
      <c r="D841" s="1514"/>
      <c r="E841" s="1514"/>
    </row>
    <row r="842" spans="1:5">
      <c r="A842" s="1514"/>
      <c r="B842" s="1891"/>
      <c r="C842" s="1514"/>
      <c r="D842" s="1514"/>
      <c r="E842" s="1514"/>
    </row>
    <row r="843" spans="1:5">
      <c r="A843" s="1514"/>
      <c r="B843" s="1891"/>
      <c r="C843" s="1514"/>
      <c r="D843" s="1514"/>
      <c r="E843" s="1514"/>
    </row>
    <row r="844" spans="1:5">
      <c r="A844" s="1514"/>
      <c r="B844" s="1891"/>
      <c r="C844" s="1514"/>
      <c r="D844" s="1514"/>
      <c r="E844" s="1514"/>
    </row>
    <row r="845" spans="1:5">
      <c r="A845" s="1514"/>
      <c r="B845" s="1891"/>
      <c r="C845" s="1514"/>
      <c r="D845" s="1514"/>
      <c r="E845" s="1514"/>
    </row>
    <row r="846" spans="1:5">
      <c r="A846" s="1514"/>
      <c r="B846" s="1891"/>
      <c r="C846" s="1514"/>
      <c r="D846" s="1514"/>
      <c r="E846" s="1514"/>
    </row>
    <row r="847" spans="1:5">
      <c r="A847" s="1514"/>
      <c r="B847" s="1891"/>
      <c r="C847" s="1514"/>
      <c r="D847" s="1514"/>
      <c r="E847" s="1514"/>
    </row>
    <row r="848" spans="1:5">
      <c r="A848" s="1514"/>
      <c r="B848" s="1891"/>
      <c r="C848" s="1514"/>
      <c r="D848" s="1514"/>
      <c r="E848" s="1514"/>
    </row>
    <row r="849" spans="1:5">
      <c r="A849" s="1514"/>
      <c r="B849" s="1891"/>
      <c r="C849" s="1514"/>
      <c r="D849" s="1514"/>
      <c r="E849" s="1514"/>
    </row>
    <row r="850" spans="1:5">
      <c r="A850" s="1514"/>
      <c r="B850" s="1891"/>
      <c r="C850" s="1514"/>
      <c r="D850" s="1514"/>
      <c r="E850" s="1514"/>
    </row>
    <row r="851" spans="1:5">
      <c r="A851" s="1514"/>
      <c r="B851" s="1891"/>
      <c r="C851" s="1514"/>
      <c r="D851" s="1514"/>
      <c r="E851" s="1514"/>
    </row>
    <row r="852" spans="1:5">
      <c r="A852" s="1514"/>
      <c r="B852" s="1891"/>
      <c r="C852" s="1514"/>
      <c r="D852" s="1514"/>
      <c r="E852" s="1514"/>
    </row>
    <row r="853" spans="1:5">
      <c r="A853" s="1514"/>
      <c r="B853" s="1891"/>
      <c r="C853" s="1514"/>
      <c r="D853" s="1514"/>
      <c r="E853" s="1514"/>
    </row>
    <row r="854" spans="1:5">
      <c r="A854" s="1514"/>
      <c r="B854" s="1891"/>
      <c r="C854" s="1514"/>
      <c r="D854" s="1514"/>
      <c r="E854" s="1514"/>
    </row>
    <row r="855" spans="1:5">
      <c r="A855" s="1514"/>
      <c r="B855" s="1891"/>
      <c r="C855" s="1514"/>
      <c r="D855" s="1514"/>
      <c r="E855" s="1514"/>
    </row>
    <row r="856" spans="1:5">
      <c r="A856" s="1514"/>
      <c r="B856" s="1891"/>
      <c r="C856" s="1514"/>
      <c r="D856" s="1514"/>
      <c r="E856" s="1514"/>
    </row>
    <row r="857" spans="1:5">
      <c r="A857" s="1514"/>
      <c r="B857" s="1891"/>
      <c r="C857" s="1514"/>
      <c r="D857" s="1514"/>
      <c r="E857" s="1514"/>
    </row>
    <row r="858" spans="1:5">
      <c r="A858" s="1514"/>
      <c r="B858" s="1891"/>
      <c r="C858" s="1514"/>
      <c r="D858" s="1514"/>
      <c r="E858" s="1514"/>
    </row>
    <row r="859" spans="1:5">
      <c r="A859" s="1514"/>
      <c r="B859" s="1891"/>
      <c r="C859" s="1514"/>
      <c r="D859" s="1514"/>
      <c r="E859" s="1514"/>
    </row>
    <row r="860" spans="1:5">
      <c r="A860" s="1514"/>
      <c r="B860" s="1891"/>
      <c r="C860" s="1514"/>
      <c r="D860" s="1514"/>
      <c r="E860" s="1514"/>
    </row>
    <row r="861" spans="1:5">
      <c r="A861" s="1514"/>
      <c r="B861" s="1891"/>
      <c r="C861" s="1514"/>
      <c r="D861" s="1514"/>
      <c r="E861" s="1514"/>
    </row>
    <row r="862" spans="1:5">
      <c r="A862" s="1514"/>
      <c r="B862" s="1891"/>
      <c r="C862" s="1514"/>
      <c r="D862" s="1514"/>
      <c r="E862" s="1514"/>
    </row>
    <row r="863" spans="1:5">
      <c r="A863" s="1514"/>
      <c r="B863" s="1891"/>
      <c r="C863" s="1514"/>
      <c r="D863" s="1514"/>
      <c r="E863" s="1514"/>
    </row>
    <row r="864" spans="1:5">
      <c r="A864" s="1514"/>
      <c r="B864" s="1891"/>
      <c r="C864" s="1514"/>
      <c r="D864" s="1514"/>
      <c r="E864" s="1514"/>
    </row>
    <row r="865" spans="1:5">
      <c r="A865" s="1514"/>
      <c r="B865" s="1891"/>
      <c r="C865" s="1514"/>
      <c r="D865" s="1514"/>
      <c r="E865" s="1514"/>
    </row>
    <row r="866" spans="1:5">
      <c r="A866" s="1514"/>
      <c r="B866" s="1891"/>
      <c r="C866" s="1514"/>
      <c r="D866" s="1514"/>
      <c r="E866" s="1514"/>
    </row>
    <row r="867" spans="1:5">
      <c r="A867" s="1514"/>
      <c r="B867" s="1891"/>
      <c r="C867" s="1514"/>
      <c r="D867" s="1514"/>
      <c r="E867" s="1514"/>
    </row>
    <row r="868" spans="1:5">
      <c r="A868" s="1514"/>
      <c r="B868" s="1891"/>
      <c r="C868" s="1514"/>
      <c r="D868" s="1514"/>
      <c r="E868" s="1514"/>
    </row>
    <row r="869" spans="1:5">
      <c r="A869" s="1514"/>
      <c r="B869" s="1891"/>
      <c r="C869" s="1514"/>
      <c r="D869" s="1514"/>
      <c r="E869" s="1514"/>
    </row>
    <row r="870" spans="1:5">
      <c r="A870" s="1514"/>
      <c r="B870" s="1891"/>
      <c r="C870" s="1514"/>
      <c r="D870" s="1514"/>
      <c r="E870" s="1514"/>
    </row>
    <row r="871" spans="1:5">
      <c r="A871" s="1514"/>
      <c r="B871" s="1891"/>
      <c r="C871" s="1514"/>
      <c r="D871" s="1514"/>
      <c r="E871" s="1514"/>
    </row>
    <row r="872" spans="1:5">
      <c r="A872" s="1514"/>
      <c r="B872" s="1891"/>
      <c r="C872" s="1514"/>
      <c r="D872" s="1514"/>
      <c r="E872" s="1514"/>
    </row>
    <row r="873" spans="1:5">
      <c r="A873" s="1514"/>
      <c r="B873" s="1891"/>
      <c r="C873" s="1514"/>
      <c r="D873" s="1514"/>
      <c r="E873" s="1514"/>
    </row>
    <row r="874" spans="1:5">
      <c r="A874" s="1514"/>
      <c r="B874" s="1891"/>
      <c r="C874" s="1514"/>
      <c r="D874" s="1514"/>
      <c r="E874" s="1514"/>
    </row>
    <row r="875" spans="1:5">
      <c r="A875" s="1514"/>
      <c r="B875" s="1891"/>
      <c r="C875" s="1514"/>
      <c r="D875" s="1514"/>
      <c r="E875" s="1514"/>
    </row>
    <row r="876" spans="1:5">
      <c r="A876" s="1514"/>
      <c r="B876" s="1891"/>
      <c r="C876" s="1514"/>
      <c r="D876" s="1514"/>
      <c r="E876" s="1514"/>
    </row>
    <row r="877" spans="1:5">
      <c r="A877" s="1514"/>
      <c r="B877" s="1891"/>
      <c r="C877" s="1514"/>
      <c r="D877" s="1514"/>
      <c r="E877" s="1514"/>
    </row>
    <row r="878" spans="1:5">
      <c r="A878" s="1514"/>
      <c r="B878" s="1891"/>
      <c r="C878" s="1514"/>
      <c r="D878" s="1514"/>
      <c r="E878" s="1514"/>
    </row>
    <row r="879" spans="1:5">
      <c r="A879" s="1514"/>
      <c r="B879" s="1891"/>
      <c r="C879" s="1514"/>
      <c r="D879" s="1514"/>
      <c r="E879" s="1514"/>
    </row>
    <row r="880" spans="1:5">
      <c r="A880" s="1514"/>
      <c r="B880" s="1891"/>
      <c r="C880" s="1514"/>
      <c r="D880" s="1514"/>
      <c r="E880" s="1514"/>
    </row>
    <row r="881" spans="1:5">
      <c r="A881" s="1514"/>
      <c r="B881" s="1891"/>
      <c r="C881" s="1514"/>
      <c r="D881" s="1514"/>
      <c r="E881" s="1514"/>
    </row>
    <row r="882" spans="1:5">
      <c r="A882" s="1514"/>
      <c r="B882" s="1891"/>
      <c r="C882" s="1514"/>
      <c r="D882" s="1514"/>
      <c r="E882" s="1514"/>
    </row>
    <row r="883" spans="1:5">
      <c r="A883" s="1514"/>
      <c r="B883" s="1891"/>
      <c r="C883" s="1514"/>
      <c r="D883" s="1514"/>
      <c r="E883" s="1514"/>
    </row>
    <row r="884" spans="1:5">
      <c r="A884" s="1514"/>
      <c r="B884" s="1891"/>
      <c r="C884" s="1514"/>
      <c r="D884" s="1514"/>
      <c r="E884" s="1514"/>
    </row>
    <row r="885" spans="1:5">
      <c r="A885" s="1514"/>
      <c r="B885" s="1891"/>
      <c r="C885" s="1514"/>
      <c r="D885" s="1514"/>
      <c r="E885" s="1514"/>
    </row>
    <row r="886" spans="1:5">
      <c r="A886" s="1514"/>
      <c r="B886" s="1891"/>
      <c r="C886" s="1514"/>
      <c r="D886" s="1514"/>
      <c r="E886" s="1514"/>
    </row>
    <row r="887" spans="1:5">
      <c r="A887" s="1514"/>
      <c r="B887" s="1891"/>
      <c r="C887" s="1514"/>
      <c r="D887" s="1514"/>
      <c r="E887" s="1514"/>
    </row>
    <row r="888" spans="1:5">
      <c r="A888" s="1514"/>
      <c r="B888" s="1891"/>
      <c r="C888" s="1514"/>
      <c r="D888" s="1514"/>
      <c r="E888" s="1514"/>
    </row>
    <row r="889" spans="1:5">
      <c r="A889" s="1514"/>
      <c r="B889" s="1891"/>
      <c r="C889" s="1514"/>
      <c r="D889" s="1514"/>
      <c r="E889" s="1514"/>
    </row>
    <row r="890" spans="1:5">
      <c r="A890" s="1514"/>
      <c r="B890" s="1891"/>
      <c r="C890" s="1514"/>
      <c r="D890" s="1514"/>
      <c r="E890" s="1514"/>
    </row>
    <row r="891" spans="1:5">
      <c r="A891" s="1514"/>
      <c r="B891" s="1891"/>
      <c r="C891" s="1514"/>
      <c r="D891" s="1514"/>
      <c r="E891" s="1514"/>
    </row>
    <row r="892" spans="1:5">
      <c r="A892" s="1514"/>
      <c r="B892" s="1891"/>
      <c r="C892" s="1514"/>
      <c r="D892" s="1514"/>
      <c r="E892" s="1514"/>
    </row>
    <row r="893" spans="1:5">
      <c r="A893" s="1514"/>
      <c r="B893" s="1891"/>
      <c r="C893" s="1514"/>
      <c r="D893" s="1514"/>
      <c r="E893" s="1514"/>
    </row>
    <row r="894" spans="1:5">
      <c r="A894" s="1514"/>
      <c r="B894" s="1891"/>
      <c r="C894" s="1514"/>
      <c r="D894" s="1514"/>
      <c r="E894" s="1514"/>
    </row>
    <row r="895" spans="1:5">
      <c r="A895" s="1514"/>
      <c r="B895" s="1891"/>
      <c r="C895" s="1514"/>
      <c r="D895" s="1514"/>
      <c r="E895" s="1514"/>
    </row>
    <row r="896" spans="1:5">
      <c r="A896" s="1514"/>
      <c r="B896" s="1891"/>
      <c r="C896" s="1514"/>
      <c r="D896" s="1514"/>
      <c r="E896" s="1514"/>
    </row>
    <row r="897" spans="1:5">
      <c r="A897" s="1514"/>
      <c r="B897" s="1891"/>
      <c r="C897" s="1514"/>
      <c r="D897" s="1514"/>
      <c r="E897" s="1514"/>
    </row>
    <row r="898" spans="1:5">
      <c r="A898" s="1514"/>
      <c r="B898" s="1891"/>
      <c r="C898" s="1514"/>
      <c r="D898" s="1514"/>
      <c r="E898" s="1514"/>
    </row>
    <row r="899" spans="1:5">
      <c r="A899" s="1514"/>
      <c r="B899" s="1891"/>
      <c r="C899" s="1514"/>
      <c r="D899" s="1514"/>
      <c r="E899" s="1514"/>
    </row>
    <row r="900" spans="1:5">
      <c r="A900" s="1514"/>
      <c r="B900" s="1891"/>
      <c r="C900" s="1514"/>
      <c r="D900" s="1514"/>
      <c r="E900" s="1514"/>
    </row>
    <row r="901" spans="1:5">
      <c r="A901" s="1514"/>
      <c r="B901" s="1891"/>
      <c r="C901" s="1514"/>
      <c r="D901" s="1514"/>
      <c r="E901" s="1514"/>
    </row>
    <row r="902" spans="1:5">
      <c r="A902" s="1514"/>
      <c r="B902" s="1891"/>
      <c r="C902" s="1514"/>
      <c r="D902" s="1514"/>
      <c r="E902" s="1514"/>
    </row>
    <row r="903" spans="1:5">
      <c r="A903" s="1514"/>
      <c r="B903" s="1891"/>
      <c r="C903" s="1514"/>
      <c r="D903" s="1514"/>
      <c r="E903" s="1514"/>
    </row>
    <row r="904" spans="1:5">
      <c r="A904" s="1514"/>
      <c r="B904" s="1891"/>
      <c r="C904" s="1514"/>
      <c r="D904" s="1514"/>
      <c r="E904" s="1514"/>
    </row>
    <row r="905" spans="1:5">
      <c r="A905" s="1514"/>
      <c r="B905" s="1891"/>
      <c r="C905" s="1514"/>
      <c r="D905" s="1514"/>
      <c r="E905" s="1514"/>
    </row>
    <row r="906" spans="1:5">
      <c r="A906" s="1514"/>
      <c r="B906" s="1891"/>
      <c r="C906" s="1514"/>
      <c r="D906" s="1514"/>
      <c r="E906" s="1514"/>
    </row>
    <row r="907" spans="1:5">
      <c r="A907" s="1514"/>
      <c r="B907" s="1891"/>
      <c r="C907" s="1514"/>
      <c r="D907" s="1514"/>
      <c r="E907" s="1514"/>
    </row>
    <row r="908" spans="1:5">
      <c r="A908" s="1514"/>
      <c r="B908" s="1891"/>
      <c r="C908" s="1514"/>
      <c r="D908" s="1514"/>
      <c r="E908" s="1514"/>
    </row>
    <row r="909" spans="1:5">
      <c r="A909" s="1514"/>
      <c r="B909" s="1891"/>
      <c r="C909" s="1514"/>
      <c r="D909" s="1514"/>
      <c r="E909" s="1514"/>
    </row>
    <row r="910" spans="1:5">
      <c r="A910" s="1514"/>
      <c r="B910" s="1891"/>
      <c r="C910" s="1514"/>
      <c r="D910" s="1514"/>
      <c r="E910" s="1514"/>
    </row>
    <row r="911" spans="1:5">
      <c r="A911" s="1514"/>
      <c r="B911" s="1891"/>
      <c r="C911" s="1514"/>
      <c r="D911" s="1514"/>
      <c r="E911" s="1514"/>
    </row>
    <row r="912" spans="1:5">
      <c r="A912" s="1514"/>
      <c r="B912" s="1891"/>
      <c r="C912" s="1514"/>
      <c r="D912" s="1514"/>
      <c r="E912" s="1514"/>
    </row>
    <row r="913" spans="1:5">
      <c r="A913" s="1514"/>
      <c r="B913" s="1891"/>
      <c r="C913" s="1514"/>
      <c r="D913" s="1514"/>
      <c r="E913" s="1514"/>
    </row>
    <row r="914" spans="1:5">
      <c r="A914" s="1514"/>
      <c r="B914" s="1891"/>
      <c r="C914" s="1514"/>
      <c r="D914" s="1514"/>
      <c r="E914" s="1514"/>
    </row>
    <row r="915" spans="1:5">
      <c r="A915" s="1514"/>
      <c r="B915" s="1891"/>
      <c r="C915" s="1514"/>
      <c r="D915" s="1514"/>
      <c r="E915" s="1514"/>
    </row>
    <row r="916" spans="1:5">
      <c r="A916" s="1514"/>
      <c r="B916" s="1891"/>
      <c r="C916" s="1514"/>
      <c r="D916" s="1514"/>
      <c r="E916" s="1514"/>
    </row>
    <row r="917" spans="1:5">
      <c r="A917" s="1514"/>
      <c r="B917" s="1891"/>
      <c r="C917" s="1514"/>
      <c r="D917" s="1514"/>
      <c r="E917" s="1514"/>
    </row>
    <row r="918" spans="1:5">
      <c r="A918" s="1514"/>
      <c r="B918" s="1891"/>
      <c r="C918" s="1514"/>
      <c r="D918" s="1514"/>
      <c r="E918" s="1514"/>
    </row>
    <row r="919" spans="1:5">
      <c r="A919" s="1514"/>
      <c r="B919" s="1891"/>
      <c r="C919" s="1514"/>
      <c r="D919" s="1514"/>
      <c r="E919" s="1514"/>
    </row>
    <row r="920" spans="1:5">
      <c r="A920" s="1514"/>
      <c r="B920" s="1891"/>
      <c r="C920" s="1514"/>
      <c r="D920" s="1514"/>
      <c r="E920" s="1514"/>
    </row>
    <row r="921" spans="1:5">
      <c r="A921" s="1514"/>
      <c r="B921" s="1891"/>
      <c r="C921" s="1514"/>
      <c r="D921" s="1514"/>
      <c r="E921" s="1514"/>
    </row>
    <row r="922" spans="1:5">
      <c r="A922" s="1514"/>
      <c r="B922" s="1891"/>
      <c r="C922" s="1514"/>
      <c r="D922" s="1514"/>
      <c r="E922" s="1514"/>
    </row>
    <row r="923" spans="1:5">
      <c r="A923" s="1514"/>
      <c r="B923" s="1891"/>
      <c r="C923" s="1514"/>
      <c r="D923" s="1514"/>
      <c r="E923" s="1514"/>
    </row>
    <row r="924" spans="1:5">
      <c r="A924" s="1514"/>
      <c r="B924" s="1891"/>
      <c r="C924" s="1514"/>
      <c r="D924" s="1514"/>
      <c r="E924" s="1514"/>
    </row>
    <row r="925" spans="1:5">
      <c r="A925" s="1514"/>
      <c r="B925" s="1891"/>
      <c r="C925" s="1514"/>
      <c r="D925" s="1514"/>
      <c r="E925" s="1514"/>
    </row>
    <row r="926" spans="1:5">
      <c r="A926" s="1514"/>
      <c r="B926" s="1891"/>
      <c r="C926" s="1514"/>
      <c r="D926" s="1514"/>
      <c r="E926" s="1514"/>
    </row>
    <row r="927" spans="1:5">
      <c r="A927" s="1514"/>
      <c r="B927" s="1891"/>
      <c r="C927" s="1514"/>
      <c r="D927" s="1514"/>
      <c r="E927" s="1514"/>
    </row>
    <row r="928" spans="1:5">
      <c r="A928" s="1514"/>
      <c r="B928" s="1891"/>
      <c r="C928" s="1514"/>
      <c r="D928" s="1514"/>
      <c r="E928" s="1514"/>
    </row>
    <row r="929" spans="1:5">
      <c r="A929" s="1514"/>
      <c r="B929" s="1891"/>
      <c r="C929" s="1514"/>
      <c r="D929" s="1514"/>
      <c r="E929" s="1514"/>
    </row>
    <row r="930" spans="1:5">
      <c r="A930" s="1514"/>
      <c r="B930" s="1891"/>
      <c r="C930" s="1514"/>
      <c r="D930" s="1514"/>
      <c r="E930" s="1514"/>
    </row>
    <row r="931" spans="1:5">
      <c r="A931" s="1514"/>
      <c r="B931" s="1891"/>
      <c r="C931" s="1514"/>
      <c r="D931" s="1514"/>
      <c r="E931" s="1514"/>
    </row>
    <row r="932" spans="1:5">
      <c r="A932" s="1514"/>
      <c r="B932" s="1891"/>
      <c r="C932" s="1514"/>
      <c r="D932" s="1514"/>
      <c r="E932" s="1514"/>
    </row>
    <row r="933" spans="1:5">
      <c r="A933" s="1514"/>
      <c r="B933" s="1891"/>
      <c r="C933" s="1514"/>
      <c r="D933" s="1514"/>
      <c r="E933" s="1514"/>
    </row>
    <row r="934" spans="1:5">
      <c r="A934" s="1514"/>
      <c r="B934" s="1891"/>
      <c r="C934" s="1514"/>
      <c r="D934" s="1514"/>
      <c r="E934" s="1514"/>
    </row>
    <row r="935" spans="1:5">
      <c r="A935" s="1514"/>
      <c r="B935" s="1891"/>
      <c r="C935" s="1514"/>
      <c r="D935" s="1514"/>
      <c r="E935" s="1514"/>
    </row>
    <row r="936" spans="1:5">
      <c r="A936" s="1514"/>
      <c r="B936" s="1891"/>
      <c r="C936" s="1514"/>
      <c r="D936" s="1514"/>
      <c r="E936" s="1514"/>
    </row>
    <row r="937" spans="1:5">
      <c r="A937" s="1514"/>
      <c r="B937" s="1891"/>
      <c r="C937" s="1514"/>
      <c r="D937" s="1514"/>
      <c r="E937" s="1514"/>
    </row>
    <row r="938" spans="1:5">
      <c r="A938" s="1514"/>
      <c r="B938" s="1891"/>
      <c r="C938" s="1514"/>
      <c r="D938" s="1514"/>
      <c r="E938" s="1514"/>
    </row>
    <row r="939" spans="1:5">
      <c r="A939" s="1514"/>
      <c r="B939" s="1891"/>
      <c r="C939" s="1514"/>
      <c r="D939" s="1514"/>
      <c r="E939" s="1514"/>
    </row>
    <row r="940" spans="1:5">
      <c r="A940" s="1514"/>
      <c r="B940" s="1891"/>
      <c r="C940" s="1514"/>
      <c r="D940" s="1514"/>
      <c r="E940" s="1514"/>
    </row>
    <row r="941" spans="1:5">
      <c r="A941" s="1514"/>
      <c r="B941" s="1891"/>
      <c r="C941" s="1514"/>
      <c r="D941" s="1514"/>
      <c r="E941" s="1514"/>
    </row>
    <row r="942" spans="1:5">
      <c r="A942" s="1514"/>
      <c r="B942" s="1891"/>
      <c r="C942" s="1514"/>
      <c r="D942" s="1514"/>
      <c r="E942" s="1514"/>
    </row>
    <row r="943" spans="1:5">
      <c r="A943" s="1514"/>
      <c r="B943" s="1891"/>
      <c r="C943" s="1514"/>
      <c r="D943" s="1514"/>
      <c r="E943" s="1514"/>
    </row>
    <row r="944" spans="1:5">
      <c r="A944" s="1514"/>
      <c r="B944" s="1891"/>
      <c r="C944" s="1514"/>
      <c r="D944" s="1514"/>
      <c r="E944" s="1514"/>
    </row>
    <row r="945" spans="1:5">
      <c r="A945" s="1514"/>
      <c r="B945" s="1891"/>
      <c r="C945" s="1514"/>
      <c r="D945" s="1514"/>
      <c r="E945" s="1514"/>
    </row>
    <row r="946" spans="1:5">
      <c r="A946" s="1514"/>
      <c r="B946" s="1891"/>
      <c r="C946" s="1514"/>
      <c r="D946" s="1514"/>
      <c r="E946" s="1514"/>
    </row>
    <row r="947" spans="1:5">
      <c r="A947" s="1514"/>
      <c r="B947" s="1891"/>
      <c r="C947" s="1514"/>
      <c r="D947" s="1514"/>
      <c r="E947" s="1514"/>
    </row>
    <row r="948" spans="1:5">
      <c r="A948" s="1514"/>
      <c r="B948" s="1891"/>
      <c r="C948" s="1514"/>
      <c r="D948" s="1514"/>
      <c r="E948" s="1514"/>
    </row>
    <row r="949" spans="1:5">
      <c r="A949" s="1514"/>
      <c r="B949" s="1891"/>
      <c r="C949" s="1514"/>
      <c r="D949" s="1514"/>
      <c r="E949" s="1514"/>
    </row>
    <row r="950" spans="1:5">
      <c r="A950" s="1514"/>
      <c r="B950" s="1891"/>
      <c r="C950" s="1514"/>
      <c r="D950" s="1514"/>
      <c r="E950" s="1514"/>
    </row>
    <row r="951" spans="1:5">
      <c r="A951" s="1514"/>
      <c r="B951" s="1891"/>
      <c r="C951" s="1514"/>
      <c r="D951" s="1514"/>
      <c r="E951" s="1514"/>
    </row>
    <row r="952" spans="1:5">
      <c r="A952" s="1514"/>
      <c r="B952" s="1891"/>
      <c r="C952" s="1514"/>
      <c r="D952" s="1514"/>
      <c r="E952" s="1514"/>
    </row>
    <row r="953" spans="1:5">
      <c r="A953" s="1514"/>
      <c r="B953" s="1891"/>
      <c r="C953" s="1514"/>
      <c r="D953" s="1514"/>
      <c r="E953" s="1514"/>
    </row>
    <row r="954" spans="1:5">
      <c r="A954" s="1514"/>
      <c r="B954" s="1891"/>
      <c r="C954" s="1514"/>
      <c r="D954" s="1514"/>
      <c r="E954" s="1514"/>
    </row>
    <row r="955" spans="1:5">
      <c r="A955" s="1514"/>
      <c r="B955" s="1891"/>
      <c r="C955" s="1514"/>
      <c r="D955" s="1514"/>
      <c r="E955" s="1514"/>
    </row>
    <row r="956" spans="1:5">
      <c r="A956" s="1514"/>
      <c r="B956" s="1891"/>
      <c r="C956" s="1514"/>
      <c r="D956" s="1514"/>
      <c r="E956" s="1514"/>
    </row>
    <row r="957" spans="1:5">
      <c r="A957" s="1514"/>
      <c r="B957" s="1891"/>
      <c r="C957" s="1514"/>
      <c r="D957" s="1514"/>
      <c r="E957" s="1514"/>
    </row>
    <row r="958" spans="1:5">
      <c r="A958" s="1514"/>
      <c r="B958" s="1891"/>
      <c r="C958" s="1514"/>
      <c r="D958" s="1514"/>
      <c r="E958" s="1514"/>
    </row>
    <row r="959" spans="1:5">
      <c r="A959" s="1514"/>
      <c r="B959" s="1891"/>
      <c r="C959" s="1514"/>
      <c r="D959" s="1514"/>
      <c r="E959" s="1514"/>
    </row>
    <row r="960" spans="1:5">
      <c r="A960" s="1514"/>
      <c r="B960" s="1891"/>
      <c r="C960" s="1514"/>
      <c r="D960" s="1514"/>
      <c r="E960" s="1514"/>
    </row>
    <row r="961" spans="1:5">
      <c r="A961" s="1514"/>
      <c r="B961" s="1891"/>
      <c r="C961" s="1514"/>
      <c r="D961" s="1514"/>
      <c r="E961" s="1514"/>
    </row>
    <row r="962" spans="1:5">
      <c r="A962" s="1514"/>
      <c r="B962" s="1891"/>
      <c r="C962" s="1514"/>
      <c r="D962" s="1514"/>
      <c r="E962" s="1514"/>
    </row>
    <row r="963" spans="1:5">
      <c r="A963" s="1514"/>
      <c r="B963" s="1891"/>
      <c r="C963" s="1514"/>
      <c r="D963" s="1514"/>
      <c r="E963" s="1514"/>
    </row>
    <row r="964" spans="1:5">
      <c r="A964" s="1514"/>
      <c r="B964" s="1891"/>
      <c r="C964" s="1514"/>
      <c r="D964" s="1514"/>
      <c r="E964" s="1514"/>
    </row>
    <row r="965" spans="1:5">
      <c r="A965" s="1514"/>
      <c r="B965" s="1891"/>
      <c r="C965" s="1514"/>
      <c r="D965" s="1514"/>
      <c r="E965" s="1514"/>
    </row>
    <row r="966" spans="1:5">
      <c r="A966" s="1514"/>
      <c r="B966" s="1891"/>
      <c r="C966" s="1514"/>
      <c r="D966" s="1514"/>
      <c r="E966" s="1514"/>
    </row>
    <row r="967" spans="1:5">
      <c r="A967" s="1514"/>
      <c r="B967" s="1891"/>
      <c r="C967" s="1514"/>
      <c r="D967" s="1514"/>
      <c r="E967" s="1514"/>
    </row>
    <row r="968" spans="1:5">
      <c r="A968" s="1514"/>
      <c r="B968" s="1891"/>
      <c r="C968" s="1514"/>
      <c r="D968" s="1514"/>
      <c r="E968" s="1514"/>
    </row>
    <row r="969" spans="1:5">
      <c r="A969" s="1514"/>
      <c r="B969" s="1891"/>
      <c r="C969" s="1514"/>
      <c r="D969" s="1514"/>
      <c r="E969" s="1514"/>
    </row>
    <row r="970" spans="1:5">
      <c r="A970" s="1514"/>
      <c r="B970" s="1891"/>
      <c r="C970" s="1514"/>
      <c r="D970" s="1514"/>
      <c r="E970" s="1514"/>
    </row>
    <row r="971" spans="1:5">
      <c r="A971" s="1514"/>
      <c r="B971" s="1891"/>
      <c r="C971" s="1514"/>
      <c r="D971" s="1514"/>
      <c r="E971" s="1514"/>
    </row>
    <row r="972" spans="1:5">
      <c r="A972" s="1514"/>
      <c r="B972" s="1891"/>
      <c r="C972" s="1514"/>
      <c r="D972" s="1514"/>
      <c r="E972" s="1514"/>
    </row>
    <row r="973" spans="1:5">
      <c r="A973" s="1514"/>
      <c r="B973" s="1891"/>
      <c r="C973" s="1514"/>
      <c r="D973" s="1514"/>
      <c r="E973" s="1514"/>
    </row>
    <row r="974" spans="1:5">
      <c r="A974" s="1514"/>
      <c r="B974" s="1891"/>
      <c r="C974" s="1514"/>
      <c r="D974" s="1514"/>
      <c r="E974" s="1514"/>
    </row>
    <row r="975" spans="1:5">
      <c r="A975" s="1514"/>
      <c r="B975" s="1891"/>
      <c r="C975" s="1514"/>
      <c r="D975" s="1514"/>
      <c r="E975" s="1514"/>
    </row>
    <row r="976" spans="1:5">
      <c r="A976" s="1514"/>
      <c r="B976" s="1891"/>
      <c r="C976" s="1514"/>
      <c r="D976" s="1514"/>
      <c r="E976" s="1514"/>
    </row>
    <row r="977" spans="1:5">
      <c r="A977" s="1514"/>
      <c r="B977" s="1891"/>
      <c r="C977" s="1514"/>
      <c r="D977" s="1514"/>
      <c r="E977" s="1514"/>
    </row>
  </sheetData>
  <mergeCells count="10">
    <mergeCell ref="A38:G38"/>
    <mergeCell ref="A2:E2"/>
    <mergeCell ref="A3:G3"/>
    <mergeCell ref="B5:B8"/>
    <mergeCell ref="C5:F6"/>
    <mergeCell ref="G5:G8"/>
    <mergeCell ref="C7:C8"/>
    <mergeCell ref="D7:D8"/>
    <mergeCell ref="E7:E8"/>
    <mergeCell ref="F7:F8"/>
  </mergeCells>
  <conditionalFormatting sqref="B10:G14 B22:G26 B16:G20 B28:G32">
    <cfRule type="cellIs" dxfId="43" priority="3" stopIfTrue="1" operator="between">
      <formula>0.0001</formula>
      <formula>0.045</formula>
    </cfRule>
  </conditionalFormatting>
  <conditionalFormatting sqref="B10:G14 B16:G20 B22:G26 B28:G32">
    <cfRule type="cellIs" dxfId="42" priority="2" stopIfTrue="1" operator="between">
      <formula>0.001</formula>
      <formula>0.45</formula>
    </cfRule>
  </conditionalFormatting>
  <conditionalFormatting sqref="D11:G14 B32:C32 D23:G26 D17:G20 B20:C20 F28 D29:G32">
    <cfRule type="cellIs" dxfId="41" priority="1" stopIfTrue="1" operator="between">
      <formula>0.001</formula>
      <formula>0.045</formula>
    </cfRule>
  </conditionalFormatting>
  <hyperlinks>
    <hyperlink ref="A38" r:id="rId1"/>
    <hyperlink ref="A1" location="Índice!A1" display="Voltar ao índice"/>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39.xml><?xml version="1.0" encoding="utf-8"?>
<worksheet xmlns="http://schemas.openxmlformats.org/spreadsheetml/2006/main" xmlns:r="http://schemas.openxmlformats.org/officeDocument/2006/relationships">
  <dimension ref="A1:M79"/>
  <sheetViews>
    <sheetView showGridLines="0" workbookViewId="0"/>
  </sheetViews>
  <sheetFormatPr defaultRowHeight="9"/>
  <cols>
    <col min="1" max="1" width="27.140625" style="1467" customWidth="1"/>
    <col min="2" max="2" width="9.140625" style="1467" customWidth="1"/>
    <col min="3" max="3" width="10.7109375" style="1467" customWidth="1"/>
    <col min="4" max="4" width="10.42578125" style="1467" customWidth="1"/>
    <col min="5" max="5" width="11.140625" style="1467" customWidth="1"/>
    <col min="6" max="256" width="9.140625" style="1467"/>
    <col min="257" max="257" width="29.85546875" style="1467" customWidth="1"/>
    <col min="258" max="258" width="10.28515625" style="1467" customWidth="1"/>
    <col min="259" max="259" width="12" style="1467" customWidth="1"/>
    <col min="260" max="260" width="10.42578125" style="1467" customWidth="1"/>
    <col min="261" max="261" width="13.42578125" style="1467" customWidth="1"/>
    <col min="262" max="512" width="9.140625" style="1467"/>
    <col min="513" max="513" width="29.85546875" style="1467" customWidth="1"/>
    <col min="514" max="514" width="10.28515625" style="1467" customWidth="1"/>
    <col min="515" max="515" width="12" style="1467" customWidth="1"/>
    <col min="516" max="516" width="10.42578125" style="1467" customWidth="1"/>
    <col min="517" max="517" width="13.42578125" style="1467" customWidth="1"/>
    <col min="518" max="768" width="9.140625" style="1467"/>
    <col min="769" max="769" width="29.85546875" style="1467" customWidth="1"/>
    <col min="770" max="770" width="10.28515625" style="1467" customWidth="1"/>
    <col min="771" max="771" width="12" style="1467" customWidth="1"/>
    <col min="772" max="772" width="10.42578125" style="1467" customWidth="1"/>
    <col min="773" max="773" width="13.42578125" style="1467" customWidth="1"/>
    <col min="774" max="1024" width="9.140625" style="1467"/>
    <col min="1025" max="1025" width="29.85546875" style="1467" customWidth="1"/>
    <col min="1026" max="1026" width="10.28515625" style="1467" customWidth="1"/>
    <col min="1027" max="1027" width="12" style="1467" customWidth="1"/>
    <col min="1028" max="1028" width="10.42578125" style="1467" customWidth="1"/>
    <col min="1029" max="1029" width="13.42578125" style="1467" customWidth="1"/>
    <col min="1030" max="1280" width="9.140625" style="1467"/>
    <col min="1281" max="1281" width="29.85546875" style="1467" customWidth="1"/>
    <col min="1282" max="1282" width="10.28515625" style="1467" customWidth="1"/>
    <col min="1283" max="1283" width="12" style="1467" customWidth="1"/>
    <col min="1284" max="1284" width="10.42578125" style="1467" customWidth="1"/>
    <col min="1285" max="1285" width="13.42578125" style="1467" customWidth="1"/>
    <col min="1286" max="1536" width="9.140625" style="1467"/>
    <col min="1537" max="1537" width="29.85546875" style="1467" customWidth="1"/>
    <col min="1538" max="1538" width="10.28515625" style="1467" customWidth="1"/>
    <col min="1539" max="1539" width="12" style="1467" customWidth="1"/>
    <col min="1540" max="1540" width="10.42578125" style="1467" customWidth="1"/>
    <col min="1541" max="1541" width="13.42578125" style="1467" customWidth="1"/>
    <col min="1542" max="1792" width="9.140625" style="1467"/>
    <col min="1793" max="1793" width="29.85546875" style="1467" customWidth="1"/>
    <col min="1794" max="1794" width="10.28515625" style="1467" customWidth="1"/>
    <col min="1795" max="1795" width="12" style="1467" customWidth="1"/>
    <col min="1796" max="1796" width="10.42578125" style="1467" customWidth="1"/>
    <col min="1797" max="1797" width="13.42578125" style="1467" customWidth="1"/>
    <col min="1798" max="2048" width="9.140625" style="1467"/>
    <col min="2049" max="2049" width="29.85546875" style="1467" customWidth="1"/>
    <col min="2050" max="2050" width="10.28515625" style="1467" customWidth="1"/>
    <col min="2051" max="2051" width="12" style="1467" customWidth="1"/>
    <col min="2052" max="2052" width="10.42578125" style="1467" customWidth="1"/>
    <col min="2053" max="2053" width="13.42578125" style="1467" customWidth="1"/>
    <col min="2054" max="2304" width="9.140625" style="1467"/>
    <col min="2305" max="2305" width="29.85546875" style="1467" customWidth="1"/>
    <col min="2306" max="2306" width="10.28515625" style="1467" customWidth="1"/>
    <col min="2307" max="2307" width="12" style="1467" customWidth="1"/>
    <col min="2308" max="2308" width="10.42578125" style="1467" customWidth="1"/>
    <col min="2309" max="2309" width="13.42578125" style="1467" customWidth="1"/>
    <col min="2310" max="2560" width="9.140625" style="1467"/>
    <col min="2561" max="2561" width="29.85546875" style="1467" customWidth="1"/>
    <col min="2562" max="2562" width="10.28515625" style="1467" customWidth="1"/>
    <col min="2563" max="2563" width="12" style="1467" customWidth="1"/>
    <col min="2564" max="2564" width="10.42578125" style="1467" customWidth="1"/>
    <col min="2565" max="2565" width="13.42578125" style="1467" customWidth="1"/>
    <col min="2566" max="2816" width="9.140625" style="1467"/>
    <col min="2817" max="2817" width="29.85546875" style="1467" customWidth="1"/>
    <col min="2818" max="2818" width="10.28515625" style="1467" customWidth="1"/>
    <col min="2819" max="2819" width="12" style="1467" customWidth="1"/>
    <col min="2820" max="2820" width="10.42578125" style="1467" customWidth="1"/>
    <col min="2821" max="2821" width="13.42578125" style="1467" customWidth="1"/>
    <col min="2822" max="3072" width="9.140625" style="1467"/>
    <col min="3073" max="3073" width="29.85546875" style="1467" customWidth="1"/>
    <col min="3074" max="3074" width="10.28515625" style="1467" customWidth="1"/>
    <col min="3075" max="3075" width="12" style="1467" customWidth="1"/>
    <col min="3076" max="3076" width="10.42578125" style="1467" customWidth="1"/>
    <col min="3077" max="3077" width="13.42578125" style="1467" customWidth="1"/>
    <col min="3078" max="3328" width="9.140625" style="1467"/>
    <col min="3329" max="3329" width="29.85546875" style="1467" customWidth="1"/>
    <col min="3330" max="3330" width="10.28515625" style="1467" customWidth="1"/>
    <col min="3331" max="3331" width="12" style="1467" customWidth="1"/>
    <col min="3332" max="3332" width="10.42578125" style="1467" customWidth="1"/>
    <col min="3333" max="3333" width="13.42578125" style="1467" customWidth="1"/>
    <col min="3334" max="3584" width="9.140625" style="1467"/>
    <col min="3585" max="3585" width="29.85546875" style="1467" customWidth="1"/>
    <col min="3586" max="3586" width="10.28515625" style="1467" customWidth="1"/>
    <col min="3587" max="3587" width="12" style="1467" customWidth="1"/>
    <col min="3588" max="3588" width="10.42578125" style="1467" customWidth="1"/>
    <col min="3589" max="3589" width="13.42578125" style="1467" customWidth="1"/>
    <col min="3590" max="3840" width="9.140625" style="1467"/>
    <col min="3841" max="3841" width="29.85546875" style="1467" customWidth="1"/>
    <col min="3842" max="3842" width="10.28515625" style="1467" customWidth="1"/>
    <col min="3843" max="3843" width="12" style="1467" customWidth="1"/>
    <col min="3844" max="3844" width="10.42578125" style="1467" customWidth="1"/>
    <col min="3845" max="3845" width="13.42578125" style="1467" customWidth="1"/>
    <col min="3846" max="4096" width="9.140625" style="1467"/>
    <col min="4097" max="4097" width="29.85546875" style="1467" customWidth="1"/>
    <col min="4098" max="4098" width="10.28515625" style="1467" customWidth="1"/>
    <col min="4099" max="4099" width="12" style="1467" customWidth="1"/>
    <col min="4100" max="4100" width="10.42578125" style="1467" customWidth="1"/>
    <col min="4101" max="4101" width="13.42578125" style="1467" customWidth="1"/>
    <col min="4102" max="4352" width="9.140625" style="1467"/>
    <col min="4353" max="4353" width="29.85546875" style="1467" customWidth="1"/>
    <col min="4354" max="4354" width="10.28515625" style="1467" customWidth="1"/>
    <col min="4355" max="4355" width="12" style="1467" customWidth="1"/>
    <col min="4356" max="4356" width="10.42578125" style="1467" customWidth="1"/>
    <col min="4357" max="4357" width="13.42578125" style="1467" customWidth="1"/>
    <col min="4358" max="4608" width="9.140625" style="1467"/>
    <col min="4609" max="4609" width="29.85546875" style="1467" customWidth="1"/>
    <col min="4610" max="4610" width="10.28515625" style="1467" customWidth="1"/>
    <col min="4611" max="4611" width="12" style="1467" customWidth="1"/>
    <col min="4612" max="4612" width="10.42578125" style="1467" customWidth="1"/>
    <col min="4613" max="4613" width="13.42578125" style="1467" customWidth="1"/>
    <col min="4614" max="4864" width="9.140625" style="1467"/>
    <col min="4865" max="4865" width="29.85546875" style="1467" customWidth="1"/>
    <col min="4866" max="4866" width="10.28515625" style="1467" customWidth="1"/>
    <col min="4867" max="4867" width="12" style="1467" customWidth="1"/>
    <col min="4868" max="4868" width="10.42578125" style="1467" customWidth="1"/>
    <col min="4869" max="4869" width="13.42578125" style="1467" customWidth="1"/>
    <col min="4870" max="5120" width="9.140625" style="1467"/>
    <col min="5121" max="5121" width="29.85546875" style="1467" customWidth="1"/>
    <col min="5122" max="5122" width="10.28515625" style="1467" customWidth="1"/>
    <col min="5123" max="5123" width="12" style="1467" customWidth="1"/>
    <col min="5124" max="5124" width="10.42578125" style="1467" customWidth="1"/>
    <col min="5125" max="5125" width="13.42578125" style="1467" customWidth="1"/>
    <col min="5126" max="5376" width="9.140625" style="1467"/>
    <col min="5377" max="5377" width="29.85546875" style="1467" customWidth="1"/>
    <col min="5378" max="5378" width="10.28515625" style="1467" customWidth="1"/>
    <col min="5379" max="5379" width="12" style="1467" customWidth="1"/>
    <col min="5380" max="5380" width="10.42578125" style="1467" customWidth="1"/>
    <col min="5381" max="5381" width="13.42578125" style="1467" customWidth="1"/>
    <col min="5382" max="5632" width="9.140625" style="1467"/>
    <col min="5633" max="5633" width="29.85546875" style="1467" customWidth="1"/>
    <col min="5634" max="5634" width="10.28515625" style="1467" customWidth="1"/>
    <col min="5635" max="5635" width="12" style="1467" customWidth="1"/>
    <col min="5636" max="5636" width="10.42578125" style="1467" customWidth="1"/>
    <col min="5637" max="5637" width="13.42578125" style="1467" customWidth="1"/>
    <col min="5638" max="5888" width="9.140625" style="1467"/>
    <col min="5889" max="5889" width="29.85546875" style="1467" customWidth="1"/>
    <col min="5890" max="5890" width="10.28515625" style="1467" customWidth="1"/>
    <col min="5891" max="5891" width="12" style="1467" customWidth="1"/>
    <col min="5892" max="5892" width="10.42578125" style="1467" customWidth="1"/>
    <col min="5893" max="5893" width="13.42578125" style="1467" customWidth="1"/>
    <col min="5894" max="6144" width="9.140625" style="1467"/>
    <col min="6145" max="6145" width="29.85546875" style="1467" customWidth="1"/>
    <col min="6146" max="6146" width="10.28515625" style="1467" customWidth="1"/>
    <col min="6147" max="6147" width="12" style="1467" customWidth="1"/>
    <col min="6148" max="6148" width="10.42578125" style="1467" customWidth="1"/>
    <col min="6149" max="6149" width="13.42578125" style="1467" customWidth="1"/>
    <col min="6150" max="6400" width="9.140625" style="1467"/>
    <col min="6401" max="6401" width="29.85546875" style="1467" customWidth="1"/>
    <col min="6402" max="6402" width="10.28515625" style="1467" customWidth="1"/>
    <col min="6403" max="6403" width="12" style="1467" customWidth="1"/>
    <col min="6404" max="6404" width="10.42578125" style="1467" customWidth="1"/>
    <col min="6405" max="6405" width="13.42578125" style="1467" customWidth="1"/>
    <col min="6406" max="6656" width="9.140625" style="1467"/>
    <col min="6657" max="6657" width="29.85546875" style="1467" customWidth="1"/>
    <col min="6658" max="6658" width="10.28515625" style="1467" customWidth="1"/>
    <col min="6659" max="6659" width="12" style="1467" customWidth="1"/>
    <col min="6660" max="6660" width="10.42578125" style="1467" customWidth="1"/>
    <col min="6661" max="6661" width="13.42578125" style="1467" customWidth="1"/>
    <col min="6662" max="6912" width="9.140625" style="1467"/>
    <col min="6913" max="6913" width="29.85546875" style="1467" customWidth="1"/>
    <col min="6914" max="6914" width="10.28515625" style="1467" customWidth="1"/>
    <col min="6915" max="6915" width="12" style="1467" customWidth="1"/>
    <col min="6916" max="6916" width="10.42578125" style="1467" customWidth="1"/>
    <col min="6917" max="6917" width="13.42578125" style="1467" customWidth="1"/>
    <col min="6918" max="7168" width="9.140625" style="1467"/>
    <col min="7169" max="7169" width="29.85546875" style="1467" customWidth="1"/>
    <col min="7170" max="7170" width="10.28515625" style="1467" customWidth="1"/>
    <col min="7171" max="7171" width="12" style="1467" customWidth="1"/>
    <col min="7172" max="7172" width="10.42578125" style="1467" customWidth="1"/>
    <col min="7173" max="7173" width="13.42578125" style="1467" customWidth="1"/>
    <col min="7174" max="7424" width="9.140625" style="1467"/>
    <col min="7425" max="7425" width="29.85546875" style="1467" customWidth="1"/>
    <col min="7426" max="7426" width="10.28515625" style="1467" customWidth="1"/>
    <col min="7427" max="7427" width="12" style="1467" customWidth="1"/>
    <col min="7428" max="7428" width="10.42578125" style="1467" customWidth="1"/>
    <col min="7429" max="7429" width="13.42578125" style="1467" customWidth="1"/>
    <col min="7430" max="7680" width="9.140625" style="1467"/>
    <col min="7681" max="7681" width="29.85546875" style="1467" customWidth="1"/>
    <col min="7682" max="7682" width="10.28515625" style="1467" customWidth="1"/>
    <col min="7683" max="7683" width="12" style="1467" customWidth="1"/>
    <col min="7684" max="7684" width="10.42578125" style="1467" customWidth="1"/>
    <col min="7685" max="7685" width="13.42578125" style="1467" customWidth="1"/>
    <col min="7686" max="7936" width="9.140625" style="1467"/>
    <col min="7937" max="7937" width="29.85546875" style="1467" customWidth="1"/>
    <col min="7938" max="7938" width="10.28515625" style="1467" customWidth="1"/>
    <col min="7939" max="7939" width="12" style="1467" customWidth="1"/>
    <col min="7940" max="7940" width="10.42578125" style="1467" customWidth="1"/>
    <col min="7941" max="7941" width="13.42578125" style="1467" customWidth="1"/>
    <col min="7942" max="8192" width="9.140625" style="1467"/>
    <col min="8193" max="8193" width="29.85546875" style="1467" customWidth="1"/>
    <col min="8194" max="8194" width="10.28515625" style="1467" customWidth="1"/>
    <col min="8195" max="8195" width="12" style="1467" customWidth="1"/>
    <col min="8196" max="8196" width="10.42578125" style="1467" customWidth="1"/>
    <col min="8197" max="8197" width="13.42578125" style="1467" customWidth="1"/>
    <col min="8198" max="8448" width="9.140625" style="1467"/>
    <col min="8449" max="8449" width="29.85546875" style="1467" customWidth="1"/>
    <col min="8450" max="8450" width="10.28515625" style="1467" customWidth="1"/>
    <col min="8451" max="8451" width="12" style="1467" customWidth="1"/>
    <col min="8452" max="8452" width="10.42578125" style="1467" customWidth="1"/>
    <col min="8453" max="8453" width="13.42578125" style="1467" customWidth="1"/>
    <col min="8454" max="8704" width="9.140625" style="1467"/>
    <col min="8705" max="8705" width="29.85546875" style="1467" customWidth="1"/>
    <col min="8706" max="8706" width="10.28515625" style="1467" customWidth="1"/>
    <col min="8707" max="8707" width="12" style="1467" customWidth="1"/>
    <col min="8708" max="8708" width="10.42578125" style="1467" customWidth="1"/>
    <col min="8709" max="8709" width="13.42578125" style="1467" customWidth="1"/>
    <col min="8710" max="8960" width="9.140625" style="1467"/>
    <col min="8961" max="8961" width="29.85546875" style="1467" customWidth="1"/>
    <col min="8962" max="8962" width="10.28515625" style="1467" customWidth="1"/>
    <col min="8963" max="8963" width="12" style="1467" customWidth="1"/>
    <col min="8964" max="8964" width="10.42578125" style="1467" customWidth="1"/>
    <col min="8965" max="8965" width="13.42578125" style="1467" customWidth="1"/>
    <col min="8966" max="9216" width="9.140625" style="1467"/>
    <col min="9217" max="9217" width="29.85546875" style="1467" customWidth="1"/>
    <col min="9218" max="9218" width="10.28515625" style="1467" customWidth="1"/>
    <col min="9219" max="9219" width="12" style="1467" customWidth="1"/>
    <col min="9220" max="9220" width="10.42578125" style="1467" customWidth="1"/>
    <col min="9221" max="9221" width="13.42578125" style="1467" customWidth="1"/>
    <col min="9222" max="9472" width="9.140625" style="1467"/>
    <col min="9473" max="9473" width="29.85546875" style="1467" customWidth="1"/>
    <col min="9474" max="9474" width="10.28515625" style="1467" customWidth="1"/>
    <col min="9475" max="9475" width="12" style="1467" customWidth="1"/>
    <col min="9476" max="9476" width="10.42578125" style="1467" customWidth="1"/>
    <col min="9477" max="9477" width="13.42578125" style="1467" customWidth="1"/>
    <col min="9478" max="9728" width="9.140625" style="1467"/>
    <col min="9729" max="9729" width="29.85546875" style="1467" customWidth="1"/>
    <col min="9730" max="9730" width="10.28515625" style="1467" customWidth="1"/>
    <col min="9731" max="9731" width="12" style="1467" customWidth="1"/>
    <col min="9732" max="9732" width="10.42578125" style="1467" customWidth="1"/>
    <col min="9733" max="9733" width="13.42578125" style="1467" customWidth="1"/>
    <col min="9734" max="9984" width="9.140625" style="1467"/>
    <col min="9985" max="9985" width="29.85546875" style="1467" customWidth="1"/>
    <col min="9986" max="9986" width="10.28515625" style="1467" customWidth="1"/>
    <col min="9987" max="9987" width="12" style="1467" customWidth="1"/>
    <col min="9988" max="9988" width="10.42578125" style="1467" customWidth="1"/>
    <col min="9989" max="9989" width="13.42578125" style="1467" customWidth="1"/>
    <col min="9990" max="10240" width="9.140625" style="1467"/>
    <col min="10241" max="10241" width="29.85546875" style="1467" customWidth="1"/>
    <col min="10242" max="10242" width="10.28515625" style="1467" customWidth="1"/>
    <col min="10243" max="10243" width="12" style="1467" customWidth="1"/>
    <col min="10244" max="10244" width="10.42578125" style="1467" customWidth="1"/>
    <col min="10245" max="10245" width="13.42578125" style="1467" customWidth="1"/>
    <col min="10246" max="10496" width="9.140625" style="1467"/>
    <col min="10497" max="10497" width="29.85546875" style="1467" customWidth="1"/>
    <col min="10498" max="10498" width="10.28515625" style="1467" customWidth="1"/>
    <col min="10499" max="10499" width="12" style="1467" customWidth="1"/>
    <col min="10500" max="10500" width="10.42578125" style="1467" customWidth="1"/>
    <col min="10501" max="10501" width="13.42578125" style="1467" customWidth="1"/>
    <col min="10502" max="10752" width="9.140625" style="1467"/>
    <col min="10753" max="10753" width="29.85546875" style="1467" customWidth="1"/>
    <col min="10754" max="10754" width="10.28515625" style="1467" customWidth="1"/>
    <col min="10755" max="10755" width="12" style="1467" customWidth="1"/>
    <col min="10756" max="10756" width="10.42578125" style="1467" customWidth="1"/>
    <col min="10757" max="10757" width="13.42578125" style="1467" customWidth="1"/>
    <col min="10758" max="11008" width="9.140625" style="1467"/>
    <col min="11009" max="11009" width="29.85546875" style="1467" customWidth="1"/>
    <col min="11010" max="11010" width="10.28515625" style="1467" customWidth="1"/>
    <col min="11011" max="11011" width="12" style="1467" customWidth="1"/>
    <col min="11012" max="11012" width="10.42578125" style="1467" customWidth="1"/>
    <col min="11013" max="11013" width="13.42578125" style="1467" customWidth="1"/>
    <col min="11014" max="11264" width="9.140625" style="1467"/>
    <col min="11265" max="11265" width="29.85546875" style="1467" customWidth="1"/>
    <col min="11266" max="11266" width="10.28515625" style="1467" customWidth="1"/>
    <col min="11267" max="11267" width="12" style="1467" customWidth="1"/>
    <col min="11268" max="11268" width="10.42578125" style="1467" customWidth="1"/>
    <col min="11269" max="11269" width="13.42578125" style="1467" customWidth="1"/>
    <col min="11270" max="11520" width="9.140625" style="1467"/>
    <col min="11521" max="11521" width="29.85546875" style="1467" customWidth="1"/>
    <col min="11522" max="11522" width="10.28515625" style="1467" customWidth="1"/>
    <col min="11523" max="11523" width="12" style="1467" customWidth="1"/>
    <col min="11524" max="11524" width="10.42578125" style="1467" customWidth="1"/>
    <col min="11525" max="11525" width="13.42578125" style="1467" customWidth="1"/>
    <col min="11526" max="11776" width="9.140625" style="1467"/>
    <col min="11777" max="11777" width="29.85546875" style="1467" customWidth="1"/>
    <col min="11778" max="11778" width="10.28515625" style="1467" customWidth="1"/>
    <col min="11779" max="11779" width="12" style="1467" customWidth="1"/>
    <col min="11780" max="11780" width="10.42578125" style="1467" customWidth="1"/>
    <col min="11781" max="11781" width="13.42578125" style="1467" customWidth="1"/>
    <col min="11782" max="12032" width="9.140625" style="1467"/>
    <col min="12033" max="12033" width="29.85546875" style="1467" customWidth="1"/>
    <col min="12034" max="12034" width="10.28515625" style="1467" customWidth="1"/>
    <col min="12035" max="12035" width="12" style="1467" customWidth="1"/>
    <col min="12036" max="12036" width="10.42578125" style="1467" customWidth="1"/>
    <col min="12037" max="12037" width="13.42578125" style="1467" customWidth="1"/>
    <col min="12038" max="12288" width="9.140625" style="1467"/>
    <col min="12289" max="12289" width="29.85546875" style="1467" customWidth="1"/>
    <col min="12290" max="12290" width="10.28515625" style="1467" customWidth="1"/>
    <col min="12291" max="12291" width="12" style="1467" customWidth="1"/>
    <col min="12292" max="12292" width="10.42578125" style="1467" customWidth="1"/>
    <col min="12293" max="12293" width="13.42578125" style="1467" customWidth="1"/>
    <col min="12294" max="12544" width="9.140625" style="1467"/>
    <col min="12545" max="12545" width="29.85546875" style="1467" customWidth="1"/>
    <col min="12546" max="12546" width="10.28515625" style="1467" customWidth="1"/>
    <col min="12547" max="12547" width="12" style="1467" customWidth="1"/>
    <col min="12548" max="12548" width="10.42578125" style="1467" customWidth="1"/>
    <col min="12549" max="12549" width="13.42578125" style="1467" customWidth="1"/>
    <col min="12550" max="12800" width="9.140625" style="1467"/>
    <col min="12801" max="12801" width="29.85546875" style="1467" customWidth="1"/>
    <col min="12802" max="12802" width="10.28515625" style="1467" customWidth="1"/>
    <col min="12803" max="12803" width="12" style="1467" customWidth="1"/>
    <col min="12804" max="12804" width="10.42578125" style="1467" customWidth="1"/>
    <col min="12805" max="12805" width="13.42578125" style="1467" customWidth="1"/>
    <col min="12806" max="13056" width="9.140625" style="1467"/>
    <col min="13057" max="13057" width="29.85546875" style="1467" customWidth="1"/>
    <col min="13058" max="13058" width="10.28515625" style="1467" customWidth="1"/>
    <col min="13059" max="13059" width="12" style="1467" customWidth="1"/>
    <col min="13060" max="13060" width="10.42578125" style="1467" customWidth="1"/>
    <col min="13061" max="13061" width="13.42578125" style="1467" customWidth="1"/>
    <col min="13062" max="13312" width="9.140625" style="1467"/>
    <col min="13313" max="13313" width="29.85546875" style="1467" customWidth="1"/>
    <col min="13314" max="13314" width="10.28515625" style="1467" customWidth="1"/>
    <col min="13315" max="13315" width="12" style="1467" customWidth="1"/>
    <col min="13316" max="13316" width="10.42578125" style="1467" customWidth="1"/>
    <col min="13317" max="13317" width="13.42578125" style="1467" customWidth="1"/>
    <col min="13318" max="13568" width="9.140625" style="1467"/>
    <col min="13569" max="13569" width="29.85546875" style="1467" customWidth="1"/>
    <col min="13570" max="13570" width="10.28515625" style="1467" customWidth="1"/>
    <col min="13571" max="13571" width="12" style="1467" customWidth="1"/>
    <col min="13572" max="13572" width="10.42578125" style="1467" customWidth="1"/>
    <col min="13573" max="13573" width="13.42578125" style="1467" customWidth="1"/>
    <col min="13574" max="13824" width="9.140625" style="1467"/>
    <col min="13825" max="13825" width="29.85546875" style="1467" customWidth="1"/>
    <col min="13826" max="13826" width="10.28515625" style="1467" customWidth="1"/>
    <col min="13827" max="13827" width="12" style="1467" customWidth="1"/>
    <col min="13828" max="13828" width="10.42578125" style="1467" customWidth="1"/>
    <col min="13829" max="13829" width="13.42578125" style="1467" customWidth="1"/>
    <col min="13830" max="14080" width="9.140625" style="1467"/>
    <col min="14081" max="14081" width="29.85546875" style="1467" customWidth="1"/>
    <col min="14082" max="14082" width="10.28515625" style="1467" customWidth="1"/>
    <col min="14083" max="14083" width="12" style="1467" customWidth="1"/>
    <col min="14084" max="14084" width="10.42578125" style="1467" customWidth="1"/>
    <col min="14085" max="14085" width="13.42578125" style="1467" customWidth="1"/>
    <col min="14086" max="14336" width="9.140625" style="1467"/>
    <col min="14337" max="14337" width="29.85546875" style="1467" customWidth="1"/>
    <col min="14338" max="14338" width="10.28515625" style="1467" customWidth="1"/>
    <col min="14339" max="14339" width="12" style="1467" customWidth="1"/>
    <col min="14340" max="14340" width="10.42578125" style="1467" customWidth="1"/>
    <col min="14341" max="14341" width="13.42578125" style="1467" customWidth="1"/>
    <col min="14342" max="14592" width="9.140625" style="1467"/>
    <col min="14593" max="14593" width="29.85546875" style="1467" customWidth="1"/>
    <col min="14594" max="14594" width="10.28515625" style="1467" customWidth="1"/>
    <col min="14595" max="14595" width="12" style="1467" customWidth="1"/>
    <col min="14596" max="14596" width="10.42578125" style="1467" customWidth="1"/>
    <col min="14597" max="14597" width="13.42578125" style="1467" customWidth="1"/>
    <col min="14598" max="14848" width="9.140625" style="1467"/>
    <col min="14849" max="14849" width="29.85546875" style="1467" customWidth="1"/>
    <col min="14850" max="14850" width="10.28515625" style="1467" customWidth="1"/>
    <col min="14851" max="14851" width="12" style="1467" customWidth="1"/>
    <col min="14852" max="14852" width="10.42578125" style="1467" customWidth="1"/>
    <col min="14853" max="14853" width="13.42578125" style="1467" customWidth="1"/>
    <col min="14854" max="15104" width="9.140625" style="1467"/>
    <col min="15105" max="15105" width="29.85546875" style="1467" customWidth="1"/>
    <col min="15106" max="15106" width="10.28515625" style="1467" customWidth="1"/>
    <col min="15107" max="15107" width="12" style="1467" customWidth="1"/>
    <col min="15108" max="15108" width="10.42578125" style="1467" customWidth="1"/>
    <col min="15109" max="15109" width="13.42578125" style="1467" customWidth="1"/>
    <col min="15110" max="15360" width="9.140625" style="1467"/>
    <col min="15361" max="15361" width="29.85546875" style="1467" customWidth="1"/>
    <col min="15362" max="15362" width="10.28515625" style="1467" customWidth="1"/>
    <col min="15363" max="15363" width="12" style="1467" customWidth="1"/>
    <col min="15364" max="15364" width="10.42578125" style="1467" customWidth="1"/>
    <col min="15365" max="15365" width="13.42578125" style="1467" customWidth="1"/>
    <col min="15366" max="15616" width="9.140625" style="1467"/>
    <col min="15617" max="15617" width="29.85546875" style="1467" customWidth="1"/>
    <col min="15618" max="15618" width="10.28515625" style="1467" customWidth="1"/>
    <col min="15619" max="15619" width="12" style="1467" customWidth="1"/>
    <col min="15620" max="15620" width="10.42578125" style="1467" customWidth="1"/>
    <col min="15621" max="15621" width="13.42578125" style="1467" customWidth="1"/>
    <col min="15622" max="15872" width="9.140625" style="1467"/>
    <col min="15873" max="15873" width="29.85546875" style="1467" customWidth="1"/>
    <col min="15874" max="15874" width="10.28515625" style="1467" customWidth="1"/>
    <col min="15875" max="15875" width="12" style="1467" customWidth="1"/>
    <col min="15876" max="15876" width="10.42578125" style="1467" customWidth="1"/>
    <col min="15877" max="15877" width="13.42578125" style="1467" customWidth="1"/>
    <col min="15878" max="16128" width="9.140625" style="1467"/>
    <col min="16129" max="16129" width="29.85546875" style="1467" customWidth="1"/>
    <col min="16130" max="16130" width="10.28515625" style="1467" customWidth="1"/>
    <col min="16131" max="16131" width="12" style="1467" customWidth="1"/>
    <col min="16132" max="16132" width="10.42578125" style="1467" customWidth="1"/>
    <col min="16133" max="16133" width="13.42578125" style="1467" customWidth="1"/>
    <col min="16134" max="16384" width="9.140625" style="1467"/>
  </cols>
  <sheetData>
    <row r="1" spans="1:13" ht="17.25" customHeight="1">
      <c r="A1" s="1921" t="s">
        <v>1737</v>
      </c>
      <c r="B1" s="1933"/>
      <c r="C1" s="1933"/>
      <c r="D1" s="1933"/>
      <c r="E1" s="1933"/>
    </row>
    <row r="2" spans="1:13" ht="19.5" customHeight="1">
      <c r="A2" s="2328" t="s">
        <v>1573</v>
      </c>
      <c r="B2" s="2328"/>
      <c r="C2" s="2328"/>
      <c r="D2" s="2328"/>
      <c r="E2" s="2328"/>
    </row>
    <row r="3" spans="1:13" ht="19.5" customHeight="1">
      <c r="A3" s="2329" t="s">
        <v>1574</v>
      </c>
      <c r="B3" s="2329"/>
      <c r="C3" s="2329"/>
      <c r="D3" s="2329"/>
      <c r="E3" s="2329"/>
      <c r="F3" s="2394"/>
      <c r="G3" s="2394"/>
    </row>
    <row r="4" spans="1:13" s="122" customFormat="1" ht="12.95" customHeight="1">
      <c r="A4" s="1618">
        <v>2016</v>
      </c>
      <c r="B4" s="1746"/>
      <c r="C4" s="1839"/>
      <c r="D4" s="1839"/>
      <c r="G4" s="1840" t="s">
        <v>1495</v>
      </c>
    </row>
    <row r="5" spans="1:13" s="122" customFormat="1" ht="11.1" customHeight="1">
      <c r="A5" s="1841" t="s">
        <v>1462</v>
      </c>
      <c r="B5" s="2092" t="s">
        <v>0</v>
      </c>
      <c r="C5" s="2049" t="s">
        <v>1496</v>
      </c>
      <c r="D5" s="2391"/>
      <c r="E5" s="2391"/>
      <c r="F5" s="2392"/>
      <c r="G5" s="2092" t="s">
        <v>1497</v>
      </c>
    </row>
    <row r="6" spans="1:13" s="122" customFormat="1" ht="11.1" customHeight="1">
      <c r="A6" s="1842"/>
      <c r="B6" s="2065"/>
      <c r="C6" s="2068"/>
      <c r="D6" s="2185"/>
      <c r="E6" s="2185"/>
      <c r="F6" s="2186"/>
      <c r="G6" s="2393"/>
    </row>
    <row r="7" spans="1:13" s="122" customFormat="1" ht="11.1" customHeight="1">
      <c r="A7" s="1842"/>
      <c r="B7" s="2065"/>
      <c r="C7" s="2092" t="s">
        <v>0</v>
      </c>
      <c r="D7" s="2092" t="s">
        <v>1485</v>
      </c>
      <c r="E7" s="2092" t="s">
        <v>1498</v>
      </c>
      <c r="F7" s="2092" t="s">
        <v>1499</v>
      </c>
      <c r="G7" s="2393"/>
    </row>
    <row r="8" spans="1:13" s="122" customFormat="1" ht="16.5" customHeight="1">
      <c r="A8" s="1819" t="s">
        <v>700</v>
      </c>
      <c r="B8" s="2261"/>
      <c r="C8" s="2261"/>
      <c r="D8" s="2093"/>
      <c r="E8" s="2093"/>
      <c r="F8" s="2093"/>
      <c r="G8" s="2301"/>
      <c r="H8" s="1877"/>
      <c r="I8" s="1877"/>
      <c r="J8" s="1877"/>
      <c r="K8" s="1877"/>
      <c r="L8" s="1877"/>
      <c r="M8" s="1877"/>
    </row>
    <row r="9" spans="1:13" s="122" customFormat="1" ht="6" customHeight="1">
      <c r="A9" s="950"/>
      <c r="B9" s="950"/>
      <c r="C9" s="950"/>
      <c r="D9" s="950"/>
      <c r="E9" s="950"/>
    </row>
    <row r="10" spans="1:13" s="1850" customFormat="1" ht="21.95" customHeight="1">
      <c r="A10" s="1871" t="s">
        <v>28</v>
      </c>
      <c r="B10" s="1846">
        <f t="shared" ref="B10:G10" si="0">+B11+B12</f>
        <v>6788.4079999999994</v>
      </c>
      <c r="C10" s="1846">
        <f t="shared" si="0"/>
        <v>4107.2869999999994</v>
      </c>
      <c r="D10" s="1846">
        <f t="shared" si="0"/>
        <v>1423.5949999999998</v>
      </c>
      <c r="E10" s="1846">
        <f t="shared" si="0"/>
        <v>1808.0579999999993</v>
      </c>
      <c r="F10" s="1846">
        <f t="shared" si="0"/>
        <v>875.63400000000001</v>
      </c>
      <c r="G10" s="1846">
        <f t="shared" si="0"/>
        <v>2681.1209999999992</v>
      </c>
      <c r="H10" s="856"/>
      <c r="I10" s="856"/>
      <c r="J10" s="856"/>
      <c r="K10" s="856"/>
      <c r="L10" s="856"/>
      <c r="M10" s="856"/>
    </row>
    <row r="11" spans="1:13" s="137" customFormat="1" ht="15" customHeight="1">
      <c r="A11" s="1878" t="s">
        <v>1575</v>
      </c>
      <c r="B11" s="1848">
        <f>C11+G11</f>
        <v>5303.3449999999993</v>
      </c>
      <c r="C11" s="1848">
        <f>D11+E11+F11</f>
        <v>2844.5259999999998</v>
      </c>
      <c r="D11" s="1848">
        <v>1091.2140000000004</v>
      </c>
      <c r="E11" s="1848">
        <v>1751.1779999999992</v>
      </c>
      <c r="F11" s="1848">
        <v>2.1339999999999999</v>
      </c>
      <c r="G11" s="1848">
        <v>2458.8189999999991</v>
      </c>
      <c r="H11" s="856"/>
      <c r="I11" s="856"/>
      <c r="J11" s="1874"/>
    </row>
    <row r="12" spans="1:13" s="137" customFormat="1" ht="15" customHeight="1">
      <c r="A12" s="1879" t="s">
        <v>1529</v>
      </c>
      <c r="B12" s="1848">
        <f>C12+G12</f>
        <v>1485.0629999999996</v>
      </c>
      <c r="C12" s="1848">
        <f>D12+E12+F12</f>
        <v>1262.7609999999995</v>
      </c>
      <c r="D12" s="1848">
        <v>332.38099999999952</v>
      </c>
      <c r="E12" s="1848">
        <v>56.880000000000052</v>
      </c>
      <c r="F12" s="1848">
        <v>873.5</v>
      </c>
      <c r="G12" s="1848">
        <v>222.30200000000002</v>
      </c>
      <c r="H12" s="856"/>
      <c r="I12" s="856"/>
      <c r="J12" s="1874"/>
    </row>
    <row r="13" spans="1:13" s="137" customFormat="1" ht="9.9499999999999993" customHeight="1">
      <c r="A13" s="954"/>
      <c r="B13" s="1848"/>
      <c r="C13" s="1848"/>
      <c r="D13" s="1848"/>
      <c r="E13" s="1848"/>
    </row>
    <row r="14" spans="1:13" s="1850" customFormat="1" ht="21.95" customHeight="1">
      <c r="A14" s="1872" t="s">
        <v>518</v>
      </c>
      <c r="B14" s="1846">
        <f t="shared" ref="B14:G14" si="1">+B15+B16</f>
        <v>6397.7049999999999</v>
      </c>
      <c r="C14" s="1846">
        <f t="shared" si="1"/>
        <v>3789.0360000000001</v>
      </c>
      <c r="D14" s="1846">
        <f t="shared" si="1"/>
        <v>1350.5230000000001</v>
      </c>
      <c r="E14" s="1846">
        <f t="shared" si="1"/>
        <v>1562.8790000000001</v>
      </c>
      <c r="F14" s="1846">
        <f t="shared" si="1"/>
        <v>875.63400000000013</v>
      </c>
      <c r="G14" s="1846">
        <f t="shared" si="1"/>
        <v>2608.668999999999</v>
      </c>
      <c r="H14" s="856"/>
      <c r="I14" s="856"/>
      <c r="J14" s="856"/>
      <c r="K14" s="856"/>
      <c r="L14" s="856"/>
      <c r="M14" s="856"/>
    </row>
    <row r="15" spans="1:13" s="137" customFormat="1" ht="15" customHeight="1">
      <c r="A15" s="1878" t="s">
        <v>1575</v>
      </c>
      <c r="B15" s="1848">
        <f>C15+G15</f>
        <v>4912.6419999999998</v>
      </c>
      <c r="C15" s="1848">
        <f>D15+E15+F15</f>
        <v>2526.2750000000005</v>
      </c>
      <c r="D15" s="1848">
        <v>1018.1420000000006</v>
      </c>
      <c r="E15" s="1848">
        <v>1505.999</v>
      </c>
      <c r="F15" s="1848">
        <v>2.1339999999999999</v>
      </c>
      <c r="G15" s="1848">
        <v>2386.3669999999988</v>
      </c>
      <c r="H15" s="856"/>
      <c r="I15" s="856"/>
      <c r="J15" s="856"/>
      <c r="K15" s="856"/>
      <c r="L15" s="856"/>
      <c r="M15" s="856"/>
    </row>
    <row r="16" spans="1:13" s="137" customFormat="1" ht="15" customHeight="1">
      <c r="A16" s="1880" t="s">
        <v>1529</v>
      </c>
      <c r="B16" s="1848">
        <f>C16+G16</f>
        <v>1485.0629999999996</v>
      </c>
      <c r="C16" s="1848">
        <f>D16+E16+F16</f>
        <v>1262.7609999999995</v>
      </c>
      <c r="D16" s="1848">
        <v>332.38099999999946</v>
      </c>
      <c r="E16" s="1848">
        <v>56.880000000000031</v>
      </c>
      <c r="F16" s="1848">
        <v>873.50000000000011</v>
      </c>
      <c r="G16" s="1848">
        <v>222.30200000000002</v>
      </c>
      <c r="H16" s="856"/>
      <c r="I16" s="856"/>
      <c r="J16" s="1874"/>
    </row>
    <row r="17" spans="1:10" s="122" customFormat="1" ht="9.9499999999999993" customHeight="1">
      <c r="A17" s="1765"/>
      <c r="B17" s="1848"/>
      <c r="C17" s="1848"/>
      <c r="D17" s="1848"/>
      <c r="E17" s="1848"/>
    </row>
    <row r="18" spans="1:10" s="1850" customFormat="1" ht="21.95" customHeight="1">
      <c r="A18" s="1872" t="s">
        <v>1530</v>
      </c>
      <c r="B18" s="1846">
        <f t="shared" ref="B18:G18" si="2">+B19+B20</f>
        <v>2577.6979999999994</v>
      </c>
      <c r="C18" s="1846">
        <f t="shared" si="2"/>
        <v>1704.1139999999998</v>
      </c>
      <c r="D18" s="1846">
        <f t="shared" si="2"/>
        <v>401.15599999999995</v>
      </c>
      <c r="E18" s="1846">
        <f t="shared" si="2"/>
        <v>427.32400000000001</v>
      </c>
      <c r="F18" s="1846">
        <f t="shared" si="2"/>
        <v>875.63399999999967</v>
      </c>
      <c r="G18" s="1846">
        <f t="shared" si="2"/>
        <v>873.58399999999983</v>
      </c>
      <c r="H18" s="856"/>
      <c r="I18" s="856"/>
      <c r="J18" s="1874"/>
    </row>
    <row r="19" spans="1:10" s="122" customFormat="1" ht="15" customHeight="1">
      <c r="A19" s="1881" t="s">
        <v>1575</v>
      </c>
      <c r="B19" s="1848">
        <f>C19+G19</f>
        <v>1332.6279999999997</v>
      </c>
      <c r="C19" s="1848">
        <f>D19+E19+F19</f>
        <v>557.26900000000001</v>
      </c>
      <c r="D19" s="1853">
        <v>138.39799999999994</v>
      </c>
      <c r="E19" s="1853">
        <v>416.73700000000002</v>
      </c>
      <c r="F19" s="1853">
        <v>2.1339999999999995</v>
      </c>
      <c r="G19" s="1853">
        <v>775.35899999999981</v>
      </c>
      <c r="H19" s="856"/>
      <c r="I19" s="856"/>
      <c r="J19" s="1874"/>
    </row>
    <row r="20" spans="1:10" s="122" customFormat="1" ht="15" customHeight="1">
      <c r="A20" s="1882" t="s">
        <v>1529</v>
      </c>
      <c r="B20" s="1848">
        <f>C20+G20</f>
        <v>1245.0699999999997</v>
      </c>
      <c r="C20" s="1848">
        <f>D20+E20+F20</f>
        <v>1146.8449999999998</v>
      </c>
      <c r="D20" s="1853">
        <v>262.75800000000004</v>
      </c>
      <c r="E20" s="1853">
        <v>10.586999999999998</v>
      </c>
      <c r="F20" s="1853">
        <v>873.49999999999966</v>
      </c>
      <c r="G20" s="1853">
        <v>98.22499999999998</v>
      </c>
      <c r="H20" s="856"/>
      <c r="I20" s="856"/>
      <c r="J20" s="1874"/>
    </row>
    <row r="21" spans="1:10" s="122" customFormat="1" ht="9.9499999999999993" customHeight="1">
      <c r="A21" s="1765"/>
      <c r="B21" s="1853"/>
      <c r="C21" s="1853"/>
      <c r="D21" s="1853"/>
      <c r="E21" s="1853"/>
      <c r="F21" s="1877"/>
      <c r="G21" s="1877"/>
      <c r="H21" s="1877"/>
    </row>
    <row r="22" spans="1:10" s="1850" customFormat="1" ht="21.95" customHeight="1">
      <c r="A22" s="1872" t="s">
        <v>1531</v>
      </c>
      <c r="B22" s="1846">
        <f t="shared" ref="B22:G22" si="3">+B23+B24</f>
        <v>1860.0440000000001</v>
      </c>
      <c r="C22" s="1846">
        <f t="shared" si="3"/>
        <v>874.41400000000021</v>
      </c>
      <c r="D22" s="1846">
        <f t="shared" si="3"/>
        <v>214.441</v>
      </c>
      <c r="E22" s="1846">
        <f t="shared" si="3"/>
        <v>659.97300000000018</v>
      </c>
      <c r="F22" s="1846">
        <f t="shared" si="3"/>
        <v>0</v>
      </c>
      <c r="G22" s="1846">
        <f t="shared" si="3"/>
        <v>985.62999999999988</v>
      </c>
      <c r="H22" s="856"/>
      <c r="I22" s="856"/>
      <c r="J22" s="1874"/>
    </row>
    <row r="23" spans="1:10" s="122" customFormat="1" ht="15" customHeight="1">
      <c r="A23" s="1881" t="s">
        <v>1575</v>
      </c>
      <c r="B23" s="1848">
        <f>C23+G23</f>
        <v>1815.739</v>
      </c>
      <c r="C23" s="1848">
        <f>D23+E23+F23</f>
        <v>830.10900000000015</v>
      </c>
      <c r="D23" s="1853">
        <v>177.13499999999999</v>
      </c>
      <c r="E23" s="1853">
        <v>652.97400000000016</v>
      </c>
      <c r="F23" s="1853">
        <v>0</v>
      </c>
      <c r="G23" s="1848">
        <v>985.62999999999988</v>
      </c>
      <c r="H23" s="856"/>
      <c r="I23" s="856"/>
      <c r="J23" s="1874"/>
    </row>
    <row r="24" spans="1:10" s="122" customFormat="1" ht="15" customHeight="1">
      <c r="A24" s="1882" t="s">
        <v>1529</v>
      </c>
      <c r="B24" s="1848">
        <f>C24+G24</f>
        <v>44.305000000000007</v>
      </c>
      <c r="C24" s="1848">
        <f>D24+E24+F24</f>
        <v>44.305000000000007</v>
      </c>
      <c r="D24" s="1853">
        <v>37.306000000000012</v>
      </c>
      <c r="E24" s="1853">
        <v>6.9989999999999988</v>
      </c>
      <c r="F24" s="1853">
        <v>0</v>
      </c>
      <c r="G24" s="1848">
        <v>0</v>
      </c>
      <c r="H24" s="856"/>
      <c r="I24" s="856"/>
      <c r="J24" s="1874"/>
    </row>
    <row r="25" spans="1:10" s="122" customFormat="1" ht="9.9499999999999993" customHeight="1">
      <c r="A25" s="952"/>
      <c r="B25" s="1848"/>
      <c r="C25" s="1853"/>
      <c r="D25" s="1853"/>
      <c r="E25" s="1853"/>
    </row>
    <row r="26" spans="1:10" s="239" customFormat="1" ht="21.95" customHeight="1">
      <c r="A26" s="1872" t="s">
        <v>1532</v>
      </c>
      <c r="B26" s="1846">
        <f t="shared" ref="B26:G26" si="4">+B27+B28</f>
        <v>399.14499999999992</v>
      </c>
      <c r="C26" s="1846">
        <f t="shared" si="4"/>
        <v>109.874</v>
      </c>
      <c r="D26" s="1846">
        <f t="shared" si="4"/>
        <v>93.744</v>
      </c>
      <c r="E26" s="1846">
        <f t="shared" si="4"/>
        <v>16.130000000000003</v>
      </c>
      <c r="F26" s="1846">
        <f t="shared" si="4"/>
        <v>0</v>
      </c>
      <c r="G26" s="1846">
        <f t="shared" si="4"/>
        <v>289.27099999999996</v>
      </c>
      <c r="H26" s="856"/>
      <c r="I26" s="856"/>
      <c r="J26" s="1874"/>
    </row>
    <row r="27" spans="1:10" s="122" customFormat="1" ht="15" customHeight="1">
      <c r="A27" s="1881" t="s">
        <v>1575</v>
      </c>
      <c r="B27" s="1848">
        <f>C27+G27</f>
        <v>290.05199999999996</v>
      </c>
      <c r="C27" s="1848">
        <f>D27+E27+F27</f>
        <v>109.874</v>
      </c>
      <c r="D27" s="1853">
        <v>93.744</v>
      </c>
      <c r="E27" s="1853">
        <v>16.130000000000003</v>
      </c>
      <c r="F27" s="1853">
        <v>0</v>
      </c>
      <c r="G27" s="1848">
        <v>180.17799999999997</v>
      </c>
      <c r="H27" s="856"/>
      <c r="I27" s="856"/>
      <c r="J27" s="1874"/>
    </row>
    <row r="28" spans="1:10" s="122" customFormat="1" ht="15" customHeight="1">
      <c r="A28" s="1882" t="s">
        <v>1529</v>
      </c>
      <c r="B28" s="1848">
        <f>C28+G28</f>
        <v>109.09299999999998</v>
      </c>
      <c r="C28" s="1848">
        <f>D28+E28+F28</f>
        <v>0</v>
      </c>
      <c r="D28" s="1853">
        <v>0</v>
      </c>
      <c r="E28" s="1853">
        <v>0</v>
      </c>
      <c r="F28" s="1853">
        <v>0</v>
      </c>
      <c r="G28" s="1848">
        <v>109.09299999999998</v>
      </c>
      <c r="H28" s="856"/>
      <c r="I28" s="856"/>
      <c r="J28" s="1874"/>
    </row>
    <row r="29" spans="1:10" s="122" customFormat="1" ht="9.9499999999999993" customHeight="1">
      <c r="A29" s="952"/>
      <c r="B29" s="1848"/>
      <c r="C29" s="1853"/>
      <c r="D29" s="1853"/>
      <c r="E29" s="1853"/>
    </row>
    <row r="30" spans="1:10" s="239" customFormat="1" ht="21.95" customHeight="1">
      <c r="A30" s="1871" t="s">
        <v>1534</v>
      </c>
      <c r="B30" s="1846">
        <f t="shared" ref="B30:G30" si="5">+B31+B32</f>
        <v>1415.7629999999999</v>
      </c>
      <c r="C30" s="1846">
        <f t="shared" si="5"/>
        <v>980.08900000000006</v>
      </c>
      <c r="D30" s="1846">
        <f t="shared" si="5"/>
        <v>641.18200000000013</v>
      </c>
      <c r="E30" s="1846">
        <f t="shared" si="5"/>
        <v>338.90699999999993</v>
      </c>
      <c r="F30" s="1846">
        <f t="shared" si="5"/>
        <v>0</v>
      </c>
      <c r="G30" s="1846">
        <f t="shared" si="5"/>
        <v>435.67399999999992</v>
      </c>
      <c r="H30" s="856"/>
      <c r="I30" s="856"/>
      <c r="J30" s="1874"/>
    </row>
    <row r="31" spans="1:10" s="122" customFormat="1" ht="15" customHeight="1">
      <c r="A31" s="952" t="s">
        <v>1575</v>
      </c>
      <c r="B31" s="1848">
        <f>C31+G31</f>
        <v>1368.462</v>
      </c>
      <c r="C31" s="1848">
        <f>D31+E31+F31</f>
        <v>947.77200000000005</v>
      </c>
      <c r="D31" s="1853">
        <v>608.86500000000012</v>
      </c>
      <c r="E31" s="1853">
        <v>338.90699999999993</v>
      </c>
      <c r="F31" s="1853">
        <v>0</v>
      </c>
      <c r="G31" s="1848">
        <v>420.68999999999994</v>
      </c>
      <c r="H31" s="856"/>
      <c r="I31" s="856"/>
      <c r="J31" s="1874"/>
    </row>
    <row r="32" spans="1:10" s="122" customFormat="1" ht="15" customHeight="1">
      <c r="A32" s="952" t="s">
        <v>1529</v>
      </c>
      <c r="B32" s="1848">
        <f>C32+G32</f>
        <v>47.300999999999995</v>
      </c>
      <c r="C32" s="1848">
        <f>D32+E32+F32</f>
        <v>32.316999999999993</v>
      </c>
      <c r="D32" s="1853">
        <v>32.316999999999993</v>
      </c>
      <c r="E32" s="1853">
        <v>0</v>
      </c>
      <c r="F32" s="1853">
        <v>0</v>
      </c>
      <c r="G32" s="1848">
        <v>14.984000000000002</v>
      </c>
      <c r="H32" s="856"/>
      <c r="I32" s="856"/>
      <c r="J32" s="1874"/>
    </row>
    <row r="33" spans="1:10" s="122" customFormat="1" ht="9.9499999999999993" customHeight="1">
      <c r="A33" s="952"/>
      <c r="B33" s="1848"/>
      <c r="C33" s="1853"/>
      <c r="D33" s="1853"/>
      <c r="E33" s="1853"/>
    </row>
    <row r="34" spans="1:10" s="239" customFormat="1" ht="21.95" customHeight="1">
      <c r="A34" s="1872" t="s">
        <v>1536</v>
      </c>
      <c r="B34" s="1846">
        <f t="shared" ref="B34:G34" si="6">+B35+B36</f>
        <v>145.05500000000001</v>
      </c>
      <c r="C34" s="1846">
        <f t="shared" si="6"/>
        <v>120.545</v>
      </c>
      <c r="D34" s="1846">
        <f t="shared" si="6"/>
        <v>0</v>
      </c>
      <c r="E34" s="1846">
        <f t="shared" si="6"/>
        <v>120.545</v>
      </c>
      <c r="F34" s="1846">
        <f t="shared" si="6"/>
        <v>0</v>
      </c>
      <c r="G34" s="1846">
        <f t="shared" si="6"/>
        <v>24.509999999999998</v>
      </c>
      <c r="H34" s="856"/>
      <c r="I34" s="856"/>
      <c r="J34" s="1874"/>
    </row>
    <row r="35" spans="1:10" s="122" customFormat="1" ht="15" customHeight="1">
      <c r="A35" s="952" t="s">
        <v>1575</v>
      </c>
      <c r="B35" s="1848">
        <f>C35+G35</f>
        <v>105.761</v>
      </c>
      <c r="C35" s="1848">
        <f>D35+E35+F35</f>
        <v>81.251000000000005</v>
      </c>
      <c r="D35" s="1853">
        <v>0</v>
      </c>
      <c r="E35" s="1853">
        <v>81.251000000000005</v>
      </c>
      <c r="F35" s="1853">
        <v>0</v>
      </c>
      <c r="G35" s="1848">
        <v>24.509999999999998</v>
      </c>
      <c r="H35" s="856"/>
      <c r="I35" s="856"/>
      <c r="J35" s="1874"/>
    </row>
    <row r="36" spans="1:10" s="122" customFormat="1" ht="15" customHeight="1">
      <c r="A36" s="952" t="s">
        <v>1529</v>
      </c>
      <c r="B36" s="1848">
        <f>C36+G36</f>
        <v>39.293999999999997</v>
      </c>
      <c r="C36" s="1848">
        <f>D36+E36+F36</f>
        <v>39.293999999999997</v>
      </c>
      <c r="D36" s="1853">
        <v>0</v>
      </c>
      <c r="E36" s="1853">
        <v>39.293999999999997</v>
      </c>
      <c r="F36" s="1853">
        <v>0</v>
      </c>
      <c r="G36" s="1848">
        <v>0</v>
      </c>
      <c r="H36" s="856"/>
      <c r="I36" s="856"/>
      <c r="J36" s="1874"/>
    </row>
    <row r="37" spans="1:10" s="122" customFormat="1" ht="9.9499999999999993" customHeight="1">
      <c r="A37" s="952"/>
      <c r="B37" s="1848"/>
      <c r="C37" s="1853"/>
      <c r="D37" s="1853"/>
      <c r="E37" s="1853"/>
    </row>
    <row r="38" spans="1:10" s="239" customFormat="1" ht="21.95" customHeight="1">
      <c r="A38" s="1872" t="s">
        <v>1537</v>
      </c>
      <c r="B38" s="1846">
        <f t="shared" ref="B38:G38" si="7">+B39+B40</f>
        <v>116.684</v>
      </c>
      <c r="C38" s="1846">
        <f t="shared" si="7"/>
        <v>44.231999999999999</v>
      </c>
      <c r="D38" s="1846">
        <f t="shared" si="7"/>
        <v>0</v>
      </c>
      <c r="E38" s="1846">
        <f t="shared" si="7"/>
        <v>44.231999999999999</v>
      </c>
      <c r="F38" s="1846">
        <f t="shared" si="7"/>
        <v>0</v>
      </c>
      <c r="G38" s="1846">
        <f t="shared" si="7"/>
        <v>72.451999999999998</v>
      </c>
      <c r="H38" s="856"/>
      <c r="I38" s="856"/>
      <c r="J38" s="1874"/>
    </row>
    <row r="39" spans="1:10" s="122" customFormat="1" ht="15" customHeight="1">
      <c r="A39" s="952" t="s">
        <v>1575</v>
      </c>
      <c r="B39" s="1848">
        <f>C39+G39</f>
        <v>116.684</v>
      </c>
      <c r="C39" s="1848">
        <f>D39+E39+F39</f>
        <v>44.231999999999999</v>
      </c>
      <c r="D39" s="1848">
        <v>0</v>
      </c>
      <c r="E39" s="1848">
        <v>44.231999999999999</v>
      </c>
      <c r="F39" s="1848">
        <v>0</v>
      </c>
      <c r="G39" s="1848">
        <v>72.451999999999998</v>
      </c>
      <c r="H39" s="856"/>
      <c r="I39" s="856"/>
      <c r="J39" s="1874"/>
    </row>
    <row r="40" spans="1:10" s="122" customFormat="1" ht="15" customHeight="1">
      <c r="A40" s="952" t="s">
        <v>1529</v>
      </c>
      <c r="B40" s="1848">
        <f>C40+G40</f>
        <v>0</v>
      </c>
      <c r="C40" s="1848">
        <f>D40+E40+F40</f>
        <v>0</v>
      </c>
      <c r="D40" s="1848">
        <v>0</v>
      </c>
      <c r="E40" s="1848">
        <v>0</v>
      </c>
      <c r="F40" s="1848">
        <v>0</v>
      </c>
      <c r="G40" s="1848">
        <v>0</v>
      </c>
      <c r="H40" s="856"/>
      <c r="I40" s="856"/>
      <c r="J40" s="1874"/>
    </row>
    <row r="41" spans="1:10" s="122" customFormat="1" ht="9.9499999999999993" customHeight="1">
      <c r="A41" s="952"/>
      <c r="B41" s="1848"/>
      <c r="C41" s="1848"/>
      <c r="D41" s="1848"/>
      <c r="E41" s="1848"/>
      <c r="F41" s="137"/>
      <c r="G41" s="137"/>
    </row>
    <row r="42" spans="1:10" s="239" customFormat="1" ht="21.95" customHeight="1">
      <c r="A42" s="1872" t="s">
        <v>1538</v>
      </c>
      <c r="B42" s="1846">
        <f t="shared" ref="B42:G42" si="8">+B43+B44</f>
        <v>274.01900000000006</v>
      </c>
      <c r="C42" s="1846">
        <f t="shared" si="8"/>
        <v>274.01900000000006</v>
      </c>
      <c r="D42" s="1846">
        <f t="shared" si="8"/>
        <v>73.072000000000003</v>
      </c>
      <c r="E42" s="1846">
        <f t="shared" si="8"/>
        <v>200.94700000000006</v>
      </c>
      <c r="F42" s="1846">
        <f t="shared" si="8"/>
        <v>0</v>
      </c>
      <c r="G42" s="1846">
        <f t="shared" si="8"/>
        <v>0</v>
      </c>
      <c r="H42" s="856"/>
      <c r="I42" s="856"/>
      <c r="J42" s="1874"/>
    </row>
    <row r="43" spans="1:10" s="122" customFormat="1" ht="15" customHeight="1">
      <c r="A43" s="1881" t="s">
        <v>1575</v>
      </c>
      <c r="B43" s="1848">
        <f>C43+G43</f>
        <v>274.01900000000006</v>
      </c>
      <c r="C43" s="1848">
        <f>D43+E43+F43</f>
        <v>274.01900000000006</v>
      </c>
      <c r="D43" s="1848">
        <v>73.072000000000003</v>
      </c>
      <c r="E43" s="1848">
        <v>200.94700000000006</v>
      </c>
      <c r="F43" s="1848">
        <v>0</v>
      </c>
      <c r="G43" s="1848">
        <v>0</v>
      </c>
      <c r="H43" s="856"/>
      <c r="I43" s="856"/>
      <c r="J43" s="1874"/>
    </row>
    <row r="44" spans="1:10" s="122" customFormat="1" ht="15" customHeight="1">
      <c r="A44" s="1882" t="s">
        <v>1529</v>
      </c>
      <c r="B44" s="1848">
        <f>C44+G44</f>
        <v>0</v>
      </c>
      <c r="C44" s="1848">
        <f>D44+E44+F44</f>
        <v>0</v>
      </c>
      <c r="D44" s="1848">
        <v>0</v>
      </c>
      <c r="E44" s="1848">
        <v>0</v>
      </c>
      <c r="F44" s="1848">
        <v>0</v>
      </c>
      <c r="G44" s="1848">
        <v>0</v>
      </c>
      <c r="H44" s="856"/>
      <c r="I44" s="856"/>
      <c r="J44" s="1874"/>
    </row>
    <row r="45" spans="1:10" s="122" customFormat="1" ht="4.5" customHeight="1" thickBot="1">
      <c r="A45" s="963"/>
      <c r="B45" s="963"/>
      <c r="C45" s="963"/>
      <c r="D45" s="963"/>
      <c r="E45" s="963"/>
      <c r="F45" s="963"/>
      <c r="G45" s="963"/>
    </row>
    <row r="46" spans="1:10" s="122" customFormat="1" ht="3.75" customHeight="1" thickTop="1">
      <c r="A46" s="950"/>
      <c r="B46" s="950"/>
      <c r="C46" s="950"/>
      <c r="D46" s="950"/>
      <c r="E46" s="950"/>
      <c r="F46" s="950"/>
      <c r="G46" s="950"/>
    </row>
    <row r="47" spans="1:10" s="122" customFormat="1" ht="12.95" customHeight="1">
      <c r="A47" s="1864" t="s">
        <v>1511</v>
      </c>
      <c r="B47" s="1864"/>
      <c r="C47" s="1864"/>
      <c r="D47" s="1864"/>
      <c r="E47" s="1864"/>
      <c r="F47" s="952"/>
    </row>
    <row r="48" spans="1:10">
      <c r="A48" s="1514"/>
    </row>
    <row r="49" spans="1:7" s="1667" customFormat="1" ht="11.25">
      <c r="A49" s="1623" t="s">
        <v>691</v>
      </c>
      <c r="B49" s="1202"/>
      <c r="C49" s="1202"/>
      <c r="D49" s="1202"/>
      <c r="E49" s="1202"/>
      <c r="G49" s="1647"/>
    </row>
    <row r="50" spans="1:7" s="1667" customFormat="1" ht="12" customHeight="1">
      <c r="A50" s="1867" t="s">
        <v>1518</v>
      </c>
      <c r="B50" s="1202"/>
      <c r="C50" s="1202"/>
      <c r="D50" s="1202"/>
      <c r="E50" s="1202"/>
      <c r="G50" s="1647"/>
    </row>
    <row r="51" spans="1:7">
      <c r="A51" s="1514"/>
      <c r="B51" s="1514"/>
      <c r="C51" s="1514"/>
      <c r="D51" s="1514"/>
      <c r="E51" s="1514"/>
    </row>
    <row r="52" spans="1:7">
      <c r="A52" s="1514"/>
      <c r="B52" s="1514"/>
      <c r="C52" s="1514"/>
      <c r="D52" s="1514"/>
      <c r="E52" s="1514"/>
    </row>
    <row r="53" spans="1:7">
      <c r="A53" s="1514"/>
      <c r="B53" s="1514"/>
      <c r="C53" s="1514"/>
      <c r="D53" s="1514"/>
      <c r="E53" s="1514"/>
    </row>
    <row r="54" spans="1:7">
      <c r="A54" s="1514"/>
      <c r="B54" s="1514"/>
      <c r="C54" s="1514"/>
      <c r="D54" s="1514"/>
      <c r="E54" s="1514"/>
    </row>
    <row r="55" spans="1:7">
      <c r="A55" s="1514"/>
      <c r="B55" s="1514"/>
      <c r="C55" s="1514"/>
      <c r="D55" s="1514"/>
      <c r="E55" s="1514"/>
    </row>
    <row r="56" spans="1:7">
      <c r="A56" s="1514"/>
      <c r="B56" s="1514"/>
      <c r="C56" s="1514"/>
      <c r="D56" s="1514"/>
      <c r="E56" s="1514"/>
    </row>
    <row r="57" spans="1:7">
      <c r="A57" s="1514"/>
      <c r="B57" s="1514"/>
      <c r="C57" s="1514"/>
      <c r="D57" s="1514"/>
      <c r="E57" s="1514"/>
    </row>
    <row r="58" spans="1:7">
      <c r="A58" s="1514"/>
      <c r="B58" s="1514"/>
      <c r="C58" s="1514"/>
      <c r="D58" s="1514"/>
      <c r="E58" s="1514"/>
    </row>
    <row r="59" spans="1:7">
      <c r="A59" s="1514"/>
      <c r="B59" s="1514"/>
      <c r="C59" s="1514"/>
      <c r="D59" s="1514"/>
      <c r="E59" s="1514"/>
    </row>
    <row r="60" spans="1:7">
      <c r="A60" s="1514"/>
      <c r="B60" s="1514"/>
      <c r="C60" s="1514"/>
      <c r="D60" s="1514"/>
      <c r="E60" s="1514"/>
    </row>
    <row r="61" spans="1:7">
      <c r="A61" s="1514"/>
      <c r="B61" s="1514"/>
      <c r="C61" s="1514"/>
      <c r="D61" s="1514"/>
      <c r="E61" s="1514"/>
    </row>
    <row r="62" spans="1:7">
      <c r="A62" s="1514"/>
      <c r="B62" s="1514"/>
      <c r="C62" s="1514"/>
      <c r="D62" s="1514"/>
      <c r="E62" s="1514"/>
    </row>
    <row r="63" spans="1:7">
      <c r="A63" s="1514"/>
      <c r="B63" s="1514"/>
      <c r="C63" s="1514"/>
      <c r="D63" s="1514"/>
      <c r="E63" s="1514"/>
    </row>
    <row r="64" spans="1:7">
      <c r="A64" s="1514"/>
      <c r="B64" s="1514"/>
      <c r="C64" s="1514"/>
      <c r="D64" s="1514"/>
      <c r="E64" s="1514"/>
    </row>
    <row r="65" spans="1:5">
      <c r="A65" s="1514"/>
      <c r="B65" s="1514"/>
      <c r="C65" s="1514"/>
      <c r="D65" s="1514"/>
      <c r="E65" s="1514"/>
    </row>
    <row r="66" spans="1:5">
      <c r="A66" s="1514"/>
      <c r="B66" s="1514"/>
      <c r="C66" s="1514"/>
      <c r="D66" s="1514"/>
      <c r="E66" s="1514"/>
    </row>
    <row r="67" spans="1:5">
      <c r="A67" s="1514"/>
      <c r="B67" s="1514"/>
      <c r="C67" s="1514"/>
      <c r="D67" s="1514"/>
      <c r="E67" s="1514"/>
    </row>
    <row r="68" spans="1:5">
      <c r="A68" s="1514"/>
      <c r="B68" s="1514"/>
      <c r="C68" s="1514"/>
      <c r="D68" s="1514"/>
      <c r="E68" s="1514"/>
    </row>
    <row r="69" spans="1:5">
      <c r="A69" s="1514"/>
      <c r="B69" s="1514"/>
      <c r="C69" s="1514"/>
      <c r="D69" s="1514"/>
      <c r="E69" s="1514"/>
    </row>
    <row r="70" spans="1:5">
      <c r="A70" s="1514"/>
      <c r="B70" s="1514"/>
      <c r="C70" s="1514"/>
      <c r="D70" s="1514"/>
      <c r="E70" s="1514"/>
    </row>
    <row r="71" spans="1:5">
      <c r="A71" s="1514"/>
      <c r="B71" s="1514"/>
      <c r="C71" s="1514"/>
      <c r="D71" s="1514"/>
      <c r="E71" s="1514"/>
    </row>
    <row r="72" spans="1:5">
      <c r="A72" s="1514"/>
      <c r="B72" s="1514"/>
      <c r="C72" s="1514"/>
      <c r="D72" s="1514"/>
      <c r="E72" s="1514"/>
    </row>
    <row r="73" spans="1:5">
      <c r="A73" s="1514"/>
      <c r="B73" s="1514"/>
      <c r="C73" s="1514"/>
      <c r="D73" s="1514"/>
      <c r="E73" s="1514"/>
    </row>
    <row r="74" spans="1:5">
      <c r="A74" s="1514"/>
      <c r="B74" s="1514"/>
      <c r="C74" s="1514"/>
      <c r="D74" s="1514"/>
      <c r="E74" s="1514"/>
    </row>
    <row r="75" spans="1:5">
      <c r="A75" s="1514"/>
      <c r="B75" s="1514"/>
      <c r="C75" s="1514"/>
      <c r="D75" s="1514"/>
      <c r="E75" s="1514"/>
    </row>
    <row r="76" spans="1:5">
      <c r="A76" s="1514"/>
      <c r="B76" s="1514"/>
      <c r="C76" s="1514"/>
      <c r="D76" s="1514"/>
      <c r="E76" s="1514"/>
    </row>
    <row r="77" spans="1:5">
      <c r="A77" s="1514"/>
      <c r="B77" s="1514"/>
      <c r="C77" s="1514"/>
      <c r="D77" s="1514"/>
      <c r="E77" s="1514"/>
    </row>
    <row r="78" spans="1:5">
      <c r="A78" s="1514"/>
      <c r="B78" s="1514"/>
      <c r="C78" s="1514"/>
      <c r="D78" s="1514"/>
      <c r="E78" s="1514"/>
    </row>
    <row r="79" spans="1:5">
      <c r="A79" s="1514"/>
      <c r="B79" s="1514"/>
      <c r="C79" s="1514"/>
      <c r="D79" s="1514"/>
      <c r="E79" s="1514"/>
    </row>
  </sheetData>
  <mergeCells count="9">
    <mergeCell ref="A2:E2"/>
    <mergeCell ref="A3:G3"/>
    <mergeCell ref="B5:B8"/>
    <mergeCell ref="C5:F6"/>
    <mergeCell ref="G5:G8"/>
    <mergeCell ref="C7:C8"/>
    <mergeCell ref="D7:D8"/>
    <mergeCell ref="E7:E8"/>
    <mergeCell ref="F7:F8"/>
  </mergeCells>
  <conditionalFormatting sqref="B14:G16 B18:G20 B22:G24 B26:G28 B30:G32 B34:G36 B38:G40 B42:G44 B10:G12">
    <cfRule type="cellIs" dxfId="40" priority="2" stopIfTrue="1" operator="between">
      <formula>0.0001</formula>
      <formula>0.045</formula>
    </cfRule>
  </conditionalFormatting>
  <conditionalFormatting sqref="B10:G44">
    <cfRule type="cellIs" dxfId="39" priority="1" stopIfTrue="1" operator="between">
      <formula>0.001</formula>
      <formula>0.045</formula>
    </cfRule>
  </conditionalFormatting>
  <hyperlinks>
    <hyperlink ref="A50" r:id="rId1"/>
    <hyperlink ref="A1" location="Índice!A1" display="Voltar ao índice"/>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4.xml><?xml version="1.0" encoding="utf-8"?>
<worksheet xmlns="http://schemas.openxmlformats.org/spreadsheetml/2006/main" xmlns:r="http://schemas.openxmlformats.org/officeDocument/2006/relationships">
  <dimension ref="A1:Q25"/>
  <sheetViews>
    <sheetView showGridLines="0" workbookViewId="0"/>
  </sheetViews>
  <sheetFormatPr defaultColWidth="9.7109375" defaultRowHeight="11.25"/>
  <cols>
    <col min="1" max="1" width="4" style="574" customWidth="1"/>
    <col min="2" max="2" width="4.85546875" style="574" customWidth="1"/>
    <col min="3" max="3" width="33.5703125" style="574" customWidth="1"/>
    <col min="4" max="11" width="8.7109375" style="574" customWidth="1"/>
    <col min="12" max="16384" width="9.7109375" style="574"/>
  </cols>
  <sheetData>
    <row r="1" spans="1:11" ht="18" customHeight="1">
      <c r="A1" s="1921" t="s">
        <v>1737</v>
      </c>
    </row>
    <row r="2" spans="1:11" s="616" customFormat="1" ht="12" customHeight="1">
      <c r="A2" s="1991" t="s">
        <v>401</v>
      </c>
      <c r="B2" s="1991"/>
      <c r="C2" s="1991"/>
      <c r="D2" s="1991"/>
      <c r="E2" s="1991"/>
      <c r="F2" s="1991"/>
      <c r="G2" s="1991"/>
      <c r="H2" s="1991"/>
      <c r="I2" s="575"/>
      <c r="J2" s="575"/>
      <c r="K2" s="575"/>
    </row>
    <row r="3" spans="1:11" s="616" customFormat="1" ht="21.75" customHeight="1">
      <c r="A3" s="1992" t="s">
        <v>402</v>
      </c>
      <c r="B3" s="2005"/>
      <c r="C3" s="2005"/>
      <c r="D3" s="2005"/>
      <c r="E3" s="2005"/>
      <c r="F3" s="2005"/>
      <c r="G3" s="2005"/>
      <c r="H3" s="2005"/>
      <c r="I3" s="2005"/>
      <c r="J3" s="2005"/>
      <c r="K3" s="2005"/>
    </row>
    <row r="4" spans="1:11" ht="12" customHeight="1">
      <c r="A4" s="576" t="s">
        <v>324</v>
      </c>
      <c r="B4" s="576"/>
      <c r="C4" s="577"/>
      <c r="D4" s="577"/>
      <c r="E4" s="578"/>
      <c r="F4" s="578"/>
      <c r="G4" s="578"/>
      <c r="H4" s="579"/>
      <c r="I4" s="580"/>
      <c r="J4" s="580"/>
      <c r="K4" s="580"/>
    </row>
    <row r="5" spans="1:11" ht="11.25" customHeight="1">
      <c r="A5" s="1993" t="s">
        <v>325</v>
      </c>
      <c r="B5" s="1994"/>
      <c r="C5" s="1995"/>
      <c r="D5" s="1997" t="s">
        <v>0</v>
      </c>
      <c r="E5" s="2001"/>
      <c r="F5" s="1997" t="s">
        <v>403</v>
      </c>
      <c r="G5" s="2030"/>
      <c r="H5" s="1997" t="s">
        <v>404</v>
      </c>
      <c r="I5" s="2030"/>
      <c r="J5" s="1997" t="s">
        <v>405</v>
      </c>
      <c r="K5" s="2030"/>
    </row>
    <row r="6" spans="1:11" ht="17.25" customHeight="1">
      <c r="A6" s="1996"/>
      <c r="B6" s="1988"/>
      <c r="C6" s="1989"/>
      <c r="D6" s="1999"/>
      <c r="E6" s="2002"/>
      <c r="F6" s="2027"/>
      <c r="G6" s="2028"/>
      <c r="H6" s="2027"/>
      <c r="I6" s="2028"/>
      <c r="J6" s="2027"/>
      <c r="K6" s="2028"/>
    </row>
    <row r="7" spans="1:11" ht="18" customHeight="1">
      <c r="A7" s="1996"/>
      <c r="B7" s="1988"/>
      <c r="C7" s="1989"/>
      <c r="D7" s="34" t="s">
        <v>328</v>
      </c>
      <c r="E7" s="581" t="s">
        <v>121</v>
      </c>
      <c r="F7" s="34" t="s">
        <v>328</v>
      </c>
      <c r="G7" s="581" t="s">
        <v>121</v>
      </c>
      <c r="H7" s="34" t="s">
        <v>328</v>
      </c>
      <c r="I7" s="581" t="s">
        <v>121</v>
      </c>
      <c r="J7" s="34" t="s">
        <v>328</v>
      </c>
      <c r="K7" s="34" t="s">
        <v>121</v>
      </c>
    </row>
    <row r="8" spans="1:11" ht="15" customHeight="1">
      <c r="A8" s="582"/>
      <c r="B8" s="580"/>
      <c r="C8" s="580"/>
      <c r="D8" s="580"/>
      <c r="E8" s="580"/>
      <c r="F8" s="580"/>
      <c r="G8" s="580"/>
      <c r="H8" s="580"/>
      <c r="I8" s="580"/>
      <c r="J8" s="580"/>
      <c r="K8" s="580"/>
    </row>
    <row r="9" spans="1:11" ht="15" customHeight="1">
      <c r="A9" s="582"/>
      <c r="B9" s="580"/>
      <c r="C9" s="583" t="s">
        <v>329</v>
      </c>
      <c r="D9" s="692">
        <v>20363</v>
      </c>
      <c r="E9" s="585">
        <v>100</v>
      </c>
      <c r="F9" s="586">
        <v>21647</v>
      </c>
      <c r="G9" s="585">
        <v>100</v>
      </c>
      <c r="H9" s="586">
        <v>17544</v>
      </c>
      <c r="I9" s="585">
        <v>100</v>
      </c>
      <c r="J9" s="586">
        <v>16298</v>
      </c>
      <c r="K9" s="585">
        <v>100</v>
      </c>
    </row>
    <row r="10" spans="1:11" ht="9" customHeight="1">
      <c r="A10" s="582"/>
      <c r="B10" s="582"/>
      <c r="C10" s="577"/>
      <c r="D10" s="577"/>
      <c r="E10" s="582"/>
      <c r="F10" s="582"/>
      <c r="G10" s="588"/>
      <c r="H10" s="582"/>
      <c r="I10" s="588"/>
      <c r="J10" s="582"/>
      <c r="K10" s="588"/>
    </row>
    <row r="11" spans="1:11" s="695" customFormat="1" ht="11.25" customHeight="1">
      <c r="A11" s="589">
        <v>9</v>
      </c>
      <c r="B11" s="590" t="s">
        <v>330</v>
      </c>
      <c r="C11" s="590"/>
      <c r="D11" s="720">
        <v>845</v>
      </c>
      <c r="E11" s="694">
        <v>4.2</v>
      </c>
      <c r="F11" s="593">
        <v>953</v>
      </c>
      <c r="G11" s="694">
        <v>4.4000000000000004</v>
      </c>
      <c r="H11" s="593">
        <v>615</v>
      </c>
      <c r="I11" s="694">
        <v>3.5</v>
      </c>
      <c r="J11" s="593">
        <v>500</v>
      </c>
      <c r="K11" s="694">
        <v>3.1</v>
      </c>
    </row>
    <row r="12" spans="1:11" ht="11.25" customHeight="1">
      <c r="A12" s="577"/>
      <c r="B12" s="577"/>
      <c r="C12" s="577"/>
      <c r="D12" s="580"/>
      <c r="E12" s="694"/>
      <c r="F12" s="580"/>
      <c r="G12" s="694"/>
      <c r="H12" s="580"/>
      <c r="I12" s="694"/>
      <c r="J12" s="580"/>
      <c r="K12" s="694"/>
    </row>
    <row r="13" spans="1:11" ht="27.75" customHeight="1">
      <c r="A13" s="598"/>
      <c r="B13" s="599" t="s">
        <v>331</v>
      </c>
      <c r="C13" s="599" t="s">
        <v>332</v>
      </c>
      <c r="D13" s="114">
        <v>88</v>
      </c>
      <c r="E13" s="696">
        <v>0.4</v>
      </c>
      <c r="F13" s="721">
        <v>101</v>
      </c>
      <c r="G13" s="696">
        <v>0.5</v>
      </c>
      <c r="H13" s="721">
        <v>53</v>
      </c>
      <c r="I13" s="696">
        <v>0.3</v>
      </c>
      <c r="J13" s="603">
        <v>49</v>
      </c>
      <c r="K13" s="696">
        <v>0.3</v>
      </c>
    </row>
    <row r="14" spans="1:11" ht="27.75" customHeight="1">
      <c r="A14" s="577"/>
      <c r="B14" s="599" t="s">
        <v>333</v>
      </c>
      <c r="C14" s="599" t="s">
        <v>334</v>
      </c>
      <c r="D14" s="698">
        <v>5</v>
      </c>
      <c r="E14" s="722">
        <v>0</v>
      </c>
      <c r="F14" s="711">
        <v>5</v>
      </c>
      <c r="G14" s="703">
        <v>0</v>
      </c>
      <c r="H14" s="711" t="s">
        <v>142</v>
      </c>
      <c r="I14" s="703" t="s">
        <v>142</v>
      </c>
      <c r="J14" s="711" t="s">
        <v>142</v>
      </c>
      <c r="K14" s="703" t="s">
        <v>142</v>
      </c>
    </row>
    <row r="15" spans="1:11" ht="27.75" customHeight="1">
      <c r="A15" s="608"/>
      <c r="B15" s="599" t="s">
        <v>338</v>
      </c>
      <c r="C15" s="599" t="s">
        <v>339</v>
      </c>
      <c r="D15" s="114">
        <v>197</v>
      </c>
      <c r="E15" s="696">
        <v>1</v>
      </c>
      <c r="F15" s="611">
        <v>207</v>
      </c>
      <c r="G15" s="696">
        <v>1</v>
      </c>
      <c r="H15" s="611">
        <v>170</v>
      </c>
      <c r="I15" s="696">
        <v>1</v>
      </c>
      <c r="J15" s="611">
        <v>169</v>
      </c>
      <c r="K15" s="696">
        <v>1</v>
      </c>
    </row>
    <row r="16" spans="1:11" ht="21.95" customHeight="1">
      <c r="A16" s="608"/>
      <c r="B16" s="723" t="s">
        <v>340</v>
      </c>
      <c r="C16" s="723" t="s">
        <v>341</v>
      </c>
      <c r="D16" s="114">
        <v>267</v>
      </c>
      <c r="E16" s="696">
        <v>1.3</v>
      </c>
      <c r="F16" s="701">
        <v>308</v>
      </c>
      <c r="G16" s="696">
        <v>1.4</v>
      </c>
      <c r="H16" s="701">
        <v>185</v>
      </c>
      <c r="I16" s="696">
        <v>1.1000000000000001</v>
      </c>
      <c r="J16" s="701">
        <v>126</v>
      </c>
      <c r="K16" s="696">
        <v>0.8</v>
      </c>
    </row>
    <row r="17" spans="1:17" ht="18" customHeight="1">
      <c r="A17" s="608"/>
      <c r="B17" s="723" t="s">
        <v>342</v>
      </c>
      <c r="C17" s="723" t="s">
        <v>343</v>
      </c>
      <c r="D17" s="114">
        <v>190</v>
      </c>
      <c r="E17" s="696">
        <v>0.9</v>
      </c>
      <c r="F17" s="701">
        <v>210</v>
      </c>
      <c r="G17" s="696">
        <v>1</v>
      </c>
      <c r="H17" s="701">
        <v>155</v>
      </c>
      <c r="I17" s="696">
        <v>0.9</v>
      </c>
      <c r="J17" s="701">
        <v>120</v>
      </c>
      <c r="K17" s="724">
        <v>0.7</v>
      </c>
    </row>
    <row r="18" spans="1:17" ht="16.5" customHeight="1">
      <c r="A18" s="608"/>
      <c r="B18" s="723" t="s">
        <v>344</v>
      </c>
      <c r="C18" s="723" t="s">
        <v>345</v>
      </c>
      <c r="D18" s="114">
        <v>99</v>
      </c>
      <c r="E18" s="696">
        <v>0.5</v>
      </c>
      <c r="F18" s="701">
        <v>121</v>
      </c>
      <c r="G18" s="601">
        <v>0.6</v>
      </c>
      <c r="H18" s="613" t="s">
        <v>406</v>
      </c>
      <c r="I18" s="725" t="s">
        <v>407</v>
      </c>
      <c r="J18" s="613" t="s">
        <v>408</v>
      </c>
      <c r="K18" s="725" t="s">
        <v>371</v>
      </c>
    </row>
    <row r="19" spans="1:17" ht="5.25" customHeight="1" thickBot="1">
      <c r="A19" s="614"/>
      <c r="B19" s="614"/>
      <c r="C19" s="614"/>
      <c r="D19" s="614"/>
      <c r="E19" s="614"/>
      <c r="F19" s="614"/>
      <c r="G19" s="614"/>
      <c r="H19" s="614"/>
      <c r="I19" s="614"/>
      <c r="J19" s="614"/>
      <c r="K19" s="614"/>
    </row>
    <row r="20" spans="1:17" ht="3.75" customHeight="1" thickTop="1">
      <c r="A20" s="577"/>
      <c r="B20" s="577"/>
      <c r="C20" s="577"/>
      <c r="D20" s="577"/>
      <c r="E20" s="577"/>
      <c r="F20" s="577"/>
      <c r="G20" s="577"/>
      <c r="H20" s="577"/>
      <c r="I20" s="580"/>
      <c r="J20" s="580"/>
      <c r="K20" s="580"/>
    </row>
    <row r="21" spans="1:17" ht="12.75">
      <c r="A21" s="580" t="s">
        <v>347</v>
      </c>
      <c r="B21" s="577"/>
      <c r="C21" s="580"/>
      <c r="D21" s="577"/>
      <c r="E21" s="577"/>
      <c r="F21" s="577"/>
      <c r="G21" s="577"/>
      <c r="H21" s="577"/>
      <c r="I21" s="580"/>
      <c r="J21" s="580"/>
      <c r="K21" s="580"/>
    </row>
    <row r="22" spans="1:17" ht="12.75">
      <c r="A22" s="580"/>
      <c r="B22" s="580"/>
      <c r="C22" s="580"/>
      <c r="D22" s="580"/>
      <c r="E22" s="580"/>
      <c r="F22" s="580"/>
      <c r="G22" s="580"/>
      <c r="H22" s="580"/>
      <c r="I22" s="580"/>
      <c r="J22" s="580"/>
      <c r="K22" s="580"/>
    </row>
    <row r="23" spans="1:17" ht="12.75">
      <c r="A23" s="577" t="s">
        <v>348</v>
      </c>
      <c r="B23" s="580"/>
      <c r="C23" s="580"/>
      <c r="D23" s="580"/>
      <c r="E23" s="580"/>
      <c r="F23" s="580"/>
      <c r="G23" s="580"/>
      <c r="H23" s="580"/>
      <c r="I23" s="580"/>
      <c r="J23" s="580"/>
      <c r="K23" s="580"/>
    </row>
    <row r="24" spans="1:17" ht="12.75">
      <c r="D24" s="726"/>
      <c r="E24" s="727"/>
      <c r="F24" s="726"/>
      <c r="G24" s="727"/>
      <c r="H24" s="726"/>
      <c r="I24" s="727"/>
      <c r="J24" s="726"/>
      <c r="K24" s="728"/>
      <c r="L24" s="729"/>
      <c r="M24" s="728"/>
      <c r="N24" s="729"/>
      <c r="O24" s="728"/>
      <c r="P24" s="729"/>
      <c r="Q24" s="728"/>
    </row>
    <row r="25" spans="1:17">
      <c r="L25" s="730"/>
      <c r="M25" s="730"/>
      <c r="N25" s="730"/>
      <c r="O25" s="730"/>
      <c r="P25" s="730"/>
      <c r="Q25" s="730"/>
    </row>
  </sheetData>
  <mergeCells count="7">
    <mergeCell ref="A2:H2"/>
    <mergeCell ref="A3:K3"/>
    <mergeCell ref="A5:C7"/>
    <mergeCell ref="D5:E6"/>
    <mergeCell ref="F5:G6"/>
    <mergeCell ref="H5:I6"/>
    <mergeCell ref="J5:K6"/>
  </mergeCells>
  <hyperlinks>
    <hyperlink ref="A1" location="Índice!A1" display="Voltar ao índice"/>
  </hyperlinks>
  <printOptions gridLinesSet="0"/>
  <pageMargins left="0.78740157480314965" right="0.78740157480314965" top="1.1811023622047243" bottom="0.78740157480314965" header="0" footer="0"/>
  <pageSetup paperSize="9" scale="78" orientation="portrait" horizontalDpi="4294967292" verticalDpi="300" r:id="rId1"/>
  <headerFooter alignWithMargins="0"/>
</worksheet>
</file>

<file path=xl/worksheets/sheet140.xml><?xml version="1.0" encoding="utf-8"?>
<worksheet xmlns="http://schemas.openxmlformats.org/spreadsheetml/2006/main" xmlns:r="http://schemas.openxmlformats.org/officeDocument/2006/relationships">
  <dimension ref="A1:M79"/>
  <sheetViews>
    <sheetView showGridLines="0" zoomScaleNormal="100" workbookViewId="0"/>
  </sheetViews>
  <sheetFormatPr defaultRowHeight="9"/>
  <cols>
    <col min="1" max="1" width="30.42578125" style="1467" customWidth="1"/>
    <col min="2" max="3" width="9.7109375" style="1467" customWidth="1"/>
    <col min="4" max="4" width="9.42578125" style="1467" customWidth="1"/>
    <col min="5" max="5" width="10.7109375" style="1467" customWidth="1"/>
    <col min="6" max="6" width="8.7109375" style="1467" customWidth="1"/>
    <col min="7" max="7" width="8.28515625" style="1467" customWidth="1"/>
    <col min="8" max="256" width="9.140625" style="1467"/>
    <col min="257" max="257" width="32.5703125" style="1467" customWidth="1"/>
    <col min="258" max="259" width="9.7109375" style="1467" customWidth="1"/>
    <col min="260" max="260" width="9.42578125" style="1467" customWidth="1"/>
    <col min="261" max="261" width="12.5703125" style="1467" customWidth="1"/>
    <col min="262" max="262" width="8.7109375" style="1467" customWidth="1"/>
    <col min="263" max="263" width="8.28515625" style="1467" customWidth="1"/>
    <col min="264" max="512" width="9.140625" style="1467"/>
    <col min="513" max="513" width="32.5703125" style="1467" customWidth="1"/>
    <col min="514" max="515" width="9.7109375" style="1467" customWidth="1"/>
    <col min="516" max="516" width="9.42578125" style="1467" customWidth="1"/>
    <col min="517" max="517" width="12.5703125" style="1467" customWidth="1"/>
    <col min="518" max="518" width="8.7109375" style="1467" customWidth="1"/>
    <col min="519" max="519" width="8.28515625" style="1467" customWidth="1"/>
    <col min="520" max="768" width="9.140625" style="1467"/>
    <col min="769" max="769" width="32.5703125" style="1467" customWidth="1"/>
    <col min="770" max="771" width="9.7109375" style="1467" customWidth="1"/>
    <col min="772" max="772" width="9.42578125" style="1467" customWidth="1"/>
    <col min="773" max="773" width="12.5703125" style="1467" customWidth="1"/>
    <col min="774" max="774" width="8.7109375" style="1467" customWidth="1"/>
    <col min="775" max="775" width="8.28515625" style="1467" customWidth="1"/>
    <col min="776" max="1024" width="9.140625" style="1467"/>
    <col min="1025" max="1025" width="32.5703125" style="1467" customWidth="1"/>
    <col min="1026" max="1027" width="9.7109375" style="1467" customWidth="1"/>
    <col min="1028" max="1028" width="9.42578125" style="1467" customWidth="1"/>
    <col min="1029" max="1029" width="12.5703125" style="1467" customWidth="1"/>
    <col min="1030" max="1030" width="8.7109375" style="1467" customWidth="1"/>
    <col min="1031" max="1031" width="8.28515625" style="1467" customWidth="1"/>
    <col min="1032" max="1280" width="9.140625" style="1467"/>
    <col min="1281" max="1281" width="32.5703125" style="1467" customWidth="1"/>
    <col min="1282" max="1283" width="9.7109375" style="1467" customWidth="1"/>
    <col min="1284" max="1284" width="9.42578125" style="1467" customWidth="1"/>
    <col min="1285" max="1285" width="12.5703125" style="1467" customWidth="1"/>
    <col min="1286" max="1286" width="8.7109375" style="1467" customWidth="1"/>
    <col min="1287" max="1287" width="8.28515625" style="1467" customWidth="1"/>
    <col min="1288" max="1536" width="9.140625" style="1467"/>
    <col min="1537" max="1537" width="32.5703125" style="1467" customWidth="1"/>
    <col min="1538" max="1539" width="9.7109375" style="1467" customWidth="1"/>
    <col min="1540" max="1540" width="9.42578125" style="1467" customWidth="1"/>
    <col min="1541" max="1541" width="12.5703125" style="1467" customWidth="1"/>
    <col min="1542" max="1542" width="8.7109375" style="1467" customWidth="1"/>
    <col min="1543" max="1543" width="8.28515625" style="1467" customWidth="1"/>
    <col min="1544" max="1792" width="9.140625" style="1467"/>
    <col min="1793" max="1793" width="32.5703125" style="1467" customWidth="1"/>
    <col min="1794" max="1795" width="9.7109375" style="1467" customWidth="1"/>
    <col min="1796" max="1796" width="9.42578125" style="1467" customWidth="1"/>
    <col min="1797" max="1797" width="12.5703125" style="1467" customWidth="1"/>
    <col min="1798" max="1798" width="8.7109375" style="1467" customWidth="1"/>
    <col min="1799" max="1799" width="8.28515625" style="1467" customWidth="1"/>
    <col min="1800" max="2048" width="9.140625" style="1467"/>
    <col min="2049" max="2049" width="32.5703125" style="1467" customWidth="1"/>
    <col min="2050" max="2051" width="9.7109375" style="1467" customWidth="1"/>
    <col min="2052" max="2052" width="9.42578125" style="1467" customWidth="1"/>
    <col min="2053" max="2053" width="12.5703125" style="1467" customWidth="1"/>
    <col min="2054" max="2054" width="8.7109375" style="1467" customWidth="1"/>
    <col min="2055" max="2055" width="8.28515625" style="1467" customWidth="1"/>
    <col min="2056" max="2304" width="9.140625" style="1467"/>
    <col min="2305" max="2305" width="32.5703125" style="1467" customWidth="1"/>
    <col min="2306" max="2307" width="9.7109375" style="1467" customWidth="1"/>
    <col min="2308" max="2308" width="9.42578125" style="1467" customWidth="1"/>
    <col min="2309" max="2309" width="12.5703125" style="1467" customWidth="1"/>
    <col min="2310" max="2310" width="8.7109375" style="1467" customWidth="1"/>
    <col min="2311" max="2311" width="8.28515625" style="1467" customWidth="1"/>
    <col min="2312" max="2560" width="9.140625" style="1467"/>
    <col min="2561" max="2561" width="32.5703125" style="1467" customWidth="1"/>
    <col min="2562" max="2563" width="9.7109375" style="1467" customWidth="1"/>
    <col min="2564" max="2564" width="9.42578125" style="1467" customWidth="1"/>
    <col min="2565" max="2565" width="12.5703125" style="1467" customWidth="1"/>
    <col min="2566" max="2566" width="8.7109375" style="1467" customWidth="1"/>
    <col min="2567" max="2567" width="8.28515625" style="1467" customWidth="1"/>
    <col min="2568" max="2816" width="9.140625" style="1467"/>
    <col min="2817" max="2817" width="32.5703125" style="1467" customWidth="1"/>
    <col min="2818" max="2819" width="9.7109375" style="1467" customWidth="1"/>
    <col min="2820" max="2820" width="9.42578125" style="1467" customWidth="1"/>
    <col min="2821" max="2821" width="12.5703125" style="1467" customWidth="1"/>
    <col min="2822" max="2822" width="8.7109375" style="1467" customWidth="1"/>
    <col min="2823" max="2823" width="8.28515625" style="1467" customWidth="1"/>
    <col min="2824" max="3072" width="9.140625" style="1467"/>
    <col min="3073" max="3073" width="32.5703125" style="1467" customWidth="1"/>
    <col min="3074" max="3075" width="9.7109375" style="1467" customWidth="1"/>
    <col min="3076" max="3076" width="9.42578125" style="1467" customWidth="1"/>
    <col min="3077" max="3077" width="12.5703125" style="1467" customWidth="1"/>
    <col min="3078" max="3078" width="8.7109375" style="1467" customWidth="1"/>
    <col min="3079" max="3079" width="8.28515625" style="1467" customWidth="1"/>
    <col min="3080" max="3328" width="9.140625" style="1467"/>
    <col min="3329" max="3329" width="32.5703125" style="1467" customWidth="1"/>
    <col min="3330" max="3331" width="9.7109375" style="1467" customWidth="1"/>
    <col min="3332" max="3332" width="9.42578125" style="1467" customWidth="1"/>
    <col min="3333" max="3333" width="12.5703125" style="1467" customWidth="1"/>
    <col min="3334" max="3334" width="8.7109375" style="1467" customWidth="1"/>
    <col min="3335" max="3335" width="8.28515625" style="1467" customWidth="1"/>
    <col min="3336" max="3584" width="9.140625" style="1467"/>
    <col min="3585" max="3585" width="32.5703125" style="1467" customWidth="1"/>
    <col min="3586" max="3587" width="9.7109375" style="1467" customWidth="1"/>
    <col min="3588" max="3588" width="9.42578125" style="1467" customWidth="1"/>
    <col min="3589" max="3589" width="12.5703125" style="1467" customWidth="1"/>
    <col min="3590" max="3590" width="8.7109375" style="1467" customWidth="1"/>
    <col min="3591" max="3591" width="8.28515625" style="1467" customWidth="1"/>
    <col min="3592" max="3840" width="9.140625" style="1467"/>
    <col min="3841" max="3841" width="32.5703125" style="1467" customWidth="1"/>
    <col min="3842" max="3843" width="9.7109375" style="1467" customWidth="1"/>
    <col min="3844" max="3844" width="9.42578125" style="1467" customWidth="1"/>
    <col min="3845" max="3845" width="12.5703125" style="1467" customWidth="1"/>
    <col min="3846" max="3846" width="8.7109375" style="1467" customWidth="1"/>
    <col min="3847" max="3847" width="8.28515625" style="1467" customWidth="1"/>
    <col min="3848" max="4096" width="9.140625" style="1467"/>
    <col min="4097" max="4097" width="32.5703125" style="1467" customWidth="1"/>
    <col min="4098" max="4099" width="9.7109375" style="1467" customWidth="1"/>
    <col min="4100" max="4100" width="9.42578125" style="1467" customWidth="1"/>
    <col min="4101" max="4101" width="12.5703125" style="1467" customWidth="1"/>
    <col min="4102" max="4102" width="8.7109375" style="1467" customWidth="1"/>
    <col min="4103" max="4103" width="8.28515625" style="1467" customWidth="1"/>
    <col min="4104" max="4352" width="9.140625" style="1467"/>
    <col min="4353" max="4353" width="32.5703125" style="1467" customWidth="1"/>
    <col min="4354" max="4355" width="9.7109375" style="1467" customWidth="1"/>
    <col min="4356" max="4356" width="9.42578125" style="1467" customWidth="1"/>
    <col min="4357" max="4357" width="12.5703125" style="1467" customWidth="1"/>
    <col min="4358" max="4358" width="8.7109375" style="1467" customWidth="1"/>
    <col min="4359" max="4359" width="8.28515625" style="1467" customWidth="1"/>
    <col min="4360" max="4608" width="9.140625" style="1467"/>
    <col min="4609" max="4609" width="32.5703125" style="1467" customWidth="1"/>
    <col min="4610" max="4611" width="9.7109375" style="1467" customWidth="1"/>
    <col min="4612" max="4612" width="9.42578125" style="1467" customWidth="1"/>
    <col min="4613" max="4613" width="12.5703125" style="1467" customWidth="1"/>
    <col min="4614" max="4614" width="8.7109375" style="1467" customWidth="1"/>
    <col min="4615" max="4615" width="8.28515625" style="1467" customWidth="1"/>
    <col min="4616" max="4864" width="9.140625" style="1467"/>
    <col min="4865" max="4865" width="32.5703125" style="1467" customWidth="1"/>
    <col min="4866" max="4867" width="9.7109375" style="1467" customWidth="1"/>
    <col min="4868" max="4868" width="9.42578125" style="1467" customWidth="1"/>
    <col min="4869" max="4869" width="12.5703125" style="1467" customWidth="1"/>
    <col min="4870" max="4870" width="8.7109375" style="1467" customWidth="1"/>
    <col min="4871" max="4871" width="8.28515625" style="1467" customWidth="1"/>
    <col min="4872" max="5120" width="9.140625" style="1467"/>
    <col min="5121" max="5121" width="32.5703125" style="1467" customWidth="1"/>
    <col min="5122" max="5123" width="9.7109375" style="1467" customWidth="1"/>
    <col min="5124" max="5124" width="9.42578125" style="1467" customWidth="1"/>
    <col min="5125" max="5125" width="12.5703125" style="1467" customWidth="1"/>
    <col min="5126" max="5126" width="8.7109375" style="1467" customWidth="1"/>
    <col min="5127" max="5127" width="8.28515625" style="1467" customWidth="1"/>
    <col min="5128" max="5376" width="9.140625" style="1467"/>
    <col min="5377" max="5377" width="32.5703125" style="1467" customWidth="1"/>
    <col min="5378" max="5379" width="9.7109375" style="1467" customWidth="1"/>
    <col min="5380" max="5380" width="9.42578125" style="1467" customWidth="1"/>
    <col min="5381" max="5381" width="12.5703125" style="1467" customWidth="1"/>
    <col min="5382" max="5382" width="8.7109375" style="1467" customWidth="1"/>
    <col min="5383" max="5383" width="8.28515625" style="1467" customWidth="1"/>
    <col min="5384" max="5632" width="9.140625" style="1467"/>
    <col min="5633" max="5633" width="32.5703125" style="1467" customWidth="1"/>
    <col min="5634" max="5635" width="9.7109375" style="1467" customWidth="1"/>
    <col min="5636" max="5636" width="9.42578125" style="1467" customWidth="1"/>
    <col min="5637" max="5637" width="12.5703125" style="1467" customWidth="1"/>
    <col min="5638" max="5638" width="8.7109375" style="1467" customWidth="1"/>
    <col min="5639" max="5639" width="8.28515625" style="1467" customWidth="1"/>
    <col min="5640" max="5888" width="9.140625" style="1467"/>
    <col min="5889" max="5889" width="32.5703125" style="1467" customWidth="1"/>
    <col min="5890" max="5891" width="9.7109375" style="1467" customWidth="1"/>
    <col min="5892" max="5892" width="9.42578125" style="1467" customWidth="1"/>
    <col min="5893" max="5893" width="12.5703125" style="1467" customWidth="1"/>
    <col min="5894" max="5894" width="8.7109375" style="1467" customWidth="1"/>
    <col min="5895" max="5895" width="8.28515625" style="1467" customWidth="1"/>
    <col min="5896" max="6144" width="9.140625" style="1467"/>
    <col min="6145" max="6145" width="32.5703125" style="1467" customWidth="1"/>
    <col min="6146" max="6147" width="9.7109375" style="1467" customWidth="1"/>
    <col min="6148" max="6148" width="9.42578125" style="1467" customWidth="1"/>
    <col min="6149" max="6149" width="12.5703125" style="1467" customWidth="1"/>
    <col min="6150" max="6150" width="8.7109375" style="1467" customWidth="1"/>
    <col min="6151" max="6151" width="8.28515625" style="1467" customWidth="1"/>
    <col min="6152" max="6400" width="9.140625" style="1467"/>
    <col min="6401" max="6401" width="32.5703125" style="1467" customWidth="1"/>
    <col min="6402" max="6403" width="9.7109375" style="1467" customWidth="1"/>
    <col min="6404" max="6404" width="9.42578125" style="1467" customWidth="1"/>
    <col min="6405" max="6405" width="12.5703125" style="1467" customWidth="1"/>
    <col min="6406" max="6406" width="8.7109375" style="1467" customWidth="1"/>
    <col min="6407" max="6407" width="8.28515625" style="1467" customWidth="1"/>
    <col min="6408" max="6656" width="9.140625" style="1467"/>
    <col min="6657" max="6657" width="32.5703125" style="1467" customWidth="1"/>
    <col min="6658" max="6659" width="9.7109375" style="1467" customWidth="1"/>
    <col min="6660" max="6660" width="9.42578125" style="1467" customWidth="1"/>
    <col min="6661" max="6661" width="12.5703125" style="1467" customWidth="1"/>
    <col min="6662" max="6662" width="8.7109375" style="1467" customWidth="1"/>
    <col min="6663" max="6663" width="8.28515625" style="1467" customWidth="1"/>
    <col min="6664" max="6912" width="9.140625" style="1467"/>
    <col min="6913" max="6913" width="32.5703125" style="1467" customWidth="1"/>
    <col min="6914" max="6915" width="9.7109375" style="1467" customWidth="1"/>
    <col min="6916" max="6916" width="9.42578125" style="1467" customWidth="1"/>
    <col min="6917" max="6917" width="12.5703125" style="1467" customWidth="1"/>
    <col min="6918" max="6918" width="8.7109375" style="1467" customWidth="1"/>
    <col min="6919" max="6919" width="8.28515625" style="1467" customWidth="1"/>
    <col min="6920" max="7168" width="9.140625" style="1467"/>
    <col min="7169" max="7169" width="32.5703125" style="1467" customWidth="1"/>
    <col min="7170" max="7171" width="9.7109375" style="1467" customWidth="1"/>
    <col min="7172" max="7172" width="9.42578125" style="1467" customWidth="1"/>
    <col min="7173" max="7173" width="12.5703125" style="1467" customWidth="1"/>
    <col min="7174" max="7174" width="8.7109375" style="1467" customWidth="1"/>
    <col min="7175" max="7175" width="8.28515625" style="1467" customWidth="1"/>
    <col min="7176" max="7424" width="9.140625" style="1467"/>
    <col min="7425" max="7425" width="32.5703125" style="1467" customWidth="1"/>
    <col min="7426" max="7427" width="9.7109375" style="1467" customWidth="1"/>
    <col min="7428" max="7428" width="9.42578125" style="1467" customWidth="1"/>
    <col min="7429" max="7429" width="12.5703125" style="1467" customWidth="1"/>
    <col min="7430" max="7430" width="8.7109375" style="1467" customWidth="1"/>
    <col min="7431" max="7431" width="8.28515625" style="1467" customWidth="1"/>
    <col min="7432" max="7680" width="9.140625" style="1467"/>
    <col min="7681" max="7681" width="32.5703125" style="1467" customWidth="1"/>
    <col min="7682" max="7683" width="9.7109375" style="1467" customWidth="1"/>
    <col min="7684" max="7684" width="9.42578125" style="1467" customWidth="1"/>
    <col min="7685" max="7685" width="12.5703125" style="1467" customWidth="1"/>
    <col min="7686" max="7686" width="8.7109375" style="1467" customWidth="1"/>
    <col min="7687" max="7687" width="8.28515625" style="1467" customWidth="1"/>
    <col min="7688" max="7936" width="9.140625" style="1467"/>
    <col min="7937" max="7937" width="32.5703125" style="1467" customWidth="1"/>
    <col min="7938" max="7939" width="9.7109375" style="1467" customWidth="1"/>
    <col min="7940" max="7940" width="9.42578125" style="1467" customWidth="1"/>
    <col min="7941" max="7941" width="12.5703125" style="1467" customWidth="1"/>
    <col min="7942" max="7942" width="8.7109375" style="1467" customWidth="1"/>
    <col min="7943" max="7943" width="8.28515625" style="1467" customWidth="1"/>
    <col min="7944" max="8192" width="9.140625" style="1467"/>
    <col min="8193" max="8193" width="32.5703125" style="1467" customWidth="1"/>
    <col min="8194" max="8195" width="9.7109375" style="1467" customWidth="1"/>
    <col min="8196" max="8196" width="9.42578125" style="1467" customWidth="1"/>
    <col min="8197" max="8197" width="12.5703125" style="1467" customWidth="1"/>
    <col min="8198" max="8198" width="8.7109375" style="1467" customWidth="1"/>
    <col min="8199" max="8199" width="8.28515625" style="1467" customWidth="1"/>
    <col min="8200" max="8448" width="9.140625" style="1467"/>
    <col min="8449" max="8449" width="32.5703125" style="1467" customWidth="1"/>
    <col min="8450" max="8451" width="9.7109375" style="1467" customWidth="1"/>
    <col min="8452" max="8452" width="9.42578125" style="1467" customWidth="1"/>
    <col min="8453" max="8453" width="12.5703125" style="1467" customWidth="1"/>
    <col min="8454" max="8454" width="8.7109375" style="1467" customWidth="1"/>
    <col min="8455" max="8455" width="8.28515625" style="1467" customWidth="1"/>
    <col min="8456" max="8704" width="9.140625" style="1467"/>
    <col min="8705" max="8705" width="32.5703125" style="1467" customWidth="1"/>
    <col min="8706" max="8707" width="9.7109375" style="1467" customWidth="1"/>
    <col min="8708" max="8708" width="9.42578125" style="1467" customWidth="1"/>
    <col min="8709" max="8709" width="12.5703125" style="1467" customWidth="1"/>
    <col min="8710" max="8710" width="8.7109375" style="1467" customWidth="1"/>
    <col min="8711" max="8711" width="8.28515625" style="1467" customWidth="1"/>
    <col min="8712" max="8960" width="9.140625" style="1467"/>
    <col min="8961" max="8961" width="32.5703125" style="1467" customWidth="1"/>
    <col min="8962" max="8963" width="9.7109375" style="1467" customWidth="1"/>
    <col min="8964" max="8964" width="9.42578125" style="1467" customWidth="1"/>
    <col min="8965" max="8965" width="12.5703125" style="1467" customWidth="1"/>
    <col min="8966" max="8966" width="8.7109375" style="1467" customWidth="1"/>
    <col min="8967" max="8967" width="8.28515625" style="1467" customWidth="1"/>
    <col min="8968" max="9216" width="9.140625" style="1467"/>
    <col min="9217" max="9217" width="32.5703125" style="1467" customWidth="1"/>
    <col min="9218" max="9219" width="9.7109375" style="1467" customWidth="1"/>
    <col min="9220" max="9220" width="9.42578125" style="1467" customWidth="1"/>
    <col min="9221" max="9221" width="12.5703125" style="1467" customWidth="1"/>
    <col min="9222" max="9222" width="8.7109375" style="1467" customWidth="1"/>
    <col min="9223" max="9223" width="8.28515625" style="1467" customWidth="1"/>
    <col min="9224" max="9472" width="9.140625" style="1467"/>
    <col min="9473" max="9473" width="32.5703125" style="1467" customWidth="1"/>
    <col min="9474" max="9475" width="9.7109375" style="1467" customWidth="1"/>
    <col min="9476" max="9476" width="9.42578125" style="1467" customWidth="1"/>
    <col min="9477" max="9477" width="12.5703125" style="1467" customWidth="1"/>
    <col min="9478" max="9478" width="8.7109375" style="1467" customWidth="1"/>
    <col min="9479" max="9479" width="8.28515625" style="1467" customWidth="1"/>
    <col min="9480" max="9728" width="9.140625" style="1467"/>
    <col min="9729" max="9729" width="32.5703125" style="1467" customWidth="1"/>
    <col min="9730" max="9731" width="9.7109375" style="1467" customWidth="1"/>
    <col min="9732" max="9732" width="9.42578125" style="1467" customWidth="1"/>
    <col min="9733" max="9733" width="12.5703125" style="1467" customWidth="1"/>
    <col min="9734" max="9734" width="8.7109375" style="1467" customWidth="1"/>
    <col min="9735" max="9735" width="8.28515625" style="1467" customWidth="1"/>
    <col min="9736" max="9984" width="9.140625" style="1467"/>
    <col min="9985" max="9985" width="32.5703125" style="1467" customWidth="1"/>
    <col min="9986" max="9987" width="9.7109375" style="1467" customWidth="1"/>
    <col min="9988" max="9988" width="9.42578125" style="1467" customWidth="1"/>
    <col min="9989" max="9989" width="12.5703125" style="1467" customWidth="1"/>
    <col min="9990" max="9990" width="8.7109375" style="1467" customWidth="1"/>
    <col min="9991" max="9991" width="8.28515625" style="1467" customWidth="1"/>
    <col min="9992" max="10240" width="9.140625" style="1467"/>
    <col min="10241" max="10241" width="32.5703125" style="1467" customWidth="1"/>
    <col min="10242" max="10243" width="9.7109375" style="1467" customWidth="1"/>
    <col min="10244" max="10244" width="9.42578125" style="1467" customWidth="1"/>
    <col min="10245" max="10245" width="12.5703125" style="1467" customWidth="1"/>
    <col min="10246" max="10246" width="8.7109375" style="1467" customWidth="1"/>
    <col min="10247" max="10247" width="8.28515625" style="1467" customWidth="1"/>
    <col min="10248" max="10496" width="9.140625" style="1467"/>
    <col min="10497" max="10497" width="32.5703125" style="1467" customWidth="1"/>
    <col min="10498" max="10499" width="9.7109375" style="1467" customWidth="1"/>
    <col min="10500" max="10500" width="9.42578125" style="1467" customWidth="1"/>
    <col min="10501" max="10501" width="12.5703125" style="1467" customWidth="1"/>
    <col min="10502" max="10502" width="8.7109375" style="1467" customWidth="1"/>
    <col min="10503" max="10503" width="8.28515625" style="1467" customWidth="1"/>
    <col min="10504" max="10752" width="9.140625" style="1467"/>
    <col min="10753" max="10753" width="32.5703125" style="1467" customWidth="1"/>
    <col min="10754" max="10755" width="9.7109375" style="1467" customWidth="1"/>
    <col min="10756" max="10756" width="9.42578125" style="1467" customWidth="1"/>
    <col min="10757" max="10757" width="12.5703125" style="1467" customWidth="1"/>
    <col min="10758" max="10758" width="8.7109375" style="1467" customWidth="1"/>
    <col min="10759" max="10759" width="8.28515625" style="1467" customWidth="1"/>
    <col min="10760" max="11008" width="9.140625" style="1467"/>
    <col min="11009" max="11009" width="32.5703125" style="1467" customWidth="1"/>
    <col min="11010" max="11011" width="9.7109375" style="1467" customWidth="1"/>
    <col min="11012" max="11012" width="9.42578125" style="1467" customWidth="1"/>
    <col min="11013" max="11013" width="12.5703125" style="1467" customWidth="1"/>
    <col min="11014" max="11014" width="8.7109375" style="1467" customWidth="1"/>
    <col min="11015" max="11015" width="8.28515625" style="1467" customWidth="1"/>
    <col min="11016" max="11264" width="9.140625" style="1467"/>
    <col min="11265" max="11265" width="32.5703125" style="1467" customWidth="1"/>
    <col min="11266" max="11267" width="9.7109375" style="1467" customWidth="1"/>
    <col min="11268" max="11268" width="9.42578125" style="1467" customWidth="1"/>
    <col min="11269" max="11269" width="12.5703125" style="1467" customWidth="1"/>
    <col min="11270" max="11270" width="8.7109375" style="1467" customWidth="1"/>
    <col min="11271" max="11271" width="8.28515625" style="1467" customWidth="1"/>
    <col min="11272" max="11520" width="9.140625" style="1467"/>
    <col min="11521" max="11521" width="32.5703125" style="1467" customWidth="1"/>
    <col min="11522" max="11523" width="9.7109375" style="1467" customWidth="1"/>
    <col min="11524" max="11524" width="9.42578125" style="1467" customWidth="1"/>
    <col min="11525" max="11525" width="12.5703125" style="1467" customWidth="1"/>
    <col min="11526" max="11526" width="8.7109375" style="1467" customWidth="1"/>
    <col min="11527" max="11527" width="8.28515625" style="1467" customWidth="1"/>
    <col min="11528" max="11776" width="9.140625" style="1467"/>
    <col min="11777" max="11777" width="32.5703125" style="1467" customWidth="1"/>
    <col min="11778" max="11779" width="9.7109375" style="1467" customWidth="1"/>
    <col min="11780" max="11780" width="9.42578125" style="1467" customWidth="1"/>
    <col min="11781" max="11781" width="12.5703125" style="1467" customWidth="1"/>
    <col min="11782" max="11782" width="8.7109375" style="1467" customWidth="1"/>
    <col min="11783" max="11783" width="8.28515625" style="1467" customWidth="1"/>
    <col min="11784" max="12032" width="9.140625" style="1467"/>
    <col min="12033" max="12033" width="32.5703125" style="1467" customWidth="1"/>
    <col min="12034" max="12035" width="9.7109375" style="1467" customWidth="1"/>
    <col min="12036" max="12036" width="9.42578125" style="1467" customWidth="1"/>
    <col min="12037" max="12037" width="12.5703125" style="1467" customWidth="1"/>
    <col min="12038" max="12038" width="8.7109375" style="1467" customWidth="1"/>
    <col min="12039" max="12039" width="8.28515625" style="1467" customWidth="1"/>
    <col min="12040" max="12288" width="9.140625" style="1467"/>
    <col min="12289" max="12289" width="32.5703125" style="1467" customWidth="1"/>
    <col min="12290" max="12291" width="9.7109375" style="1467" customWidth="1"/>
    <col min="12292" max="12292" width="9.42578125" style="1467" customWidth="1"/>
    <col min="12293" max="12293" width="12.5703125" style="1467" customWidth="1"/>
    <col min="12294" max="12294" width="8.7109375" style="1467" customWidth="1"/>
    <col min="12295" max="12295" width="8.28515625" style="1467" customWidth="1"/>
    <col min="12296" max="12544" width="9.140625" style="1467"/>
    <col min="12545" max="12545" width="32.5703125" style="1467" customWidth="1"/>
    <col min="12546" max="12547" width="9.7109375" style="1467" customWidth="1"/>
    <col min="12548" max="12548" width="9.42578125" style="1467" customWidth="1"/>
    <col min="12549" max="12549" width="12.5703125" style="1467" customWidth="1"/>
    <col min="12550" max="12550" width="8.7109375" style="1467" customWidth="1"/>
    <col min="12551" max="12551" width="8.28515625" style="1467" customWidth="1"/>
    <col min="12552" max="12800" width="9.140625" style="1467"/>
    <col min="12801" max="12801" width="32.5703125" style="1467" customWidth="1"/>
    <col min="12802" max="12803" width="9.7109375" style="1467" customWidth="1"/>
    <col min="12804" max="12804" width="9.42578125" style="1467" customWidth="1"/>
    <col min="12805" max="12805" width="12.5703125" style="1467" customWidth="1"/>
    <col min="12806" max="12806" width="8.7109375" style="1467" customWidth="1"/>
    <col min="12807" max="12807" width="8.28515625" style="1467" customWidth="1"/>
    <col min="12808" max="13056" width="9.140625" style="1467"/>
    <col min="13057" max="13057" width="32.5703125" style="1467" customWidth="1"/>
    <col min="13058" max="13059" width="9.7109375" style="1467" customWidth="1"/>
    <col min="13060" max="13060" width="9.42578125" style="1467" customWidth="1"/>
    <col min="13061" max="13061" width="12.5703125" style="1467" customWidth="1"/>
    <col min="13062" max="13062" width="8.7109375" style="1467" customWidth="1"/>
    <col min="13063" max="13063" width="8.28515625" style="1467" customWidth="1"/>
    <col min="13064" max="13312" width="9.140625" style="1467"/>
    <col min="13313" max="13313" width="32.5703125" style="1467" customWidth="1"/>
    <col min="13314" max="13315" width="9.7109375" style="1467" customWidth="1"/>
    <col min="13316" max="13316" width="9.42578125" style="1467" customWidth="1"/>
    <col min="13317" max="13317" width="12.5703125" style="1467" customWidth="1"/>
    <col min="13318" max="13318" width="8.7109375" style="1467" customWidth="1"/>
    <col min="13319" max="13319" width="8.28515625" style="1467" customWidth="1"/>
    <col min="13320" max="13568" width="9.140625" style="1467"/>
    <col min="13569" max="13569" width="32.5703125" style="1467" customWidth="1"/>
    <col min="13570" max="13571" width="9.7109375" style="1467" customWidth="1"/>
    <col min="13572" max="13572" width="9.42578125" style="1467" customWidth="1"/>
    <col min="13573" max="13573" width="12.5703125" style="1467" customWidth="1"/>
    <col min="13574" max="13574" width="8.7109375" style="1467" customWidth="1"/>
    <col min="13575" max="13575" width="8.28515625" style="1467" customWidth="1"/>
    <col min="13576" max="13824" width="9.140625" style="1467"/>
    <col min="13825" max="13825" width="32.5703125" style="1467" customWidth="1"/>
    <col min="13826" max="13827" width="9.7109375" style="1467" customWidth="1"/>
    <col min="13828" max="13828" width="9.42578125" style="1467" customWidth="1"/>
    <col min="13829" max="13829" width="12.5703125" style="1467" customWidth="1"/>
    <col min="13830" max="13830" width="8.7109375" style="1467" customWidth="1"/>
    <col min="13831" max="13831" width="8.28515625" style="1467" customWidth="1"/>
    <col min="13832" max="14080" width="9.140625" style="1467"/>
    <col min="14081" max="14081" width="32.5703125" style="1467" customWidth="1"/>
    <col min="14082" max="14083" width="9.7109375" style="1467" customWidth="1"/>
    <col min="14084" max="14084" width="9.42578125" style="1467" customWidth="1"/>
    <col min="14085" max="14085" width="12.5703125" style="1467" customWidth="1"/>
    <col min="14086" max="14086" width="8.7109375" style="1467" customWidth="1"/>
    <col min="14087" max="14087" width="8.28515625" style="1467" customWidth="1"/>
    <col min="14088" max="14336" width="9.140625" style="1467"/>
    <col min="14337" max="14337" width="32.5703125" style="1467" customWidth="1"/>
    <col min="14338" max="14339" width="9.7109375" style="1467" customWidth="1"/>
    <col min="14340" max="14340" width="9.42578125" style="1467" customWidth="1"/>
    <col min="14341" max="14341" width="12.5703125" style="1467" customWidth="1"/>
    <col min="14342" max="14342" width="8.7109375" style="1467" customWidth="1"/>
    <col min="14343" max="14343" width="8.28515625" style="1467" customWidth="1"/>
    <col min="14344" max="14592" width="9.140625" style="1467"/>
    <col min="14593" max="14593" width="32.5703125" style="1467" customWidth="1"/>
    <col min="14594" max="14595" width="9.7109375" style="1467" customWidth="1"/>
    <col min="14596" max="14596" width="9.42578125" style="1467" customWidth="1"/>
    <col min="14597" max="14597" width="12.5703125" style="1467" customWidth="1"/>
    <col min="14598" max="14598" width="8.7109375" style="1467" customWidth="1"/>
    <col min="14599" max="14599" width="8.28515625" style="1467" customWidth="1"/>
    <col min="14600" max="14848" width="9.140625" style="1467"/>
    <col min="14849" max="14849" width="32.5703125" style="1467" customWidth="1"/>
    <col min="14850" max="14851" width="9.7109375" style="1467" customWidth="1"/>
    <col min="14852" max="14852" width="9.42578125" style="1467" customWidth="1"/>
    <col min="14853" max="14853" width="12.5703125" style="1467" customWidth="1"/>
    <col min="14854" max="14854" width="8.7109375" style="1467" customWidth="1"/>
    <col min="14855" max="14855" width="8.28515625" style="1467" customWidth="1"/>
    <col min="14856" max="15104" width="9.140625" style="1467"/>
    <col min="15105" max="15105" width="32.5703125" style="1467" customWidth="1"/>
    <col min="15106" max="15107" width="9.7109375" style="1467" customWidth="1"/>
    <col min="15108" max="15108" width="9.42578125" style="1467" customWidth="1"/>
    <col min="15109" max="15109" width="12.5703125" style="1467" customWidth="1"/>
    <col min="15110" max="15110" width="8.7109375" style="1467" customWidth="1"/>
    <col min="15111" max="15111" width="8.28515625" style="1467" customWidth="1"/>
    <col min="15112" max="15360" width="9.140625" style="1467"/>
    <col min="15361" max="15361" width="32.5703125" style="1467" customWidth="1"/>
    <col min="15362" max="15363" width="9.7109375" style="1467" customWidth="1"/>
    <col min="15364" max="15364" width="9.42578125" style="1467" customWidth="1"/>
    <col min="15365" max="15365" width="12.5703125" style="1467" customWidth="1"/>
    <col min="15366" max="15366" width="8.7109375" style="1467" customWidth="1"/>
    <col min="15367" max="15367" width="8.28515625" style="1467" customWidth="1"/>
    <col min="15368" max="15616" width="9.140625" style="1467"/>
    <col min="15617" max="15617" width="32.5703125" style="1467" customWidth="1"/>
    <col min="15618" max="15619" width="9.7109375" style="1467" customWidth="1"/>
    <col min="15620" max="15620" width="9.42578125" style="1467" customWidth="1"/>
    <col min="15621" max="15621" width="12.5703125" style="1467" customWidth="1"/>
    <col min="15622" max="15622" width="8.7109375" style="1467" customWidth="1"/>
    <col min="15623" max="15623" width="8.28515625" style="1467" customWidth="1"/>
    <col min="15624" max="15872" width="9.140625" style="1467"/>
    <col min="15873" max="15873" width="32.5703125" style="1467" customWidth="1"/>
    <col min="15874" max="15875" width="9.7109375" style="1467" customWidth="1"/>
    <col min="15876" max="15876" width="9.42578125" style="1467" customWidth="1"/>
    <col min="15877" max="15877" width="12.5703125" style="1467" customWidth="1"/>
    <col min="15878" max="15878" width="8.7109375" style="1467" customWidth="1"/>
    <col min="15879" max="15879" width="8.28515625" style="1467" customWidth="1"/>
    <col min="15880" max="16128" width="9.140625" style="1467"/>
    <col min="16129" max="16129" width="32.5703125" style="1467" customWidth="1"/>
    <col min="16130" max="16131" width="9.7109375" style="1467" customWidth="1"/>
    <col min="16132" max="16132" width="9.42578125" style="1467" customWidth="1"/>
    <col min="16133" max="16133" width="12.5703125" style="1467" customWidth="1"/>
    <col min="16134" max="16134" width="8.7109375" style="1467" customWidth="1"/>
    <col min="16135" max="16135" width="8.28515625" style="1467" customWidth="1"/>
    <col min="16136" max="16384" width="9.140625" style="1467"/>
  </cols>
  <sheetData>
    <row r="1" spans="1:13" ht="17.25" customHeight="1">
      <c r="A1" s="1921" t="s">
        <v>1737</v>
      </c>
      <c r="B1" s="1933"/>
      <c r="C1" s="1933"/>
      <c r="D1" s="1933"/>
      <c r="E1" s="1933"/>
    </row>
    <row r="2" spans="1:13" ht="19.5" customHeight="1">
      <c r="A2" s="2328" t="s">
        <v>1576</v>
      </c>
      <c r="B2" s="2328"/>
      <c r="C2" s="2328"/>
      <c r="D2" s="2328"/>
      <c r="E2" s="2328"/>
    </row>
    <row r="3" spans="1:13" ht="19.5" customHeight="1">
      <c r="A3" s="2329" t="s">
        <v>1577</v>
      </c>
      <c r="B3" s="2329"/>
      <c r="C3" s="2329"/>
      <c r="D3" s="2329"/>
      <c r="E3" s="2329"/>
      <c r="F3" s="2394"/>
      <c r="G3" s="2394"/>
    </row>
    <row r="4" spans="1:13" s="122" customFormat="1" ht="12.95" customHeight="1">
      <c r="A4" s="1618">
        <v>2016</v>
      </c>
      <c r="B4" s="1746"/>
      <c r="C4" s="1839"/>
      <c r="D4" s="1839"/>
      <c r="G4" s="1840" t="s">
        <v>1495</v>
      </c>
    </row>
    <row r="5" spans="1:13" s="122" customFormat="1" ht="11.1" customHeight="1">
      <c r="A5" s="1841" t="s">
        <v>1462</v>
      </c>
      <c r="B5" s="2092" t="s">
        <v>0</v>
      </c>
      <c r="C5" s="2049" t="s">
        <v>1496</v>
      </c>
      <c r="D5" s="2391"/>
      <c r="E5" s="2391"/>
      <c r="F5" s="2392"/>
      <c r="G5" s="2092" t="s">
        <v>1497</v>
      </c>
    </row>
    <row r="6" spans="1:13" s="122" customFormat="1" ht="11.1" customHeight="1">
      <c r="A6" s="1842"/>
      <c r="B6" s="2065"/>
      <c r="C6" s="2068"/>
      <c r="D6" s="2185"/>
      <c r="E6" s="2185"/>
      <c r="F6" s="2186"/>
      <c r="G6" s="2393"/>
    </row>
    <row r="7" spans="1:13" s="122" customFormat="1" ht="11.1" customHeight="1">
      <c r="A7" s="1842"/>
      <c r="B7" s="2065"/>
      <c r="C7" s="2092" t="s">
        <v>0</v>
      </c>
      <c r="D7" s="2092" t="s">
        <v>1485</v>
      </c>
      <c r="E7" s="2092" t="s">
        <v>1498</v>
      </c>
      <c r="F7" s="2092" t="s">
        <v>1499</v>
      </c>
      <c r="G7" s="2393"/>
    </row>
    <row r="8" spans="1:13" s="122" customFormat="1" ht="20.25" customHeight="1">
      <c r="A8" s="1819" t="s">
        <v>700</v>
      </c>
      <c r="B8" s="2261"/>
      <c r="C8" s="2261"/>
      <c r="D8" s="2093"/>
      <c r="E8" s="2093"/>
      <c r="F8" s="2093"/>
      <c r="G8" s="2301"/>
      <c r="H8" s="1877"/>
      <c r="I8" s="1877"/>
      <c r="J8" s="1877"/>
      <c r="K8" s="1877"/>
      <c r="L8" s="1877"/>
      <c r="M8" s="1877"/>
    </row>
    <row r="9" spans="1:13" s="122" customFormat="1" ht="6" customHeight="1">
      <c r="A9" s="950"/>
      <c r="B9" s="950"/>
      <c r="C9" s="950"/>
      <c r="D9" s="950"/>
      <c r="E9" s="950"/>
    </row>
    <row r="10" spans="1:13" s="1850" customFormat="1" ht="21.95" customHeight="1">
      <c r="A10" s="1871" t="s">
        <v>28</v>
      </c>
      <c r="B10" s="1846">
        <f t="shared" ref="B10:G10" si="0">+B11+B12</f>
        <v>7431.2830000000004</v>
      </c>
      <c r="C10" s="1846">
        <f t="shared" si="0"/>
        <v>7413.89</v>
      </c>
      <c r="D10" s="1846">
        <f t="shared" si="0"/>
        <v>1055.598999999999</v>
      </c>
      <c r="E10" s="1846">
        <f t="shared" si="0"/>
        <v>6226.1040000000012</v>
      </c>
      <c r="F10" s="1846">
        <f t="shared" si="0"/>
        <v>132.18700000000007</v>
      </c>
      <c r="G10" s="1846">
        <f t="shared" si="0"/>
        <v>17.393000000000011</v>
      </c>
      <c r="H10" s="856"/>
      <c r="I10" s="856"/>
      <c r="J10" s="856"/>
      <c r="K10" s="856"/>
      <c r="L10" s="856"/>
      <c r="M10" s="856"/>
    </row>
    <row r="11" spans="1:13" s="137" customFormat="1" ht="15" customHeight="1">
      <c r="A11" s="1878" t="s">
        <v>1578</v>
      </c>
      <c r="B11" s="1848">
        <f>+C11+G11</f>
        <v>6148.4939999999997</v>
      </c>
      <c r="C11" s="1848">
        <f>D11+E11+F11</f>
        <v>6131.1009999999997</v>
      </c>
      <c r="D11" s="1848">
        <v>748.53399999999931</v>
      </c>
      <c r="E11" s="1848">
        <v>5262.8</v>
      </c>
      <c r="F11" s="1848">
        <v>119.76700000000008</v>
      </c>
      <c r="G11" s="1848">
        <v>17.393000000000011</v>
      </c>
      <c r="H11" s="856"/>
      <c r="I11" s="856"/>
      <c r="J11" s="1874"/>
    </row>
    <row r="12" spans="1:13" s="137" customFormat="1" ht="15" customHeight="1">
      <c r="A12" s="1879" t="s">
        <v>1529</v>
      </c>
      <c r="B12" s="1848">
        <f>+C12+G12</f>
        <v>1282.7890000000004</v>
      </c>
      <c r="C12" s="1848">
        <f>D12+E12+F12</f>
        <v>1282.7890000000004</v>
      </c>
      <c r="D12" s="1848">
        <v>307.06499999999977</v>
      </c>
      <c r="E12" s="1848">
        <v>963.30400000000054</v>
      </c>
      <c r="F12" s="1848">
        <v>12.419999999999996</v>
      </c>
      <c r="G12" s="1848">
        <v>0</v>
      </c>
      <c r="H12" s="856"/>
      <c r="I12" s="856"/>
      <c r="J12" s="1874"/>
    </row>
    <row r="13" spans="1:13" s="137" customFormat="1" ht="9.9499999999999993" customHeight="1">
      <c r="A13" s="954"/>
      <c r="B13" s="1848"/>
      <c r="C13" s="1848"/>
      <c r="D13" s="1848"/>
      <c r="E13" s="1848"/>
    </row>
    <row r="14" spans="1:13" s="1850" customFormat="1" ht="21.95" customHeight="1">
      <c r="A14" s="1872" t="s">
        <v>518</v>
      </c>
      <c r="B14" s="1846">
        <f t="shared" ref="B14:G14" si="1">+B15+B16</f>
        <v>7229.7859999999991</v>
      </c>
      <c r="C14" s="1846">
        <f t="shared" si="1"/>
        <v>7212.3929999999991</v>
      </c>
      <c r="D14" s="1846">
        <f t="shared" si="1"/>
        <v>1055.5989999999993</v>
      </c>
      <c r="E14" s="1846">
        <f t="shared" si="1"/>
        <v>6059.8719999999994</v>
      </c>
      <c r="F14" s="1846">
        <f t="shared" si="1"/>
        <v>96.92200000000004</v>
      </c>
      <c r="G14" s="1846">
        <f t="shared" si="1"/>
        <v>17.393000000000008</v>
      </c>
      <c r="H14" s="856"/>
      <c r="I14" s="856"/>
      <c r="J14" s="856"/>
      <c r="K14" s="856"/>
      <c r="L14" s="856"/>
      <c r="M14" s="856"/>
    </row>
    <row r="15" spans="1:13" s="137" customFormat="1" ht="15" customHeight="1">
      <c r="A15" s="1878" t="s">
        <v>1578</v>
      </c>
      <c r="B15" s="1848">
        <f>+C15+G15</f>
        <v>5947.7989999999991</v>
      </c>
      <c r="C15" s="1848">
        <f>D15+E15+F15</f>
        <v>5930.405999999999</v>
      </c>
      <c r="D15" s="1848">
        <v>748.53399999999965</v>
      </c>
      <c r="E15" s="1848">
        <v>5097.369999999999</v>
      </c>
      <c r="F15" s="1848">
        <v>84.502000000000038</v>
      </c>
      <c r="G15" s="1848">
        <v>17.393000000000008</v>
      </c>
      <c r="H15" s="856"/>
      <c r="I15" s="856"/>
      <c r="J15" s="856"/>
      <c r="K15" s="856"/>
      <c r="L15" s="856"/>
      <c r="M15" s="856"/>
    </row>
    <row r="16" spans="1:13" s="137" customFormat="1" ht="15" customHeight="1">
      <c r="A16" s="1880" t="s">
        <v>1529</v>
      </c>
      <c r="B16" s="1848">
        <f>+C16+G16</f>
        <v>1281.9870000000001</v>
      </c>
      <c r="C16" s="1848">
        <f>D16+E16+F16</f>
        <v>1281.9870000000001</v>
      </c>
      <c r="D16" s="1848">
        <v>307.06499999999971</v>
      </c>
      <c r="E16" s="1848">
        <v>962.50200000000018</v>
      </c>
      <c r="F16" s="1848">
        <v>12.419999999999996</v>
      </c>
      <c r="G16" s="1848">
        <v>0</v>
      </c>
      <c r="H16" s="856"/>
      <c r="I16" s="856"/>
      <c r="J16" s="1874"/>
    </row>
    <row r="17" spans="1:10" s="122" customFormat="1" ht="9.9499999999999993" customHeight="1">
      <c r="A17" s="1765"/>
      <c r="B17" s="1848"/>
      <c r="C17" s="1848"/>
      <c r="D17" s="1848"/>
      <c r="E17" s="1848"/>
    </row>
    <row r="18" spans="1:10" s="1850" customFormat="1" ht="21.95" customHeight="1">
      <c r="A18" s="1872" t="s">
        <v>1530</v>
      </c>
      <c r="B18" s="1846">
        <f t="shared" ref="B18:G18" si="2">+B19+B20</f>
        <v>3250.2859999999996</v>
      </c>
      <c r="C18" s="1846">
        <f t="shared" si="2"/>
        <v>3244.2589999999996</v>
      </c>
      <c r="D18" s="1846">
        <f t="shared" si="2"/>
        <v>192.11799999999994</v>
      </c>
      <c r="E18" s="1846">
        <f t="shared" si="2"/>
        <v>3036.6009999999997</v>
      </c>
      <c r="F18" s="1846">
        <v>16</v>
      </c>
      <c r="G18" s="1846">
        <f t="shared" si="2"/>
        <v>6.027000000000001</v>
      </c>
      <c r="H18" s="856"/>
      <c r="I18" s="856"/>
      <c r="J18" s="1874"/>
    </row>
    <row r="19" spans="1:10" s="122" customFormat="1" ht="15" customHeight="1">
      <c r="A19" s="1881" t="s">
        <v>1578</v>
      </c>
      <c r="B19" s="1848">
        <f>+C19+G19</f>
        <v>2846.2859999999996</v>
      </c>
      <c r="C19" s="1848">
        <f>D19+E19+F19</f>
        <v>2840.2589999999996</v>
      </c>
      <c r="D19" s="1853">
        <v>153.98599999999996</v>
      </c>
      <c r="E19" s="1853">
        <v>2670.7849999999999</v>
      </c>
      <c r="F19" s="1853">
        <v>15.488000000000003</v>
      </c>
      <c r="G19" s="1848">
        <v>6.027000000000001</v>
      </c>
      <c r="H19" s="856"/>
      <c r="I19" s="856"/>
      <c r="J19" s="1874"/>
    </row>
    <row r="20" spans="1:10" s="122" customFormat="1" ht="15" customHeight="1">
      <c r="A20" s="1882" t="s">
        <v>1529</v>
      </c>
      <c r="B20" s="1848">
        <f>+C20+G20</f>
        <v>404</v>
      </c>
      <c r="C20" s="1848">
        <v>404</v>
      </c>
      <c r="D20" s="1853">
        <v>38.131999999999977</v>
      </c>
      <c r="E20" s="1853">
        <v>365.81599999999992</v>
      </c>
      <c r="F20" s="531" t="s">
        <v>633</v>
      </c>
      <c r="G20" s="1848">
        <v>0</v>
      </c>
      <c r="H20" s="856"/>
      <c r="I20" s="856"/>
      <c r="J20" s="1874"/>
    </row>
    <row r="21" spans="1:10" s="122" customFormat="1" ht="9.9499999999999993" customHeight="1">
      <c r="A21" s="1765"/>
      <c r="B21" s="1853"/>
      <c r="C21" s="1853"/>
      <c r="D21" s="1853"/>
      <c r="E21" s="1853"/>
      <c r="F21" s="1877"/>
      <c r="G21" s="1877"/>
      <c r="H21" s="1877"/>
    </row>
    <row r="22" spans="1:10" s="1850" customFormat="1" ht="21.95" customHeight="1">
      <c r="A22" s="1872" t="s">
        <v>1531</v>
      </c>
      <c r="B22" s="1846">
        <f t="shared" ref="B22:G22" si="3">+B23+B24</f>
        <v>1582.3329999999999</v>
      </c>
      <c r="C22" s="1846">
        <f t="shared" si="3"/>
        <v>1582.0159999999998</v>
      </c>
      <c r="D22" s="1846">
        <f t="shared" si="3"/>
        <v>172.22200000000004</v>
      </c>
      <c r="E22" s="1846">
        <f t="shared" si="3"/>
        <v>1394.4659999999999</v>
      </c>
      <c r="F22" s="1846">
        <f t="shared" si="3"/>
        <v>15.327999999999998</v>
      </c>
      <c r="G22" s="1846">
        <f t="shared" si="3"/>
        <v>0.317</v>
      </c>
      <c r="H22" s="856"/>
      <c r="I22" s="856"/>
      <c r="J22" s="1874"/>
    </row>
    <row r="23" spans="1:10" s="122" customFormat="1" ht="15" customHeight="1">
      <c r="A23" s="1881" t="s">
        <v>1578</v>
      </c>
      <c r="B23" s="1848">
        <f>+C23+G23</f>
        <v>1273.0999999999999</v>
      </c>
      <c r="C23" s="1848">
        <f>D23+E23+F23</f>
        <v>1272.7829999999999</v>
      </c>
      <c r="D23" s="1853">
        <v>140.07500000000005</v>
      </c>
      <c r="E23" s="1853">
        <v>1129.6899999999998</v>
      </c>
      <c r="F23" s="1853">
        <v>3.0179999999999989</v>
      </c>
      <c r="G23" s="1848">
        <v>0.317</v>
      </c>
      <c r="H23" s="856"/>
      <c r="I23" s="856"/>
      <c r="J23" s="1874"/>
    </row>
    <row r="24" spans="1:10" s="122" customFormat="1" ht="15" customHeight="1">
      <c r="A24" s="1882" t="s">
        <v>1529</v>
      </c>
      <c r="B24" s="1848">
        <f>+C24+G24</f>
        <v>309.23299999999995</v>
      </c>
      <c r="C24" s="1848">
        <f>D24+E24+F24</f>
        <v>309.23299999999995</v>
      </c>
      <c r="D24" s="1853">
        <v>32.146999999999998</v>
      </c>
      <c r="E24" s="1853">
        <v>264.77599999999995</v>
      </c>
      <c r="F24" s="1853">
        <v>12.309999999999999</v>
      </c>
      <c r="G24" s="1848">
        <v>0</v>
      </c>
      <c r="H24" s="856"/>
      <c r="I24" s="856"/>
      <c r="J24" s="1874"/>
    </row>
    <row r="25" spans="1:10" s="122" customFormat="1" ht="9.9499999999999993" customHeight="1">
      <c r="A25" s="952"/>
      <c r="B25" s="1848"/>
      <c r="C25" s="1853"/>
      <c r="D25" s="1853"/>
      <c r="E25" s="1853"/>
      <c r="H25" s="137"/>
      <c r="I25" s="137"/>
      <c r="J25" s="137"/>
    </row>
    <row r="26" spans="1:10" s="239" customFormat="1" ht="21.95" customHeight="1">
      <c r="A26" s="1872" t="s">
        <v>1532</v>
      </c>
      <c r="B26" s="1846">
        <f t="shared" ref="B26:G26" si="4">+B27+B28</f>
        <v>744.18799999999987</v>
      </c>
      <c r="C26" s="1846">
        <f t="shared" si="4"/>
        <v>744.18799999999987</v>
      </c>
      <c r="D26" s="1846">
        <f t="shared" si="4"/>
        <v>354.25299999999999</v>
      </c>
      <c r="E26" s="1846">
        <f t="shared" si="4"/>
        <v>389.93499999999995</v>
      </c>
      <c r="F26" s="1846">
        <f t="shared" si="4"/>
        <v>0</v>
      </c>
      <c r="G26" s="1846">
        <f t="shared" si="4"/>
        <v>0</v>
      </c>
      <c r="H26" s="856"/>
      <c r="I26" s="856"/>
      <c r="J26" s="1874"/>
    </row>
    <row r="27" spans="1:10" s="122" customFormat="1" ht="15" customHeight="1">
      <c r="A27" s="1881" t="s">
        <v>1578</v>
      </c>
      <c r="B27" s="1848">
        <f>+C27+G27</f>
        <v>434.23199999999997</v>
      </c>
      <c r="C27" s="1848">
        <f>D27+E27+F27</f>
        <v>434.23199999999997</v>
      </c>
      <c r="D27" s="1853">
        <v>142.83800000000002</v>
      </c>
      <c r="E27" s="1853">
        <v>291.39399999999995</v>
      </c>
      <c r="F27" s="1853">
        <v>0</v>
      </c>
      <c r="G27" s="1848">
        <v>0</v>
      </c>
      <c r="H27" s="856"/>
      <c r="I27" s="856"/>
      <c r="J27" s="1874"/>
    </row>
    <row r="28" spans="1:10" s="122" customFormat="1" ht="15" customHeight="1">
      <c r="A28" s="1882" t="s">
        <v>1529</v>
      </c>
      <c r="B28" s="1848">
        <f>+C28+G28</f>
        <v>309.95599999999996</v>
      </c>
      <c r="C28" s="1848">
        <f>D28+E28+F28</f>
        <v>309.95599999999996</v>
      </c>
      <c r="D28" s="1853">
        <v>211.41499999999996</v>
      </c>
      <c r="E28" s="1853">
        <v>98.540999999999983</v>
      </c>
      <c r="F28" s="1853">
        <v>0</v>
      </c>
      <c r="G28" s="1848">
        <v>0</v>
      </c>
      <c r="H28" s="856"/>
      <c r="I28" s="856"/>
      <c r="J28" s="1874"/>
    </row>
    <row r="29" spans="1:10" s="122" customFormat="1" ht="9.9499999999999993" customHeight="1">
      <c r="A29" s="952"/>
      <c r="B29" s="1848"/>
      <c r="C29" s="1853"/>
      <c r="D29" s="1853"/>
      <c r="E29" s="1853"/>
    </row>
    <row r="30" spans="1:10" s="239" customFormat="1" ht="21.95" customHeight="1">
      <c r="A30" s="1871" t="s">
        <v>1534</v>
      </c>
      <c r="B30" s="1846">
        <f t="shared" ref="B30:G30" si="5">+B31+B32</f>
        <v>1104.3489999999997</v>
      </c>
      <c r="C30" s="1846">
        <f t="shared" si="5"/>
        <v>1104.3489999999997</v>
      </c>
      <c r="D30" s="1846">
        <f t="shared" si="5"/>
        <v>188.452</v>
      </c>
      <c r="E30" s="1846">
        <f t="shared" si="5"/>
        <v>849.90099999999973</v>
      </c>
      <c r="F30" s="1846">
        <f t="shared" si="5"/>
        <v>65.995999999999981</v>
      </c>
      <c r="G30" s="1846">
        <f t="shared" si="5"/>
        <v>0</v>
      </c>
      <c r="H30" s="856"/>
      <c r="I30" s="856"/>
      <c r="J30" s="1874"/>
    </row>
    <row r="31" spans="1:10" s="122" customFormat="1" ht="15" customHeight="1">
      <c r="A31" s="1881" t="s">
        <v>1578</v>
      </c>
      <c r="B31" s="1848">
        <f>+C31+G31</f>
        <v>861.37999999999988</v>
      </c>
      <c r="C31" s="1848">
        <f>D31+E31+F31</f>
        <v>861.37999999999988</v>
      </c>
      <c r="D31" s="1853">
        <v>163.08099999999999</v>
      </c>
      <c r="E31" s="1853">
        <v>632.30299999999988</v>
      </c>
      <c r="F31" s="1853">
        <v>65.995999999999981</v>
      </c>
      <c r="G31" s="1848">
        <v>0</v>
      </c>
      <c r="H31" s="856"/>
      <c r="I31" s="856"/>
      <c r="J31" s="1874"/>
    </row>
    <row r="32" spans="1:10" s="122" customFormat="1" ht="15" customHeight="1">
      <c r="A32" s="952" t="s">
        <v>1529</v>
      </c>
      <c r="B32" s="1848">
        <f>+C32+G32</f>
        <v>242.96899999999982</v>
      </c>
      <c r="C32" s="1848">
        <f>D32+E32+F32</f>
        <v>242.96899999999982</v>
      </c>
      <c r="D32" s="1853">
        <v>25.371000000000006</v>
      </c>
      <c r="E32" s="1853">
        <v>217.59799999999981</v>
      </c>
      <c r="F32" s="1853">
        <v>0</v>
      </c>
      <c r="G32" s="1848">
        <v>0</v>
      </c>
      <c r="H32" s="856"/>
      <c r="I32" s="856"/>
      <c r="J32" s="1874"/>
    </row>
    <row r="33" spans="1:10" s="122" customFormat="1" ht="9.9499999999999993" customHeight="1">
      <c r="A33" s="952"/>
      <c r="B33" s="1848"/>
      <c r="C33" s="1853"/>
      <c r="D33" s="1853"/>
      <c r="E33" s="1853"/>
    </row>
    <row r="34" spans="1:10" s="239" customFormat="1" ht="21.95" customHeight="1">
      <c r="A34" s="1872" t="s">
        <v>1536</v>
      </c>
      <c r="B34" s="1846">
        <f t="shared" ref="B34:G34" si="6">+B35+B36</f>
        <v>548.57199999999989</v>
      </c>
      <c r="C34" s="1846">
        <f t="shared" si="6"/>
        <v>537.52299999999991</v>
      </c>
      <c r="D34" s="1846">
        <f t="shared" si="6"/>
        <v>148.554</v>
      </c>
      <c r="E34" s="1846">
        <f t="shared" si="6"/>
        <v>388.96899999999999</v>
      </c>
      <c r="F34" s="1846">
        <f t="shared" si="6"/>
        <v>0</v>
      </c>
      <c r="G34" s="1846">
        <f t="shared" si="6"/>
        <v>11.048999999999998</v>
      </c>
      <c r="H34" s="856"/>
      <c r="I34" s="856"/>
      <c r="J34" s="1874"/>
    </row>
    <row r="35" spans="1:10" s="122" customFormat="1" ht="15" customHeight="1">
      <c r="A35" s="1881" t="s">
        <v>1578</v>
      </c>
      <c r="B35" s="1848">
        <f>+C35+G35</f>
        <v>532.80099999999993</v>
      </c>
      <c r="C35" s="1848">
        <f>D35+E35+F35</f>
        <v>521.75199999999995</v>
      </c>
      <c r="D35" s="1853">
        <v>148.554</v>
      </c>
      <c r="E35" s="1853">
        <v>373.19799999999998</v>
      </c>
      <c r="F35" s="1853">
        <v>0</v>
      </c>
      <c r="G35" s="1848">
        <v>11.048999999999998</v>
      </c>
      <c r="H35" s="856"/>
      <c r="I35" s="856"/>
      <c r="J35" s="1874"/>
    </row>
    <row r="36" spans="1:10" s="122" customFormat="1" ht="15" customHeight="1">
      <c r="A36" s="952" t="s">
        <v>1529</v>
      </c>
      <c r="B36" s="1848">
        <f>+C36+G36</f>
        <v>15.771000000000003</v>
      </c>
      <c r="C36" s="1848">
        <f>D36+E36+F36</f>
        <v>15.771000000000003</v>
      </c>
      <c r="D36" s="1853">
        <v>0</v>
      </c>
      <c r="E36" s="1853">
        <v>15.771000000000003</v>
      </c>
      <c r="F36" s="1853">
        <v>0</v>
      </c>
      <c r="G36" s="1848">
        <v>0</v>
      </c>
      <c r="H36" s="856"/>
      <c r="I36" s="856"/>
      <c r="J36" s="1874"/>
    </row>
    <row r="37" spans="1:10" s="122" customFormat="1" ht="9.9499999999999993" customHeight="1">
      <c r="A37" s="952"/>
      <c r="B37" s="1848"/>
      <c r="C37" s="1853"/>
      <c r="D37" s="1853"/>
      <c r="E37" s="1853"/>
      <c r="H37" s="137"/>
      <c r="I37" s="137"/>
      <c r="J37" s="137"/>
    </row>
    <row r="38" spans="1:10" s="239" customFormat="1" ht="21.95" customHeight="1">
      <c r="A38" s="1872" t="s">
        <v>1537</v>
      </c>
      <c r="B38" s="1846">
        <f t="shared" ref="B38:G38" si="7">+B39+B40</f>
        <v>86.98899999999999</v>
      </c>
      <c r="C38" s="1846">
        <f t="shared" si="7"/>
        <v>86.98899999999999</v>
      </c>
      <c r="D38" s="1846">
        <f t="shared" si="7"/>
        <v>0</v>
      </c>
      <c r="E38" s="1846">
        <f t="shared" si="7"/>
        <v>51.723999999999982</v>
      </c>
      <c r="F38" s="1846">
        <f t="shared" si="7"/>
        <v>35.265000000000001</v>
      </c>
      <c r="G38" s="1846">
        <f t="shared" si="7"/>
        <v>0</v>
      </c>
      <c r="H38" s="856"/>
      <c r="I38" s="856"/>
      <c r="J38" s="1874"/>
    </row>
    <row r="39" spans="1:10" s="122" customFormat="1" ht="15" customHeight="1">
      <c r="A39" s="1881" t="s">
        <v>1578</v>
      </c>
      <c r="B39" s="1848">
        <f>+C39+G39</f>
        <v>86.186999999999983</v>
      </c>
      <c r="C39" s="1848">
        <f>D39+E39+F39</f>
        <v>86.186999999999983</v>
      </c>
      <c r="D39" s="1848">
        <v>0</v>
      </c>
      <c r="E39" s="1848">
        <v>50.921999999999983</v>
      </c>
      <c r="F39" s="1848">
        <v>35.265000000000001</v>
      </c>
      <c r="G39" s="1848">
        <v>0</v>
      </c>
      <c r="H39" s="856"/>
      <c r="I39" s="856"/>
      <c r="J39" s="1874"/>
    </row>
    <row r="40" spans="1:10" s="122" customFormat="1" ht="15" customHeight="1">
      <c r="A40" s="952" t="s">
        <v>1529</v>
      </c>
      <c r="B40" s="1848">
        <f>+C40+G40</f>
        <v>0.80199999999999994</v>
      </c>
      <c r="C40" s="1848">
        <f>D40+E40+F40</f>
        <v>0.80199999999999994</v>
      </c>
      <c r="D40" s="1848">
        <v>0</v>
      </c>
      <c r="E40" s="1848">
        <v>0.80199999999999994</v>
      </c>
      <c r="F40" s="1848">
        <v>0</v>
      </c>
      <c r="G40" s="1848">
        <v>0</v>
      </c>
      <c r="H40" s="856"/>
      <c r="I40" s="856"/>
      <c r="J40" s="1874"/>
    </row>
    <row r="41" spans="1:10" s="122" customFormat="1" ht="9.9499999999999993" customHeight="1">
      <c r="A41" s="952"/>
      <c r="B41" s="1848"/>
      <c r="C41" s="1848"/>
      <c r="D41" s="1848"/>
      <c r="E41" s="1848"/>
      <c r="F41" s="137"/>
      <c r="G41" s="137"/>
    </row>
    <row r="42" spans="1:10" s="239" customFormat="1" ht="21.95" customHeight="1">
      <c r="A42" s="1872" t="s">
        <v>1538</v>
      </c>
      <c r="B42" s="1846">
        <f>+B43+B44</f>
        <v>114.508</v>
      </c>
      <c r="C42" s="1846">
        <f t="shared" ref="C42:G42" si="8">+C43+C44</f>
        <v>114.508</v>
      </c>
      <c r="D42" s="1846">
        <f t="shared" si="8"/>
        <v>0</v>
      </c>
      <c r="E42" s="1846">
        <f t="shared" si="8"/>
        <v>114.508</v>
      </c>
      <c r="F42" s="1846">
        <f t="shared" si="8"/>
        <v>0</v>
      </c>
      <c r="G42" s="1846">
        <f t="shared" si="8"/>
        <v>0</v>
      </c>
      <c r="H42" s="856"/>
      <c r="I42" s="856"/>
      <c r="J42" s="1874"/>
    </row>
    <row r="43" spans="1:10" s="122" customFormat="1" ht="15" customHeight="1">
      <c r="A43" s="1881" t="s">
        <v>1578</v>
      </c>
      <c r="B43" s="1848">
        <f>+C43+G43</f>
        <v>114.508</v>
      </c>
      <c r="C43" s="1848">
        <f>D43+E43+F43</f>
        <v>114.508</v>
      </c>
      <c r="D43" s="1848">
        <v>0</v>
      </c>
      <c r="E43" s="1848">
        <v>114.508</v>
      </c>
      <c r="F43" s="1848">
        <v>0</v>
      </c>
      <c r="G43" s="1848">
        <v>0</v>
      </c>
      <c r="H43" s="856"/>
      <c r="I43" s="856"/>
      <c r="J43" s="1874"/>
    </row>
    <row r="44" spans="1:10" s="122" customFormat="1" ht="15" customHeight="1">
      <c r="A44" s="1882" t="s">
        <v>1529</v>
      </c>
      <c r="B44" s="1848">
        <f>+C44+G44</f>
        <v>0</v>
      </c>
      <c r="C44" s="1848">
        <f>D44+E44+F44</f>
        <v>0</v>
      </c>
      <c r="D44" s="1848">
        <v>0</v>
      </c>
      <c r="E44" s="1848">
        <v>0</v>
      </c>
      <c r="F44" s="1848">
        <v>0</v>
      </c>
      <c r="G44" s="1848">
        <v>0</v>
      </c>
      <c r="H44" s="856"/>
      <c r="I44" s="856"/>
      <c r="J44" s="1874"/>
    </row>
    <row r="45" spans="1:10" s="122" customFormat="1" ht="4.5" customHeight="1" thickBot="1">
      <c r="A45" s="963"/>
      <c r="B45" s="963"/>
      <c r="C45" s="963"/>
      <c r="D45" s="963"/>
      <c r="E45" s="963"/>
      <c r="F45" s="963"/>
      <c r="G45" s="963"/>
    </row>
    <row r="46" spans="1:10" s="122" customFormat="1" ht="3.75" customHeight="1" thickTop="1">
      <c r="A46" s="950"/>
      <c r="B46" s="950"/>
      <c r="C46" s="950"/>
      <c r="D46" s="950"/>
      <c r="E46" s="950"/>
      <c r="F46" s="950"/>
      <c r="G46" s="950"/>
    </row>
    <row r="47" spans="1:10" s="122" customFormat="1" ht="12.95" customHeight="1">
      <c r="A47" s="1864" t="s">
        <v>1511</v>
      </c>
      <c r="B47" s="1864"/>
      <c r="C47" s="1864"/>
      <c r="D47" s="1864"/>
      <c r="E47" s="1864"/>
      <c r="F47" s="952"/>
    </row>
    <row r="48" spans="1:10">
      <c r="A48" s="1514"/>
    </row>
    <row r="49" spans="1:7" s="1667" customFormat="1" ht="11.25">
      <c r="A49" s="1623" t="s">
        <v>691</v>
      </c>
      <c r="B49" s="1202"/>
      <c r="C49" s="1202"/>
      <c r="D49" s="1202"/>
      <c r="E49" s="1202"/>
      <c r="G49" s="1647"/>
    </row>
    <row r="50" spans="1:7" s="1667" customFormat="1" ht="12" customHeight="1">
      <c r="A50" s="1867" t="s">
        <v>1520</v>
      </c>
      <c r="B50" s="1202"/>
      <c r="C50" s="1202"/>
      <c r="D50" s="1202"/>
      <c r="E50" s="1202"/>
      <c r="G50" s="1647"/>
    </row>
    <row r="51" spans="1:7">
      <c r="A51" s="1514"/>
      <c r="B51" s="1514"/>
      <c r="C51" s="1514"/>
      <c r="D51" s="1514"/>
      <c r="E51" s="1514"/>
    </row>
    <row r="52" spans="1:7">
      <c r="A52" s="1514"/>
      <c r="B52" s="1514"/>
      <c r="C52" s="1514"/>
      <c r="D52" s="1514"/>
      <c r="E52" s="1514"/>
    </row>
    <row r="53" spans="1:7">
      <c r="A53" s="1514"/>
      <c r="B53" s="1514"/>
      <c r="C53" s="1514"/>
      <c r="D53" s="1514"/>
      <c r="E53" s="1514"/>
    </row>
    <row r="54" spans="1:7">
      <c r="A54" s="1514"/>
      <c r="B54" s="1514"/>
      <c r="C54" s="1514"/>
      <c r="D54" s="1514"/>
      <c r="E54" s="1514"/>
    </row>
    <row r="55" spans="1:7">
      <c r="A55" s="1514"/>
      <c r="B55" s="1514"/>
      <c r="C55" s="1514"/>
      <c r="D55" s="1514"/>
      <c r="E55" s="1514"/>
    </row>
    <row r="56" spans="1:7">
      <c r="A56" s="1514"/>
      <c r="B56" s="1514"/>
      <c r="C56" s="1514"/>
      <c r="D56" s="1514"/>
      <c r="E56" s="1514"/>
    </row>
    <row r="57" spans="1:7">
      <c r="A57" s="1514"/>
      <c r="B57" s="1514"/>
      <c r="C57" s="1514"/>
      <c r="D57" s="1514"/>
      <c r="E57" s="1514"/>
    </row>
    <row r="58" spans="1:7">
      <c r="A58" s="1514"/>
      <c r="B58" s="1514"/>
      <c r="C58" s="1514"/>
      <c r="D58" s="1514"/>
      <c r="E58" s="1514"/>
    </row>
    <row r="59" spans="1:7">
      <c r="A59" s="1514"/>
      <c r="B59" s="1514"/>
      <c r="C59" s="1514"/>
      <c r="D59" s="1514"/>
      <c r="E59" s="1514"/>
    </row>
    <row r="60" spans="1:7">
      <c r="A60" s="1514"/>
      <c r="B60" s="1514"/>
      <c r="C60" s="1514"/>
      <c r="D60" s="1514"/>
      <c r="E60" s="1514"/>
    </row>
    <row r="61" spans="1:7">
      <c r="A61" s="1514"/>
      <c r="B61" s="1514"/>
      <c r="C61" s="1514"/>
      <c r="D61" s="1514"/>
      <c r="E61" s="1514"/>
    </row>
    <row r="62" spans="1:7">
      <c r="A62" s="1514"/>
      <c r="B62" s="1514"/>
      <c r="C62" s="1514"/>
      <c r="D62" s="1514"/>
      <c r="E62" s="1514"/>
    </row>
    <row r="63" spans="1:7">
      <c r="A63" s="1514"/>
      <c r="B63" s="1514"/>
      <c r="C63" s="1514"/>
      <c r="D63" s="1514"/>
      <c r="E63" s="1514"/>
    </row>
    <row r="64" spans="1:7">
      <c r="A64" s="1514"/>
      <c r="B64" s="1514"/>
      <c r="C64" s="1514"/>
      <c r="D64" s="1514"/>
      <c r="E64" s="1514"/>
    </row>
    <row r="65" spans="1:5">
      <c r="A65" s="1514"/>
      <c r="B65" s="1514"/>
      <c r="C65" s="1514"/>
      <c r="D65" s="1514"/>
      <c r="E65" s="1514"/>
    </row>
    <row r="66" spans="1:5">
      <c r="A66" s="1514"/>
      <c r="B66" s="1514"/>
      <c r="C66" s="1514"/>
      <c r="D66" s="1514"/>
      <c r="E66" s="1514"/>
    </row>
    <row r="67" spans="1:5">
      <c r="A67" s="1514"/>
      <c r="B67" s="1514"/>
      <c r="C67" s="1514"/>
      <c r="D67" s="1514"/>
      <c r="E67" s="1514"/>
    </row>
    <row r="68" spans="1:5">
      <c r="A68" s="1514"/>
      <c r="B68" s="1514"/>
      <c r="C68" s="1514"/>
      <c r="D68" s="1514"/>
      <c r="E68" s="1514"/>
    </row>
    <row r="69" spans="1:5">
      <c r="A69" s="1514"/>
      <c r="B69" s="1514"/>
      <c r="C69" s="1514"/>
      <c r="D69" s="1514"/>
      <c r="E69" s="1514"/>
    </row>
    <row r="70" spans="1:5">
      <c r="A70" s="1514"/>
      <c r="B70" s="1514"/>
      <c r="C70" s="1514"/>
      <c r="D70" s="1514"/>
      <c r="E70" s="1514"/>
    </row>
    <row r="71" spans="1:5">
      <c r="A71" s="1514"/>
      <c r="B71" s="1514"/>
      <c r="C71" s="1514"/>
      <c r="D71" s="1514"/>
      <c r="E71" s="1514"/>
    </row>
    <row r="72" spans="1:5">
      <c r="A72" s="1514"/>
      <c r="B72" s="1514"/>
      <c r="C72" s="1514"/>
      <c r="D72" s="1514"/>
      <c r="E72" s="1514"/>
    </row>
    <row r="73" spans="1:5">
      <c r="A73" s="1514"/>
      <c r="B73" s="1514"/>
      <c r="C73" s="1514"/>
      <c r="D73" s="1514"/>
      <c r="E73" s="1514"/>
    </row>
    <row r="74" spans="1:5">
      <c r="A74" s="1514"/>
      <c r="B74" s="1514"/>
      <c r="C74" s="1514"/>
      <c r="D74" s="1514"/>
      <c r="E74" s="1514"/>
    </row>
    <row r="75" spans="1:5">
      <c r="A75" s="1514"/>
      <c r="B75" s="1514"/>
      <c r="C75" s="1514"/>
      <c r="D75" s="1514"/>
      <c r="E75" s="1514"/>
    </row>
    <row r="76" spans="1:5">
      <c r="A76" s="1514"/>
      <c r="B76" s="1514"/>
      <c r="C76" s="1514"/>
      <c r="D76" s="1514"/>
      <c r="E76" s="1514"/>
    </row>
    <row r="77" spans="1:5">
      <c r="A77" s="1514"/>
      <c r="B77" s="1514"/>
      <c r="C77" s="1514"/>
      <c r="D77" s="1514"/>
      <c r="E77" s="1514"/>
    </row>
    <row r="78" spans="1:5">
      <c r="A78" s="1514"/>
      <c r="B78" s="1514"/>
      <c r="C78" s="1514"/>
      <c r="D78" s="1514"/>
      <c r="E78" s="1514"/>
    </row>
    <row r="79" spans="1:5">
      <c r="A79" s="1514"/>
      <c r="B79" s="1514"/>
      <c r="C79" s="1514"/>
      <c r="D79" s="1514"/>
      <c r="E79" s="1514"/>
    </row>
  </sheetData>
  <mergeCells count="9">
    <mergeCell ref="A2:E2"/>
    <mergeCell ref="A3:G3"/>
    <mergeCell ref="B5:B8"/>
    <mergeCell ref="C5:F6"/>
    <mergeCell ref="G5:G8"/>
    <mergeCell ref="C7:C8"/>
    <mergeCell ref="D7:D8"/>
    <mergeCell ref="E7:E8"/>
    <mergeCell ref="F7:F8"/>
  </mergeCells>
  <conditionalFormatting sqref="B14:G16 B18:G20 B22:G24 B26:G28 B30:G32 B34:G36 B38:G40 B42:G44 B10:G12">
    <cfRule type="cellIs" dxfId="38" priority="8" stopIfTrue="1" operator="between">
      <formula>0.0001</formula>
      <formula>0.045</formula>
    </cfRule>
  </conditionalFormatting>
  <conditionalFormatting sqref="B14:G16 B18:G20 B22:G24 B26:G28 B30:G32 B34:G36 B38:G40 B42:G44 B10:G12">
    <cfRule type="cellIs" dxfId="37" priority="7" stopIfTrue="1" operator="between">
      <formula>0.001</formula>
      <formula>0.045</formula>
    </cfRule>
  </conditionalFormatting>
  <conditionalFormatting sqref="D24:G24 D27:G28 D31:G32 D35:G36 D39:G40 D43:G44">
    <cfRule type="cellIs" dxfId="36" priority="6" stopIfTrue="1" operator="between">
      <formula>0.001</formula>
      <formula>0.45</formula>
    </cfRule>
  </conditionalFormatting>
  <conditionalFormatting sqref="F20">
    <cfRule type="cellIs" dxfId="35" priority="5" stopIfTrue="1" operator="between">
      <formula>0.0001</formula>
      <formula>0.045</formula>
    </cfRule>
  </conditionalFormatting>
  <conditionalFormatting sqref="F20">
    <cfRule type="cellIs" dxfId="34" priority="4" stopIfTrue="1" operator="between">
      <formula>0.001</formula>
      <formula>0.45</formula>
    </cfRule>
  </conditionalFormatting>
  <conditionalFormatting sqref="F20">
    <cfRule type="cellIs" dxfId="33" priority="3" stopIfTrue="1" operator="between">
      <formula>0.001</formula>
      <formula>0.045</formula>
    </cfRule>
  </conditionalFormatting>
  <conditionalFormatting sqref="F20">
    <cfRule type="cellIs" dxfId="32" priority="2" stopIfTrue="1" operator="between">
      <formula>0.0001</formula>
      <formula>0.045</formula>
    </cfRule>
  </conditionalFormatting>
  <conditionalFormatting sqref="F20">
    <cfRule type="cellIs" dxfId="31" priority="1" stopIfTrue="1" operator="between">
      <formula>0.001</formula>
      <formula>0.045</formula>
    </cfRule>
  </conditionalFormatting>
  <hyperlinks>
    <hyperlink ref="A50" r:id="rId1"/>
    <hyperlink ref="A1" location="Índice!A1" display="Voltar ao índice"/>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41.xml><?xml version="1.0" encoding="utf-8"?>
<worksheet xmlns="http://schemas.openxmlformats.org/spreadsheetml/2006/main" xmlns:r="http://schemas.openxmlformats.org/officeDocument/2006/relationships">
  <dimension ref="A1:M79"/>
  <sheetViews>
    <sheetView showGridLines="0" workbookViewId="0"/>
  </sheetViews>
  <sheetFormatPr defaultRowHeight="9"/>
  <cols>
    <col min="1" max="1" width="26.42578125" style="1467" customWidth="1"/>
    <col min="2" max="3" width="9.7109375" style="1467" customWidth="1"/>
    <col min="4" max="4" width="11.42578125" style="1467" customWidth="1"/>
    <col min="5" max="5" width="12.5703125" style="1467" customWidth="1"/>
    <col min="6" max="6" width="8.7109375" style="1467" customWidth="1"/>
    <col min="7" max="7" width="8.28515625" style="1467" customWidth="1"/>
    <col min="8" max="256" width="9.140625" style="1467"/>
    <col min="257" max="257" width="32.5703125" style="1467" customWidth="1"/>
    <col min="258" max="259" width="9.7109375" style="1467" customWidth="1"/>
    <col min="260" max="260" width="11.42578125" style="1467" customWidth="1"/>
    <col min="261" max="261" width="12.5703125" style="1467" customWidth="1"/>
    <col min="262" max="262" width="8.7109375" style="1467" customWidth="1"/>
    <col min="263" max="263" width="8.28515625" style="1467" customWidth="1"/>
    <col min="264" max="512" width="9.140625" style="1467"/>
    <col min="513" max="513" width="32.5703125" style="1467" customWidth="1"/>
    <col min="514" max="515" width="9.7109375" style="1467" customWidth="1"/>
    <col min="516" max="516" width="11.42578125" style="1467" customWidth="1"/>
    <col min="517" max="517" width="12.5703125" style="1467" customWidth="1"/>
    <col min="518" max="518" width="8.7109375" style="1467" customWidth="1"/>
    <col min="519" max="519" width="8.28515625" style="1467" customWidth="1"/>
    <col min="520" max="768" width="9.140625" style="1467"/>
    <col min="769" max="769" width="32.5703125" style="1467" customWidth="1"/>
    <col min="770" max="771" width="9.7109375" style="1467" customWidth="1"/>
    <col min="772" max="772" width="11.42578125" style="1467" customWidth="1"/>
    <col min="773" max="773" width="12.5703125" style="1467" customWidth="1"/>
    <col min="774" max="774" width="8.7109375" style="1467" customWidth="1"/>
    <col min="775" max="775" width="8.28515625" style="1467" customWidth="1"/>
    <col min="776" max="1024" width="9.140625" style="1467"/>
    <col min="1025" max="1025" width="32.5703125" style="1467" customWidth="1"/>
    <col min="1026" max="1027" width="9.7109375" style="1467" customWidth="1"/>
    <col min="1028" max="1028" width="11.42578125" style="1467" customWidth="1"/>
    <col min="1029" max="1029" width="12.5703125" style="1467" customWidth="1"/>
    <col min="1030" max="1030" width="8.7109375" style="1467" customWidth="1"/>
    <col min="1031" max="1031" width="8.28515625" style="1467" customWidth="1"/>
    <col min="1032" max="1280" width="9.140625" style="1467"/>
    <col min="1281" max="1281" width="32.5703125" style="1467" customWidth="1"/>
    <col min="1282" max="1283" width="9.7109375" style="1467" customWidth="1"/>
    <col min="1284" max="1284" width="11.42578125" style="1467" customWidth="1"/>
    <col min="1285" max="1285" width="12.5703125" style="1467" customWidth="1"/>
    <col min="1286" max="1286" width="8.7109375" style="1467" customWidth="1"/>
    <col min="1287" max="1287" width="8.28515625" style="1467" customWidth="1"/>
    <col min="1288" max="1536" width="9.140625" style="1467"/>
    <col min="1537" max="1537" width="32.5703125" style="1467" customWidth="1"/>
    <col min="1538" max="1539" width="9.7109375" style="1467" customWidth="1"/>
    <col min="1540" max="1540" width="11.42578125" style="1467" customWidth="1"/>
    <col min="1541" max="1541" width="12.5703125" style="1467" customWidth="1"/>
    <col min="1542" max="1542" width="8.7109375" style="1467" customWidth="1"/>
    <col min="1543" max="1543" width="8.28515625" style="1467" customWidth="1"/>
    <col min="1544" max="1792" width="9.140625" style="1467"/>
    <col min="1793" max="1793" width="32.5703125" style="1467" customWidth="1"/>
    <col min="1794" max="1795" width="9.7109375" style="1467" customWidth="1"/>
    <col min="1796" max="1796" width="11.42578125" style="1467" customWidth="1"/>
    <col min="1797" max="1797" width="12.5703125" style="1467" customWidth="1"/>
    <col min="1798" max="1798" width="8.7109375" style="1467" customWidth="1"/>
    <col min="1799" max="1799" width="8.28515625" style="1467" customWidth="1"/>
    <col min="1800" max="2048" width="9.140625" style="1467"/>
    <col min="2049" max="2049" width="32.5703125" style="1467" customWidth="1"/>
    <col min="2050" max="2051" width="9.7109375" style="1467" customWidth="1"/>
    <col min="2052" max="2052" width="11.42578125" style="1467" customWidth="1"/>
    <col min="2053" max="2053" width="12.5703125" style="1467" customWidth="1"/>
    <col min="2054" max="2054" width="8.7109375" style="1467" customWidth="1"/>
    <col min="2055" max="2055" width="8.28515625" style="1467" customWidth="1"/>
    <col min="2056" max="2304" width="9.140625" style="1467"/>
    <col min="2305" max="2305" width="32.5703125" style="1467" customWidth="1"/>
    <col min="2306" max="2307" width="9.7109375" style="1467" customWidth="1"/>
    <col min="2308" max="2308" width="11.42578125" style="1467" customWidth="1"/>
    <col min="2309" max="2309" width="12.5703125" style="1467" customWidth="1"/>
    <col min="2310" max="2310" width="8.7109375" style="1467" customWidth="1"/>
    <col min="2311" max="2311" width="8.28515625" style="1467" customWidth="1"/>
    <col min="2312" max="2560" width="9.140625" style="1467"/>
    <col min="2561" max="2561" width="32.5703125" style="1467" customWidth="1"/>
    <col min="2562" max="2563" width="9.7109375" style="1467" customWidth="1"/>
    <col min="2564" max="2564" width="11.42578125" style="1467" customWidth="1"/>
    <col min="2565" max="2565" width="12.5703125" style="1467" customWidth="1"/>
    <col min="2566" max="2566" width="8.7109375" style="1467" customWidth="1"/>
    <col min="2567" max="2567" width="8.28515625" style="1467" customWidth="1"/>
    <col min="2568" max="2816" width="9.140625" style="1467"/>
    <col min="2817" max="2817" width="32.5703125" style="1467" customWidth="1"/>
    <col min="2818" max="2819" width="9.7109375" style="1467" customWidth="1"/>
    <col min="2820" max="2820" width="11.42578125" style="1467" customWidth="1"/>
    <col min="2821" max="2821" width="12.5703125" style="1467" customWidth="1"/>
    <col min="2822" max="2822" width="8.7109375" style="1467" customWidth="1"/>
    <col min="2823" max="2823" width="8.28515625" style="1467" customWidth="1"/>
    <col min="2824" max="3072" width="9.140625" style="1467"/>
    <col min="3073" max="3073" width="32.5703125" style="1467" customWidth="1"/>
    <col min="3074" max="3075" width="9.7109375" style="1467" customWidth="1"/>
    <col min="3076" max="3076" width="11.42578125" style="1467" customWidth="1"/>
    <col min="3077" max="3077" width="12.5703125" style="1467" customWidth="1"/>
    <col min="3078" max="3078" width="8.7109375" style="1467" customWidth="1"/>
    <col min="3079" max="3079" width="8.28515625" style="1467" customWidth="1"/>
    <col min="3080" max="3328" width="9.140625" style="1467"/>
    <col min="3329" max="3329" width="32.5703125" style="1467" customWidth="1"/>
    <col min="3330" max="3331" width="9.7109375" style="1467" customWidth="1"/>
    <col min="3332" max="3332" width="11.42578125" style="1467" customWidth="1"/>
    <col min="3333" max="3333" width="12.5703125" style="1467" customWidth="1"/>
    <col min="3334" max="3334" width="8.7109375" style="1467" customWidth="1"/>
    <col min="3335" max="3335" width="8.28515625" style="1467" customWidth="1"/>
    <col min="3336" max="3584" width="9.140625" style="1467"/>
    <col min="3585" max="3585" width="32.5703125" style="1467" customWidth="1"/>
    <col min="3586" max="3587" width="9.7109375" style="1467" customWidth="1"/>
    <col min="3588" max="3588" width="11.42578125" style="1467" customWidth="1"/>
    <col min="3589" max="3589" width="12.5703125" style="1467" customWidth="1"/>
    <col min="3590" max="3590" width="8.7109375" style="1467" customWidth="1"/>
    <col min="3591" max="3591" width="8.28515625" style="1467" customWidth="1"/>
    <col min="3592" max="3840" width="9.140625" style="1467"/>
    <col min="3841" max="3841" width="32.5703125" style="1467" customWidth="1"/>
    <col min="3842" max="3843" width="9.7109375" style="1467" customWidth="1"/>
    <col min="3844" max="3844" width="11.42578125" style="1467" customWidth="1"/>
    <col min="3845" max="3845" width="12.5703125" style="1467" customWidth="1"/>
    <col min="3846" max="3846" width="8.7109375" style="1467" customWidth="1"/>
    <col min="3847" max="3847" width="8.28515625" style="1467" customWidth="1"/>
    <col min="3848" max="4096" width="9.140625" style="1467"/>
    <col min="4097" max="4097" width="32.5703125" style="1467" customWidth="1"/>
    <col min="4098" max="4099" width="9.7109375" style="1467" customWidth="1"/>
    <col min="4100" max="4100" width="11.42578125" style="1467" customWidth="1"/>
    <col min="4101" max="4101" width="12.5703125" style="1467" customWidth="1"/>
    <col min="4102" max="4102" width="8.7109375" style="1467" customWidth="1"/>
    <col min="4103" max="4103" width="8.28515625" style="1467" customWidth="1"/>
    <col min="4104" max="4352" width="9.140625" style="1467"/>
    <col min="4353" max="4353" width="32.5703125" style="1467" customWidth="1"/>
    <col min="4354" max="4355" width="9.7109375" style="1467" customWidth="1"/>
    <col min="4356" max="4356" width="11.42578125" style="1467" customWidth="1"/>
    <col min="4357" max="4357" width="12.5703125" style="1467" customWidth="1"/>
    <col min="4358" max="4358" width="8.7109375" style="1467" customWidth="1"/>
    <col min="4359" max="4359" width="8.28515625" style="1467" customWidth="1"/>
    <col min="4360" max="4608" width="9.140625" style="1467"/>
    <col min="4609" max="4609" width="32.5703125" style="1467" customWidth="1"/>
    <col min="4610" max="4611" width="9.7109375" style="1467" customWidth="1"/>
    <col min="4612" max="4612" width="11.42578125" style="1467" customWidth="1"/>
    <col min="4613" max="4613" width="12.5703125" style="1467" customWidth="1"/>
    <col min="4614" max="4614" width="8.7109375" style="1467" customWidth="1"/>
    <col min="4615" max="4615" width="8.28515625" style="1467" customWidth="1"/>
    <col min="4616" max="4864" width="9.140625" style="1467"/>
    <col min="4865" max="4865" width="32.5703125" style="1467" customWidth="1"/>
    <col min="4866" max="4867" width="9.7109375" style="1467" customWidth="1"/>
    <col min="4868" max="4868" width="11.42578125" style="1467" customWidth="1"/>
    <col min="4869" max="4869" width="12.5703125" style="1467" customWidth="1"/>
    <col min="4870" max="4870" width="8.7109375" style="1467" customWidth="1"/>
    <col min="4871" max="4871" width="8.28515625" style="1467" customWidth="1"/>
    <col min="4872" max="5120" width="9.140625" style="1467"/>
    <col min="5121" max="5121" width="32.5703125" style="1467" customWidth="1"/>
    <col min="5122" max="5123" width="9.7109375" style="1467" customWidth="1"/>
    <col min="5124" max="5124" width="11.42578125" style="1467" customWidth="1"/>
    <col min="5125" max="5125" width="12.5703125" style="1467" customWidth="1"/>
    <col min="5126" max="5126" width="8.7109375" style="1467" customWidth="1"/>
    <col min="5127" max="5127" width="8.28515625" style="1467" customWidth="1"/>
    <col min="5128" max="5376" width="9.140625" style="1467"/>
    <col min="5377" max="5377" width="32.5703125" style="1467" customWidth="1"/>
    <col min="5378" max="5379" width="9.7109375" style="1467" customWidth="1"/>
    <col min="5380" max="5380" width="11.42578125" style="1467" customWidth="1"/>
    <col min="5381" max="5381" width="12.5703125" style="1467" customWidth="1"/>
    <col min="5382" max="5382" width="8.7109375" style="1467" customWidth="1"/>
    <col min="5383" max="5383" width="8.28515625" style="1467" customWidth="1"/>
    <col min="5384" max="5632" width="9.140625" style="1467"/>
    <col min="5633" max="5633" width="32.5703125" style="1467" customWidth="1"/>
    <col min="5634" max="5635" width="9.7109375" style="1467" customWidth="1"/>
    <col min="5636" max="5636" width="11.42578125" style="1467" customWidth="1"/>
    <col min="5637" max="5637" width="12.5703125" style="1467" customWidth="1"/>
    <col min="5638" max="5638" width="8.7109375" style="1467" customWidth="1"/>
    <col min="5639" max="5639" width="8.28515625" style="1467" customWidth="1"/>
    <col min="5640" max="5888" width="9.140625" style="1467"/>
    <col min="5889" max="5889" width="32.5703125" style="1467" customWidth="1"/>
    <col min="5890" max="5891" width="9.7109375" style="1467" customWidth="1"/>
    <col min="5892" max="5892" width="11.42578125" style="1467" customWidth="1"/>
    <col min="5893" max="5893" width="12.5703125" style="1467" customWidth="1"/>
    <col min="5894" max="5894" width="8.7109375" style="1467" customWidth="1"/>
    <col min="5895" max="5895" width="8.28515625" style="1467" customWidth="1"/>
    <col min="5896" max="6144" width="9.140625" style="1467"/>
    <col min="6145" max="6145" width="32.5703125" style="1467" customWidth="1"/>
    <col min="6146" max="6147" width="9.7109375" style="1467" customWidth="1"/>
    <col min="6148" max="6148" width="11.42578125" style="1467" customWidth="1"/>
    <col min="6149" max="6149" width="12.5703125" style="1467" customWidth="1"/>
    <col min="6150" max="6150" width="8.7109375" style="1467" customWidth="1"/>
    <col min="6151" max="6151" width="8.28515625" style="1467" customWidth="1"/>
    <col min="6152" max="6400" width="9.140625" style="1467"/>
    <col min="6401" max="6401" width="32.5703125" style="1467" customWidth="1"/>
    <col min="6402" max="6403" width="9.7109375" style="1467" customWidth="1"/>
    <col min="6404" max="6404" width="11.42578125" style="1467" customWidth="1"/>
    <col min="6405" max="6405" width="12.5703125" style="1467" customWidth="1"/>
    <col min="6406" max="6406" width="8.7109375" style="1467" customWidth="1"/>
    <col min="6407" max="6407" width="8.28515625" style="1467" customWidth="1"/>
    <col min="6408" max="6656" width="9.140625" style="1467"/>
    <col min="6657" max="6657" width="32.5703125" style="1467" customWidth="1"/>
    <col min="6658" max="6659" width="9.7109375" style="1467" customWidth="1"/>
    <col min="6660" max="6660" width="11.42578125" style="1467" customWidth="1"/>
    <col min="6661" max="6661" width="12.5703125" style="1467" customWidth="1"/>
    <col min="6662" max="6662" width="8.7109375" style="1467" customWidth="1"/>
    <col min="6663" max="6663" width="8.28515625" style="1467" customWidth="1"/>
    <col min="6664" max="6912" width="9.140625" style="1467"/>
    <col min="6913" max="6913" width="32.5703125" style="1467" customWidth="1"/>
    <col min="6914" max="6915" width="9.7109375" style="1467" customWidth="1"/>
    <col min="6916" max="6916" width="11.42578125" style="1467" customWidth="1"/>
    <col min="6917" max="6917" width="12.5703125" style="1467" customWidth="1"/>
    <col min="6918" max="6918" width="8.7109375" style="1467" customWidth="1"/>
    <col min="6919" max="6919" width="8.28515625" style="1467" customWidth="1"/>
    <col min="6920" max="7168" width="9.140625" style="1467"/>
    <col min="7169" max="7169" width="32.5703125" style="1467" customWidth="1"/>
    <col min="7170" max="7171" width="9.7109375" style="1467" customWidth="1"/>
    <col min="7172" max="7172" width="11.42578125" style="1467" customWidth="1"/>
    <col min="7173" max="7173" width="12.5703125" style="1467" customWidth="1"/>
    <col min="7174" max="7174" width="8.7109375" style="1467" customWidth="1"/>
    <col min="7175" max="7175" width="8.28515625" style="1467" customWidth="1"/>
    <col min="7176" max="7424" width="9.140625" style="1467"/>
    <col min="7425" max="7425" width="32.5703125" style="1467" customWidth="1"/>
    <col min="7426" max="7427" width="9.7109375" style="1467" customWidth="1"/>
    <col min="7428" max="7428" width="11.42578125" style="1467" customWidth="1"/>
    <col min="7429" max="7429" width="12.5703125" style="1467" customWidth="1"/>
    <col min="7430" max="7430" width="8.7109375" style="1467" customWidth="1"/>
    <col min="7431" max="7431" width="8.28515625" style="1467" customWidth="1"/>
    <col min="7432" max="7680" width="9.140625" style="1467"/>
    <col min="7681" max="7681" width="32.5703125" style="1467" customWidth="1"/>
    <col min="7682" max="7683" width="9.7109375" style="1467" customWidth="1"/>
    <col min="7684" max="7684" width="11.42578125" style="1467" customWidth="1"/>
    <col min="7685" max="7685" width="12.5703125" style="1467" customWidth="1"/>
    <col min="7686" max="7686" width="8.7109375" style="1467" customWidth="1"/>
    <col min="7687" max="7687" width="8.28515625" style="1467" customWidth="1"/>
    <col min="7688" max="7936" width="9.140625" style="1467"/>
    <col min="7937" max="7937" width="32.5703125" style="1467" customWidth="1"/>
    <col min="7938" max="7939" width="9.7109375" style="1467" customWidth="1"/>
    <col min="7940" max="7940" width="11.42578125" style="1467" customWidth="1"/>
    <col min="7941" max="7941" width="12.5703125" style="1467" customWidth="1"/>
    <col min="7942" max="7942" width="8.7109375" style="1467" customWidth="1"/>
    <col min="7943" max="7943" width="8.28515625" style="1467" customWidth="1"/>
    <col min="7944" max="8192" width="9.140625" style="1467"/>
    <col min="8193" max="8193" width="32.5703125" style="1467" customWidth="1"/>
    <col min="8194" max="8195" width="9.7109375" style="1467" customWidth="1"/>
    <col min="8196" max="8196" width="11.42578125" style="1467" customWidth="1"/>
    <col min="8197" max="8197" width="12.5703125" style="1467" customWidth="1"/>
    <col min="8198" max="8198" width="8.7109375" style="1467" customWidth="1"/>
    <col min="8199" max="8199" width="8.28515625" style="1467" customWidth="1"/>
    <col min="8200" max="8448" width="9.140625" style="1467"/>
    <col min="8449" max="8449" width="32.5703125" style="1467" customWidth="1"/>
    <col min="8450" max="8451" width="9.7109375" style="1467" customWidth="1"/>
    <col min="8452" max="8452" width="11.42578125" style="1467" customWidth="1"/>
    <col min="8453" max="8453" width="12.5703125" style="1467" customWidth="1"/>
    <col min="8454" max="8454" width="8.7109375" style="1467" customWidth="1"/>
    <col min="8455" max="8455" width="8.28515625" style="1467" customWidth="1"/>
    <col min="8456" max="8704" width="9.140625" style="1467"/>
    <col min="8705" max="8705" width="32.5703125" style="1467" customWidth="1"/>
    <col min="8706" max="8707" width="9.7109375" style="1467" customWidth="1"/>
    <col min="8708" max="8708" width="11.42578125" style="1467" customWidth="1"/>
    <col min="8709" max="8709" width="12.5703125" style="1467" customWidth="1"/>
    <col min="8710" max="8710" width="8.7109375" style="1467" customWidth="1"/>
    <col min="8711" max="8711" width="8.28515625" style="1467" customWidth="1"/>
    <col min="8712" max="8960" width="9.140625" style="1467"/>
    <col min="8961" max="8961" width="32.5703125" style="1467" customWidth="1"/>
    <col min="8962" max="8963" width="9.7109375" style="1467" customWidth="1"/>
    <col min="8964" max="8964" width="11.42578125" style="1467" customWidth="1"/>
    <col min="8965" max="8965" width="12.5703125" style="1467" customWidth="1"/>
    <col min="8966" max="8966" width="8.7109375" style="1467" customWidth="1"/>
    <col min="8967" max="8967" width="8.28515625" style="1467" customWidth="1"/>
    <col min="8968" max="9216" width="9.140625" style="1467"/>
    <col min="9217" max="9217" width="32.5703125" style="1467" customWidth="1"/>
    <col min="9218" max="9219" width="9.7109375" style="1467" customWidth="1"/>
    <col min="9220" max="9220" width="11.42578125" style="1467" customWidth="1"/>
    <col min="9221" max="9221" width="12.5703125" style="1467" customWidth="1"/>
    <col min="9222" max="9222" width="8.7109375" style="1467" customWidth="1"/>
    <col min="9223" max="9223" width="8.28515625" style="1467" customWidth="1"/>
    <col min="9224" max="9472" width="9.140625" style="1467"/>
    <col min="9473" max="9473" width="32.5703125" style="1467" customWidth="1"/>
    <col min="9474" max="9475" width="9.7109375" style="1467" customWidth="1"/>
    <col min="9476" max="9476" width="11.42578125" style="1467" customWidth="1"/>
    <col min="9477" max="9477" width="12.5703125" style="1467" customWidth="1"/>
    <col min="9478" max="9478" width="8.7109375" style="1467" customWidth="1"/>
    <col min="9479" max="9479" width="8.28515625" style="1467" customWidth="1"/>
    <col min="9480" max="9728" width="9.140625" style="1467"/>
    <col min="9729" max="9729" width="32.5703125" style="1467" customWidth="1"/>
    <col min="9730" max="9731" width="9.7109375" style="1467" customWidth="1"/>
    <col min="9732" max="9732" width="11.42578125" style="1467" customWidth="1"/>
    <col min="9733" max="9733" width="12.5703125" style="1467" customWidth="1"/>
    <col min="9734" max="9734" width="8.7109375" style="1467" customWidth="1"/>
    <col min="9735" max="9735" width="8.28515625" style="1467" customWidth="1"/>
    <col min="9736" max="9984" width="9.140625" style="1467"/>
    <col min="9985" max="9985" width="32.5703125" style="1467" customWidth="1"/>
    <col min="9986" max="9987" width="9.7109375" style="1467" customWidth="1"/>
    <col min="9988" max="9988" width="11.42578125" style="1467" customWidth="1"/>
    <col min="9989" max="9989" width="12.5703125" style="1467" customWidth="1"/>
    <col min="9990" max="9990" width="8.7109375" style="1467" customWidth="1"/>
    <col min="9991" max="9991" width="8.28515625" style="1467" customWidth="1"/>
    <col min="9992" max="10240" width="9.140625" style="1467"/>
    <col min="10241" max="10241" width="32.5703125" style="1467" customWidth="1"/>
    <col min="10242" max="10243" width="9.7109375" style="1467" customWidth="1"/>
    <col min="10244" max="10244" width="11.42578125" style="1467" customWidth="1"/>
    <col min="10245" max="10245" width="12.5703125" style="1467" customWidth="1"/>
    <col min="10246" max="10246" width="8.7109375" style="1467" customWidth="1"/>
    <col min="10247" max="10247" width="8.28515625" style="1467" customWidth="1"/>
    <col min="10248" max="10496" width="9.140625" style="1467"/>
    <col min="10497" max="10497" width="32.5703125" style="1467" customWidth="1"/>
    <col min="10498" max="10499" width="9.7109375" style="1467" customWidth="1"/>
    <col min="10500" max="10500" width="11.42578125" style="1467" customWidth="1"/>
    <col min="10501" max="10501" width="12.5703125" style="1467" customWidth="1"/>
    <col min="10502" max="10502" width="8.7109375" style="1467" customWidth="1"/>
    <col min="10503" max="10503" width="8.28515625" style="1467" customWidth="1"/>
    <col min="10504" max="10752" width="9.140625" style="1467"/>
    <col min="10753" max="10753" width="32.5703125" style="1467" customWidth="1"/>
    <col min="10754" max="10755" width="9.7109375" style="1467" customWidth="1"/>
    <col min="10756" max="10756" width="11.42578125" style="1467" customWidth="1"/>
    <col min="10757" max="10757" width="12.5703125" style="1467" customWidth="1"/>
    <col min="10758" max="10758" width="8.7109375" style="1467" customWidth="1"/>
    <col min="10759" max="10759" width="8.28515625" style="1467" customWidth="1"/>
    <col min="10760" max="11008" width="9.140625" style="1467"/>
    <col min="11009" max="11009" width="32.5703125" style="1467" customWidth="1"/>
    <col min="11010" max="11011" width="9.7109375" style="1467" customWidth="1"/>
    <col min="11012" max="11012" width="11.42578125" style="1467" customWidth="1"/>
    <col min="11013" max="11013" width="12.5703125" style="1467" customWidth="1"/>
    <col min="11014" max="11014" width="8.7109375" style="1467" customWidth="1"/>
    <col min="11015" max="11015" width="8.28515625" style="1467" customWidth="1"/>
    <col min="11016" max="11264" width="9.140625" style="1467"/>
    <col min="11265" max="11265" width="32.5703125" style="1467" customWidth="1"/>
    <col min="11266" max="11267" width="9.7109375" style="1467" customWidth="1"/>
    <col min="11268" max="11268" width="11.42578125" style="1467" customWidth="1"/>
    <col min="11269" max="11269" width="12.5703125" style="1467" customWidth="1"/>
    <col min="11270" max="11270" width="8.7109375" style="1467" customWidth="1"/>
    <col min="11271" max="11271" width="8.28515625" style="1467" customWidth="1"/>
    <col min="11272" max="11520" width="9.140625" style="1467"/>
    <col min="11521" max="11521" width="32.5703125" style="1467" customWidth="1"/>
    <col min="11522" max="11523" width="9.7109375" style="1467" customWidth="1"/>
    <col min="11524" max="11524" width="11.42578125" style="1467" customWidth="1"/>
    <col min="11525" max="11525" width="12.5703125" style="1467" customWidth="1"/>
    <col min="11526" max="11526" width="8.7109375" style="1467" customWidth="1"/>
    <col min="11527" max="11527" width="8.28515625" style="1467" customWidth="1"/>
    <col min="11528" max="11776" width="9.140625" style="1467"/>
    <col min="11777" max="11777" width="32.5703125" style="1467" customWidth="1"/>
    <col min="11778" max="11779" width="9.7109375" style="1467" customWidth="1"/>
    <col min="11780" max="11780" width="11.42578125" style="1467" customWidth="1"/>
    <col min="11781" max="11781" width="12.5703125" style="1467" customWidth="1"/>
    <col min="11782" max="11782" width="8.7109375" style="1467" customWidth="1"/>
    <col min="11783" max="11783" width="8.28515625" style="1467" customWidth="1"/>
    <col min="11784" max="12032" width="9.140625" style="1467"/>
    <col min="12033" max="12033" width="32.5703125" style="1467" customWidth="1"/>
    <col min="12034" max="12035" width="9.7109375" style="1467" customWidth="1"/>
    <col min="12036" max="12036" width="11.42578125" style="1467" customWidth="1"/>
    <col min="12037" max="12037" width="12.5703125" style="1467" customWidth="1"/>
    <col min="12038" max="12038" width="8.7109375" style="1467" customWidth="1"/>
    <col min="12039" max="12039" width="8.28515625" style="1467" customWidth="1"/>
    <col min="12040" max="12288" width="9.140625" style="1467"/>
    <col min="12289" max="12289" width="32.5703125" style="1467" customWidth="1"/>
    <col min="12290" max="12291" width="9.7109375" style="1467" customWidth="1"/>
    <col min="12292" max="12292" width="11.42578125" style="1467" customWidth="1"/>
    <col min="12293" max="12293" width="12.5703125" style="1467" customWidth="1"/>
    <col min="12294" max="12294" width="8.7109375" style="1467" customWidth="1"/>
    <col min="12295" max="12295" width="8.28515625" style="1467" customWidth="1"/>
    <col min="12296" max="12544" width="9.140625" style="1467"/>
    <col min="12545" max="12545" width="32.5703125" style="1467" customWidth="1"/>
    <col min="12546" max="12547" width="9.7109375" style="1467" customWidth="1"/>
    <col min="12548" max="12548" width="11.42578125" style="1467" customWidth="1"/>
    <col min="12549" max="12549" width="12.5703125" style="1467" customWidth="1"/>
    <col min="12550" max="12550" width="8.7109375" style="1467" customWidth="1"/>
    <col min="12551" max="12551" width="8.28515625" style="1467" customWidth="1"/>
    <col min="12552" max="12800" width="9.140625" style="1467"/>
    <col min="12801" max="12801" width="32.5703125" style="1467" customWidth="1"/>
    <col min="12802" max="12803" width="9.7109375" style="1467" customWidth="1"/>
    <col min="12804" max="12804" width="11.42578125" style="1467" customWidth="1"/>
    <col min="12805" max="12805" width="12.5703125" style="1467" customWidth="1"/>
    <col min="12806" max="12806" width="8.7109375" style="1467" customWidth="1"/>
    <col min="12807" max="12807" width="8.28515625" style="1467" customWidth="1"/>
    <col min="12808" max="13056" width="9.140625" style="1467"/>
    <col min="13057" max="13057" width="32.5703125" style="1467" customWidth="1"/>
    <col min="13058" max="13059" width="9.7109375" style="1467" customWidth="1"/>
    <col min="13060" max="13060" width="11.42578125" style="1467" customWidth="1"/>
    <col min="13061" max="13061" width="12.5703125" style="1467" customWidth="1"/>
    <col min="13062" max="13062" width="8.7109375" style="1467" customWidth="1"/>
    <col min="13063" max="13063" width="8.28515625" style="1467" customWidth="1"/>
    <col min="13064" max="13312" width="9.140625" style="1467"/>
    <col min="13313" max="13313" width="32.5703125" style="1467" customWidth="1"/>
    <col min="13314" max="13315" width="9.7109375" style="1467" customWidth="1"/>
    <col min="13316" max="13316" width="11.42578125" style="1467" customWidth="1"/>
    <col min="13317" max="13317" width="12.5703125" style="1467" customWidth="1"/>
    <col min="13318" max="13318" width="8.7109375" style="1467" customWidth="1"/>
    <col min="13319" max="13319" width="8.28515625" style="1467" customWidth="1"/>
    <col min="13320" max="13568" width="9.140625" style="1467"/>
    <col min="13569" max="13569" width="32.5703125" style="1467" customWidth="1"/>
    <col min="13570" max="13571" width="9.7109375" style="1467" customWidth="1"/>
    <col min="13572" max="13572" width="11.42578125" style="1467" customWidth="1"/>
    <col min="13573" max="13573" width="12.5703125" style="1467" customWidth="1"/>
    <col min="13574" max="13574" width="8.7109375" style="1467" customWidth="1"/>
    <col min="13575" max="13575" width="8.28515625" style="1467" customWidth="1"/>
    <col min="13576" max="13824" width="9.140625" style="1467"/>
    <col min="13825" max="13825" width="32.5703125" style="1467" customWidth="1"/>
    <col min="13826" max="13827" width="9.7109375" style="1467" customWidth="1"/>
    <col min="13828" max="13828" width="11.42578125" style="1467" customWidth="1"/>
    <col min="13829" max="13829" width="12.5703125" style="1467" customWidth="1"/>
    <col min="13830" max="13830" width="8.7109375" style="1467" customWidth="1"/>
    <col min="13831" max="13831" width="8.28515625" style="1467" customWidth="1"/>
    <col min="13832" max="14080" width="9.140625" style="1467"/>
    <col min="14081" max="14081" width="32.5703125" style="1467" customWidth="1"/>
    <col min="14082" max="14083" width="9.7109375" style="1467" customWidth="1"/>
    <col min="14084" max="14084" width="11.42578125" style="1467" customWidth="1"/>
    <col min="14085" max="14085" width="12.5703125" style="1467" customWidth="1"/>
    <col min="14086" max="14086" width="8.7109375" style="1467" customWidth="1"/>
    <col min="14087" max="14087" width="8.28515625" style="1467" customWidth="1"/>
    <col min="14088" max="14336" width="9.140625" style="1467"/>
    <col min="14337" max="14337" width="32.5703125" style="1467" customWidth="1"/>
    <col min="14338" max="14339" width="9.7109375" style="1467" customWidth="1"/>
    <col min="14340" max="14340" width="11.42578125" style="1467" customWidth="1"/>
    <col min="14341" max="14341" width="12.5703125" style="1467" customWidth="1"/>
    <col min="14342" max="14342" width="8.7109375" style="1467" customWidth="1"/>
    <col min="14343" max="14343" width="8.28515625" style="1467" customWidth="1"/>
    <col min="14344" max="14592" width="9.140625" style="1467"/>
    <col min="14593" max="14593" width="32.5703125" style="1467" customWidth="1"/>
    <col min="14594" max="14595" width="9.7109375" style="1467" customWidth="1"/>
    <col min="14596" max="14596" width="11.42578125" style="1467" customWidth="1"/>
    <col min="14597" max="14597" width="12.5703125" style="1467" customWidth="1"/>
    <col min="14598" max="14598" width="8.7109375" style="1467" customWidth="1"/>
    <col min="14599" max="14599" width="8.28515625" style="1467" customWidth="1"/>
    <col min="14600" max="14848" width="9.140625" style="1467"/>
    <col min="14849" max="14849" width="32.5703125" style="1467" customWidth="1"/>
    <col min="14850" max="14851" width="9.7109375" style="1467" customWidth="1"/>
    <col min="14852" max="14852" width="11.42578125" style="1467" customWidth="1"/>
    <col min="14853" max="14853" width="12.5703125" style="1467" customWidth="1"/>
    <col min="14854" max="14854" width="8.7109375" style="1467" customWidth="1"/>
    <col min="14855" max="14855" width="8.28515625" style="1467" customWidth="1"/>
    <col min="14856" max="15104" width="9.140625" style="1467"/>
    <col min="15105" max="15105" width="32.5703125" style="1467" customWidth="1"/>
    <col min="15106" max="15107" width="9.7109375" style="1467" customWidth="1"/>
    <col min="15108" max="15108" width="11.42578125" style="1467" customWidth="1"/>
    <col min="15109" max="15109" width="12.5703125" style="1467" customWidth="1"/>
    <col min="15110" max="15110" width="8.7109375" style="1467" customWidth="1"/>
    <col min="15111" max="15111" width="8.28515625" style="1467" customWidth="1"/>
    <col min="15112" max="15360" width="9.140625" style="1467"/>
    <col min="15361" max="15361" width="32.5703125" style="1467" customWidth="1"/>
    <col min="15362" max="15363" width="9.7109375" style="1467" customWidth="1"/>
    <col min="15364" max="15364" width="11.42578125" style="1467" customWidth="1"/>
    <col min="15365" max="15365" width="12.5703125" style="1467" customWidth="1"/>
    <col min="15366" max="15366" width="8.7109375" style="1467" customWidth="1"/>
    <col min="15367" max="15367" width="8.28515625" style="1467" customWidth="1"/>
    <col min="15368" max="15616" width="9.140625" style="1467"/>
    <col min="15617" max="15617" width="32.5703125" style="1467" customWidth="1"/>
    <col min="15618" max="15619" width="9.7109375" style="1467" customWidth="1"/>
    <col min="15620" max="15620" width="11.42578125" style="1467" customWidth="1"/>
    <col min="15621" max="15621" width="12.5703125" style="1467" customWidth="1"/>
    <col min="15622" max="15622" width="8.7109375" style="1467" customWidth="1"/>
    <col min="15623" max="15623" width="8.28515625" style="1467" customWidth="1"/>
    <col min="15624" max="15872" width="9.140625" style="1467"/>
    <col min="15873" max="15873" width="32.5703125" style="1467" customWidth="1"/>
    <col min="15874" max="15875" width="9.7109375" style="1467" customWidth="1"/>
    <col min="15876" max="15876" width="11.42578125" style="1467" customWidth="1"/>
    <col min="15877" max="15877" width="12.5703125" style="1467" customWidth="1"/>
    <col min="15878" max="15878" width="8.7109375" style="1467" customWidth="1"/>
    <col min="15879" max="15879" width="8.28515625" style="1467" customWidth="1"/>
    <col min="15880" max="16128" width="9.140625" style="1467"/>
    <col min="16129" max="16129" width="32.5703125" style="1467" customWidth="1"/>
    <col min="16130" max="16131" width="9.7109375" style="1467" customWidth="1"/>
    <col min="16132" max="16132" width="11.42578125" style="1467" customWidth="1"/>
    <col min="16133" max="16133" width="12.5703125" style="1467" customWidth="1"/>
    <col min="16134" max="16134" width="8.7109375" style="1467" customWidth="1"/>
    <col min="16135" max="16135" width="8.28515625" style="1467" customWidth="1"/>
    <col min="16136" max="16384" width="9.140625" style="1467"/>
  </cols>
  <sheetData>
    <row r="1" spans="1:13" ht="17.25" customHeight="1">
      <c r="A1" s="1921" t="s">
        <v>1737</v>
      </c>
      <c r="B1" s="1933"/>
      <c r="C1" s="1933"/>
      <c r="D1" s="1933"/>
      <c r="E1" s="1933"/>
    </row>
    <row r="2" spans="1:13" ht="19.5" customHeight="1">
      <c r="A2" s="2328" t="s">
        <v>1579</v>
      </c>
      <c r="B2" s="2328"/>
      <c r="C2" s="2328"/>
      <c r="D2" s="2328"/>
      <c r="E2" s="2328"/>
    </row>
    <row r="3" spans="1:13" ht="19.5" customHeight="1">
      <c r="A3" s="2329" t="s">
        <v>1580</v>
      </c>
      <c r="B3" s="2329"/>
      <c r="C3" s="2329"/>
      <c r="D3" s="2329"/>
      <c r="E3" s="2329"/>
      <c r="F3" s="2394"/>
      <c r="G3" s="2394"/>
    </row>
    <row r="4" spans="1:13" s="122" customFormat="1" ht="12.95" customHeight="1">
      <c r="A4" s="1618">
        <v>2016</v>
      </c>
      <c r="B4" s="1746"/>
      <c r="C4" s="1839"/>
      <c r="D4" s="1839"/>
      <c r="G4" s="1840" t="s">
        <v>1495</v>
      </c>
    </row>
    <row r="5" spans="1:13" s="122" customFormat="1" ht="11.1" customHeight="1">
      <c r="A5" s="1841" t="s">
        <v>1462</v>
      </c>
      <c r="B5" s="2092" t="s">
        <v>0</v>
      </c>
      <c r="C5" s="2049" t="s">
        <v>1496</v>
      </c>
      <c r="D5" s="2391"/>
      <c r="E5" s="2391"/>
      <c r="F5" s="2392"/>
      <c r="G5" s="2092" t="s">
        <v>1497</v>
      </c>
    </row>
    <row r="6" spans="1:13" s="122" customFormat="1" ht="11.1" customHeight="1">
      <c r="A6" s="1842"/>
      <c r="B6" s="2065"/>
      <c r="C6" s="2068"/>
      <c r="D6" s="2185"/>
      <c r="E6" s="2185"/>
      <c r="F6" s="2186"/>
      <c r="G6" s="2393"/>
    </row>
    <row r="7" spans="1:13" s="122" customFormat="1" ht="11.1" customHeight="1">
      <c r="A7" s="1842"/>
      <c r="B7" s="2065"/>
      <c r="C7" s="2092" t="s">
        <v>0</v>
      </c>
      <c r="D7" s="2092" t="s">
        <v>1485</v>
      </c>
      <c r="E7" s="2092" t="s">
        <v>1498</v>
      </c>
      <c r="F7" s="2092" t="s">
        <v>1499</v>
      </c>
      <c r="G7" s="2393"/>
    </row>
    <row r="8" spans="1:13" s="122" customFormat="1" ht="15.75" customHeight="1">
      <c r="A8" s="1819" t="s">
        <v>700</v>
      </c>
      <c r="B8" s="2261"/>
      <c r="C8" s="2261"/>
      <c r="D8" s="2093"/>
      <c r="E8" s="2093"/>
      <c r="F8" s="2093"/>
      <c r="G8" s="2301"/>
      <c r="H8" s="1877"/>
      <c r="I8" s="1877"/>
      <c r="J8" s="1877"/>
      <c r="K8" s="1877"/>
      <c r="L8" s="1877"/>
      <c r="M8" s="1877"/>
    </row>
    <row r="9" spans="1:13" s="122" customFormat="1" ht="6" customHeight="1">
      <c r="A9" s="950"/>
      <c r="B9" s="950"/>
      <c r="C9" s="950"/>
      <c r="D9" s="950"/>
      <c r="E9" s="950"/>
    </row>
    <row r="10" spans="1:13" s="1850" customFormat="1" ht="21.95" customHeight="1">
      <c r="A10" s="1871" t="s">
        <v>28</v>
      </c>
      <c r="B10" s="1846">
        <f t="shared" ref="B10:G10" si="0">+B11+B12</f>
        <v>2808.9859999999999</v>
      </c>
      <c r="C10" s="1846">
        <f t="shared" si="0"/>
        <v>2505.596</v>
      </c>
      <c r="D10" s="1846">
        <f t="shared" si="0"/>
        <v>448.35199999999975</v>
      </c>
      <c r="E10" s="1846">
        <f t="shared" si="0"/>
        <v>1560.2729999999999</v>
      </c>
      <c r="F10" s="1846">
        <f t="shared" si="0"/>
        <v>496.97100000000023</v>
      </c>
      <c r="G10" s="1846">
        <f t="shared" si="0"/>
        <v>303.3900000000001</v>
      </c>
      <c r="H10" s="856"/>
      <c r="I10" s="856"/>
      <c r="J10" s="856"/>
      <c r="K10" s="856"/>
      <c r="L10" s="856"/>
      <c r="M10" s="856"/>
    </row>
    <row r="11" spans="1:13" s="137" customFormat="1" ht="15" customHeight="1">
      <c r="A11" s="1878" t="s">
        <v>1509</v>
      </c>
      <c r="B11" s="1848">
        <f>+C11+G11</f>
        <v>1753.8789999999995</v>
      </c>
      <c r="C11" s="1848">
        <f>D11+E11+F11</f>
        <v>1680.3969999999995</v>
      </c>
      <c r="D11" s="1848">
        <v>323.19999999999976</v>
      </c>
      <c r="E11" s="1848">
        <v>1034.8179999999995</v>
      </c>
      <c r="F11" s="1848">
        <v>322.37900000000013</v>
      </c>
      <c r="G11" s="1848">
        <v>73.481999999999985</v>
      </c>
      <c r="H11" s="856"/>
      <c r="I11" s="856"/>
      <c r="J11" s="1874"/>
    </row>
    <row r="12" spans="1:13" s="137" customFormat="1" ht="15" customHeight="1">
      <c r="A12" s="1879" t="s">
        <v>1529</v>
      </c>
      <c r="B12" s="1848">
        <f>+C12+G12</f>
        <v>1055.1070000000004</v>
      </c>
      <c r="C12" s="1848">
        <f>D12+E12+F12</f>
        <v>825.19900000000041</v>
      </c>
      <c r="D12" s="1848">
        <v>125.15199999999997</v>
      </c>
      <c r="E12" s="1848">
        <v>525.45500000000038</v>
      </c>
      <c r="F12" s="1848">
        <v>174.59200000000007</v>
      </c>
      <c r="G12" s="1848">
        <v>229.90800000000013</v>
      </c>
      <c r="H12" s="856"/>
      <c r="I12" s="856"/>
      <c r="J12" s="1874"/>
    </row>
    <row r="13" spans="1:13" s="137" customFormat="1" ht="9.9499999999999993" customHeight="1">
      <c r="A13" s="954"/>
      <c r="B13" s="1848"/>
      <c r="C13" s="1848"/>
      <c r="D13" s="1848"/>
      <c r="E13" s="1848"/>
    </row>
    <row r="14" spans="1:13" s="1850" customFormat="1" ht="21.95" customHeight="1">
      <c r="A14" s="1872" t="s">
        <v>518</v>
      </c>
      <c r="B14" s="1846">
        <f t="shared" ref="B14:G14" si="1">+B15+B16</f>
        <v>2803.8659999999991</v>
      </c>
      <c r="C14" s="1846">
        <f t="shared" si="1"/>
        <v>2500.4759999999987</v>
      </c>
      <c r="D14" s="1846">
        <f t="shared" si="1"/>
        <v>448.35199999999969</v>
      </c>
      <c r="E14" s="1846">
        <f t="shared" si="1"/>
        <v>1560.2729999999992</v>
      </c>
      <c r="F14" s="1846">
        <f t="shared" si="1"/>
        <v>491.85100000000006</v>
      </c>
      <c r="G14" s="1846">
        <f t="shared" si="1"/>
        <v>303.39000000000016</v>
      </c>
      <c r="H14" s="856"/>
      <c r="I14" s="856"/>
      <c r="J14" s="856"/>
      <c r="K14" s="856"/>
      <c r="L14" s="856"/>
      <c r="M14" s="856"/>
    </row>
    <row r="15" spans="1:13" s="137" customFormat="1" ht="15" customHeight="1">
      <c r="A15" s="1878" t="s">
        <v>1509</v>
      </c>
      <c r="B15" s="1848">
        <f>+C15+G15</f>
        <v>1748.7589999999987</v>
      </c>
      <c r="C15" s="1848">
        <f>D15+E15+F15</f>
        <v>1675.2769999999987</v>
      </c>
      <c r="D15" s="1848">
        <v>323.1999999999997</v>
      </c>
      <c r="E15" s="1848">
        <v>1034.8179999999991</v>
      </c>
      <c r="F15" s="1848">
        <v>317.25900000000013</v>
      </c>
      <c r="G15" s="1848">
        <v>73.481999999999999</v>
      </c>
      <c r="H15" s="856"/>
      <c r="I15" s="856"/>
      <c r="J15" s="856"/>
      <c r="K15" s="856"/>
      <c r="L15" s="856"/>
      <c r="M15" s="856"/>
    </row>
    <row r="16" spans="1:13" s="137" customFormat="1" ht="15" customHeight="1">
      <c r="A16" s="1880" t="s">
        <v>1529</v>
      </c>
      <c r="B16" s="1848">
        <f>+C16+G16</f>
        <v>1055.1070000000002</v>
      </c>
      <c r="C16" s="1848">
        <f>D16+E16+F16</f>
        <v>825.19900000000007</v>
      </c>
      <c r="D16" s="1848">
        <v>125.15199999999997</v>
      </c>
      <c r="E16" s="1848">
        <v>525.45500000000015</v>
      </c>
      <c r="F16" s="1848">
        <v>174.59199999999993</v>
      </c>
      <c r="G16" s="1848">
        <v>229.90800000000016</v>
      </c>
      <c r="H16" s="856"/>
      <c r="I16" s="856"/>
      <c r="J16" s="1874"/>
    </row>
    <row r="17" spans="1:10" s="122" customFormat="1" ht="9.9499999999999993" customHeight="1">
      <c r="A17" s="1765"/>
      <c r="B17" s="1848"/>
      <c r="C17" s="1848"/>
      <c r="D17" s="1848"/>
      <c r="E17" s="1848"/>
    </row>
    <row r="18" spans="1:10" s="1850" customFormat="1" ht="21.95" customHeight="1">
      <c r="A18" s="1872" t="s">
        <v>1530</v>
      </c>
      <c r="B18" s="1846">
        <f t="shared" ref="B18:G18" si="2">+B19+B20</f>
        <v>1398.271</v>
      </c>
      <c r="C18" s="1846">
        <f t="shared" si="2"/>
        <v>1166.808</v>
      </c>
      <c r="D18" s="1846">
        <f t="shared" si="2"/>
        <v>112.13100000000003</v>
      </c>
      <c r="E18" s="1846">
        <f t="shared" si="2"/>
        <v>780.56400000000008</v>
      </c>
      <c r="F18" s="1846">
        <f t="shared" si="2"/>
        <v>274.11299999999994</v>
      </c>
      <c r="G18" s="1846">
        <f t="shared" si="2"/>
        <v>231.46299999999997</v>
      </c>
      <c r="H18" s="856"/>
      <c r="I18" s="856"/>
      <c r="J18" s="1874"/>
    </row>
    <row r="19" spans="1:10" s="122" customFormat="1" ht="15" customHeight="1">
      <c r="A19" s="1881" t="s">
        <v>1509</v>
      </c>
      <c r="B19" s="1848">
        <f>+C19+G19</f>
        <v>755.86400000000003</v>
      </c>
      <c r="C19" s="1848">
        <f>D19+E19+F19</f>
        <v>754.30900000000008</v>
      </c>
      <c r="D19" s="1853">
        <v>112.13100000000003</v>
      </c>
      <c r="E19" s="1853">
        <v>450.00600000000009</v>
      </c>
      <c r="F19" s="1853">
        <v>192.17199999999994</v>
      </c>
      <c r="G19" s="1848">
        <v>1.5550000000000008</v>
      </c>
      <c r="H19" s="856"/>
      <c r="I19" s="856"/>
      <c r="J19" s="1874"/>
    </row>
    <row r="20" spans="1:10" s="122" customFormat="1" ht="15" customHeight="1">
      <c r="A20" s="1882" t="s">
        <v>1529</v>
      </c>
      <c r="B20" s="1848">
        <f>+C20+G20</f>
        <v>642.40699999999993</v>
      </c>
      <c r="C20" s="1848">
        <f>D20+E20+F20</f>
        <v>412.49900000000002</v>
      </c>
      <c r="D20" s="1853">
        <v>0</v>
      </c>
      <c r="E20" s="1853">
        <v>330.55799999999999</v>
      </c>
      <c r="F20" s="1853">
        <v>81.941000000000003</v>
      </c>
      <c r="G20" s="1848">
        <v>229.90799999999996</v>
      </c>
      <c r="H20" s="856"/>
      <c r="I20" s="856"/>
      <c r="J20" s="1874"/>
    </row>
    <row r="21" spans="1:10" s="122" customFormat="1" ht="9.9499999999999993" customHeight="1">
      <c r="A21" s="1765"/>
      <c r="B21" s="1853"/>
      <c r="C21" s="1853"/>
      <c r="D21" s="1853"/>
      <c r="E21" s="1853"/>
      <c r="F21" s="1877"/>
      <c r="G21" s="1877"/>
      <c r="H21" s="1877"/>
    </row>
    <row r="22" spans="1:10" s="1850" customFormat="1" ht="21.95" customHeight="1">
      <c r="A22" s="1872" t="s">
        <v>1531</v>
      </c>
      <c r="B22" s="1846">
        <f t="shared" ref="B22:G22" si="3">+B23+B24</f>
        <v>745.48700000000019</v>
      </c>
      <c r="C22" s="1846">
        <f t="shared" si="3"/>
        <v>673.56000000000017</v>
      </c>
      <c r="D22" s="1846">
        <f t="shared" si="3"/>
        <v>97.287999999999997</v>
      </c>
      <c r="E22" s="1846">
        <f t="shared" si="3"/>
        <v>383.81100000000009</v>
      </c>
      <c r="F22" s="1846">
        <f t="shared" si="3"/>
        <v>192.46100000000013</v>
      </c>
      <c r="G22" s="1846">
        <f t="shared" si="3"/>
        <v>71.926999999999992</v>
      </c>
      <c r="H22" s="856"/>
      <c r="I22" s="856"/>
      <c r="J22" s="1874"/>
    </row>
    <row r="23" spans="1:10" s="122" customFormat="1" ht="15" customHeight="1">
      <c r="A23" s="1881" t="s">
        <v>1509</v>
      </c>
      <c r="B23" s="1848">
        <f>+C23+G23</f>
        <v>527.2030000000002</v>
      </c>
      <c r="C23" s="1848">
        <f>D23+E23+F23</f>
        <v>455.27600000000024</v>
      </c>
      <c r="D23" s="1853">
        <v>91.77</v>
      </c>
      <c r="E23" s="1853">
        <v>263.69600000000014</v>
      </c>
      <c r="F23" s="1853">
        <v>99.810000000000116</v>
      </c>
      <c r="G23" s="1848">
        <v>71.926999999999992</v>
      </c>
      <c r="H23" s="856"/>
      <c r="I23" s="856"/>
      <c r="J23" s="1874"/>
    </row>
    <row r="24" spans="1:10" s="122" customFormat="1" ht="15" customHeight="1">
      <c r="A24" s="1882" t="s">
        <v>1529</v>
      </c>
      <c r="B24" s="1848">
        <f>+C24+G24</f>
        <v>218.28399999999999</v>
      </c>
      <c r="C24" s="1848">
        <f>D24+E24+F24</f>
        <v>218.28399999999999</v>
      </c>
      <c r="D24" s="1853">
        <v>5.5180000000000016</v>
      </c>
      <c r="E24" s="1853">
        <v>120.11499999999997</v>
      </c>
      <c r="F24" s="1853">
        <v>92.651000000000025</v>
      </c>
      <c r="G24" s="1848">
        <v>0</v>
      </c>
      <c r="H24" s="856"/>
      <c r="I24" s="856"/>
      <c r="J24" s="1874"/>
    </row>
    <row r="25" spans="1:10" s="122" customFormat="1" ht="9.9499999999999993" customHeight="1">
      <c r="A25" s="952"/>
      <c r="B25" s="1853"/>
      <c r="C25" s="1853"/>
      <c r="D25" s="1853"/>
      <c r="E25" s="1853"/>
      <c r="F25" s="1877"/>
      <c r="G25" s="1877"/>
    </row>
    <row r="26" spans="1:10" s="239" customFormat="1" ht="21.95" customHeight="1">
      <c r="A26" s="1872" t="s">
        <v>1532</v>
      </c>
      <c r="B26" s="1846">
        <f t="shared" ref="B26:G26" si="4">+B27+B28</f>
        <v>97.752999999999986</v>
      </c>
      <c r="C26" s="1846">
        <f t="shared" si="4"/>
        <v>97.752999999999986</v>
      </c>
      <c r="D26" s="1846">
        <f t="shared" si="4"/>
        <v>94.925999999999988</v>
      </c>
      <c r="E26" s="1846">
        <f t="shared" si="4"/>
        <v>2.3270000000000004</v>
      </c>
      <c r="F26" s="1846">
        <f t="shared" si="4"/>
        <v>0.5</v>
      </c>
      <c r="G26" s="1846">
        <f t="shared" si="4"/>
        <v>0</v>
      </c>
      <c r="H26" s="856"/>
      <c r="I26" s="856"/>
      <c r="J26" s="1874"/>
    </row>
    <row r="27" spans="1:10" s="122" customFormat="1" ht="15" customHeight="1">
      <c r="A27" s="1881" t="s">
        <v>1509</v>
      </c>
      <c r="B27" s="1848">
        <f>+C27+G27</f>
        <v>9.6390000000000011</v>
      </c>
      <c r="C27" s="1848">
        <f>D27+E27+F27</f>
        <v>9.6390000000000011</v>
      </c>
      <c r="D27" s="1853">
        <v>6.8120000000000012</v>
      </c>
      <c r="E27" s="1853">
        <v>2.3270000000000004</v>
      </c>
      <c r="F27" s="1853">
        <v>0.5</v>
      </c>
      <c r="G27" s="1848">
        <v>0</v>
      </c>
      <c r="H27" s="856"/>
      <c r="I27" s="856"/>
      <c r="J27" s="1874"/>
    </row>
    <row r="28" spans="1:10" s="122" customFormat="1" ht="15" customHeight="1">
      <c r="A28" s="1882" t="s">
        <v>1529</v>
      </c>
      <c r="B28" s="1848">
        <f>+C28+G28</f>
        <v>88.11399999999999</v>
      </c>
      <c r="C28" s="1848">
        <f>D28+E28+F28</f>
        <v>88.11399999999999</v>
      </c>
      <c r="D28" s="1853">
        <v>88.11399999999999</v>
      </c>
      <c r="E28" s="1853">
        <v>0</v>
      </c>
      <c r="F28" s="1853">
        <v>0</v>
      </c>
      <c r="G28" s="1848">
        <v>0</v>
      </c>
      <c r="H28" s="856"/>
      <c r="I28" s="856"/>
      <c r="J28" s="1874"/>
    </row>
    <row r="29" spans="1:10" s="122" customFormat="1" ht="9.9499999999999993" customHeight="1">
      <c r="A29" s="952"/>
      <c r="B29" s="1853"/>
      <c r="C29" s="1853"/>
      <c r="D29" s="1853"/>
      <c r="E29" s="1853"/>
      <c r="F29" s="1877"/>
      <c r="G29" s="1877"/>
    </row>
    <row r="30" spans="1:10" s="239" customFormat="1" ht="21.95" customHeight="1">
      <c r="A30" s="1871" t="s">
        <v>1534</v>
      </c>
      <c r="B30" s="1846">
        <f t="shared" ref="B30:G30" si="5">+B31+B32</f>
        <v>389.14900000000006</v>
      </c>
      <c r="C30" s="1846">
        <f t="shared" si="5"/>
        <v>389.14900000000006</v>
      </c>
      <c r="D30" s="1846">
        <f t="shared" si="5"/>
        <v>102.86099999999999</v>
      </c>
      <c r="E30" s="1846">
        <f t="shared" si="5"/>
        <v>267.40600000000006</v>
      </c>
      <c r="F30" s="1846">
        <f t="shared" si="5"/>
        <v>18.882000000000005</v>
      </c>
      <c r="G30" s="1846">
        <f t="shared" si="5"/>
        <v>0</v>
      </c>
      <c r="H30" s="856"/>
      <c r="I30" s="856"/>
      <c r="J30" s="1874"/>
    </row>
    <row r="31" spans="1:10" s="122" customFormat="1" ht="15" customHeight="1">
      <c r="A31" s="1881" t="s">
        <v>1509</v>
      </c>
      <c r="B31" s="1848">
        <f>+C31+G31</f>
        <v>331.93600000000004</v>
      </c>
      <c r="C31" s="1848">
        <f>D31+E31+F31</f>
        <v>331.93600000000004</v>
      </c>
      <c r="D31" s="1853">
        <v>93.962999999999994</v>
      </c>
      <c r="E31" s="1853">
        <v>219.09100000000004</v>
      </c>
      <c r="F31" s="1853">
        <v>18.882000000000005</v>
      </c>
      <c r="G31" s="1848">
        <v>0</v>
      </c>
      <c r="H31" s="856"/>
      <c r="I31" s="856"/>
      <c r="J31" s="1874"/>
    </row>
    <row r="32" spans="1:10" s="122" customFormat="1" ht="15" customHeight="1">
      <c r="A32" s="952" t="s">
        <v>1529</v>
      </c>
      <c r="B32" s="1848">
        <f>+C32+G32</f>
        <v>57.213000000000008</v>
      </c>
      <c r="C32" s="1848">
        <f>D32+E32+F32</f>
        <v>57.213000000000008</v>
      </c>
      <c r="D32" s="1853">
        <v>8.8979999999999979</v>
      </c>
      <c r="E32" s="1853">
        <v>48.315000000000012</v>
      </c>
      <c r="F32" s="1853">
        <v>0</v>
      </c>
      <c r="G32" s="1848">
        <v>0</v>
      </c>
      <c r="H32" s="856"/>
      <c r="I32" s="856"/>
      <c r="J32" s="1874"/>
    </row>
    <row r="33" spans="1:10" s="122" customFormat="1" ht="9.9499999999999993" customHeight="1">
      <c r="B33" s="1853"/>
      <c r="C33" s="1853"/>
      <c r="D33" s="1853"/>
      <c r="E33" s="1853"/>
      <c r="F33" s="1877"/>
      <c r="G33" s="1877"/>
    </row>
    <row r="34" spans="1:10" s="239" customFormat="1" ht="21.95" customHeight="1">
      <c r="A34" s="1872" t="s">
        <v>1536</v>
      </c>
      <c r="B34" s="1846">
        <f t="shared" ref="B34:G34" si="6">+B35+B36</f>
        <v>173.20599999999999</v>
      </c>
      <c r="C34" s="1846">
        <f t="shared" si="6"/>
        <v>173.20599999999999</v>
      </c>
      <c r="D34" s="1846">
        <f t="shared" si="6"/>
        <v>41.146000000000001</v>
      </c>
      <c r="E34" s="1846">
        <f t="shared" si="6"/>
        <v>126.16499999999999</v>
      </c>
      <c r="F34" s="1846">
        <f t="shared" si="6"/>
        <v>5.8949999999999996</v>
      </c>
      <c r="G34" s="1846">
        <f t="shared" si="6"/>
        <v>0</v>
      </c>
      <c r="H34" s="856"/>
      <c r="I34" s="856"/>
      <c r="J34" s="1874"/>
    </row>
    <row r="35" spans="1:10" s="122" customFormat="1" ht="15" customHeight="1">
      <c r="A35" s="1881" t="s">
        <v>1509</v>
      </c>
      <c r="B35" s="1848">
        <f>+C35+G35</f>
        <v>124.11699999999999</v>
      </c>
      <c r="C35" s="1848">
        <f>D35+E35+F35</f>
        <v>124.11699999999999</v>
      </c>
      <c r="D35" s="1853">
        <v>18.524000000000001</v>
      </c>
      <c r="E35" s="1853">
        <v>99.697999999999993</v>
      </c>
      <c r="F35" s="1853">
        <v>5.8949999999999996</v>
      </c>
      <c r="G35" s="1848">
        <v>0</v>
      </c>
      <c r="H35" s="856"/>
      <c r="I35" s="856"/>
      <c r="J35" s="1874"/>
    </row>
    <row r="36" spans="1:10" s="122" customFormat="1" ht="15" customHeight="1">
      <c r="A36" s="952" t="s">
        <v>1529</v>
      </c>
      <c r="B36" s="1848">
        <f>+C36+G36</f>
        <v>49.088999999999999</v>
      </c>
      <c r="C36" s="1848">
        <f>D36+E36+F36</f>
        <v>49.088999999999999</v>
      </c>
      <c r="D36" s="1853">
        <v>22.622</v>
      </c>
      <c r="E36" s="1853">
        <v>26.466999999999995</v>
      </c>
      <c r="F36" s="1853">
        <v>0</v>
      </c>
      <c r="G36" s="1848">
        <v>0</v>
      </c>
      <c r="H36" s="856"/>
      <c r="I36" s="856"/>
      <c r="J36" s="1874"/>
    </row>
    <row r="37" spans="1:10" s="122" customFormat="1" ht="9.9499999999999993" customHeight="1">
      <c r="A37" s="952"/>
      <c r="B37" s="1853"/>
      <c r="C37" s="1853"/>
      <c r="D37" s="1853"/>
      <c r="E37" s="1853"/>
      <c r="F37" s="1877"/>
      <c r="G37" s="1877"/>
    </row>
    <row r="38" spans="1:10" s="239" customFormat="1" ht="21.95" customHeight="1">
      <c r="A38" s="1872" t="s">
        <v>1537</v>
      </c>
      <c r="B38" s="1846">
        <f t="shared" ref="B38:G38" si="7">+B39+B40</f>
        <v>5.12</v>
      </c>
      <c r="C38" s="1846">
        <f t="shared" si="7"/>
        <v>5.12</v>
      </c>
      <c r="D38" s="1846">
        <f t="shared" si="7"/>
        <v>0</v>
      </c>
      <c r="E38" s="1846">
        <f t="shared" si="7"/>
        <v>0</v>
      </c>
      <c r="F38" s="1846">
        <f t="shared" si="7"/>
        <v>5.12</v>
      </c>
      <c r="G38" s="1846">
        <f t="shared" si="7"/>
        <v>0</v>
      </c>
      <c r="H38" s="856"/>
      <c r="I38" s="856"/>
      <c r="J38" s="1874"/>
    </row>
    <row r="39" spans="1:10" s="122" customFormat="1" ht="15" customHeight="1">
      <c r="A39" s="1881" t="s">
        <v>1509</v>
      </c>
      <c r="B39" s="1848">
        <f>+C39+G39</f>
        <v>5.12</v>
      </c>
      <c r="C39" s="1848">
        <f>D39+E39+F39</f>
        <v>5.12</v>
      </c>
      <c r="D39" s="1848">
        <v>0</v>
      </c>
      <c r="E39" s="1848">
        <v>0</v>
      </c>
      <c r="F39" s="1848">
        <v>5.12</v>
      </c>
      <c r="G39" s="1848">
        <v>0</v>
      </c>
      <c r="H39" s="856"/>
      <c r="I39" s="856"/>
      <c r="J39" s="1874"/>
    </row>
    <row r="40" spans="1:10" s="122" customFormat="1" ht="15" customHeight="1">
      <c r="A40" s="952" t="s">
        <v>1529</v>
      </c>
      <c r="B40" s="1848">
        <f>+C40+G40</f>
        <v>0</v>
      </c>
      <c r="C40" s="1848">
        <f>D40+E40+F40</f>
        <v>0</v>
      </c>
      <c r="D40" s="1848">
        <v>0</v>
      </c>
      <c r="E40" s="1848">
        <v>0</v>
      </c>
      <c r="F40" s="1848">
        <v>0</v>
      </c>
      <c r="G40" s="1848">
        <v>0</v>
      </c>
      <c r="H40" s="856"/>
      <c r="I40" s="856"/>
      <c r="J40" s="1874"/>
    </row>
    <row r="41" spans="1:10" s="122" customFormat="1" ht="9.9499999999999993" customHeight="1">
      <c r="A41" s="952"/>
      <c r="B41" s="1853"/>
      <c r="C41" s="1853"/>
      <c r="D41" s="1853"/>
      <c r="E41" s="1853"/>
      <c r="F41" s="1877"/>
      <c r="G41" s="1877"/>
    </row>
    <row r="42" spans="1:10" s="239" customFormat="1" ht="21.95" customHeight="1">
      <c r="A42" s="1872" t="s">
        <v>1538</v>
      </c>
      <c r="B42" s="1846">
        <f t="shared" ref="B42:G42" si="8">+B43+B44</f>
        <v>0</v>
      </c>
      <c r="C42" s="1846">
        <f t="shared" si="8"/>
        <v>0</v>
      </c>
      <c r="D42" s="1846">
        <f t="shared" si="8"/>
        <v>0</v>
      </c>
      <c r="E42" s="1846">
        <f t="shared" si="8"/>
        <v>0</v>
      </c>
      <c r="F42" s="1846">
        <f t="shared" si="8"/>
        <v>0</v>
      </c>
      <c r="G42" s="1846">
        <f t="shared" si="8"/>
        <v>0</v>
      </c>
      <c r="H42" s="856"/>
      <c r="I42" s="856"/>
      <c r="J42" s="1874"/>
    </row>
    <row r="43" spans="1:10" s="122" customFormat="1" ht="15" customHeight="1">
      <c r="A43" s="1881" t="s">
        <v>1509</v>
      </c>
      <c r="B43" s="1848">
        <f>+C43+G43</f>
        <v>0</v>
      </c>
      <c r="C43" s="1848">
        <f>D43+E43+F43</f>
        <v>0</v>
      </c>
      <c r="D43" s="1848">
        <v>0</v>
      </c>
      <c r="E43" s="1848">
        <v>0</v>
      </c>
      <c r="F43" s="1848">
        <v>0</v>
      </c>
      <c r="G43" s="1848">
        <v>0</v>
      </c>
      <c r="H43" s="856"/>
      <c r="I43" s="856"/>
      <c r="J43" s="1874"/>
    </row>
    <row r="44" spans="1:10" s="122" customFormat="1" ht="15" customHeight="1">
      <c r="A44" s="1882" t="s">
        <v>1529</v>
      </c>
      <c r="B44" s="1848">
        <f>+C44+G44</f>
        <v>0</v>
      </c>
      <c r="C44" s="1848">
        <f>D44+E44+F44</f>
        <v>0</v>
      </c>
      <c r="D44" s="1848">
        <v>0</v>
      </c>
      <c r="E44" s="1848">
        <v>0</v>
      </c>
      <c r="F44" s="1848">
        <v>0</v>
      </c>
      <c r="G44" s="1848">
        <v>0</v>
      </c>
      <c r="H44" s="856"/>
      <c r="I44" s="856"/>
      <c r="J44" s="1874"/>
    </row>
    <row r="45" spans="1:10" s="122" customFormat="1" ht="7.5" customHeight="1" thickBot="1">
      <c r="A45" s="963"/>
      <c r="B45" s="963"/>
      <c r="C45" s="963"/>
      <c r="D45" s="963"/>
      <c r="E45" s="963"/>
      <c r="F45" s="963"/>
      <c r="G45" s="963"/>
    </row>
    <row r="46" spans="1:10" s="122" customFormat="1" ht="3.75" customHeight="1" thickTop="1">
      <c r="A46" s="950"/>
      <c r="B46" s="950"/>
      <c r="C46" s="950"/>
      <c r="D46" s="950"/>
      <c r="E46" s="950"/>
      <c r="F46" s="950"/>
      <c r="G46" s="950"/>
    </row>
    <row r="47" spans="1:10" s="122" customFormat="1" ht="12.95" customHeight="1">
      <c r="A47" s="1864" t="s">
        <v>1511</v>
      </c>
      <c r="B47" s="1864"/>
      <c r="C47" s="1864"/>
      <c r="D47" s="1864"/>
      <c r="E47" s="1864"/>
      <c r="F47" s="952"/>
    </row>
    <row r="48" spans="1:10">
      <c r="A48" s="1514"/>
    </row>
    <row r="49" spans="1:7" s="1667" customFormat="1" ht="11.25">
      <c r="A49" s="1623" t="s">
        <v>691</v>
      </c>
      <c r="B49" s="1202"/>
      <c r="C49" s="1202"/>
      <c r="D49" s="1202"/>
      <c r="E49" s="1202"/>
      <c r="G49" s="1647"/>
    </row>
    <row r="50" spans="1:7" s="1667" customFormat="1" ht="12" customHeight="1">
      <c r="A50" s="1867" t="s">
        <v>1521</v>
      </c>
      <c r="B50" s="1202"/>
      <c r="C50" s="1202"/>
      <c r="D50" s="1202"/>
      <c r="E50" s="1202"/>
      <c r="G50" s="1647"/>
    </row>
    <row r="51" spans="1:7">
      <c r="A51" s="1514"/>
      <c r="B51" s="1514"/>
      <c r="C51" s="1514"/>
      <c r="D51" s="1514"/>
      <c r="E51" s="1514"/>
    </row>
    <row r="52" spans="1:7">
      <c r="A52" s="1514"/>
      <c r="B52" s="1514"/>
      <c r="C52" s="1514"/>
      <c r="D52" s="1514"/>
      <c r="E52" s="1514"/>
    </row>
    <row r="53" spans="1:7">
      <c r="A53" s="1514"/>
      <c r="B53" s="1514"/>
      <c r="C53" s="1514"/>
      <c r="D53" s="1514"/>
      <c r="E53" s="1514"/>
    </row>
    <row r="54" spans="1:7">
      <c r="A54" s="1514"/>
      <c r="B54" s="1514"/>
      <c r="C54" s="1514"/>
      <c r="D54" s="1514"/>
      <c r="E54" s="1514"/>
    </row>
    <row r="55" spans="1:7">
      <c r="A55" s="1514"/>
      <c r="B55" s="1514"/>
      <c r="C55" s="1514"/>
      <c r="D55" s="1514"/>
      <c r="E55" s="1514"/>
    </row>
    <row r="56" spans="1:7">
      <c r="A56" s="1514"/>
      <c r="B56" s="1514"/>
      <c r="C56" s="1514"/>
      <c r="D56" s="1514"/>
      <c r="E56" s="1514"/>
    </row>
    <row r="57" spans="1:7">
      <c r="A57" s="1514"/>
      <c r="B57" s="1514"/>
      <c r="C57" s="1514"/>
      <c r="D57" s="1514"/>
      <c r="E57" s="1514"/>
    </row>
    <row r="58" spans="1:7">
      <c r="A58" s="1514"/>
      <c r="B58" s="1514"/>
      <c r="C58" s="1514"/>
      <c r="D58" s="1514"/>
      <c r="E58" s="1514"/>
    </row>
    <row r="59" spans="1:7">
      <c r="A59" s="1514"/>
      <c r="B59" s="1514"/>
      <c r="C59" s="1514"/>
      <c r="D59" s="1514"/>
      <c r="E59" s="1514"/>
    </row>
    <row r="60" spans="1:7">
      <c r="A60" s="1514"/>
      <c r="B60" s="1514"/>
      <c r="C60" s="1514"/>
      <c r="D60" s="1514"/>
      <c r="E60" s="1514"/>
    </row>
    <row r="61" spans="1:7">
      <c r="A61" s="1514"/>
      <c r="B61" s="1514"/>
      <c r="C61" s="1514"/>
      <c r="D61" s="1514"/>
      <c r="E61" s="1514"/>
    </row>
    <row r="62" spans="1:7">
      <c r="A62" s="1514"/>
      <c r="B62" s="1514"/>
      <c r="C62" s="1514"/>
      <c r="D62" s="1514"/>
      <c r="E62" s="1514"/>
    </row>
    <row r="63" spans="1:7">
      <c r="A63" s="1514"/>
      <c r="B63" s="1514"/>
      <c r="C63" s="1514"/>
      <c r="D63" s="1514"/>
      <c r="E63" s="1514"/>
    </row>
    <row r="64" spans="1:7">
      <c r="A64" s="1514"/>
      <c r="B64" s="1514"/>
      <c r="C64" s="1514"/>
      <c r="D64" s="1514"/>
      <c r="E64" s="1514"/>
    </row>
    <row r="65" spans="1:5">
      <c r="A65" s="1514"/>
      <c r="B65" s="1514"/>
      <c r="C65" s="1514"/>
      <c r="D65" s="1514"/>
      <c r="E65" s="1514"/>
    </row>
    <row r="66" spans="1:5">
      <c r="A66" s="1514"/>
      <c r="B66" s="1514"/>
      <c r="C66" s="1514"/>
      <c r="D66" s="1514"/>
      <c r="E66" s="1514"/>
    </row>
    <row r="67" spans="1:5">
      <c r="A67" s="1514"/>
      <c r="B67" s="1514"/>
      <c r="C67" s="1514"/>
      <c r="D67" s="1514"/>
      <c r="E67" s="1514"/>
    </row>
    <row r="68" spans="1:5">
      <c r="A68" s="1514"/>
      <c r="B68" s="1514"/>
      <c r="C68" s="1514"/>
      <c r="D68" s="1514"/>
      <c r="E68" s="1514"/>
    </row>
    <row r="69" spans="1:5">
      <c r="A69" s="1514"/>
      <c r="B69" s="1514"/>
      <c r="C69" s="1514"/>
      <c r="D69" s="1514"/>
      <c r="E69" s="1514"/>
    </row>
    <row r="70" spans="1:5">
      <c r="A70" s="1514"/>
      <c r="B70" s="1514"/>
      <c r="C70" s="1514"/>
      <c r="D70" s="1514"/>
      <c r="E70" s="1514"/>
    </row>
    <row r="71" spans="1:5">
      <c r="A71" s="1514"/>
      <c r="B71" s="1514"/>
      <c r="C71" s="1514"/>
      <c r="D71" s="1514"/>
      <c r="E71" s="1514"/>
    </row>
    <row r="72" spans="1:5">
      <c r="A72" s="1514"/>
      <c r="B72" s="1514"/>
      <c r="C72" s="1514"/>
      <c r="D72" s="1514"/>
      <c r="E72" s="1514"/>
    </row>
    <row r="73" spans="1:5">
      <c r="A73" s="1514"/>
      <c r="B73" s="1514"/>
      <c r="C73" s="1514"/>
      <c r="D73" s="1514"/>
      <c r="E73" s="1514"/>
    </row>
    <row r="74" spans="1:5">
      <c r="A74" s="1514"/>
      <c r="B74" s="1514"/>
      <c r="C74" s="1514"/>
      <c r="D74" s="1514"/>
      <c r="E74" s="1514"/>
    </row>
    <row r="75" spans="1:5">
      <c r="A75" s="1514"/>
      <c r="B75" s="1514"/>
      <c r="C75" s="1514"/>
      <c r="D75" s="1514"/>
      <c r="E75" s="1514"/>
    </row>
    <row r="76" spans="1:5">
      <c r="A76" s="1514"/>
      <c r="B76" s="1514"/>
      <c r="C76" s="1514"/>
      <c r="D76" s="1514"/>
      <c r="E76" s="1514"/>
    </row>
    <row r="77" spans="1:5">
      <c r="A77" s="1514"/>
      <c r="B77" s="1514"/>
      <c r="C77" s="1514"/>
      <c r="D77" s="1514"/>
      <c r="E77" s="1514"/>
    </row>
    <row r="78" spans="1:5">
      <c r="A78" s="1514"/>
      <c r="B78" s="1514"/>
      <c r="C78" s="1514"/>
      <c r="D78" s="1514"/>
      <c r="E78" s="1514"/>
    </row>
    <row r="79" spans="1:5">
      <c r="A79" s="1514"/>
      <c r="B79" s="1514"/>
      <c r="C79" s="1514"/>
      <c r="D79" s="1514"/>
      <c r="E79" s="1514"/>
    </row>
  </sheetData>
  <mergeCells count="9">
    <mergeCell ref="A2:E2"/>
    <mergeCell ref="A3:G3"/>
    <mergeCell ref="B5:B8"/>
    <mergeCell ref="C5:F6"/>
    <mergeCell ref="G5:G8"/>
    <mergeCell ref="C7:C8"/>
    <mergeCell ref="D7:D8"/>
    <mergeCell ref="E7:E8"/>
    <mergeCell ref="F7:F8"/>
  </mergeCells>
  <conditionalFormatting sqref="B14:G16 B18:G20 B22:G24 B26:G28 B30:G32 B34:G36 B38:G40 B42:G44 B10:G12">
    <cfRule type="cellIs" dxfId="30" priority="2" stopIfTrue="1" operator="between">
      <formula>0.0001</formula>
      <formula>0.045</formula>
    </cfRule>
  </conditionalFormatting>
  <conditionalFormatting sqref="B14:G16 B18:G20 B22:G24 B26:G28 B30:G32 B34:G36 B38:G40 B42:G44 B10:G12">
    <cfRule type="cellIs" dxfId="29" priority="1" stopIfTrue="1" operator="between">
      <formula>0.001</formula>
      <formula>0.045</formula>
    </cfRule>
  </conditionalFormatting>
  <hyperlinks>
    <hyperlink ref="A50" r:id="rId1"/>
    <hyperlink ref="A1" location="Índice!A1" display="Voltar ao índice"/>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42.xml><?xml version="1.0" encoding="utf-8"?>
<worksheet xmlns="http://schemas.openxmlformats.org/spreadsheetml/2006/main" xmlns:r="http://schemas.openxmlformats.org/officeDocument/2006/relationships">
  <dimension ref="A1:M55"/>
  <sheetViews>
    <sheetView showGridLines="0" workbookViewId="0"/>
  </sheetViews>
  <sheetFormatPr defaultRowHeight="9"/>
  <cols>
    <col min="1" max="1" width="24.7109375" style="1467" customWidth="1"/>
    <col min="2" max="2" width="10" style="1467" customWidth="1"/>
    <col min="3" max="3" width="11" style="1467" customWidth="1"/>
    <col min="4" max="4" width="11.42578125" style="1467" customWidth="1"/>
    <col min="5" max="5" width="11.5703125" style="1467" customWidth="1"/>
    <col min="6" max="256" width="9.140625" style="1467"/>
    <col min="257" max="257" width="30.7109375" style="1467" customWidth="1"/>
    <col min="258" max="258" width="11.140625" style="1467" customWidth="1"/>
    <col min="259" max="259" width="14.7109375" style="1467" customWidth="1"/>
    <col min="260" max="260" width="11.42578125" style="1467" customWidth="1"/>
    <col min="261" max="261" width="11.5703125" style="1467" customWidth="1"/>
    <col min="262" max="512" width="9.140625" style="1467"/>
    <col min="513" max="513" width="30.7109375" style="1467" customWidth="1"/>
    <col min="514" max="514" width="11.140625" style="1467" customWidth="1"/>
    <col min="515" max="515" width="14.7109375" style="1467" customWidth="1"/>
    <col min="516" max="516" width="11.42578125" style="1467" customWidth="1"/>
    <col min="517" max="517" width="11.5703125" style="1467" customWidth="1"/>
    <col min="518" max="768" width="9.140625" style="1467"/>
    <col min="769" max="769" width="30.7109375" style="1467" customWidth="1"/>
    <col min="770" max="770" width="11.140625" style="1467" customWidth="1"/>
    <col min="771" max="771" width="14.7109375" style="1467" customWidth="1"/>
    <col min="772" max="772" width="11.42578125" style="1467" customWidth="1"/>
    <col min="773" max="773" width="11.5703125" style="1467" customWidth="1"/>
    <col min="774" max="1024" width="9.140625" style="1467"/>
    <col min="1025" max="1025" width="30.7109375" style="1467" customWidth="1"/>
    <col min="1026" max="1026" width="11.140625" style="1467" customWidth="1"/>
    <col min="1027" max="1027" width="14.7109375" style="1467" customWidth="1"/>
    <col min="1028" max="1028" width="11.42578125" style="1467" customWidth="1"/>
    <col min="1029" max="1029" width="11.5703125" style="1467" customWidth="1"/>
    <col min="1030" max="1280" width="9.140625" style="1467"/>
    <col min="1281" max="1281" width="30.7109375" style="1467" customWidth="1"/>
    <col min="1282" max="1282" width="11.140625" style="1467" customWidth="1"/>
    <col min="1283" max="1283" width="14.7109375" style="1467" customWidth="1"/>
    <col min="1284" max="1284" width="11.42578125" style="1467" customWidth="1"/>
    <col min="1285" max="1285" width="11.5703125" style="1467" customWidth="1"/>
    <col min="1286" max="1536" width="9.140625" style="1467"/>
    <col min="1537" max="1537" width="30.7109375" style="1467" customWidth="1"/>
    <col min="1538" max="1538" width="11.140625" style="1467" customWidth="1"/>
    <col min="1539" max="1539" width="14.7109375" style="1467" customWidth="1"/>
    <col min="1540" max="1540" width="11.42578125" style="1467" customWidth="1"/>
    <col min="1541" max="1541" width="11.5703125" style="1467" customWidth="1"/>
    <col min="1542" max="1792" width="9.140625" style="1467"/>
    <col min="1793" max="1793" width="30.7109375" style="1467" customWidth="1"/>
    <col min="1794" max="1794" width="11.140625" style="1467" customWidth="1"/>
    <col min="1795" max="1795" width="14.7109375" style="1467" customWidth="1"/>
    <col min="1796" max="1796" width="11.42578125" style="1467" customWidth="1"/>
    <col min="1797" max="1797" width="11.5703125" style="1467" customWidth="1"/>
    <col min="1798" max="2048" width="9.140625" style="1467"/>
    <col min="2049" max="2049" width="30.7109375" style="1467" customWidth="1"/>
    <col min="2050" max="2050" width="11.140625" style="1467" customWidth="1"/>
    <col min="2051" max="2051" width="14.7109375" style="1467" customWidth="1"/>
    <col min="2052" max="2052" width="11.42578125" style="1467" customWidth="1"/>
    <col min="2053" max="2053" width="11.5703125" style="1467" customWidth="1"/>
    <col min="2054" max="2304" width="9.140625" style="1467"/>
    <col min="2305" max="2305" width="30.7109375" style="1467" customWidth="1"/>
    <col min="2306" max="2306" width="11.140625" style="1467" customWidth="1"/>
    <col min="2307" max="2307" width="14.7109375" style="1467" customWidth="1"/>
    <col min="2308" max="2308" width="11.42578125" style="1467" customWidth="1"/>
    <col min="2309" max="2309" width="11.5703125" style="1467" customWidth="1"/>
    <col min="2310" max="2560" width="9.140625" style="1467"/>
    <col min="2561" max="2561" width="30.7109375" style="1467" customWidth="1"/>
    <col min="2562" max="2562" width="11.140625" style="1467" customWidth="1"/>
    <col min="2563" max="2563" width="14.7109375" style="1467" customWidth="1"/>
    <col min="2564" max="2564" width="11.42578125" style="1467" customWidth="1"/>
    <col min="2565" max="2565" width="11.5703125" style="1467" customWidth="1"/>
    <col min="2566" max="2816" width="9.140625" style="1467"/>
    <col min="2817" max="2817" width="30.7109375" style="1467" customWidth="1"/>
    <col min="2818" max="2818" width="11.140625" style="1467" customWidth="1"/>
    <col min="2819" max="2819" width="14.7109375" style="1467" customWidth="1"/>
    <col min="2820" max="2820" width="11.42578125" style="1467" customWidth="1"/>
    <col min="2821" max="2821" width="11.5703125" style="1467" customWidth="1"/>
    <col min="2822" max="3072" width="9.140625" style="1467"/>
    <col min="3073" max="3073" width="30.7109375" style="1467" customWidth="1"/>
    <col min="3074" max="3074" width="11.140625" style="1467" customWidth="1"/>
    <col min="3075" max="3075" width="14.7109375" style="1467" customWidth="1"/>
    <col min="3076" max="3076" width="11.42578125" style="1467" customWidth="1"/>
    <col min="3077" max="3077" width="11.5703125" style="1467" customWidth="1"/>
    <col min="3078" max="3328" width="9.140625" style="1467"/>
    <col min="3329" max="3329" width="30.7109375" style="1467" customWidth="1"/>
    <col min="3330" max="3330" width="11.140625" style="1467" customWidth="1"/>
    <col min="3331" max="3331" width="14.7109375" style="1467" customWidth="1"/>
    <col min="3332" max="3332" width="11.42578125" style="1467" customWidth="1"/>
    <col min="3333" max="3333" width="11.5703125" style="1467" customWidth="1"/>
    <col min="3334" max="3584" width="9.140625" style="1467"/>
    <col min="3585" max="3585" width="30.7109375" style="1467" customWidth="1"/>
    <col min="3586" max="3586" width="11.140625" style="1467" customWidth="1"/>
    <col min="3587" max="3587" width="14.7109375" style="1467" customWidth="1"/>
    <col min="3588" max="3588" width="11.42578125" style="1467" customWidth="1"/>
    <col min="3589" max="3589" width="11.5703125" style="1467" customWidth="1"/>
    <col min="3590" max="3840" width="9.140625" style="1467"/>
    <col min="3841" max="3841" width="30.7109375" style="1467" customWidth="1"/>
    <col min="3842" max="3842" width="11.140625" style="1467" customWidth="1"/>
    <col min="3843" max="3843" width="14.7109375" style="1467" customWidth="1"/>
    <col min="3844" max="3844" width="11.42578125" style="1467" customWidth="1"/>
    <col min="3845" max="3845" width="11.5703125" style="1467" customWidth="1"/>
    <col min="3846" max="4096" width="9.140625" style="1467"/>
    <col min="4097" max="4097" width="30.7109375" style="1467" customWidth="1"/>
    <col min="4098" max="4098" width="11.140625" style="1467" customWidth="1"/>
    <col min="4099" max="4099" width="14.7109375" style="1467" customWidth="1"/>
    <col min="4100" max="4100" width="11.42578125" style="1467" customWidth="1"/>
    <col min="4101" max="4101" width="11.5703125" style="1467" customWidth="1"/>
    <col min="4102" max="4352" width="9.140625" style="1467"/>
    <col min="4353" max="4353" width="30.7109375" style="1467" customWidth="1"/>
    <col min="4354" max="4354" width="11.140625" style="1467" customWidth="1"/>
    <col min="4355" max="4355" width="14.7109375" style="1467" customWidth="1"/>
    <col min="4356" max="4356" width="11.42578125" style="1467" customWidth="1"/>
    <col min="4357" max="4357" width="11.5703125" style="1467" customWidth="1"/>
    <col min="4358" max="4608" width="9.140625" style="1467"/>
    <col min="4609" max="4609" width="30.7109375" style="1467" customWidth="1"/>
    <col min="4610" max="4610" width="11.140625" style="1467" customWidth="1"/>
    <col min="4611" max="4611" width="14.7109375" style="1467" customWidth="1"/>
    <col min="4612" max="4612" width="11.42578125" style="1467" customWidth="1"/>
    <col min="4613" max="4613" width="11.5703125" style="1467" customWidth="1"/>
    <col min="4614" max="4864" width="9.140625" style="1467"/>
    <col min="4865" max="4865" width="30.7109375" style="1467" customWidth="1"/>
    <col min="4866" max="4866" width="11.140625" style="1467" customWidth="1"/>
    <col min="4867" max="4867" width="14.7109375" style="1467" customWidth="1"/>
    <col min="4868" max="4868" width="11.42578125" style="1467" customWidth="1"/>
    <col min="4869" max="4869" width="11.5703125" style="1467" customWidth="1"/>
    <col min="4870" max="5120" width="9.140625" style="1467"/>
    <col min="5121" max="5121" width="30.7109375" style="1467" customWidth="1"/>
    <col min="5122" max="5122" width="11.140625" style="1467" customWidth="1"/>
    <col min="5123" max="5123" width="14.7109375" style="1467" customWidth="1"/>
    <col min="5124" max="5124" width="11.42578125" style="1467" customWidth="1"/>
    <col min="5125" max="5125" width="11.5703125" style="1467" customWidth="1"/>
    <col min="5126" max="5376" width="9.140625" style="1467"/>
    <col min="5377" max="5377" width="30.7109375" style="1467" customWidth="1"/>
    <col min="5378" max="5378" width="11.140625" style="1467" customWidth="1"/>
    <col min="5379" max="5379" width="14.7109375" style="1467" customWidth="1"/>
    <col min="5380" max="5380" width="11.42578125" style="1467" customWidth="1"/>
    <col min="5381" max="5381" width="11.5703125" style="1467" customWidth="1"/>
    <col min="5382" max="5632" width="9.140625" style="1467"/>
    <col min="5633" max="5633" width="30.7109375" style="1467" customWidth="1"/>
    <col min="5634" max="5634" width="11.140625" style="1467" customWidth="1"/>
    <col min="5635" max="5635" width="14.7109375" style="1467" customWidth="1"/>
    <col min="5636" max="5636" width="11.42578125" style="1467" customWidth="1"/>
    <col min="5637" max="5637" width="11.5703125" style="1467" customWidth="1"/>
    <col min="5638" max="5888" width="9.140625" style="1467"/>
    <col min="5889" max="5889" width="30.7109375" style="1467" customWidth="1"/>
    <col min="5890" max="5890" width="11.140625" style="1467" customWidth="1"/>
    <col min="5891" max="5891" width="14.7109375" style="1467" customWidth="1"/>
    <col min="5892" max="5892" width="11.42578125" style="1467" customWidth="1"/>
    <col min="5893" max="5893" width="11.5703125" style="1467" customWidth="1"/>
    <col min="5894" max="6144" width="9.140625" style="1467"/>
    <col min="6145" max="6145" width="30.7109375" style="1467" customWidth="1"/>
    <col min="6146" max="6146" width="11.140625" style="1467" customWidth="1"/>
    <col min="6147" max="6147" width="14.7109375" style="1467" customWidth="1"/>
    <col min="6148" max="6148" width="11.42578125" style="1467" customWidth="1"/>
    <col min="6149" max="6149" width="11.5703125" style="1467" customWidth="1"/>
    <col min="6150" max="6400" width="9.140625" style="1467"/>
    <col min="6401" max="6401" width="30.7109375" style="1467" customWidth="1"/>
    <col min="6402" max="6402" width="11.140625" style="1467" customWidth="1"/>
    <col min="6403" max="6403" width="14.7109375" style="1467" customWidth="1"/>
    <col min="6404" max="6404" width="11.42578125" style="1467" customWidth="1"/>
    <col min="6405" max="6405" width="11.5703125" style="1467" customWidth="1"/>
    <col min="6406" max="6656" width="9.140625" style="1467"/>
    <col min="6657" max="6657" width="30.7109375" style="1467" customWidth="1"/>
    <col min="6658" max="6658" width="11.140625" style="1467" customWidth="1"/>
    <col min="6659" max="6659" width="14.7109375" style="1467" customWidth="1"/>
    <col min="6660" max="6660" width="11.42578125" style="1467" customWidth="1"/>
    <col min="6661" max="6661" width="11.5703125" style="1467" customWidth="1"/>
    <col min="6662" max="6912" width="9.140625" style="1467"/>
    <col min="6913" max="6913" width="30.7109375" style="1467" customWidth="1"/>
    <col min="6914" max="6914" width="11.140625" style="1467" customWidth="1"/>
    <col min="6915" max="6915" width="14.7109375" style="1467" customWidth="1"/>
    <col min="6916" max="6916" width="11.42578125" style="1467" customWidth="1"/>
    <col min="6917" max="6917" width="11.5703125" style="1467" customWidth="1"/>
    <col min="6918" max="7168" width="9.140625" style="1467"/>
    <col min="7169" max="7169" width="30.7109375" style="1467" customWidth="1"/>
    <col min="7170" max="7170" width="11.140625" style="1467" customWidth="1"/>
    <col min="7171" max="7171" width="14.7109375" style="1467" customWidth="1"/>
    <col min="7172" max="7172" width="11.42578125" style="1467" customWidth="1"/>
    <col min="7173" max="7173" width="11.5703125" style="1467" customWidth="1"/>
    <col min="7174" max="7424" width="9.140625" style="1467"/>
    <col min="7425" max="7425" width="30.7109375" style="1467" customWidth="1"/>
    <col min="7426" max="7426" width="11.140625" style="1467" customWidth="1"/>
    <col min="7427" max="7427" width="14.7109375" style="1467" customWidth="1"/>
    <col min="7428" max="7428" width="11.42578125" style="1467" customWidth="1"/>
    <col min="7429" max="7429" width="11.5703125" style="1467" customWidth="1"/>
    <col min="7430" max="7680" width="9.140625" style="1467"/>
    <col min="7681" max="7681" width="30.7109375" style="1467" customWidth="1"/>
    <col min="7682" max="7682" width="11.140625" style="1467" customWidth="1"/>
    <col min="7683" max="7683" width="14.7109375" style="1467" customWidth="1"/>
    <col min="7684" max="7684" width="11.42578125" style="1467" customWidth="1"/>
    <col min="7685" max="7685" width="11.5703125" style="1467" customWidth="1"/>
    <col min="7686" max="7936" width="9.140625" style="1467"/>
    <col min="7937" max="7937" width="30.7109375" style="1467" customWidth="1"/>
    <col min="7938" max="7938" width="11.140625" style="1467" customWidth="1"/>
    <col min="7939" max="7939" width="14.7109375" style="1467" customWidth="1"/>
    <col min="7940" max="7940" width="11.42578125" style="1467" customWidth="1"/>
    <col min="7941" max="7941" width="11.5703125" style="1467" customWidth="1"/>
    <col min="7942" max="8192" width="9.140625" style="1467"/>
    <col min="8193" max="8193" width="30.7109375" style="1467" customWidth="1"/>
    <col min="8194" max="8194" width="11.140625" style="1467" customWidth="1"/>
    <col min="8195" max="8195" width="14.7109375" style="1467" customWidth="1"/>
    <col min="8196" max="8196" width="11.42578125" style="1467" customWidth="1"/>
    <col min="8197" max="8197" width="11.5703125" style="1467" customWidth="1"/>
    <col min="8198" max="8448" width="9.140625" style="1467"/>
    <col min="8449" max="8449" width="30.7109375" style="1467" customWidth="1"/>
    <col min="8450" max="8450" width="11.140625" style="1467" customWidth="1"/>
    <col min="8451" max="8451" width="14.7109375" style="1467" customWidth="1"/>
    <col min="8452" max="8452" width="11.42578125" style="1467" customWidth="1"/>
    <col min="8453" max="8453" width="11.5703125" style="1467" customWidth="1"/>
    <col min="8454" max="8704" width="9.140625" style="1467"/>
    <col min="8705" max="8705" width="30.7109375" style="1467" customWidth="1"/>
    <col min="8706" max="8706" width="11.140625" style="1467" customWidth="1"/>
    <col min="8707" max="8707" width="14.7109375" style="1467" customWidth="1"/>
    <col min="8708" max="8708" width="11.42578125" style="1467" customWidth="1"/>
    <col min="8709" max="8709" width="11.5703125" style="1467" customWidth="1"/>
    <col min="8710" max="8960" width="9.140625" style="1467"/>
    <col min="8961" max="8961" width="30.7109375" style="1467" customWidth="1"/>
    <col min="8962" max="8962" width="11.140625" style="1467" customWidth="1"/>
    <col min="8963" max="8963" width="14.7109375" style="1467" customWidth="1"/>
    <col min="8964" max="8964" width="11.42578125" style="1467" customWidth="1"/>
    <col min="8965" max="8965" width="11.5703125" style="1467" customWidth="1"/>
    <col min="8966" max="9216" width="9.140625" style="1467"/>
    <col min="9217" max="9217" width="30.7109375" style="1467" customWidth="1"/>
    <col min="9218" max="9218" width="11.140625" style="1467" customWidth="1"/>
    <col min="9219" max="9219" width="14.7109375" style="1467" customWidth="1"/>
    <col min="9220" max="9220" width="11.42578125" style="1467" customWidth="1"/>
    <col min="9221" max="9221" width="11.5703125" style="1467" customWidth="1"/>
    <col min="9222" max="9472" width="9.140625" style="1467"/>
    <col min="9473" max="9473" width="30.7109375" style="1467" customWidth="1"/>
    <col min="9474" max="9474" width="11.140625" style="1467" customWidth="1"/>
    <col min="9475" max="9475" width="14.7109375" style="1467" customWidth="1"/>
    <col min="9476" max="9476" width="11.42578125" style="1467" customWidth="1"/>
    <col min="9477" max="9477" width="11.5703125" style="1467" customWidth="1"/>
    <col min="9478" max="9728" width="9.140625" style="1467"/>
    <col min="9729" max="9729" width="30.7109375" style="1467" customWidth="1"/>
    <col min="9730" max="9730" width="11.140625" style="1467" customWidth="1"/>
    <col min="9731" max="9731" width="14.7109375" style="1467" customWidth="1"/>
    <col min="9732" max="9732" width="11.42578125" style="1467" customWidth="1"/>
    <col min="9733" max="9733" width="11.5703125" style="1467" customWidth="1"/>
    <col min="9734" max="9984" width="9.140625" style="1467"/>
    <col min="9985" max="9985" width="30.7109375" style="1467" customWidth="1"/>
    <col min="9986" max="9986" width="11.140625" style="1467" customWidth="1"/>
    <col min="9987" max="9987" width="14.7109375" style="1467" customWidth="1"/>
    <col min="9988" max="9988" width="11.42578125" style="1467" customWidth="1"/>
    <col min="9989" max="9989" width="11.5703125" style="1467" customWidth="1"/>
    <col min="9990" max="10240" width="9.140625" style="1467"/>
    <col min="10241" max="10241" width="30.7109375" style="1467" customWidth="1"/>
    <col min="10242" max="10242" width="11.140625" style="1467" customWidth="1"/>
    <col min="10243" max="10243" width="14.7109375" style="1467" customWidth="1"/>
    <col min="10244" max="10244" width="11.42578125" style="1467" customWidth="1"/>
    <col min="10245" max="10245" width="11.5703125" style="1467" customWidth="1"/>
    <col min="10246" max="10496" width="9.140625" style="1467"/>
    <col min="10497" max="10497" width="30.7109375" style="1467" customWidth="1"/>
    <col min="10498" max="10498" width="11.140625" style="1467" customWidth="1"/>
    <col min="10499" max="10499" width="14.7109375" style="1467" customWidth="1"/>
    <col min="10500" max="10500" width="11.42578125" style="1467" customWidth="1"/>
    <col min="10501" max="10501" width="11.5703125" style="1467" customWidth="1"/>
    <col min="10502" max="10752" width="9.140625" style="1467"/>
    <col min="10753" max="10753" width="30.7109375" style="1467" customWidth="1"/>
    <col min="10754" max="10754" width="11.140625" style="1467" customWidth="1"/>
    <col min="10755" max="10755" width="14.7109375" style="1467" customWidth="1"/>
    <col min="10756" max="10756" width="11.42578125" style="1467" customWidth="1"/>
    <col min="10757" max="10757" width="11.5703125" style="1467" customWidth="1"/>
    <col min="10758" max="11008" width="9.140625" style="1467"/>
    <col min="11009" max="11009" width="30.7109375" style="1467" customWidth="1"/>
    <col min="11010" max="11010" width="11.140625" style="1467" customWidth="1"/>
    <col min="11011" max="11011" width="14.7109375" style="1467" customWidth="1"/>
    <col min="11012" max="11012" width="11.42578125" style="1467" customWidth="1"/>
    <col min="11013" max="11013" width="11.5703125" style="1467" customWidth="1"/>
    <col min="11014" max="11264" width="9.140625" style="1467"/>
    <col min="11265" max="11265" width="30.7109375" style="1467" customWidth="1"/>
    <col min="11266" max="11266" width="11.140625" style="1467" customWidth="1"/>
    <col min="11267" max="11267" width="14.7109375" style="1467" customWidth="1"/>
    <col min="11268" max="11268" width="11.42578125" style="1467" customWidth="1"/>
    <col min="11269" max="11269" width="11.5703125" style="1467" customWidth="1"/>
    <col min="11270" max="11520" width="9.140625" style="1467"/>
    <col min="11521" max="11521" width="30.7109375" style="1467" customWidth="1"/>
    <col min="11522" max="11522" width="11.140625" style="1467" customWidth="1"/>
    <col min="11523" max="11523" width="14.7109375" style="1467" customWidth="1"/>
    <col min="11524" max="11524" width="11.42578125" style="1467" customWidth="1"/>
    <col min="11525" max="11525" width="11.5703125" style="1467" customWidth="1"/>
    <col min="11526" max="11776" width="9.140625" style="1467"/>
    <col min="11777" max="11777" width="30.7109375" style="1467" customWidth="1"/>
    <col min="11778" max="11778" width="11.140625" style="1467" customWidth="1"/>
    <col min="11779" max="11779" width="14.7109375" style="1467" customWidth="1"/>
    <col min="11780" max="11780" width="11.42578125" style="1467" customWidth="1"/>
    <col min="11781" max="11781" width="11.5703125" style="1467" customWidth="1"/>
    <col min="11782" max="12032" width="9.140625" style="1467"/>
    <col min="12033" max="12033" width="30.7109375" style="1467" customWidth="1"/>
    <col min="12034" max="12034" width="11.140625" style="1467" customWidth="1"/>
    <col min="12035" max="12035" width="14.7109375" style="1467" customWidth="1"/>
    <col min="12036" max="12036" width="11.42578125" style="1467" customWidth="1"/>
    <col min="12037" max="12037" width="11.5703125" style="1467" customWidth="1"/>
    <col min="12038" max="12288" width="9.140625" style="1467"/>
    <col min="12289" max="12289" width="30.7109375" style="1467" customWidth="1"/>
    <col min="12290" max="12290" width="11.140625" style="1467" customWidth="1"/>
    <col min="12291" max="12291" width="14.7109375" style="1467" customWidth="1"/>
    <col min="12292" max="12292" width="11.42578125" style="1467" customWidth="1"/>
    <col min="12293" max="12293" width="11.5703125" style="1467" customWidth="1"/>
    <col min="12294" max="12544" width="9.140625" style="1467"/>
    <col min="12545" max="12545" width="30.7109375" style="1467" customWidth="1"/>
    <col min="12546" max="12546" width="11.140625" style="1467" customWidth="1"/>
    <col min="12547" max="12547" width="14.7109375" style="1467" customWidth="1"/>
    <col min="12548" max="12548" width="11.42578125" style="1467" customWidth="1"/>
    <col min="12549" max="12549" width="11.5703125" style="1467" customWidth="1"/>
    <col min="12550" max="12800" width="9.140625" style="1467"/>
    <col min="12801" max="12801" width="30.7109375" style="1467" customWidth="1"/>
    <col min="12802" max="12802" width="11.140625" style="1467" customWidth="1"/>
    <col min="12803" max="12803" width="14.7109375" style="1467" customWidth="1"/>
    <col min="12804" max="12804" width="11.42578125" style="1467" customWidth="1"/>
    <col min="12805" max="12805" width="11.5703125" style="1467" customWidth="1"/>
    <col min="12806" max="13056" width="9.140625" style="1467"/>
    <col min="13057" max="13057" width="30.7109375" style="1467" customWidth="1"/>
    <col min="13058" max="13058" width="11.140625" style="1467" customWidth="1"/>
    <col min="13059" max="13059" width="14.7109375" style="1467" customWidth="1"/>
    <col min="13060" max="13060" width="11.42578125" style="1467" customWidth="1"/>
    <col min="13061" max="13061" width="11.5703125" style="1467" customWidth="1"/>
    <col min="13062" max="13312" width="9.140625" style="1467"/>
    <col min="13313" max="13313" width="30.7109375" style="1467" customWidth="1"/>
    <col min="13314" max="13314" width="11.140625" style="1467" customWidth="1"/>
    <col min="13315" max="13315" width="14.7109375" style="1467" customWidth="1"/>
    <col min="13316" max="13316" width="11.42578125" style="1467" customWidth="1"/>
    <col min="13317" max="13317" width="11.5703125" style="1467" customWidth="1"/>
    <col min="13318" max="13568" width="9.140625" style="1467"/>
    <col min="13569" max="13569" width="30.7109375" style="1467" customWidth="1"/>
    <col min="13570" max="13570" width="11.140625" style="1467" customWidth="1"/>
    <col min="13571" max="13571" width="14.7109375" style="1467" customWidth="1"/>
    <col min="13572" max="13572" width="11.42578125" style="1467" customWidth="1"/>
    <col min="13573" max="13573" width="11.5703125" style="1467" customWidth="1"/>
    <col min="13574" max="13824" width="9.140625" style="1467"/>
    <col min="13825" max="13825" width="30.7109375" style="1467" customWidth="1"/>
    <col min="13826" max="13826" width="11.140625" style="1467" customWidth="1"/>
    <col min="13827" max="13827" width="14.7109375" style="1467" customWidth="1"/>
    <col min="13828" max="13828" width="11.42578125" style="1467" customWidth="1"/>
    <col min="13829" max="13829" width="11.5703125" style="1467" customWidth="1"/>
    <col min="13830" max="14080" width="9.140625" style="1467"/>
    <col min="14081" max="14081" width="30.7109375" style="1467" customWidth="1"/>
    <col min="14082" max="14082" width="11.140625" style="1467" customWidth="1"/>
    <col min="14083" max="14083" width="14.7109375" style="1467" customWidth="1"/>
    <col min="14084" max="14084" width="11.42578125" style="1467" customWidth="1"/>
    <col min="14085" max="14085" width="11.5703125" style="1467" customWidth="1"/>
    <col min="14086" max="14336" width="9.140625" style="1467"/>
    <col min="14337" max="14337" width="30.7109375" style="1467" customWidth="1"/>
    <col min="14338" max="14338" width="11.140625" style="1467" customWidth="1"/>
    <col min="14339" max="14339" width="14.7109375" style="1467" customWidth="1"/>
    <col min="14340" max="14340" width="11.42578125" style="1467" customWidth="1"/>
    <col min="14341" max="14341" width="11.5703125" style="1467" customWidth="1"/>
    <col min="14342" max="14592" width="9.140625" style="1467"/>
    <col min="14593" max="14593" width="30.7109375" style="1467" customWidth="1"/>
    <col min="14594" max="14594" width="11.140625" style="1467" customWidth="1"/>
    <col min="14595" max="14595" width="14.7109375" style="1467" customWidth="1"/>
    <col min="14596" max="14596" width="11.42578125" style="1467" customWidth="1"/>
    <col min="14597" max="14597" width="11.5703125" style="1467" customWidth="1"/>
    <col min="14598" max="14848" width="9.140625" style="1467"/>
    <col min="14849" max="14849" width="30.7109375" style="1467" customWidth="1"/>
    <col min="14850" max="14850" width="11.140625" style="1467" customWidth="1"/>
    <col min="14851" max="14851" width="14.7109375" style="1467" customWidth="1"/>
    <col min="14852" max="14852" width="11.42578125" style="1467" customWidth="1"/>
    <col min="14853" max="14853" width="11.5703125" style="1467" customWidth="1"/>
    <col min="14854" max="15104" width="9.140625" style="1467"/>
    <col min="15105" max="15105" width="30.7109375" style="1467" customWidth="1"/>
    <col min="15106" max="15106" width="11.140625" style="1467" customWidth="1"/>
    <col min="15107" max="15107" width="14.7109375" style="1467" customWidth="1"/>
    <col min="15108" max="15108" width="11.42578125" style="1467" customWidth="1"/>
    <col min="15109" max="15109" width="11.5703125" style="1467" customWidth="1"/>
    <col min="15110" max="15360" width="9.140625" style="1467"/>
    <col min="15361" max="15361" width="30.7109375" style="1467" customWidth="1"/>
    <col min="15362" max="15362" width="11.140625" style="1467" customWidth="1"/>
    <col min="15363" max="15363" width="14.7109375" style="1467" customWidth="1"/>
    <col min="15364" max="15364" width="11.42578125" style="1467" customWidth="1"/>
    <col min="15365" max="15365" width="11.5703125" style="1467" customWidth="1"/>
    <col min="15366" max="15616" width="9.140625" style="1467"/>
    <col min="15617" max="15617" width="30.7109375" style="1467" customWidth="1"/>
    <col min="15618" max="15618" width="11.140625" style="1467" customWidth="1"/>
    <col min="15619" max="15619" width="14.7109375" style="1467" customWidth="1"/>
    <col min="15620" max="15620" width="11.42578125" style="1467" customWidth="1"/>
    <col min="15621" max="15621" width="11.5703125" style="1467" customWidth="1"/>
    <col min="15622" max="15872" width="9.140625" style="1467"/>
    <col min="15873" max="15873" width="30.7109375" style="1467" customWidth="1"/>
    <col min="15874" max="15874" width="11.140625" style="1467" customWidth="1"/>
    <col min="15875" max="15875" width="14.7109375" style="1467" customWidth="1"/>
    <col min="15876" max="15876" width="11.42578125" style="1467" customWidth="1"/>
    <col min="15877" max="15877" width="11.5703125" style="1467" customWidth="1"/>
    <col min="15878" max="16128" width="9.140625" style="1467"/>
    <col min="16129" max="16129" width="30.7109375" style="1467" customWidth="1"/>
    <col min="16130" max="16130" width="11.140625" style="1467" customWidth="1"/>
    <col min="16131" max="16131" width="14.7109375" style="1467" customWidth="1"/>
    <col min="16132" max="16132" width="11.42578125" style="1467" customWidth="1"/>
    <col min="16133" max="16133" width="11.5703125" style="1467" customWidth="1"/>
    <col min="16134" max="16384" width="9.140625" style="1467"/>
  </cols>
  <sheetData>
    <row r="1" spans="1:13" ht="17.25" customHeight="1">
      <c r="A1" s="1921" t="s">
        <v>1737</v>
      </c>
      <c r="B1" s="1933"/>
      <c r="C1" s="1933"/>
      <c r="D1" s="1933"/>
      <c r="E1" s="1933"/>
    </row>
    <row r="2" spans="1:13" ht="19.5" customHeight="1">
      <c r="A2" s="2328" t="s">
        <v>1581</v>
      </c>
      <c r="B2" s="2328"/>
      <c r="C2" s="2328"/>
      <c r="D2" s="2328"/>
      <c r="E2" s="2328"/>
    </row>
    <row r="3" spans="1:13" ht="19.5" customHeight="1">
      <c r="A3" s="2329" t="s">
        <v>1582</v>
      </c>
      <c r="B3" s="2329"/>
      <c r="C3" s="2329"/>
      <c r="D3" s="2329"/>
      <c r="E3" s="2329"/>
      <c r="F3" s="2394"/>
      <c r="G3" s="2394"/>
    </row>
    <row r="4" spans="1:13" s="122" customFormat="1" ht="12.95" customHeight="1">
      <c r="A4" s="1618">
        <v>2016</v>
      </c>
      <c r="B4" s="1746"/>
      <c r="C4" s="1839"/>
      <c r="D4" s="1839"/>
      <c r="G4" s="1840" t="s">
        <v>1495</v>
      </c>
    </row>
    <row r="5" spans="1:13" s="122" customFormat="1" ht="11.1" customHeight="1">
      <c r="A5" s="1841" t="s">
        <v>1462</v>
      </c>
      <c r="B5" s="2092" t="s">
        <v>0</v>
      </c>
      <c r="C5" s="2049" t="s">
        <v>1496</v>
      </c>
      <c r="D5" s="2391"/>
      <c r="E5" s="2391"/>
      <c r="F5" s="2392"/>
      <c r="G5" s="2092" t="s">
        <v>1497</v>
      </c>
    </row>
    <row r="6" spans="1:13" s="122" customFormat="1" ht="11.1" customHeight="1">
      <c r="A6" s="1842"/>
      <c r="B6" s="2065"/>
      <c r="C6" s="2068"/>
      <c r="D6" s="2185"/>
      <c r="E6" s="2185"/>
      <c r="F6" s="2186"/>
      <c r="G6" s="2393"/>
    </row>
    <row r="7" spans="1:13" s="122" customFormat="1" ht="11.1" customHeight="1">
      <c r="A7" s="1842"/>
      <c r="B7" s="2065"/>
      <c r="C7" s="2092" t="s">
        <v>0</v>
      </c>
      <c r="D7" s="2092" t="s">
        <v>1485</v>
      </c>
      <c r="E7" s="2092" t="s">
        <v>1498</v>
      </c>
      <c r="F7" s="2092" t="s">
        <v>1499</v>
      </c>
      <c r="G7" s="2393"/>
    </row>
    <row r="8" spans="1:13" s="122" customFormat="1" ht="15" customHeight="1">
      <c r="A8" s="1819" t="s">
        <v>700</v>
      </c>
      <c r="B8" s="2261"/>
      <c r="C8" s="2261"/>
      <c r="D8" s="2093"/>
      <c r="E8" s="2093"/>
      <c r="F8" s="2093"/>
      <c r="G8" s="2301"/>
      <c r="H8" s="1877"/>
      <c r="I8" s="1877"/>
      <c r="J8" s="1877"/>
      <c r="K8" s="1877"/>
      <c r="L8" s="1877"/>
      <c r="M8" s="1877"/>
    </row>
    <row r="9" spans="1:13" s="1850" customFormat="1" ht="23.1" customHeight="1">
      <c r="A9" s="1871" t="s">
        <v>28</v>
      </c>
      <c r="B9" s="1846">
        <f t="shared" ref="B9:G9" si="0">SUM(B10:B12)</f>
        <v>111197.34299999999</v>
      </c>
      <c r="C9" s="1846">
        <f t="shared" si="0"/>
        <v>98877.52899999998</v>
      </c>
      <c r="D9" s="1846">
        <f t="shared" si="0"/>
        <v>28720.059999999998</v>
      </c>
      <c r="E9" s="1846">
        <f t="shared" si="0"/>
        <v>26066.488999999994</v>
      </c>
      <c r="F9" s="1846">
        <f t="shared" si="0"/>
        <v>44090.979999999989</v>
      </c>
      <c r="G9" s="1846">
        <f t="shared" si="0"/>
        <v>12319.814000000002</v>
      </c>
      <c r="H9" s="122"/>
      <c r="I9" s="122"/>
      <c r="J9" s="122"/>
      <c r="K9" s="122"/>
      <c r="L9" s="122"/>
      <c r="M9" s="122"/>
    </row>
    <row r="10" spans="1:13" s="137" customFormat="1" ht="12.95" customHeight="1">
      <c r="A10" s="1878" t="s">
        <v>1583</v>
      </c>
      <c r="B10" s="1848">
        <f>C10+G10</f>
        <v>57453.278999999988</v>
      </c>
      <c r="C10" s="1848">
        <f>D10+E10+F10</f>
        <v>51203.779999999984</v>
      </c>
      <c r="D10" s="1848">
        <v>2603.9180000000001</v>
      </c>
      <c r="E10" s="1848">
        <v>10663.666999999996</v>
      </c>
      <c r="F10" s="1848">
        <v>37936.194999999985</v>
      </c>
      <c r="G10" s="1848">
        <v>6249.4990000000025</v>
      </c>
      <c r="H10" s="856"/>
      <c r="I10" s="856"/>
      <c r="J10" s="856"/>
      <c r="K10" s="856"/>
      <c r="L10" s="856"/>
      <c r="M10" s="856"/>
    </row>
    <row r="11" spans="1:13" s="137" customFormat="1" ht="12.95" customHeight="1">
      <c r="A11" s="1879" t="s">
        <v>1584</v>
      </c>
      <c r="B11" s="1848">
        <f>+C11+G11</f>
        <v>26643.404000000002</v>
      </c>
      <c r="C11" s="1848">
        <f>D11+E11+F11</f>
        <v>25125.039000000001</v>
      </c>
      <c r="D11" s="1848">
        <v>16718.61</v>
      </c>
      <c r="E11" s="1848">
        <v>6016.4859999999999</v>
      </c>
      <c r="F11" s="1848">
        <v>2389.9430000000007</v>
      </c>
      <c r="G11" s="1848">
        <v>1518.3650000000007</v>
      </c>
      <c r="H11" s="856"/>
      <c r="I11" s="856"/>
      <c r="J11" s="1874"/>
    </row>
    <row r="12" spans="1:13" s="137" customFormat="1" ht="12.95" customHeight="1">
      <c r="A12" s="1878" t="s">
        <v>1529</v>
      </c>
      <c r="B12" s="1848">
        <f>+C12+G12</f>
        <v>27100.659999999996</v>
      </c>
      <c r="C12" s="1848">
        <f>D12+E12+F12</f>
        <v>22548.709999999995</v>
      </c>
      <c r="D12" s="1848">
        <v>9397.5319999999956</v>
      </c>
      <c r="E12" s="1848">
        <v>9386.3360000000011</v>
      </c>
      <c r="F12" s="1848">
        <v>3764.8420000000015</v>
      </c>
      <c r="G12" s="1848">
        <v>4551.95</v>
      </c>
      <c r="H12" s="856"/>
      <c r="I12" s="856"/>
      <c r="J12" s="1874"/>
    </row>
    <row r="13" spans="1:13" s="137" customFormat="1" ht="9.9499999999999993" customHeight="1">
      <c r="A13" s="954"/>
      <c r="B13" s="1848"/>
      <c r="C13" s="1848"/>
      <c r="D13" s="1848"/>
      <c r="E13" s="1848"/>
      <c r="F13" s="856"/>
      <c r="G13" s="856"/>
    </row>
    <row r="14" spans="1:13" s="1850" customFormat="1" ht="23.1" customHeight="1">
      <c r="A14" s="1872" t="s">
        <v>518</v>
      </c>
      <c r="B14" s="1846">
        <f t="shared" ref="B14:G14" si="1">SUM(B15:B17)</f>
        <v>101316.63999999998</v>
      </c>
      <c r="C14" s="1846">
        <f t="shared" si="1"/>
        <v>92637.141999999993</v>
      </c>
      <c r="D14" s="1846">
        <f t="shared" si="1"/>
        <v>28306.699999999997</v>
      </c>
      <c r="E14" s="1846">
        <f t="shared" si="1"/>
        <v>24291.620999999999</v>
      </c>
      <c r="F14" s="1846">
        <f t="shared" si="1"/>
        <v>40038.820999999996</v>
      </c>
      <c r="G14" s="1846">
        <f t="shared" si="1"/>
        <v>8679.4979999999996</v>
      </c>
      <c r="H14" s="856"/>
      <c r="I14" s="856"/>
      <c r="J14" s="856"/>
      <c r="K14" s="856"/>
      <c r="L14" s="856"/>
      <c r="M14" s="856"/>
    </row>
    <row r="15" spans="1:13" s="137" customFormat="1" ht="12.95" customHeight="1">
      <c r="A15" s="1878" t="s">
        <v>1583</v>
      </c>
      <c r="B15" s="1848">
        <f>+C15+G15</f>
        <v>53814.262999999992</v>
      </c>
      <c r="C15" s="1848">
        <f>D15+E15+F15</f>
        <v>48113.426999999996</v>
      </c>
      <c r="D15" s="1848">
        <v>2540.835</v>
      </c>
      <c r="E15" s="1848">
        <v>9582.9990000000016</v>
      </c>
      <c r="F15" s="1848">
        <v>35989.592999999993</v>
      </c>
      <c r="G15" s="1848">
        <v>5700.8359999999993</v>
      </c>
      <c r="H15" s="856"/>
      <c r="I15" s="856"/>
      <c r="J15" s="856"/>
      <c r="K15" s="856"/>
      <c r="L15" s="856"/>
      <c r="M15" s="856"/>
    </row>
    <row r="16" spans="1:13" s="137" customFormat="1" ht="12.95" customHeight="1">
      <c r="A16" s="1879" t="s">
        <v>1584</v>
      </c>
      <c r="B16" s="1848">
        <f>+C16+G16</f>
        <v>25938.844000000005</v>
      </c>
      <c r="C16" s="1848">
        <f>D16+E16+F16</f>
        <v>24425.263000000003</v>
      </c>
      <c r="D16" s="1848">
        <v>16553.839</v>
      </c>
      <c r="E16" s="1848">
        <v>5992.1109999999999</v>
      </c>
      <c r="F16" s="1848">
        <v>1879.3130000000006</v>
      </c>
      <c r="G16" s="1848">
        <v>1513.5810000000006</v>
      </c>
      <c r="H16" s="856"/>
      <c r="I16" s="856"/>
      <c r="J16" s="1874"/>
    </row>
    <row r="17" spans="1:10" s="137" customFormat="1" ht="12.95" customHeight="1">
      <c r="A17" s="1878" t="s">
        <v>1529</v>
      </c>
      <c r="B17" s="1848">
        <f>+C17+G17</f>
        <v>21563.532999999996</v>
      </c>
      <c r="C17" s="1848">
        <f>D17+E17+F17</f>
        <v>20098.451999999997</v>
      </c>
      <c r="D17" s="1848">
        <v>9212.0259999999962</v>
      </c>
      <c r="E17" s="1848">
        <v>8716.5110000000004</v>
      </c>
      <c r="F17" s="1848">
        <v>2169.9150000000009</v>
      </c>
      <c r="G17" s="1848">
        <v>1465.0809999999999</v>
      </c>
      <c r="H17" s="856"/>
      <c r="I17" s="856"/>
      <c r="J17" s="1874"/>
    </row>
    <row r="18" spans="1:10" s="1850" customFormat="1" ht="23.1" customHeight="1">
      <c r="A18" s="1872" t="s">
        <v>1530</v>
      </c>
      <c r="B18" s="1846">
        <f t="shared" ref="B18:G18" si="2">SUM(B19:B21)</f>
        <v>30137.112000000008</v>
      </c>
      <c r="C18" s="1846">
        <f t="shared" si="2"/>
        <v>27109.575000000008</v>
      </c>
      <c r="D18" s="1846">
        <f t="shared" si="2"/>
        <v>4628.299</v>
      </c>
      <c r="E18" s="1846">
        <f t="shared" si="2"/>
        <v>7424.4030000000002</v>
      </c>
      <c r="F18" s="1846">
        <f t="shared" si="2"/>
        <v>15056.873000000007</v>
      </c>
      <c r="G18" s="1846">
        <f t="shared" si="2"/>
        <v>3027.5370000000003</v>
      </c>
      <c r="H18" s="856"/>
      <c r="I18" s="856"/>
      <c r="J18" s="1874"/>
    </row>
    <row r="19" spans="1:10" s="122" customFormat="1" ht="12" customHeight="1">
      <c r="A19" s="1881" t="s">
        <v>1583</v>
      </c>
      <c r="B19" s="1848">
        <f>+C19+G19</f>
        <v>20607.980000000003</v>
      </c>
      <c r="C19" s="1848">
        <f>D19+E19+F19</f>
        <v>17927.950000000004</v>
      </c>
      <c r="D19" s="1853">
        <v>704.23500000000035</v>
      </c>
      <c r="E19" s="1853">
        <v>4071.7870000000003</v>
      </c>
      <c r="F19" s="1853">
        <v>13151.928000000005</v>
      </c>
      <c r="G19" s="1848">
        <v>2680.03</v>
      </c>
      <c r="H19" s="856"/>
      <c r="I19" s="856"/>
      <c r="J19" s="1874"/>
    </row>
    <row r="20" spans="1:10" s="122" customFormat="1" ht="12" customHeight="1">
      <c r="A20" s="1882" t="s">
        <v>1584</v>
      </c>
      <c r="B20" s="1848">
        <f>+C20+G20</f>
        <v>4661.9000000000005</v>
      </c>
      <c r="C20" s="1848">
        <f>D20+E20+F20</f>
        <v>4622.5240000000003</v>
      </c>
      <c r="D20" s="1853">
        <v>3088.6039999999998</v>
      </c>
      <c r="E20" s="1853">
        <v>961.83900000000017</v>
      </c>
      <c r="F20" s="1853">
        <v>572.08099999999979</v>
      </c>
      <c r="G20" s="1848">
        <v>39.375999999999991</v>
      </c>
      <c r="H20" s="856"/>
      <c r="I20" s="856"/>
      <c r="J20" s="1874"/>
    </row>
    <row r="21" spans="1:10" s="122" customFormat="1" ht="12" customHeight="1">
      <c r="A21" s="1881" t="s">
        <v>1529</v>
      </c>
      <c r="B21" s="1848">
        <f>+C21+G21</f>
        <v>4867.2320000000018</v>
      </c>
      <c r="C21" s="1848">
        <f>D21+E21+F21</f>
        <v>4559.1010000000015</v>
      </c>
      <c r="D21" s="1853">
        <v>835.46000000000015</v>
      </c>
      <c r="E21" s="1853">
        <v>2390.7770000000005</v>
      </c>
      <c r="F21" s="1853">
        <v>1332.8640000000009</v>
      </c>
      <c r="G21" s="1848">
        <v>308.13100000000009</v>
      </c>
      <c r="H21" s="856"/>
      <c r="I21" s="856"/>
      <c r="J21" s="1874"/>
    </row>
    <row r="22" spans="1:10" s="1850" customFormat="1" ht="23.1" customHeight="1">
      <c r="A22" s="1872" t="s">
        <v>1531</v>
      </c>
      <c r="B22" s="1846">
        <f t="shared" ref="B22:G22" si="3">SUM(B23:B25)</f>
        <v>23159.162</v>
      </c>
      <c r="C22" s="1846">
        <f t="shared" si="3"/>
        <v>19809.677</v>
      </c>
      <c r="D22" s="1846">
        <f t="shared" si="3"/>
        <v>3973.2460000000005</v>
      </c>
      <c r="E22" s="1846">
        <f t="shared" si="3"/>
        <v>7627.6270000000004</v>
      </c>
      <c r="F22" s="1846">
        <f t="shared" si="3"/>
        <v>8208.8040000000001</v>
      </c>
      <c r="G22" s="1846">
        <f t="shared" si="3"/>
        <v>3349.4849999999992</v>
      </c>
      <c r="H22" s="856"/>
      <c r="I22" s="856"/>
      <c r="J22" s="1874"/>
    </row>
    <row r="23" spans="1:10" s="122" customFormat="1" ht="12" customHeight="1">
      <c r="A23" s="1881" t="s">
        <v>1583</v>
      </c>
      <c r="B23" s="1848">
        <f>+C23+G23</f>
        <v>11935.982999999998</v>
      </c>
      <c r="C23" s="1848">
        <f>D23+E23+F23</f>
        <v>10002.494999999999</v>
      </c>
      <c r="D23" s="1853">
        <v>246.13499999999979</v>
      </c>
      <c r="E23" s="1853">
        <v>2705.8989999999999</v>
      </c>
      <c r="F23" s="1853">
        <v>7050.4610000000002</v>
      </c>
      <c r="G23" s="1848">
        <v>1933.4879999999991</v>
      </c>
      <c r="H23" s="856"/>
      <c r="I23" s="856"/>
      <c r="J23" s="1874"/>
    </row>
    <row r="24" spans="1:10" s="122" customFormat="1" ht="12" customHeight="1">
      <c r="A24" s="1882" t="s">
        <v>1584</v>
      </c>
      <c r="B24" s="1848">
        <f>+C24+G24</f>
        <v>6347.2430000000004</v>
      </c>
      <c r="C24" s="1848">
        <f>D24+E24+F24</f>
        <v>5825.8050000000003</v>
      </c>
      <c r="D24" s="1853">
        <v>2998.277000000001</v>
      </c>
      <c r="E24" s="1853">
        <v>2364.4399999999991</v>
      </c>
      <c r="F24" s="1853">
        <v>463.08800000000002</v>
      </c>
      <c r="G24" s="1848">
        <v>521.43799999999999</v>
      </c>
      <c r="H24" s="856"/>
      <c r="I24" s="856"/>
      <c r="J24" s="1874"/>
    </row>
    <row r="25" spans="1:10" s="122" customFormat="1" ht="12" customHeight="1">
      <c r="A25" s="1881" t="s">
        <v>1529</v>
      </c>
      <c r="B25" s="1848">
        <f>+C25+G25</f>
        <v>4875.9360000000015</v>
      </c>
      <c r="C25" s="1848">
        <f>D25+E25+F25</f>
        <v>3981.3770000000009</v>
      </c>
      <c r="D25" s="1853">
        <v>728.83399999999995</v>
      </c>
      <c r="E25" s="1853">
        <v>2557.2880000000009</v>
      </c>
      <c r="F25" s="1853">
        <v>695.25500000000022</v>
      </c>
      <c r="G25" s="1848">
        <v>894.5590000000002</v>
      </c>
      <c r="H25" s="856"/>
      <c r="I25" s="856"/>
      <c r="J25" s="1874"/>
    </row>
    <row r="26" spans="1:10" s="1850" customFormat="1" ht="23.1" customHeight="1">
      <c r="A26" s="1872" t="s">
        <v>1532</v>
      </c>
      <c r="B26" s="1846">
        <f t="shared" ref="B26:G26" si="4">SUM(B27:B29)</f>
        <v>31459.613999999994</v>
      </c>
      <c r="C26" s="1846">
        <f t="shared" si="4"/>
        <v>29902.460999999996</v>
      </c>
      <c r="D26" s="1846">
        <f t="shared" si="4"/>
        <v>14814.939999999999</v>
      </c>
      <c r="E26" s="1846">
        <f t="shared" si="4"/>
        <v>5274.1440000000002</v>
      </c>
      <c r="F26" s="1846">
        <f t="shared" si="4"/>
        <v>9813.3769999999986</v>
      </c>
      <c r="G26" s="1846">
        <f t="shared" si="4"/>
        <v>1557.1529999999998</v>
      </c>
      <c r="H26" s="856"/>
      <c r="I26" s="856"/>
      <c r="J26" s="1874"/>
    </row>
    <row r="27" spans="1:10" s="122" customFormat="1" ht="12" customHeight="1">
      <c r="A27" s="1881" t="s">
        <v>1583</v>
      </c>
      <c r="B27" s="1848">
        <f>+C27+G27</f>
        <v>11633.470999999998</v>
      </c>
      <c r="C27" s="1848">
        <f>D27+E27+F27</f>
        <v>10991.901999999998</v>
      </c>
      <c r="D27" s="1853">
        <v>879.822</v>
      </c>
      <c r="E27" s="1853">
        <v>1165.472</v>
      </c>
      <c r="F27" s="1853">
        <v>8946.6079999999984</v>
      </c>
      <c r="G27" s="1848">
        <v>641.56899999999996</v>
      </c>
      <c r="H27" s="856"/>
      <c r="I27" s="856"/>
      <c r="J27" s="1874"/>
    </row>
    <row r="28" spans="1:10" s="122" customFormat="1" ht="12" customHeight="1">
      <c r="A28" s="1882" t="s">
        <v>1584</v>
      </c>
      <c r="B28" s="1848">
        <f>+C28+G28</f>
        <v>9948.6</v>
      </c>
      <c r="C28" s="1848">
        <f>D28+E28+F28</f>
        <v>9152.2300000000014</v>
      </c>
      <c r="D28" s="1853">
        <v>6776.0690000000013</v>
      </c>
      <c r="E28" s="1853">
        <v>1560.3719999999996</v>
      </c>
      <c r="F28" s="1853">
        <v>815.78899999999999</v>
      </c>
      <c r="G28" s="1848">
        <v>796.36999999999978</v>
      </c>
      <c r="H28" s="856"/>
      <c r="I28" s="856"/>
      <c r="J28" s="1874"/>
    </row>
    <row r="29" spans="1:10" s="122" customFormat="1" ht="12" customHeight="1">
      <c r="A29" s="1881" t="s">
        <v>1529</v>
      </c>
      <c r="B29" s="1848">
        <f>+C29+G29</f>
        <v>9877.5429999999978</v>
      </c>
      <c r="C29" s="1848">
        <f>D29+E29+F29</f>
        <v>9758.3289999999979</v>
      </c>
      <c r="D29" s="1853">
        <v>7159.0489999999982</v>
      </c>
      <c r="E29" s="1853">
        <v>2548.3000000000002</v>
      </c>
      <c r="F29" s="1853">
        <v>50.980000000000004</v>
      </c>
      <c r="G29" s="1848">
        <v>119.21399999999998</v>
      </c>
      <c r="H29" s="856"/>
      <c r="I29" s="856"/>
      <c r="J29" s="1874"/>
    </row>
    <row r="30" spans="1:10" s="239" customFormat="1" ht="23.1" customHeight="1">
      <c r="A30" s="1871" t="s">
        <v>1534</v>
      </c>
      <c r="B30" s="1846">
        <f t="shared" ref="B30:G30" si="5">SUM(B31:B33)</f>
        <v>12286.114999999996</v>
      </c>
      <c r="C30" s="1846">
        <f t="shared" si="5"/>
        <v>11814.544999999996</v>
      </c>
      <c r="D30" s="1846">
        <f t="shared" si="5"/>
        <v>3965.6990000000001</v>
      </c>
      <c r="E30" s="1846">
        <f t="shared" si="5"/>
        <v>2627.2879999999996</v>
      </c>
      <c r="F30" s="1846">
        <v>5221.5579999999982</v>
      </c>
      <c r="G30" s="1846">
        <f t="shared" si="5"/>
        <v>471.56999999999994</v>
      </c>
      <c r="H30" s="856"/>
      <c r="I30" s="856"/>
      <c r="J30" s="1874"/>
    </row>
    <row r="31" spans="1:10" s="122" customFormat="1" ht="12" customHeight="1">
      <c r="A31" s="1881" t="s">
        <v>1583</v>
      </c>
      <c r="B31" s="1848">
        <f>+C31+G31</f>
        <v>6681.7229999999972</v>
      </c>
      <c r="C31" s="1848">
        <f>D31+E31+F31</f>
        <v>6509.7269999999971</v>
      </c>
      <c r="D31" s="1853">
        <v>659.82899999999995</v>
      </c>
      <c r="E31" s="1853">
        <v>719.44299999999953</v>
      </c>
      <c r="F31" s="1853">
        <v>5130.4549999999981</v>
      </c>
      <c r="G31" s="1848">
        <v>171.99600000000001</v>
      </c>
      <c r="H31" s="856"/>
      <c r="I31" s="856"/>
      <c r="J31" s="1874"/>
    </row>
    <row r="32" spans="1:10" s="122" customFormat="1" ht="12" customHeight="1">
      <c r="A32" s="1882" t="s">
        <v>1584</v>
      </c>
      <c r="B32" s="1848">
        <f>+C32+G32</f>
        <v>3857.4219999999991</v>
      </c>
      <c r="C32" s="1848">
        <v>3701.0249999999992</v>
      </c>
      <c r="D32" s="1853">
        <v>2818.9159999999997</v>
      </c>
      <c r="E32" s="1853">
        <v>881.82199999999978</v>
      </c>
      <c r="F32" s="531" t="s">
        <v>1548</v>
      </c>
      <c r="G32" s="1848">
        <v>156.39699999999993</v>
      </c>
      <c r="H32" s="856"/>
      <c r="I32" s="856"/>
      <c r="J32" s="1874"/>
    </row>
    <row r="33" spans="1:10" s="122" customFormat="1" ht="12" customHeight="1">
      <c r="A33" s="1881" t="s">
        <v>1529</v>
      </c>
      <c r="B33" s="1848">
        <f>+C33+G33</f>
        <v>1746.9699999999998</v>
      </c>
      <c r="C33" s="1848">
        <f>D33+E33+F33</f>
        <v>1603.7929999999999</v>
      </c>
      <c r="D33" s="1853">
        <v>486.95400000000006</v>
      </c>
      <c r="E33" s="1853">
        <v>1026.0229999999999</v>
      </c>
      <c r="F33" s="1853">
        <v>90.816000000000003</v>
      </c>
      <c r="G33" s="1848">
        <v>143.17700000000002</v>
      </c>
      <c r="H33" s="856"/>
      <c r="I33" s="856"/>
      <c r="J33" s="1874"/>
    </row>
    <row r="34" spans="1:10" s="239" customFormat="1" ht="23.1" customHeight="1">
      <c r="A34" s="1872" t="s">
        <v>1536</v>
      </c>
      <c r="B34" s="1846">
        <f t="shared" ref="B34:G34" si="6">SUM(B35:B37)</f>
        <v>4274.6370000000006</v>
      </c>
      <c r="C34" s="1846">
        <f t="shared" si="6"/>
        <v>4000.884</v>
      </c>
      <c r="D34" s="1846">
        <f t="shared" si="6"/>
        <v>924.51600000000008</v>
      </c>
      <c r="E34" s="1846">
        <f t="shared" si="6"/>
        <v>1338.1590000000001</v>
      </c>
      <c r="F34" s="1846">
        <f t="shared" si="6"/>
        <v>1738.2090000000001</v>
      </c>
      <c r="G34" s="1846">
        <f t="shared" si="6"/>
        <v>273.75299999999999</v>
      </c>
      <c r="H34" s="856"/>
      <c r="I34" s="856"/>
      <c r="J34" s="1874"/>
    </row>
    <row r="35" spans="1:10" s="122" customFormat="1" ht="12" customHeight="1">
      <c r="A35" s="1881" t="s">
        <v>1583</v>
      </c>
      <c r="B35" s="1848">
        <f>+C35+G35</f>
        <v>2955.1060000000002</v>
      </c>
      <c r="C35" s="1848">
        <f>D35+E35+F35</f>
        <v>2681.3530000000001</v>
      </c>
      <c r="D35" s="1853">
        <v>50.814</v>
      </c>
      <c r="E35" s="1853">
        <v>920.39800000000014</v>
      </c>
      <c r="F35" s="1853">
        <v>1710.1410000000001</v>
      </c>
      <c r="G35" s="1848">
        <v>273.75299999999999</v>
      </c>
      <c r="H35" s="856"/>
      <c r="I35" s="856"/>
      <c r="J35" s="1874"/>
    </row>
    <row r="36" spans="1:10" s="122" customFormat="1" ht="12" customHeight="1">
      <c r="A36" s="1882" t="s">
        <v>1584</v>
      </c>
      <c r="B36" s="1848">
        <f>+C36+G36</f>
        <v>1123.6790000000001</v>
      </c>
      <c r="C36" s="1848">
        <f>D36+E36+F36</f>
        <v>1123.6790000000001</v>
      </c>
      <c r="D36" s="1853">
        <v>871.97300000000007</v>
      </c>
      <c r="E36" s="1853">
        <v>223.63799999999998</v>
      </c>
      <c r="F36" s="1853">
        <v>28.067999999999998</v>
      </c>
      <c r="G36" s="1848">
        <v>0</v>
      </c>
      <c r="H36" s="856"/>
      <c r="I36" s="856"/>
      <c r="J36" s="1874"/>
    </row>
    <row r="37" spans="1:10" s="122" customFormat="1" ht="12" customHeight="1">
      <c r="A37" s="1881" t="s">
        <v>1529</v>
      </c>
      <c r="B37" s="1848">
        <f>+C37+G37</f>
        <v>195.852</v>
      </c>
      <c r="C37" s="1848">
        <f>D37+E37+F37</f>
        <v>195.852</v>
      </c>
      <c r="D37" s="1853">
        <v>1.7290000000000001</v>
      </c>
      <c r="E37" s="1853">
        <v>194.12299999999999</v>
      </c>
      <c r="F37" s="1853">
        <v>0</v>
      </c>
      <c r="G37" s="1848">
        <v>0</v>
      </c>
      <c r="H37" s="856"/>
      <c r="I37" s="856"/>
      <c r="J37" s="1874"/>
    </row>
    <row r="38" spans="1:10" s="239" customFormat="1" ht="23.1" customHeight="1">
      <c r="A38" s="1872" t="s">
        <v>1537</v>
      </c>
      <c r="B38" s="1846">
        <f t="shared" ref="B38:G38" si="7">SUM(B39:B41)</f>
        <v>8137.6110000000008</v>
      </c>
      <c r="C38" s="1846">
        <f t="shared" si="7"/>
        <v>4539.2960000000003</v>
      </c>
      <c r="D38" s="1846">
        <f t="shared" si="7"/>
        <v>256.45799999999997</v>
      </c>
      <c r="E38" s="1846">
        <f t="shared" si="7"/>
        <v>1051.9100000000003</v>
      </c>
      <c r="F38" s="1846">
        <f t="shared" si="7"/>
        <v>3230.9279999999999</v>
      </c>
      <c r="G38" s="1846">
        <f t="shared" si="7"/>
        <v>3598.3150000000005</v>
      </c>
      <c r="H38" s="856"/>
      <c r="I38" s="856"/>
      <c r="J38" s="1874"/>
    </row>
    <row r="39" spans="1:10" s="122" customFormat="1" ht="12" customHeight="1">
      <c r="A39" s="1881" t="s">
        <v>1583</v>
      </c>
      <c r="B39" s="1848">
        <f>+C39+G39</f>
        <v>2816.8890000000001</v>
      </c>
      <c r="C39" s="1848">
        <f>D39+E39+F39</f>
        <v>2270.7260000000001</v>
      </c>
      <c r="D39" s="1848">
        <v>10.750000000000004</v>
      </c>
      <c r="E39" s="1848">
        <v>885.09900000000027</v>
      </c>
      <c r="F39" s="1848">
        <v>1374.877</v>
      </c>
      <c r="G39" s="1848">
        <v>546.16300000000001</v>
      </c>
      <c r="H39" s="856"/>
      <c r="I39" s="856"/>
      <c r="J39" s="1874"/>
    </row>
    <row r="40" spans="1:10" s="122" customFormat="1" ht="12" customHeight="1">
      <c r="A40" s="1882" t="s">
        <v>1584</v>
      </c>
      <c r="B40" s="1848">
        <f>+C40+G40</f>
        <v>634.88900000000001</v>
      </c>
      <c r="C40" s="1848">
        <f>D40+E40+F40</f>
        <v>630.10500000000002</v>
      </c>
      <c r="D40" s="1848">
        <v>119.702</v>
      </c>
      <c r="E40" s="1848">
        <v>0</v>
      </c>
      <c r="F40" s="1848">
        <v>510.40300000000002</v>
      </c>
      <c r="G40" s="1848">
        <v>4.7839999999999998</v>
      </c>
      <c r="H40" s="856"/>
      <c r="I40" s="856"/>
      <c r="J40" s="1874"/>
    </row>
    <row r="41" spans="1:10" s="122" customFormat="1" ht="12" customHeight="1">
      <c r="A41" s="1881" t="s">
        <v>1529</v>
      </c>
      <c r="B41" s="1848">
        <f>+C41+G41</f>
        <v>4685.8330000000005</v>
      </c>
      <c r="C41" s="1848">
        <f>D41+E41+F41</f>
        <v>1638.4649999999997</v>
      </c>
      <c r="D41" s="1848">
        <v>126.006</v>
      </c>
      <c r="E41" s="1848">
        <v>166.81100000000006</v>
      </c>
      <c r="F41" s="1848">
        <v>1345.6479999999997</v>
      </c>
      <c r="G41" s="1848">
        <v>3047.3680000000004</v>
      </c>
      <c r="H41" s="856"/>
      <c r="I41" s="856"/>
      <c r="J41" s="1874"/>
    </row>
    <row r="42" spans="1:10" s="239" customFormat="1" ht="23.1" customHeight="1">
      <c r="A42" s="1872" t="s">
        <v>1538</v>
      </c>
      <c r="B42" s="1846">
        <f t="shared" ref="B42:G42" si="8">SUM(B43:B45)</f>
        <v>1743.0920000000001</v>
      </c>
      <c r="C42" s="1846">
        <f t="shared" si="8"/>
        <v>1701.0910000000003</v>
      </c>
      <c r="D42" s="1846">
        <f t="shared" si="8"/>
        <v>156.90200000000004</v>
      </c>
      <c r="E42" s="1846">
        <f t="shared" si="8"/>
        <v>722.95799999999997</v>
      </c>
      <c r="F42" s="1846">
        <v>821.23100000000011</v>
      </c>
      <c r="G42" s="1846">
        <f t="shared" si="8"/>
        <v>42.000999999999998</v>
      </c>
      <c r="H42" s="856"/>
      <c r="I42" s="856"/>
      <c r="J42" s="1874"/>
    </row>
    <row r="43" spans="1:10" s="122" customFormat="1" ht="12" customHeight="1">
      <c r="A43" s="1881" t="s">
        <v>1583</v>
      </c>
      <c r="B43" s="1848">
        <f>+C43+G43</f>
        <v>822.12700000000018</v>
      </c>
      <c r="C43" s="1848">
        <f>D43+E43+F43</f>
        <v>819.62700000000018</v>
      </c>
      <c r="D43" s="1848">
        <v>52.333000000000006</v>
      </c>
      <c r="E43" s="1848">
        <v>195.56899999999999</v>
      </c>
      <c r="F43" s="1848">
        <v>571.72500000000014</v>
      </c>
      <c r="G43" s="1848">
        <v>2.5</v>
      </c>
      <c r="H43" s="856"/>
      <c r="I43" s="856"/>
      <c r="J43" s="1874"/>
    </row>
    <row r="44" spans="1:10" s="122" customFormat="1" ht="12" customHeight="1">
      <c r="A44" s="1882" t="s">
        <v>1584</v>
      </c>
      <c r="B44" s="1848">
        <f>+C44+G44</f>
        <v>69.671000000000006</v>
      </c>
      <c r="C44" s="1848">
        <v>69.671000000000006</v>
      </c>
      <c r="D44" s="1848">
        <v>45.069000000000003</v>
      </c>
      <c r="E44" s="1848">
        <v>24.375</v>
      </c>
      <c r="F44" s="531" t="s">
        <v>633</v>
      </c>
      <c r="G44" s="1848">
        <v>0</v>
      </c>
      <c r="H44" s="856"/>
      <c r="I44" s="856"/>
      <c r="J44" s="1874"/>
    </row>
    <row r="45" spans="1:10" s="122" customFormat="1" ht="12" customHeight="1">
      <c r="A45" s="1881" t="s">
        <v>1529</v>
      </c>
      <c r="B45" s="1848">
        <f>+C45+G45</f>
        <v>851.29399999999998</v>
      </c>
      <c r="C45" s="1848">
        <f>D45+E45+F45</f>
        <v>811.79300000000001</v>
      </c>
      <c r="D45" s="1848">
        <v>59.500000000000021</v>
      </c>
      <c r="E45" s="1848">
        <v>503.01400000000001</v>
      </c>
      <c r="F45" s="1848">
        <v>249.27900000000002</v>
      </c>
      <c r="G45" s="1848">
        <v>39.500999999999998</v>
      </c>
      <c r="H45" s="856"/>
      <c r="I45" s="856"/>
      <c r="J45" s="1874"/>
    </row>
    <row r="46" spans="1:10" s="122" customFormat="1" ht="5.25" customHeight="1" thickBot="1">
      <c r="A46" s="963"/>
      <c r="B46" s="963"/>
      <c r="C46" s="963"/>
      <c r="D46" s="963"/>
      <c r="E46" s="963"/>
      <c r="F46" s="963"/>
      <c r="G46" s="963"/>
    </row>
    <row r="47" spans="1:10" s="122" customFormat="1" ht="3.75" customHeight="1" thickTop="1">
      <c r="A47" s="950"/>
      <c r="B47" s="950"/>
      <c r="C47" s="950"/>
      <c r="D47" s="950"/>
      <c r="E47" s="950"/>
      <c r="F47" s="950"/>
      <c r="G47" s="950"/>
    </row>
    <row r="48" spans="1:10" s="122" customFormat="1" ht="12.75" customHeight="1">
      <c r="A48" s="1864" t="s">
        <v>1511</v>
      </c>
      <c r="B48" s="1864"/>
      <c r="C48" s="1864"/>
      <c r="D48" s="1864"/>
      <c r="E48" s="1864"/>
      <c r="F48" s="952"/>
    </row>
    <row r="49" spans="1:7" s="1667" customFormat="1" ht="12" customHeight="1">
      <c r="A49" s="1888" t="s">
        <v>691</v>
      </c>
      <c r="B49" s="1202"/>
      <c r="C49" s="1202"/>
      <c r="D49" s="1202"/>
      <c r="E49" s="1202"/>
      <c r="G49" s="1647"/>
    </row>
    <row r="50" spans="1:7" s="1667" customFormat="1" ht="18" customHeight="1">
      <c r="A50" s="2401" t="s">
        <v>1519</v>
      </c>
      <c r="B50" s="2401"/>
      <c r="C50" s="2401"/>
      <c r="D50" s="2401"/>
      <c r="E50" s="2401"/>
      <c r="F50" s="2401"/>
      <c r="G50" s="2401"/>
    </row>
    <row r="51" spans="1:7">
      <c r="A51" s="1514"/>
      <c r="B51" s="1514"/>
      <c r="C51" s="1514"/>
      <c r="D51" s="1514"/>
      <c r="E51" s="1514"/>
    </row>
    <row r="52" spans="1:7">
      <c r="A52" s="1514"/>
      <c r="B52" s="1514"/>
      <c r="C52" s="1514"/>
      <c r="D52" s="1514"/>
      <c r="E52" s="1514"/>
    </row>
    <row r="53" spans="1:7">
      <c r="A53" s="1514"/>
      <c r="B53" s="1514"/>
      <c r="C53" s="1514"/>
      <c r="D53" s="1514"/>
      <c r="E53" s="1514"/>
    </row>
    <row r="54" spans="1:7">
      <c r="A54" s="1514"/>
      <c r="B54" s="1514"/>
      <c r="C54" s="1514"/>
      <c r="D54" s="1514"/>
      <c r="E54" s="1514"/>
    </row>
    <row r="55" spans="1:7">
      <c r="A55" s="1514"/>
      <c r="B55" s="1514"/>
      <c r="C55" s="1514"/>
      <c r="D55" s="1514"/>
      <c r="E55" s="1514"/>
    </row>
  </sheetData>
  <mergeCells count="10">
    <mergeCell ref="A50:G50"/>
    <mergeCell ref="A2:E2"/>
    <mergeCell ref="A3:G3"/>
    <mergeCell ref="B5:B8"/>
    <mergeCell ref="C5:F6"/>
    <mergeCell ref="G5:G8"/>
    <mergeCell ref="C7:C8"/>
    <mergeCell ref="D7:D8"/>
    <mergeCell ref="E7:E8"/>
    <mergeCell ref="F7:F8"/>
  </mergeCells>
  <conditionalFormatting sqref="B9:G47">
    <cfRule type="cellIs" dxfId="28" priority="29" stopIfTrue="1" operator="between">
      <formula>0.001</formula>
      <formula>0.45</formula>
    </cfRule>
  </conditionalFormatting>
  <conditionalFormatting sqref="F32">
    <cfRule type="cellIs" dxfId="27" priority="28" stopIfTrue="1" operator="between">
      <formula>0.0001</formula>
      <formula>0.045</formula>
    </cfRule>
  </conditionalFormatting>
  <conditionalFormatting sqref="F32">
    <cfRule type="cellIs" dxfId="26" priority="27" stopIfTrue="1" operator="between">
      <formula>0.001</formula>
      <formula>0.045</formula>
    </cfRule>
  </conditionalFormatting>
  <conditionalFormatting sqref="F32">
    <cfRule type="cellIs" dxfId="25" priority="26" stopIfTrue="1" operator="between">
      <formula>0.0001</formula>
      <formula>0.045</formula>
    </cfRule>
  </conditionalFormatting>
  <conditionalFormatting sqref="F32">
    <cfRule type="cellIs" dxfId="24" priority="25" stopIfTrue="1" operator="between">
      <formula>0.001</formula>
      <formula>0.45</formula>
    </cfRule>
  </conditionalFormatting>
  <conditionalFormatting sqref="F32">
    <cfRule type="cellIs" dxfId="23" priority="24" stopIfTrue="1" operator="between">
      <formula>0.001</formula>
      <formula>0.045</formula>
    </cfRule>
  </conditionalFormatting>
  <conditionalFormatting sqref="F32">
    <cfRule type="cellIs" dxfId="22" priority="23" stopIfTrue="1" operator="between">
      <formula>0.0001</formula>
      <formula>0.045</formula>
    </cfRule>
  </conditionalFormatting>
  <conditionalFormatting sqref="F32">
    <cfRule type="cellIs" dxfId="21" priority="22" stopIfTrue="1" operator="between">
      <formula>0.001</formula>
      <formula>0.045</formula>
    </cfRule>
  </conditionalFormatting>
  <conditionalFormatting sqref="F32">
    <cfRule type="cellIs" dxfId="20" priority="21" stopIfTrue="1" operator="between">
      <formula>0.0001</formula>
      <formula>0.045</formula>
    </cfRule>
  </conditionalFormatting>
  <conditionalFormatting sqref="F32">
    <cfRule type="cellIs" dxfId="19" priority="20" stopIfTrue="1" operator="between">
      <formula>0.001</formula>
      <formula>0.045</formula>
    </cfRule>
  </conditionalFormatting>
  <conditionalFormatting sqref="F32">
    <cfRule type="cellIs" dxfId="18" priority="19" stopIfTrue="1" operator="between">
      <formula>0.0001</formula>
      <formula>0.045</formula>
    </cfRule>
  </conditionalFormatting>
  <conditionalFormatting sqref="F32">
    <cfRule type="cellIs" dxfId="17" priority="18" stopIfTrue="1" operator="between">
      <formula>0.001</formula>
      <formula>0.45</formula>
    </cfRule>
  </conditionalFormatting>
  <conditionalFormatting sqref="F32">
    <cfRule type="cellIs" dxfId="16" priority="17" stopIfTrue="1" operator="between">
      <formula>0.001</formula>
      <formula>0.045</formula>
    </cfRule>
  </conditionalFormatting>
  <conditionalFormatting sqref="F32">
    <cfRule type="cellIs" dxfId="15" priority="16" stopIfTrue="1" operator="between">
      <formula>0.0001</formula>
      <formula>0.045</formula>
    </cfRule>
  </conditionalFormatting>
  <conditionalFormatting sqref="F32">
    <cfRule type="cellIs" dxfId="14" priority="15" stopIfTrue="1" operator="between">
      <formula>0.001</formula>
      <formula>0.045</formula>
    </cfRule>
  </conditionalFormatting>
  <conditionalFormatting sqref="F44">
    <cfRule type="cellIs" dxfId="13" priority="14" stopIfTrue="1" operator="between">
      <formula>0.0001</formula>
      <formula>0.045</formula>
    </cfRule>
  </conditionalFormatting>
  <conditionalFormatting sqref="F44">
    <cfRule type="cellIs" dxfId="12" priority="13" stopIfTrue="1" operator="between">
      <formula>0.001</formula>
      <formula>0.045</formula>
    </cfRule>
  </conditionalFormatting>
  <conditionalFormatting sqref="F44">
    <cfRule type="cellIs" dxfId="11" priority="12" stopIfTrue="1" operator="between">
      <formula>0.0001</formula>
      <formula>0.045</formula>
    </cfRule>
  </conditionalFormatting>
  <conditionalFormatting sqref="F44">
    <cfRule type="cellIs" dxfId="10" priority="11" stopIfTrue="1" operator="between">
      <formula>0.001</formula>
      <formula>0.45</formula>
    </cfRule>
  </conditionalFormatting>
  <conditionalFormatting sqref="F44">
    <cfRule type="cellIs" dxfId="9" priority="10" stopIfTrue="1" operator="between">
      <formula>0.001</formula>
      <formula>0.045</formula>
    </cfRule>
  </conditionalFormatting>
  <conditionalFormatting sqref="F44">
    <cfRule type="cellIs" dxfId="8" priority="9" stopIfTrue="1" operator="between">
      <formula>0.0001</formula>
      <formula>0.045</formula>
    </cfRule>
  </conditionalFormatting>
  <conditionalFormatting sqref="F44">
    <cfRule type="cellIs" dxfId="7" priority="8" stopIfTrue="1" operator="between">
      <formula>0.001</formula>
      <formula>0.045</formula>
    </cfRule>
  </conditionalFormatting>
  <conditionalFormatting sqref="F44">
    <cfRule type="cellIs" dxfId="6" priority="7" stopIfTrue="1" operator="between">
      <formula>0.0001</formula>
      <formula>0.045</formula>
    </cfRule>
  </conditionalFormatting>
  <conditionalFormatting sqref="F44">
    <cfRule type="cellIs" dxfId="5" priority="6" stopIfTrue="1" operator="between">
      <formula>0.001</formula>
      <formula>0.045</formula>
    </cfRule>
  </conditionalFormatting>
  <conditionalFormatting sqref="F44">
    <cfRule type="cellIs" dxfId="4" priority="5" stopIfTrue="1" operator="between">
      <formula>0.0001</formula>
      <formula>0.045</formula>
    </cfRule>
  </conditionalFormatting>
  <conditionalFormatting sqref="F44">
    <cfRule type="cellIs" dxfId="3" priority="4" stopIfTrue="1" operator="between">
      <formula>0.001</formula>
      <formula>0.45</formula>
    </cfRule>
  </conditionalFormatting>
  <conditionalFormatting sqref="F44">
    <cfRule type="cellIs" dxfId="2" priority="3" stopIfTrue="1" operator="between">
      <formula>0.001</formula>
      <formula>0.045</formula>
    </cfRule>
  </conditionalFormatting>
  <conditionalFormatting sqref="F44">
    <cfRule type="cellIs" dxfId="1" priority="2" stopIfTrue="1" operator="between">
      <formula>0.0001</formula>
      <formula>0.045</formula>
    </cfRule>
  </conditionalFormatting>
  <conditionalFormatting sqref="F44">
    <cfRule type="cellIs" dxfId="0" priority="1" stopIfTrue="1" operator="between">
      <formula>0.001</formula>
      <formula>0.045</formula>
    </cfRule>
  </conditionalFormatting>
  <hyperlinks>
    <hyperlink ref="A50" r:id="rId1"/>
    <hyperlink ref="A1" location="Índice!A1" display="Voltar ao índice"/>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5.xml><?xml version="1.0" encoding="utf-8"?>
<worksheet xmlns="http://schemas.openxmlformats.org/spreadsheetml/2006/main" xmlns:r="http://schemas.openxmlformats.org/officeDocument/2006/relationships">
  <dimension ref="A1:M50"/>
  <sheetViews>
    <sheetView showGridLines="0" workbookViewId="0"/>
  </sheetViews>
  <sheetFormatPr defaultColWidth="9.7109375" defaultRowHeight="11.25"/>
  <cols>
    <col min="1" max="2" width="4.85546875" style="574" customWidth="1"/>
    <col min="3" max="3" width="32" style="574" customWidth="1"/>
    <col min="4" max="4" width="8.7109375" style="731" customWidth="1"/>
    <col min="5" max="5" width="8.7109375" style="574" customWidth="1"/>
    <col min="6" max="6" width="8.7109375" style="731" customWidth="1"/>
    <col min="7" max="7" width="8.7109375" style="574" customWidth="1"/>
    <col min="8" max="8" width="8.7109375" style="731" customWidth="1"/>
    <col min="9" max="9" width="8.7109375" style="574" customWidth="1"/>
    <col min="10" max="10" width="8.7109375" style="731" customWidth="1"/>
    <col min="11" max="11" width="8.7109375" style="574" customWidth="1"/>
    <col min="12" max="16384" width="9.7109375" style="574"/>
  </cols>
  <sheetData>
    <row r="1" spans="1:13" ht="18" customHeight="1">
      <c r="A1" s="1921" t="s">
        <v>1737</v>
      </c>
    </row>
    <row r="2" spans="1:13" s="616" customFormat="1" ht="12" customHeight="1">
      <c r="A2" s="1991" t="s">
        <v>409</v>
      </c>
      <c r="B2" s="1991"/>
      <c r="C2" s="1991"/>
      <c r="D2" s="1991"/>
      <c r="E2" s="1991"/>
      <c r="F2" s="1991"/>
      <c r="G2" s="1991"/>
      <c r="H2" s="1991"/>
      <c r="I2" s="575"/>
      <c r="J2" s="732"/>
      <c r="K2" s="575"/>
      <c r="L2" s="733"/>
    </row>
    <row r="3" spans="1:13" s="616" customFormat="1" ht="21.75" customHeight="1">
      <c r="A3" s="1982" t="s">
        <v>410</v>
      </c>
      <c r="B3" s="2031"/>
      <c r="C3" s="2031"/>
      <c r="D3" s="2031"/>
      <c r="E3" s="2031"/>
      <c r="F3" s="2031"/>
      <c r="G3" s="2031"/>
      <c r="H3" s="2031"/>
      <c r="I3" s="2031"/>
      <c r="J3" s="2031"/>
      <c r="K3" s="2031"/>
      <c r="L3" s="734"/>
    </row>
    <row r="4" spans="1:13" ht="12" customHeight="1">
      <c r="A4" s="576" t="s">
        <v>324</v>
      </c>
      <c r="B4" s="576"/>
      <c r="C4" s="577"/>
      <c r="D4" s="735"/>
      <c r="E4" s="735"/>
      <c r="F4" s="735"/>
      <c r="G4" s="578"/>
      <c r="H4" s="736"/>
      <c r="I4" s="580"/>
      <c r="J4" s="737"/>
      <c r="K4" s="580"/>
    </row>
    <row r="5" spans="1:13" ht="15" customHeight="1">
      <c r="A5" s="2032" t="s">
        <v>411</v>
      </c>
      <c r="B5" s="1998"/>
      <c r="C5" s="2001"/>
      <c r="D5" s="1997" t="s">
        <v>412</v>
      </c>
      <c r="E5" s="2001"/>
      <c r="F5" s="1997" t="s">
        <v>413</v>
      </c>
      <c r="G5" s="2030"/>
      <c r="H5" s="1997" t="s">
        <v>414</v>
      </c>
      <c r="I5" s="2030"/>
      <c r="J5" s="1997" t="s">
        <v>415</v>
      </c>
      <c r="K5" s="2030"/>
    </row>
    <row r="6" spans="1:13" ht="42.75" customHeight="1">
      <c r="A6" s="2033"/>
      <c r="B6" s="2031"/>
      <c r="C6" s="2025"/>
      <c r="D6" s="1999"/>
      <c r="E6" s="2002"/>
      <c r="F6" s="2027"/>
      <c r="G6" s="2028"/>
      <c r="H6" s="2027"/>
      <c r="I6" s="2028"/>
      <c r="J6" s="2027"/>
      <c r="K6" s="2028"/>
    </row>
    <row r="7" spans="1:13" ht="17.100000000000001" customHeight="1">
      <c r="A7" s="2033"/>
      <c r="B7" s="2031"/>
      <c r="C7" s="2025"/>
      <c r="D7" s="738" t="s">
        <v>328</v>
      </c>
      <c r="E7" s="581" t="s">
        <v>121</v>
      </c>
      <c r="F7" s="738" t="s">
        <v>328</v>
      </c>
      <c r="G7" s="581" t="s">
        <v>121</v>
      </c>
      <c r="H7" s="738" t="s">
        <v>328</v>
      </c>
      <c r="I7" s="581" t="s">
        <v>121</v>
      </c>
      <c r="J7" s="738" t="s">
        <v>328</v>
      </c>
      <c r="K7" s="34" t="s">
        <v>121</v>
      </c>
    </row>
    <row r="8" spans="1:13" ht="9" customHeight="1">
      <c r="A8" s="582"/>
      <c r="B8" s="582"/>
      <c r="C8" s="577"/>
      <c r="D8" s="739"/>
      <c r="E8" s="582"/>
      <c r="F8" s="740"/>
      <c r="G8" s="582"/>
      <c r="H8" s="740"/>
      <c r="I8" s="580"/>
      <c r="J8" s="737"/>
      <c r="K8" s="580"/>
    </row>
    <row r="9" spans="1:13" ht="15" customHeight="1">
      <c r="A9" s="582"/>
      <c r="B9" s="590" t="s">
        <v>416</v>
      </c>
      <c r="C9" s="578"/>
      <c r="D9" s="741">
        <v>20363</v>
      </c>
      <c r="E9" s="585">
        <v>100</v>
      </c>
      <c r="F9" s="735">
        <v>845</v>
      </c>
      <c r="G9" s="694">
        <v>4.2</v>
      </c>
      <c r="H9" s="735">
        <v>88</v>
      </c>
      <c r="I9" s="694">
        <v>0.4</v>
      </c>
      <c r="J9" s="742">
        <v>5</v>
      </c>
      <c r="K9" s="743">
        <v>0</v>
      </c>
      <c r="M9" s="744"/>
    </row>
    <row r="10" spans="1:13" ht="9" customHeight="1">
      <c r="A10" s="582"/>
      <c r="B10" s="577"/>
      <c r="C10" s="577"/>
      <c r="D10" s="739"/>
      <c r="E10" s="582"/>
      <c r="F10" s="740"/>
      <c r="G10" s="588"/>
      <c r="H10" s="740"/>
      <c r="I10" s="588" t="s">
        <v>417</v>
      </c>
      <c r="J10" s="736"/>
      <c r="K10" s="588"/>
      <c r="M10" s="745"/>
    </row>
    <row r="11" spans="1:13" s="695" customFormat="1" ht="11.25" customHeight="1">
      <c r="A11" s="589"/>
      <c r="B11" s="590" t="s">
        <v>418</v>
      </c>
      <c r="C11" s="590"/>
      <c r="D11" s="746">
        <v>20490</v>
      </c>
      <c r="E11" s="585">
        <v>100</v>
      </c>
      <c r="F11" s="747">
        <v>854</v>
      </c>
      <c r="G11" s="694">
        <f>(+F11/D11)*100</f>
        <v>4.1678867740361145</v>
      </c>
      <c r="H11" s="735">
        <v>89</v>
      </c>
      <c r="I11" s="694">
        <v>0.4</v>
      </c>
      <c r="J11" s="742">
        <v>5</v>
      </c>
      <c r="K11" s="743">
        <v>0</v>
      </c>
      <c r="M11" s="745"/>
    </row>
    <row r="12" spans="1:13" ht="6.75" customHeight="1">
      <c r="A12" s="577"/>
      <c r="B12" s="577"/>
      <c r="C12" s="577"/>
      <c r="D12" s="739"/>
      <c r="E12" s="694"/>
      <c r="F12" s="748"/>
      <c r="G12" s="597"/>
      <c r="H12" s="748"/>
      <c r="I12" s="597" t="s">
        <v>417</v>
      </c>
      <c r="J12" s="748"/>
      <c r="K12" s="597"/>
      <c r="M12" s="745"/>
    </row>
    <row r="13" spans="1:13" ht="15" customHeight="1">
      <c r="A13" s="598"/>
      <c r="B13" s="749" t="s">
        <v>419</v>
      </c>
      <c r="C13" s="599"/>
      <c r="D13" s="750">
        <v>19928</v>
      </c>
      <c r="E13" s="588">
        <v>100</v>
      </c>
      <c r="F13" s="751">
        <v>797</v>
      </c>
      <c r="G13" s="752">
        <f t="shared" ref="G13:G17" si="0">(+F13/D13)*100</f>
        <v>3.9993978321959047</v>
      </c>
      <c r="H13" s="751">
        <v>84</v>
      </c>
      <c r="I13" s="752">
        <v>0.4</v>
      </c>
      <c r="J13" s="753" t="s">
        <v>420</v>
      </c>
      <c r="K13" s="754" t="s">
        <v>336</v>
      </c>
      <c r="M13" s="755"/>
    </row>
    <row r="14" spans="1:13" ht="15" customHeight="1">
      <c r="A14" s="577"/>
      <c r="B14" s="749" t="s">
        <v>421</v>
      </c>
      <c r="C14" s="599"/>
      <c r="D14" s="750">
        <v>18875</v>
      </c>
      <c r="E14" s="588">
        <v>100</v>
      </c>
      <c r="F14" s="756">
        <v>689</v>
      </c>
      <c r="G14" s="752">
        <f t="shared" si="0"/>
        <v>3.6503311258278144</v>
      </c>
      <c r="H14" s="756">
        <v>62</v>
      </c>
      <c r="I14" s="752">
        <v>0.3</v>
      </c>
      <c r="J14" s="757" t="s">
        <v>142</v>
      </c>
      <c r="K14" s="752" t="s">
        <v>142</v>
      </c>
      <c r="M14" s="755"/>
    </row>
    <row r="15" spans="1:13" ht="15" customHeight="1">
      <c r="A15" s="608"/>
      <c r="B15" s="749" t="s">
        <v>422</v>
      </c>
      <c r="C15" s="599"/>
      <c r="D15" s="750">
        <v>23148</v>
      </c>
      <c r="E15" s="588">
        <v>100</v>
      </c>
      <c r="F15" s="750">
        <v>1138</v>
      </c>
      <c r="G15" s="752">
        <f t="shared" si="0"/>
        <v>4.916191463625367</v>
      </c>
      <c r="H15" s="750">
        <v>124</v>
      </c>
      <c r="I15" s="752">
        <v>0.5</v>
      </c>
      <c r="J15" s="753" t="s">
        <v>423</v>
      </c>
      <c r="K15" s="754" t="s">
        <v>336</v>
      </c>
      <c r="M15" s="755"/>
    </row>
    <row r="16" spans="1:13" ht="15" customHeight="1">
      <c r="A16" s="608"/>
      <c r="B16" s="749" t="s">
        <v>424</v>
      </c>
      <c r="C16" s="599"/>
      <c r="D16" s="750">
        <v>17798</v>
      </c>
      <c r="E16" s="588">
        <v>100</v>
      </c>
      <c r="F16" s="750">
        <v>546</v>
      </c>
      <c r="G16" s="752">
        <f t="shared" si="0"/>
        <v>3.0677604225193842</v>
      </c>
      <c r="H16" s="750">
        <v>47</v>
      </c>
      <c r="I16" s="752">
        <v>0.3</v>
      </c>
      <c r="J16" s="757" t="s">
        <v>142</v>
      </c>
      <c r="K16" s="752" t="s">
        <v>142</v>
      </c>
      <c r="M16" s="755"/>
    </row>
    <row r="17" spans="1:13" ht="15" customHeight="1">
      <c r="A17" s="608"/>
      <c r="B17" s="749" t="s">
        <v>425</v>
      </c>
      <c r="C17" s="599"/>
      <c r="D17" s="750">
        <v>20459</v>
      </c>
      <c r="E17" s="588">
        <v>100</v>
      </c>
      <c r="F17" s="750">
        <v>829</v>
      </c>
      <c r="G17" s="752">
        <f t="shared" si="0"/>
        <v>4.0520064519282464</v>
      </c>
      <c r="H17" s="750">
        <v>102</v>
      </c>
      <c r="I17" s="758">
        <v>0.5</v>
      </c>
      <c r="J17" s="757" t="s">
        <v>142</v>
      </c>
      <c r="K17" s="752" t="s">
        <v>142</v>
      </c>
      <c r="M17" s="755"/>
    </row>
    <row r="18" spans="1:13" ht="9" customHeight="1">
      <c r="A18" s="608"/>
      <c r="B18" s="759"/>
      <c r="C18" s="599"/>
      <c r="D18" s="750"/>
      <c r="E18" s="760"/>
      <c r="F18" s="750"/>
      <c r="G18" s="760"/>
      <c r="H18" s="750"/>
      <c r="I18" s="694" t="s">
        <v>417</v>
      </c>
      <c r="J18" s="756"/>
      <c r="K18" s="760"/>
      <c r="M18" s="755"/>
    </row>
    <row r="19" spans="1:13" s="695" customFormat="1" ht="15" customHeight="1">
      <c r="A19" s="598"/>
      <c r="B19" s="590" t="s">
        <v>426</v>
      </c>
      <c r="C19" s="761"/>
      <c r="D19" s="762">
        <v>16856</v>
      </c>
      <c r="E19" s="585">
        <v>100</v>
      </c>
      <c r="F19" s="762">
        <v>663</v>
      </c>
      <c r="G19" s="694">
        <f>(+F19/D19)*100</f>
        <v>3.9333175130517324</v>
      </c>
      <c r="H19" s="747">
        <v>71</v>
      </c>
      <c r="I19" s="694">
        <v>0.4</v>
      </c>
      <c r="J19" s="747" t="s">
        <v>142</v>
      </c>
      <c r="K19" s="694" t="s">
        <v>142</v>
      </c>
      <c r="M19" s="744"/>
    </row>
    <row r="20" spans="1:13" s="695" customFormat="1" ht="9.9499999999999993" customHeight="1">
      <c r="A20" s="598"/>
      <c r="B20" s="763"/>
      <c r="C20" s="761"/>
      <c r="D20" s="762"/>
      <c r="E20" s="764"/>
      <c r="F20" s="762"/>
      <c r="G20" s="694"/>
      <c r="H20" s="762"/>
      <c r="I20" s="56"/>
      <c r="J20" s="765"/>
      <c r="K20" s="764"/>
      <c r="M20" s="744"/>
    </row>
    <row r="21" spans="1:13" s="695" customFormat="1" ht="15" customHeight="1">
      <c r="A21" s="598"/>
      <c r="B21" s="590" t="s">
        <v>427</v>
      </c>
      <c r="C21" s="761"/>
      <c r="D21" s="762">
        <v>18204</v>
      </c>
      <c r="E21" s="585">
        <v>100</v>
      </c>
      <c r="F21" s="765">
        <v>634</v>
      </c>
      <c r="G21" s="694">
        <f>(+F21/D21)*100</f>
        <v>3.4827510437266533</v>
      </c>
      <c r="H21" s="762">
        <v>61</v>
      </c>
      <c r="I21" s="694">
        <v>0.3</v>
      </c>
      <c r="J21" s="747" t="s">
        <v>142</v>
      </c>
      <c r="K21" s="694" t="s">
        <v>142</v>
      </c>
      <c r="M21" s="744"/>
    </row>
    <row r="22" spans="1:13" s="695" customFormat="1" ht="18.75" customHeight="1" thickBot="1">
      <c r="A22" s="766"/>
      <c r="B22" s="766"/>
      <c r="C22" s="766"/>
      <c r="D22" s="767"/>
      <c r="E22" s="766"/>
      <c r="F22" s="767"/>
      <c r="G22" s="766"/>
      <c r="H22" s="767"/>
      <c r="I22" s="766" t="s">
        <v>417</v>
      </c>
      <c r="J22" s="767"/>
      <c r="K22" s="766"/>
      <c r="M22" s="744"/>
    </row>
    <row r="23" spans="1:13" ht="17.25" customHeight="1" thickTop="1">
      <c r="A23" s="577"/>
      <c r="B23" s="577"/>
      <c r="C23" s="577"/>
      <c r="D23" s="739"/>
      <c r="E23" s="577"/>
      <c r="F23" s="739"/>
      <c r="G23" s="577"/>
      <c r="H23" s="739"/>
      <c r="I23" s="580"/>
      <c r="J23" s="737"/>
      <c r="K23" s="580"/>
    </row>
    <row r="24" spans="1:13" ht="12.75" customHeight="1">
      <c r="A24" s="580"/>
      <c r="B24" s="577"/>
      <c r="C24" s="580"/>
      <c r="D24" s="739"/>
      <c r="E24" s="577"/>
      <c r="F24" s="739"/>
      <c r="G24" s="577"/>
      <c r="H24" s="739"/>
      <c r="I24" s="580"/>
      <c r="J24" s="737"/>
      <c r="K24" s="580"/>
    </row>
    <row r="25" spans="1:13" ht="12.75">
      <c r="A25" s="580"/>
      <c r="B25" s="580"/>
      <c r="C25" s="580"/>
      <c r="D25" s="737"/>
      <c r="E25" s="580"/>
      <c r="F25" s="737"/>
      <c r="G25" s="580"/>
      <c r="H25" s="737"/>
      <c r="I25" s="580"/>
      <c r="J25" s="737"/>
      <c r="K25" s="580"/>
    </row>
    <row r="26" spans="1:13" ht="12.75">
      <c r="A26" s="1991" t="s">
        <v>409</v>
      </c>
      <c r="B26" s="1991"/>
      <c r="C26" s="1991"/>
      <c r="D26" s="1991"/>
      <c r="E26" s="1991"/>
      <c r="F26" s="1991"/>
      <c r="G26" s="1991"/>
      <c r="H26" s="1991"/>
      <c r="I26" s="575"/>
      <c r="J26" s="732"/>
      <c r="K26" s="575"/>
    </row>
    <row r="27" spans="1:13" ht="21.75" customHeight="1">
      <c r="A27" s="1982" t="s">
        <v>428</v>
      </c>
      <c r="B27" s="2031"/>
      <c r="C27" s="2031"/>
      <c r="D27" s="2031"/>
      <c r="E27" s="2031"/>
      <c r="F27" s="2031"/>
      <c r="G27" s="2031"/>
      <c r="H27" s="2031"/>
      <c r="I27" s="2031"/>
      <c r="J27" s="2031"/>
      <c r="K27" s="2031"/>
    </row>
    <row r="28" spans="1:13" ht="12" customHeight="1">
      <c r="A28" s="576" t="s">
        <v>324</v>
      </c>
      <c r="B28" s="576"/>
      <c r="C28" s="577"/>
      <c r="D28" s="739"/>
      <c r="E28" s="578"/>
      <c r="F28" s="735"/>
      <c r="G28" s="578"/>
      <c r="H28" s="736"/>
      <c r="I28" s="580"/>
      <c r="J28" s="737"/>
      <c r="K28" s="580"/>
    </row>
    <row r="29" spans="1:13" ht="15" customHeight="1">
      <c r="A29" s="2032" t="s">
        <v>411</v>
      </c>
      <c r="B29" s="1998"/>
      <c r="C29" s="2001"/>
      <c r="D29" s="1997" t="s">
        <v>429</v>
      </c>
      <c r="E29" s="2030"/>
      <c r="F29" s="1997" t="s">
        <v>430</v>
      </c>
      <c r="G29" s="2030"/>
      <c r="H29" s="1997" t="s">
        <v>431</v>
      </c>
      <c r="I29" s="2030"/>
      <c r="J29" s="1997" t="s">
        <v>432</v>
      </c>
      <c r="K29" s="2030"/>
    </row>
    <row r="30" spans="1:13" ht="42.75" customHeight="1">
      <c r="A30" s="2033"/>
      <c r="B30" s="2031"/>
      <c r="C30" s="2025"/>
      <c r="D30" s="2027"/>
      <c r="E30" s="2028"/>
      <c r="F30" s="2027"/>
      <c r="G30" s="2028"/>
      <c r="H30" s="2027"/>
      <c r="I30" s="2028"/>
      <c r="J30" s="2027"/>
      <c r="K30" s="2028"/>
    </row>
    <row r="31" spans="1:13" ht="16.5" customHeight="1">
      <c r="A31" s="2033"/>
      <c r="B31" s="2031"/>
      <c r="C31" s="2025"/>
      <c r="D31" s="738" t="s">
        <v>328</v>
      </c>
      <c r="E31" s="581" t="s">
        <v>121</v>
      </c>
      <c r="F31" s="738" t="s">
        <v>328</v>
      </c>
      <c r="G31" s="581" t="s">
        <v>121</v>
      </c>
      <c r="H31" s="738" t="s">
        <v>328</v>
      </c>
      <c r="I31" s="581" t="s">
        <v>121</v>
      </c>
      <c r="J31" s="738" t="s">
        <v>328</v>
      </c>
      <c r="K31" s="34" t="s">
        <v>121</v>
      </c>
    </row>
    <row r="32" spans="1:13" ht="12.75">
      <c r="A32" s="580"/>
      <c r="B32" s="580"/>
      <c r="C32" s="580"/>
      <c r="D32" s="737"/>
      <c r="E32" s="768"/>
      <c r="F32" s="769"/>
      <c r="G32" s="768"/>
      <c r="H32" s="769"/>
      <c r="I32" s="768"/>
      <c r="J32" s="769"/>
      <c r="K32" s="768"/>
    </row>
    <row r="33" spans="1:11" ht="12.75">
      <c r="A33" s="56"/>
      <c r="B33" s="590" t="s">
        <v>416</v>
      </c>
      <c r="C33" s="578"/>
      <c r="D33" s="770">
        <v>197</v>
      </c>
      <c r="E33" s="771">
        <v>1.0249619930361433</v>
      </c>
      <c r="F33" s="772">
        <v>267</v>
      </c>
      <c r="G33" s="771">
        <v>1.3</v>
      </c>
      <c r="H33" s="772">
        <v>190</v>
      </c>
      <c r="I33" s="771">
        <v>0.9</v>
      </c>
      <c r="J33" s="772">
        <v>99</v>
      </c>
      <c r="K33" s="771">
        <v>0.5</v>
      </c>
    </row>
    <row r="34" spans="1:11" ht="12.75">
      <c r="A34" s="56"/>
      <c r="B34" s="590"/>
      <c r="C34" s="590"/>
      <c r="D34" s="770" t="s">
        <v>417</v>
      </c>
      <c r="E34" s="773"/>
      <c r="F34" s="772" t="s">
        <v>417</v>
      </c>
      <c r="G34" s="773"/>
      <c r="H34" s="772" t="s">
        <v>417</v>
      </c>
      <c r="I34" s="773"/>
      <c r="J34" s="772" t="s">
        <v>417</v>
      </c>
      <c r="K34" s="773"/>
    </row>
    <row r="35" spans="1:11" ht="15" customHeight="1">
      <c r="A35" s="56"/>
      <c r="B35" s="590" t="s">
        <v>418</v>
      </c>
      <c r="C35" s="590"/>
      <c r="D35" s="770">
        <v>198</v>
      </c>
      <c r="E35" s="771">
        <v>1.0393793002488656</v>
      </c>
      <c r="F35" s="772">
        <v>272</v>
      </c>
      <c r="G35" s="771">
        <v>1.3</v>
      </c>
      <c r="H35" s="772">
        <v>191</v>
      </c>
      <c r="I35" s="771">
        <v>0.9</v>
      </c>
      <c r="J35" s="772">
        <v>100</v>
      </c>
      <c r="K35" s="771">
        <v>0.5</v>
      </c>
    </row>
    <row r="36" spans="1:11" ht="15" customHeight="1">
      <c r="A36" s="580"/>
      <c r="B36" s="577"/>
      <c r="C36" s="577"/>
      <c r="D36" s="737" t="s">
        <v>417</v>
      </c>
      <c r="E36" s="774"/>
      <c r="F36" s="769" t="s">
        <v>417</v>
      </c>
      <c r="G36" s="774" t="s">
        <v>417</v>
      </c>
      <c r="H36" s="769" t="s">
        <v>417</v>
      </c>
      <c r="I36" s="774" t="s">
        <v>417</v>
      </c>
      <c r="J36" s="769" t="s">
        <v>417</v>
      </c>
      <c r="K36" s="774" t="s">
        <v>417</v>
      </c>
    </row>
    <row r="37" spans="1:11" ht="15" customHeight="1">
      <c r="A37" s="580"/>
      <c r="B37" s="749" t="s">
        <v>419</v>
      </c>
      <c r="C37" s="599"/>
      <c r="D37" s="737">
        <v>170</v>
      </c>
      <c r="E37" s="775">
        <v>0.9279049158108742</v>
      </c>
      <c r="F37" s="769">
        <v>256</v>
      </c>
      <c r="G37" s="775">
        <v>1.3</v>
      </c>
      <c r="H37" s="769">
        <v>167</v>
      </c>
      <c r="I37" s="775">
        <v>0.8</v>
      </c>
      <c r="J37" s="769">
        <v>115</v>
      </c>
      <c r="K37" s="775">
        <v>0.6</v>
      </c>
    </row>
    <row r="38" spans="1:11" ht="15" customHeight="1">
      <c r="A38" s="580"/>
      <c r="B38" s="749" t="s">
        <v>421</v>
      </c>
      <c r="C38" s="599"/>
      <c r="D38" s="737">
        <v>210</v>
      </c>
      <c r="E38" s="775">
        <v>1.1000000000000001</v>
      </c>
      <c r="F38" s="769">
        <v>173</v>
      </c>
      <c r="G38" s="775">
        <v>0.9</v>
      </c>
      <c r="H38" s="769">
        <v>177</v>
      </c>
      <c r="I38" s="775">
        <v>0.9</v>
      </c>
      <c r="J38" s="769">
        <v>64</v>
      </c>
      <c r="K38" s="775">
        <v>0.3</v>
      </c>
    </row>
    <row r="39" spans="1:11" ht="15" customHeight="1">
      <c r="A39" s="580"/>
      <c r="B39" s="749" t="s">
        <v>422</v>
      </c>
      <c r="C39" s="599"/>
      <c r="D39" s="737">
        <v>233</v>
      </c>
      <c r="E39" s="775">
        <v>1</v>
      </c>
      <c r="F39" s="769">
        <v>405</v>
      </c>
      <c r="G39" s="775">
        <v>1.7</v>
      </c>
      <c r="H39" s="769">
        <v>244</v>
      </c>
      <c r="I39" s="775">
        <v>1.1000000000000001</v>
      </c>
      <c r="J39" s="776">
        <v>127</v>
      </c>
      <c r="K39" s="775">
        <v>0.5</v>
      </c>
    </row>
    <row r="40" spans="1:11" ht="15" customHeight="1">
      <c r="A40" s="580"/>
      <c r="B40" s="749" t="s">
        <v>424</v>
      </c>
      <c r="C40" s="599"/>
      <c r="D40" s="737">
        <v>131</v>
      </c>
      <c r="E40" s="775">
        <v>0.7</v>
      </c>
      <c r="F40" s="769">
        <v>166</v>
      </c>
      <c r="G40" s="775">
        <v>0.9</v>
      </c>
      <c r="H40" s="769">
        <v>158</v>
      </c>
      <c r="I40" s="775">
        <v>0.9</v>
      </c>
      <c r="J40" s="777" t="s">
        <v>433</v>
      </c>
      <c r="K40" s="778" t="s">
        <v>388</v>
      </c>
    </row>
    <row r="41" spans="1:11" ht="15" customHeight="1">
      <c r="A41" s="580"/>
      <c r="B41" s="749" t="s">
        <v>425</v>
      </c>
      <c r="C41" s="599"/>
      <c r="D41" s="737">
        <v>240</v>
      </c>
      <c r="E41" s="775">
        <v>1.2</v>
      </c>
      <c r="F41" s="769">
        <v>219</v>
      </c>
      <c r="G41" s="775">
        <v>1.1000000000000001</v>
      </c>
      <c r="H41" s="769">
        <v>163</v>
      </c>
      <c r="I41" s="775">
        <v>0.8</v>
      </c>
      <c r="J41" s="769">
        <v>103</v>
      </c>
      <c r="K41" s="775">
        <v>0.5</v>
      </c>
    </row>
    <row r="42" spans="1:11" ht="12.75">
      <c r="A42" s="580"/>
      <c r="B42" s="759"/>
      <c r="C42" s="599"/>
      <c r="D42" s="737" t="s">
        <v>417</v>
      </c>
      <c r="E42" s="779"/>
      <c r="F42" s="769" t="s">
        <v>417</v>
      </c>
      <c r="G42" s="779" t="s">
        <v>417</v>
      </c>
      <c r="H42" s="769" t="s">
        <v>417</v>
      </c>
      <c r="I42" s="779" t="s">
        <v>417</v>
      </c>
      <c r="J42" s="769"/>
      <c r="K42" s="779" t="s">
        <v>417</v>
      </c>
    </row>
    <row r="43" spans="1:11" ht="12.75">
      <c r="A43" s="580"/>
      <c r="B43" s="590" t="s">
        <v>426</v>
      </c>
      <c r="C43" s="599"/>
      <c r="D43" s="770">
        <v>169</v>
      </c>
      <c r="E43" s="771">
        <v>1</v>
      </c>
      <c r="F43" s="772">
        <v>145</v>
      </c>
      <c r="G43" s="771">
        <v>0.9</v>
      </c>
      <c r="H43" s="772">
        <v>173</v>
      </c>
      <c r="I43" s="771">
        <v>1</v>
      </c>
      <c r="J43" s="772">
        <v>102</v>
      </c>
      <c r="K43" s="780">
        <v>0.6</v>
      </c>
    </row>
    <row r="44" spans="1:11" ht="12.75">
      <c r="A44" s="580"/>
      <c r="B44" s="759"/>
      <c r="C44" s="580"/>
      <c r="D44" s="770" t="s">
        <v>417</v>
      </c>
      <c r="E44" s="771"/>
      <c r="F44" s="772" t="s">
        <v>417</v>
      </c>
      <c r="G44" s="771" t="s">
        <v>417</v>
      </c>
      <c r="H44" s="772" t="s">
        <v>417</v>
      </c>
      <c r="I44" s="771" t="s">
        <v>417</v>
      </c>
      <c r="J44" s="769"/>
      <c r="K44" s="771" t="s">
        <v>417</v>
      </c>
    </row>
    <row r="45" spans="1:11" ht="12.75">
      <c r="A45" s="580"/>
      <c r="B45" s="590" t="s">
        <v>427</v>
      </c>
      <c r="C45" s="580"/>
      <c r="D45" s="770">
        <v>167</v>
      </c>
      <c r="E45" s="771">
        <v>0.9</v>
      </c>
      <c r="F45" s="772">
        <v>167</v>
      </c>
      <c r="G45" s="771">
        <v>0.9</v>
      </c>
      <c r="H45" s="772">
        <v>171</v>
      </c>
      <c r="I45" s="771">
        <v>0.9</v>
      </c>
      <c r="J45" s="781" t="s">
        <v>434</v>
      </c>
      <c r="K45" s="780" t="s">
        <v>435</v>
      </c>
    </row>
    <row r="46" spans="1:11" ht="13.5" thickBot="1">
      <c r="A46" s="766"/>
      <c r="B46" s="766"/>
      <c r="C46" s="766"/>
      <c r="D46" s="766"/>
      <c r="E46" s="766"/>
      <c r="F46" s="766"/>
      <c r="G46" s="766"/>
      <c r="H46" s="766"/>
      <c r="I46" s="766"/>
      <c r="J46" s="766"/>
      <c r="K46" s="766"/>
    </row>
    <row r="47" spans="1:11" ht="13.5" thickTop="1">
      <c r="A47" s="580" t="s">
        <v>347</v>
      </c>
      <c r="B47" s="577"/>
      <c r="C47" s="580"/>
      <c r="D47" s="577"/>
      <c r="E47" s="577"/>
      <c r="F47" s="577"/>
      <c r="G47" s="577"/>
      <c r="H47" s="577"/>
      <c r="I47" s="580"/>
      <c r="J47" s="580"/>
      <c r="K47" s="580"/>
    </row>
    <row r="48" spans="1:11" ht="5.25" customHeight="1">
      <c r="A48" s="580"/>
      <c r="B48" s="580"/>
      <c r="C48" s="580"/>
      <c r="D48" s="580"/>
      <c r="E48" s="580"/>
      <c r="F48" s="580"/>
      <c r="G48" s="580"/>
      <c r="H48" s="580"/>
      <c r="I48" s="580"/>
      <c r="J48" s="580"/>
      <c r="K48" s="580"/>
    </row>
    <row r="49" spans="1:11" ht="12.75">
      <c r="A49" s="577" t="s">
        <v>348</v>
      </c>
      <c r="B49" s="580"/>
      <c r="C49" s="580"/>
      <c r="D49" s="580"/>
      <c r="E49" s="580"/>
      <c r="F49" s="580"/>
      <c r="G49" s="580"/>
      <c r="H49" s="580"/>
      <c r="I49" s="580"/>
      <c r="J49" s="580"/>
      <c r="K49" s="580"/>
    </row>
    <row r="50" spans="1:11" ht="20.25" customHeight="1"/>
  </sheetData>
  <mergeCells count="14">
    <mergeCell ref="A2:H2"/>
    <mergeCell ref="A3:K3"/>
    <mergeCell ref="A5:C7"/>
    <mergeCell ref="D5:E6"/>
    <mergeCell ref="F5:G6"/>
    <mergeCell ref="H5:I6"/>
    <mergeCell ref="J5:K6"/>
    <mergeCell ref="A26:H26"/>
    <mergeCell ref="A27:K27"/>
    <mergeCell ref="A29:C31"/>
    <mergeCell ref="D29:E30"/>
    <mergeCell ref="F29:G30"/>
    <mergeCell ref="H29:I30"/>
    <mergeCell ref="J29:K30"/>
  </mergeCells>
  <hyperlinks>
    <hyperlink ref="A1" location="Índice!A1" display="Voltar ao índice"/>
  </hyperlinks>
  <printOptions gridLinesSet="0"/>
  <pageMargins left="0.78740157480314965" right="0.78740157480314965" top="1.1811023622047243" bottom="0.78740157480314965" header="0" footer="0"/>
  <pageSetup paperSize="9" scale="78" orientation="portrait" horizontalDpi="4294967292" verticalDpi="300"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I54"/>
  <sheetViews>
    <sheetView showGridLines="0" workbookViewId="0"/>
  </sheetViews>
  <sheetFormatPr defaultColWidth="9.7109375" defaultRowHeight="11.25"/>
  <cols>
    <col min="1" max="1" width="3.7109375" style="574" customWidth="1"/>
    <col min="2" max="2" width="5.28515625" style="695" customWidth="1"/>
    <col min="3" max="3" width="16.28515625" style="574" customWidth="1"/>
    <col min="4" max="4" width="49.7109375" style="574" customWidth="1"/>
    <col min="5" max="5" width="6.28515625" style="574" customWidth="1"/>
    <col min="6" max="6" width="10.85546875" style="574" customWidth="1"/>
    <col min="7" max="8" width="8.7109375" style="574" customWidth="1"/>
    <col min="9" max="16384" width="9.7109375" style="574"/>
  </cols>
  <sheetData>
    <row r="1" spans="1:9" ht="18" customHeight="1">
      <c r="A1" s="1921" t="s">
        <v>1737</v>
      </c>
    </row>
    <row r="2" spans="1:9" s="616" customFormat="1" ht="12" customHeight="1">
      <c r="A2" s="1991" t="s">
        <v>436</v>
      </c>
      <c r="B2" s="1991"/>
      <c r="C2" s="1991"/>
      <c r="D2" s="1991"/>
      <c r="E2" s="1991"/>
      <c r="F2" s="1991"/>
      <c r="G2" s="1991"/>
      <c r="H2" s="575"/>
    </row>
    <row r="3" spans="1:9" s="616" customFormat="1" ht="21.75" customHeight="1">
      <c r="A3" s="1992" t="s">
        <v>437</v>
      </c>
      <c r="B3" s="1992"/>
      <c r="C3" s="1992"/>
      <c r="D3" s="1992"/>
      <c r="E3" s="1992"/>
      <c r="F3" s="1992"/>
      <c r="G3" s="1992"/>
      <c r="H3" s="2005"/>
    </row>
    <row r="4" spans="1:9" ht="12.75" customHeight="1">
      <c r="A4" s="576" t="s">
        <v>324</v>
      </c>
      <c r="B4" s="782"/>
      <c r="C4" s="577"/>
      <c r="D4" s="577"/>
      <c r="E4" s="578"/>
      <c r="F4" s="578"/>
      <c r="G4" s="579"/>
      <c r="H4" s="580"/>
    </row>
    <row r="5" spans="1:9" ht="11.25" customHeight="1">
      <c r="A5" s="2034" t="s">
        <v>438</v>
      </c>
      <c r="B5" s="2034"/>
      <c r="C5" s="2035"/>
      <c r="D5" s="2005"/>
      <c r="E5" s="2005"/>
      <c r="F5" s="2005"/>
      <c r="G5" s="2036" t="s">
        <v>0</v>
      </c>
      <c r="H5" s="2037"/>
    </row>
    <row r="6" spans="1:9" ht="15.75" customHeight="1">
      <c r="A6" s="2035"/>
      <c r="B6" s="2035"/>
      <c r="C6" s="2035"/>
      <c r="D6" s="2005"/>
      <c r="E6" s="2005"/>
      <c r="F6" s="2005"/>
      <c r="G6" s="2038"/>
      <c r="H6" s="2000"/>
    </row>
    <row r="7" spans="1:9" ht="18" customHeight="1">
      <c r="A7" s="2035"/>
      <c r="B7" s="2035"/>
      <c r="C7" s="2035"/>
      <c r="D7" s="2005"/>
      <c r="E7" s="2005"/>
      <c r="F7" s="2005"/>
      <c r="G7" s="783" t="s">
        <v>328</v>
      </c>
      <c r="H7" s="581" t="s">
        <v>121</v>
      </c>
    </row>
    <row r="8" spans="1:9" ht="9" customHeight="1">
      <c r="A8" s="582"/>
      <c r="B8" s="578"/>
      <c r="C8" s="577"/>
      <c r="D8" s="577"/>
      <c r="E8" s="582"/>
      <c r="F8" s="582"/>
      <c r="G8" s="582"/>
      <c r="H8" s="580"/>
    </row>
    <row r="9" spans="1:9" ht="19.5" customHeight="1">
      <c r="A9" s="582"/>
      <c r="B9" s="578"/>
      <c r="C9" s="583" t="s">
        <v>329</v>
      </c>
      <c r="D9" s="577"/>
      <c r="E9" s="582"/>
      <c r="F9" s="580"/>
      <c r="G9" s="784">
        <v>20363</v>
      </c>
      <c r="H9" s="585">
        <v>100</v>
      </c>
    </row>
    <row r="10" spans="1:9" ht="9" customHeight="1">
      <c r="A10" s="582"/>
      <c r="B10" s="578"/>
      <c r="C10" s="577"/>
      <c r="D10" s="577"/>
      <c r="E10" s="582"/>
      <c r="F10" s="582"/>
      <c r="G10" s="580"/>
      <c r="H10" s="580"/>
    </row>
    <row r="11" spans="1:9" ht="15" customHeight="1">
      <c r="A11" s="589" t="s">
        <v>439</v>
      </c>
      <c r="B11" s="590"/>
      <c r="C11" s="578"/>
      <c r="D11" s="785" t="s">
        <v>330</v>
      </c>
      <c r="E11" s="580"/>
      <c r="F11" s="586"/>
      <c r="G11" s="786">
        <v>845</v>
      </c>
      <c r="H11" s="585">
        <v>4.2</v>
      </c>
    </row>
    <row r="12" spans="1:9" ht="8.1" customHeight="1">
      <c r="A12" s="589"/>
      <c r="B12" s="590"/>
      <c r="C12" s="578"/>
      <c r="D12" s="785"/>
      <c r="E12" s="580"/>
      <c r="F12" s="586"/>
      <c r="G12" s="786"/>
      <c r="H12" s="585"/>
    </row>
    <row r="13" spans="1:9" ht="15.75" customHeight="1">
      <c r="A13" s="580"/>
      <c r="B13" s="787" t="s">
        <v>331</v>
      </c>
      <c r="C13" s="577"/>
      <c r="D13" s="590" t="s">
        <v>332</v>
      </c>
      <c r="E13" s="582"/>
      <c r="F13" s="582"/>
      <c r="G13" s="788">
        <v>88</v>
      </c>
      <c r="H13" s="588">
        <f t="shared" ref="H13:H49" si="0">(+G13/20363)*100</f>
        <v>0.43215636202917057</v>
      </c>
    </row>
    <row r="14" spans="1:9" s="695" customFormat="1" ht="18.75" customHeight="1">
      <c r="A14" s="56"/>
      <c r="B14" s="56"/>
      <c r="C14" s="580" t="s">
        <v>440</v>
      </c>
      <c r="D14" s="580" t="s">
        <v>441</v>
      </c>
      <c r="E14" s="694"/>
      <c r="F14" s="593"/>
      <c r="G14" s="788">
        <v>21</v>
      </c>
      <c r="H14" s="588">
        <f t="shared" si="0"/>
        <v>0.10312822275696115</v>
      </c>
      <c r="I14" s="695" t="s">
        <v>73</v>
      </c>
    </row>
    <row r="15" spans="1:9" s="695" customFormat="1" ht="18.75" customHeight="1">
      <c r="A15" s="56"/>
      <c r="B15" s="56"/>
      <c r="C15" s="580" t="s">
        <v>442</v>
      </c>
      <c r="D15" s="580" t="s">
        <v>443</v>
      </c>
      <c r="E15" s="694"/>
      <c r="F15" s="593"/>
      <c r="G15" s="789">
        <v>7</v>
      </c>
      <c r="H15" s="588">
        <f t="shared" si="0"/>
        <v>3.4376074252320386E-2</v>
      </c>
    </row>
    <row r="16" spans="1:9" ht="18.95" customHeight="1">
      <c r="A16" s="580"/>
      <c r="B16" s="787"/>
      <c r="C16" s="790" t="s">
        <v>444</v>
      </c>
      <c r="D16" s="577" t="s">
        <v>72</v>
      </c>
      <c r="E16" s="694"/>
      <c r="F16" s="596"/>
      <c r="G16" s="789">
        <v>49</v>
      </c>
      <c r="H16" s="588">
        <f t="shared" si="0"/>
        <v>0.24063251976624267</v>
      </c>
      <c r="I16" s="791"/>
    </row>
    <row r="17" spans="1:9" s="796" customFormat="1" ht="25.5" customHeight="1">
      <c r="A17" s="58"/>
      <c r="B17" s="792"/>
      <c r="C17" s="793" t="s">
        <v>445</v>
      </c>
      <c r="D17" s="114" t="s">
        <v>446</v>
      </c>
      <c r="E17" s="794"/>
      <c r="F17" s="697"/>
      <c r="G17" s="795">
        <v>10</v>
      </c>
      <c r="H17" s="601">
        <v>0.1</v>
      </c>
      <c r="I17" s="796" t="s">
        <v>73</v>
      </c>
    </row>
    <row r="18" spans="1:9" s="796" customFormat="1" ht="31.5" customHeight="1">
      <c r="A18" s="58"/>
      <c r="B18" s="792"/>
      <c r="C18" s="793" t="s">
        <v>447</v>
      </c>
      <c r="D18" s="114" t="s">
        <v>75</v>
      </c>
      <c r="E18" s="794"/>
      <c r="F18" s="797"/>
      <c r="G18" s="798">
        <v>1</v>
      </c>
      <c r="H18" s="601">
        <f t="shared" si="0"/>
        <v>4.9108677503314838E-3</v>
      </c>
    </row>
    <row r="19" spans="1:9" ht="8.1" customHeight="1">
      <c r="A19" s="580"/>
      <c r="B19" s="787"/>
      <c r="C19" s="790"/>
      <c r="D19" s="582"/>
      <c r="E19" s="582"/>
      <c r="F19" s="582"/>
      <c r="G19" s="799"/>
      <c r="H19" s="588"/>
    </row>
    <row r="20" spans="1:9" ht="18.95" customHeight="1">
      <c r="A20" s="580"/>
      <c r="B20" s="787" t="s">
        <v>333</v>
      </c>
      <c r="C20" s="790"/>
      <c r="D20" s="800" t="s">
        <v>334</v>
      </c>
      <c r="E20" s="760"/>
      <c r="F20" s="704"/>
      <c r="G20" s="801">
        <v>5</v>
      </c>
      <c r="H20" s="585">
        <f t="shared" si="0"/>
        <v>2.4554338751657419E-2</v>
      </c>
    </row>
    <row r="21" spans="1:9" ht="30" customHeight="1">
      <c r="A21" s="580"/>
      <c r="B21" s="787"/>
      <c r="C21" s="802" t="s">
        <v>448</v>
      </c>
      <c r="D21" s="702" t="s">
        <v>449</v>
      </c>
      <c r="E21" s="760"/>
      <c r="F21" s="704"/>
      <c r="G21" s="803" t="s">
        <v>142</v>
      </c>
      <c r="H21" s="804" t="s">
        <v>142</v>
      </c>
    </row>
    <row r="22" spans="1:9" ht="33" customHeight="1">
      <c r="A22" s="580"/>
      <c r="B22" s="56"/>
      <c r="C22" s="805" t="s">
        <v>450</v>
      </c>
      <c r="D22" s="702" t="s">
        <v>451</v>
      </c>
      <c r="E22" s="760"/>
      <c r="F22" s="704"/>
      <c r="G22" s="613" t="s">
        <v>452</v>
      </c>
      <c r="H22" s="725" t="s">
        <v>336</v>
      </c>
    </row>
    <row r="23" spans="1:9" ht="32.25" customHeight="1">
      <c r="A23" s="580"/>
      <c r="B23" s="56"/>
      <c r="C23" s="805" t="s">
        <v>453</v>
      </c>
      <c r="D23" s="702" t="s">
        <v>454</v>
      </c>
      <c r="E23" s="760"/>
      <c r="F23" s="704"/>
      <c r="G23" s="806" t="s">
        <v>142</v>
      </c>
      <c r="H23" s="725" t="s">
        <v>142</v>
      </c>
    </row>
    <row r="24" spans="1:9" ht="9" customHeight="1">
      <c r="A24" s="580"/>
      <c r="B24" s="787"/>
      <c r="C24" s="790"/>
      <c r="D24" s="582"/>
      <c r="E24" s="582"/>
      <c r="F24" s="582"/>
      <c r="G24" s="799"/>
      <c r="H24" s="588"/>
    </row>
    <row r="25" spans="1:9" ht="18.95" customHeight="1">
      <c r="A25" s="580"/>
      <c r="B25" s="787" t="s">
        <v>338</v>
      </c>
      <c r="C25" s="580"/>
      <c r="D25" s="56" t="s">
        <v>339</v>
      </c>
      <c r="E25" s="580"/>
      <c r="F25" s="580"/>
      <c r="G25" s="801">
        <v>197</v>
      </c>
      <c r="H25" s="585">
        <f t="shared" si="0"/>
        <v>0.96744094681530235</v>
      </c>
    </row>
    <row r="26" spans="1:9" ht="18.95" customHeight="1">
      <c r="A26" s="580"/>
      <c r="B26" s="787"/>
      <c r="C26" s="790" t="s">
        <v>455</v>
      </c>
      <c r="D26" s="580" t="s">
        <v>456</v>
      </c>
      <c r="E26" s="580"/>
      <c r="F26" s="580"/>
      <c r="G26" s="807">
        <v>9</v>
      </c>
      <c r="H26" s="588">
        <f t="shared" si="0"/>
        <v>4.4197809752983354E-2</v>
      </c>
    </row>
    <row r="27" spans="1:9" ht="18.95" customHeight="1">
      <c r="A27" s="580"/>
      <c r="B27" s="787"/>
      <c r="C27" s="790" t="s">
        <v>457</v>
      </c>
      <c r="D27" s="582" t="s">
        <v>458</v>
      </c>
      <c r="E27" s="582"/>
      <c r="F27" s="582"/>
      <c r="G27" s="807">
        <v>2</v>
      </c>
      <c r="H27" s="588">
        <f t="shared" si="0"/>
        <v>9.8217355006629675E-3</v>
      </c>
    </row>
    <row r="28" spans="1:9" ht="18.95" customHeight="1">
      <c r="A28" s="580"/>
      <c r="B28" s="787"/>
      <c r="C28" s="790" t="s">
        <v>459</v>
      </c>
      <c r="D28" s="582" t="s">
        <v>460</v>
      </c>
      <c r="E28" s="582"/>
      <c r="F28" s="582"/>
      <c r="G28" s="799">
        <v>30</v>
      </c>
      <c r="H28" s="588">
        <f t="shared" si="0"/>
        <v>0.1473260325099445</v>
      </c>
    </row>
    <row r="29" spans="1:9" ht="18.95" customHeight="1">
      <c r="A29" s="580"/>
      <c r="B29" s="787"/>
      <c r="C29" s="790" t="s">
        <v>461</v>
      </c>
      <c r="D29" s="582" t="s">
        <v>462</v>
      </c>
      <c r="E29" s="582"/>
      <c r="F29" s="582"/>
      <c r="G29" s="799">
        <v>146</v>
      </c>
      <c r="H29" s="588">
        <f t="shared" si="0"/>
        <v>0.71698669154839656</v>
      </c>
    </row>
    <row r="30" spans="1:9" ht="18.95" customHeight="1">
      <c r="A30" s="580"/>
      <c r="B30" s="787"/>
      <c r="C30" s="790" t="s">
        <v>463</v>
      </c>
      <c r="D30" s="582" t="s">
        <v>464</v>
      </c>
      <c r="E30" s="582"/>
      <c r="F30" s="582"/>
      <c r="G30" s="799">
        <v>10</v>
      </c>
      <c r="H30" s="588">
        <f t="shared" si="0"/>
        <v>4.9108677503314838E-2</v>
      </c>
    </row>
    <row r="31" spans="1:9" ht="8.1" customHeight="1">
      <c r="A31" s="580"/>
      <c r="B31" s="787"/>
      <c r="C31" s="790"/>
      <c r="D31" s="582"/>
      <c r="E31" s="582"/>
      <c r="F31" s="582"/>
      <c r="G31" s="799"/>
      <c r="H31" s="588"/>
    </row>
    <row r="32" spans="1:9" ht="21" customHeight="1">
      <c r="A32" s="580"/>
      <c r="B32" s="56" t="s">
        <v>340</v>
      </c>
      <c r="C32" s="580"/>
      <c r="D32" s="578" t="s">
        <v>341</v>
      </c>
      <c r="E32" s="578"/>
      <c r="F32" s="578"/>
      <c r="G32" s="808">
        <v>267</v>
      </c>
      <c r="H32" s="585">
        <f t="shared" si="0"/>
        <v>1.3112016893385061</v>
      </c>
    </row>
    <row r="33" spans="1:8" ht="18.95" customHeight="1">
      <c r="A33" s="580"/>
      <c r="B33" s="787"/>
      <c r="C33" s="790" t="s">
        <v>465</v>
      </c>
      <c r="D33" s="582" t="s">
        <v>466</v>
      </c>
      <c r="E33" s="582"/>
      <c r="F33" s="582"/>
      <c r="G33" s="809">
        <v>111</v>
      </c>
      <c r="H33" s="588">
        <f t="shared" si="0"/>
        <v>0.54510632028679473</v>
      </c>
    </row>
    <row r="34" spans="1:8" ht="18.95" customHeight="1">
      <c r="A34" s="580"/>
      <c r="B34" s="787"/>
      <c r="C34" s="790" t="s">
        <v>467</v>
      </c>
      <c r="D34" s="582" t="s">
        <v>468</v>
      </c>
      <c r="E34" s="582"/>
      <c r="F34" s="582"/>
      <c r="G34" s="809">
        <v>120</v>
      </c>
      <c r="H34" s="588">
        <f t="shared" si="0"/>
        <v>0.589304130039778</v>
      </c>
    </row>
    <row r="35" spans="1:8" ht="18.95" customHeight="1">
      <c r="A35" s="580"/>
      <c r="B35" s="787"/>
      <c r="C35" s="790" t="s">
        <v>469</v>
      </c>
      <c r="D35" s="582" t="s">
        <v>78</v>
      </c>
      <c r="E35" s="582"/>
      <c r="F35" s="582"/>
      <c r="G35" s="809">
        <v>52</v>
      </c>
      <c r="H35" s="588">
        <f t="shared" si="0"/>
        <v>0.25536512301723713</v>
      </c>
    </row>
    <row r="36" spans="1:8" ht="18.95" customHeight="1">
      <c r="A36" s="580"/>
      <c r="B36" s="787"/>
      <c r="C36" s="790" t="s">
        <v>470</v>
      </c>
      <c r="D36" s="582" t="s">
        <v>79</v>
      </c>
      <c r="E36" s="582"/>
      <c r="F36" s="582"/>
      <c r="G36" s="809">
        <v>6</v>
      </c>
      <c r="H36" s="588">
        <f t="shared" si="0"/>
        <v>2.9465206501988899E-2</v>
      </c>
    </row>
    <row r="37" spans="1:8" ht="18.95" customHeight="1">
      <c r="A37" s="580"/>
      <c r="B37" s="787"/>
      <c r="C37" s="790" t="s">
        <v>471</v>
      </c>
      <c r="D37" s="582" t="s">
        <v>472</v>
      </c>
      <c r="E37" s="582"/>
      <c r="F37" s="582"/>
      <c r="G37" s="809">
        <v>35</v>
      </c>
      <c r="H37" s="588">
        <f t="shared" si="0"/>
        <v>0.17188037126160191</v>
      </c>
    </row>
    <row r="38" spans="1:8" ht="18.95" customHeight="1">
      <c r="A38" s="580"/>
      <c r="B38" s="787"/>
      <c r="C38" s="790" t="s">
        <v>473</v>
      </c>
      <c r="D38" s="582" t="s">
        <v>474</v>
      </c>
      <c r="E38" s="582"/>
      <c r="F38" s="582"/>
      <c r="G38" s="809" t="s">
        <v>142</v>
      </c>
      <c r="H38" s="804" t="s">
        <v>142</v>
      </c>
    </row>
    <row r="39" spans="1:8" ht="18.95" customHeight="1">
      <c r="A39" s="580"/>
      <c r="B39" s="787"/>
      <c r="C39" s="790" t="s">
        <v>475</v>
      </c>
      <c r="D39" s="582" t="s">
        <v>80</v>
      </c>
      <c r="E39" s="582"/>
      <c r="F39" s="582"/>
      <c r="G39" s="809" t="s">
        <v>142</v>
      </c>
      <c r="H39" s="804" t="s">
        <v>142</v>
      </c>
    </row>
    <row r="40" spans="1:8" ht="21.75" customHeight="1">
      <c r="A40" s="580"/>
      <c r="B40" s="56"/>
      <c r="C40" s="580" t="s">
        <v>476</v>
      </c>
      <c r="D40" s="582" t="s">
        <v>477</v>
      </c>
      <c r="E40" s="578"/>
      <c r="F40" s="578"/>
      <c r="G40" s="809">
        <v>23</v>
      </c>
      <c r="H40" s="588">
        <f t="shared" si="0"/>
        <v>0.11294995825762413</v>
      </c>
    </row>
    <row r="41" spans="1:8" ht="18.95" customHeight="1">
      <c r="A41" s="580"/>
      <c r="B41" s="787"/>
      <c r="C41" s="790" t="s">
        <v>478</v>
      </c>
      <c r="D41" s="582" t="s">
        <v>479</v>
      </c>
      <c r="E41" s="582"/>
      <c r="F41" s="582"/>
      <c r="G41" s="809">
        <v>36</v>
      </c>
      <c r="H41" s="588">
        <f t="shared" si="0"/>
        <v>0.17679123901193342</v>
      </c>
    </row>
    <row r="42" spans="1:8" ht="8.1" customHeight="1">
      <c r="A42" s="580"/>
      <c r="B42" s="787"/>
      <c r="C42" s="790"/>
      <c r="D42" s="582"/>
      <c r="E42" s="582"/>
      <c r="F42" s="582"/>
      <c r="G42" s="799"/>
      <c r="H42" s="588"/>
    </row>
    <row r="43" spans="1:8" ht="18.95" customHeight="1">
      <c r="A43" s="580"/>
      <c r="B43" s="787" t="s">
        <v>342</v>
      </c>
      <c r="C43" s="790"/>
      <c r="D43" s="578" t="s">
        <v>343</v>
      </c>
      <c r="E43" s="582"/>
      <c r="F43" s="582"/>
      <c r="G43" s="808">
        <v>190</v>
      </c>
      <c r="H43" s="585">
        <f t="shared" si="0"/>
        <v>0.93306487256298187</v>
      </c>
    </row>
    <row r="44" spans="1:8" ht="18.95" customHeight="1">
      <c r="A44" s="580"/>
      <c r="B44" s="787"/>
      <c r="C44" s="790" t="s">
        <v>480</v>
      </c>
      <c r="D44" s="582" t="s">
        <v>481</v>
      </c>
      <c r="E44" s="582"/>
      <c r="F44" s="582"/>
      <c r="G44" s="799">
        <v>107</v>
      </c>
      <c r="H44" s="588">
        <f t="shared" si="0"/>
        <v>0.52546284928546871</v>
      </c>
    </row>
    <row r="45" spans="1:8" ht="18.95" customHeight="1">
      <c r="A45" s="580"/>
      <c r="B45" s="787"/>
      <c r="C45" s="790" t="s">
        <v>482</v>
      </c>
      <c r="D45" s="582" t="s">
        <v>483</v>
      </c>
      <c r="E45" s="582"/>
      <c r="F45" s="582"/>
      <c r="G45" s="799">
        <v>47</v>
      </c>
      <c r="H45" s="588">
        <f t="shared" si="0"/>
        <v>0.23081078426557974</v>
      </c>
    </row>
    <row r="46" spans="1:8" ht="22.5" customHeight="1">
      <c r="A46" s="580"/>
      <c r="B46" s="56"/>
      <c r="C46" s="580" t="s">
        <v>484</v>
      </c>
      <c r="D46" s="582" t="s">
        <v>83</v>
      </c>
      <c r="E46" s="578"/>
      <c r="F46" s="578"/>
      <c r="G46" s="799">
        <v>26</v>
      </c>
      <c r="H46" s="588">
        <f t="shared" si="0"/>
        <v>0.12768256150861856</v>
      </c>
    </row>
    <row r="47" spans="1:8" ht="15" customHeight="1">
      <c r="A47" s="580"/>
      <c r="B47" s="787"/>
      <c r="C47" s="790" t="s">
        <v>485</v>
      </c>
      <c r="D47" s="582" t="s">
        <v>84</v>
      </c>
      <c r="E47" s="582"/>
      <c r="F47" s="582"/>
      <c r="G47" s="799">
        <v>21</v>
      </c>
      <c r="H47" s="588">
        <f t="shared" si="0"/>
        <v>0.10312822275696115</v>
      </c>
    </row>
    <row r="48" spans="1:8" ht="8.1" customHeight="1">
      <c r="A48" s="580"/>
      <c r="B48" s="787"/>
      <c r="C48" s="790"/>
      <c r="D48" s="582"/>
      <c r="E48" s="582"/>
      <c r="F48" s="582"/>
      <c r="G48" s="799"/>
      <c r="H48" s="588"/>
    </row>
    <row r="49" spans="1:8" ht="12.75" customHeight="1">
      <c r="A49" s="580"/>
      <c r="B49" s="590" t="s">
        <v>344</v>
      </c>
      <c r="C49" s="577"/>
      <c r="D49" s="590" t="s">
        <v>345</v>
      </c>
      <c r="E49" s="577"/>
      <c r="F49" s="577"/>
      <c r="G49" s="808">
        <v>99</v>
      </c>
      <c r="H49" s="585">
        <f t="shared" si="0"/>
        <v>0.4861759072828169</v>
      </c>
    </row>
    <row r="50" spans="1:8" ht="8.25" customHeight="1" thickBot="1">
      <c r="A50" s="766"/>
      <c r="B50" s="766"/>
      <c r="C50" s="614"/>
      <c r="D50" s="614"/>
      <c r="E50" s="614"/>
      <c r="F50" s="614"/>
      <c r="G50" s="614"/>
      <c r="H50" s="614" t="s">
        <v>417</v>
      </c>
    </row>
    <row r="51" spans="1:8" ht="8.25" customHeight="1" thickTop="1">
      <c r="A51" s="580"/>
      <c r="B51" s="56"/>
      <c r="C51" s="580"/>
      <c r="D51" s="580"/>
      <c r="E51" s="580"/>
      <c r="F51" s="580"/>
      <c r="G51" s="580"/>
      <c r="H51" s="580"/>
    </row>
    <row r="52" spans="1:8" ht="12.75">
      <c r="A52" s="580" t="s">
        <v>347</v>
      </c>
      <c r="B52" s="577"/>
      <c r="C52" s="580"/>
      <c r="D52" s="577"/>
      <c r="E52" s="577"/>
      <c r="F52" s="577"/>
      <c r="G52" s="577"/>
      <c r="H52" s="577"/>
    </row>
    <row r="53" spans="1:8" ht="5.25" customHeight="1">
      <c r="A53" s="580"/>
      <c r="B53" s="580"/>
      <c r="C53" s="580"/>
      <c r="D53" s="580"/>
      <c r="E53" s="580"/>
      <c r="F53" s="580"/>
      <c r="G53" s="580"/>
      <c r="H53" s="580"/>
    </row>
    <row r="54" spans="1:8" ht="12.75">
      <c r="A54" s="577" t="s">
        <v>348</v>
      </c>
      <c r="B54" s="580"/>
      <c r="C54" s="580"/>
      <c r="D54" s="580"/>
      <c r="E54" s="580"/>
      <c r="F54" s="580"/>
      <c r="G54" s="580"/>
      <c r="H54" s="580"/>
    </row>
  </sheetData>
  <mergeCells count="4">
    <mergeCell ref="A2:G2"/>
    <mergeCell ref="A3:H3"/>
    <mergeCell ref="A5:F7"/>
    <mergeCell ref="G5:H6"/>
  </mergeCells>
  <hyperlinks>
    <hyperlink ref="A1" location="Índice!A1" display="Voltar ao índice"/>
  </hyperlinks>
  <printOptions horizontalCentered="1"/>
  <pageMargins left="0.78740157480314965" right="0.78740157480314965" top="1.1811023622047243" bottom="0.78740157480314965" header="0" footer="0"/>
  <pageSetup paperSize="9" scale="7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dimension ref="A1:N27"/>
  <sheetViews>
    <sheetView showGridLines="0" workbookViewId="0"/>
  </sheetViews>
  <sheetFormatPr defaultColWidth="10.5703125" defaultRowHeight="12.75"/>
  <cols>
    <col min="1" max="1" width="9.5703125" style="812" customWidth="1"/>
    <col min="2" max="2" width="7.140625" style="812" customWidth="1"/>
    <col min="3" max="4" width="7.42578125" style="812" customWidth="1"/>
    <col min="5" max="5" width="7.28515625" style="812" customWidth="1"/>
    <col min="6" max="6" width="7.42578125" style="812" customWidth="1"/>
    <col min="7" max="8" width="7.5703125" style="812" customWidth="1"/>
    <col min="9" max="9" width="7.42578125" style="812" customWidth="1"/>
    <col min="10" max="10" width="7.7109375" style="812" customWidth="1"/>
    <col min="11" max="11" width="9.85546875" style="812" customWidth="1"/>
    <col min="12" max="16384" width="10.5703125" style="812"/>
  </cols>
  <sheetData>
    <row r="1" spans="1:12" ht="18" customHeight="1">
      <c r="A1" s="1921" t="s">
        <v>1737</v>
      </c>
    </row>
    <row r="2" spans="1:12" ht="19.5" customHeight="1">
      <c r="A2" s="810" t="s">
        <v>486</v>
      </c>
      <c r="B2" s="810"/>
      <c r="C2" s="810"/>
      <c r="D2" s="810"/>
      <c r="E2" s="811"/>
      <c r="F2" s="811"/>
      <c r="G2" s="811"/>
      <c r="H2" s="811"/>
      <c r="I2" s="811"/>
      <c r="J2" s="811"/>
      <c r="K2" s="811"/>
    </row>
    <row r="3" spans="1:12" ht="23.25" customHeight="1">
      <c r="A3" s="2044" t="s">
        <v>487</v>
      </c>
      <c r="B3" s="2044"/>
      <c r="C3" s="2044"/>
      <c r="D3" s="2044"/>
      <c r="E3" s="2044"/>
      <c r="F3" s="2044"/>
      <c r="G3" s="2044"/>
      <c r="H3" s="2044"/>
      <c r="I3" s="2044"/>
      <c r="J3" s="2044"/>
      <c r="K3" s="2044"/>
    </row>
    <row r="4" spans="1:12" ht="12.95" customHeight="1">
      <c r="A4" s="813">
        <v>2015</v>
      </c>
      <c r="B4" s="814"/>
      <c r="C4" s="814"/>
      <c r="D4" s="431"/>
    </row>
    <row r="5" spans="1:12" ht="15" customHeight="1">
      <c r="A5" s="815"/>
      <c r="B5" s="816"/>
      <c r="C5" s="817"/>
      <c r="D5" s="817"/>
      <c r="E5" s="2045" t="s">
        <v>488</v>
      </c>
      <c r="F5" s="2046"/>
      <c r="G5" s="2046"/>
      <c r="H5" s="2047" t="s">
        <v>489</v>
      </c>
      <c r="I5" s="2048"/>
      <c r="J5" s="2048"/>
      <c r="K5" s="2049" t="s">
        <v>490</v>
      </c>
    </row>
    <row r="6" spans="1:12" ht="12.75" customHeight="1">
      <c r="A6" s="818"/>
      <c r="B6" s="819"/>
      <c r="C6" s="820"/>
      <c r="D6" s="820"/>
      <c r="E6" s="820"/>
      <c r="F6" s="820"/>
      <c r="G6" s="821"/>
      <c r="H6" s="815"/>
      <c r="I6" s="815"/>
      <c r="J6" s="815"/>
      <c r="K6" s="2050"/>
    </row>
    <row r="7" spans="1:12">
      <c r="A7" s="2052" t="s">
        <v>491</v>
      </c>
      <c r="B7" s="2053"/>
      <c r="C7" s="820" t="s">
        <v>492</v>
      </c>
      <c r="D7" s="820" t="s">
        <v>493</v>
      </c>
      <c r="E7" s="2054" t="s">
        <v>494</v>
      </c>
      <c r="F7" s="820" t="s">
        <v>495</v>
      </c>
      <c r="G7" s="820" t="s">
        <v>496</v>
      </c>
      <c r="H7" s="820" t="s">
        <v>0</v>
      </c>
      <c r="I7" s="2054" t="s">
        <v>497</v>
      </c>
      <c r="J7" s="820" t="s">
        <v>498</v>
      </c>
      <c r="K7" s="2050"/>
    </row>
    <row r="8" spans="1:12">
      <c r="A8" s="2052" t="s">
        <v>499</v>
      </c>
      <c r="B8" s="2053"/>
      <c r="C8" s="820"/>
      <c r="D8" s="820" t="s">
        <v>500</v>
      </c>
      <c r="E8" s="2055"/>
      <c r="F8" s="820"/>
      <c r="G8" s="820"/>
      <c r="H8" s="820"/>
      <c r="I8" s="2055"/>
      <c r="J8" s="820" t="s">
        <v>501</v>
      </c>
      <c r="K8" s="2050"/>
    </row>
    <row r="9" spans="1:12">
      <c r="A9" s="2052" t="s">
        <v>502</v>
      </c>
      <c r="B9" s="2053"/>
      <c r="C9" s="820"/>
      <c r="D9" s="820" t="s">
        <v>503</v>
      </c>
      <c r="E9" s="2055"/>
      <c r="F9" s="820"/>
      <c r="G9" s="820"/>
      <c r="H9" s="820"/>
      <c r="I9" s="2055"/>
      <c r="J9" s="820" t="s">
        <v>504</v>
      </c>
      <c r="K9" s="2050"/>
    </row>
    <row r="10" spans="1:12">
      <c r="A10" s="818"/>
      <c r="B10" s="819"/>
      <c r="C10" s="822"/>
      <c r="D10" s="822"/>
      <c r="E10" s="2056"/>
      <c r="F10" s="822"/>
      <c r="G10" s="822"/>
      <c r="H10" s="822"/>
      <c r="I10" s="822"/>
      <c r="J10" s="822"/>
      <c r="K10" s="2051"/>
    </row>
    <row r="11" spans="1:12" ht="15" customHeight="1">
      <c r="A11" s="823"/>
      <c r="B11" s="824"/>
      <c r="C11" s="2039" t="s">
        <v>505</v>
      </c>
      <c r="D11" s="2040"/>
      <c r="E11" s="2039" t="s">
        <v>506</v>
      </c>
      <c r="F11" s="2041"/>
      <c r="G11" s="2041"/>
      <c r="H11" s="2041"/>
      <c r="I11" s="2041"/>
      <c r="J11" s="2041"/>
      <c r="K11" s="2041"/>
    </row>
    <row r="12" spans="1:12" ht="9" customHeight="1">
      <c r="A12" s="825"/>
      <c r="B12" s="825"/>
      <c r="C12" s="825"/>
      <c r="D12" s="825"/>
    </row>
    <row r="13" spans="1:12" ht="12.75" customHeight="1">
      <c r="A13" s="826" t="s">
        <v>507</v>
      </c>
      <c r="B13" s="827"/>
      <c r="C13" s="828"/>
      <c r="D13" s="828"/>
    </row>
    <row r="14" spans="1:12" ht="9" customHeight="1">
      <c r="A14" s="826"/>
      <c r="B14" s="827"/>
      <c r="C14" s="828"/>
      <c r="D14" s="828"/>
    </row>
    <row r="15" spans="1:12" s="831" customFormat="1" ht="15" customHeight="1">
      <c r="A15" s="826" t="s">
        <v>0</v>
      </c>
      <c r="B15" s="826"/>
      <c r="C15" s="829">
        <f>SUM(C17:C20)</f>
        <v>52827</v>
      </c>
      <c r="D15" s="829">
        <f t="shared" ref="D15:K15" si="0">SUM(D17:D20)</f>
        <v>87225</v>
      </c>
      <c r="E15" s="829">
        <f t="shared" si="0"/>
        <v>879537.13499999989</v>
      </c>
      <c r="F15" s="829">
        <f t="shared" si="0"/>
        <v>1239709.3960000002</v>
      </c>
      <c r="G15" s="829">
        <f t="shared" si="0"/>
        <v>2054082.6170000001</v>
      </c>
      <c r="H15" s="829">
        <f t="shared" si="0"/>
        <v>4729532.4840000002</v>
      </c>
      <c r="I15" s="829">
        <f t="shared" si="0"/>
        <v>1735317.9489999998</v>
      </c>
      <c r="J15" s="829">
        <f t="shared" si="0"/>
        <v>2994214.5350000001</v>
      </c>
      <c r="K15" s="829">
        <f t="shared" si="0"/>
        <v>288785.04300000001</v>
      </c>
      <c r="L15" s="830"/>
    </row>
    <row r="16" spans="1:12" ht="9" customHeight="1">
      <c r="A16" s="826"/>
      <c r="B16" s="827"/>
      <c r="C16" s="832"/>
      <c r="D16" s="832"/>
      <c r="E16" s="829"/>
      <c r="F16" s="829"/>
      <c r="G16" s="829"/>
      <c r="H16" s="829"/>
      <c r="I16" s="829"/>
      <c r="J16" s="829"/>
      <c r="K16" s="829"/>
      <c r="L16" s="830"/>
    </row>
    <row r="17" spans="1:14" ht="15" customHeight="1">
      <c r="A17" s="833" t="s">
        <v>508</v>
      </c>
      <c r="B17" s="827"/>
      <c r="C17" s="834">
        <v>52214</v>
      </c>
      <c r="D17" s="835">
        <v>66781</v>
      </c>
      <c r="E17" s="835">
        <v>340770.20299999998</v>
      </c>
      <c r="F17" s="835">
        <v>834110.38800000004</v>
      </c>
      <c r="G17" s="835">
        <v>818806.93099999998</v>
      </c>
      <c r="H17" s="835">
        <v>2312784.3309999998</v>
      </c>
      <c r="I17" s="835">
        <v>1006836.988</v>
      </c>
      <c r="J17" s="835">
        <v>1305947.3430000001</v>
      </c>
      <c r="K17" s="835">
        <v>215018.13</v>
      </c>
      <c r="L17" s="836"/>
      <c r="N17" s="812" t="s">
        <v>73</v>
      </c>
    </row>
    <row r="18" spans="1:14" ht="15" customHeight="1">
      <c r="A18" s="837" t="s">
        <v>509</v>
      </c>
      <c r="B18" s="827"/>
      <c r="C18" s="834">
        <v>534</v>
      </c>
      <c r="D18" s="835">
        <v>9205</v>
      </c>
      <c r="E18" s="835">
        <v>213524.04199999999</v>
      </c>
      <c r="F18" s="835">
        <v>127251.74800000001</v>
      </c>
      <c r="G18" s="835">
        <v>559731.96799999999</v>
      </c>
      <c r="H18" s="835">
        <v>972419.80099999998</v>
      </c>
      <c r="I18" s="835">
        <v>210926.33799999999</v>
      </c>
      <c r="J18" s="835">
        <v>761493.46299999999</v>
      </c>
      <c r="K18" s="835">
        <v>26714.785</v>
      </c>
      <c r="L18" s="836"/>
    </row>
    <row r="19" spans="1:14" ht="15" customHeight="1">
      <c r="A19" s="837" t="s">
        <v>510</v>
      </c>
      <c r="B19" s="827"/>
      <c r="C19" s="834">
        <v>69</v>
      </c>
      <c r="D19" s="834">
        <v>6793</v>
      </c>
      <c r="E19" s="834">
        <v>184276.783</v>
      </c>
      <c r="F19" s="834">
        <v>94153.828999999998</v>
      </c>
      <c r="G19" s="834">
        <v>344666.56</v>
      </c>
      <c r="H19" s="834">
        <v>742618.08</v>
      </c>
      <c r="I19" s="834">
        <v>214464.372</v>
      </c>
      <c r="J19" s="834">
        <v>528153.70799999998</v>
      </c>
      <c r="K19" s="834">
        <v>-10623.574000000001</v>
      </c>
      <c r="L19" s="836"/>
    </row>
    <row r="20" spans="1:14" ht="15" customHeight="1">
      <c r="A20" s="833" t="s">
        <v>511</v>
      </c>
      <c r="B20" s="827"/>
      <c r="C20" s="834">
        <v>10</v>
      </c>
      <c r="D20" s="834">
        <v>4446</v>
      </c>
      <c r="E20" s="834">
        <v>140966.10699999999</v>
      </c>
      <c r="F20" s="834">
        <v>184193.43100000001</v>
      </c>
      <c r="G20" s="834">
        <v>330877.158</v>
      </c>
      <c r="H20" s="834">
        <v>701710.272</v>
      </c>
      <c r="I20" s="834">
        <v>303090.25099999999</v>
      </c>
      <c r="J20" s="834">
        <v>398620.02100000001</v>
      </c>
      <c r="K20" s="834">
        <v>57675.701999999997</v>
      </c>
      <c r="L20" s="836"/>
    </row>
    <row r="21" spans="1:14" ht="0.75" customHeight="1">
      <c r="A21" s="833"/>
      <c r="B21" s="827"/>
      <c r="C21" s="838"/>
      <c r="D21" s="838"/>
      <c r="E21" s="839"/>
      <c r="F21" s="839"/>
      <c r="G21" s="839"/>
      <c r="H21" s="839"/>
      <c r="I21" s="839"/>
      <c r="J21" s="839"/>
      <c r="K21" s="839"/>
    </row>
    <row r="22" spans="1:14" ht="4.5" customHeight="1" thickBot="1">
      <c r="A22" s="840"/>
      <c r="B22" s="840"/>
      <c r="C22" s="840"/>
      <c r="D22" s="840"/>
      <c r="E22" s="840"/>
      <c r="F22" s="840"/>
      <c r="G22" s="840"/>
      <c r="H22" s="840"/>
      <c r="I22" s="840"/>
      <c r="J22" s="840"/>
      <c r="K22" s="840"/>
    </row>
    <row r="23" spans="1:14" ht="3" customHeight="1" thickTop="1">
      <c r="A23" s="841"/>
      <c r="B23" s="841"/>
      <c r="C23" s="841"/>
      <c r="D23" s="841"/>
    </row>
    <row r="24" spans="1:14" ht="24" customHeight="1">
      <c r="A24" s="2042" t="s">
        <v>512</v>
      </c>
      <c r="B24" s="2043"/>
      <c r="C24" s="2043"/>
      <c r="D24" s="2043"/>
      <c r="E24" s="2043"/>
      <c r="F24" s="2043"/>
      <c r="G24" s="2043"/>
      <c r="H24" s="2043"/>
      <c r="I24" s="2043"/>
      <c r="J24" s="2043"/>
      <c r="K24" s="2043"/>
    </row>
    <row r="25" spans="1:14" ht="12.95" customHeight="1">
      <c r="A25" s="842" t="s">
        <v>513</v>
      </c>
      <c r="B25" s="842"/>
      <c r="C25" s="842"/>
      <c r="D25" s="842"/>
    </row>
    <row r="26" spans="1:14">
      <c r="A26" s="827"/>
      <c r="B26" s="827"/>
      <c r="C26" s="827"/>
      <c r="D26" s="827"/>
    </row>
    <row r="27" spans="1:14">
      <c r="A27" s="827"/>
      <c r="B27" s="827"/>
      <c r="C27" s="827"/>
      <c r="D27" s="827"/>
    </row>
  </sheetData>
  <mergeCells count="12">
    <mergeCell ref="C11:D11"/>
    <mergeCell ref="E11:K11"/>
    <mergeCell ref="A24:K24"/>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dimension ref="A1:K31"/>
  <sheetViews>
    <sheetView showGridLines="0" workbookViewId="0"/>
  </sheetViews>
  <sheetFormatPr defaultColWidth="10.5703125" defaultRowHeight="12.75"/>
  <cols>
    <col min="1" max="1" width="10.5703125" style="812" customWidth="1"/>
    <col min="2" max="2" width="8" style="812" customWidth="1"/>
    <col min="3" max="3" width="7.7109375" style="812" customWidth="1"/>
    <col min="4" max="4" width="7.42578125" style="812" customWidth="1"/>
    <col min="5" max="6" width="7.28515625" style="812" customWidth="1"/>
    <col min="7" max="7" width="7.42578125" style="812" customWidth="1"/>
    <col min="8" max="8" width="6.7109375" style="812" customWidth="1"/>
    <col min="9" max="9" width="7.7109375" style="812" customWidth="1"/>
    <col min="10" max="10" width="8" style="812" customWidth="1"/>
    <col min="11" max="11" width="8.42578125" style="812" customWidth="1"/>
    <col min="12" max="16384" width="10.5703125" style="812"/>
  </cols>
  <sheetData>
    <row r="1" spans="1:11" ht="18" customHeight="1">
      <c r="A1" s="1921" t="s">
        <v>1737</v>
      </c>
    </row>
    <row r="2" spans="1:11" ht="20.25" customHeight="1">
      <c r="A2" s="2057" t="s">
        <v>514</v>
      </c>
      <c r="B2" s="2057"/>
      <c r="C2" s="2057"/>
      <c r="D2" s="2057"/>
    </row>
    <row r="3" spans="1:11" ht="23.25" customHeight="1">
      <c r="A3" s="2044" t="s">
        <v>515</v>
      </c>
      <c r="B3" s="2044"/>
      <c r="C3" s="2044"/>
      <c r="D3" s="2044"/>
      <c r="E3" s="1952"/>
      <c r="F3" s="1952"/>
      <c r="G3" s="1952"/>
      <c r="H3" s="1952"/>
      <c r="I3" s="1952"/>
      <c r="J3" s="1952"/>
      <c r="K3" s="1952"/>
    </row>
    <row r="4" spans="1:11" ht="12.95" customHeight="1">
      <c r="A4" s="813">
        <v>2015</v>
      </c>
      <c r="B4" s="814"/>
      <c r="C4" s="814"/>
      <c r="D4" s="431"/>
    </row>
    <row r="5" spans="1:11" ht="20.25" customHeight="1">
      <c r="A5" s="815"/>
      <c r="B5" s="816"/>
      <c r="C5" s="817"/>
      <c r="D5" s="817"/>
      <c r="E5" s="2045" t="s">
        <v>488</v>
      </c>
      <c r="F5" s="2046"/>
      <c r="G5" s="2046"/>
      <c r="H5" s="2047" t="s">
        <v>489</v>
      </c>
      <c r="I5" s="2048"/>
      <c r="J5" s="2048"/>
      <c r="K5" s="2049" t="s">
        <v>490</v>
      </c>
    </row>
    <row r="6" spans="1:11">
      <c r="A6" s="818"/>
      <c r="B6" s="819"/>
      <c r="C6" s="820"/>
      <c r="D6" s="820"/>
      <c r="E6" s="820"/>
      <c r="F6" s="820"/>
      <c r="G6" s="821"/>
      <c r="H6" s="815"/>
      <c r="I6" s="815"/>
      <c r="J6" s="815"/>
      <c r="K6" s="2050"/>
    </row>
    <row r="7" spans="1:11">
      <c r="A7" s="2052" t="s">
        <v>491</v>
      </c>
      <c r="B7" s="2053"/>
      <c r="C7" s="820" t="s">
        <v>492</v>
      </c>
      <c r="D7" s="820" t="s">
        <v>493</v>
      </c>
      <c r="E7" s="2054" t="s">
        <v>494</v>
      </c>
      <c r="F7" s="820" t="s">
        <v>495</v>
      </c>
      <c r="G7" s="820" t="s">
        <v>496</v>
      </c>
      <c r="H7" s="820" t="s">
        <v>0</v>
      </c>
      <c r="I7" s="2054" t="s">
        <v>497</v>
      </c>
      <c r="J7" s="820" t="s">
        <v>498</v>
      </c>
      <c r="K7" s="2050"/>
    </row>
    <row r="8" spans="1:11">
      <c r="A8" s="2052" t="s">
        <v>516</v>
      </c>
      <c r="B8" s="2053"/>
      <c r="C8" s="820"/>
      <c r="D8" s="820" t="s">
        <v>500</v>
      </c>
      <c r="E8" s="2055"/>
      <c r="F8" s="820"/>
      <c r="G8" s="820"/>
      <c r="H8" s="820"/>
      <c r="I8" s="2055"/>
      <c r="J8" s="820" t="s">
        <v>501</v>
      </c>
      <c r="K8" s="2050"/>
    </row>
    <row r="9" spans="1:11">
      <c r="A9" s="2052" t="s">
        <v>517</v>
      </c>
      <c r="B9" s="2053"/>
      <c r="C9" s="820"/>
      <c r="D9" s="820" t="s">
        <v>503</v>
      </c>
      <c r="E9" s="2055"/>
      <c r="F9" s="820"/>
      <c r="G9" s="820"/>
      <c r="H9" s="820"/>
      <c r="I9" s="2055"/>
      <c r="J9" s="820" t="s">
        <v>504</v>
      </c>
      <c r="K9" s="2050"/>
    </row>
    <row r="10" spans="1:11">
      <c r="A10" s="818"/>
      <c r="B10" s="819"/>
      <c r="C10" s="822"/>
      <c r="D10" s="822"/>
      <c r="E10" s="2056"/>
      <c r="F10" s="822"/>
      <c r="G10" s="822"/>
      <c r="H10" s="822"/>
      <c r="I10" s="822"/>
      <c r="J10" s="822"/>
      <c r="K10" s="2051"/>
    </row>
    <row r="11" spans="1:11" ht="15" customHeight="1">
      <c r="A11" s="823"/>
      <c r="B11" s="824"/>
      <c r="C11" s="2039" t="s">
        <v>505</v>
      </c>
      <c r="D11" s="2040"/>
      <c r="E11" s="2039" t="s">
        <v>506</v>
      </c>
      <c r="F11" s="2041"/>
      <c r="G11" s="2041"/>
      <c r="H11" s="2041"/>
      <c r="I11" s="2041"/>
      <c r="J11" s="2041"/>
      <c r="K11" s="2041"/>
    </row>
    <row r="12" spans="1:11" ht="9" customHeight="1">
      <c r="A12" s="825"/>
      <c r="B12" s="825"/>
      <c r="C12" s="825"/>
      <c r="D12" s="825"/>
    </row>
    <row r="13" spans="1:11" ht="12" customHeight="1">
      <c r="A13" s="826" t="s">
        <v>507</v>
      </c>
      <c r="B13" s="827"/>
      <c r="C13" s="827"/>
      <c r="D13" s="827"/>
    </row>
    <row r="14" spans="1:11" ht="9" customHeight="1">
      <c r="A14" s="827"/>
      <c r="B14" s="827"/>
      <c r="C14" s="827"/>
      <c r="D14" s="827"/>
    </row>
    <row r="15" spans="1:11" s="831" customFormat="1" ht="15" customHeight="1">
      <c r="A15" s="826" t="s">
        <v>28</v>
      </c>
      <c r="B15" s="843"/>
      <c r="C15" s="829">
        <f>+C17+C25+C27</f>
        <v>52827</v>
      </c>
      <c r="D15" s="829">
        <f t="shared" ref="D15:K15" si="0">+D17+D25+D27</f>
        <v>87225</v>
      </c>
      <c r="E15" s="829">
        <f t="shared" si="0"/>
        <v>879537.13500000001</v>
      </c>
      <c r="F15" s="829">
        <f t="shared" si="0"/>
        <v>1239709.3959999999</v>
      </c>
      <c r="G15" s="829">
        <f t="shared" si="0"/>
        <v>2054082.6170000001</v>
      </c>
      <c r="H15" s="829">
        <f t="shared" si="0"/>
        <v>4729532.4839999992</v>
      </c>
      <c r="I15" s="829">
        <f t="shared" si="0"/>
        <v>1735317.9489999996</v>
      </c>
      <c r="J15" s="829">
        <f t="shared" si="0"/>
        <v>2994214.5349999992</v>
      </c>
      <c r="K15" s="829">
        <f t="shared" si="0"/>
        <v>288785.04300000001</v>
      </c>
    </row>
    <row r="16" spans="1:11" ht="9" customHeight="1">
      <c r="A16" s="826"/>
      <c r="B16" s="844"/>
      <c r="C16" s="832"/>
      <c r="D16" s="832"/>
      <c r="E16" s="832"/>
      <c r="F16" s="832"/>
      <c r="G16" s="832"/>
      <c r="H16" s="832"/>
      <c r="I16" s="832"/>
      <c r="J16" s="832"/>
      <c r="K16" s="832"/>
    </row>
    <row r="17" spans="1:11" ht="15" customHeight="1">
      <c r="A17" s="826" t="s">
        <v>518</v>
      </c>
      <c r="B17" s="844"/>
      <c r="C17" s="829">
        <f>SUM(C19:C23)</f>
        <v>50926</v>
      </c>
      <c r="D17" s="829">
        <f t="shared" ref="D17:K17" si="1">SUM(D19:D23)</f>
        <v>84499</v>
      </c>
      <c r="E17" s="829">
        <f t="shared" si="1"/>
        <v>861996.49199999997</v>
      </c>
      <c r="F17" s="829">
        <f t="shared" si="1"/>
        <v>1209529.3759999999</v>
      </c>
      <c r="G17" s="829">
        <f t="shared" si="1"/>
        <v>2027435.1980000001</v>
      </c>
      <c r="H17" s="829">
        <f t="shared" si="1"/>
        <v>4644111.7819999997</v>
      </c>
      <c r="I17" s="829">
        <f t="shared" si="1"/>
        <v>1697014.2719999996</v>
      </c>
      <c r="J17" s="829">
        <f t="shared" si="1"/>
        <v>2947097.5099999993</v>
      </c>
      <c r="K17" s="829">
        <f t="shared" si="1"/>
        <v>282720.652</v>
      </c>
    </row>
    <row r="18" spans="1:11" ht="9" customHeight="1">
      <c r="A18" s="826"/>
      <c r="B18" s="844"/>
      <c r="C18" s="832"/>
      <c r="D18" s="832"/>
      <c r="E18" s="829"/>
      <c r="F18" s="829"/>
      <c r="G18" s="829"/>
      <c r="H18" s="829"/>
      <c r="I18" s="829"/>
      <c r="J18" s="829"/>
      <c r="K18" s="829"/>
    </row>
    <row r="19" spans="1:11" ht="15" customHeight="1">
      <c r="A19" s="845" t="s">
        <v>519</v>
      </c>
      <c r="B19" s="844"/>
      <c r="C19" s="834">
        <v>13784</v>
      </c>
      <c r="D19" s="834">
        <v>22125</v>
      </c>
      <c r="E19" s="834">
        <v>174938.799</v>
      </c>
      <c r="F19" s="834">
        <v>340624.57400000002</v>
      </c>
      <c r="G19" s="834">
        <v>355680.17300000001</v>
      </c>
      <c r="H19" s="834">
        <v>971831.98300000001</v>
      </c>
      <c r="I19" s="834">
        <v>532623.93099999998</v>
      </c>
      <c r="J19" s="834">
        <v>439208.05200000003</v>
      </c>
      <c r="K19" s="834">
        <v>67041.774000000005</v>
      </c>
    </row>
    <row r="20" spans="1:11" ht="15" customHeight="1">
      <c r="A20" s="845" t="s">
        <v>520</v>
      </c>
      <c r="B20" s="844"/>
      <c r="C20" s="834">
        <v>8513</v>
      </c>
      <c r="D20" s="834">
        <v>11973</v>
      </c>
      <c r="E20" s="834">
        <v>62363.05</v>
      </c>
      <c r="F20" s="834">
        <v>168976.94500000001</v>
      </c>
      <c r="G20" s="834">
        <v>90365.342999999993</v>
      </c>
      <c r="H20" s="834">
        <v>364312.58</v>
      </c>
      <c r="I20" s="834">
        <v>211261.33499999999</v>
      </c>
      <c r="J20" s="834">
        <v>153051.245</v>
      </c>
      <c r="K20" s="834">
        <v>31966.628000000001</v>
      </c>
    </row>
    <row r="21" spans="1:11" ht="15" customHeight="1">
      <c r="A21" s="845" t="s">
        <v>521</v>
      </c>
      <c r="B21" s="844"/>
      <c r="C21" s="834">
        <v>23748</v>
      </c>
      <c r="D21" s="834">
        <v>43797</v>
      </c>
      <c r="E21" s="834">
        <v>591638.60100000002</v>
      </c>
      <c r="F21" s="834">
        <v>584721.71400000004</v>
      </c>
      <c r="G21" s="834">
        <v>1526834.9850000001</v>
      </c>
      <c r="H21" s="834">
        <v>3072280.9309999999</v>
      </c>
      <c r="I21" s="834">
        <v>820866.03099999996</v>
      </c>
      <c r="J21" s="834">
        <v>2251414.9</v>
      </c>
      <c r="K21" s="834">
        <v>159457.74900000001</v>
      </c>
    </row>
    <row r="22" spans="1:11" ht="15" customHeight="1">
      <c r="A22" s="845" t="s">
        <v>522</v>
      </c>
      <c r="B22" s="844"/>
      <c r="C22" s="834">
        <v>2352</v>
      </c>
      <c r="D22" s="835">
        <v>3127</v>
      </c>
      <c r="E22" s="835">
        <v>15195.273999999999</v>
      </c>
      <c r="F22" s="835">
        <v>53294.108</v>
      </c>
      <c r="G22" s="835">
        <v>27546.848000000002</v>
      </c>
      <c r="H22" s="835">
        <v>110648.55499999999</v>
      </c>
      <c r="I22" s="835">
        <v>62897.527999999998</v>
      </c>
      <c r="J22" s="835">
        <v>47751.027000000002</v>
      </c>
      <c r="K22" s="835">
        <v>10648.896000000001</v>
      </c>
    </row>
    <row r="23" spans="1:11" ht="15" customHeight="1">
      <c r="A23" s="845" t="s">
        <v>523</v>
      </c>
      <c r="B23" s="844"/>
      <c r="C23" s="834">
        <v>2529</v>
      </c>
      <c r="D23" s="834">
        <v>3477</v>
      </c>
      <c r="E23" s="834">
        <v>17860.768</v>
      </c>
      <c r="F23" s="834">
        <v>61912.035000000003</v>
      </c>
      <c r="G23" s="834">
        <v>27007.848999999998</v>
      </c>
      <c r="H23" s="834">
        <v>125037.73299999999</v>
      </c>
      <c r="I23" s="834">
        <v>69365.447</v>
      </c>
      <c r="J23" s="834">
        <v>55672.286</v>
      </c>
      <c r="K23" s="834">
        <v>13605.605</v>
      </c>
    </row>
    <row r="24" spans="1:11" ht="9" customHeight="1">
      <c r="A24" s="845"/>
      <c r="B24" s="844"/>
      <c r="C24" s="834"/>
      <c r="D24" s="834"/>
      <c r="E24" s="834"/>
      <c r="F24" s="834"/>
      <c r="G24" s="834"/>
      <c r="H24" s="834"/>
      <c r="I24" s="834"/>
      <c r="J24" s="834"/>
      <c r="K24" s="834"/>
    </row>
    <row r="25" spans="1:11" ht="12.75" customHeight="1">
      <c r="A25" s="846" t="s">
        <v>524</v>
      </c>
      <c r="B25" s="844"/>
      <c r="C25" s="829">
        <v>943</v>
      </c>
      <c r="D25" s="847">
        <v>1316</v>
      </c>
      <c r="E25" s="847">
        <v>6804.8819999999996</v>
      </c>
      <c r="F25" s="847">
        <v>12668.178</v>
      </c>
      <c r="G25" s="847">
        <v>9178.82</v>
      </c>
      <c r="H25" s="847">
        <v>32643.415000000001</v>
      </c>
      <c r="I25" s="847">
        <v>16421.001</v>
      </c>
      <c r="J25" s="847">
        <v>16222.414000000001</v>
      </c>
      <c r="K25" s="847">
        <v>2539.6350000000002</v>
      </c>
    </row>
    <row r="26" spans="1:11" ht="12.75" customHeight="1">
      <c r="A26" s="846"/>
      <c r="B26" s="844"/>
      <c r="C26" s="829"/>
      <c r="D26" s="847"/>
      <c r="E26" s="847"/>
      <c r="F26" s="847"/>
      <c r="G26" s="847"/>
      <c r="H26" s="847"/>
      <c r="I26" s="847"/>
      <c r="J26" s="847"/>
      <c r="K26" s="847"/>
    </row>
    <row r="27" spans="1:11" ht="12.75" customHeight="1">
      <c r="A27" s="846" t="s">
        <v>525</v>
      </c>
      <c r="B27" s="844"/>
      <c r="C27" s="829">
        <v>958</v>
      </c>
      <c r="D27" s="829">
        <v>1410</v>
      </c>
      <c r="E27" s="829">
        <v>10735.761</v>
      </c>
      <c r="F27" s="829">
        <v>17511.842000000001</v>
      </c>
      <c r="G27" s="829">
        <v>17468.598999999998</v>
      </c>
      <c r="H27" s="829">
        <v>52777.286999999997</v>
      </c>
      <c r="I27" s="829">
        <v>21882.675999999999</v>
      </c>
      <c r="J27" s="829">
        <v>30894.611000000001</v>
      </c>
      <c r="K27" s="829">
        <v>3524.7559999999999</v>
      </c>
    </row>
    <row r="28" spans="1:11" ht="4.5" customHeight="1" thickBot="1">
      <c r="A28" s="840"/>
      <c r="B28" s="840"/>
      <c r="C28" s="840"/>
      <c r="D28" s="840"/>
      <c r="E28" s="840"/>
      <c r="F28" s="840"/>
      <c r="G28" s="840"/>
      <c r="H28" s="840"/>
      <c r="I28" s="840"/>
      <c r="J28" s="840"/>
      <c r="K28" s="840"/>
    </row>
    <row r="29" spans="1:11" ht="3.75" customHeight="1" thickTop="1">
      <c r="A29" s="431"/>
      <c r="B29" s="431"/>
      <c r="C29" s="431"/>
      <c r="D29" s="431"/>
    </row>
    <row r="30" spans="1:11" ht="25.5" customHeight="1">
      <c r="A30" s="2042" t="s">
        <v>512</v>
      </c>
      <c r="B30" s="2043"/>
      <c r="C30" s="2043"/>
      <c r="D30" s="2043"/>
      <c r="E30" s="2043"/>
      <c r="F30" s="2043"/>
      <c r="G30" s="2043"/>
      <c r="H30" s="2043"/>
      <c r="I30" s="2043"/>
      <c r="J30" s="2043"/>
      <c r="K30" s="2043"/>
    </row>
    <row r="31" spans="1:11" ht="12.95" customHeight="1">
      <c r="A31" s="842" t="s">
        <v>513</v>
      </c>
    </row>
  </sheetData>
  <mergeCells count="13">
    <mergeCell ref="C11:D11"/>
    <mergeCell ref="E11:K11"/>
    <mergeCell ref="A30:K30"/>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dimension ref="A1:T43"/>
  <sheetViews>
    <sheetView showGridLines="0" workbookViewId="0"/>
  </sheetViews>
  <sheetFormatPr defaultColWidth="9.140625" defaultRowHeight="12.75"/>
  <cols>
    <col min="1" max="1" width="10.5703125" style="812" customWidth="1"/>
    <col min="2" max="2" width="3.42578125" style="812" customWidth="1"/>
    <col min="3" max="3" width="8.140625" style="812" customWidth="1"/>
    <col min="4" max="4" width="8.28515625" style="812" customWidth="1"/>
    <col min="5" max="5" width="7.140625" style="812" customWidth="1"/>
    <col min="6" max="6" width="8.140625" style="812" customWidth="1"/>
    <col min="7" max="7" width="7.140625" style="812" customWidth="1"/>
    <col min="8" max="8" width="6.5703125" style="812" customWidth="1"/>
    <col min="9" max="9" width="8.42578125" style="812" customWidth="1"/>
    <col min="10" max="10" width="8.85546875" style="812" customWidth="1"/>
    <col min="11" max="11" width="9.85546875" style="812" customWidth="1"/>
    <col min="12" max="12" width="15.140625" style="812" customWidth="1"/>
    <col min="13" max="13" width="13.140625" style="812" customWidth="1"/>
    <col min="14" max="16384" width="9.140625" style="812"/>
  </cols>
  <sheetData>
    <row r="1" spans="1:20" ht="18" customHeight="1">
      <c r="A1" s="1921" t="s">
        <v>1737</v>
      </c>
    </row>
    <row r="2" spans="1:20" ht="21" customHeight="1">
      <c r="A2" s="2057" t="s">
        <v>526</v>
      </c>
      <c r="B2" s="2057"/>
      <c r="C2" s="2057"/>
      <c r="D2" s="2057"/>
      <c r="E2" s="2057"/>
      <c r="F2" s="2057"/>
      <c r="G2" s="2057"/>
      <c r="H2" s="2057"/>
      <c r="I2" s="2057"/>
      <c r="J2" s="2057"/>
      <c r="K2" s="2057"/>
    </row>
    <row r="3" spans="1:20" ht="23.25" customHeight="1">
      <c r="A3" s="2059" t="s">
        <v>527</v>
      </c>
      <c r="B3" s="2059"/>
      <c r="C3" s="2059"/>
      <c r="D3" s="2059"/>
      <c r="E3" s="2059"/>
      <c r="F3" s="2059"/>
      <c r="G3" s="2059"/>
      <c r="H3" s="2059"/>
      <c r="I3" s="2059"/>
      <c r="J3" s="2059"/>
      <c r="K3" s="2059"/>
    </row>
    <row r="4" spans="1:20" ht="12.95" customHeight="1">
      <c r="A4" s="848">
        <v>2015</v>
      </c>
      <c r="B4" s="814"/>
      <c r="C4" s="814"/>
      <c r="D4" s="431"/>
      <c r="E4" s="431"/>
      <c r="F4" s="431"/>
      <c r="G4" s="849"/>
      <c r="H4" s="431"/>
      <c r="I4" s="431"/>
      <c r="J4" s="431"/>
      <c r="K4" s="431"/>
      <c r="L4" s="827"/>
    </row>
    <row r="5" spans="1:20" ht="15" customHeight="1">
      <c r="A5" s="815"/>
      <c r="B5" s="816"/>
      <c r="C5" s="817"/>
      <c r="D5" s="817"/>
      <c r="E5" s="2045" t="s">
        <v>488</v>
      </c>
      <c r="F5" s="2046"/>
      <c r="G5" s="2046"/>
      <c r="H5" s="2047" t="s">
        <v>489</v>
      </c>
      <c r="I5" s="2048"/>
      <c r="J5" s="2048"/>
      <c r="K5" s="2049" t="s">
        <v>490</v>
      </c>
      <c r="L5" s="850"/>
    </row>
    <row r="6" spans="1:20">
      <c r="A6" s="818"/>
      <c r="B6" s="819"/>
      <c r="C6" s="820"/>
      <c r="D6" s="820"/>
      <c r="E6" s="820"/>
      <c r="F6" s="820"/>
      <c r="G6" s="821"/>
      <c r="H6" s="815"/>
      <c r="I6" s="815"/>
      <c r="J6" s="815"/>
      <c r="K6" s="2050"/>
      <c r="L6" s="850"/>
    </row>
    <row r="7" spans="1:20" ht="9" customHeight="1">
      <c r="A7" s="2052" t="s">
        <v>491</v>
      </c>
      <c r="B7" s="2053"/>
      <c r="C7" s="820" t="s">
        <v>492</v>
      </c>
      <c r="D7" s="820" t="s">
        <v>493</v>
      </c>
      <c r="E7" s="2054" t="s">
        <v>494</v>
      </c>
      <c r="F7" s="820" t="s">
        <v>495</v>
      </c>
      <c r="G7" s="820" t="s">
        <v>496</v>
      </c>
      <c r="H7" s="820" t="s">
        <v>0</v>
      </c>
      <c r="I7" s="2054" t="s">
        <v>497</v>
      </c>
      <c r="J7" s="820" t="s">
        <v>498</v>
      </c>
      <c r="K7" s="2050"/>
      <c r="L7" s="850"/>
    </row>
    <row r="8" spans="1:20" ht="9" customHeight="1">
      <c r="A8" s="2052" t="s">
        <v>499</v>
      </c>
      <c r="B8" s="2053"/>
      <c r="C8" s="820"/>
      <c r="D8" s="820" t="s">
        <v>500</v>
      </c>
      <c r="E8" s="2055"/>
      <c r="F8" s="820"/>
      <c r="G8" s="820"/>
      <c r="H8" s="820"/>
      <c r="I8" s="2055"/>
      <c r="J8" s="820" t="s">
        <v>501</v>
      </c>
      <c r="K8" s="2050"/>
      <c r="L8" s="850"/>
    </row>
    <row r="9" spans="1:20" ht="9" customHeight="1">
      <c r="A9" s="2052" t="s">
        <v>502</v>
      </c>
      <c r="B9" s="2053"/>
      <c r="C9" s="820"/>
      <c r="D9" s="820" t="s">
        <v>503</v>
      </c>
      <c r="E9" s="2055"/>
      <c r="F9" s="820"/>
      <c r="G9" s="820"/>
      <c r="H9" s="820"/>
      <c r="I9" s="2055"/>
      <c r="J9" s="820" t="s">
        <v>504</v>
      </c>
      <c r="K9" s="2050"/>
      <c r="L9" s="850"/>
    </row>
    <row r="10" spans="1:20" ht="9" customHeight="1">
      <c r="A10" s="818"/>
      <c r="B10" s="819"/>
      <c r="C10" s="822"/>
      <c r="D10" s="822"/>
      <c r="E10" s="2056"/>
      <c r="F10" s="822"/>
      <c r="G10" s="822"/>
      <c r="H10" s="822"/>
      <c r="I10" s="822"/>
      <c r="J10" s="822"/>
      <c r="K10" s="2051"/>
      <c r="L10" s="850"/>
    </row>
    <row r="11" spans="1:20" ht="15" customHeight="1">
      <c r="A11" s="823"/>
      <c r="B11" s="824"/>
      <c r="C11" s="2039" t="s">
        <v>505</v>
      </c>
      <c r="D11" s="2040"/>
      <c r="E11" s="2039" t="s">
        <v>506</v>
      </c>
      <c r="F11" s="2041"/>
      <c r="G11" s="2041"/>
      <c r="H11" s="2041"/>
      <c r="I11" s="2041"/>
      <c r="J11" s="2041"/>
      <c r="K11" s="2041"/>
      <c r="L11" s="850"/>
    </row>
    <row r="12" spans="1:20" ht="9" customHeight="1">
      <c r="A12" s="825"/>
      <c r="B12" s="825"/>
      <c r="C12" s="825"/>
      <c r="D12" s="825"/>
      <c r="E12" s="825"/>
      <c r="F12" s="825"/>
      <c r="G12" s="825"/>
      <c r="H12" s="825"/>
      <c r="I12" s="825"/>
      <c r="J12" s="825"/>
      <c r="K12" s="825"/>
      <c r="L12" s="827"/>
    </row>
    <row r="13" spans="1:20" ht="18.75" customHeight="1">
      <c r="A13" s="826" t="s">
        <v>528</v>
      </c>
      <c r="B13" s="851"/>
      <c r="C13" s="852"/>
      <c r="D13" s="852"/>
      <c r="E13" s="853"/>
      <c r="F13" s="854"/>
      <c r="G13" s="854"/>
      <c r="H13" s="853"/>
      <c r="I13" s="854"/>
      <c r="J13" s="854"/>
      <c r="K13" s="854"/>
      <c r="L13" s="827"/>
      <c r="M13" s="839"/>
      <c r="N13" s="839"/>
      <c r="O13" s="839"/>
      <c r="P13" s="839"/>
      <c r="Q13" s="839"/>
      <c r="R13" s="839"/>
      <c r="S13" s="839"/>
    </row>
    <row r="14" spans="1:20" ht="9" customHeight="1">
      <c r="A14" s="826"/>
      <c r="B14" s="826"/>
      <c r="C14" s="855"/>
      <c r="D14" s="852"/>
      <c r="E14" s="853"/>
      <c r="F14" s="854"/>
      <c r="G14" s="854"/>
      <c r="H14" s="853"/>
      <c r="I14" s="854"/>
      <c r="J14" s="854"/>
      <c r="K14" s="854"/>
      <c r="L14" s="827"/>
      <c r="M14" s="839"/>
      <c r="N14" s="839"/>
      <c r="O14" s="839"/>
      <c r="P14" s="839"/>
      <c r="Q14" s="839"/>
      <c r="R14" s="839"/>
      <c r="S14" s="839"/>
    </row>
    <row r="15" spans="1:20" ht="12.95" customHeight="1">
      <c r="A15" s="826" t="s">
        <v>0</v>
      </c>
      <c r="B15" s="826"/>
      <c r="C15" s="856">
        <v>658</v>
      </c>
      <c r="D15" s="856">
        <v>1866</v>
      </c>
      <c r="E15" s="856">
        <v>19021.850999999999</v>
      </c>
      <c r="F15" s="856">
        <v>99971.539000000004</v>
      </c>
      <c r="G15" s="856">
        <v>20322.307000000001</v>
      </c>
      <c r="H15" s="856">
        <v>144632.89000000001</v>
      </c>
      <c r="I15" s="856">
        <v>141437.549</v>
      </c>
      <c r="J15" s="856">
        <v>3195.3409999999999</v>
      </c>
      <c r="K15" s="856">
        <v>891.62099999999998</v>
      </c>
      <c r="L15" s="857"/>
      <c r="M15" s="857"/>
      <c r="N15" s="857"/>
      <c r="O15" s="857"/>
      <c r="P15" s="857"/>
      <c r="Q15" s="857"/>
      <c r="R15" s="857"/>
      <c r="S15" s="857"/>
      <c r="T15" s="857"/>
    </row>
    <row r="16" spans="1:20" ht="18" customHeight="1">
      <c r="A16" s="833" t="s">
        <v>508</v>
      </c>
      <c r="B16" s="827"/>
      <c r="C16" s="858">
        <v>644</v>
      </c>
      <c r="D16" s="859">
        <v>1174</v>
      </c>
      <c r="E16" s="859">
        <v>8902.8430000000008</v>
      </c>
      <c r="F16" s="859">
        <v>60878.351999999999</v>
      </c>
      <c r="G16" s="859">
        <v>8759.9779999999992</v>
      </c>
      <c r="H16" s="859">
        <v>80357.705000000002</v>
      </c>
      <c r="I16" s="859">
        <v>77804.294999999998</v>
      </c>
      <c r="J16" s="859">
        <v>2553.41</v>
      </c>
      <c r="K16" s="859">
        <v>-658.90599999999995</v>
      </c>
      <c r="L16" s="857"/>
      <c r="M16" s="857"/>
      <c r="N16" s="857"/>
      <c r="O16" s="857"/>
      <c r="P16" s="857"/>
      <c r="Q16" s="857"/>
      <c r="R16" s="857"/>
      <c r="S16" s="857"/>
      <c r="T16" s="857"/>
    </row>
    <row r="17" spans="1:20" ht="12.95" customHeight="1">
      <c r="A17" s="837" t="s">
        <v>509</v>
      </c>
      <c r="B17" s="827"/>
      <c r="C17" s="858">
        <v>11</v>
      </c>
      <c r="D17" s="858">
        <v>164</v>
      </c>
      <c r="E17" s="858">
        <v>2013.095</v>
      </c>
      <c r="F17" s="858">
        <v>9982.6090000000004</v>
      </c>
      <c r="G17" s="858">
        <v>1833.1849999999999</v>
      </c>
      <c r="H17" s="858">
        <v>14673.527</v>
      </c>
      <c r="I17" s="858">
        <v>14071.769</v>
      </c>
      <c r="J17" s="858">
        <v>601.75800000000004</v>
      </c>
      <c r="K17" s="858">
        <v>254.34</v>
      </c>
      <c r="L17" s="857"/>
      <c r="M17" s="860"/>
      <c r="N17" s="860"/>
      <c r="O17" s="860"/>
      <c r="P17" s="860"/>
      <c r="Q17" s="860"/>
      <c r="R17" s="860"/>
      <c r="S17" s="860"/>
      <c r="T17" s="860"/>
    </row>
    <row r="18" spans="1:20" ht="12.95" customHeight="1">
      <c r="A18" s="837" t="s">
        <v>510</v>
      </c>
      <c r="B18" s="827"/>
      <c r="C18" s="858">
        <v>2</v>
      </c>
      <c r="D18" s="859" t="s">
        <v>529</v>
      </c>
      <c r="E18" s="859" t="s">
        <v>529</v>
      </c>
      <c r="F18" s="859" t="s">
        <v>529</v>
      </c>
      <c r="G18" s="859" t="s">
        <v>529</v>
      </c>
      <c r="H18" s="859" t="s">
        <v>529</v>
      </c>
      <c r="I18" s="859" t="s">
        <v>529</v>
      </c>
      <c r="J18" s="859" t="s">
        <v>529</v>
      </c>
      <c r="K18" s="859" t="s">
        <v>529</v>
      </c>
      <c r="L18" s="857"/>
      <c r="M18" s="857"/>
      <c r="N18" s="857"/>
      <c r="O18" s="857"/>
      <c r="P18" s="857"/>
      <c r="Q18" s="857"/>
      <c r="R18" s="857"/>
      <c r="S18" s="857"/>
      <c r="T18" s="857"/>
    </row>
    <row r="19" spans="1:20" ht="12.95" customHeight="1">
      <c r="A19" s="833" t="s">
        <v>511</v>
      </c>
      <c r="B19" s="827"/>
      <c r="C19" s="861">
        <v>1</v>
      </c>
      <c r="D19" s="861" t="s">
        <v>529</v>
      </c>
      <c r="E19" s="861" t="s">
        <v>529</v>
      </c>
      <c r="F19" s="861" t="s">
        <v>529</v>
      </c>
      <c r="G19" s="861" t="s">
        <v>529</v>
      </c>
      <c r="H19" s="861" t="s">
        <v>529</v>
      </c>
      <c r="I19" s="861" t="s">
        <v>529</v>
      </c>
      <c r="J19" s="861" t="s">
        <v>529</v>
      </c>
      <c r="K19" s="861" t="s">
        <v>529</v>
      </c>
      <c r="L19" s="857"/>
      <c r="M19" s="860"/>
      <c r="N19" s="860"/>
      <c r="O19" s="860"/>
      <c r="P19" s="860"/>
      <c r="Q19" s="860"/>
      <c r="R19" s="860"/>
      <c r="S19" s="860"/>
      <c r="T19" s="860"/>
    </row>
    <row r="20" spans="1:20" ht="12.95" customHeight="1">
      <c r="A20" s="833"/>
      <c r="B20" s="827"/>
      <c r="L20" s="827"/>
      <c r="M20" s="839"/>
      <c r="N20" s="839"/>
      <c r="O20" s="839"/>
      <c r="P20" s="839"/>
      <c r="Q20" s="839"/>
      <c r="R20" s="839"/>
      <c r="S20" s="839"/>
    </row>
    <row r="21" spans="1:20" ht="17.25" customHeight="1">
      <c r="A21" s="826" t="s">
        <v>530</v>
      </c>
      <c r="B21" s="827"/>
      <c r="C21" s="861"/>
      <c r="D21" s="861"/>
      <c r="E21" s="861"/>
      <c r="F21" s="861"/>
      <c r="G21" s="861"/>
      <c r="H21" s="861"/>
      <c r="I21" s="861"/>
      <c r="J21" s="861"/>
      <c r="K21" s="861"/>
      <c r="L21" s="827"/>
      <c r="M21" s="839"/>
      <c r="N21" s="839"/>
      <c r="O21" s="839"/>
      <c r="P21" s="839"/>
      <c r="Q21" s="839"/>
      <c r="R21" s="839"/>
      <c r="S21" s="839"/>
    </row>
    <row r="22" spans="1:20" ht="12.95" customHeight="1">
      <c r="A22" s="826"/>
      <c r="B22" s="827"/>
      <c r="C22" s="861"/>
      <c r="D22" s="861"/>
      <c r="E22" s="861"/>
      <c r="F22" s="861"/>
      <c r="G22" s="861"/>
      <c r="H22" s="861"/>
      <c r="I22" s="861"/>
      <c r="J22" s="861"/>
      <c r="K22" s="861"/>
      <c r="L22" s="827"/>
      <c r="M22" s="839"/>
      <c r="N22" s="839"/>
      <c r="O22" s="839"/>
      <c r="P22" s="839"/>
      <c r="Q22" s="839"/>
      <c r="R22" s="839"/>
      <c r="S22" s="839"/>
    </row>
    <row r="23" spans="1:20" s="831" customFormat="1" ht="12.95" customHeight="1">
      <c r="A23" s="826" t="s">
        <v>0</v>
      </c>
      <c r="B23" s="826"/>
      <c r="C23" s="856">
        <v>4537</v>
      </c>
      <c r="D23" s="856">
        <v>8090</v>
      </c>
      <c r="E23" s="856">
        <v>58111.184000000001</v>
      </c>
      <c r="F23" s="856">
        <v>662536.07700000005</v>
      </c>
      <c r="G23" s="856">
        <v>53288.55</v>
      </c>
      <c r="H23" s="856">
        <v>804557.47</v>
      </c>
      <c r="I23" s="856">
        <v>769469.19099999999</v>
      </c>
      <c r="J23" s="856">
        <v>35088.279000000002</v>
      </c>
      <c r="K23" s="856">
        <v>21579.678</v>
      </c>
      <c r="L23" s="826"/>
      <c r="M23" s="862"/>
      <c r="N23" s="862"/>
      <c r="O23" s="862"/>
      <c r="P23" s="862"/>
      <c r="Q23" s="862"/>
      <c r="R23" s="862"/>
      <c r="S23" s="862"/>
    </row>
    <row r="24" spans="1:20" ht="18" customHeight="1">
      <c r="A24" s="833" t="s">
        <v>508</v>
      </c>
      <c r="B24" s="827"/>
      <c r="C24" s="858">
        <v>4501</v>
      </c>
      <c r="D24" s="858">
        <v>7560</v>
      </c>
      <c r="E24" s="858">
        <v>52224.065999999999</v>
      </c>
      <c r="F24" s="858">
        <v>618352.56400000001</v>
      </c>
      <c r="G24" s="858">
        <v>48512.51</v>
      </c>
      <c r="H24" s="858">
        <v>747972.495</v>
      </c>
      <c r="I24" s="858">
        <v>716173.97699999996</v>
      </c>
      <c r="J24" s="858">
        <v>31798.518</v>
      </c>
      <c r="K24" s="858">
        <v>20053.981</v>
      </c>
      <c r="L24" s="827"/>
      <c r="M24" s="839"/>
      <c r="N24" s="839"/>
      <c r="O24" s="839"/>
      <c r="P24" s="839"/>
      <c r="Q24" s="839"/>
      <c r="R24" s="839"/>
      <c r="S24" s="839"/>
    </row>
    <row r="25" spans="1:20" ht="12.95" customHeight="1">
      <c r="A25" s="837" t="s">
        <v>509</v>
      </c>
      <c r="B25" s="827"/>
      <c r="C25" s="858">
        <v>35</v>
      </c>
      <c r="D25" s="859" t="s">
        <v>529</v>
      </c>
      <c r="E25" s="859" t="s">
        <v>529</v>
      </c>
      <c r="F25" s="859" t="s">
        <v>529</v>
      </c>
      <c r="G25" s="859" t="s">
        <v>529</v>
      </c>
      <c r="H25" s="859" t="s">
        <v>529</v>
      </c>
      <c r="I25" s="859" t="s">
        <v>529</v>
      </c>
      <c r="J25" s="859" t="s">
        <v>529</v>
      </c>
      <c r="K25" s="859" t="s">
        <v>529</v>
      </c>
      <c r="L25" s="827"/>
      <c r="M25" s="839"/>
      <c r="N25" s="839"/>
      <c r="O25" s="839"/>
      <c r="P25" s="839"/>
      <c r="Q25" s="839"/>
      <c r="R25" s="839"/>
      <c r="S25" s="839"/>
    </row>
    <row r="26" spans="1:20" ht="12.95" customHeight="1">
      <c r="A26" s="837" t="s">
        <v>510</v>
      </c>
      <c r="B26" s="827"/>
      <c r="C26" s="858">
        <v>1</v>
      </c>
      <c r="D26" s="859" t="s">
        <v>529</v>
      </c>
      <c r="E26" s="859" t="s">
        <v>529</v>
      </c>
      <c r="F26" s="859" t="s">
        <v>529</v>
      </c>
      <c r="G26" s="859" t="s">
        <v>529</v>
      </c>
      <c r="H26" s="859" t="s">
        <v>529</v>
      </c>
      <c r="I26" s="859" t="s">
        <v>529</v>
      </c>
      <c r="J26" s="859" t="s">
        <v>529</v>
      </c>
      <c r="K26" s="859" t="s">
        <v>529</v>
      </c>
      <c r="L26" s="827"/>
      <c r="M26" s="839"/>
      <c r="N26" s="839"/>
      <c r="O26" s="839"/>
      <c r="P26" s="839"/>
      <c r="Q26" s="839"/>
      <c r="R26" s="839"/>
      <c r="S26" s="839"/>
    </row>
    <row r="27" spans="1:20" ht="12.95" customHeight="1">
      <c r="A27" s="833" t="s">
        <v>511</v>
      </c>
      <c r="B27" s="827"/>
      <c r="C27" s="858">
        <v>0</v>
      </c>
      <c r="D27" s="858">
        <v>0</v>
      </c>
      <c r="E27" s="858">
        <v>0</v>
      </c>
      <c r="F27" s="858">
        <v>0</v>
      </c>
      <c r="G27" s="858">
        <v>0</v>
      </c>
      <c r="H27" s="858">
        <v>0</v>
      </c>
      <c r="I27" s="858">
        <v>0</v>
      </c>
      <c r="J27" s="858">
        <v>0</v>
      </c>
      <c r="K27" s="858">
        <v>0</v>
      </c>
      <c r="L27" s="827"/>
      <c r="M27" s="839"/>
      <c r="N27" s="839"/>
      <c r="O27" s="839"/>
      <c r="P27" s="839"/>
      <c r="Q27" s="839"/>
      <c r="R27" s="839"/>
      <c r="S27" s="839"/>
    </row>
    <row r="28" spans="1:20" ht="12.95" customHeight="1">
      <c r="A28" s="833"/>
      <c r="B28" s="827"/>
      <c r="C28" s="861"/>
      <c r="D28" s="861"/>
      <c r="E28" s="861"/>
      <c r="F28" s="861"/>
      <c r="G28" s="861"/>
      <c r="H28" s="861"/>
      <c r="I28" s="861"/>
      <c r="J28" s="861"/>
      <c r="K28" s="861"/>
      <c r="L28" s="827"/>
      <c r="M28" s="839"/>
      <c r="N28" s="839"/>
      <c r="O28" s="839"/>
      <c r="P28" s="839"/>
      <c r="Q28" s="839"/>
      <c r="R28" s="839"/>
      <c r="S28" s="839"/>
    </row>
    <row r="29" spans="1:20" ht="18.75" customHeight="1">
      <c r="A29" s="826" t="s">
        <v>531</v>
      </c>
      <c r="B29" s="851"/>
      <c r="C29" s="852"/>
      <c r="D29" s="852"/>
      <c r="E29" s="853"/>
      <c r="F29" s="854"/>
      <c r="G29" s="854"/>
      <c r="H29" s="853"/>
      <c r="I29" s="854"/>
      <c r="J29" s="854"/>
      <c r="K29" s="854"/>
      <c r="L29" s="827"/>
      <c r="M29" s="839"/>
      <c r="N29" s="839"/>
      <c r="O29" s="839"/>
      <c r="P29" s="839"/>
      <c r="Q29" s="839"/>
      <c r="R29" s="839"/>
      <c r="S29" s="839"/>
    </row>
    <row r="30" spans="1:20" ht="12.95" customHeight="1">
      <c r="A30" s="826"/>
      <c r="B30" s="826"/>
      <c r="C30" s="855"/>
      <c r="D30" s="852"/>
      <c r="E30" s="853"/>
      <c r="F30" s="854"/>
      <c r="G30" s="854"/>
      <c r="H30" s="853"/>
      <c r="I30" s="854"/>
      <c r="J30" s="854"/>
      <c r="K30" s="854"/>
      <c r="L30" s="827"/>
      <c r="M30" s="839"/>
      <c r="N30" s="839"/>
      <c r="O30" s="839"/>
      <c r="P30" s="839"/>
      <c r="Q30" s="839"/>
      <c r="R30" s="839"/>
      <c r="S30" s="839"/>
    </row>
    <row r="31" spans="1:20" ht="12.95" customHeight="1">
      <c r="A31" s="826" t="s">
        <v>0</v>
      </c>
      <c r="B31" s="826"/>
      <c r="C31" s="856">
        <v>90</v>
      </c>
      <c r="D31" s="856">
        <v>164</v>
      </c>
      <c r="E31" s="856">
        <v>1532.799</v>
      </c>
      <c r="F31" s="856">
        <v>3926.5</v>
      </c>
      <c r="G31" s="856">
        <v>905.053</v>
      </c>
      <c r="H31" s="856">
        <v>6128.6310000000003</v>
      </c>
      <c r="I31" s="856">
        <v>5516.643</v>
      </c>
      <c r="J31" s="856">
        <v>611.98800000000006</v>
      </c>
      <c r="K31" s="856">
        <v>-332.19299999999998</v>
      </c>
      <c r="L31" s="827"/>
      <c r="M31" s="839"/>
      <c r="N31" s="839"/>
      <c r="O31" s="839"/>
      <c r="P31" s="839"/>
      <c r="Q31" s="839"/>
      <c r="R31" s="839"/>
      <c r="S31" s="839"/>
    </row>
    <row r="32" spans="1:20" ht="18" customHeight="1">
      <c r="A32" s="833" t="s">
        <v>508</v>
      </c>
      <c r="B32" s="827"/>
      <c r="C32" s="858">
        <v>89</v>
      </c>
      <c r="D32" s="859" t="s">
        <v>529</v>
      </c>
      <c r="E32" s="859" t="s">
        <v>529</v>
      </c>
      <c r="F32" s="859" t="s">
        <v>529</v>
      </c>
      <c r="G32" s="859" t="s">
        <v>529</v>
      </c>
      <c r="H32" s="859" t="s">
        <v>529</v>
      </c>
      <c r="I32" s="859" t="s">
        <v>529</v>
      </c>
      <c r="J32" s="859" t="s">
        <v>529</v>
      </c>
      <c r="K32" s="859" t="s">
        <v>529</v>
      </c>
      <c r="L32" s="827"/>
      <c r="M32" s="839"/>
      <c r="N32" s="839"/>
      <c r="O32" s="839"/>
      <c r="P32" s="839"/>
      <c r="Q32" s="839"/>
      <c r="R32" s="839"/>
      <c r="S32" s="839"/>
    </row>
    <row r="33" spans="1:19" ht="12.95" customHeight="1">
      <c r="A33" s="837" t="s">
        <v>509</v>
      </c>
      <c r="B33" s="827"/>
      <c r="C33" s="858">
        <v>1</v>
      </c>
      <c r="D33" s="859" t="s">
        <v>529</v>
      </c>
      <c r="E33" s="859" t="s">
        <v>529</v>
      </c>
      <c r="F33" s="859" t="s">
        <v>529</v>
      </c>
      <c r="G33" s="859" t="s">
        <v>529</v>
      </c>
      <c r="H33" s="859" t="s">
        <v>529</v>
      </c>
      <c r="I33" s="859" t="s">
        <v>529</v>
      </c>
      <c r="J33" s="859" t="s">
        <v>529</v>
      </c>
      <c r="K33" s="859" t="s">
        <v>529</v>
      </c>
      <c r="L33" s="827"/>
      <c r="M33" s="839"/>
      <c r="N33" s="839"/>
      <c r="O33" s="839"/>
      <c r="P33" s="839"/>
      <c r="Q33" s="839"/>
      <c r="R33" s="839"/>
      <c r="S33" s="839"/>
    </row>
    <row r="34" spans="1:19" ht="12.95" customHeight="1">
      <c r="A34" s="837" t="s">
        <v>510</v>
      </c>
      <c r="B34" s="827"/>
      <c r="C34" s="858">
        <v>0</v>
      </c>
      <c r="D34" s="858">
        <v>0</v>
      </c>
      <c r="E34" s="858">
        <v>0</v>
      </c>
      <c r="F34" s="858">
        <v>0</v>
      </c>
      <c r="G34" s="858">
        <v>0</v>
      </c>
      <c r="H34" s="858">
        <v>0</v>
      </c>
      <c r="I34" s="858">
        <v>0</v>
      </c>
      <c r="J34" s="858">
        <v>0</v>
      </c>
      <c r="K34" s="858">
        <v>0</v>
      </c>
      <c r="L34" s="827"/>
      <c r="M34" s="839"/>
      <c r="N34" s="839"/>
      <c r="O34" s="839"/>
      <c r="P34" s="839"/>
      <c r="Q34" s="839"/>
      <c r="R34" s="839"/>
      <c r="S34" s="839"/>
    </row>
    <row r="35" spans="1:19" ht="12.95" customHeight="1">
      <c r="A35" s="833" t="s">
        <v>511</v>
      </c>
      <c r="B35" s="827"/>
      <c r="C35" s="858">
        <v>0</v>
      </c>
      <c r="D35" s="858">
        <v>0</v>
      </c>
      <c r="E35" s="858">
        <v>0</v>
      </c>
      <c r="F35" s="858">
        <v>0</v>
      </c>
      <c r="G35" s="858">
        <v>0</v>
      </c>
      <c r="H35" s="858">
        <v>0</v>
      </c>
      <c r="I35" s="858">
        <v>0</v>
      </c>
      <c r="J35" s="858">
        <v>0</v>
      </c>
      <c r="K35" s="858">
        <v>0</v>
      </c>
      <c r="L35" s="827"/>
      <c r="M35" s="839"/>
      <c r="N35" s="839"/>
      <c r="O35" s="839"/>
      <c r="P35" s="839"/>
      <c r="Q35" s="839"/>
      <c r="R35" s="839"/>
      <c r="S35" s="839"/>
    </row>
    <row r="36" spans="1:19" ht="9" customHeight="1" thickBot="1">
      <c r="A36" s="840"/>
      <c r="B36" s="840"/>
      <c r="C36" s="840"/>
      <c r="D36" s="840"/>
      <c r="E36" s="863"/>
      <c r="F36" s="840"/>
      <c r="G36" s="840"/>
      <c r="H36" s="863"/>
      <c r="I36" s="840"/>
      <c r="J36" s="840"/>
      <c r="K36" s="840"/>
      <c r="L36" s="827"/>
    </row>
    <row r="37" spans="1:19" ht="3.75" customHeight="1" thickTop="1">
      <c r="A37" s="431"/>
      <c r="B37" s="431"/>
      <c r="C37" s="431"/>
      <c r="D37" s="431"/>
      <c r="E37" s="864"/>
      <c r="F37" s="431"/>
      <c r="G37" s="431"/>
      <c r="H37" s="864"/>
      <c r="I37" s="431"/>
      <c r="J37" s="431"/>
      <c r="K37" s="431"/>
      <c r="L37" s="827"/>
    </row>
    <row r="38" spans="1:19" ht="12.95" customHeight="1">
      <c r="A38" s="2058" t="s">
        <v>513</v>
      </c>
      <c r="B38" s="2058"/>
      <c r="C38" s="2058"/>
      <c r="D38" s="2058"/>
      <c r="E38" s="2058"/>
      <c r="F38" s="2058"/>
      <c r="G38" s="2058"/>
      <c r="H38" s="2058"/>
      <c r="I38" s="2058"/>
      <c r="J38" s="2058"/>
      <c r="K38" s="2058"/>
      <c r="L38" s="827"/>
    </row>
    <row r="39" spans="1:19">
      <c r="A39" s="827"/>
      <c r="B39" s="827"/>
      <c r="C39" s="827"/>
      <c r="D39" s="827"/>
      <c r="E39" s="827"/>
      <c r="F39" s="827"/>
      <c r="G39" s="827"/>
      <c r="H39" s="827"/>
      <c r="I39" s="827"/>
      <c r="J39" s="827"/>
      <c r="K39" s="827"/>
      <c r="L39" s="827"/>
    </row>
    <row r="40" spans="1:19">
      <c r="A40" s="827"/>
      <c r="B40" s="827"/>
      <c r="C40" s="827"/>
      <c r="D40" s="827"/>
      <c r="E40" s="827"/>
      <c r="F40" s="827"/>
      <c r="G40" s="827"/>
      <c r="H40" s="827"/>
      <c r="I40" s="827"/>
      <c r="J40" s="827"/>
      <c r="K40" s="827"/>
      <c r="L40" s="827"/>
    </row>
    <row r="41" spans="1:19">
      <c r="A41" s="827"/>
      <c r="B41" s="827"/>
      <c r="C41" s="827"/>
      <c r="D41" s="827"/>
      <c r="E41" s="827"/>
      <c r="F41" s="827"/>
      <c r="G41" s="827"/>
      <c r="H41" s="827"/>
      <c r="I41" s="827"/>
      <c r="J41" s="827"/>
      <c r="K41" s="827"/>
      <c r="L41" s="827"/>
    </row>
    <row r="42" spans="1:19">
      <c r="A42" s="827"/>
      <c r="B42" s="827"/>
      <c r="C42" s="827"/>
      <c r="D42" s="827"/>
      <c r="E42" s="827"/>
      <c r="F42" s="827"/>
      <c r="G42" s="827"/>
      <c r="H42" s="827"/>
      <c r="I42" s="827"/>
      <c r="J42" s="827"/>
      <c r="K42" s="827"/>
      <c r="L42" s="827"/>
    </row>
    <row r="43" spans="1:19">
      <c r="A43" s="827"/>
      <c r="B43" s="827"/>
      <c r="C43" s="827"/>
      <c r="D43" s="827"/>
      <c r="E43" s="827"/>
      <c r="F43" s="827"/>
      <c r="G43" s="827"/>
      <c r="H43" s="827"/>
      <c r="I43" s="827"/>
      <c r="J43" s="827"/>
      <c r="K43" s="827"/>
      <c r="L43" s="827"/>
    </row>
  </sheetData>
  <mergeCells count="13">
    <mergeCell ref="C11:D11"/>
    <mergeCell ref="E11:K11"/>
    <mergeCell ref="A38:K38"/>
    <mergeCell ref="A2:K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dimension ref="A1:L335"/>
  <sheetViews>
    <sheetView showGridLines="0" zoomScaleNormal="100" zoomScaleSheetLayoutView="80" workbookViewId="0"/>
  </sheetViews>
  <sheetFormatPr defaultRowHeight="12.75"/>
  <cols>
    <col min="1" max="1" width="38" style="122" customWidth="1"/>
    <col min="2" max="2" width="9" style="530" customWidth="1"/>
    <col min="3" max="3" width="10.7109375" style="530" customWidth="1"/>
    <col min="4" max="7" width="10.7109375" style="532" customWidth="1"/>
    <col min="8" max="8" width="10.7109375" style="212" customWidth="1"/>
    <col min="9" max="9" width="7.85546875" style="121" customWidth="1"/>
    <col min="10" max="11" width="9.140625" style="122"/>
    <col min="12" max="12" width="11" style="122" customWidth="1"/>
    <col min="13" max="256" width="9.140625" style="122"/>
    <col min="257" max="257" width="38" style="122" customWidth="1"/>
    <col min="258" max="258" width="9" style="122" customWidth="1"/>
    <col min="259" max="264" width="10.7109375" style="122" customWidth="1"/>
    <col min="265" max="265" width="7.85546875" style="122" customWidth="1"/>
    <col min="266" max="267" width="9.140625" style="122"/>
    <col min="268" max="268" width="11" style="122" customWidth="1"/>
    <col min="269" max="512" width="9.140625" style="122"/>
    <col min="513" max="513" width="38" style="122" customWidth="1"/>
    <col min="514" max="514" width="9" style="122" customWidth="1"/>
    <col min="515" max="520" width="10.7109375" style="122" customWidth="1"/>
    <col min="521" max="521" width="7.85546875" style="122" customWidth="1"/>
    <col min="522" max="523" width="9.140625" style="122"/>
    <col min="524" max="524" width="11" style="122" customWidth="1"/>
    <col min="525" max="768" width="9.140625" style="122"/>
    <col min="769" max="769" width="38" style="122" customWidth="1"/>
    <col min="770" max="770" width="9" style="122" customWidth="1"/>
    <col min="771" max="776" width="10.7109375" style="122" customWidth="1"/>
    <col min="777" max="777" width="7.85546875" style="122" customWidth="1"/>
    <col min="778" max="779" width="9.140625" style="122"/>
    <col min="780" max="780" width="11" style="122" customWidth="1"/>
    <col min="781" max="1024" width="9.140625" style="122"/>
    <col min="1025" max="1025" width="38" style="122" customWidth="1"/>
    <col min="1026" max="1026" width="9" style="122" customWidth="1"/>
    <col min="1027" max="1032" width="10.7109375" style="122" customWidth="1"/>
    <col min="1033" max="1033" width="7.85546875" style="122" customWidth="1"/>
    <col min="1034" max="1035" width="9.140625" style="122"/>
    <col min="1036" max="1036" width="11" style="122" customWidth="1"/>
    <col min="1037" max="1280" width="9.140625" style="122"/>
    <col min="1281" max="1281" width="38" style="122" customWidth="1"/>
    <col min="1282" max="1282" width="9" style="122" customWidth="1"/>
    <col min="1283" max="1288" width="10.7109375" style="122" customWidth="1"/>
    <col min="1289" max="1289" width="7.85546875" style="122" customWidth="1"/>
    <col min="1290" max="1291" width="9.140625" style="122"/>
    <col min="1292" max="1292" width="11" style="122" customWidth="1"/>
    <col min="1293" max="1536" width="9.140625" style="122"/>
    <col min="1537" max="1537" width="38" style="122" customWidth="1"/>
    <col min="1538" max="1538" width="9" style="122" customWidth="1"/>
    <col min="1539" max="1544" width="10.7109375" style="122" customWidth="1"/>
    <col min="1545" max="1545" width="7.85546875" style="122" customWidth="1"/>
    <col min="1546" max="1547" width="9.140625" style="122"/>
    <col min="1548" max="1548" width="11" style="122" customWidth="1"/>
    <col min="1549" max="1792" width="9.140625" style="122"/>
    <col min="1793" max="1793" width="38" style="122" customWidth="1"/>
    <col min="1794" max="1794" width="9" style="122" customWidth="1"/>
    <col min="1795" max="1800" width="10.7109375" style="122" customWidth="1"/>
    <col min="1801" max="1801" width="7.85546875" style="122" customWidth="1"/>
    <col min="1802" max="1803" width="9.140625" style="122"/>
    <col min="1804" max="1804" width="11" style="122" customWidth="1"/>
    <col min="1805" max="2048" width="9.140625" style="122"/>
    <col min="2049" max="2049" width="38" style="122" customWidth="1"/>
    <col min="2050" max="2050" width="9" style="122" customWidth="1"/>
    <col min="2051" max="2056" width="10.7109375" style="122" customWidth="1"/>
    <col min="2057" max="2057" width="7.85546875" style="122" customWidth="1"/>
    <col min="2058" max="2059" width="9.140625" style="122"/>
    <col min="2060" max="2060" width="11" style="122" customWidth="1"/>
    <col min="2061" max="2304" width="9.140625" style="122"/>
    <col min="2305" max="2305" width="38" style="122" customWidth="1"/>
    <col min="2306" max="2306" width="9" style="122" customWidth="1"/>
    <col min="2307" max="2312" width="10.7109375" style="122" customWidth="1"/>
    <col min="2313" max="2313" width="7.85546875" style="122" customWidth="1"/>
    <col min="2314" max="2315" width="9.140625" style="122"/>
    <col min="2316" max="2316" width="11" style="122" customWidth="1"/>
    <col min="2317" max="2560" width="9.140625" style="122"/>
    <col min="2561" max="2561" width="38" style="122" customWidth="1"/>
    <col min="2562" max="2562" width="9" style="122" customWidth="1"/>
    <col min="2563" max="2568" width="10.7109375" style="122" customWidth="1"/>
    <col min="2569" max="2569" width="7.85546875" style="122" customWidth="1"/>
    <col min="2570" max="2571" width="9.140625" style="122"/>
    <col min="2572" max="2572" width="11" style="122" customWidth="1"/>
    <col min="2573" max="2816" width="9.140625" style="122"/>
    <col min="2817" max="2817" width="38" style="122" customWidth="1"/>
    <col min="2818" max="2818" width="9" style="122" customWidth="1"/>
    <col min="2819" max="2824" width="10.7109375" style="122" customWidth="1"/>
    <col min="2825" max="2825" width="7.85546875" style="122" customWidth="1"/>
    <col min="2826" max="2827" width="9.140625" style="122"/>
    <col min="2828" max="2828" width="11" style="122" customWidth="1"/>
    <col min="2829" max="3072" width="9.140625" style="122"/>
    <col min="3073" max="3073" width="38" style="122" customWidth="1"/>
    <col min="3074" max="3074" width="9" style="122" customWidth="1"/>
    <col min="3075" max="3080" width="10.7109375" style="122" customWidth="1"/>
    <col min="3081" max="3081" width="7.85546875" style="122" customWidth="1"/>
    <col min="3082" max="3083" width="9.140625" style="122"/>
    <col min="3084" max="3084" width="11" style="122" customWidth="1"/>
    <col min="3085" max="3328" width="9.140625" style="122"/>
    <col min="3329" max="3329" width="38" style="122" customWidth="1"/>
    <col min="3330" max="3330" width="9" style="122" customWidth="1"/>
    <col min="3331" max="3336" width="10.7109375" style="122" customWidth="1"/>
    <col min="3337" max="3337" width="7.85546875" style="122" customWidth="1"/>
    <col min="3338" max="3339" width="9.140625" style="122"/>
    <col min="3340" max="3340" width="11" style="122" customWidth="1"/>
    <col min="3341" max="3584" width="9.140625" style="122"/>
    <col min="3585" max="3585" width="38" style="122" customWidth="1"/>
    <col min="3586" max="3586" width="9" style="122" customWidth="1"/>
    <col min="3587" max="3592" width="10.7109375" style="122" customWidth="1"/>
    <col min="3593" max="3593" width="7.85546875" style="122" customWidth="1"/>
    <col min="3594" max="3595" width="9.140625" style="122"/>
    <col min="3596" max="3596" width="11" style="122" customWidth="1"/>
    <col min="3597" max="3840" width="9.140625" style="122"/>
    <col min="3841" max="3841" width="38" style="122" customWidth="1"/>
    <col min="3842" max="3842" width="9" style="122" customWidth="1"/>
    <col min="3843" max="3848" width="10.7109375" style="122" customWidth="1"/>
    <col min="3849" max="3849" width="7.85546875" style="122" customWidth="1"/>
    <col min="3850" max="3851" width="9.140625" style="122"/>
    <col min="3852" max="3852" width="11" style="122" customWidth="1"/>
    <col min="3853" max="4096" width="9.140625" style="122"/>
    <col min="4097" max="4097" width="38" style="122" customWidth="1"/>
    <col min="4098" max="4098" width="9" style="122" customWidth="1"/>
    <col min="4099" max="4104" width="10.7109375" style="122" customWidth="1"/>
    <col min="4105" max="4105" width="7.85546875" style="122" customWidth="1"/>
    <col min="4106" max="4107" width="9.140625" style="122"/>
    <col min="4108" max="4108" width="11" style="122" customWidth="1"/>
    <col min="4109" max="4352" width="9.140625" style="122"/>
    <col min="4353" max="4353" width="38" style="122" customWidth="1"/>
    <col min="4354" max="4354" width="9" style="122" customWidth="1"/>
    <col min="4355" max="4360" width="10.7109375" style="122" customWidth="1"/>
    <col min="4361" max="4361" width="7.85546875" style="122" customWidth="1"/>
    <col min="4362" max="4363" width="9.140625" style="122"/>
    <col min="4364" max="4364" width="11" style="122" customWidth="1"/>
    <col min="4365" max="4608" width="9.140625" style="122"/>
    <col min="4609" max="4609" width="38" style="122" customWidth="1"/>
    <col min="4610" max="4610" width="9" style="122" customWidth="1"/>
    <col min="4611" max="4616" width="10.7109375" style="122" customWidth="1"/>
    <col min="4617" max="4617" width="7.85546875" style="122" customWidth="1"/>
    <col min="4618" max="4619" width="9.140625" style="122"/>
    <col min="4620" max="4620" width="11" style="122" customWidth="1"/>
    <col min="4621" max="4864" width="9.140625" style="122"/>
    <col min="4865" max="4865" width="38" style="122" customWidth="1"/>
    <col min="4866" max="4866" width="9" style="122" customWidth="1"/>
    <col min="4867" max="4872" width="10.7109375" style="122" customWidth="1"/>
    <col min="4873" max="4873" width="7.85546875" style="122" customWidth="1"/>
    <col min="4874" max="4875" width="9.140625" style="122"/>
    <col min="4876" max="4876" width="11" style="122" customWidth="1"/>
    <col min="4877" max="5120" width="9.140625" style="122"/>
    <col min="5121" max="5121" width="38" style="122" customWidth="1"/>
    <col min="5122" max="5122" width="9" style="122" customWidth="1"/>
    <col min="5123" max="5128" width="10.7109375" style="122" customWidth="1"/>
    <col min="5129" max="5129" width="7.85546875" style="122" customWidth="1"/>
    <col min="5130" max="5131" width="9.140625" style="122"/>
    <col min="5132" max="5132" width="11" style="122" customWidth="1"/>
    <col min="5133" max="5376" width="9.140625" style="122"/>
    <col min="5377" max="5377" width="38" style="122" customWidth="1"/>
    <col min="5378" max="5378" width="9" style="122" customWidth="1"/>
    <col min="5379" max="5384" width="10.7109375" style="122" customWidth="1"/>
    <col min="5385" max="5385" width="7.85546875" style="122" customWidth="1"/>
    <col min="5386" max="5387" width="9.140625" style="122"/>
    <col min="5388" max="5388" width="11" style="122" customWidth="1"/>
    <col min="5389" max="5632" width="9.140625" style="122"/>
    <col min="5633" max="5633" width="38" style="122" customWidth="1"/>
    <col min="5634" max="5634" width="9" style="122" customWidth="1"/>
    <col min="5635" max="5640" width="10.7109375" style="122" customWidth="1"/>
    <col min="5641" max="5641" width="7.85546875" style="122" customWidth="1"/>
    <col min="5642" max="5643" width="9.140625" style="122"/>
    <col min="5644" max="5644" width="11" style="122" customWidth="1"/>
    <col min="5645" max="5888" width="9.140625" style="122"/>
    <col min="5889" max="5889" width="38" style="122" customWidth="1"/>
    <col min="5890" max="5890" width="9" style="122" customWidth="1"/>
    <col min="5891" max="5896" width="10.7109375" style="122" customWidth="1"/>
    <col min="5897" max="5897" width="7.85546875" style="122" customWidth="1"/>
    <col min="5898" max="5899" width="9.140625" style="122"/>
    <col min="5900" max="5900" width="11" style="122" customWidth="1"/>
    <col min="5901" max="6144" width="9.140625" style="122"/>
    <col min="6145" max="6145" width="38" style="122" customWidth="1"/>
    <col min="6146" max="6146" width="9" style="122" customWidth="1"/>
    <col min="6147" max="6152" width="10.7109375" style="122" customWidth="1"/>
    <col min="6153" max="6153" width="7.85546875" style="122" customWidth="1"/>
    <col min="6154" max="6155" width="9.140625" style="122"/>
    <col min="6156" max="6156" width="11" style="122" customWidth="1"/>
    <col min="6157" max="6400" width="9.140625" style="122"/>
    <col min="6401" max="6401" width="38" style="122" customWidth="1"/>
    <col min="6402" max="6402" width="9" style="122" customWidth="1"/>
    <col min="6403" max="6408" width="10.7109375" style="122" customWidth="1"/>
    <col min="6409" max="6409" width="7.85546875" style="122" customWidth="1"/>
    <col min="6410" max="6411" width="9.140625" style="122"/>
    <col min="6412" max="6412" width="11" style="122" customWidth="1"/>
    <col min="6413" max="6656" width="9.140625" style="122"/>
    <col min="6657" max="6657" width="38" style="122" customWidth="1"/>
    <col min="6658" max="6658" width="9" style="122" customWidth="1"/>
    <col min="6659" max="6664" width="10.7109375" style="122" customWidth="1"/>
    <col min="6665" max="6665" width="7.85546875" style="122" customWidth="1"/>
    <col min="6666" max="6667" width="9.140625" style="122"/>
    <col min="6668" max="6668" width="11" style="122" customWidth="1"/>
    <col min="6669" max="6912" width="9.140625" style="122"/>
    <col min="6913" max="6913" width="38" style="122" customWidth="1"/>
    <col min="6914" max="6914" width="9" style="122" customWidth="1"/>
    <col min="6915" max="6920" width="10.7109375" style="122" customWidth="1"/>
    <col min="6921" max="6921" width="7.85546875" style="122" customWidth="1"/>
    <col min="6922" max="6923" width="9.140625" style="122"/>
    <col min="6924" max="6924" width="11" style="122" customWidth="1"/>
    <col min="6925" max="7168" width="9.140625" style="122"/>
    <col min="7169" max="7169" width="38" style="122" customWidth="1"/>
    <col min="7170" max="7170" width="9" style="122" customWidth="1"/>
    <col min="7171" max="7176" width="10.7109375" style="122" customWidth="1"/>
    <col min="7177" max="7177" width="7.85546875" style="122" customWidth="1"/>
    <col min="7178" max="7179" width="9.140625" style="122"/>
    <col min="7180" max="7180" width="11" style="122" customWidth="1"/>
    <col min="7181" max="7424" width="9.140625" style="122"/>
    <col min="7425" max="7425" width="38" style="122" customWidth="1"/>
    <col min="7426" max="7426" width="9" style="122" customWidth="1"/>
    <col min="7427" max="7432" width="10.7109375" style="122" customWidth="1"/>
    <col min="7433" max="7433" width="7.85546875" style="122" customWidth="1"/>
    <col min="7434" max="7435" width="9.140625" style="122"/>
    <col min="7436" max="7436" width="11" style="122" customWidth="1"/>
    <col min="7437" max="7680" width="9.140625" style="122"/>
    <col min="7681" max="7681" width="38" style="122" customWidth="1"/>
    <col min="7682" max="7682" width="9" style="122" customWidth="1"/>
    <col min="7683" max="7688" width="10.7109375" style="122" customWidth="1"/>
    <col min="7689" max="7689" width="7.85546875" style="122" customWidth="1"/>
    <col min="7690" max="7691" width="9.140625" style="122"/>
    <col min="7692" max="7692" width="11" style="122" customWidth="1"/>
    <col min="7693" max="7936" width="9.140625" style="122"/>
    <col min="7937" max="7937" width="38" style="122" customWidth="1"/>
    <col min="7938" max="7938" width="9" style="122" customWidth="1"/>
    <col min="7939" max="7944" width="10.7109375" style="122" customWidth="1"/>
    <col min="7945" max="7945" width="7.85546875" style="122" customWidth="1"/>
    <col min="7946" max="7947" width="9.140625" style="122"/>
    <col min="7948" max="7948" width="11" style="122" customWidth="1"/>
    <col min="7949" max="8192" width="9.140625" style="122"/>
    <col min="8193" max="8193" width="38" style="122" customWidth="1"/>
    <col min="8194" max="8194" width="9" style="122" customWidth="1"/>
    <col min="8195" max="8200" width="10.7109375" style="122" customWidth="1"/>
    <col min="8201" max="8201" width="7.85546875" style="122" customWidth="1"/>
    <col min="8202" max="8203" width="9.140625" style="122"/>
    <col min="8204" max="8204" width="11" style="122" customWidth="1"/>
    <col min="8205" max="8448" width="9.140625" style="122"/>
    <col min="8449" max="8449" width="38" style="122" customWidth="1"/>
    <col min="8450" max="8450" width="9" style="122" customWidth="1"/>
    <col min="8451" max="8456" width="10.7109375" style="122" customWidth="1"/>
    <col min="8457" max="8457" width="7.85546875" style="122" customWidth="1"/>
    <col min="8458" max="8459" width="9.140625" style="122"/>
    <col min="8460" max="8460" width="11" style="122" customWidth="1"/>
    <col min="8461" max="8704" width="9.140625" style="122"/>
    <col min="8705" max="8705" width="38" style="122" customWidth="1"/>
    <col min="8706" max="8706" width="9" style="122" customWidth="1"/>
    <col min="8707" max="8712" width="10.7109375" style="122" customWidth="1"/>
    <col min="8713" max="8713" width="7.85546875" style="122" customWidth="1"/>
    <col min="8714" max="8715" width="9.140625" style="122"/>
    <col min="8716" max="8716" width="11" style="122" customWidth="1"/>
    <col min="8717" max="8960" width="9.140625" style="122"/>
    <col min="8961" max="8961" width="38" style="122" customWidth="1"/>
    <col min="8962" max="8962" width="9" style="122" customWidth="1"/>
    <col min="8963" max="8968" width="10.7109375" style="122" customWidth="1"/>
    <col min="8969" max="8969" width="7.85546875" style="122" customWidth="1"/>
    <col min="8970" max="8971" width="9.140625" style="122"/>
    <col min="8972" max="8972" width="11" style="122" customWidth="1"/>
    <col min="8973" max="9216" width="9.140625" style="122"/>
    <col min="9217" max="9217" width="38" style="122" customWidth="1"/>
    <col min="9218" max="9218" width="9" style="122" customWidth="1"/>
    <col min="9219" max="9224" width="10.7109375" style="122" customWidth="1"/>
    <col min="9225" max="9225" width="7.85546875" style="122" customWidth="1"/>
    <col min="9226" max="9227" width="9.140625" style="122"/>
    <col min="9228" max="9228" width="11" style="122" customWidth="1"/>
    <col min="9229" max="9472" width="9.140625" style="122"/>
    <col min="9473" max="9473" width="38" style="122" customWidth="1"/>
    <col min="9474" max="9474" width="9" style="122" customWidth="1"/>
    <col min="9475" max="9480" width="10.7109375" style="122" customWidth="1"/>
    <col min="9481" max="9481" width="7.85546875" style="122" customWidth="1"/>
    <col min="9482" max="9483" width="9.140625" style="122"/>
    <col min="9484" max="9484" width="11" style="122" customWidth="1"/>
    <col min="9485" max="9728" width="9.140625" style="122"/>
    <col min="9729" max="9729" width="38" style="122" customWidth="1"/>
    <col min="9730" max="9730" width="9" style="122" customWidth="1"/>
    <col min="9731" max="9736" width="10.7109375" style="122" customWidth="1"/>
    <col min="9737" max="9737" width="7.85546875" style="122" customWidth="1"/>
    <col min="9738" max="9739" width="9.140625" style="122"/>
    <col min="9740" max="9740" width="11" style="122" customWidth="1"/>
    <col min="9741" max="9984" width="9.140625" style="122"/>
    <col min="9985" max="9985" width="38" style="122" customWidth="1"/>
    <col min="9986" max="9986" width="9" style="122" customWidth="1"/>
    <col min="9987" max="9992" width="10.7109375" style="122" customWidth="1"/>
    <col min="9993" max="9993" width="7.85546875" style="122" customWidth="1"/>
    <col min="9994" max="9995" width="9.140625" style="122"/>
    <col min="9996" max="9996" width="11" style="122" customWidth="1"/>
    <col min="9997" max="10240" width="9.140625" style="122"/>
    <col min="10241" max="10241" width="38" style="122" customWidth="1"/>
    <col min="10242" max="10242" width="9" style="122" customWidth="1"/>
    <col min="10243" max="10248" width="10.7109375" style="122" customWidth="1"/>
    <col min="10249" max="10249" width="7.85546875" style="122" customWidth="1"/>
    <col min="10250" max="10251" width="9.140625" style="122"/>
    <col min="10252" max="10252" width="11" style="122" customWidth="1"/>
    <col min="10253" max="10496" width="9.140625" style="122"/>
    <col min="10497" max="10497" width="38" style="122" customWidth="1"/>
    <col min="10498" max="10498" width="9" style="122" customWidth="1"/>
    <col min="10499" max="10504" width="10.7109375" style="122" customWidth="1"/>
    <col min="10505" max="10505" width="7.85546875" style="122" customWidth="1"/>
    <col min="10506" max="10507" width="9.140625" style="122"/>
    <col min="10508" max="10508" width="11" style="122" customWidth="1"/>
    <col min="10509" max="10752" width="9.140625" style="122"/>
    <col min="10753" max="10753" width="38" style="122" customWidth="1"/>
    <col min="10754" max="10754" width="9" style="122" customWidth="1"/>
    <col min="10755" max="10760" width="10.7109375" style="122" customWidth="1"/>
    <col min="10761" max="10761" width="7.85546875" style="122" customWidth="1"/>
    <col min="10762" max="10763" width="9.140625" style="122"/>
    <col min="10764" max="10764" width="11" style="122" customWidth="1"/>
    <col min="10765" max="11008" width="9.140625" style="122"/>
    <col min="11009" max="11009" width="38" style="122" customWidth="1"/>
    <col min="11010" max="11010" width="9" style="122" customWidth="1"/>
    <col min="11011" max="11016" width="10.7109375" style="122" customWidth="1"/>
    <col min="11017" max="11017" width="7.85546875" style="122" customWidth="1"/>
    <col min="11018" max="11019" width="9.140625" style="122"/>
    <col min="11020" max="11020" width="11" style="122" customWidth="1"/>
    <col min="11021" max="11264" width="9.140625" style="122"/>
    <col min="11265" max="11265" width="38" style="122" customWidth="1"/>
    <col min="11266" max="11266" width="9" style="122" customWidth="1"/>
    <col min="11267" max="11272" width="10.7109375" style="122" customWidth="1"/>
    <col min="11273" max="11273" width="7.85546875" style="122" customWidth="1"/>
    <col min="11274" max="11275" width="9.140625" style="122"/>
    <col min="11276" max="11276" width="11" style="122" customWidth="1"/>
    <col min="11277" max="11520" width="9.140625" style="122"/>
    <col min="11521" max="11521" width="38" style="122" customWidth="1"/>
    <col min="11522" max="11522" width="9" style="122" customWidth="1"/>
    <col min="11523" max="11528" width="10.7109375" style="122" customWidth="1"/>
    <col min="11529" max="11529" width="7.85546875" style="122" customWidth="1"/>
    <col min="11530" max="11531" width="9.140625" style="122"/>
    <col min="11532" max="11532" width="11" style="122" customWidth="1"/>
    <col min="11533" max="11776" width="9.140625" style="122"/>
    <col min="11777" max="11777" width="38" style="122" customWidth="1"/>
    <col min="11778" max="11778" width="9" style="122" customWidth="1"/>
    <col min="11779" max="11784" width="10.7109375" style="122" customWidth="1"/>
    <col min="11785" max="11785" width="7.85546875" style="122" customWidth="1"/>
    <col min="11786" max="11787" width="9.140625" style="122"/>
    <col min="11788" max="11788" width="11" style="122" customWidth="1"/>
    <col min="11789" max="12032" width="9.140625" style="122"/>
    <col min="12033" max="12033" width="38" style="122" customWidth="1"/>
    <col min="12034" max="12034" width="9" style="122" customWidth="1"/>
    <col min="12035" max="12040" width="10.7109375" style="122" customWidth="1"/>
    <col min="12041" max="12041" width="7.85546875" style="122" customWidth="1"/>
    <col min="12042" max="12043" width="9.140625" style="122"/>
    <col min="12044" max="12044" width="11" style="122" customWidth="1"/>
    <col min="12045" max="12288" width="9.140625" style="122"/>
    <col min="12289" max="12289" width="38" style="122" customWidth="1"/>
    <col min="12290" max="12290" width="9" style="122" customWidth="1"/>
    <col min="12291" max="12296" width="10.7109375" style="122" customWidth="1"/>
    <col min="12297" max="12297" width="7.85546875" style="122" customWidth="1"/>
    <col min="12298" max="12299" width="9.140625" style="122"/>
    <col min="12300" max="12300" width="11" style="122" customWidth="1"/>
    <col min="12301" max="12544" width="9.140625" style="122"/>
    <col min="12545" max="12545" width="38" style="122" customWidth="1"/>
    <col min="12546" max="12546" width="9" style="122" customWidth="1"/>
    <col min="12547" max="12552" width="10.7109375" style="122" customWidth="1"/>
    <col min="12553" max="12553" width="7.85546875" style="122" customWidth="1"/>
    <col min="12554" max="12555" width="9.140625" style="122"/>
    <col min="12556" max="12556" width="11" style="122" customWidth="1"/>
    <col min="12557" max="12800" width="9.140625" style="122"/>
    <col min="12801" max="12801" width="38" style="122" customWidth="1"/>
    <col min="12802" max="12802" width="9" style="122" customWidth="1"/>
    <col min="12803" max="12808" width="10.7109375" style="122" customWidth="1"/>
    <col min="12809" max="12809" width="7.85546875" style="122" customWidth="1"/>
    <col min="12810" max="12811" width="9.140625" style="122"/>
    <col min="12812" max="12812" width="11" style="122" customWidth="1"/>
    <col min="12813" max="13056" width="9.140625" style="122"/>
    <col min="13057" max="13057" width="38" style="122" customWidth="1"/>
    <col min="13058" max="13058" width="9" style="122" customWidth="1"/>
    <col min="13059" max="13064" width="10.7109375" style="122" customWidth="1"/>
    <col min="13065" max="13065" width="7.85546875" style="122" customWidth="1"/>
    <col min="13066" max="13067" width="9.140625" style="122"/>
    <col min="13068" max="13068" width="11" style="122" customWidth="1"/>
    <col min="13069" max="13312" width="9.140625" style="122"/>
    <col min="13313" max="13313" width="38" style="122" customWidth="1"/>
    <col min="13314" max="13314" width="9" style="122" customWidth="1"/>
    <col min="13315" max="13320" width="10.7109375" style="122" customWidth="1"/>
    <col min="13321" max="13321" width="7.85546875" style="122" customWidth="1"/>
    <col min="13322" max="13323" width="9.140625" style="122"/>
    <col min="13324" max="13324" width="11" style="122" customWidth="1"/>
    <col min="13325" max="13568" width="9.140625" style="122"/>
    <col min="13569" max="13569" width="38" style="122" customWidth="1"/>
    <col min="13570" max="13570" width="9" style="122" customWidth="1"/>
    <col min="13571" max="13576" width="10.7109375" style="122" customWidth="1"/>
    <col min="13577" max="13577" width="7.85546875" style="122" customWidth="1"/>
    <col min="13578" max="13579" width="9.140625" style="122"/>
    <col min="13580" max="13580" width="11" style="122" customWidth="1"/>
    <col min="13581" max="13824" width="9.140625" style="122"/>
    <col min="13825" max="13825" width="38" style="122" customWidth="1"/>
    <col min="13826" max="13826" width="9" style="122" customWidth="1"/>
    <col min="13827" max="13832" width="10.7109375" style="122" customWidth="1"/>
    <col min="13833" max="13833" width="7.85546875" style="122" customWidth="1"/>
    <col min="13834" max="13835" width="9.140625" style="122"/>
    <col min="13836" max="13836" width="11" style="122" customWidth="1"/>
    <col min="13837" max="14080" width="9.140625" style="122"/>
    <col min="14081" max="14081" width="38" style="122" customWidth="1"/>
    <col min="14082" max="14082" width="9" style="122" customWidth="1"/>
    <col min="14083" max="14088" width="10.7109375" style="122" customWidth="1"/>
    <col min="14089" max="14089" width="7.85546875" style="122" customWidth="1"/>
    <col min="14090" max="14091" width="9.140625" style="122"/>
    <col min="14092" max="14092" width="11" style="122" customWidth="1"/>
    <col min="14093" max="14336" width="9.140625" style="122"/>
    <col min="14337" max="14337" width="38" style="122" customWidth="1"/>
    <col min="14338" max="14338" width="9" style="122" customWidth="1"/>
    <col min="14339" max="14344" width="10.7109375" style="122" customWidth="1"/>
    <col min="14345" max="14345" width="7.85546875" style="122" customWidth="1"/>
    <col min="14346" max="14347" width="9.140625" style="122"/>
    <col min="14348" max="14348" width="11" style="122" customWidth="1"/>
    <col min="14349" max="14592" width="9.140625" style="122"/>
    <col min="14593" max="14593" width="38" style="122" customWidth="1"/>
    <col min="14594" max="14594" width="9" style="122" customWidth="1"/>
    <col min="14595" max="14600" width="10.7109375" style="122" customWidth="1"/>
    <col min="14601" max="14601" width="7.85546875" style="122" customWidth="1"/>
    <col min="14602" max="14603" width="9.140625" style="122"/>
    <col min="14604" max="14604" width="11" style="122" customWidth="1"/>
    <col min="14605" max="14848" width="9.140625" style="122"/>
    <col min="14849" max="14849" width="38" style="122" customWidth="1"/>
    <col min="14850" max="14850" width="9" style="122" customWidth="1"/>
    <col min="14851" max="14856" width="10.7109375" style="122" customWidth="1"/>
    <col min="14857" max="14857" width="7.85546875" style="122" customWidth="1"/>
    <col min="14858" max="14859" width="9.140625" style="122"/>
    <col min="14860" max="14860" width="11" style="122" customWidth="1"/>
    <col min="14861" max="15104" width="9.140625" style="122"/>
    <col min="15105" max="15105" width="38" style="122" customWidth="1"/>
    <col min="15106" max="15106" width="9" style="122" customWidth="1"/>
    <col min="15107" max="15112" width="10.7109375" style="122" customWidth="1"/>
    <col min="15113" max="15113" width="7.85546875" style="122" customWidth="1"/>
    <col min="15114" max="15115" width="9.140625" style="122"/>
    <col min="15116" max="15116" width="11" style="122" customWidth="1"/>
    <col min="15117" max="15360" width="9.140625" style="122"/>
    <col min="15361" max="15361" width="38" style="122" customWidth="1"/>
    <col min="15362" max="15362" width="9" style="122" customWidth="1"/>
    <col min="15363" max="15368" width="10.7109375" style="122" customWidth="1"/>
    <col min="15369" max="15369" width="7.85546875" style="122" customWidth="1"/>
    <col min="15370" max="15371" width="9.140625" style="122"/>
    <col min="15372" max="15372" width="11" style="122" customWidth="1"/>
    <col min="15373" max="15616" width="9.140625" style="122"/>
    <col min="15617" max="15617" width="38" style="122" customWidth="1"/>
    <col min="15618" max="15618" width="9" style="122" customWidth="1"/>
    <col min="15619" max="15624" width="10.7109375" style="122" customWidth="1"/>
    <col min="15625" max="15625" width="7.85546875" style="122" customWidth="1"/>
    <col min="15626" max="15627" width="9.140625" style="122"/>
    <col min="15628" max="15628" width="11" style="122" customWidth="1"/>
    <col min="15629" max="15872" width="9.140625" style="122"/>
    <col min="15873" max="15873" width="38" style="122" customWidth="1"/>
    <col min="15874" max="15874" width="9" style="122" customWidth="1"/>
    <col min="15875" max="15880" width="10.7109375" style="122" customWidth="1"/>
    <col min="15881" max="15881" width="7.85546875" style="122" customWidth="1"/>
    <col min="15882" max="15883" width="9.140625" style="122"/>
    <col min="15884" max="15884" width="11" style="122" customWidth="1"/>
    <col min="15885" max="16128" width="9.140625" style="122"/>
    <col min="16129" max="16129" width="38" style="122" customWidth="1"/>
    <col min="16130" max="16130" width="9" style="122" customWidth="1"/>
    <col min="16131" max="16136" width="10.7109375" style="122" customWidth="1"/>
    <col min="16137" max="16137" width="7.85546875" style="122" customWidth="1"/>
    <col min="16138" max="16139" width="9.140625" style="122"/>
    <col min="16140" max="16140" width="11" style="122" customWidth="1"/>
    <col min="16141" max="16384" width="9.140625" style="122"/>
  </cols>
  <sheetData>
    <row r="1" spans="1:9" ht="17.25" customHeight="1">
      <c r="A1" s="1921" t="s">
        <v>1737</v>
      </c>
      <c r="D1" s="1917"/>
      <c r="E1" s="1917"/>
      <c r="F1" s="1917"/>
      <c r="G1" s="1917"/>
    </row>
    <row r="2" spans="1:9" ht="15" customHeight="1">
      <c r="A2" s="117" t="s">
        <v>95</v>
      </c>
      <c r="B2" s="118"/>
      <c r="C2" s="118"/>
      <c r="D2" s="119"/>
      <c r="E2" s="119"/>
      <c r="F2" s="119"/>
      <c r="G2" s="119"/>
      <c r="H2" s="120"/>
    </row>
    <row r="4" spans="1:9" s="121" customFormat="1">
      <c r="A4" s="117"/>
      <c r="B4" s="572" t="s">
        <v>96</v>
      </c>
      <c r="C4" s="572">
        <v>2016</v>
      </c>
      <c r="D4" s="572">
        <v>2015</v>
      </c>
      <c r="E4" s="572">
        <v>2014</v>
      </c>
      <c r="F4" s="572">
        <v>2013</v>
      </c>
      <c r="G4" s="572">
        <v>2012</v>
      </c>
      <c r="H4" s="572">
        <v>2000</v>
      </c>
    </row>
    <row r="5" spans="1:9" ht="18" customHeight="1" thickBot="1">
      <c r="A5" s="123" t="s">
        <v>97</v>
      </c>
      <c r="B5" s="124"/>
      <c r="C5" s="124"/>
      <c r="D5" s="124"/>
      <c r="E5" s="124"/>
      <c r="F5" s="125"/>
      <c r="G5" s="125"/>
      <c r="H5" s="125"/>
    </row>
    <row r="6" spans="1:9" ht="16.5" customHeight="1">
      <c r="A6" s="126" t="s">
        <v>98</v>
      </c>
      <c r="B6" s="127"/>
      <c r="C6" s="127"/>
      <c r="D6" s="127"/>
      <c r="E6" s="127"/>
      <c r="F6" s="128"/>
      <c r="G6" s="128"/>
      <c r="H6" s="128"/>
    </row>
    <row r="7" spans="1:9" s="137" customFormat="1" ht="15" customHeight="1">
      <c r="A7" s="129" t="s">
        <v>99</v>
      </c>
      <c r="B7" s="130" t="s">
        <v>100</v>
      </c>
      <c r="C7" s="131">
        <v>40347</v>
      </c>
      <c r="D7" s="132">
        <v>39224</v>
      </c>
      <c r="E7" s="132">
        <v>41617</v>
      </c>
      <c r="F7" s="133">
        <v>42412</v>
      </c>
      <c r="G7" s="134">
        <v>44802</v>
      </c>
      <c r="H7" s="135">
        <v>35449</v>
      </c>
      <c r="I7" s="136"/>
    </row>
    <row r="8" spans="1:9" s="137" customFormat="1" ht="15" customHeight="1">
      <c r="A8" s="138" t="s">
        <v>101</v>
      </c>
      <c r="B8" s="139" t="s">
        <v>102</v>
      </c>
      <c r="C8" s="140">
        <v>21685</v>
      </c>
      <c r="D8" s="141">
        <v>21074</v>
      </c>
      <c r="E8" s="142">
        <v>21585</v>
      </c>
      <c r="F8" s="143">
        <v>21985</v>
      </c>
      <c r="G8" s="144">
        <v>22531</v>
      </c>
      <c r="H8" s="145">
        <v>11691</v>
      </c>
      <c r="I8" s="136"/>
    </row>
    <row r="9" spans="1:9" s="137" customFormat="1" ht="15" customHeight="1">
      <c r="A9" s="146" t="s">
        <v>103</v>
      </c>
      <c r="B9" s="139" t="s">
        <v>102</v>
      </c>
      <c r="C9" s="144">
        <v>3415</v>
      </c>
      <c r="D9" s="147">
        <v>3467</v>
      </c>
      <c r="E9" s="142">
        <v>3571</v>
      </c>
      <c r="F9" s="143">
        <v>3745</v>
      </c>
      <c r="G9" s="144">
        <v>3779</v>
      </c>
      <c r="H9" s="145">
        <v>3134</v>
      </c>
      <c r="I9" s="136"/>
    </row>
    <row r="10" spans="1:9" ht="15" customHeight="1">
      <c r="A10" s="148" t="s">
        <v>104</v>
      </c>
      <c r="B10" s="139" t="s">
        <v>102</v>
      </c>
      <c r="C10" s="144">
        <v>4130</v>
      </c>
      <c r="D10" s="147">
        <v>4115</v>
      </c>
      <c r="E10" s="142">
        <v>4245</v>
      </c>
      <c r="F10" s="143">
        <v>4258</v>
      </c>
      <c r="G10" s="144">
        <v>4531</v>
      </c>
      <c r="H10" s="145">
        <v>1490</v>
      </c>
    </row>
    <row r="11" spans="1:9" s="157" customFormat="1" ht="15" customHeight="1">
      <c r="A11" s="149" t="s">
        <v>105</v>
      </c>
      <c r="B11" s="150"/>
      <c r="C11" s="151"/>
      <c r="D11" s="152"/>
      <c r="E11" s="153"/>
      <c r="F11" s="154"/>
      <c r="G11" s="151"/>
      <c r="H11" s="155"/>
      <c r="I11" s="156"/>
    </row>
    <row r="12" spans="1:9" s="157" customFormat="1" ht="12.75" customHeight="1">
      <c r="A12" s="149" t="s">
        <v>106</v>
      </c>
      <c r="B12" s="150" t="s">
        <v>102</v>
      </c>
      <c r="C12" s="158">
        <v>95</v>
      </c>
      <c r="D12" s="159">
        <v>105</v>
      </c>
      <c r="E12" s="160">
        <v>125</v>
      </c>
      <c r="F12" s="161">
        <v>237</v>
      </c>
      <c r="G12" s="158">
        <v>310</v>
      </c>
      <c r="H12" s="155">
        <v>27</v>
      </c>
      <c r="I12" s="156"/>
    </row>
    <row r="13" spans="1:9" s="157" customFormat="1" ht="12.75" customHeight="1">
      <c r="A13" s="149" t="s">
        <v>107</v>
      </c>
      <c r="B13" s="150" t="s">
        <v>102</v>
      </c>
      <c r="C13" s="151">
        <v>217</v>
      </c>
      <c r="D13" s="152">
        <v>240</v>
      </c>
      <c r="E13" s="153">
        <v>235</v>
      </c>
      <c r="F13" s="154">
        <v>238</v>
      </c>
      <c r="G13" s="151">
        <v>277</v>
      </c>
      <c r="H13" s="162">
        <v>204</v>
      </c>
      <c r="I13" s="156"/>
    </row>
    <row r="14" spans="1:9" s="157" customFormat="1" ht="12.75" customHeight="1">
      <c r="A14" s="149" t="s">
        <v>108</v>
      </c>
      <c r="B14" s="150" t="s">
        <v>102</v>
      </c>
      <c r="C14" s="151">
        <v>591</v>
      </c>
      <c r="D14" s="152">
        <v>591</v>
      </c>
      <c r="E14" s="153">
        <v>641</v>
      </c>
      <c r="F14" s="154">
        <v>690</v>
      </c>
      <c r="G14" s="151">
        <v>696</v>
      </c>
      <c r="H14" s="162">
        <v>0</v>
      </c>
      <c r="I14" s="156"/>
    </row>
    <row r="15" spans="1:9" s="157" customFormat="1" ht="12.75" customHeight="1">
      <c r="A15" s="149" t="s">
        <v>109</v>
      </c>
      <c r="B15" s="150" t="s">
        <v>102</v>
      </c>
      <c r="C15" s="151">
        <v>2386</v>
      </c>
      <c r="D15" s="152">
        <v>2347</v>
      </c>
      <c r="E15" s="153">
        <v>2414</v>
      </c>
      <c r="F15" s="154">
        <v>2263</v>
      </c>
      <c r="G15" s="151">
        <v>2376</v>
      </c>
      <c r="H15" s="162">
        <v>878</v>
      </c>
      <c r="I15" s="156"/>
    </row>
    <row r="16" spans="1:9" s="157" customFormat="1" ht="12.75" customHeight="1">
      <c r="A16" s="149" t="s">
        <v>110</v>
      </c>
      <c r="B16" s="150" t="s">
        <v>102</v>
      </c>
      <c r="C16" s="151">
        <v>742</v>
      </c>
      <c r="D16" s="152">
        <v>735</v>
      </c>
      <c r="E16" s="153">
        <v>744</v>
      </c>
      <c r="F16" s="154">
        <v>715</v>
      </c>
      <c r="G16" s="151">
        <v>772</v>
      </c>
      <c r="H16" s="162">
        <v>345</v>
      </c>
      <c r="I16" s="156"/>
    </row>
    <row r="17" spans="1:12" s="157" customFormat="1" ht="12.75" customHeight="1">
      <c r="A17" s="149" t="s">
        <v>111</v>
      </c>
      <c r="B17" s="150" t="s">
        <v>102</v>
      </c>
      <c r="C17" s="151">
        <v>99</v>
      </c>
      <c r="D17" s="152">
        <v>97</v>
      </c>
      <c r="E17" s="153">
        <v>86</v>
      </c>
      <c r="F17" s="154">
        <v>115</v>
      </c>
      <c r="G17" s="151">
        <v>100</v>
      </c>
      <c r="H17" s="162">
        <v>36</v>
      </c>
      <c r="I17" s="156"/>
    </row>
    <row r="18" spans="1:12" ht="15" customHeight="1">
      <c r="A18" s="146" t="s">
        <v>112</v>
      </c>
      <c r="B18" s="139" t="s">
        <v>102</v>
      </c>
      <c r="C18" s="144">
        <v>7813</v>
      </c>
      <c r="D18" s="147">
        <v>7231</v>
      </c>
      <c r="E18" s="142">
        <v>7550</v>
      </c>
      <c r="F18" s="143">
        <v>7842</v>
      </c>
      <c r="G18" s="144">
        <v>7971</v>
      </c>
      <c r="H18" s="145">
        <v>2282</v>
      </c>
    </row>
    <row r="19" spans="1:12" ht="15" customHeight="1">
      <c r="A19" s="146" t="s">
        <v>113</v>
      </c>
      <c r="B19" s="150" t="s">
        <v>102</v>
      </c>
      <c r="C19" s="144">
        <v>5614</v>
      </c>
      <c r="D19" s="147">
        <v>5397</v>
      </c>
      <c r="E19" s="142">
        <v>5445</v>
      </c>
      <c r="F19" s="143">
        <v>5522</v>
      </c>
      <c r="G19" s="144">
        <v>5738</v>
      </c>
      <c r="H19" s="145">
        <v>4440</v>
      </c>
    </row>
    <row r="20" spans="1:12" ht="15" customHeight="1">
      <c r="A20" s="146" t="s">
        <v>114</v>
      </c>
      <c r="B20" s="150" t="s">
        <v>102</v>
      </c>
      <c r="C20" s="144">
        <v>248</v>
      </c>
      <c r="D20" s="147">
        <v>323</v>
      </c>
      <c r="E20" s="142">
        <v>314</v>
      </c>
      <c r="F20" s="143">
        <v>337</v>
      </c>
      <c r="G20" s="144">
        <v>360</v>
      </c>
      <c r="H20" s="145">
        <v>345</v>
      </c>
    </row>
    <row r="21" spans="1:12" ht="15" customHeight="1">
      <c r="A21" s="146" t="s">
        <v>115</v>
      </c>
      <c r="B21" s="150" t="s">
        <v>102</v>
      </c>
      <c r="C21" s="144">
        <v>465</v>
      </c>
      <c r="D21" s="147">
        <v>541</v>
      </c>
      <c r="E21" s="142">
        <v>460</v>
      </c>
      <c r="F21" s="143">
        <v>281</v>
      </c>
      <c r="G21" s="144">
        <v>152</v>
      </c>
      <c r="H21" s="145">
        <v>0</v>
      </c>
    </row>
    <row r="22" spans="1:12" ht="15" customHeight="1">
      <c r="A22" s="146" t="s">
        <v>116</v>
      </c>
      <c r="B22" s="139" t="s">
        <v>102</v>
      </c>
      <c r="C22" s="144">
        <v>4111</v>
      </c>
      <c r="D22" s="147">
        <v>4101</v>
      </c>
      <c r="E22" s="142">
        <v>4161</v>
      </c>
      <c r="F22" s="143">
        <v>4156</v>
      </c>
      <c r="G22" s="144">
        <v>4374</v>
      </c>
      <c r="H22" s="145">
        <v>4815</v>
      </c>
    </row>
    <row r="23" spans="1:12" s="137" customFormat="1" ht="15" customHeight="1">
      <c r="A23" s="146" t="s">
        <v>117</v>
      </c>
      <c r="B23" s="139" t="s">
        <v>102</v>
      </c>
      <c r="C23" s="144">
        <v>6572</v>
      </c>
      <c r="D23" s="147">
        <v>6693</v>
      </c>
      <c r="E23" s="142">
        <v>6819</v>
      </c>
      <c r="F23" s="143">
        <v>6913</v>
      </c>
      <c r="G23" s="144">
        <v>7328</v>
      </c>
      <c r="H23" s="145">
        <v>7871</v>
      </c>
      <c r="I23" s="136"/>
      <c r="L23" s="137" t="s">
        <v>118</v>
      </c>
    </row>
    <row r="24" spans="1:12" s="137" customFormat="1" ht="14.25" customHeight="1">
      <c r="A24" s="146" t="s">
        <v>119</v>
      </c>
      <c r="B24" s="139" t="s">
        <v>102</v>
      </c>
      <c r="C24" s="163">
        <v>7979</v>
      </c>
      <c r="D24" s="164">
        <v>7356</v>
      </c>
      <c r="E24" s="165">
        <v>9052</v>
      </c>
      <c r="F24" s="166">
        <v>9358</v>
      </c>
      <c r="G24" s="163">
        <v>10569</v>
      </c>
      <c r="H24" s="145">
        <v>11072</v>
      </c>
      <c r="I24" s="136"/>
    </row>
    <row r="25" spans="1:12" ht="20.45" customHeight="1">
      <c r="A25" s="167" t="s">
        <v>120</v>
      </c>
      <c r="B25" s="168" t="s">
        <v>121</v>
      </c>
      <c r="C25" s="169">
        <v>11.3</v>
      </c>
      <c r="D25" s="170">
        <v>11.217818554130035</v>
      </c>
      <c r="E25" s="171">
        <v>11.490060739922695</v>
      </c>
      <c r="F25" s="172">
        <v>11.431805929919138</v>
      </c>
      <c r="G25" s="169">
        <v>11.5</v>
      </c>
      <c r="H25" s="1944">
        <v>9.5</v>
      </c>
    </row>
    <row r="26" spans="1:12" ht="18" customHeight="1">
      <c r="A26" s="173" t="s">
        <v>122</v>
      </c>
      <c r="B26" s="174"/>
      <c r="C26" s="175"/>
      <c r="D26" s="175"/>
      <c r="E26" s="175"/>
      <c r="F26" s="176"/>
      <c r="G26" s="176"/>
      <c r="H26" s="177"/>
    </row>
    <row r="27" spans="1:12" ht="15" customHeight="1">
      <c r="A27" s="129" t="s">
        <v>99</v>
      </c>
      <c r="B27" s="130" t="s">
        <v>100</v>
      </c>
      <c r="C27" s="178">
        <v>10032</v>
      </c>
      <c r="D27" s="179">
        <v>9652</v>
      </c>
      <c r="E27" s="180">
        <v>9900</v>
      </c>
      <c r="F27" s="181">
        <v>10985</v>
      </c>
      <c r="G27" s="180">
        <v>10079</v>
      </c>
      <c r="H27" s="182">
        <v>4997</v>
      </c>
    </row>
    <row r="28" spans="1:12" s="137" customFormat="1" ht="15" customHeight="1">
      <c r="A28" s="138" t="s">
        <v>101</v>
      </c>
      <c r="B28" s="139" t="s">
        <v>102</v>
      </c>
      <c r="C28" s="183">
        <v>5378</v>
      </c>
      <c r="D28" s="184">
        <v>4906</v>
      </c>
      <c r="E28" s="185">
        <v>5155</v>
      </c>
      <c r="F28" s="186">
        <v>5490</v>
      </c>
      <c r="G28" s="187">
        <v>5050</v>
      </c>
      <c r="H28" s="187">
        <v>2022</v>
      </c>
      <c r="I28" s="136"/>
    </row>
    <row r="29" spans="1:12" ht="15" customHeight="1">
      <c r="A29" s="146" t="s">
        <v>103</v>
      </c>
      <c r="B29" s="139" t="s">
        <v>102</v>
      </c>
      <c r="C29" s="188">
        <v>887</v>
      </c>
      <c r="D29" s="189">
        <v>701</v>
      </c>
      <c r="E29" s="190">
        <v>721</v>
      </c>
      <c r="F29" s="186">
        <v>837</v>
      </c>
      <c r="G29" s="191">
        <v>804</v>
      </c>
      <c r="H29" s="190">
        <v>477</v>
      </c>
    </row>
    <row r="30" spans="1:12" ht="15" customHeight="1">
      <c r="A30" s="148" t="s">
        <v>104</v>
      </c>
      <c r="B30" s="150"/>
      <c r="C30" s="188">
        <v>991</v>
      </c>
      <c r="D30" s="189">
        <v>946</v>
      </c>
      <c r="E30" s="190">
        <v>969</v>
      </c>
      <c r="F30" s="186">
        <v>1138</v>
      </c>
      <c r="G30" s="192">
        <v>1026</v>
      </c>
      <c r="H30" s="193">
        <v>303</v>
      </c>
    </row>
    <row r="31" spans="1:12" ht="11.25" customHeight="1">
      <c r="A31" s="149" t="s">
        <v>105</v>
      </c>
      <c r="B31" s="150" t="s">
        <v>102</v>
      </c>
      <c r="C31" s="194"/>
      <c r="D31" s="195"/>
      <c r="E31" s="196"/>
      <c r="F31" s="186"/>
      <c r="G31" s="197"/>
      <c r="H31" s="155"/>
    </row>
    <row r="32" spans="1:12" ht="12.75" customHeight="1">
      <c r="A32" s="149" t="s">
        <v>106</v>
      </c>
      <c r="B32" s="150" t="s">
        <v>102</v>
      </c>
      <c r="C32" s="194">
        <v>16</v>
      </c>
      <c r="D32" s="195">
        <v>37</v>
      </c>
      <c r="E32" s="196">
        <v>41</v>
      </c>
      <c r="F32" s="186">
        <v>95</v>
      </c>
      <c r="G32" s="197">
        <v>88</v>
      </c>
      <c r="H32" s="155">
        <v>5</v>
      </c>
    </row>
    <row r="33" spans="1:9" ht="12.75" customHeight="1">
      <c r="A33" s="149" t="s">
        <v>107</v>
      </c>
      <c r="B33" s="150" t="s">
        <v>102</v>
      </c>
      <c r="C33" s="194">
        <v>57</v>
      </c>
      <c r="D33" s="195">
        <v>48</v>
      </c>
      <c r="E33" s="196">
        <v>48</v>
      </c>
      <c r="F33" s="198">
        <v>62</v>
      </c>
      <c r="G33" s="199">
        <v>56</v>
      </c>
      <c r="H33" s="162">
        <v>27</v>
      </c>
    </row>
    <row r="34" spans="1:9" ht="12.75" customHeight="1">
      <c r="A34" s="149" t="s">
        <v>108</v>
      </c>
      <c r="B34" s="150" t="s">
        <v>102</v>
      </c>
      <c r="C34" s="194">
        <v>115</v>
      </c>
      <c r="D34" s="195">
        <v>88</v>
      </c>
      <c r="E34" s="196">
        <v>109</v>
      </c>
      <c r="F34" s="198">
        <v>134</v>
      </c>
      <c r="G34" s="199">
        <v>96</v>
      </c>
      <c r="H34" s="162">
        <v>0</v>
      </c>
    </row>
    <row r="35" spans="1:9" ht="12.75" customHeight="1">
      <c r="A35" s="149" t="s">
        <v>109</v>
      </c>
      <c r="B35" s="150" t="s">
        <v>102</v>
      </c>
      <c r="C35" s="194">
        <v>562</v>
      </c>
      <c r="D35" s="195">
        <v>532</v>
      </c>
      <c r="E35" s="196">
        <v>525</v>
      </c>
      <c r="F35" s="198">
        <v>581</v>
      </c>
      <c r="G35" s="199">
        <v>531</v>
      </c>
      <c r="H35" s="162">
        <v>183</v>
      </c>
    </row>
    <row r="36" spans="1:9" ht="12.75" customHeight="1">
      <c r="A36" s="149" t="s">
        <v>110</v>
      </c>
      <c r="B36" s="150" t="s">
        <v>102</v>
      </c>
      <c r="C36" s="194">
        <v>198</v>
      </c>
      <c r="D36" s="195">
        <v>208</v>
      </c>
      <c r="E36" s="196">
        <v>215</v>
      </c>
      <c r="F36" s="198">
        <v>209</v>
      </c>
      <c r="G36" s="199">
        <v>242</v>
      </c>
      <c r="H36" s="162">
        <v>32</v>
      </c>
    </row>
    <row r="37" spans="1:9" ht="12.75" customHeight="1">
      <c r="A37" s="149" t="s">
        <v>111</v>
      </c>
      <c r="B37" s="139" t="s">
        <v>102</v>
      </c>
      <c r="C37" s="194">
        <v>43</v>
      </c>
      <c r="D37" s="195">
        <v>33</v>
      </c>
      <c r="E37" s="196">
        <v>31</v>
      </c>
      <c r="F37" s="198">
        <v>57</v>
      </c>
      <c r="G37" s="199">
        <v>13</v>
      </c>
      <c r="H37" s="162">
        <v>56</v>
      </c>
    </row>
    <row r="38" spans="1:9" ht="15" customHeight="1">
      <c r="A38" s="146" t="s">
        <v>112</v>
      </c>
      <c r="B38" s="150" t="s">
        <v>102</v>
      </c>
      <c r="C38" s="188">
        <v>1872</v>
      </c>
      <c r="D38" s="189">
        <v>1757</v>
      </c>
      <c r="E38" s="190">
        <v>1894</v>
      </c>
      <c r="F38" s="186">
        <v>1866</v>
      </c>
      <c r="G38" s="192">
        <v>1711</v>
      </c>
      <c r="H38" s="200">
        <v>266</v>
      </c>
    </row>
    <row r="39" spans="1:9" ht="15" customHeight="1">
      <c r="A39" s="146" t="s">
        <v>113</v>
      </c>
      <c r="B39" s="150" t="s">
        <v>102</v>
      </c>
      <c r="C39" s="188">
        <v>1521</v>
      </c>
      <c r="D39" s="189">
        <v>1358</v>
      </c>
      <c r="E39" s="190">
        <v>1479</v>
      </c>
      <c r="F39" s="186">
        <v>1539</v>
      </c>
      <c r="G39" s="192">
        <v>1409</v>
      </c>
      <c r="H39" s="193">
        <v>872</v>
      </c>
    </row>
    <row r="40" spans="1:9" ht="15" customHeight="1">
      <c r="A40" s="146" t="s">
        <v>114</v>
      </c>
      <c r="B40" s="150" t="s">
        <v>102</v>
      </c>
      <c r="C40" s="188">
        <v>75</v>
      </c>
      <c r="D40" s="189">
        <v>113</v>
      </c>
      <c r="E40" s="190">
        <v>75</v>
      </c>
      <c r="F40" s="186">
        <v>92</v>
      </c>
      <c r="G40" s="192">
        <v>100</v>
      </c>
      <c r="H40" s="193">
        <v>104</v>
      </c>
    </row>
    <row r="41" spans="1:9" ht="15" customHeight="1">
      <c r="A41" s="146" t="s">
        <v>115</v>
      </c>
      <c r="B41" s="139" t="s">
        <v>102</v>
      </c>
      <c r="C41" s="188">
        <v>32</v>
      </c>
      <c r="D41" s="189">
        <v>31</v>
      </c>
      <c r="E41" s="190">
        <v>17</v>
      </c>
      <c r="F41" s="186">
        <v>18</v>
      </c>
      <c r="G41" s="192">
        <v>0</v>
      </c>
      <c r="H41" s="193">
        <v>0</v>
      </c>
    </row>
    <row r="42" spans="1:9" ht="15" customHeight="1">
      <c r="A42" s="146" t="s">
        <v>116</v>
      </c>
      <c r="B42" s="139" t="s">
        <v>102</v>
      </c>
      <c r="C42" s="188">
        <v>933</v>
      </c>
      <c r="D42" s="189">
        <v>896</v>
      </c>
      <c r="E42" s="190">
        <v>947</v>
      </c>
      <c r="F42" s="186">
        <v>1062</v>
      </c>
      <c r="G42" s="192">
        <v>927</v>
      </c>
      <c r="H42" s="193">
        <v>651</v>
      </c>
    </row>
    <row r="43" spans="1:9" s="137" customFormat="1" ht="15" customHeight="1">
      <c r="A43" s="146" t="s">
        <v>117</v>
      </c>
      <c r="B43" s="139" t="s">
        <v>102</v>
      </c>
      <c r="C43" s="188">
        <v>1834</v>
      </c>
      <c r="D43" s="189">
        <v>1944</v>
      </c>
      <c r="E43" s="190">
        <v>1770</v>
      </c>
      <c r="F43" s="186">
        <v>1954</v>
      </c>
      <c r="G43" s="192">
        <v>1928</v>
      </c>
      <c r="H43" s="193">
        <v>1219</v>
      </c>
      <c r="I43" s="136"/>
    </row>
    <row r="44" spans="1:9" s="137" customFormat="1" ht="15" customHeight="1">
      <c r="A44" s="146" t="s">
        <v>119</v>
      </c>
      <c r="B44" s="139" t="s">
        <v>102</v>
      </c>
      <c r="C44" s="201">
        <v>1887</v>
      </c>
      <c r="D44" s="202">
        <v>1906</v>
      </c>
      <c r="E44" s="203">
        <v>2028</v>
      </c>
      <c r="F44" s="201">
        <v>2479</v>
      </c>
      <c r="G44" s="204">
        <v>2174</v>
      </c>
      <c r="H44" s="193">
        <v>1105</v>
      </c>
      <c r="I44" s="136"/>
    </row>
    <row r="45" spans="1:9" ht="2.25" customHeight="1">
      <c r="A45" s="1953" t="s">
        <v>123</v>
      </c>
      <c r="B45" s="1955" t="s">
        <v>121</v>
      </c>
      <c r="C45" s="205"/>
      <c r="D45" s="206"/>
      <c r="E45" s="207"/>
      <c r="F45" s="205"/>
      <c r="G45" s="208"/>
      <c r="H45" s="1957" t="s">
        <v>124</v>
      </c>
    </row>
    <row r="46" spans="1:9" ht="17.25" customHeight="1">
      <c r="A46" s="1954"/>
      <c r="B46" s="1956"/>
      <c r="C46" s="209">
        <v>11.4</v>
      </c>
      <c r="D46" s="210">
        <v>10.8</v>
      </c>
      <c r="E46" s="211" t="s">
        <v>125</v>
      </c>
      <c r="F46" s="209" t="s">
        <v>126</v>
      </c>
      <c r="G46" s="169" t="s">
        <v>127</v>
      </c>
      <c r="H46" s="1958"/>
    </row>
    <row r="47" spans="1:9" ht="26.25" customHeight="1">
      <c r="A47" s="1959" t="s">
        <v>128</v>
      </c>
      <c r="B47" s="1959"/>
      <c r="C47" s="1959"/>
      <c r="D47" s="1959"/>
      <c r="E47" s="1959"/>
      <c r="F47" s="1959"/>
      <c r="G47" s="1959"/>
      <c r="H47" s="1959"/>
      <c r="I47" s="212"/>
    </row>
    <row r="48" spans="1:9" ht="6" customHeight="1">
      <c r="A48" s="213"/>
      <c r="B48" s="213"/>
      <c r="C48" s="213"/>
      <c r="D48" s="213"/>
      <c r="E48" s="213"/>
      <c r="F48" s="213"/>
      <c r="G48" s="213"/>
      <c r="H48" s="213"/>
      <c r="I48" s="212"/>
    </row>
    <row r="49" spans="1:8" ht="18" customHeight="1" thickBot="1">
      <c r="A49" s="214" t="s">
        <v>129</v>
      </c>
      <c r="B49" s="176"/>
      <c r="C49" s="176"/>
      <c r="D49" s="176"/>
      <c r="E49" s="215"/>
      <c r="F49" s="215"/>
      <c r="G49" s="215"/>
      <c r="H49" s="215"/>
    </row>
    <row r="50" spans="1:8" ht="15" customHeight="1">
      <c r="A50" s="126" t="s">
        <v>0</v>
      </c>
      <c r="B50" s="216">
        <v>1000</v>
      </c>
      <c r="C50" s="217">
        <v>81.7</v>
      </c>
      <c r="D50" s="217">
        <v>85.2</v>
      </c>
      <c r="E50" s="218">
        <v>78.400000000000006</v>
      </c>
      <c r="F50" s="219">
        <f>+F52+F53</f>
        <v>73.099999999999994</v>
      </c>
      <c r="G50" s="217">
        <f>+G52+G53</f>
        <v>76.699999999999989</v>
      </c>
      <c r="H50" s="220">
        <v>55.5</v>
      </c>
    </row>
    <row r="51" spans="1:8" ht="15" customHeight="1">
      <c r="A51" s="146" t="s">
        <v>41</v>
      </c>
      <c r="B51" s="139"/>
      <c r="C51" s="221"/>
      <c r="D51" s="221"/>
      <c r="E51" s="222"/>
      <c r="F51" s="223"/>
      <c r="G51" s="221"/>
      <c r="H51" s="224"/>
    </row>
    <row r="52" spans="1:8" ht="12.75" customHeight="1">
      <c r="A52" s="215" t="s">
        <v>42</v>
      </c>
      <c r="B52" s="139">
        <v>1000</v>
      </c>
      <c r="C52" s="225">
        <v>40.9</v>
      </c>
      <c r="D52" s="225">
        <v>42.3</v>
      </c>
      <c r="E52" s="226">
        <v>39.200000000000003</v>
      </c>
      <c r="F52" s="224">
        <v>40.200000000000003</v>
      </c>
      <c r="G52" s="225">
        <v>39.9</v>
      </c>
      <c r="H52" s="224">
        <v>31.9</v>
      </c>
    </row>
    <row r="53" spans="1:8" ht="12.75" customHeight="1">
      <c r="A53" s="215" t="s">
        <v>43</v>
      </c>
      <c r="B53" s="139">
        <v>1000</v>
      </c>
      <c r="C53" s="225">
        <v>40.9</v>
      </c>
      <c r="D53" s="225">
        <v>42.9</v>
      </c>
      <c r="E53" s="226">
        <v>39.1</v>
      </c>
      <c r="F53" s="224">
        <v>32.9</v>
      </c>
      <c r="G53" s="225">
        <v>36.799999999999997</v>
      </c>
      <c r="H53" s="224">
        <v>23.6</v>
      </c>
    </row>
    <row r="54" spans="1:8" ht="15" customHeight="1">
      <c r="A54" s="146" t="s">
        <v>44</v>
      </c>
      <c r="B54" s="139"/>
      <c r="C54" s="225"/>
      <c r="D54" s="225"/>
      <c r="E54" s="226"/>
      <c r="F54" s="224"/>
      <c r="G54" s="225"/>
      <c r="H54" s="224"/>
    </row>
    <row r="55" spans="1:8" ht="12.75" customHeight="1">
      <c r="A55" s="215" t="s">
        <v>130</v>
      </c>
      <c r="B55" s="139">
        <v>1000</v>
      </c>
      <c r="C55" s="227">
        <v>6.3</v>
      </c>
      <c r="D55" s="227">
        <v>6.6</v>
      </c>
      <c r="E55" s="228">
        <v>5.9</v>
      </c>
      <c r="F55" s="229" t="s">
        <v>1</v>
      </c>
      <c r="G55" s="227">
        <v>4.5999999999999996</v>
      </c>
      <c r="H55" s="224">
        <v>7.8</v>
      </c>
    </row>
    <row r="56" spans="1:8" ht="12.75" customHeight="1">
      <c r="A56" s="215" t="s">
        <v>131</v>
      </c>
      <c r="B56" s="139">
        <v>1000</v>
      </c>
      <c r="C56" s="225">
        <v>19</v>
      </c>
      <c r="D56" s="225">
        <v>21</v>
      </c>
      <c r="E56" s="226">
        <v>19.5</v>
      </c>
      <c r="F56" s="224">
        <v>24.2</v>
      </c>
      <c r="G56" s="225">
        <v>22.8</v>
      </c>
      <c r="H56" s="224">
        <v>21.5</v>
      </c>
    </row>
    <row r="57" spans="1:8" ht="12.75" customHeight="1">
      <c r="A57" s="215" t="s">
        <v>132</v>
      </c>
      <c r="B57" s="139">
        <v>1000</v>
      </c>
      <c r="C57" s="225">
        <v>27.3</v>
      </c>
      <c r="D57" s="225">
        <v>31.6</v>
      </c>
      <c r="E57" s="226">
        <v>28.2</v>
      </c>
      <c r="F57" s="224">
        <v>22.1</v>
      </c>
      <c r="G57" s="225">
        <v>24.2</v>
      </c>
      <c r="H57" s="224">
        <v>12.6</v>
      </c>
    </row>
    <row r="58" spans="1:8" ht="12.75" customHeight="1">
      <c r="A58" s="215" t="s">
        <v>133</v>
      </c>
      <c r="B58" s="139">
        <v>1000</v>
      </c>
      <c r="C58" s="225">
        <v>19.3</v>
      </c>
      <c r="D58" s="225">
        <v>15.3</v>
      </c>
      <c r="E58" s="226">
        <v>15.7</v>
      </c>
      <c r="F58" s="224">
        <v>14.3</v>
      </c>
      <c r="G58" s="225">
        <v>15.6</v>
      </c>
      <c r="H58" s="224">
        <v>7.3</v>
      </c>
    </row>
    <row r="59" spans="1:8" ht="12.75" customHeight="1">
      <c r="A59" s="215" t="s">
        <v>49</v>
      </c>
      <c r="B59" s="139">
        <v>1000</v>
      </c>
      <c r="C59" s="225">
        <v>9.8000000000000007</v>
      </c>
      <c r="D59" s="225">
        <v>10.7</v>
      </c>
      <c r="E59" s="226">
        <v>9.1999999999999993</v>
      </c>
      <c r="F59" s="224">
        <v>9.1</v>
      </c>
      <c r="G59" s="225">
        <v>9.5</v>
      </c>
      <c r="H59" s="230">
        <v>6.3</v>
      </c>
    </row>
    <row r="60" spans="1:8" ht="15" customHeight="1">
      <c r="A60" s="146" t="s">
        <v>50</v>
      </c>
      <c r="B60" s="139"/>
      <c r="C60" s="225"/>
      <c r="D60" s="225"/>
      <c r="E60" s="226"/>
      <c r="F60" s="224"/>
      <c r="G60" s="225"/>
      <c r="H60" s="224"/>
    </row>
    <row r="61" spans="1:8" ht="12.75" customHeight="1">
      <c r="A61" s="215" t="s">
        <v>134</v>
      </c>
      <c r="B61" s="139">
        <v>1000</v>
      </c>
      <c r="C61" s="225">
        <v>16.8</v>
      </c>
      <c r="D61" s="225">
        <v>21</v>
      </c>
      <c r="E61" s="226">
        <v>19</v>
      </c>
      <c r="F61" s="224">
        <v>19</v>
      </c>
      <c r="G61" s="225">
        <v>23.9</v>
      </c>
      <c r="H61" s="224">
        <v>25.4</v>
      </c>
    </row>
    <row r="62" spans="1:8" ht="12.75" customHeight="1">
      <c r="A62" s="215" t="s">
        <v>135</v>
      </c>
      <c r="B62" s="139">
        <v>1000</v>
      </c>
      <c r="C62" s="225">
        <v>29.1</v>
      </c>
      <c r="D62" s="225">
        <v>31.6</v>
      </c>
      <c r="E62" s="226">
        <v>26.7</v>
      </c>
      <c r="F62" s="224">
        <v>24.8</v>
      </c>
      <c r="G62" s="225">
        <v>23.5</v>
      </c>
      <c r="H62" s="224">
        <v>19.5</v>
      </c>
    </row>
    <row r="63" spans="1:8" ht="12.75" customHeight="1">
      <c r="A63" s="215" t="s">
        <v>53</v>
      </c>
      <c r="B63" s="139">
        <v>1000</v>
      </c>
      <c r="C63" s="231">
        <v>35.9</v>
      </c>
      <c r="D63" s="231">
        <v>32.6</v>
      </c>
      <c r="E63" s="232">
        <v>32.700000000000003</v>
      </c>
      <c r="F63" s="233">
        <v>29.4</v>
      </c>
      <c r="G63" s="225">
        <v>29.2</v>
      </c>
      <c r="H63" s="224">
        <v>10.7</v>
      </c>
    </row>
    <row r="64" spans="1:8" ht="21" customHeight="1" thickBot="1">
      <c r="A64" s="234" t="s">
        <v>136</v>
      </c>
      <c r="B64" s="235" t="s">
        <v>121</v>
      </c>
      <c r="C64" s="236">
        <v>1.8</v>
      </c>
      <c r="D64" s="236">
        <v>1.7</v>
      </c>
      <c r="E64" s="237">
        <v>1.7</v>
      </c>
      <c r="F64" s="236">
        <v>1.7</v>
      </c>
      <c r="G64" s="236">
        <v>1.7</v>
      </c>
      <c r="H64" s="237">
        <v>1.1000000000000001</v>
      </c>
    </row>
    <row r="65" spans="1:9" s="239" customFormat="1" ht="12.75" customHeight="1">
      <c r="A65" s="1960" t="s">
        <v>137</v>
      </c>
      <c r="B65" s="1961"/>
      <c r="C65" s="1961"/>
      <c r="D65" s="1961"/>
      <c r="E65" s="1961"/>
      <c r="F65" s="1961"/>
      <c r="G65" s="1961"/>
      <c r="H65" s="1961"/>
      <c r="I65" s="238"/>
    </row>
    <row r="66" spans="1:9" s="239" customFormat="1" ht="12.95" customHeight="1">
      <c r="A66" s="1962" t="s">
        <v>138</v>
      </c>
      <c r="B66" s="1962"/>
      <c r="C66" s="1962"/>
      <c r="D66" s="1962"/>
      <c r="E66" s="1962"/>
      <c r="F66" s="1962"/>
      <c r="G66" s="1962"/>
      <c r="H66" s="1962"/>
      <c r="I66" s="238"/>
    </row>
    <row r="67" spans="1:9" ht="19.5" customHeight="1" thickBot="1">
      <c r="A67" s="214" t="s">
        <v>139</v>
      </c>
      <c r="B67" s="176"/>
      <c r="C67" s="176"/>
      <c r="D67" s="161"/>
      <c r="E67" s="161"/>
      <c r="F67" s="161"/>
      <c r="G67" s="161"/>
      <c r="H67" s="161"/>
    </row>
    <row r="68" spans="1:9" ht="23.45" customHeight="1">
      <c r="A68" s="1963" t="s">
        <v>140</v>
      </c>
      <c r="B68" s="1964"/>
      <c r="C68" s="1964"/>
      <c r="D68" s="240"/>
      <c r="E68" s="241"/>
      <c r="F68" s="241"/>
      <c r="G68" s="242"/>
      <c r="H68" s="242"/>
    </row>
    <row r="69" spans="1:9" ht="14.45" customHeight="1">
      <c r="A69" s="243" t="s">
        <v>68</v>
      </c>
      <c r="B69" s="244" t="s">
        <v>141</v>
      </c>
      <c r="C69" s="245">
        <v>95.808000000000007</v>
      </c>
      <c r="D69" s="245">
        <v>95.11</v>
      </c>
      <c r="E69" s="246">
        <v>95.9</v>
      </c>
      <c r="F69" s="247">
        <v>98.55</v>
      </c>
      <c r="G69" s="248">
        <v>100</v>
      </c>
      <c r="H69" s="249" t="s">
        <v>142</v>
      </c>
    </row>
    <row r="70" spans="1:9" ht="15" customHeight="1">
      <c r="A70" s="215" t="s">
        <v>143</v>
      </c>
      <c r="B70" s="244"/>
      <c r="C70" s="225"/>
      <c r="D70" s="225"/>
      <c r="E70" s="226"/>
      <c r="F70" s="224"/>
      <c r="G70" s="227"/>
      <c r="H70" s="154"/>
    </row>
    <row r="71" spans="1:9" ht="12.75" customHeight="1">
      <c r="A71" s="215" t="s">
        <v>144</v>
      </c>
      <c r="B71" s="244" t="s">
        <v>141</v>
      </c>
      <c r="C71" s="250">
        <v>96.262</v>
      </c>
      <c r="D71" s="250">
        <v>97.28</v>
      </c>
      <c r="E71" s="251">
        <v>95.11</v>
      </c>
      <c r="F71" s="252">
        <v>98.281000000000006</v>
      </c>
      <c r="G71" s="253">
        <v>100</v>
      </c>
      <c r="H71" s="154" t="s">
        <v>142</v>
      </c>
    </row>
    <row r="72" spans="1:9" ht="12.75" customHeight="1">
      <c r="A72" s="215" t="s">
        <v>145</v>
      </c>
      <c r="B72" s="244" t="s">
        <v>141</v>
      </c>
      <c r="C72" s="254">
        <v>103.512</v>
      </c>
      <c r="D72" s="254">
        <v>99.95</v>
      </c>
      <c r="E72" s="255">
        <v>100.63</v>
      </c>
      <c r="F72" s="256">
        <v>99.534999999999997</v>
      </c>
      <c r="G72" s="257">
        <v>100</v>
      </c>
      <c r="H72" s="154" t="s">
        <v>142</v>
      </c>
    </row>
    <row r="73" spans="1:9" ht="12.75" customHeight="1">
      <c r="A73" s="215" t="s">
        <v>146</v>
      </c>
      <c r="B73" s="244" t="s">
        <v>141</v>
      </c>
      <c r="C73" s="254">
        <v>110.973</v>
      </c>
      <c r="D73" s="254">
        <v>110.18</v>
      </c>
      <c r="E73" s="255">
        <v>106.14</v>
      </c>
      <c r="F73" s="256">
        <v>103.752</v>
      </c>
      <c r="G73" s="257">
        <v>100</v>
      </c>
      <c r="H73" s="154" t="s">
        <v>142</v>
      </c>
    </row>
    <row r="74" spans="1:9" ht="12.75" customHeight="1">
      <c r="A74" s="215" t="s">
        <v>147</v>
      </c>
      <c r="B74" s="244" t="s">
        <v>141</v>
      </c>
      <c r="C74" s="250">
        <v>111.631</v>
      </c>
      <c r="D74" s="250">
        <v>106.71</v>
      </c>
      <c r="E74" s="251">
        <v>102.62</v>
      </c>
      <c r="F74" s="252">
        <v>100.633</v>
      </c>
      <c r="G74" s="253">
        <v>100</v>
      </c>
      <c r="H74" s="154" t="s">
        <v>142</v>
      </c>
    </row>
    <row r="75" spans="1:9" ht="12.75" customHeight="1">
      <c r="A75" s="215" t="s">
        <v>148</v>
      </c>
      <c r="B75" s="244" t="s">
        <v>141</v>
      </c>
      <c r="C75" s="250">
        <v>101.32599999999999</v>
      </c>
      <c r="D75" s="250">
        <v>100.73</v>
      </c>
      <c r="E75" s="251">
        <v>100.33</v>
      </c>
      <c r="F75" s="252">
        <v>100.498</v>
      </c>
      <c r="G75" s="253">
        <v>100</v>
      </c>
      <c r="H75" s="154" t="s">
        <v>142</v>
      </c>
    </row>
    <row r="76" spans="1:9" ht="3.6" customHeight="1" thickBot="1">
      <c r="A76" s="258"/>
      <c r="B76" s="259"/>
      <c r="C76" s="260"/>
      <c r="D76" s="260"/>
      <c r="E76" s="261"/>
      <c r="F76" s="262"/>
      <c r="G76" s="262"/>
      <c r="H76" s="263"/>
    </row>
    <row r="77" spans="1:9" ht="19.5" customHeight="1" thickBot="1">
      <c r="A77" s="264" t="s">
        <v>149</v>
      </c>
      <c r="B77" s="265"/>
      <c r="C77" s="265"/>
      <c r="D77" s="265"/>
      <c r="E77" s="266"/>
      <c r="F77" s="266"/>
      <c r="G77" s="266"/>
      <c r="H77" s="266"/>
    </row>
    <row r="78" spans="1:9" ht="24.6" customHeight="1">
      <c r="A78" s="267" t="s">
        <v>150</v>
      </c>
      <c r="B78" s="268" t="s">
        <v>102</v>
      </c>
      <c r="C78" s="269">
        <v>1718</v>
      </c>
      <c r="D78" s="270">
        <v>1816</v>
      </c>
      <c r="E78" s="271">
        <v>2183</v>
      </c>
      <c r="F78" s="240">
        <v>2358</v>
      </c>
      <c r="G78" s="272">
        <v>2484</v>
      </c>
      <c r="H78" s="240" t="s">
        <v>142</v>
      </c>
    </row>
    <row r="79" spans="1:9" ht="13.9" customHeight="1">
      <c r="A79" s="215" t="s">
        <v>151</v>
      </c>
      <c r="B79" s="139" t="s">
        <v>152</v>
      </c>
      <c r="C79" s="273" t="s">
        <v>153</v>
      </c>
      <c r="D79" s="273">
        <v>861880</v>
      </c>
      <c r="E79" s="274">
        <v>790304</v>
      </c>
      <c r="F79" s="154">
        <v>735062.48899999994</v>
      </c>
      <c r="G79" s="275">
        <v>735701.83600000001</v>
      </c>
      <c r="H79" s="276">
        <v>424975</v>
      </c>
    </row>
    <row r="80" spans="1:9" ht="13.9" customHeight="1" thickBot="1">
      <c r="A80" s="277" t="s">
        <v>154</v>
      </c>
      <c r="B80" s="278" t="s">
        <v>152</v>
      </c>
      <c r="C80" s="279" t="s">
        <v>153</v>
      </c>
      <c r="D80" s="280">
        <v>98611</v>
      </c>
      <c r="E80" s="281">
        <v>91179</v>
      </c>
      <c r="F80" s="282">
        <v>113517.323</v>
      </c>
      <c r="G80" s="283">
        <v>85479.910999999993</v>
      </c>
      <c r="H80" s="284" t="s">
        <v>142</v>
      </c>
    </row>
    <row r="81" spans="1:11" ht="19.5" customHeight="1" thickBot="1">
      <c r="A81" s="285" t="s">
        <v>155</v>
      </c>
      <c r="B81" s="286"/>
      <c r="C81" s="286"/>
      <c r="D81" s="287"/>
      <c r="E81" s="287"/>
      <c r="F81" s="287"/>
      <c r="G81" s="287"/>
      <c r="H81" s="287"/>
    </row>
    <row r="82" spans="1:11" ht="21.75" customHeight="1" thickBot="1">
      <c r="A82" s="288" t="s">
        <v>156</v>
      </c>
      <c r="B82" s="289"/>
      <c r="C82" s="289"/>
      <c r="D82" s="290"/>
      <c r="E82" s="290"/>
      <c r="F82" s="290"/>
      <c r="G82" s="290"/>
      <c r="H82" s="290"/>
    </row>
    <row r="83" spans="1:11" ht="18" customHeight="1">
      <c r="A83" s="126" t="s">
        <v>0</v>
      </c>
      <c r="B83" s="291" t="s">
        <v>100</v>
      </c>
      <c r="C83" s="292" t="s">
        <v>153</v>
      </c>
      <c r="D83" s="293">
        <f>SUM(D84:D112)</f>
        <v>52827</v>
      </c>
      <c r="E83" s="293">
        <f>SUM(E84:E112)</f>
        <v>50671</v>
      </c>
      <c r="F83" s="293">
        <f>SUM(F84:F112)</f>
        <v>49691</v>
      </c>
      <c r="G83" s="293">
        <f>SUM(G84:G112)</f>
        <v>50426</v>
      </c>
      <c r="H83" s="294">
        <f>SUM(H84:H112)</f>
        <v>3429</v>
      </c>
    </row>
    <row r="84" spans="1:11" ht="31.15" customHeight="1">
      <c r="A84" s="295" t="s">
        <v>157</v>
      </c>
      <c r="B84" s="296" t="s">
        <v>102</v>
      </c>
      <c r="C84" s="297" t="s">
        <v>153</v>
      </c>
      <c r="D84" s="151">
        <v>658</v>
      </c>
      <c r="E84" s="151">
        <v>636</v>
      </c>
      <c r="F84" s="151">
        <v>588</v>
      </c>
      <c r="G84" s="151">
        <v>562</v>
      </c>
      <c r="H84" s="154" t="s">
        <v>142</v>
      </c>
      <c r="J84" s="298"/>
      <c r="K84" s="298"/>
    </row>
    <row r="85" spans="1:11" ht="36" customHeight="1">
      <c r="A85" s="295" t="s">
        <v>158</v>
      </c>
      <c r="B85" s="296" t="s">
        <v>102</v>
      </c>
      <c r="C85" s="297" t="s">
        <v>153</v>
      </c>
      <c r="D85" s="151">
        <v>4537</v>
      </c>
      <c r="E85" s="151">
        <v>4723</v>
      </c>
      <c r="F85" s="151">
        <v>5053</v>
      </c>
      <c r="G85" s="151">
        <v>5703</v>
      </c>
      <c r="H85" s="154" t="s">
        <v>142</v>
      </c>
      <c r="J85" s="298"/>
      <c r="K85" s="298"/>
    </row>
    <row r="86" spans="1:11" ht="28.5" customHeight="1">
      <c r="A86" s="295" t="s">
        <v>159</v>
      </c>
      <c r="B86" s="296" t="s">
        <v>102</v>
      </c>
      <c r="C86" s="297" t="s">
        <v>153</v>
      </c>
      <c r="D86" s="151">
        <v>90</v>
      </c>
      <c r="E86" s="151">
        <v>111</v>
      </c>
      <c r="F86" s="151">
        <v>131</v>
      </c>
      <c r="G86" s="151">
        <v>195</v>
      </c>
      <c r="H86" s="154" t="s">
        <v>142</v>
      </c>
      <c r="J86" s="298"/>
      <c r="K86" s="298"/>
    </row>
    <row r="87" spans="1:11" ht="17.45" customHeight="1">
      <c r="A87" s="299" t="s">
        <v>160</v>
      </c>
      <c r="B87" s="296" t="s">
        <v>102</v>
      </c>
      <c r="C87" s="297" t="s">
        <v>153</v>
      </c>
      <c r="D87" s="151">
        <v>430</v>
      </c>
      <c r="E87" s="151">
        <v>423</v>
      </c>
      <c r="F87" s="151">
        <v>407</v>
      </c>
      <c r="G87" s="151">
        <v>442</v>
      </c>
      <c r="H87" s="154">
        <v>300</v>
      </c>
      <c r="J87" s="298"/>
      <c r="K87" s="298"/>
    </row>
    <row r="88" spans="1:11" ht="17.45" customHeight="1">
      <c r="A88" s="215" t="s">
        <v>161</v>
      </c>
      <c r="B88" s="296" t="s">
        <v>102</v>
      </c>
      <c r="C88" s="297" t="s">
        <v>153</v>
      </c>
      <c r="D88" s="151">
        <v>304</v>
      </c>
      <c r="E88" s="151">
        <v>304</v>
      </c>
      <c r="F88" s="151">
        <v>317</v>
      </c>
      <c r="G88" s="151">
        <v>329</v>
      </c>
      <c r="H88" s="154">
        <v>205</v>
      </c>
      <c r="J88" s="298"/>
      <c r="K88" s="298"/>
    </row>
    <row r="89" spans="1:11" ht="19.899999999999999" customHeight="1">
      <c r="A89" s="295" t="s">
        <v>162</v>
      </c>
      <c r="B89" s="296" t="s">
        <v>102</v>
      </c>
      <c r="C89" s="297" t="s">
        <v>153</v>
      </c>
      <c r="D89" s="151">
        <v>426</v>
      </c>
      <c r="E89" s="151">
        <v>444</v>
      </c>
      <c r="F89" s="151">
        <v>448</v>
      </c>
      <c r="G89" s="151">
        <v>490</v>
      </c>
      <c r="H89" s="154">
        <v>409</v>
      </c>
      <c r="J89" s="298"/>
      <c r="K89" s="298"/>
    </row>
    <row r="90" spans="1:11" ht="17.45" customHeight="1">
      <c r="A90" s="215" t="s">
        <v>163</v>
      </c>
      <c r="B90" s="296" t="s">
        <v>102</v>
      </c>
      <c r="C90" s="297" t="s">
        <v>153</v>
      </c>
      <c r="D90" s="151">
        <v>21</v>
      </c>
      <c r="E90" s="151">
        <v>24</v>
      </c>
      <c r="F90" s="151">
        <v>17</v>
      </c>
      <c r="G90" s="151">
        <v>15</v>
      </c>
      <c r="H90" s="154" t="s">
        <v>142</v>
      </c>
      <c r="J90" s="298"/>
      <c r="K90" s="298"/>
    </row>
    <row r="91" spans="1:11" ht="23.25" customHeight="1">
      <c r="A91" s="295" t="s">
        <v>164</v>
      </c>
      <c r="B91" s="296" t="s">
        <v>102</v>
      </c>
      <c r="C91" s="297" t="s">
        <v>153</v>
      </c>
      <c r="D91" s="151">
        <v>1685</v>
      </c>
      <c r="E91" s="151">
        <v>1498</v>
      </c>
      <c r="F91" s="151">
        <v>1446</v>
      </c>
      <c r="G91" s="151">
        <v>1460</v>
      </c>
      <c r="H91" s="154" t="s">
        <v>142</v>
      </c>
      <c r="J91" s="298"/>
      <c r="K91" s="298"/>
    </row>
    <row r="92" spans="1:11" ht="27" customHeight="1">
      <c r="A92" s="295" t="s">
        <v>165</v>
      </c>
      <c r="B92" s="296" t="s">
        <v>102</v>
      </c>
      <c r="C92" s="297" t="s">
        <v>153</v>
      </c>
      <c r="D92" s="151">
        <v>242</v>
      </c>
      <c r="E92" s="151">
        <v>217</v>
      </c>
      <c r="F92" s="151">
        <v>228</v>
      </c>
      <c r="G92" s="151">
        <v>224</v>
      </c>
      <c r="H92" s="154" t="s">
        <v>142</v>
      </c>
      <c r="J92" s="298"/>
      <c r="K92" s="298"/>
    </row>
    <row r="93" spans="1:11" ht="19.5" customHeight="1">
      <c r="A93" s="295" t="s">
        <v>166</v>
      </c>
      <c r="B93" s="296" t="s">
        <v>102</v>
      </c>
      <c r="C93" s="297" t="s">
        <v>153</v>
      </c>
      <c r="D93" s="151">
        <v>65</v>
      </c>
      <c r="E93" s="151">
        <v>72</v>
      </c>
      <c r="F93" s="151">
        <v>79</v>
      </c>
      <c r="G93" s="151">
        <v>109</v>
      </c>
      <c r="H93" s="154" t="s">
        <v>142</v>
      </c>
      <c r="J93" s="298"/>
      <c r="K93" s="298"/>
    </row>
    <row r="94" spans="1:11" ht="19.899999999999999" customHeight="1">
      <c r="A94" s="215" t="s">
        <v>167</v>
      </c>
      <c r="B94" s="296" t="s">
        <v>102</v>
      </c>
      <c r="C94" s="297" t="s">
        <v>153</v>
      </c>
      <c r="D94" s="151">
        <v>73</v>
      </c>
      <c r="E94" s="151">
        <v>79</v>
      </c>
      <c r="F94" s="151">
        <v>91</v>
      </c>
      <c r="G94" s="151">
        <v>102</v>
      </c>
      <c r="H94" s="154" t="s">
        <v>142</v>
      </c>
      <c r="J94" s="298"/>
      <c r="K94" s="298"/>
    </row>
    <row r="95" spans="1:11" ht="28.15" customHeight="1">
      <c r="A95" s="295" t="s">
        <v>9</v>
      </c>
      <c r="B95" s="296" t="s">
        <v>102</v>
      </c>
      <c r="C95" s="297" t="s">
        <v>153</v>
      </c>
      <c r="D95" s="151">
        <v>351</v>
      </c>
      <c r="E95" s="151">
        <v>361</v>
      </c>
      <c r="F95" s="151">
        <v>381</v>
      </c>
      <c r="G95" s="151">
        <v>374</v>
      </c>
      <c r="H95" s="154">
        <v>0</v>
      </c>
      <c r="J95" s="298"/>
      <c r="K95" s="298"/>
    </row>
    <row r="96" spans="1:11" ht="16.149999999999999" customHeight="1">
      <c r="A96" s="215" t="s">
        <v>11</v>
      </c>
      <c r="B96" s="296" t="s">
        <v>102</v>
      </c>
      <c r="C96" s="297" t="s">
        <v>153</v>
      </c>
      <c r="D96" s="151">
        <v>271</v>
      </c>
      <c r="E96" s="151">
        <v>282</v>
      </c>
      <c r="F96" s="151">
        <v>271</v>
      </c>
      <c r="G96" s="151">
        <v>267</v>
      </c>
      <c r="H96" s="154" t="s">
        <v>142</v>
      </c>
      <c r="J96" s="298"/>
      <c r="K96" s="298"/>
    </row>
    <row r="97" spans="1:11" ht="16.149999999999999" customHeight="1">
      <c r="A97" s="215" t="s">
        <v>168</v>
      </c>
      <c r="B97" s="296" t="s">
        <v>102</v>
      </c>
      <c r="C97" s="297" t="s">
        <v>153</v>
      </c>
      <c r="D97" s="151">
        <v>80</v>
      </c>
      <c r="E97" s="151">
        <v>81</v>
      </c>
      <c r="F97" s="151">
        <v>84</v>
      </c>
      <c r="G97" s="151">
        <v>121</v>
      </c>
      <c r="H97" s="154" t="s">
        <v>142</v>
      </c>
      <c r="J97" s="298"/>
      <c r="K97" s="298"/>
    </row>
    <row r="98" spans="1:11" ht="16.149999999999999" customHeight="1">
      <c r="A98" s="215" t="s">
        <v>169</v>
      </c>
      <c r="B98" s="296" t="s">
        <v>102</v>
      </c>
      <c r="C98" s="297" t="s">
        <v>153</v>
      </c>
      <c r="D98" s="151">
        <v>38</v>
      </c>
      <c r="E98" s="151">
        <v>40</v>
      </c>
      <c r="F98" s="151">
        <v>44</v>
      </c>
      <c r="G98" s="151">
        <v>75</v>
      </c>
      <c r="H98" s="154">
        <v>49</v>
      </c>
      <c r="J98" s="298"/>
      <c r="K98" s="298"/>
    </row>
    <row r="99" spans="1:11" ht="16.149999999999999" customHeight="1">
      <c r="A99" s="215" t="s">
        <v>170</v>
      </c>
      <c r="B99" s="296" t="s">
        <v>102</v>
      </c>
      <c r="C99" s="297" t="s">
        <v>153</v>
      </c>
      <c r="D99" s="151">
        <v>8110</v>
      </c>
      <c r="E99" s="151">
        <v>7696</v>
      </c>
      <c r="F99" s="151">
        <v>7690</v>
      </c>
      <c r="G99" s="151">
        <v>8025</v>
      </c>
      <c r="H99" s="154" t="s">
        <v>142</v>
      </c>
      <c r="J99" s="298"/>
      <c r="K99" s="298"/>
    </row>
    <row r="100" spans="1:11" ht="16.149999999999999" customHeight="1">
      <c r="A100" s="215" t="s">
        <v>171</v>
      </c>
      <c r="B100" s="296" t="s">
        <v>102</v>
      </c>
      <c r="C100" s="297" t="s">
        <v>153</v>
      </c>
      <c r="D100" s="151">
        <v>3500</v>
      </c>
      <c r="E100" s="151">
        <v>3463</v>
      </c>
      <c r="F100" s="151">
        <v>3541</v>
      </c>
      <c r="G100" s="151">
        <v>3618</v>
      </c>
      <c r="H100" s="154" t="s">
        <v>142</v>
      </c>
      <c r="J100" s="298"/>
      <c r="K100" s="298"/>
    </row>
    <row r="101" spans="1:11" ht="16.149999999999999" customHeight="1">
      <c r="A101" s="215" t="s">
        <v>13</v>
      </c>
      <c r="B101" s="296" t="s">
        <v>102</v>
      </c>
      <c r="C101" s="297" t="s">
        <v>153</v>
      </c>
      <c r="D101" s="151">
        <v>4555</v>
      </c>
      <c r="E101" s="151">
        <v>4030</v>
      </c>
      <c r="F101" s="151">
        <v>3631</v>
      </c>
      <c r="G101" s="151">
        <v>3335</v>
      </c>
      <c r="H101" s="154" t="s">
        <v>142</v>
      </c>
      <c r="J101" s="298"/>
      <c r="K101" s="298"/>
    </row>
    <row r="102" spans="1:11" ht="16.149999999999999" customHeight="1">
      <c r="A102" s="215" t="s">
        <v>14</v>
      </c>
      <c r="B102" s="296" t="s">
        <v>102</v>
      </c>
      <c r="C102" s="297" t="s">
        <v>153</v>
      </c>
      <c r="D102" s="151">
        <v>2244</v>
      </c>
      <c r="E102" s="151">
        <v>2144</v>
      </c>
      <c r="F102" s="151">
        <v>2126</v>
      </c>
      <c r="G102" s="151">
        <v>2167</v>
      </c>
      <c r="H102" s="154">
        <v>2418</v>
      </c>
      <c r="J102" s="298"/>
      <c r="K102" s="298"/>
    </row>
    <row r="103" spans="1:11" ht="16.149999999999999" customHeight="1">
      <c r="A103" s="215" t="s">
        <v>172</v>
      </c>
      <c r="B103" s="296" t="s">
        <v>102</v>
      </c>
      <c r="C103" s="297" t="s">
        <v>153</v>
      </c>
      <c r="D103" s="151">
        <v>3062</v>
      </c>
      <c r="E103" s="151">
        <v>2945</v>
      </c>
      <c r="F103" s="151">
        <v>2816</v>
      </c>
      <c r="G103" s="151">
        <v>2773</v>
      </c>
      <c r="H103" s="154" t="s">
        <v>142</v>
      </c>
      <c r="J103" s="298"/>
      <c r="K103" s="298"/>
    </row>
    <row r="104" spans="1:11" ht="16.149999999999999" customHeight="1">
      <c r="A104" s="215" t="s">
        <v>173</v>
      </c>
      <c r="B104" s="296" t="s">
        <v>102</v>
      </c>
      <c r="C104" s="297" t="s">
        <v>153</v>
      </c>
      <c r="D104" s="151">
        <v>28</v>
      </c>
      <c r="E104" s="151">
        <v>44</v>
      </c>
      <c r="F104" s="151">
        <v>64</v>
      </c>
      <c r="G104" s="151">
        <v>82</v>
      </c>
      <c r="H104" s="154" t="s">
        <v>142</v>
      </c>
      <c r="J104" s="298"/>
      <c r="K104" s="298"/>
    </row>
    <row r="105" spans="1:11" ht="16.149999999999999" customHeight="1">
      <c r="A105" s="215" t="s">
        <v>174</v>
      </c>
      <c r="B105" s="296" t="s">
        <v>102</v>
      </c>
      <c r="C105" s="297" t="s">
        <v>153</v>
      </c>
      <c r="D105" s="151">
        <v>317</v>
      </c>
      <c r="E105" s="151">
        <v>265</v>
      </c>
      <c r="F105" s="151">
        <v>237</v>
      </c>
      <c r="G105" s="151">
        <v>235</v>
      </c>
      <c r="H105" s="154" t="s">
        <v>142</v>
      </c>
      <c r="J105" s="298"/>
      <c r="K105" s="298"/>
    </row>
    <row r="106" spans="1:11" ht="16.149999999999999" customHeight="1">
      <c r="A106" s="215" t="s">
        <v>175</v>
      </c>
      <c r="B106" s="296" t="s">
        <v>102</v>
      </c>
      <c r="C106" s="297" t="s">
        <v>153</v>
      </c>
      <c r="D106" s="151">
        <v>15540</v>
      </c>
      <c r="E106" s="151">
        <v>14986</v>
      </c>
      <c r="F106" s="151">
        <v>14421</v>
      </c>
      <c r="G106" s="151">
        <v>14183</v>
      </c>
      <c r="H106" s="154" t="s">
        <v>142</v>
      </c>
      <c r="J106" s="298"/>
      <c r="K106" s="298"/>
    </row>
    <row r="107" spans="1:11" ht="16.149999999999999" customHeight="1">
      <c r="A107" s="215" t="s">
        <v>176</v>
      </c>
      <c r="B107" s="296" t="s">
        <v>102</v>
      </c>
      <c r="C107" s="297" t="s">
        <v>153</v>
      </c>
      <c r="D107" s="151">
        <v>543</v>
      </c>
      <c r="E107" s="151">
        <v>460</v>
      </c>
      <c r="F107" s="151">
        <v>403</v>
      </c>
      <c r="G107" s="151">
        <v>383</v>
      </c>
      <c r="H107" s="154" t="s">
        <v>142</v>
      </c>
      <c r="K107" s="298"/>
    </row>
    <row r="108" spans="1:11" ht="16.149999999999999" customHeight="1">
      <c r="A108" s="215" t="s">
        <v>177</v>
      </c>
      <c r="B108" s="296" t="s">
        <v>102</v>
      </c>
      <c r="C108" s="297" t="s">
        <v>153</v>
      </c>
      <c r="D108" s="151">
        <v>5457</v>
      </c>
      <c r="E108" s="151">
        <v>5123</v>
      </c>
      <c r="F108" s="151">
        <v>4960</v>
      </c>
      <c r="G108" s="151">
        <v>4899</v>
      </c>
      <c r="H108" s="154" t="s">
        <v>142</v>
      </c>
      <c r="K108" s="298"/>
    </row>
    <row r="109" spans="1:11" ht="19.5" customHeight="1">
      <c r="A109" s="295" t="s">
        <v>178</v>
      </c>
      <c r="B109" s="296" t="s">
        <v>102</v>
      </c>
      <c r="C109" s="297" t="s">
        <v>153</v>
      </c>
      <c r="D109" s="151">
        <v>49</v>
      </c>
      <c r="E109" s="151">
        <v>52</v>
      </c>
      <c r="F109" s="151">
        <v>57</v>
      </c>
      <c r="G109" s="151">
        <v>84</v>
      </c>
      <c r="H109" s="154">
        <v>48</v>
      </c>
      <c r="K109" s="298"/>
    </row>
    <row r="110" spans="1:11" ht="20.100000000000001" customHeight="1">
      <c r="A110" s="299" t="s">
        <v>179</v>
      </c>
      <c r="B110" s="296" t="s">
        <v>102</v>
      </c>
      <c r="C110" s="297" t="s">
        <v>153</v>
      </c>
      <c r="D110" s="151">
        <v>24</v>
      </c>
      <c r="E110" s="151">
        <v>28</v>
      </c>
      <c r="F110" s="151">
        <v>26</v>
      </c>
      <c r="G110" s="151">
        <v>38</v>
      </c>
      <c r="H110" s="154" t="s">
        <v>142</v>
      </c>
      <c r="K110" s="298"/>
    </row>
    <row r="111" spans="1:11" ht="20.100000000000001" customHeight="1">
      <c r="A111" s="299" t="s">
        <v>180</v>
      </c>
      <c r="B111" s="296" t="s">
        <v>102</v>
      </c>
      <c r="C111" s="297" t="s">
        <v>153</v>
      </c>
      <c r="D111" s="151">
        <v>61</v>
      </c>
      <c r="E111" s="151">
        <v>60</v>
      </c>
      <c r="F111" s="151">
        <v>67</v>
      </c>
      <c r="G111" s="151">
        <v>71</v>
      </c>
      <c r="H111" s="154" t="s">
        <v>142</v>
      </c>
      <c r="J111" s="298"/>
      <c r="K111" s="298"/>
    </row>
    <row r="112" spans="1:11" ht="19.5" customHeight="1">
      <c r="A112" s="300" t="s">
        <v>181</v>
      </c>
      <c r="B112" s="296" t="s">
        <v>102</v>
      </c>
      <c r="C112" s="297" t="s">
        <v>153</v>
      </c>
      <c r="D112" s="151">
        <v>66</v>
      </c>
      <c r="E112" s="151">
        <v>80</v>
      </c>
      <c r="F112" s="151">
        <v>67</v>
      </c>
      <c r="G112" s="151">
        <v>65</v>
      </c>
      <c r="H112" s="154" t="s">
        <v>142</v>
      </c>
      <c r="J112" s="298"/>
      <c r="K112" s="298"/>
    </row>
    <row r="113" spans="1:10" ht="5.25" customHeight="1">
      <c r="A113" s="301"/>
      <c r="B113" s="296"/>
      <c r="C113" s="302"/>
      <c r="D113" s="158"/>
      <c r="E113" s="158"/>
      <c r="F113" s="158"/>
      <c r="G113" s="158"/>
      <c r="H113" s="154"/>
    </row>
    <row r="114" spans="1:10" ht="19.5" customHeight="1">
      <c r="A114" s="303" t="s">
        <v>182</v>
      </c>
      <c r="B114" s="304" t="s">
        <v>121</v>
      </c>
      <c r="C114" s="1942" t="s">
        <v>153</v>
      </c>
      <c r="D114" s="1943">
        <v>4.5</v>
      </c>
      <c r="E114" s="1943">
        <v>4.5</v>
      </c>
      <c r="F114" s="1943">
        <v>4.5</v>
      </c>
      <c r="G114" s="1943">
        <v>4.7</v>
      </c>
      <c r="H114" s="305" t="s">
        <v>142</v>
      </c>
    </row>
    <row r="115" spans="1:10" ht="18.600000000000001" customHeight="1">
      <c r="A115" s="1965" t="s">
        <v>183</v>
      </c>
      <c r="B115" s="1966"/>
      <c r="C115" s="1966"/>
      <c r="D115" s="1966"/>
      <c r="E115" s="1966"/>
      <c r="F115" s="1966"/>
      <c r="G115" s="1966"/>
      <c r="H115" s="1966"/>
    </row>
    <row r="116" spans="1:10" s="121" customFormat="1" ht="19.5" customHeight="1" thickBot="1">
      <c r="A116" s="306" t="s">
        <v>184</v>
      </c>
      <c r="B116" s="286"/>
      <c r="C116" s="286"/>
      <c r="D116" s="287"/>
      <c r="E116" s="287"/>
      <c r="F116" s="287"/>
      <c r="G116" s="287"/>
      <c r="H116" s="287"/>
    </row>
    <row r="117" spans="1:10" ht="17.25" customHeight="1">
      <c r="A117" s="126" t="s">
        <v>0</v>
      </c>
      <c r="B117" s="291" t="s">
        <v>152</v>
      </c>
      <c r="C117" s="292" t="s">
        <v>153</v>
      </c>
      <c r="D117" s="307">
        <f>SUM(D118:D146)</f>
        <v>4729532.4840000002</v>
      </c>
      <c r="E117" s="307">
        <f>SUM(E118:E146)</f>
        <v>4502000.3879999993</v>
      </c>
      <c r="F117" s="307">
        <f>SUM(F118:F146)</f>
        <v>4398949</v>
      </c>
      <c r="G117" s="307">
        <f>SUM(G118:G146)</f>
        <v>4591124.2519999994</v>
      </c>
      <c r="H117" s="308">
        <f>SUM(H118:H146)</f>
        <v>1337611</v>
      </c>
    </row>
    <row r="118" spans="1:10" ht="23.45" customHeight="1">
      <c r="A118" s="295" t="s">
        <v>157</v>
      </c>
      <c r="B118" s="296" t="s">
        <v>152</v>
      </c>
      <c r="C118" s="297" t="s">
        <v>153</v>
      </c>
      <c r="D118" s="151">
        <v>144632.89000000001</v>
      </c>
      <c r="E118" s="151">
        <v>138235.60800000001</v>
      </c>
      <c r="F118" s="151">
        <v>114893</v>
      </c>
      <c r="G118" s="151">
        <v>126168.977</v>
      </c>
      <c r="H118" s="154" t="s">
        <v>142</v>
      </c>
      <c r="J118" s="298"/>
    </row>
    <row r="119" spans="1:10" ht="23.45" customHeight="1">
      <c r="A119" s="295" t="s">
        <v>158</v>
      </c>
      <c r="B119" s="296" t="s">
        <v>152</v>
      </c>
      <c r="C119" s="297" t="s">
        <v>153</v>
      </c>
      <c r="D119" s="151">
        <v>804557.47</v>
      </c>
      <c r="E119" s="151">
        <v>734443.06700000004</v>
      </c>
      <c r="F119" s="151">
        <v>707591</v>
      </c>
      <c r="G119" s="151">
        <v>715272.04700000002</v>
      </c>
      <c r="H119" s="154" t="s">
        <v>142</v>
      </c>
      <c r="J119" s="298"/>
    </row>
    <row r="120" spans="1:10" ht="23.45" customHeight="1">
      <c r="A120" s="295" t="s">
        <v>159</v>
      </c>
      <c r="B120" s="296" t="s">
        <v>152</v>
      </c>
      <c r="C120" s="297" t="s">
        <v>153</v>
      </c>
      <c r="D120" s="151">
        <v>6128.6310000000003</v>
      </c>
      <c r="E120" s="151">
        <v>7957.5789999999997</v>
      </c>
      <c r="F120" s="151">
        <v>10844</v>
      </c>
      <c r="G120" s="151">
        <v>13485.536</v>
      </c>
      <c r="H120" s="154" t="s">
        <v>142</v>
      </c>
      <c r="J120" s="298"/>
    </row>
    <row r="121" spans="1:10" ht="15" customHeight="1">
      <c r="A121" s="300" t="s">
        <v>160</v>
      </c>
      <c r="B121" s="296" t="s">
        <v>152</v>
      </c>
      <c r="C121" s="297" t="s">
        <v>153</v>
      </c>
      <c r="D121" s="151">
        <v>349000.32299999997</v>
      </c>
      <c r="E121" s="151">
        <v>354117.81099999999</v>
      </c>
      <c r="F121" s="151">
        <v>340365</v>
      </c>
      <c r="G121" s="151">
        <v>356262.22399999999</v>
      </c>
      <c r="H121" s="154">
        <v>399576</v>
      </c>
      <c r="J121" s="298"/>
    </row>
    <row r="122" spans="1:10" ht="15" customHeight="1">
      <c r="A122" s="215" t="s">
        <v>161</v>
      </c>
      <c r="B122" s="296" t="s">
        <v>152</v>
      </c>
      <c r="C122" s="297" t="s">
        <v>153</v>
      </c>
      <c r="D122" s="151">
        <v>148423.429</v>
      </c>
      <c r="E122" s="151">
        <v>237315.62</v>
      </c>
      <c r="F122" s="151">
        <v>221710</v>
      </c>
      <c r="G122" s="151">
        <v>236215.272</v>
      </c>
      <c r="H122" s="154">
        <v>340888</v>
      </c>
      <c r="J122" s="298"/>
    </row>
    <row r="123" spans="1:10" ht="22.15" customHeight="1">
      <c r="A123" s="295" t="s">
        <v>162</v>
      </c>
      <c r="B123" s="296" t="s">
        <v>152</v>
      </c>
      <c r="C123" s="297" t="s">
        <v>153</v>
      </c>
      <c r="D123" s="151">
        <v>201229.935</v>
      </c>
      <c r="E123" s="151">
        <v>221865.27600000001</v>
      </c>
      <c r="F123" s="151">
        <v>250903</v>
      </c>
      <c r="G123" s="151">
        <v>246758.22200000001</v>
      </c>
      <c r="H123" s="154">
        <v>361496</v>
      </c>
      <c r="J123" s="298"/>
    </row>
    <row r="124" spans="1:10" ht="15" customHeight="1">
      <c r="A124" s="215" t="s">
        <v>163</v>
      </c>
      <c r="B124" s="296" t="s">
        <v>152</v>
      </c>
      <c r="C124" s="297" t="s">
        <v>153</v>
      </c>
      <c r="D124" s="151">
        <v>1406.6369999999999</v>
      </c>
      <c r="E124" s="151">
        <v>730.84299999999996</v>
      </c>
      <c r="F124" s="151">
        <v>252</v>
      </c>
      <c r="G124" s="151">
        <v>824.04300000000001</v>
      </c>
      <c r="H124" s="154" t="s">
        <v>142</v>
      </c>
      <c r="J124" s="298"/>
    </row>
    <row r="125" spans="1:10" ht="22.15" customHeight="1">
      <c r="A125" s="309" t="s">
        <v>164</v>
      </c>
      <c r="B125" s="310" t="s">
        <v>152</v>
      </c>
      <c r="C125" s="311" t="s">
        <v>153</v>
      </c>
      <c r="D125" s="312">
        <v>323838.87699999998</v>
      </c>
      <c r="E125" s="312">
        <v>324420.68699999998</v>
      </c>
      <c r="F125" s="312">
        <v>275152</v>
      </c>
      <c r="G125" s="312">
        <v>280946.14600000001</v>
      </c>
      <c r="H125" s="313" t="s">
        <v>142</v>
      </c>
      <c r="J125" s="298"/>
    </row>
    <row r="126" spans="1:10" ht="24" customHeight="1">
      <c r="A126" s="295" t="s">
        <v>165</v>
      </c>
      <c r="B126" s="310" t="s">
        <v>152</v>
      </c>
      <c r="C126" s="311" t="s">
        <v>153</v>
      </c>
      <c r="D126" s="312">
        <v>13986.037</v>
      </c>
      <c r="E126" s="312">
        <v>11713.450999999999</v>
      </c>
      <c r="F126" s="312">
        <v>12564</v>
      </c>
      <c r="G126" s="312">
        <v>13327.72</v>
      </c>
      <c r="H126" s="313" t="s">
        <v>142</v>
      </c>
      <c r="J126" s="298"/>
    </row>
    <row r="127" spans="1:10" ht="23.45" customHeight="1">
      <c r="A127" s="295" t="s">
        <v>166</v>
      </c>
      <c r="B127" s="296" t="s">
        <v>152</v>
      </c>
      <c r="C127" s="297" t="s">
        <v>153</v>
      </c>
      <c r="D127" s="151">
        <v>99706.232999999993</v>
      </c>
      <c r="E127" s="151">
        <v>90761.899000000005</v>
      </c>
      <c r="F127" s="151">
        <v>94593</v>
      </c>
      <c r="G127" s="151">
        <v>103982.583</v>
      </c>
      <c r="H127" s="154" t="s">
        <v>142</v>
      </c>
    </row>
    <row r="128" spans="1:10" ht="15" customHeight="1">
      <c r="A128" s="215" t="s">
        <v>167</v>
      </c>
      <c r="B128" s="296" t="s">
        <v>152</v>
      </c>
      <c r="C128" s="297" t="s">
        <v>153</v>
      </c>
      <c r="D128" s="151">
        <v>95996.228000000003</v>
      </c>
      <c r="E128" s="151">
        <v>74393.733999999997</v>
      </c>
      <c r="F128" s="151">
        <v>81534</v>
      </c>
      <c r="G128" s="151">
        <v>92905.027000000002</v>
      </c>
      <c r="H128" s="154" t="s">
        <v>142</v>
      </c>
    </row>
    <row r="129" spans="1:10" ht="22.9" customHeight="1">
      <c r="A129" s="295" t="s">
        <v>9</v>
      </c>
      <c r="B129" s="296" t="s">
        <v>152</v>
      </c>
      <c r="C129" s="297" t="s">
        <v>153</v>
      </c>
      <c r="D129" s="151">
        <v>27270.179</v>
      </c>
      <c r="E129" s="151">
        <v>27227.966</v>
      </c>
      <c r="F129" s="151">
        <v>25472</v>
      </c>
      <c r="G129" s="151">
        <v>27421.671999999999</v>
      </c>
      <c r="H129" s="154">
        <v>20738</v>
      </c>
      <c r="J129" s="298"/>
    </row>
    <row r="130" spans="1:10" ht="15" customHeight="1">
      <c r="A130" s="215" t="s">
        <v>11</v>
      </c>
      <c r="B130" s="296" t="s">
        <v>152</v>
      </c>
      <c r="C130" s="297" t="s">
        <v>153</v>
      </c>
      <c r="D130" s="151">
        <v>59494.993999999999</v>
      </c>
      <c r="E130" s="151">
        <v>55055.277000000002</v>
      </c>
      <c r="F130" s="151">
        <v>52594</v>
      </c>
      <c r="G130" s="151">
        <v>57821.381000000001</v>
      </c>
      <c r="H130" s="154" t="s">
        <v>142</v>
      </c>
      <c r="J130" s="298"/>
    </row>
    <row r="131" spans="1:10" ht="15" customHeight="1">
      <c r="A131" s="215" t="s">
        <v>168</v>
      </c>
      <c r="B131" s="296" t="s">
        <v>152</v>
      </c>
      <c r="C131" s="297" t="s">
        <v>153</v>
      </c>
      <c r="D131" s="151">
        <v>606068.85800000001</v>
      </c>
      <c r="E131" s="151">
        <v>487563.41800000001</v>
      </c>
      <c r="F131" s="151">
        <v>468297</v>
      </c>
      <c r="G131" s="151">
        <v>488290.48</v>
      </c>
      <c r="H131" s="154" t="s">
        <v>142</v>
      </c>
      <c r="J131" s="298"/>
    </row>
    <row r="132" spans="1:10" ht="15" customHeight="1">
      <c r="A132" s="215" t="s">
        <v>169</v>
      </c>
      <c r="B132" s="296" t="s">
        <v>152</v>
      </c>
      <c r="C132" s="297" t="s">
        <v>153</v>
      </c>
      <c r="D132" s="151">
        <v>37222.902000000002</v>
      </c>
      <c r="E132" s="151">
        <v>36915.527999999998</v>
      </c>
      <c r="F132" s="151">
        <v>36659</v>
      </c>
      <c r="G132" s="151">
        <v>45146.125</v>
      </c>
      <c r="H132" s="154">
        <v>35291</v>
      </c>
      <c r="J132" s="298"/>
    </row>
    <row r="133" spans="1:10" ht="15" customHeight="1">
      <c r="A133" s="215" t="s">
        <v>185</v>
      </c>
      <c r="B133" s="296" t="s">
        <v>152</v>
      </c>
      <c r="C133" s="297" t="s">
        <v>153</v>
      </c>
      <c r="D133" s="151">
        <v>318464.75599999999</v>
      </c>
      <c r="E133" s="151">
        <v>286401.08</v>
      </c>
      <c r="F133" s="151">
        <v>282361</v>
      </c>
      <c r="G133" s="151">
        <v>314884.37900000002</v>
      </c>
      <c r="H133" s="154" t="s">
        <v>142</v>
      </c>
      <c r="J133" s="298"/>
    </row>
    <row r="134" spans="1:10" ht="15" customHeight="1">
      <c r="A134" s="215" t="s">
        <v>171</v>
      </c>
      <c r="B134" s="296" t="s">
        <v>152</v>
      </c>
      <c r="C134" s="297" t="s">
        <v>153</v>
      </c>
      <c r="D134" s="151">
        <v>717465.23699999996</v>
      </c>
      <c r="E134" s="151">
        <v>691406.65700000001</v>
      </c>
      <c r="F134" s="151">
        <v>817162</v>
      </c>
      <c r="G134" s="151">
        <v>860756.179</v>
      </c>
      <c r="H134" s="154" t="s">
        <v>142</v>
      </c>
      <c r="J134" s="298"/>
    </row>
    <row r="135" spans="1:10" ht="15" customHeight="1">
      <c r="A135" s="215" t="s">
        <v>13</v>
      </c>
      <c r="B135" s="296" t="s">
        <v>152</v>
      </c>
      <c r="C135" s="297" t="s">
        <v>153</v>
      </c>
      <c r="D135" s="151">
        <v>220098.03700000001</v>
      </c>
      <c r="E135" s="151">
        <v>197742.435</v>
      </c>
      <c r="F135" s="151">
        <v>161851</v>
      </c>
      <c r="G135" s="151">
        <v>148903.90299999999</v>
      </c>
      <c r="H135" s="154" t="s">
        <v>142</v>
      </c>
      <c r="J135" s="298"/>
    </row>
    <row r="136" spans="1:10" ht="15" customHeight="1">
      <c r="A136" s="295" t="s">
        <v>14</v>
      </c>
      <c r="B136" s="296" t="s">
        <v>152</v>
      </c>
      <c r="C136" s="297" t="s">
        <v>153</v>
      </c>
      <c r="D136" s="151">
        <v>68698.557000000001</v>
      </c>
      <c r="E136" s="151">
        <v>64920.231</v>
      </c>
      <c r="F136" s="151">
        <v>55793</v>
      </c>
      <c r="G136" s="151">
        <v>60806.830999999998</v>
      </c>
      <c r="H136" s="154">
        <v>156514</v>
      </c>
      <c r="J136" s="298"/>
    </row>
    <row r="137" spans="1:10" ht="15" customHeight="1">
      <c r="A137" s="295" t="s">
        <v>16</v>
      </c>
      <c r="B137" s="296" t="s">
        <v>152</v>
      </c>
      <c r="C137" s="297" t="s">
        <v>153</v>
      </c>
      <c r="D137" s="151">
        <v>53977.760000000002</v>
      </c>
      <c r="E137" s="151">
        <v>49561.864999999998</v>
      </c>
      <c r="F137" s="151">
        <v>46472</v>
      </c>
      <c r="G137" s="151">
        <v>43425.457999999999</v>
      </c>
      <c r="H137" s="154" t="s">
        <v>142</v>
      </c>
      <c r="J137" s="298"/>
    </row>
    <row r="138" spans="1:10" ht="15" customHeight="1">
      <c r="A138" s="215" t="s">
        <v>173</v>
      </c>
      <c r="B138" s="296" t="s">
        <v>152</v>
      </c>
      <c r="C138" s="297" t="s">
        <v>153</v>
      </c>
      <c r="D138" s="151">
        <v>892.553</v>
      </c>
      <c r="E138" s="151">
        <v>1157.1769999999999</v>
      </c>
      <c r="F138" s="151">
        <v>1323</v>
      </c>
      <c r="G138" s="151">
        <v>2212.203</v>
      </c>
      <c r="H138" s="154" t="s">
        <v>142</v>
      </c>
      <c r="J138" s="298"/>
    </row>
    <row r="139" spans="1:10" ht="15" customHeight="1">
      <c r="A139" s="215" t="s">
        <v>174</v>
      </c>
      <c r="B139" s="296" t="s">
        <v>152</v>
      </c>
      <c r="C139" s="297" t="s">
        <v>153</v>
      </c>
      <c r="D139" s="151">
        <v>7549.2</v>
      </c>
      <c r="E139" s="151">
        <v>6421.4560000000001</v>
      </c>
      <c r="F139" s="151">
        <v>6285</v>
      </c>
      <c r="G139" s="151">
        <v>5677.7190000000001</v>
      </c>
      <c r="H139" s="154" t="s">
        <v>142</v>
      </c>
      <c r="J139" s="298"/>
    </row>
    <row r="140" spans="1:10" ht="15" customHeight="1">
      <c r="A140" s="215" t="s">
        <v>175</v>
      </c>
      <c r="B140" s="296" t="s">
        <v>152</v>
      </c>
      <c r="C140" s="297" t="s">
        <v>153</v>
      </c>
      <c r="D140" s="151">
        <v>255655.52900000001</v>
      </c>
      <c r="E140" s="151">
        <v>239105.11199999999</v>
      </c>
      <c r="F140" s="151">
        <v>207436</v>
      </c>
      <c r="G140" s="151">
        <v>229281.81400000001</v>
      </c>
      <c r="H140" s="154" t="s">
        <v>142</v>
      </c>
      <c r="J140" s="298"/>
    </row>
    <row r="141" spans="1:10" ht="15" customHeight="1">
      <c r="A141" s="215" t="s">
        <v>176</v>
      </c>
      <c r="B141" s="296" t="s">
        <v>152</v>
      </c>
      <c r="C141" s="297" t="s">
        <v>153</v>
      </c>
      <c r="D141" s="199">
        <v>62469.04</v>
      </c>
      <c r="E141" s="199">
        <v>68784.043000000005</v>
      </c>
      <c r="F141" s="199">
        <v>36992</v>
      </c>
      <c r="G141" s="151">
        <v>52833.860999999997</v>
      </c>
      <c r="H141" s="154" t="s">
        <v>142</v>
      </c>
      <c r="J141" s="298"/>
    </row>
    <row r="142" spans="1:10" ht="15" customHeight="1">
      <c r="A142" s="215" t="s">
        <v>177</v>
      </c>
      <c r="B142" s="296" t="s">
        <v>152</v>
      </c>
      <c r="C142" s="297" t="s">
        <v>153</v>
      </c>
      <c r="D142" s="199">
        <v>65189.036</v>
      </c>
      <c r="E142" s="199">
        <v>57706.137999999999</v>
      </c>
      <c r="F142" s="199">
        <v>51932</v>
      </c>
      <c r="G142" s="151">
        <v>47546.31</v>
      </c>
      <c r="H142" s="154" t="s">
        <v>142</v>
      </c>
      <c r="J142" s="298"/>
    </row>
    <row r="143" spans="1:10" ht="24" customHeight="1">
      <c r="A143" s="295" t="s">
        <v>178</v>
      </c>
      <c r="B143" s="296" t="s">
        <v>152</v>
      </c>
      <c r="C143" s="297" t="s">
        <v>153</v>
      </c>
      <c r="D143" s="199">
        <v>5874.1490000000003</v>
      </c>
      <c r="E143" s="199">
        <v>5652.22</v>
      </c>
      <c r="F143" s="199">
        <v>6785</v>
      </c>
      <c r="G143" s="151">
        <v>7347.4269999999997</v>
      </c>
      <c r="H143" s="154">
        <v>23108</v>
      </c>
      <c r="J143" s="298"/>
    </row>
    <row r="144" spans="1:10" ht="15" customHeight="1">
      <c r="A144" s="215" t="s">
        <v>179</v>
      </c>
      <c r="B144" s="296" t="s">
        <v>152</v>
      </c>
      <c r="C144" s="297" t="s">
        <v>153</v>
      </c>
      <c r="D144" s="199">
        <v>6315.4380000000001</v>
      </c>
      <c r="E144" s="199">
        <v>5945.1850000000004</v>
      </c>
      <c r="F144" s="199">
        <v>2148</v>
      </c>
      <c r="G144" s="151">
        <v>1634.963</v>
      </c>
      <c r="H144" s="154" t="s">
        <v>142</v>
      </c>
      <c r="J144" s="298"/>
    </row>
    <row r="145" spans="1:12" ht="15" customHeight="1">
      <c r="A145" s="215" t="s">
        <v>180</v>
      </c>
      <c r="B145" s="296" t="s">
        <v>152</v>
      </c>
      <c r="C145" s="297" t="s">
        <v>153</v>
      </c>
      <c r="D145" s="151">
        <v>17737.633999999998</v>
      </c>
      <c r="E145" s="151">
        <v>14742.465</v>
      </c>
      <c r="F145" s="151">
        <v>19760</v>
      </c>
      <c r="G145" s="151">
        <v>3273.1410000000001</v>
      </c>
      <c r="H145" s="154" t="s">
        <v>142</v>
      </c>
      <c r="J145" s="298"/>
    </row>
    <row r="146" spans="1:12" ht="15" customHeight="1">
      <c r="A146" s="215" t="s">
        <v>181</v>
      </c>
      <c r="B146" s="296" t="s">
        <v>152</v>
      </c>
      <c r="C146" s="297" t="s">
        <v>153</v>
      </c>
      <c r="D146" s="151">
        <v>10181.934999999999</v>
      </c>
      <c r="E146" s="151">
        <v>9736.56</v>
      </c>
      <c r="F146" s="151">
        <v>9226</v>
      </c>
      <c r="G146" s="151">
        <v>7712.6090000000004</v>
      </c>
      <c r="H146" s="154" t="s">
        <v>142</v>
      </c>
      <c r="J146" s="298"/>
    </row>
    <row r="147" spans="1:12" ht="6.75" customHeight="1">
      <c r="A147" s="314"/>
      <c r="B147" s="296"/>
      <c r="C147" s="315"/>
      <c r="D147" s="158"/>
      <c r="E147" s="158"/>
      <c r="F147" s="158"/>
      <c r="G147" s="158"/>
      <c r="H147" s="161"/>
    </row>
    <row r="148" spans="1:12" ht="21" customHeight="1" thickBot="1">
      <c r="A148" s="1945" t="s">
        <v>186</v>
      </c>
      <c r="B148" s="1946" t="s">
        <v>121</v>
      </c>
      <c r="C148" s="1947" t="s">
        <v>153</v>
      </c>
      <c r="D148" s="1948">
        <v>1.4</v>
      </c>
      <c r="E148" s="1948">
        <v>1.4</v>
      </c>
      <c r="F148" s="1948">
        <v>1.4</v>
      </c>
      <c r="G148" s="1948">
        <v>1.4</v>
      </c>
      <c r="H148" s="1949" t="s">
        <v>142</v>
      </c>
    </row>
    <row r="149" spans="1:12" ht="15.6" customHeight="1">
      <c r="A149" s="1965" t="s">
        <v>187</v>
      </c>
      <c r="B149" s="1966"/>
      <c r="C149" s="1966"/>
      <c r="D149" s="1966"/>
      <c r="E149" s="1966"/>
      <c r="F149" s="1966"/>
      <c r="G149" s="1966"/>
      <c r="H149" s="1966"/>
    </row>
    <row r="150" spans="1:12" ht="19.5" customHeight="1" thickBot="1">
      <c r="A150" s="316" t="s">
        <v>188</v>
      </c>
      <c r="B150" s="124"/>
      <c r="C150" s="124"/>
      <c r="D150" s="317"/>
      <c r="E150" s="317"/>
      <c r="F150" s="317"/>
      <c r="G150" s="317"/>
      <c r="H150" s="317"/>
    </row>
    <row r="151" spans="1:12" ht="24.75" customHeight="1" thickBot="1">
      <c r="A151" s="146" t="s">
        <v>189</v>
      </c>
      <c r="B151" s="265"/>
      <c r="C151" s="265"/>
      <c r="D151" s="318"/>
      <c r="E151" s="145"/>
      <c r="F151" s="145"/>
      <c r="G151" s="145"/>
      <c r="H151" s="145"/>
    </row>
    <row r="152" spans="1:12" ht="21" customHeight="1">
      <c r="A152" s="126" t="s">
        <v>0</v>
      </c>
      <c r="B152" s="291" t="s">
        <v>152</v>
      </c>
      <c r="C152" s="319">
        <f>+C153+C154+C155+C156+C157+C165</f>
        <v>39534.96899999999</v>
      </c>
      <c r="D152" s="319">
        <f>+D153+D154+D155+D156+D157+D165</f>
        <v>56873.975999999973</v>
      </c>
      <c r="E152" s="320">
        <f>+E153+E154+E155+E156+E157+E165</f>
        <v>73994.801000000007</v>
      </c>
      <c r="F152" s="321">
        <f>+F153+F154+F155+F156+F157+F165</f>
        <v>78660.420999999958</v>
      </c>
      <c r="G152" s="321">
        <f>+G153+G154+G155+G156+G157+G165</f>
        <v>85004.941000000006</v>
      </c>
      <c r="H152" s="320">
        <f>+H153+H154+H155+H157+H165</f>
        <v>41341.197999999997</v>
      </c>
    </row>
    <row r="153" spans="1:12" ht="15" customHeight="1">
      <c r="A153" s="322" t="s">
        <v>190</v>
      </c>
      <c r="B153" s="323" t="s">
        <v>152</v>
      </c>
      <c r="C153" s="324">
        <v>21466.142999999993</v>
      </c>
      <c r="D153" s="325">
        <v>33412.277999999977</v>
      </c>
      <c r="E153" s="326">
        <v>47057.666999999994</v>
      </c>
      <c r="F153" s="327">
        <v>48971.509999999951</v>
      </c>
      <c r="G153" s="325">
        <v>54901.175000000003</v>
      </c>
      <c r="H153" s="327">
        <v>27026.788</v>
      </c>
    </row>
    <row r="154" spans="1:12" ht="15" customHeight="1">
      <c r="A154" s="243" t="s">
        <v>191</v>
      </c>
      <c r="B154" s="328" t="s">
        <v>152</v>
      </c>
      <c r="C154" s="329">
        <v>4020.72</v>
      </c>
      <c r="D154" s="144">
        <v>4144.5790000000006</v>
      </c>
      <c r="E154" s="330">
        <v>4073.2709999999988</v>
      </c>
      <c r="F154" s="143">
        <v>6385.1080000000002</v>
      </c>
      <c r="G154" s="144">
        <v>4558.76</v>
      </c>
      <c r="H154" s="143">
        <v>3282.3379999999997</v>
      </c>
    </row>
    <row r="155" spans="1:12" ht="15" customHeight="1">
      <c r="A155" s="243" t="s">
        <v>192</v>
      </c>
      <c r="B155" s="328" t="s">
        <v>152</v>
      </c>
      <c r="C155" s="329">
        <v>904</v>
      </c>
      <c r="D155" s="144">
        <v>1059.375</v>
      </c>
      <c r="E155" s="330">
        <v>1420.6120000000001</v>
      </c>
      <c r="F155" s="143">
        <v>1917.5609999999999</v>
      </c>
      <c r="G155" s="144">
        <v>2826.857</v>
      </c>
      <c r="H155" s="143">
        <v>5661.1120000000001</v>
      </c>
    </row>
    <row r="156" spans="1:12" ht="15" customHeight="1">
      <c r="A156" s="243" t="s">
        <v>193</v>
      </c>
      <c r="B156" s="328" t="s">
        <v>152</v>
      </c>
      <c r="C156" s="329">
        <v>1102.6219999999998</v>
      </c>
      <c r="D156" s="144">
        <v>1124.796</v>
      </c>
      <c r="E156" s="330">
        <v>1798.1260000000007</v>
      </c>
      <c r="F156" s="143">
        <v>2540.502</v>
      </c>
      <c r="G156" s="144">
        <v>3034.6469999999999</v>
      </c>
      <c r="H156" s="143" t="s">
        <v>142</v>
      </c>
      <c r="I156" s="331"/>
      <c r="J156" s="331"/>
      <c r="K156" s="331"/>
      <c r="L156" s="331"/>
    </row>
    <row r="157" spans="1:12" ht="17.25" customHeight="1">
      <c r="A157" s="243" t="s">
        <v>194</v>
      </c>
      <c r="B157" s="328" t="s">
        <v>152</v>
      </c>
      <c r="C157" s="329">
        <v>4531.2950000000001</v>
      </c>
      <c r="D157" s="144">
        <v>5535.6310000000021</v>
      </c>
      <c r="E157" s="330">
        <v>4667.0489999999991</v>
      </c>
      <c r="F157" s="143">
        <v>5781.8990000000003</v>
      </c>
      <c r="G157" s="144">
        <v>3847.8</v>
      </c>
      <c r="H157" s="143">
        <v>1341.0410000000002</v>
      </c>
    </row>
    <row r="158" spans="1:12" ht="23.45" customHeight="1">
      <c r="A158" s="309" t="s">
        <v>195</v>
      </c>
      <c r="B158" s="332" t="s">
        <v>152</v>
      </c>
      <c r="C158" s="311">
        <v>65.298000000000002</v>
      </c>
      <c r="D158" s="333">
        <v>204.375</v>
      </c>
      <c r="E158" s="334">
        <v>121.819</v>
      </c>
      <c r="F158" s="313">
        <v>102.71899999999998</v>
      </c>
      <c r="G158" s="333">
        <v>220.11799999999999</v>
      </c>
      <c r="H158" s="313">
        <v>16.306999999999999</v>
      </c>
    </row>
    <row r="159" spans="1:12" ht="26.25" customHeight="1">
      <c r="A159" s="295" t="s">
        <v>196</v>
      </c>
      <c r="B159" s="335" t="s">
        <v>152</v>
      </c>
      <c r="C159" s="336">
        <v>870.21400000000006</v>
      </c>
      <c r="D159" s="337">
        <v>974.33199999999999</v>
      </c>
      <c r="E159" s="338">
        <v>990.50699999999995</v>
      </c>
      <c r="F159" s="339">
        <v>1049.5629999999999</v>
      </c>
      <c r="G159" s="337">
        <v>905.88800000000003</v>
      </c>
      <c r="H159" s="339">
        <v>211.3</v>
      </c>
    </row>
    <row r="160" spans="1:12" ht="26.25" customHeight="1">
      <c r="A160" s="295" t="s">
        <v>197</v>
      </c>
      <c r="B160" s="335" t="s">
        <v>152</v>
      </c>
      <c r="C160" s="336">
        <v>682.86900000000003</v>
      </c>
      <c r="D160" s="337">
        <v>1539.5640000000001</v>
      </c>
      <c r="E160" s="338">
        <v>998.87900000000002</v>
      </c>
      <c r="F160" s="339">
        <v>2022.4160000000002</v>
      </c>
      <c r="G160" s="337">
        <v>854.85299999999995</v>
      </c>
      <c r="H160" s="339">
        <v>161.40099999999998</v>
      </c>
    </row>
    <row r="161" spans="1:8" ht="32.25" customHeight="1">
      <c r="A161" s="295" t="s">
        <v>198</v>
      </c>
      <c r="B161" s="335" t="s">
        <v>152</v>
      </c>
      <c r="C161" s="336">
        <v>67.236000000000004</v>
      </c>
      <c r="D161" s="337">
        <v>168.80900000000003</v>
      </c>
      <c r="E161" s="338">
        <v>23.252999999999997</v>
      </c>
      <c r="F161" s="339">
        <v>63.868999999999993</v>
      </c>
      <c r="G161" s="337">
        <v>59.936999999999998</v>
      </c>
      <c r="H161" s="339">
        <v>15.045</v>
      </c>
    </row>
    <row r="162" spans="1:8" ht="30" customHeight="1">
      <c r="A162" s="295" t="s">
        <v>199</v>
      </c>
      <c r="B162" s="335" t="s">
        <v>152</v>
      </c>
      <c r="C162" s="336">
        <v>155.90200000000002</v>
      </c>
      <c r="D162" s="337">
        <v>429.03500000000008</v>
      </c>
      <c r="E162" s="338">
        <v>212.78700000000001</v>
      </c>
      <c r="F162" s="339">
        <v>483.18100000000004</v>
      </c>
      <c r="G162" s="337">
        <v>226.584</v>
      </c>
      <c r="H162" s="339">
        <v>44.777999999999999</v>
      </c>
    </row>
    <row r="163" spans="1:8" ht="15" customHeight="1">
      <c r="A163" s="295" t="s">
        <v>200</v>
      </c>
      <c r="B163" s="340" t="s">
        <v>152</v>
      </c>
      <c r="C163" s="341">
        <v>52.486999999999995</v>
      </c>
      <c r="D163" s="342">
        <v>27.741999999999997</v>
      </c>
      <c r="E163" s="343">
        <v>14.658000000000003</v>
      </c>
      <c r="F163" s="344">
        <v>176.89</v>
      </c>
      <c r="G163" s="342">
        <v>15.351000000000001</v>
      </c>
      <c r="H163" s="154">
        <v>0.249</v>
      </c>
    </row>
    <row r="164" spans="1:8" ht="15" customHeight="1">
      <c r="A164" s="295" t="s">
        <v>201</v>
      </c>
      <c r="B164" s="340" t="s">
        <v>152</v>
      </c>
      <c r="C164" s="341">
        <v>2637.2890000000002</v>
      </c>
      <c r="D164" s="342">
        <v>2191.7739999999999</v>
      </c>
      <c r="E164" s="343">
        <v>2305.1459999999997</v>
      </c>
      <c r="F164" s="344">
        <v>1883.2610000000002</v>
      </c>
      <c r="G164" s="342">
        <v>1565.069</v>
      </c>
      <c r="H164" s="154">
        <v>890.13400000000001</v>
      </c>
    </row>
    <row r="165" spans="1:8" ht="20.25" customHeight="1">
      <c r="A165" s="243" t="s">
        <v>202</v>
      </c>
      <c r="B165" s="340" t="s">
        <v>152</v>
      </c>
      <c r="C165" s="345">
        <v>7510.1890000000012</v>
      </c>
      <c r="D165" s="346">
        <v>11597.316999999995</v>
      </c>
      <c r="E165" s="347">
        <v>14978.076000000003</v>
      </c>
      <c r="F165" s="348">
        <v>13063.841000000004</v>
      </c>
      <c r="G165" s="346">
        <v>15835.701999999999</v>
      </c>
      <c r="H165" s="143">
        <v>4029.9189999999999</v>
      </c>
    </row>
    <row r="166" spans="1:8" ht="15" customHeight="1">
      <c r="A166" s="295" t="s">
        <v>203</v>
      </c>
      <c r="B166" s="340" t="s">
        <v>152</v>
      </c>
      <c r="C166" s="341">
        <v>2209.1609999999996</v>
      </c>
      <c r="D166" s="342">
        <v>3442.1730000000002</v>
      </c>
      <c r="E166" s="343">
        <v>9216.9340000000011</v>
      </c>
      <c r="F166" s="344">
        <v>6553.8130000000019</v>
      </c>
      <c r="G166" s="342">
        <v>7240.1019999999999</v>
      </c>
      <c r="H166" s="154">
        <v>830.76900000000001</v>
      </c>
    </row>
    <row r="167" spans="1:8" ht="15" customHeight="1">
      <c r="A167" s="295" t="s">
        <v>204</v>
      </c>
      <c r="B167" s="340" t="s">
        <v>152</v>
      </c>
      <c r="C167" s="341">
        <v>13.805</v>
      </c>
      <c r="D167" s="342">
        <v>79.06</v>
      </c>
      <c r="E167" s="343">
        <v>37.359000000000009</v>
      </c>
      <c r="F167" s="344">
        <v>65.175999999999988</v>
      </c>
      <c r="G167" s="342">
        <v>6.782</v>
      </c>
      <c r="H167" s="154">
        <v>12.629000000000001</v>
      </c>
    </row>
    <row r="168" spans="1:8" ht="15" customHeight="1">
      <c r="A168" s="295" t="s">
        <v>205</v>
      </c>
      <c r="B168" s="340" t="s">
        <v>152</v>
      </c>
      <c r="C168" s="341">
        <v>2805.6510000000003</v>
      </c>
      <c r="D168" s="342">
        <v>3836.2820000000002</v>
      </c>
      <c r="E168" s="343">
        <v>3316.5120000000002</v>
      </c>
      <c r="F168" s="344">
        <v>2340.4840000000004</v>
      </c>
      <c r="G168" s="342">
        <v>5866.7129999999997</v>
      </c>
      <c r="H168" s="154">
        <v>29.201999999999998</v>
      </c>
    </row>
    <row r="169" spans="1:8" ht="15" customHeight="1">
      <c r="A169" s="295" t="s">
        <v>206</v>
      </c>
      <c r="B169" s="340" t="s">
        <v>152</v>
      </c>
      <c r="C169" s="341">
        <v>285.55999999999995</v>
      </c>
      <c r="D169" s="342">
        <v>324.35999999999996</v>
      </c>
      <c r="E169" s="343">
        <v>445.28699999999998</v>
      </c>
      <c r="F169" s="344">
        <v>594.92899999999997</v>
      </c>
      <c r="G169" s="342">
        <v>483.79</v>
      </c>
      <c r="H169" s="154">
        <v>2941.288</v>
      </c>
    </row>
    <row r="170" spans="1:8" ht="15" customHeight="1">
      <c r="A170" s="295" t="s">
        <v>207</v>
      </c>
      <c r="B170" s="340" t="s">
        <v>152</v>
      </c>
      <c r="C170" s="341">
        <v>669.01599999999985</v>
      </c>
      <c r="D170" s="342">
        <v>589.26900000000012</v>
      </c>
      <c r="E170" s="343">
        <v>0.25</v>
      </c>
      <c r="F170" s="344">
        <v>1.881</v>
      </c>
      <c r="G170" s="342">
        <v>94.561000000000007</v>
      </c>
      <c r="H170" s="154">
        <v>4.5090000000000003</v>
      </c>
    </row>
    <row r="171" spans="1:8" ht="15" customHeight="1">
      <c r="A171" s="295" t="s">
        <v>208</v>
      </c>
      <c r="B171" s="328" t="s">
        <v>152</v>
      </c>
      <c r="C171" s="297">
        <v>1526.9960000000001</v>
      </c>
      <c r="D171" s="275">
        <v>3326.1729999999998</v>
      </c>
      <c r="E171" s="349">
        <v>1961.7339999999999</v>
      </c>
      <c r="F171" s="154">
        <v>3507.5580000000004</v>
      </c>
      <c r="G171" s="275">
        <v>2143.7539999999999</v>
      </c>
      <c r="H171" s="154">
        <v>211.52199999999999</v>
      </c>
    </row>
    <row r="172" spans="1:8" ht="1.9" customHeight="1">
      <c r="A172" s="295"/>
      <c r="B172" s="328"/>
      <c r="C172" s="297"/>
      <c r="D172" s="275"/>
      <c r="E172" s="349"/>
      <c r="F172" s="154"/>
      <c r="G172" s="350"/>
      <c r="H172" s="154"/>
    </row>
    <row r="173" spans="1:8" ht="1.1499999999999999" customHeight="1">
      <c r="A173" s="351"/>
      <c r="B173" s="352"/>
      <c r="C173" s="353"/>
      <c r="D173" s="354"/>
      <c r="E173" s="355"/>
      <c r="F173" s="356"/>
      <c r="G173" s="354"/>
      <c r="H173" s="357"/>
    </row>
    <row r="174" spans="1:8" ht="18" customHeight="1">
      <c r="A174" s="358" t="s">
        <v>209</v>
      </c>
      <c r="B174" s="359" t="s">
        <v>121</v>
      </c>
      <c r="C174" s="360">
        <v>0.08</v>
      </c>
      <c r="D174" s="361">
        <v>0.11</v>
      </c>
      <c r="E174" s="362">
        <v>0.15</v>
      </c>
      <c r="F174" s="363">
        <v>0.17</v>
      </c>
      <c r="G174" s="361">
        <v>0.19</v>
      </c>
      <c r="H174" s="363">
        <v>0.15416750910537536</v>
      </c>
    </row>
    <row r="175" spans="1:8" ht="18" customHeight="1" thickBot="1">
      <c r="A175" s="243" t="s">
        <v>210</v>
      </c>
      <c r="B175" s="124"/>
      <c r="C175" s="124"/>
      <c r="D175" s="124"/>
      <c r="E175" s="364"/>
      <c r="F175" s="364"/>
      <c r="G175" s="364"/>
      <c r="H175" s="364"/>
    </row>
    <row r="176" spans="1:8" ht="18" customHeight="1">
      <c r="A176" s="365" t="s">
        <v>0</v>
      </c>
      <c r="B176" s="291" t="s">
        <v>152</v>
      </c>
      <c r="C176" s="319">
        <f>+C177+C178+C179+C180+C181+C189</f>
        <v>155942.98499999999</v>
      </c>
      <c r="D176" s="319">
        <f>+D177+D178+D179+D180+D181+D189</f>
        <v>149447.91899999997</v>
      </c>
      <c r="E176" s="320">
        <f>+E177+E178+E179+E180+E181+E189</f>
        <v>148083.80799999999</v>
      </c>
      <c r="F176" s="321">
        <f>+F177+F178+F179+F180+F181+F189</f>
        <v>145366.698</v>
      </c>
      <c r="G176" s="319">
        <v>153317.99800000005</v>
      </c>
      <c r="H176" s="320">
        <f>+H177+H178+H179+H181+H189</f>
        <v>213827.01199999999</v>
      </c>
    </row>
    <row r="177" spans="1:12" ht="18.75" customHeight="1">
      <c r="A177" s="322" t="s">
        <v>190</v>
      </c>
      <c r="B177" s="323" t="s">
        <v>152</v>
      </c>
      <c r="C177" s="324">
        <v>43969.924000000006</v>
      </c>
      <c r="D177" s="325">
        <v>41385.186999999998</v>
      </c>
      <c r="E177" s="326">
        <v>40205.351000000002</v>
      </c>
      <c r="F177" s="327">
        <v>40397.352999999981</v>
      </c>
      <c r="G177" s="325">
        <v>39271.262000000002</v>
      </c>
      <c r="H177" s="366">
        <v>64741.366999999998</v>
      </c>
    </row>
    <row r="178" spans="1:12" ht="18.75" customHeight="1">
      <c r="A178" s="243" t="s">
        <v>191</v>
      </c>
      <c r="B178" s="328" t="s">
        <v>152</v>
      </c>
      <c r="C178" s="329">
        <v>63629.02199999999</v>
      </c>
      <c r="D178" s="144">
        <v>66620.496999999988</v>
      </c>
      <c r="E178" s="330">
        <v>71983.308999999994</v>
      </c>
      <c r="F178" s="143">
        <v>69236.04300000002</v>
      </c>
      <c r="G178" s="144">
        <v>78768.626000000004</v>
      </c>
      <c r="H178" s="145">
        <v>101649.632</v>
      </c>
      <c r="I178" s="367"/>
      <c r="J178" s="368"/>
      <c r="K178" s="368"/>
      <c r="L178" s="368"/>
    </row>
    <row r="179" spans="1:12" ht="18.75" customHeight="1">
      <c r="A179" s="243" t="s">
        <v>192</v>
      </c>
      <c r="B179" s="328" t="s">
        <v>152</v>
      </c>
      <c r="C179" s="329">
        <v>4115.0940000000001</v>
      </c>
      <c r="D179" s="144">
        <v>4980.9139999999998</v>
      </c>
      <c r="E179" s="330">
        <v>5557.3729999999996</v>
      </c>
      <c r="F179" s="143">
        <v>7142.1689999999999</v>
      </c>
      <c r="G179" s="144">
        <v>5748.2909999999993</v>
      </c>
      <c r="H179" s="145">
        <v>24430.957999999999</v>
      </c>
      <c r="I179" s="331"/>
      <c r="J179" s="331"/>
      <c r="K179" s="331"/>
    </row>
    <row r="180" spans="1:12" ht="18.75" customHeight="1">
      <c r="A180" s="243" t="s">
        <v>193</v>
      </c>
      <c r="B180" s="139" t="s">
        <v>152</v>
      </c>
      <c r="C180" s="369">
        <v>7418.817</v>
      </c>
      <c r="D180" s="370">
        <v>5026.4679999999989</v>
      </c>
      <c r="E180" s="330">
        <v>6359.9509999999991</v>
      </c>
      <c r="F180" s="143">
        <v>6185.7029999999986</v>
      </c>
      <c r="G180" s="144">
        <v>6757.7839999999997</v>
      </c>
      <c r="H180" s="143" t="s">
        <v>142</v>
      </c>
    </row>
    <row r="181" spans="1:12" ht="18.75" customHeight="1">
      <c r="A181" s="243" t="s">
        <v>194</v>
      </c>
      <c r="B181" s="328" t="s">
        <v>152</v>
      </c>
      <c r="C181" s="329">
        <v>28714.29</v>
      </c>
      <c r="D181" s="144">
        <v>26217.371000000003</v>
      </c>
      <c r="E181" s="330">
        <v>18025.751</v>
      </c>
      <c r="F181" s="143">
        <v>17696.489000000005</v>
      </c>
      <c r="G181" s="144">
        <v>15922.127</v>
      </c>
      <c r="H181" s="145">
        <v>15507.388999999999</v>
      </c>
    </row>
    <row r="182" spans="1:12" ht="15.75" customHeight="1">
      <c r="A182" s="309" t="s">
        <v>195</v>
      </c>
      <c r="B182" s="332" t="s">
        <v>152</v>
      </c>
      <c r="C182" s="311">
        <v>1290.4939999999999</v>
      </c>
      <c r="D182" s="333">
        <v>913.48399999999992</v>
      </c>
      <c r="E182" s="334">
        <v>595.21699999999998</v>
      </c>
      <c r="F182" s="313">
        <v>610.09700000000009</v>
      </c>
      <c r="G182" s="333">
        <v>1234.5740000000001</v>
      </c>
      <c r="H182" s="371">
        <v>2063.3249999999998</v>
      </c>
    </row>
    <row r="183" spans="1:12" ht="30" customHeight="1">
      <c r="A183" s="309" t="s">
        <v>196</v>
      </c>
      <c r="B183" s="335" t="s">
        <v>152</v>
      </c>
      <c r="C183" s="336">
        <v>2103.0480000000002</v>
      </c>
      <c r="D183" s="337">
        <v>1859.6130000000001</v>
      </c>
      <c r="E183" s="338">
        <v>1446.1000000000004</v>
      </c>
      <c r="F183" s="339">
        <v>1411.326</v>
      </c>
      <c r="G183" s="337">
        <v>1656.095</v>
      </c>
      <c r="H183" s="339">
        <v>1079.222</v>
      </c>
    </row>
    <row r="184" spans="1:12" ht="30.75" customHeight="1">
      <c r="A184" s="295" t="s">
        <v>197</v>
      </c>
      <c r="B184" s="335" t="s">
        <v>152</v>
      </c>
      <c r="C184" s="336">
        <v>4963.7389999999996</v>
      </c>
      <c r="D184" s="337">
        <v>8529.2579999999998</v>
      </c>
      <c r="E184" s="338">
        <v>2812.7209999999986</v>
      </c>
      <c r="F184" s="339">
        <v>3855.9399999999996</v>
      </c>
      <c r="G184" s="337">
        <v>3429.5010000000002</v>
      </c>
      <c r="H184" s="339">
        <v>2179.5650000000001</v>
      </c>
    </row>
    <row r="185" spans="1:12" ht="29.25" customHeight="1">
      <c r="A185" s="295" t="s">
        <v>198</v>
      </c>
      <c r="B185" s="335" t="s">
        <v>152</v>
      </c>
      <c r="C185" s="336">
        <v>1736.5190000000002</v>
      </c>
      <c r="D185" s="337">
        <v>1570.2830000000001</v>
      </c>
      <c r="E185" s="338">
        <v>814.34300000000007</v>
      </c>
      <c r="F185" s="339">
        <v>701.70900000000006</v>
      </c>
      <c r="G185" s="337">
        <v>1094.806</v>
      </c>
      <c r="H185" s="339">
        <v>1554.2759999999998</v>
      </c>
    </row>
    <row r="186" spans="1:12" ht="30" customHeight="1">
      <c r="A186" s="295" t="s">
        <v>199</v>
      </c>
      <c r="B186" s="340" t="s">
        <v>152</v>
      </c>
      <c r="C186" s="341">
        <v>5939.1779999999999</v>
      </c>
      <c r="D186" s="342">
        <v>6667.3919999999998</v>
      </c>
      <c r="E186" s="343">
        <v>5825.0839999999989</v>
      </c>
      <c r="F186" s="344">
        <v>5181.4290000000019</v>
      </c>
      <c r="G186" s="342">
        <v>4313.9579999999996</v>
      </c>
      <c r="H186" s="344">
        <v>4779.1669999999995</v>
      </c>
    </row>
    <row r="187" spans="1:12" ht="15" customHeight="1">
      <c r="A187" s="295" t="s">
        <v>200</v>
      </c>
      <c r="B187" s="340" t="s">
        <v>152</v>
      </c>
      <c r="C187" s="341">
        <v>152.45099999999999</v>
      </c>
      <c r="D187" s="342">
        <v>119.773</v>
      </c>
      <c r="E187" s="343">
        <v>109.19199999999998</v>
      </c>
      <c r="F187" s="344">
        <v>85.263000000000005</v>
      </c>
      <c r="G187" s="342">
        <v>81.941999999999993</v>
      </c>
      <c r="H187" s="161">
        <v>265.57299999999998</v>
      </c>
    </row>
    <row r="188" spans="1:12" ht="15" customHeight="1">
      <c r="A188" s="295" t="s">
        <v>201</v>
      </c>
      <c r="B188" s="340" t="s">
        <v>152</v>
      </c>
      <c r="C188" s="341">
        <v>12528.860999999999</v>
      </c>
      <c r="D188" s="342">
        <v>6557.5680000000002</v>
      </c>
      <c r="E188" s="343">
        <v>6423.0939999999991</v>
      </c>
      <c r="F188" s="344">
        <v>5850.7250000000004</v>
      </c>
      <c r="G188" s="342">
        <v>4111.2510000000002</v>
      </c>
      <c r="H188" s="161">
        <v>2813.674</v>
      </c>
    </row>
    <row r="189" spans="1:12" ht="18" customHeight="1">
      <c r="A189" s="243" t="s">
        <v>202</v>
      </c>
      <c r="B189" s="340" t="s">
        <v>152</v>
      </c>
      <c r="C189" s="345">
        <v>8095.8379999999979</v>
      </c>
      <c r="D189" s="346">
        <v>5217.4820000000009</v>
      </c>
      <c r="E189" s="347">
        <v>5952.0730000000003</v>
      </c>
      <c r="F189" s="348">
        <v>4708.9409999999998</v>
      </c>
      <c r="G189" s="346">
        <v>4632.4080000000004</v>
      </c>
      <c r="H189" s="145">
        <v>7497.6659999999993</v>
      </c>
    </row>
    <row r="190" spans="1:12" ht="15" customHeight="1">
      <c r="A190" s="295" t="s">
        <v>203</v>
      </c>
      <c r="B190" s="340" t="s">
        <v>152</v>
      </c>
      <c r="C190" s="341">
        <v>5809.2440000000015</v>
      </c>
      <c r="D190" s="342">
        <v>2572.8609999999999</v>
      </c>
      <c r="E190" s="343">
        <v>4083.0169999999998</v>
      </c>
      <c r="F190" s="344">
        <v>2368.3330000000001</v>
      </c>
      <c r="G190" s="342">
        <v>2841.75</v>
      </c>
      <c r="H190" s="161">
        <v>4656.9710000000005</v>
      </c>
    </row>
    <row r="191" spans="1:12" ht="15" customHeight="1">
      <c r="A191" s="295" t="s">
        <v>204</v>
      </c>
      <c r="B191" s="340" t="s">
        <v>152</v>
      </c>
      <c r="C191" s="341">
        <v>226.61</v>
      </c>
      <c r="D191" s="342">
        <v>554.27700000000004</v>
      </c>
      <c r="E191" s="343">
        <v>309.84000000000003</v>
      </c>
      <c r="F191" s="344">
        <v>434.84800000000001</v>
      </c>
      <c r="G191" s="342">
        <v>337.01900000000001</v>
      </c>
      <c r="H191" s="161">
        <v>434.13100000000003</v>
      </c>
    </row>
    <row r="192" spans="1:12" ht="15" customHeight="1">
      <c r="A192" s="295" t="s">
        <v>205</v>
      </c>
      <c r="B192" s="340" t="s">
        <v>152</v>
      </c>
      <c r="C192" s="341">
        <v>1399.2779999999996</v>
      </c>
      <c r="D192" s="342">
        <v>964.92599999999993</v>
      </c>
      <c r="E192" s="343">
        <v>782.12400000000002</v>
      </c>
      <c r="F192" s="344">
        <v>938.25199999999984</v>
      </c>
      <c r="G192" s="342">
        <v>476.57</v>
      </c>
      <c r="H192" s="161">
        <v>298.51099999999997</v>
      </c>
    </row>
    <row r="193" spans="1:12" ht="15" customHeight="1">
      <c r="A193" s="295" t="s">
        <v>206</v>
      </c>
      <c r="B193" s="340" t="s">
        <v>152</v>
      </c>
      <c r="C193" s="341">
        <v>331.07600000000002</v>
      </c>
      <c r="D193" s="342">
        <v>250.631</v>
      </c>
      <c r="E193" s="343">
        <v>336.779</v>
      </c>
      <c r="F193" s="344">
        <v>373.80200000000002</v>
      </c>
      <c r="G193" s="342">
        <v>298.68799999999999</v>
      </c>
      <c r="H193" s="161">
        <v>297.077</v>
      </c>
    </row>
    <row r="194" spans="1:12" ht="15" customHeight="1">
      <c r="A194" s="295" t="s">
        <v>207</v>
      </c>
      <c r="B194" s="340" t="s">
        <v>152</v>
      </c>
      <c r="C194" s="341">
        <v>288.673</v>
      </c>
      <c r="D194" s="342">
        <v>525.36</v>
      </c>
      <c r="E194" s="343">
        <v>392.00599999999997</v>
      </c>
      <c r="F194" s="344">
        <v>452.90199999999999</v>
      </c>
      <c r="G194" s="342">
        <v>500.79199999999997</v>
      </c>
      <c r="H194" s="161">
        <v>1610.1929999999998</v>
      </c>
    </row>
    <row r="195" spans="1:12" ht="15" customHeight="1">
      <c r="A195" s="295" t="s">
        <v>208</v>
      </c>
      <c r="B195" s="328" t="s">
        <v>152</v>
      </c>
      <c r="C195" s="297">
        <v>40.957000000000001</v>
      </c>
      <c r="D195" s="275">
        <v>349.42700000000002</v>
      </c>
      <c r="E195" s="349">
        <v>48.306999999999995</v>
      </c>
      <c r="F195" s="154">
        <v>140.804</v>
      </c>
      <c r="G195" s="275">
        <v>177.589</v>
      </c>
      <c r="H195" s="161">
        <v>200.78300000000002</v>
      </c>
    </row>
    <row r="196" spans="1:12" ht="5.25" customHeight="1">
      <c r="A196" s="351"/>
      <c r="B196" s="352"/>
      <c r="C196" s="353"/>
      <c r="D196" s="354"/>
      <c r="E196" s="355"/>
      <c r="F196" s="356"/>
      <c r="G196" s="354"/>
      <c r="H196" s="357"/>
    </row>
    <row r="197" spans="1:12" ht="12" customHeight="1" thickBot="1">
      <c r="A197" s="372" t="s">
        <v>211</v>
      </c>
      <c r="B197" s="373" t="s">
        <v>121</v>
      </c>
      <c r="C197" s="374">
        <v>0.25</v>
      </c>
      <c r="D197" s="375">
        <v>0.25</v>
      </c>
      <c r="E197" s="376">
        <v>0.25</v>
      </c>
      <c r="F197" s="377">
        <v>0.26</v>
      </c>
      <c r="G197" s="375">
        <v>0.27</v>
      </c>
      <c r="H197" s="378">
        <v>0.47</v>
      </c>
      <c r="I197" s="367"/>
      <c r="J197" s="368"/>
      <c r="K197" s="368"/>
      <c r="L197" s="368"/>
    </row>
    <row r="198" spans="1:12" ht="12" customHeight="1">
      <c r="A198" s="1967" t="s">
        <v>212</v>
      </c>
      <c r="B198" s="1968"/>
      <c r="C198" s="1968"/>
      <c r="D198" s="1968"/>
      <c r="E198" s="1968"/>
      <c r="F198" s="1968"/>
      <c r="G198" s="1968"/>
      <c r="H198" s="1968"/>
    </row>
    <row r="199" spans="1:12" ht="19.149999999999999" customHeight="1" thickBot="1">
      <c r="A199" s="285" t="s">
        <v>213</v>
      </c>
      <c r="B199" s="379"/>
      <c r="C199" s="379"/>
      <c r="D199" s="263"/>
      <c r="E199" s="263"/>
      <c r="F199" s="263"/>
      <c r="G199" s="263"/>
      <c r="H199" s="263"/>
    </row>
    <row r="200" spans="1:12" ht="41.25" customHeight="1">
      <c r="A200" s="380" t="s">
        <v>214</v>
      </c>
      <c r="B200" s="381"/>
      <c r="C200" s="382"/>
      <c r="D200" s="382"/>
      <c r="E200" s="383"/>
      <c r="F200" s="383"/>
      <c r="G200" s="383"/>
      <c r="H200" s="384"/>
    </row>
    <row r="201" spans="1:12" ht="15" customHeight="1">
      <c r="A201" s="385" t="s">
        <v>215</v>
      </c>
      <c r="B201" s="386" t="s">
        <v>121</v>
      </c>
      <c r="C201" s="387">
        <v>67.2</v>
      </c>
      <c r="D201" s="387" t="s">
        <v>142</v>
      </c>
      <c r="E201" s="388" t="s">
        <v>142</v>
      </c>
      <c r="F201" s="388" t="s">
        <v>142</v>
      </c>
      <c r="G201" s="388" t="s">
        <v>142</v>
      </c>
      <c r="H201" s="389" t="s">
        <v>142</v>
      </c>
    </row>
    <row r="202" spans="1:12" ht="15" customHeight="1">
      <c r="A202" s="390" t="s">
        <v>216</v>
      </c>
      <c r="B202" s="391" t="s">
        <v>121</v>
      </c>
      <c r="C202" s="392">
        <v>32.799999999999997</v>
      </c>
      <c r="D202" s="392" t="s">
        <v>142</v>
      </c>
      <c r="E202" s="393" t="s">
        <v>142</v>
      </c>
      <c r="F202" s="393" t="s">
        <v>142</v>
      </c>
      <c r="G202" s="393" t="s">
        <v>142</v>
      </c>
      <c r="H202" s="313" t="s">
        <v>142</v>
      </c>
    </row>
    <row r="203" spans="1:12" ht="6.75" customHeight="1">
      <c r="A203" s="214"/>
      <c r="B203" s="174"/>
      <c r="C203" s="394"/>
      <c r="D203" s="395"/>
      <c r="E203" s="396"/>
      <c r="F203" s="396"/>
      <c r="G203" s="396"/>
      <c r="H203" s="397"/>
    </row>
    <row r="204" spans="1:12" ht="30" customHeight="1">
      <c r="A204" s="380" t="s">
        <v>217</v>
      </c>
      <c r="B204" s="381"/>
      <c r="C204" s="382"/>
      <c r="D204" s="382"/>
      <c r="E204" s="383"/>
      <c r="F204" s="383"/>
      <c r="G204" s="383"/>
      <c r="H204" s="384"/>
    </row>
    <row r="205" spans="1:12" ht="15" customHeight="1">
      <c r="A205" s="398" t="s">
        <v>218</v>
      </c>
      <c r="B205" s="139" t="s">
        <v>121</v>
      </c>
      <c r="C205" s="399">
        <v>75.900000000000006</v>
      </c>
      <c r="D205" s="399" t="s">
        <v>142</v>
      </c>
      <c r="E205" s="400" t="s">
        <v>142</v>
      </c>
      <c r="F205" s="400" t="s">
        <v>142</v>
      </c>
      <c r="G205" s="400" t="s">
        <v>142</v>
      </c>
      <c r="H205" s="154" t="s">
        <v>142</v>
      </c>
    </row>
    <row r="206" spans="1:12" ht="15" customHeight="1">
      <c r="A206" s="398" t="s">
        <v>219</v>
      </c>
      <c r="B206" s="139" t="s">
        <v>121</v>
      </c>
      <c r="C206" s="399">
        <v>24.1</v>
      </c>
      <c r="D206" s="399" t="s">
        <v>142</v>
      </c>
      <c r="E206" s="400" t="s">
        <v>142</v>
      </c>
      <c r="F206" s="400" t="s">
        <v>142</v>
      </c>
      <c r="G206" s="400" t="s">
        <v>142</v>
      </c>
      <c r="H206" s="154" t="s">
        <v>142</v>
      </c>
    </row>
    <row r="207" spans="1:12" ht="8.25" customHeight="1">
      <c r="A207" s="214"/>
      <c r="B207" s="174"/>
      <c r="C207" s="394"/>
      <c r="D207" s="395"/>
      <c r="E207" s="396"/>
      <c r="F207" s="396"/>
      <c r="G207" s="396"/>
      <c r="H207" s="397"/>
    </row>
    <row r="208" spans="1:12" s="239" customFormat="1" ht="30" customHeight="1">
      <c r="A208" s="380" t="s">
        <v>220</v>
      </c>
      <c r="B208" s="139"/>
      <c r="C208" s="401"/>
      <c r="D208" s="158"/>
      <c r="E208" s="158"/>
      <c r="F208" s="402"/>
      <c r="G208" s="158"/>
      <c r="H208" s="161"/>
      <c r="I208" s="238"/>
    </row>
    <row r="209" spans="1:11" ht="15" customHeight="1">
      <c r="A209" s="385" t="s">
        <v>215</v>
      </c>
      <c r="B209" s="139" t="s">
        <v>121</v>
      </c>
      <c r="C209" s="399">
        <v>45.6</v>
      </c>
      <c r="D209" s="399" t="s">
        <v>142</v>
      </c>
      <c r="E209" s="400" t="s">
        <v>142</v>
      </c>
      <c r="F209" s="400" t="s">
        <v>142</v>
      </c>
      <c r="G209" s="400" t="s">
        <v>142</v>
      </c>
      <c r="H209" s="154" t="s">
        <v>142</v>
      </c>
      <c r="I209" s="331"/>
    </row>
    <row r="210" spans="1:11" ht="15" customHeight="1">
      <c r="A210" s="390" t="s">
        <v>216</v>
      </c>
      <c r="B210" s="139" t="s">
        <v>121</v>
      </c>
      <c r="C210" s="399">
        <v>54.4</v>
      </c>
      <c r="D210" s="399" t="s">
        <v>142</v>
      </c>
      <c r="E210" s="400" t="s">
        <v>142</v>
      </c>
      <c r="F210" s="400" t="s">
        <v>142</v>
      </c>
      <c r="G210" s="400" t="s">
        <v>142</v>
      </c>
      <c r="H210" s="154" t="s">
        <v>142</v>
      </c>
      <c r="I210" s="331"/>
    </row>
    <row r="211" spans="1:11" ht="10.5" customHeight="1">
      <c r="A211" s="403"/>
      <c r="B211" s="174"/>
      <c r="C211" s="404"/>
      <c r="D211" s="404"/>
      <c r="E211" s="405"/>
      <c r="F211" s="405"/>
      <c r="G211" s="405"/>
      <c r="H211" s="406"/>
      <c r="I211" s="331"/>
    </row>
    <row r="212" spans="1:11" s="239" customFormat="1" ht="30" customHeight="1">
      <c r="A212" s="407" t="s">
        <v>221</v>
      </c>
      <c r="B212" s="139"/>
      <c r="C212" s="401"/>
      <c r="D212" s="158"/>
      <c r="E212" s="158"/>
      <c r="F212" s="402"/>
      <c r="G212" s="158"/>
      <c r="H212" s="161"/>
      <c r="I212" s="238"/>
    </row>
    <row r="213" spans="1:11" ht="15" customHeight="1">
      <c r="A213" s="398" t="s">
        <v>222</v>
      </c>
      <c r="B213" s="139" t="s">
        <v>121</v>
      </c>
      <c r="C213" s="399">
        <v>69.5</v>
      </c>
      <c r="D213" s="399" t="s">
        <v>142</v>
      </c>
      <c r="E213" s="400" t="s">
        <v>142</v>
      </c>
      <c r="F213" s="400" t="s">
        <v>142</v>
      </c>
      <c r="G213" s="400" t="s">
        <v>142</v>
      </c>
      <c r="H213" s="154" t="s">
        <v>142</v>
      </c>
      <c r="I213" s="331"/>
    </row>
    <row r="214" spans="1:11" ht="15" customHeight="1">
      <c r="A214" s="398" t="s">
        <v>219</v>
      </c>
      <c r="B214" s="139" t="s">
        <v>121</v>
      </c>
      <c r="C214" s="399">
        <v>30.5</v>
      </c>
      <c r="D214" s="399" t="s">
        <v>142</v>
      </c>
      <c r="E214" s="400" t="s">
        <v>142</v>
      </c>
      <c r="F214" s="400" t="s">
        <v>142</v>
      </c>
      <c r="G214" s="400" t="s">
        <v>142</v>
      </c>
      <c r="H214" s="154" t="s">
        <v>142</v>
      </c>
      <c r="I214" s="331"/>
    </row>
    <row r="215" spans="1:11" ht="12" customHeight="1">
      <c r="A215" s="403"/>
      <c r="B215" s="174"/>
      <c r="C215" s="404"/>
      <c r="D215" s="404"/>
      <c r="E215" s="405"/>
      <c r="F215" s="405"/>
      <c r="G215" s="405"/>
      <c r="H215" s="406"/>
    </row>
    <row r="216" spans="1:11" ht="30" customHeight="1">
      <c r="A216" s="380" t="s">
        <v>223</v>
      </c>
      <c r="B216" s="139"/>
      <c r="C216" s="401"/>
      <c r="D216" s="158"/>
      <c r="E216" s="158"/>
      <c r="F216" s="402"/>
      <c r="G216" s="158"/>
      <c r="H216" s="161"/>
    </row>
    <row r="217" spans="1:11" ht="15" customHeight="1">
      <c r="A217" s="385" t="s">
        <v>224</v>
      </c>
      <c r="B217" s="139" t="s">
        <v>121</v>
      </c>
      <c r="C217" s="399">
        <v>46.4</v>
      </c>
      <c r="D217" s="399" t="s">
        <v>142</v>
      </c>
      <c r="E217" s="400" t="s">
        <v>142</v>
      </c>
      <c r="F217" s="400" t="s">
        <v>142</v>
      </c>
      <c r="G217" s="400" t="s">
        <v>142</v>
      </c>
      <c r="H217" s="154" t="s">
        <v>142</v>
      </c>
    </row>
    <row r="218" spans="1:11" ht="15" customHeight="1">
      <c r="A218" s="390" t="s">
        <v>225</v>
      </c>
      <c r="B218" s="139" t="s">
        <v>121</v>
      </c>
      <c r="C218" s="399">
        <v>53.6</v>
      </c>
      <c r="D218" s="399" t="s">
        <v>142</v>
      </c>
      <c r="E218" s="400" t="s">
        <v>142</v>
      </c>
      <c r="F218" s="400" t="s">
        <v>142</v>
      </c>
      <c r="G218" s="400" t="s">
        <v>142</v>
      </c>
      <c r="H218" s="154" t="s">
        <v>142</v>
      </c>
    </row>
    <row r="219" spans="1:11" ht="12" customHeight="1">
      <c r="A219" s="398"/>
      <c r="B219" s="139"/>
      <c r="C219" s="408"/>
      <c r="D219" s="408"/>
      <c r="E219" s="151"/>
      <c r="F219" s="151"/>
      <c r="G219" s="151"/>
      <c r="H219" s="154"/>
    </row>
    <row r="220" spans="1:11" ht="30" customHeight="1">
      <c r="A220" s="409" t="s">
        <v>226</v>
      </c>
      <c r="B220" s="410"/>
      <c r="C220" s="411"/>
      <c r="D220" s="411"/>
      <c r="E220" s="412"/>
      <c r="F220" s="412"/>
      <c r="G220" s="412"/>
      <c r="H220" s="413"/>
    </row>
    <row r="221" spans="1:11" ht="15" customHeight="1">
      <c r="A221" s="398" t="s">
        <v>222</v>
      </c>
      <c r="B221" s="139" t="s">
        <v>121</v>
      </c>
      <c r="C221" s="399">
        <v>76.3</v>
      </c>
      <c r="D221" s="399" t="s">
        <v>142</v>
      </c>
      <c r="E221" s="400" t="s">
        <v>142</v>
      </c>
      <c r="F221" s="400" t="s">
        <v>142</v>
      </c>
      <c r="G221" s="400" t="s">
        <v>142</v>
      </c>
      <c r="H221" s="154" t="s">
        <v>142</v>
      </c>
      <c r="K221" s="122" t="s">
        <v>73</v>
      </c>
    </row>
    <row r="222" spans="1:11" ht="15" customHeight="1">
      <c r="A222" s="398" t="s">
        <v>227</v>
      </c>
      <c r="B222" s="139" t="s">
        <v>121</v>
      </c>
      <c r="C222" s="399">
        <v>23.7</v>
      </c>
      <c r="D222" s="399" t="s">
        <v>142</v>
      </c>
      <c r="E222" s="400" t="s">
        <v>142</v>
      </c>
      <c r="F222" s="400" t="s">
        <v>142</v>
      </c>
      <c r="G222" s="400" t="s">
        <v>142</v>
      </c>
      <c r="H222" s="154" t="s">
        <v>142</v>
      </c>
    </row>
    <row r="223" spans="1:11" ht="7.5" customHeight="1">
      <c r="A223" s="403"/>
      <c r="B223" s="174"/>
      <c r="C223" s="404"/>
      <c r="D223" s="404"/>
      <c r="E223" s="405"/>
      <c r="F223" s="405"/>
      <c r="G223" s="405"/>
      <c r="H223" s="406"/>
    </row>
    <row r="224" spans="1:11" ht="30" customHeight="1">
      <c r="A224" s="414" t="s">
        <v>228</v>
      </c>
      <c r="B224" s="415"/>
      <c r="C224" s="416"/>
      <c r="D224" s="416"/>
      <c r="E224" s="158"/>
      <c r="F224" s="158"/>
      <c r="G224" s="158"/>
      <c r="H224" s="161"/>
    </row>
    <row r="225" spans="1:8" ht="15" customHeight="1">
      <c r="A225" s="398" t="s">
        <v>229</v>
      </c>
      <c r="B225" s="139" t="s">
        <v>121</v>
      </c>
      <c r="C225" s="417">
        <v>55</v>
      </c>
      <c r="D225" s="399" t="s">
        <v>142</v>
      </c>
      <c r="E225" s="399" t="s">
        <v>142</v>
      </c>
      <c r="F225" s="399" t="s">
        <v>142</v>
      </c>
      <c r="G225" s="399" t="s">
        <v>142</v>
      </c>
      <c r="H225" s="154" t="s">
        <v>142</v>
      </c>
    </row>
    <row r="226" spans="1:8" ht="15" customHeight="1">
      <c r="A226" s="398" t="s">
        <v>230</v>
      </c>
      <c r="B226" s="139" t="s">
        <v>121</v>
      </c>
      <c r="C226" s="417">
        <v>25.3</v>
      </c>
      <c r="D226" s="399" t="s">
        <v>142</v>
      </c>
      <c r="E226" s="399" t="s">
        <v>142</v>
      </c>
      <c r="F226" s="399" t="s">
        <v>142</v>
      </c>
      <c r="G226" s="399" t="s">
        <v>142</v>
      </c>
      <c r="H226" s="154" t="s">
        <v>142</v>
      </c>
    </row>
    <row r="227" spans="1:8" ht="15" customHeight="1">
      <c r="A227" s="398" t="s">
        <v>231</v>
      </c>
      <c r="B227" s="139" t="s">
        <v>121</v>
      </c>
      <c r="C227" s="399">
        <v>6.6</v>
      </c>
      <c r="D227" s="399" t="s">
        <v>142</v>
      </c>
      <c r="E227" s="399" t="s">
        <v>142</v>
      </c>
      <c r="F227" s="399" t="s">
        <v>142</v>
      </c>
      <c r="G227" s="399" t="s">
        <v>142</v>
      </c>
      <c r="H227" s="154" t="s">
        <v>142</v>
      </c>
    </row>
    <row r="228" spans="1:8" ht="15" customHeight="1">
      <c r="A228" s="398" t="s">
        <v>232</v>
      </c>
      <c r="B228" s="139" t="s">
        <v>121</v>
      </c>
      <c r="C228" s="399">
        <v>5</v>
      </c>
      <c r="D228" s="399" t="s">
        <v>142</v>
      </c>
      <c r="E228" s="399" t="s">
        <v>142</v>
      </c>
      <c r="F228" s="399" t="s">
        <v>142</v>
      </c>
      <c r="G228" s="399" t="s">
        <v>142</v>
      </c>
      <c r="H228" s="154" t="s">
        <v>142</v>
      </c>
    </row>
    <row r="229" spans="1:8" ht="15" customHeight="1">
      <c r="A229" s="398" t="s">
        <v>233</v>
      </c>
      <c r="B229" s="139" t="s">
        <v>121</v>
      </c>
      <c r="C229" s="399">
        <v>8</v>
      </c>
      <c r="D229" s="399" t="s">
        <v>142</v>
      </c>
      <c r="E229" s="400" t="s">
        <v>142</v>
      </c>
      <c r="F229" s="400" t="s">
        <v>142</v>
      </c>
      <c r="G229" s="400" t="s">
        <v>142</v>
      </c>
      <c r="H229" s="154" t="s">
        <v>142</v>
      </c>
    </row>
    <row r="230" spans="1:8" ht="6.75" customHeight="1">
      <c r="A230" s="418"/>
      <c r="B230" s="419"/>
      <c r="C230" s="420"/>
      <c r="D230" s="420"/>
      <c r="E230" s="421"/>
      <c r="F230" s="421"/>
      <c r="G230" s="421"/>
      <c r="H230" s="422"/>
    </row>
    <row r="231" spans="1:8" ht="25.5" customHeight="1">
      <c r="A231" s="423" t="s">
        <v>234</v>
      </c>
      <c r="B231" s="424"/>
      <c r="C231" s="425"/>
      <c r="D231" s="425"/>
      <c r="E231" s="426"/>
      <c r="F231" s="426"/>
      <c r="G231" s="426"/>
      <c r="H231" s="427"/>
    </row>
    <row r="232" spans="1:8" ht="15" customHeight="1">
      <c r="A232" s="385" t="s">
        <v>224</v>
      </c>
      <c r="B232" s="139" t="s">
        <v>121</v>
      </c>
      <c r="C232" s="399">
        <v>38.799999999999997</v>
      </c>
      <c r="D232" s="399" t="s">
        <v>142</v>
      </c>
      <c r="E232" s="400" t="s">
        <v>142</v>
      </c>
      <c r="F232" s="400" t="s">
        <v>142</v>
      </c>
      <c r="G232" s="400" t="s">
        <v>142</v>
      </c>
      <c r="H232" s="154" t="s">
        <v>142</v>
      </c>
    </row>
    <row r="233" spans="1:8" ht="15" customHeight="1">
      <c r="A233" s="390" t="s">
        <v>225</v>
      </c>
      <c r="B233" s="139" t="s">
        <v>121</v>
      </c>
      <c r="C233" s="399">
        <v>61.2</v>
      </c>
      <c r="D233" s="399" t="s">
        <v>142</v>
      </c>
      <c r="E233" s="400" t="s">
        <v>142</v>
      </c>
      <c r="F233" s="400" t="s">
        <v>142</v>
      </c>
      <c r="G233" s="400" t="s">
        <v>142</v>
      </c>
      <c r="H233" s="154" t="s">
        <v>142</v>
      </c>
    </row>
    <row r="234" spans="1:8" ht="7.5" customHeight="1">
      <c r="A234" s="403"/>
      <c r="B234" s="174"/>
      <c r="C234" s="428"/>
      <c r="D234" s="428"/>
      <c r="E234" s="429"/>
      <c r="F234" s="429"/>
      <c r="G234" s="429"/>
      <c r="H234" s="406"/>
    </row>
    <row r="235" spans="1:8" ht="25.15" customHeight="1">
      <c r="A235" s="423" t="s">
        <v>235</v>
      </c>
      <c r="B235" s="424"/>
      <c r="C235" s="425"/>
      <c r="D235" s="425"/>
      <c r="E235" s="426"/>
      <c r="F235" s="426"/>
      <c r="G235" s="426"/>
      <c r="H235" s="427"/>
    </row>
    <row r="236" spans="1:8" ht="15" customHeight="1">
      <c r="A236" s="430" t="s">
        <v>236</v>
      </c>
      <c r="B236" s="139" t="s">
        <v>121</v>
      </c>
      <c r="C236" s="399">
        <v>69.8</v>
      </c>
      <c r="D236" s="399" t="s">
        <v>142</v>
      </c>
      <c r="E236" s="400" t="s">
        <v>142</v>
      </c>
      <c r="F236" s="400" t="s">
        <v>142</v>
      </c>
      <c r="G236" s="400" t="s">
        <v>142</v>
      </c>
      <c r="H236" s="154" t="s">
        <v>142</v>
      </c>
    </row>
    <row r="237" spans="1:8" ht="15" customHeight="1">
      <c r="A237" s="430" t="s">
        <v>237</v>
      </c>
      <c r="B237" s="139" t="s">
        <v>121</v>
      </c>
      <c r="C237" s="399">
        <v>18.7</v>
      </c>
      <c r="D237" s="399" t="s">
        <v>142</v>
      </c>
      <c r="E237" s="400" t="s">
        <v>142</v>
      </c>
      <c r="F237" s="400" t="s">
        <v>142</v>
      </c>
      <c r="G237" s="400" t="s">
        <v>142</v>
      </c>
      <c r="H237" s="154" t="s">
        <v>142</v>
      </c>
    </row>
    <row r="238" spans="1:8" ht="15" customHeight="1">
      <c r="A238" s="430" t="s">
        <v>238</v>
      </c>
      <c r="B238" s="139" t="s">
        <v>121</v>
      </c>
      <c r="C238" s="399">
        <v>11.4</v>
      </c>
      <c r="D238" s="399" t="s">
        <v>142</v>
      </c>
      <c r="E238" s="400" t="s">
        <v>142</v>
      </c>
      <c r="F238" s="400" t="s">
        <v>142</v>
      </c>
      <c r="G238" s="400" t="s">
        <v>142</v>
      </c>
      <c r="H238" s="154" t="s">
        <v>142</v>
      </c>
    </row>
    <row r="239" spans="1:8" ht="8.25" customHeight="1">
      <c r="A239" s="403"/>
      <c r="B239" s="174"/>
      <c r="C239" s="428"/>
      <c r="D239" s="428"/>
      <c r="E239" s="429"/>
      <c r="F239" s="429"/>
      <c r="G239" s="429"/>
      <c r="H239" s="406"/>
    </row>
    <row r="240" spans="1:8" ht="13.5" customHeight="1">
      <c r="A240" s="431" t="s">
        <v>239</v>
      </c>
      <c r="B240" s="176"/>
      <c r="C240" s="154"/>
      <c r="D240" s="154"/>
      <c r="E240" s="154"/>
      <c r="F240" s="154"/>
      <c r="G240" s="154"/>
      <c r="H240" s="154"/>
    </row>
    <row r="241" spans="1:9" ht="19.149999999999999" customHeight="1" thickBot="1">
      <c r="A241" s="123" t="s">
        <v>240</v>
      </c>
      <c r="B241" s="124"/>
      <c r="C241" s="124"/>
      <c r="D241" s="317"/>
      <c r="E241" s="317"/>
      <c r="F241" s="317"/>
      <c r="G241" s="317"/>
      <c r="H241" s="317"/>
    </row>
    <row r="242" spans="1:9" ht="15" customHeight="1">
      <c r="A242" s="432" t="s">
        <v>241</v>
      </c>
      <c r="B242" s="127"/>
      <c r="C242" s="127"/>
      <c r="D242" s="127"/>
      <c r="E242" s="433"/>
      <c r="F242" s="433"/>
      <c r="G242" s="433"/>
      <c r="H242" s="433"/>
    </row>
    <row r="243" spans="1:9" ht="14.25" customHeight="1">
      <c r="A243" s="434" t="s">
        <v>242</v>
      </c>
      <c r="B243" s="415" t="s">
        <v>102</v>
      </c>
      <c r="C243" s="435">
        <v>405</v>
      </c>
      <c r="D243" s="436">
        <v>388</v>
      </c>
      <c r="E243" s="437">
        <v>392</v>
      </c>
      <c r="F243" s="438">
        <v>353</v>
      </c>
      <c r="G243" s="439">
        <v>345</v>
      </c>
      <c r="H243" s="440">
        <f>201-3</f>
        <v>198</v>
      </c>
    </row>
    <row r="244" spans="1:9" ht="13.5" customHeight="1">
      <c r="A244" s="431" t="s">
        <v>243</v>
      </c>
      <c r="B244" s="139">
        <v>1000</v>
      </c>
      <c r="C244" s="297">
        <v>15532</v>
      </c>
      <c r="D244" s="151">
        <v>13661</v>
      </c>
      <c r="E244" s="441">
        <v>11750</v>
      </c>
      <c r="F244" s="274">
        <v>11063</v>
      </c>
      <c r="G244" s="199">
        <v>10067</v>
      </c>
      <c r="H244" s="155">
        <f>7367.576-1607.514</f>
        <v>5760.0619999999999</v>
      </c>
    </row>
    <row r="245" spans="1:9" ht="13.5" customHeight="1">
      <c r="A245" s="431" t="s">
        <v>244</v>
      </c>
      <c r="B245" s="139">
        <v>1000</v>
      </c>
      <c r="C245" s="297">
        <v>1936</v>
      </c>
      <c r="D245" s="151">
        <v>1714</v>
      </c>
      <c r="E245" s="441">
        <v>1525</v>
      </c>
      <c r="F245" s="274">
        <v>1602</v>
      </c>
      <c r="G245" s="199">
        <v>1541</v>
      </c>
      <c r="H245" s="155">
        <f>1265.921-165.585</f>
        <v>1100.336</v>
      </c>
    </row>
    <row r="246" spans="1:9" ht="13.5" customHeight="1">
      <c r="A246" s="431" t="s">
        <v>245</v>
      </c>
      <c r="B246" s="139">
        <v>1000</v>
      </c>
      <c r="C246" s="297">
        <v>6697</v>
      </c>
      <c r="D246" s="151">
        <v>5247</v>
      </c>
      <c r="E246" s="441">
        <v>4289</v>
      </c>
      <c r="F246" s="274">
        <v>3864</v>
      </c>
      <c r="G246" s="199">
        <v>3211</v>
      </c>
      <c r="H246" s="162" t="s">
        <v>153</v>
      </c>
    </row>
    <row r="247" spans="1:9" ht="6" customHeight="1">
      <c r="A247" s="431"/>
      <c r="B247" s="139"/>
      <c r="C247" s="442"/>
      <c r="D247" s="443"/>
      <c r="E247" s="444"/>
      <c r="F247" s="445"/>
      <c r="G247" s="446"/>
      <c r="H247" s="154"/>
    </row>
    <row r="248" spans="1:9" s="239" customFormat="1" ht="19.899999999999999" customHeight="1" thickBot="1">
      <c r="A248" s="447" t="s">
        <v>246</v>
      </c>
      <c r="B248" s="448"/>
      <c r="C248" s="448"/>
      <c r="D248" s="448"/>
      <c r="E248" s="448"/>
      <c r="F248" s="449"/>
      <c r="G248" s="450"/>
      <c r="H248" s="451"/>
      <c r="I248" s="238"/>
    </row>
    <row r="249" spans="1:9" ht="15" customHeight="1">
      <c r="A249" s="452" t="s">
        <v>247</v>
      </c>
      <c r="B249" s="453"/>
      <c r="C249" s="453"/>
      <c r="D249" s="453"/>
      <c r="E249" s="454"/>
      <c r="F249" s="454"/>
      <c r="G249" s="454"/>
      <c r="H249" s="454"/>
    </row>
    <row r="250" spans="1:9" ht="13.5" customHeight="1">
      <c r="A250" s="431" t="s">
        <v>248</v>
      </c>
      <c r="B250" s="139" t="s">
        <v>102</v>
      </c>
      <c r="C250" s="455">
        <v>4716</v>
      </c>
      <c r="D250" s="456">
        <v>4451</v>
      </c>
      <c r="E250" s="457">
        <v>4413</v>
      </c>
      <c r="F250" s="274">
        <v>4308</v>
      </c>
      <c r="G250" s="458">
        <v>4103</v>
      </c>
      <c r="H250" s="161">
        <v>4032</v>
      </c>
    </row>
    <row r="251" spans="1:9" ht="13.5" customHeight="1">
      <c r="A251" s="431" t="s">
        <v>249</v>
      </c>
      <c r="B251" s="139" t="s">
        <v>102</v>
      </c>
      <c r="C251" s="297">
        <v>3408</v>
      </c>
      <c r="D251" s="151">
        <v>3381</v>
      </c>
      <c r="E251" s="441">
        <v>3353</v>
      </c>
      <c r="F251" s="274">
        <v>3275</v>
      </c>
      <c r="G251" s="275">
        <v>3131</v>
      </c>
      <c r="H251" s="154" t="s">
        <v>153</v>
      </c>
    </row>
    <row r="252" spans="1:9" ht="13.5" customHeight="1">
      <c r="A252" s="431" t="s">
        <v>250</v>
      </c>
      <c r="B252" s="139" t="s">
        <v>102</v>
      </c>
      <c r="C252" s="297">
        <v>820</v>
      </c>
      <c r="D252" s="151">
        <v>819</v>
      </c>
      <c r="E252" s="441">
        <v>816</v>
      </c>
      <c r="F252" s="274">
        <v>815</v>
      </c>
      <c r="G252" s="275">
        <v>799</v>
      </c>
      <c r="H252" s="161">
        <v>834</v>
      </c>
    </row>
    <row r="253" spans="1:9" ht="6.75" customHeight="1" thickBot="1">
      <c r="A253" s="459"/>
      <c r="B253" s="278"/>
      <c r="C253" s="460"/>
      <c r="D253" s="461"/>
      <c r="E253" s="462"/>
      <c r="F253" s="462"/>
      <c r="G253" s="462"/>
      <c r="H253" s="317"/>
    </row>
    <row r="254" spans="1:9" ht="6.75" customHeight="1">
      <c r="A254" s="431"/>
      <c r="B254" s="176"/>
      <c r="C254" s="176"/>
      <c r="D254" s="161"/>
      <c r="E254" s="161"/>
      <c r="F254" s="161"/>
      <c r="G254" s="161"/>
      <c r="H254" s="161"/>
    </row>
    <row r="255" spans="1:9" ht="19.5" customHeight="1" thickBot="1">
      <c r="A255" s="123" t="s">
        <v>251</v>
      </c>
      <c r="B255" s="124"/>
      <c r="C255" s="124"/>
      <c r="D255" s="317"/>
      <c r="E255" s="317"/>
      <c r="F255" s="317"/>
      <c r="G255" s="317"/>
      <c r="H255" s="317"/>
    </row>
    <row r="256" spans="1:9" ht="15" customHeight="1">
      <c r="A256" s="432" t="s">
        <v>252</v>
      </c>
      <c r="B256" s="463"/>
      <c r="C256" s="127"/>
      <c r="D256" s="127"/>
      <c r="E256" s="433"/>
      <c r="F256" s="433"/>
      <c r="G256" s="433"/>
      <c r="H256" s="433"/>
    </row>
    <row r="257" spans="1:8" ht="24" customHeight="1">
      <c r="A257" s="464" t="s">
        <v>253</v>
      </c>
      <c r="B257" s="328" t="s">
        <v>102</v>
      </c>
      <c r="C257" s="297">
        <v>1038</v>
      </c>
      <c r="D257" s="465">
        <v>1037</v>
      </c>
      <c r="E257" s="466">
        <v>1058</v>
      </c>
      <c r="F257" s="466">
        <v>1050</v>
      </c>
      <c r="G257" s="275">
        <v>803</v>
      </c>
      <c r="H257" s="161">
        <v>479</v>
      </c>
    </row>
    <row r="258" spans="1:8" ht="18" customHeight="1">
      <c r="A258" s="431" t="s">
        <v>254</v>
      </c>
      <c r="B258" s="328" t="s">
        <v>102</v>
      </c>
      <c r="C258" s="297">
        <v>7731</v>
      </c>
      <c r="D258" s="275">
        <v>7587</v>
      </c>
      <c r="E258" s="466">
        <v>7395</v>
      </c>
      <c r="F258" s="466">
        <v>7149</v>
      </c>
      <c r="G258" s="275">
        <v>5854</v>
      </c>
      <c r="H258" s="161">
        <v>4255</v>
      </c>
    </row>
    <row r="259" spans="1:8" ht="15.6" customHeight="1">
      <c r="A259" s="431" t="s">
        <v>255</v>
      </c>
      <c r="B259" s="328" t="s">
        <v>102</v>
      </c>
      <c r="C259" s="297">
        <v>287002</v>
      </c>
      <c r="D259" s="275">
        <v>282062</v>
      </c>
      <c r="E259" s="466">
        <v>296529</v>
      </c>
      <c r="F259" s="466">
        <v>268065</v>
      </c>
      <c r="G259" s="275">
        <v>234563</v>
      </c>
      <c r="H259" s="161">
        <v>163425</v>
      </c>
    </row>
    <row r="260" spans="1:8" ht="5.25" customHeight="1" thickBot="1">
      <c r="A260" s="459"/>
      <c r="B260" s="467"/>
      <c r="C260" s="278"/>
      <c r="D260" s="468"/>
      <c r="E260" s="469"/>
      <c r="F260" s="462"/>
      <c r="G260" s="462"/>
      <c r="H260" s="317"/>
    </row>
    <row r="261" spans="1:8" s="121" customFormat="1" ht="15.75" customHeight="1">
      <c r="A261" s="431" t="s">
        <v>256</v>
      </c>
      <c r="B261" s="176"/>
      <c r="C261" s="176"/>
      <c r="D261" s="161"/>
      <c r="E261" s="161"/>
      <c r="F261" s="161"/>
      <c r="G261" s="161"/>
      <c r="H261" s="161"/>
    </row>
    <row r="262" spans="1:8" ht="19.5" customHeight="1" thickBot="1">
      <c r="A262" s="123" t="s">
        <v>257</v>
      </c>
      <c r="B262" s="124"/>
      <c r="C262" s="124"/>
      <c r="D262" s="317"/>
      <c r="E262" s="317"/>
      <c r="F262" s="317"/>
      <c r="G262" s="317"/>
      <c r="H262" s="317"/>
    </row>
    <row r="263" spans="1:8" ht="15" customHeight="1">
      <c r="A263" s="432" t="s">
        <v>258</v>
      </c>
      <c r="B263" s="127"/>
      <c r="C263" s="127"/>
      <c r="D263" s="127"/>
      <c r="E263" s="127"/>
      <c r="F263" s="433"/>
      <c r="G263" s="433"/>
      <c r="H263" s="433"/>
    </row>
    <row r="264" spans="1:8" ht="15.6" customHeight="1">
      <c r="A264" s="434" t="s">
        <v>259</v>
      </c>
      <c r="B264" s="323" t="s">
        <v>102</v>
      </c>
      <c r="C264" s="470">
        <v>1271</v>
      </c>
      <c r="D264" s="439">
        <v>1306</v>
      </c>
      <c r="E264" s="471">
        <v>1382</v>
      </c>
      <c r="F264" s="472">
        <v>1414</v>
      </c>
      <c r="G264" s="473">
        <v>1399</v>
      </c>
      <c r="H264" s="474">
        <v>1763</v>
      </c>
    </row>
    <row r="265" spans="1:8" ht="15.6" customHeight="1">
      <c r="A265" s="431" t="s">
        <v>260</v>
      </c>
      <c r="B265" s="328"/>
      <c r="C265" s="475"/>
      <c r="D265" s="199"/>
      <c r="E265" s="476"/>
      <c r="F265" s="162"/>
      <c r="G265" s="477"/>
      <c r="H265" s="161"/>
    </row>
    <row r="266" spans="1:8" ht="15.6" customHeight="1">
      <c r="A266" s="431" t="s">
        <v>261</v>
      </c>
      <c r="B266" s="328" t="s">
        <v>102</v>
      </c>
      <c r="C266" s="475">
        <v>443</v>
      </c>
      <c r="D266" s="199">
        <v>458</v>
      </c>
      <c r="E266" s="476">
        <v>493</v>
      </c>
      <c r="F266" s="162">
        <v>499</v>
      </c>
      <c r="G266" s="477">
        <v>496</v>
      </c>
      <c r="H266" s="161">
        <v>763</v>
      </c>
    </row>
    <row r="267" spans="1:8" ht="15.6" customHeight="1">
      <c r="A267" s="431" t="s">
        <v>262</v>
      </c>
      <c r="B267" s="328" t="s">
        <v>102</v>
      </c>
      <c r="C267" s="475">
        <v>618</v>
      </c>
      <c r="D267" s="199">
        <v>632</v>
      </c>
      <c r="E267" s="476">
        <v>661</v>
      </c>
      <c r="F267" s="162">
        <v>671</v>
      </c>
      <c r="G267" s="477">
        <v>662</v>
      </c>
      <c r="H267" s="161">
        <v>642</v>
      </c>
    </row>
    <row r="268" spans="1:8" ht="15.6" customHeight="1">
      <c r="A268" s="431" t="s">
        <v>263</v>
      </c>
      <c r="B268" s="328" t="s">
        <v>102</v>
      </c>
      <c r="C268" s="475">
        <v>23035</v>
      </c>
      <c r="D268" s="199">
        <v>23854</v>
      </c>
      <c r="E268" s="476">
        <v>24675</v>
      </c>
      <c r="F268" s="162">
        <v>25450</v>
      </c>
      <c r="G268" s="477">
        <v>25398</v>
      </c>
      <c r="H268" s="161">
        <v>36013</v>
      </c>
    </row>
    <row r="269" spans="1:8" ht="15.6" customHeight="1">
      <c r="A269" s="431" t="s">
        <v>264</v>
      </c>
      <c r="B269" s="328">
        <v>1000</v>
      </c>
      <c r="C269" s="475">
        <v>420471</v>
      </c>
      <c r="D269" s="199">
        <v>514115</v>
      </c>
      <c r="E269" s="476">
        <v>560217</v>
      </c>
      <c r="F269" s="162">
        <v>610110</v>
      </c>
      <c r="G269" s="477">
        <v>518033</v>
      </c>
      <c r="H269" s="161">
        <v>818216.33100000001</v>
      </c>
    </row>
    <row r="270" spans="1:8" ht="15.6" customHeight="1">
      <c r="A270" s="431" t="s">
        <v>265</v>
      </c>
      <c r="B270" s="328">
        <v>1000</v>
      </c>
      <c r="C270" s="475">
        <v>322156</v>
      </c>
      <c r="D270" s="199">
        <v>412351</v>
      </c>
      <c r="E270" s="476">
        <v>449728</v>
      </c>
      <c r="F270" s="162">
        <v>494122</v>
      </c>
      <c r="G270" s="477">
        <v>395214</v>
      </c>
      <c r="H270" s="161">
        <v>550453.11199999996</v>
      </c>
    </row>
    <row r="271" spans="1:8" ht="15.6" customHeight="1">
      <c r="A271" s="431" t="s">
        <v>266</v>
      </c>
      <c r="B271" s="328"/>
      <c r="C271" s="475"/>
      <c r="D271" s="199"/>
      <c r="E271" s="476"/>
      <c r="F271" s="162"/>
      <c r="G271" s="477"/>
      <c r="H271" s="161"/>
    </row>
    <row r="272" spans="1:8" ht="15.6" customHeight="1">
      <c r="A272" s="431" t="s">
        <v>267</v>
      </c>
      <c r="B272" s="328">
        <v>1000</v>
      </c>
      <c r="C272" s="475">
        <v>192880</v>
      </c>
      <c r="D272" s="199">
        <v>234102</v>
      </c>
      <c r="E272" s="476">
        <v>250347</v>
      </c>
      <c r="F272" s="162">
        <v>265985</v>
      </c>
      <c r="G272" s="477">
        <v>276503</v>
      </c>
      <c r="H272" s="161">
        <v>468191.81</v>
      </c>
    </row>
    <row r="273" spans="1:8" ht="8.25" customHeight="1" thickBot="1">
      <c r="A273" s="459"/>
      <c r="B273" s="467"/>
      <c r="C273" s="478"/>
      <c r="D273" s="468"/>
      <c r="E273" s="479"/>
      <c r="F273" s="480"/>
      <c r="G273" s="480"/>
      <c r="H273" s="317"/>
    </row>
    <row r="274" spans="1:8" ht="19.5" customHeight="1" thickBot="1">
      <c r="A274" s="316" t="s">
        <v>268</v>
      </c>
      <c r="B274" s="124"/>
      <c r="C274" s="481"/>
      <c r="D274" s="481"/>
      <c r="E274" s="481"/>
      <c r="F274" s="481"/>
      <c r="G274" s="481"/>
      <c r="H274" s="481"/>
    </row>
    <row r="275" spans="1:8" ht="14.45" customHeight="1">
      <c r="A275" s="432" t="s">
        <v>269</v>
      </c>
      <c r="B275" s="127"/>
      <c r="C275" s="482"/>
      <c r="D275" s="483"/>
      <c r="E275" s="483"/>
      <c r="F275" s="483"/>
      <c r="G275" s="483"/>
      <c r="H275" s="483"/>
    </row>
    <row r="276" spans="1:8" ht="15" customHeight="1">
      <c r="A276" s="434" t="s">
        <v>270</v>
      </c>
      <c r="B276" s="415" t="s">
        <v>102</v>
      </c>
      <c r="C276" s="484">
        <v>49</v>
      </c>
      <c r="D276" s="485">
        <v>51</v>
      </c>
      <c r="E276" s="485">
        <v>27</v>
      </c>
      <c r="F276" s="486">
        <v>25</v>
      </c>
      <c r="G276" s="465">
        <v>39</v>
      </c>
      <c r="H276" s="474">
        <v>40</v>
      </c>
    </row>
    <row r="277" spans="1:8" ht="15" customHeight="1">
      <c r="A277" s="431" t="s">
        <v>271</v>
      </c>
      <c r="B277" s="139" t="s">
        <v>102</v>
      </c>
      <c r="C277" s="487">
        <v>32</v>
      </c>
      <c r="D277" s="488">
        <v>32</v>
      </c>
      <c r="E277" s="488">
        <v>38</v>
      </c>
      <c r="F277" s="154">
        <v>34</v>
      </c>
      <c r="G277" s="275">
        <v>29</v>
      </c>
      <c r="H277" s="161">
        <v>21</v>
      </c>
    </row>
    <row r="278" spans="1:8" ht="15" customHeight="1">
      <c r="A278" s="431" t="s">
        <v>272</v>
      </c>
      <c r="B278" s="139" t="s">
        <v>102</v>
      </c>
      <c r="C278" s="489">
        <v>78</v>
      </c>
      <c r="D278" s="490">
        <v>100</v>
      </c>
      <c r="E278" s="490">
        <v>14</v>
      </c>
      <c r="F278" s="491">
        <v>43</v>
      </c>
      <c r="G278" s="492">
        <v>14</v>
      </c>
      <c r="H278" s="161">
        <v>73</v>
      </c>
    </row>
    <row r="279" spans="1:8" ht="15" customHeight="1">
      <c r="A279" s="493" t="s">
        <v>273</v>
      </c>
      <c r="B279" s="494"/>
      <c r="C279" s="495"/>
      <c r="D279" s="496"/>
      <c r="E279" s="496"/>
      <c r="F279" s="497"/>
      <c r="G279" s="497"/>
      <c r="H279" s="497"/>
    </row>
    <row r="280" spans="1:8" ht="15" customHeight="1">
      <c r="A280" s="431" t="s">
        <v>274</v>
      </c>
      <c r="B280" s="328" t="s">
        <v>102</v>
      </c>
      <c r="C280" s="435">
        <v>167</v>
      </c>
      <c r="D280" s="465">
        <v>165</v>
      </c>
      <c r="E280" s="498">
        <v>168</v>
      </c>
      <c r="F280" s="498">
        <v>158</v>
      </c>
      <c r="G280" s="465">
        <v>160</v>
      </c>
      <c r="H280" s="161">
        <v>226</v>
      </c>
    </row>
    <row r="281" spans="1:8" ht="15" customHeight="1">
      <c r="A281" s="431" t="s">
        <v>275</v>
      </c>
      <c r="B281" s="328" t="s">
        <v>102</v>
      </c>
      <c r="C281" s="297">
        <v>557</v>
      </c>
      <c r="D281" s="275">
        <v>547</v>
      </c>
      <c r="E281" s="466">
        <v>545</v>
      </c>
      <c r="F281" s="466">
        <v>544</v>
      </c>
      <c r="G281" s="275">
        <v>551</v>
      </c>
      <c r="H281" s="161">
        <v>420</v>
      </c>
    </row>
    <row r="282" spans="1:8" ht="15" customHeight="1">
      <c r="A282" s="431" t="s">
        <v>276</v>
      </c>
      <c r="B282" s="328" t="s">
        <v>102</v>
      </c>
      <c r="C282" s="297">
        <v>104729</v>
      </c>
      <c r="D282" s="275">
        <v>104462</v>
      </c>
      <c r="E282" s="466">
        <v>105058</v>
      </c>
      <c r="F282" s="466">
        <v>105364</v>
      </c>
      <c r="G282" s="275">
        <v>107822</v>
      </c>
      <c r="H282" s="161">
        <v>104378</v>
      </c>
    </row>
    <row r="283" spans="1:8" ht="15" customHeight="1">
      <c r="A283" s="431" t="s">
        <v>277</v>
      </c>
      <c r="B283" s="328" t="s">
        <v>102</v>
      </c>
      <c r="C283" s="499">
        <v>1168</v>
      </c>
      <c r="D283" s="199">
        <v>1189</v>
      </c>
      <c r="E283" s="476">
        <v>1048</v>
      </c>
      <c r="F283" s="476">
        <v>1042</v>
      </c>
      <c r="G283" s="275">
        <v>877</v>
      </c>
      <c r="H283" s="162" t="s">
        <v>142</v>
      </c>
    </row>
    <row r="284" spans="1:8" ht="15" customHeight="1">
      <c r="A284" s="431" t="s">
        <v>278</v>
      </c>
      <c r="B284" s="328"/>
      <c r="C284" s="297"/>
      <c r="D284" s="275"/>
      <c r="E284" s="466"/>
      <c r="F284" s="466"/>
      <c r="G284" s="275"/>
      <c r="H284" s="162"/>
    </row>
    <row r="285" spans="1:8" ht="15" customHeight="1">
      <c r="A285" s="431" t="s">
        <v>279</v>
      </c>
      <c r="B285" s="328" t="s">
        <v>102</v>
      </c>
      <c r="C285" s="499">
        <v>398</v>
      </c>
      <c r="D285" s="199">
        <v>355</v>
      </c>
      <c r="E285" s="476">
        <v>313</v>
      </c>
      <c r="F285" s="476">
        <v>348</v>
      </c>
      <c r="G285" s="151">
        <v>291</v>
      </c>
      <c r="H285" s="154" t="s">
        <v>142</v>
      </c>
    </row>
    <row r="286" spans="1:8" ht="15" customHeight="1">
      <c r="A286" s="431" t="s">
        <v>280</v>
      </c>
      <c r="B286" s="328" t="s">
        <v>102</v>
      </c>
      <c r="C286" s="297">
        <v>650538</v>
      </c>
      <c r="D286" s="275">
        <v>621770</v>
      </c>
      <c r="E286" s="466">
        <v>596884</v>
      </c>
      <c r="F286" s="466">
        <v>558161</v>
      </c>
      <c r="G286" s="275">
        <v>635051</v>
      </c>
      <c r="H286" s="161">
        <v>419695</v>
      </c>
    </row>
    <row r="287" spans="1:8" ht="15" customHeight="1">
      <c r="A287" s="431" t="s">
        <v>281</v>
      </c>
      <c r="B287" s="328">
        <v>1000</v>
      </c>
      <c r="C287" s="500">
        <v>14924.266</v>
      </c>
      <c r="D287" s="501">
        <v>14566.1</v>
      </c>
      <c r="E287" s="502">
        <v>12090.7</v>
      </c>
      <c r="F287" s="502">
        <v>12546.7</v>
      </c>
      <c r="G287" s="501">
        <v>13810.572</v>
      </c>
      <c r="H287" s="503">
        <v>17913.8</v>
      </c>
    </row>
    <row r="288" spans="1:8" ht="15" customHeight="1" thickBot="1">
      <c r="A288" s="459" t="s">
        <v>282</v>
      </c>
      <c r="B288" s="467" t="s">
        <v>283</v>
      </c>
      <c r="C288" s="504">
        <v>77239</v>
      </c>
      <c r="D288" s="262">
        <v>75013</v>
      </c>
      <c r="E288" s="505">
        <v>62742</v>
      </c>
      <c r="F288" s="505">
        <v>65495</v>
      </c>
      <c r="G288" s="262">
        <v>73954.671000000002</v>
      </c>
      <c r="H288" s="317">
        <v>60251</v>
      </c>
    </row>
    <row r="289" spans="1:8" ht="19.5" customHeight="1" thickBot="1">
      <c r="A289" s="214" t="s">
        <v>284</v>
      </c>
      <c r="B289" s="176"/>
      <c r="C289" s="506"/>
      <c r="D289" s="507"/>
      <c r="E289" s="161"/>
      <c r="F289" s="161"/>
      <c r="G289" s="161"/>
      <c r="H289" s="161"/>
    </row>
    <row r="290" spans="1:8" ht="41.25" customHeight="1">
      <c r="A290" s="508" t="s">
        <v>285</v>
      </c>
      <c r="B290" s="509" t="s">
        <v>102</v>
      </c>
      <c r="C290" s="510">
        <v>1199</v>
      </c>
      <c r="D290" s="511">
        <v>1504</v>
      </c>
      <c r="E290" s="512">
        <v>1845</v>
      </c>
      <c r="F290" s="512">
        <v>1826</v>
      </c>
      <c r="G290" s="513">
        <v>2393</v>
      </c>
      <c r="H290" s="514">
        <v>4003</v>
      </c>
    </row>
    <row r="291" spans="1:8" ht="41.25" customHeight="1" thickBot="1">
      <c r="A291" s="515" t="s">
        <v>286</v>
      </c>
      <c r="B291" s="373" t="s">
        <v>102</v>
      </c>
      <c r="C291" s="516">
        <v>713</v>
      </c>
      <c r="D291" s="517">
        <v>701</v>
      </c>
      <c r="E291" s="281">
        <v>1305</v>
      </c>
      <c r="F291" s="281">
        <v>2848</v>
      </c>
      <c r="G291" s="283">
        <v>3047</v>
      </c>
      <c r="H291" s="263">
        <v>2065</v>
      </c>
    </row>
    <row r="292" spans="1:8" ht="19.5" customHeight="1" thickBot="1">
      <c r="A292" s="123" t="s">
        <v>287</v>
      </c>
      <c r="B292" s="124"/>
      <c r="C292" s="124"/>
      <c r="D292" s="124"/>
      <c r="E292" s="124"/>
      <c r="F292" s="317"/>
      <c r="G292" s="317"/>
      <c r="H292" s="317"/>
    </row>
    <row r="293" spans="1:8" ht="15" customHeight="1">
      <c r="A293" s="518" t="s">
        <v>280</v>
      </c>
      <c r="B293" s="519" t="s">
        <v>102</v>
      </c>
      <c r="C293" s="520">
        <v>32182</v>
      </c>
      <c r="D293" s="521">
        <v>28466</v>
      </c>
      <c r="E293" s="522">
        <v>29666</v>
      </c>
      <c r="F293" s="523">
        <v>29385</v>
      </c>
      <c r="G293" s="524">
        <v>27566</v>
      </c>
      <c r="H293" s="525">
        <v>9016</v>
      </c>
    </row>
    <row r="294" spans="1:8" ht="15" customHeight="1">
      <c r="A294" s="431" t="s">
        <v>281</v>
      </c>
      <c r="B294" s="328">
        <v>1000</v>
      </c>
      <c r="C294" s="297">
        <v>14833</v>
      </c>
      <c r="D294" s="526">
        <v>12487</v>
      </c>
      <c r="E294" s="274">
        <v>10730</v>
      </c>
      <c r="F294" s="154">
        <v>8881</v>
      </c>
      <c r="G294" s="151">
        <v>8731.2890000000007</v>
      </c>
      <c r="H294" s="161">
        <v>2909</v>
      </c>
    </row>
    <row r="295" spans="1:8" ht="15" customHeight="1">
      <c r="A295" s="431" t="s">
        <v>288</v>
      </c>
      <c r="B295" s="328">
        <v>1000</v>
      </c>
      <c r="C295" s="297">
        <v>4878</v>
      </c>
      <c r="D295" s="526">
        <v>3866</v>
      </c>
      <c r="E295" s="274">
        <v>4303</v>
      </c>
      <c r="F295" s="154">
        <v>3785</v>
      </c>
      <c r="G295" s="151">
        <v>3450.1480000000001</v>
      </c>
      <c r="H295" s="155">
        <f>870+886</f>
        <v>1756</v>
      </c>
    </row>
    <row r="296" spans="1:8" ht="15" customHeight="1">
      <c r="A296" s="431" t="s">
        <v>282</v>
      </c>
      <c r="B296" s="328" t="s">
        <v>283</v>
      </c>
      <c r="C296" s="297">
        <v>84988</v>
      </c>
      <c r="D296" s="526">
        <v>59596</v>
      </c>
      <c r="E296" s="274">
        <v>70470</v>
      </c>
      <c r="F296" s="154">
        <v>60011</v>
      </c>
      <c r="G296" s="151">
        <v>65579.423999999999</v>
      </c>
      <c r="H296" s="161">
        <v>15407</v>
      </c>
    </row>
    <row r="297" spans="1:8" ht="5.25" customHeight="1" thickBot="1">
      <c r="A297" s="459"/>
      <c r="B297" s="467"/>
      <c r="C297" s="527"/>
      <c r="D297" s="528"/>
      <c r="E297" s="469"/>
      <c r="F297" s="462"/>
      <c r="G297" s="462"/>
      <c r="H297" s="317"/>
    </row>
    <row r="298" spans="1:8" ht="19.5" customHeight="1" thickBot="1">
      <c r="A298" s="123" t="s">
        <v>289</v>
      </c>
      <c r="B298" s="124"/>
      <c r="C298" s="124"/>
      <c r="D298" s="317"/>
      <c r="E298" s="317"/>
      <c r="F298" s="317"/>
      <c r="G298" s="317"/>
      <c r="H298" s="317"/>
    </row>
    <row r="299" spans="1:8" ht="18" customHeight="1">
      <c r="A299" s="434" t="s">
        <v>290</v>
      </c>
      <c r="B299" s="323">
        <v>1000</v>
      </c>
      <c r="C299" s="520">
        <v>4261</v>
      </c>
      <c r="D299" s="524">
        <v>4221</v>
      </c>
      <c r="E299" s="522">
        <v>4162</v>
      </c>
      <c r="F299" s="523">
        <v>4139</v>
      </c>
      <c r="G299" s="272">
        <v>4082</v>
      </c>
      <c r="H299" s="474">
        <v>2601</v>
      </c>
    </row>
    <row r="300" spans="1:8" ht="18" customHeight="1">
      <c r="A300" s="529" t="s">
        <v>291</v>
      </c>
      <c r="B300" s="328"/>
      <c r="C300" s="297"/>
      <c r="D300" s="275"/>
      <c r="E300" s="466"/>
      <c r="F300" s="154"/>
      <c r="G300" s="275"/>
      <c r="H300" s="161"/>
    </row>
    <row r="301" spans="1:8" ht="15" customHeight="1">
      <c r="A301" s="431" t="s">
        <v>292</v>
      </c>
      <c r="B301" s="328">
        <v>1000</v>
      </c>
      <c r="C301" s="297">
        <v>1347</v>
      </c>
      <c r="D301" s="275">
        <v>1347</v>
      </c>
      <c r="E301" s="466">
        <v>1367</v>
      </c>
      <c r="F301" s="154">
        <v>1401</v>
      </c>
      <c r="G301" s="275">
        <v>1456</v>
      </c>
      <c r="H301" s="161">
        <v>925</v>
      </c>
    </row>
    <row r="302" spans="1:8" ht="18" customHeight="1">
      <c r="A302" s="529" t="s">
        <v>293</v>
      </c>
      <c r="B302" s="328"/>
      <c r="C302" s="297"/>
      <c r="D302" s="275"/>
      <c r="E302" s="466"/>
      <c r="F302" s="466"/>
      <c r="G302" s="275"/>
      <c r="H302" s="161"/>
    </row>
    <row r="303" spans="1:8" ht="15" customHeight="1">
      <c r="A303" s="431" t="s">
        <v>292</v>
      </c>
      <c r="B303" s="328">
        <v>1000</v>
      </c>
      <c r="C303" s="297">
        <v>591</v>
      </c>
      <c r="D303" s="275">
        <v>610</v>
      </c>
      <c r="E303" s="466">
        <v>601</v>
      </c>
      <c r="F303" s="154">
        <v>612</v>
      </c>
      <c r="G303" s="275">
        <v>660</v>
      </c>
      <c r="H303" s="161">
        <v>132</v>
      </c>
    </row>
    <row r="304" spans="1:8" ht="18" customHeight="1">
      <c r="A304" s="529" t="s">
        <v>294</v>
      </c>
      <c r="B304" s="328"/>
      <c r="C304" s="297"/>
      <c r="D304" s="275"/>
      <c r="E304" s="466"/>
      <c r="F304" s="154"/>
      <c r="G304" s="275"/>
      <c r="H304" s="161"/>
    </row>
    <row r="305" spans="1:8" ht="15" customHeight="1">
      <c r="A305" s="431" t="s">
        <v>292</v>
      </c>
      <c r="B305" s="328">
        <v>1000</v>
      </c>
      <c r="C305" s="297">
        <f>1057+678</f>
        <v>1735</v>
      </c>
      <c r="D305" s="275">
        <f>812+748</f>
        <v>1560</v>
      </c>
      <c r="E305" s="466">
        <f>756+627</f>
        <v>1383</v>
      </c>
      <c r="F305" s="154">
        <f>686+473</f>
        <v>1159</v>
      </c>
      <c r="G305" s="275">
        <v>1006</v>
      </c>
      <c r="H305" s="154" t="s">
        <v>142</v>
      </c>
    </row>
    <row r="306" spans="1:8" ht="6" customHeight="1" thickBot="1">
      <c r="A306" s="459"/>
      <c r="B306" s="467"/>
      <c r="C306" s="504"/>
      <c r="D306" s="462"/>
      <c r="E306" s="469"/>
      <c r="F306" s="462"/>
      <c r="G306" s="462"/>
      <c r="H306" s="317"/>
    </row>
    <row r="307" spans="1:8" ht="20.25" customHeight="1">
      <c r="A307" s="239" t="s">
        <v>295</v>
      </c>
      <c r="C307" s="531"/>
    </row>
    <row r="308" spans="1:8" ht="21.75" customHeight="1" thickBot="1">
      <c r="A308" s="533" t="s">
        <v>296</v>
      </c>
      <c r="B308" s="176"/>
      <c r="C308" s="176"/>
      <c r="D308" s="161"/>
      <c r="E308" s="161"/>
      <c r="F308" s="161"/>
      <c r="G308" s="161"/>
      <c r="H308" s="161"/>
    </row>
    <row r="309" spans="1:8" ht="22.5" customHeight="1">
      <c r="A309" s="534" t="s">
        <v>297</v>
      </c>
      <c r="B309" s="268"/>
      <c r="C309" s="520"/>
      <c r="D309" s="535"/>
      <c r="E309" s="272"/>
      <c r="F309" s="272"/>
      <c r="G309" s="272"/>
      <c r="H309" s="536"/>
    </row>
    <row r="310" spans="1:8" ht="26.25" customHeight="1">
      <c r="A310" s="537" t="s">
        <v>298</v>
      </c>
      <c r="B310" s="328" t="s">
        <v>299</v>
      </c>
      <c r="C310" s="538">
        <v>845</v>
      </c>
      <c r="D310" s="192" t="s">
        <v>142</v>
      </c>
      <c r="E310" s="192" t="s">
        <v>142</v>
      </c>
      <c r="F310" s="192" t="s">
        <v>142</v>
      </c>
      <c r="G310" s="192" t="s">
        <v>142</v>
      </c>
      <c r="H310" s="539">
        <v>663</v>
      </c>
    </row>
    <row r="311" spans="1:8" ht="24" customHeight="1">
      <c r="A311" s="243" t="s">
        <v>300</v>
      </c>
      <c r="B311" s="328"/>
      <c r="C311" s="540"/>
      <c r="D311" s="199"/>
      <c r="E311" s="199"/>
      <c r="F311" s="199"/>
      <c r="G311" s="199"/>
      <c r="H311" s="161"/>
    </row>
    <row r="312" spans="1:8" ht="15" customHeight="1">
      <c r="A312" s="295" t="s">
        <v>42</v>
      </c>
      <c r="B312" s="328" t="s">
        <v>299</v>
      </c>
      <c r="C312" s="541">
        <v>913</v>
      </c>
      <c r="D312" s="199" t="s">
        <v>142</v>
      </c>
      <c r="E312" s="199" t="s">
        <v>142</v>
      </c>
      <c r="F312" s="199" t="s">
        <v>142</v>
      </c>
      <c r="G312" s="199" t="s">
        <v>142</v>
      </c>
      <c r="H312" s="154">
        <v>724</v>
      </c>
    </row>
    <row r="313" spans="1:8" ht="16.899999999999999" customHeight="1">
      <c r="A313" s="295" t="s">
        <v>43</v>
      </c>
      <c r="B313" s="328" t="s">
        <v>299</v>
      </c>
      <c r="C313" s="541">
        <v>749</v>
      </c>
      <c r="D313" s="199" t="s">
        <v>142</v>
      </c>
      <c r="E313" s="199" t="s">
        <v>142</v>
      </c>
      <c r="F313" s="199" t="s">
        <v>142</v>
      </c>
      <c r="G313" s="199" t="s">
        <v>142</v>
      </c>
      <c r="H313" s="154">
        <v>487</v>
      </c>
    </row>
    <row r="314" spans="1:8" ht="24" customHeight="1">
      <c r="A314" s="542" t="s">
        <v>301</v>
      </c>
      <c r="B314" s="328"/>
      <c r="C314" s="540"/>
      <c r="D314" s="199"/>
      <c r="E314" s="199"/>
      <c r="F314" s="199"/>
      <c r="G314" s="199"/>
      <c r="H314" s="161"/>
    </row>
    <row r="315" spans="1:8" ht="15" customHeight="1">
      <c r="A315" s="295" t="s">
        <v>302</v>
      </c>
      <c r="B315" s="328" t="s">
        <v>299</v>
      </c>
      <c r="C315" s="541">
        <v>868</v>
      </c>
      <c r="D315" s="199" t="s">
        <v>142</v>
      </c>
      <c r="E315" s="199" t="s">
        <v>142</v>
      </c>
      <c r="F315" s="199" t="s">
        <v>142</v>
      </c>
      <c r="G315" s="199" t="s">
        <v>142</v>
      </c>
      <c r="H315" s="161">
        <v>772</v>
      </c>
    </row>
    <row r="316" spans="1:8" ht="15" customHeight="1">
      <c r="A316" s="295" t="s">
        <v>303</v>
      </c>
      <c r="B316" s="328" t="s">
        <v>299</v>
      </c>
      <c r="C316" s="541">
        <v>1041</v>
      </c>
      <c r="D316" s="199" t="s">
        <v>142</v>
      </c>
      <c r="E316" s="199" t="s">
        <v>142</v>
      </c>
      <c r="F316" s="199" t="s">
        <v>142</v>
      </c>
      <c r="G316" s="199" t="s">
        <v>142</v>
      </c>
      <c r="H316" s="154">
        <v>934</v>
      </c>
    </row>
    <row r="317" spans="1:8" ht="15" customHeight="1">
      <c r="A317" s="295" t="s">
        <v>304</v>
      </c>
      <c r="B317" s="328" t="s">
        <v>299</v>
      </c>
      <c r="C317" s="541">
        <v>994</v>
      </c>
      <c r="D317" s="199" t="s">
        <v>142</v>
      </c>
      <c r="E317" s="199" t="s">
        <v>142</v>
      </c>
      <c r="F317" s="199" t="s">
        <v>142</v>
      </c>
      <c r="G317" s="199" t="s">
        <v>142</v>
      </c>
      <c r="H317" s="154">
        <v>847</v>
      </c>
    </row>
    <row r="318" spans="1:8" ht="15" customHeight="1">
      <c r="A318" s="295" t="s">
        <v>305</v>
      </c>
      <c r="B318" s="328" t="s">
        <v>299</v>
      </c>
      <c r="C318" s="541">
        <v>505</v>
      </c>
      <c r="D318" s="199" t="s">
        <v>142</v>
      </c>
      <c r="E318" s="199" t="s">
        <v>142</v>
      </c>
      <c r="F318" s="199" t="s">
        <v>142</v>
      </c>
      <c r="G318" s="199" t="s">
        <v>142</v>
      </c>
      <c r="H318" s="161">
        <v>275</v>
      </c>
    </row>
    <row r="319" spans="1:8" ht="24" customHeight="1">
      <c r="A319" s="542" t="s">
        <v>306</v>
      </c>
      <c r="B319" s="328"/>
      <c r="C319" s="540"/>
      <c r="D319" s="199"/>
      <c r="E319" s="199"/>
      <c r="F319" s="199"/>
      <c r="G319" s="199"/>
      <c r="H319" s="161"/>
    </row>
    <row r="320" spans="1:8" ht="15.6" customHeight="1">
      <c r="A320" s="295" t="s">
        <v>307</v>
      </c>
      <c r="B320" s="328" t="s">
        <v>299</v>
      </c>
      <c r="C320" s="541">
        <v>953</v>
      </c>
      <c r="D320" s="199" t="s">
        <v>142</v>
      </c>
      <c r="E320" s="199" t="s">
        <v>142</v>
      </c>
      <c r="F320" s="199" t="s">
        <v>142</v>
      </c>
      <c r="G320" s="199" t="s">
        <v>142</v>
      </c>
      <c r="H320" s="154" t="s">
        <v>142</v>
      </c>
    </row>
    <row r="321" spans="1:10" ht="16.5" customHeight="1">
      <c r="A321" s="309" t="s">
        <v>308</v>
      </c>
      <c r="B321" s="332" t="s">
        <v>299</v>
      </c>
      <c r="C321" s="543">
        <v>615</v>
      </c>
      <c r="D321" s="544" t="s">
        <v>142</v>
      </c>
      <c r="E321" s="544" t="s">
        <v>142</v>
      </c>
      <c r="F321" s="544" t="s">
        <v>142</v>
      </c>
      <c r="G321" s="544" t="s">
        <v>142</v>
      </c>
      <c r="H321" s="313" t="s">
        <v>142</v>
      </c>
    </row>
    <row r="322" spans="1:10">
      <c r="A322" s="295" t="s">
        <v>309</v>
      </c>
      <c r="B322" s="328" t="s">
        <v>299</v>
      </c>
      <c r="C322" s="541">
        <v>500</v>
      </c>
      <c r="D322" s="199" t="s">
        <v>142</v>
      </c>
      <c r="E322" s="199" t="s">
        <v>142</v>
      </c>
      <c r="F322" s="199" t="s">
        <v>142</v>
      </c>
      <c r="G322" s="199" t="s">
        <v>142</v>
      </c>
      <c r="H322" s="154" t="s">
        <v>142</v>
      </c>
    </row>
    <row r="323" spans="1:10" ht="30.75" customHeight="1" thickBot="1">
      <c r="A323" s="372" t="s">
        <v>310</v>
      </c>
      <c r="B323" s="373" t="s">
        <v>121</v>
      </c>
      <c r="C323" s="545">
        <v>4.2</v>
      </c>
      <c r="D323" s="546" t="s">
        <v>142</v>
      </c>
      <c r="E323" s="546" t="s">
        <v>142</v>
      </c>
      <c r="F323" s="546" t="s">
        <v>142</v>
      </c>
      <c r="G323" s="546" t="s">
        <v>142</v>
      </c>
      <c r="H323" s="547">
        <v>4.7946196123806768</v>
      </c>
    </row>
    <row r="324" spans="1:10" s="121" customFormat="1" ht="19.149999999999999" customHeight="1">
      <c r="A324" s="1969" t="s">
        <v>311</v>
      </c>
      <c r="B324" s="1969"/>
      <c r="C324" s="1969"/>
      <c r="D324" s="1969"/>
      <c r="E324" s="1969"/>
      <c r="F324" s="1969"/>
      <c r="G324" s="1969"/>
      <c r="H324" s="1969"/>
    </row>
    <row r="325" spans="1:10" s="121" customFormat="1" ht="2.4500000000000002" customHeight="1">
      <c r="A325" s="295"/>
      <c r="B325" s="176"/>
      <c r="C325" s="176"/>
      <c r="D325" s="154"/>
      <c r="E325" s="154"/>
      <c r="F325" s="154"/>
      <c r="G325" s="154"/>
      <c r="H325" s="154"/>
    </row>
    <row r="326" spans="1:10" s="121" customFormat="1" ht="21" customHeight="1" thickBot="1">
      <c r="A326" s="316" t="s">
        <v>312</v>
      </c>
      <c r="B326" s="124"/>
      <c r="C326" s="124"/>
      <c r="D326" s="317"/>
      <c r="E326" s="317"/>
      <c r="F326" s="317"/>
      <c r="G326" s="317"/>
      <c r="H326" s="317"/>
    </row>
    <row r="327" spans="1:10" ht="24" customHeight="1">
      <c r="A327" s="365" t="s">
        <v>313</v>
      </c>
      <c r="B327" s="548"/>
      <c r="C327" s="463"/>
      <c r="D327" s="433"/>
      <c r="E327" s="433"/>
      <c r="F327" s="433"/>
      <c r="G327" s="433"/>
      <c r="H327" s="433"/>
    </row>
    <row r="328" spans="1:10" ht="30.75" customHeight="1">
      <c r="A328" s="295" t="s">
        <v>314</v>
      </c>
      <c r="B328" s="549" t="s">
        <v>315</v>
      </c>
      <c r="C328" s="1938">
        <v>385.7</v>
      </c>
      <c r="D328" s="550">
        <v>392.2</v>
      </c>
      <c r="E328" s="551" t="s">
        <v>316</v>
      </c>
      <c r="F328" s="552">
        <v>378.4</v>
      </c>
      <c r="G328" s="553">
        <v>401.5</v>
      </c>
      <c r="H328" s="554">
        <v>339.87900000000002</v>
      </c>
    </row>
    <row r="329" spans="1:10" ht="13.9" customHeight="1">
      <c r="A329" s="295" t="s">
        <v>260</v>
      </c>
      <c r="B329" s="549"/>
      <c r="C329" s="1939"/>
      <c r="D329" s="555"/>
      <c r="E329" s="556"/>
      <c r="F329" s="557"/>
      <c r="G329" s="558"/>
      <c r="H329" s="224"/>
    </row>
    <row r="330" spans="1:10" ht="18" customHeight="1">
      <c r="A330" s="295" t="s">
        <v>317</v>
      </c>
      <c r="B330" s="549" t="s">
        <v>315</v>
      </c>
      <c r="C330" s="1940">
        <v>342.8</v>
      </c>
      <c r="D330" s="559">
        <v>302.39999999999998</v>
      </c>
      <c r="E330" s="560" t="s">
        <v>318</v>
      </c>
      <c r="F330" s="561">
        <v>280.39999999999998</v>
      </c>
      <c r="G330" s="562">
        <v>291.60000000000002</v>
      </c>
      <c r="H330" s="224">
        <v>204.71600000000001</v>
      </c>
      <c r="J330" s="563"/>
    </row>
    <row r="331" spans="1:10" ht="18" customHeight="1" thickBot="1">
      <c r="A331" s="564" t="s">
        <v>319</v>
      </c>
      <c r="B331" s="565" t="s">
        <v>315</v>
      </c>
      <c r="C331" s="1941">
        <v>42.9</v>
      </c>
      <c r="D331" s="566">
        <v>89.8</v>
      </c>
      <c r="E331" s="567" t="s">
        <v>320</v>
      </c>
      <c r="F331" s="568">
        <v>98</v>
      </c>
      <c r="G331" s="569">
        <v>109.9</v>
      </c>
      <c r="H331" s="570">
        <v>135.161</v>
      </c>
    </row>
    <row r="332" spans="1:10" ht="12.6" customHeight="1">
      <c r="A332" s="1951" t="s">
        <v>321</v>
      </c>
      <c r="B332" s="1951"/>
      <c r="C332" s="1951"/>
      <c r="D332" s="1951"/>
      <c r="E332" s="1951"/>
      <c r="F332" s="1951"/>
      <c r="G332" s="1951"/>
      <c r="H332" s="1951"/>
    </row>
    <row r="333" spans="1:10">
      <c r="A333" s="1952"/>
      <c r="B333" s="1952"/>
      <c r="C333" s="1952"/>
      <c r="D333" s="1952"/>
      <c r="E333" s="1952"/>
      <c r="F333" s="1952"/>
      <c r="G333" s="1952"/>
      <c r="H333" s="1952"/>
    </row>
    <row r="335" spans="1:10">
      <c r="D335" s="571"/>
    </row>
  </sheetData>
  <mergeCells count="12">
    <mergeCell ref="A332:H333"/>
    <mergeCell ref="A45:A46"/>
    <mergeCell ref="B45:B46"/>
    <mergeCell ref="H45:H46"/>
    <mergeCell ref="A47:H47"/>
    <mergeCell ref="A65:H65"/>
    <mergeCell ref="A66:H66"/>
    <mergeCell ref="A68:C68"/>
    <mergeCell ref="A115:H115"/>
    <mergeCell ref="A149:H149"/>
    <mergeCell ref="A198:H198"/>
    <mergeCell ref="A324:H324"/>
  </mergeCells>
  <hyperlinks>
    <hyperlink ref="A1" location="Índice!A1" display="Voltar ao índice"/>
  </hyperlinks>
  <pageMargins left="0.78740157480314965" right="0.78740157480314965" top="1.1811023622047243" bottom="0.78740157480314965" header="0" footer="0"/>
  <pageSetup paperSize="9" scale="78" orientation="portrait" copies="2" r:id="rId1"/>
  <headerFooter alignWithMargins="0"/>
  <rowBreaks count="6" manualBreakCount="6">
    <brk id="66" max="7" man="1"/>
    <brk id="115" max="16383" man="1"/>
    <brk id="149" max="16383" man="1"/>
    <brk id="198" max="16383" man="1"/>
    <brk id="254" max="7" man="1"/>
    <brk id="307" max="7" man="1"/>
  </rowBreaks>
</worksheet>
</file>

<file path=xl/worksheets/sheet20.xml><?xml version="1.0" encoding="utf-8"?>
<worksheet xmlns="http://schemas.openxmlformats.org/spreadsheetml/2006/main" xmlns:r="http://schemas.openxmlformats.org/officeDocument/2006/relationships">
  <dimension ref="A1:U70"/>
  <sheetViews>
    <sheetView showGridLines="0" workbookViewId="0"/>
  </sheetViews>
  <sheetFormatPr defaultColWidth="10.5703125" defaultRowHeight="12.75"/>
  <cols>
    <col min="1" max="1" width="10.5703125" style="812" customWidth="1"/>
    <col min="2" max="2" width="7.5703125" style="812" customWidth="1"/>
    <col min="3" max="3" width="7.85546875" style="812" customWidth="1"/>
    <col min="4" max="4" width="7" style="812" customWidth="1"/>
    <col min="5" max="5" width="6.7109375" style="812" customWidth="1"/>
    <col min="6" max="6" width="7.140625" style="812" customWidth="1"/>
    <col min="7" max="7" width="7" style="812" customWidth="1"/>
    <col min="8" max="8" width="6.85546875" style="812" customWidth="1"/>
    <col min="9" max="9" width="7.42578125" style="812" customWidth="1"/>
    <col min="10" max="10" width="9" style="812" customWidth="1"/>
    <col min="11" max="11" width="9.85546875" style="812" customWidth="1"/>
    <col min="12" max="12" width="10.5703125" style="812" customWidth="1"/>
    <col min="13" max="13" width="13.140625" style="812" customWidth="1"/>
    <col min="14" max="16384" width="10.5703125" style="812"/>
  </cols>
  <sheetData>
    <row r="1" spans="1:21" ht="18" customHeight="1">
      <c r="A1" s="1921" t="s">
        <v>1737</v>
      </c>
      <c r="B1" s="827"/>
      <c r="C1" s="827"/>
      <c r="D1" s="827"/>
      <c r="E1" s="827"/>
      <c r="F1" s="827"/>
      <c r="G1" s="827"/>
      <c r="H1" s="827"/>
      <c r="I1" s="827"/>
      <c r="J1" s="827"/>
      <c r="K1" s="827"/>
      <c r="L1" s="827"/>
    </row>
    <row r="2" spans="1:21" ht="13.5" customHeight="1">
      <c r="A2" s="2057" t="s">
        <v>532</v>
      </c>
      <c r="B2" s="2057"/>
      <c r="C2" s="2057"/>
      <c r="D2" s="2057"/>
      <c r="E2" s="2057"/>
      <c r="F2" s="2057"/>
      <c r="G2" s="2057"/>
      <c r="H2" s="2057"/>
      <c r="I2" s="2057"/>
      <c r="J2" s="2057"/>
      <c r="K2" s="2057"/>
    </row>
    <row r="3" spans="1:21" ht="23.25" customHeight="1">
      <c r="A3" s="2059" t="s">
        <v>533</v>
      </c>
      <c r="B3" s="2059"/>
      <c r="C3" s="2059"/>
      <c r="D3" s="2059"/>
      <c r="E3" s="2059"/>
      <c r="F3" s="2059"/>
      <c r="G3" s="2059"/>
      <c r="H3" s="2059"/>
      <c r="I3" s="2059"/>
      <c r="J3" s="2059"/>
      <c r="K3" s="2059"/>
    </row>
    <row r="4" spans="1:21" ht="12.95" customHeight="1">
      <c r="A4" s="848">
        <v>2015</v>
      </c>
      <c r="B4" s="814"/>
      <c r="C4" s="814"/>
      <c r="D4" s="431"/>
      <c r="E4" s="431"/>
      <c r="F4" s="431"/>
      <c r="G4" s="849"/>
      <c r="H4" s="431"/>
      <c r="I4" s="431"/>
      <c r="J4" s="431"/>
      <c r="K4" s="431"/>
      <c r="L4" s="827"/>
    </row>
    <row r="5" spans="1:21" ht="20.25" customHeight="1">
      <c r="A5" s="815"/>
      <c r="B5" s="816"/>
      <c r="C5" s="817"/>
      <c r="D5" s="817"/>
      <c r="E5" s="2045" t="s">
        <v>488</v>
      </c>
      <c r="F5" s="2046"/>
      <c r="G5" s="2046"/>
      <c r="H5" s="2047" t="s">
        <v>489</v>
      </c>
      <c r="I5" s="2048"/>
      <c r="J5" s="2048"/>
      <c r="K5" s="2049" t="s">
        <v>490</v>
      </c>
    </row>
    <row r="6" spans="1:21" ht="9" customHeight="1">
      <c r="A6" s="818"/>
      <c r="B6" s="819"/>
      <c r="C6" s="820"/>
      <c r="D6" s="820"/>
      <c r="E6" s="820"/>
      <c r="F6" s="820"/>
      <c r="G6" s="821"/>
      <c r="H6" s="815"/>
      <c r="I6" s="815"/>
      <c r="J6" s="815"/>
      <c r="K6" s="2050"/>
    </row>
    <row r="7" spans="1:21" ht="9" customHeight="1">
      <c r="A7" s="2052" t="s">
        <v>491</v>
      </c>
      <c r="B7" s="2053"/>
      <c r="C7" s="820" t="s">
        <v>492</v>
      </c>
      <c r="D7" s="820" t="s">
        <v>493</v>
      </c>
      <c r="E7" s="2054" t="s">
        <v>494</v>
      </c>
      <c r="F7" s="820" t="s">
        <v>495</v>
      </c>
      <c r="G7" s="820" t="s">
        <v>496</v>
      </c>
      <c r="H7" s="820" t="s">
        <v>0</v>
      </c>
      <c r="I7" s="2054" t="s">
        <v>497</v>
      </c>
      <c r="J7" s="820" t="s">
        <v>498</v>
      </c>
      <c r="K7" s="2050"/>
    </row>
    <row r="8" spans="1:21" ht="9" customHeight="1">
      <c r="A8" s="2052" t="s">
        <v>516</v>
      </c>
      <c r="B8" s="2053"/>
      <c r="C8" s="820"/>
      <c r="D8" s="820" t="s">
        <v>500</v>
      </c>
      <c r="E8" s="2055"/>
      <c r="F8" s="820"/>
      <c r="G8" s="820"/>
      <c r="H8" s="820"/>
      <c r="I8" s="2055"/>
      <c r="J8" s="820" t="s">
        <v>501</v>
      </c>
      <c r="K8" s="2050"/>
    </row>
    <row r="9" spans="1:21" ht="9" customHeight="1">
      <c r="A9" s="2052" t="s">
        <v>517</v>
      </c>
      <c r="B9" s="2053"/>
      <c r="C9" s="820"/>
      <c r="D9" s="820" t="s">
        <v>503</v>
      </c>
      <c r="E9" s="2055"/>
      <c r="F9" s="820"/>
      <c r="G9" s="820"/>
      <c r="H9" s="820"/>
      <c r="I9" s="2055"/>
      <c r="J9" s="820" t="s">
        <v>504</v>
      </c>
      <c r="K9" s="2050"/>
    </row>
    <row r="10" spans="1:21" ht="9" customHeight="1">
      <c r="A10" s="818"/>
      <c r="B10" s="819"/>
      <c r="C10" s="822"/>
      <c r="D10" s="822"/>
      <c r="E10" s="2056"/>
      <c r="F10" s="822"/>
      <c r="G10" s="822"/>
      <c r="H10" s="822"/>
      <c r="I10" s="822"/>
      <c r="J10" s="822"/>
      <c r="K10" s="2051"/>
    </row>
    <row r="11" spans="1:21" ht="15" customHeight="1">
      <c r="A11" s="823"/>
      <c r="B11" s="824"/>
      <c r="C11" s="2039" t="s">
        <v>505</v>
      </c>
      <c r="D11" s="2040"/>
      <c r="E11" s="2039" t="s">
        <v>506</v>
      </c>
      <c r="F11" s="2041"/>
      <c r="G11" s="2041"/>
      <c r="H11" s="2041"/>
      <c r="I11" s="2041"/>
      <c r="J11" s="2041"/>
      <c r="K11" s="2041"/>
    </row>
    <row r="12" spans="1:21" ht="6" customHeight="1">
      <c r="A12" s="825"/>
      <c r="B12" s="825"/>
      <c r="C12" s="825"/>
      <c r="D12" s="825"/>
      <c r="E12" s="825"/>
      <c r="F12" s="825"/>
      <c r="G12" s="825"/>
      <c r="H12" s="825"/>
      <c r="I12" s="825"/>
      <c r="J12" s="825"/>
      <c r="K12" s="825"/>
      <c r="L12" s="827"/>
    </row>
    <row r="13" spans="1:21" s="831" customFormat="1" ht="2.25" customHeight="1">
      <c r="A13" s="846"/>
      <c r="B13" s="826"/>
      <c r="C13" s="865"/>
      <c r="D13" s="865"/>
      <c r="E13" s="865"/>
      <c r="F13" s="865"/>
      <c r="G13" s="865"/>
      <c r="H13" s="865"/>
      <c r="I13" s="865"/>
      <c r="J13" s="865"/>
      <c r="K13" s="865"/>
      <c r="L13" s="826"/>
    </row>
    <row r="14" spans="1:21" ht="12.75" customHeight="1">
      <c r="A14" s="2058" t="s">
        <v>528</v>
      </c>
      <c r="B14" s="2058"/>
      <c r="C14" s="2058"/>
      <c r="D14" s="2058"/>
      <c r="E14" s="2058"/>
      <c r="F14" s="2058"/>
      <c r="G14" s="2058"/>
      <c r="H14" s="2058"/>
      <c r="I14" s="2058"/>
      <c r="J14" s="2058"/>
      <c r="K14" s="2058"/>
      <c r="L14" s="827"/>
    </row>
    <row r="15" spans="1:21" ht="6" customHeight="1">
      <c r="A15" s="826" t="s">
        <v>534</v>
      </c>
      <c r="B15" s="827"/>
      <c r="C15" s="866"/>
      <c r="D15" s="866"/>
      <c r="E15" s="865"/>
      <c r="F15" s="866"/>
      <c r="G15" s="866"/>
      <c r="H15" s="865"/>
      <c r="I15" s="866"/>
      <c r="J15" s="866"/>
      <c r="K15" s="866"/>
      <c r="L15" s="827"/>
      <c r="M15" s="867"/>
      <c r="N15" s="867"/>
      <c r="O15" s="867"/>
      <c r="P15" s="867"/>
      <c r="Q15" s="867"/>
      <c r="R15" s="867"/>
      <c r="S15" s="867"/>
      <c r="T15" s="867"/>
      <c r="U15" s="867"/>
    </row>
    <row r="16" spans="1:21" s="831" customFormat="1" ht="12" customHeight="1">
      <c r="A16" s="868" t="s">
        <v>28</v>
      </c>
      <c r="B16" s="843"/>
      <c r="C16" s="869">
        <f>C17+C23+C24</f>
        <v>658</v>
      </c>
      <c r="D16" s="869">
        <f t="shared" ref="D16:K16" si="0">D17+D23+D24</f>
        <v>1866</v>
      </c>
      <c r="E16" s="869">
        <f t="shared" si="0"/>
        <v>19021.850999999999</v>
      </c>
      <c r="F16" s="869">
        <f t="shared" si="0"/>
        <v>99971.53899999999</v>
      </c>
      <c r="G16" s="869">
        <f t="shared" si="0"/>
        <v>20322.307000000004</v>
      </c>
      <c r="H16" s="869">
        <f t="shared" si="0"/>
        <v>144632.89000000001</v>
      </c>
      <c r="I16" s="869">
        <f t="shared" si="0"/>
        <v>141437.54900000003</v>
      </c>
      <c r="J16" s="869">
        <f t="shared" si="0"/>
        <v>3195.3409999999999</v>
      </c>
      <c r="K16" s="869">
        <f t="shared" si="0"/>
        <v>891.62100000000009</v>
      </c>
      <c r="L16" s="826"/>
    </row>
    <row r="17" spans="1:21" s="831" customFormat="1" ht="20.100000000000001" customHeight="1">
      <c r="A17" s="843" t="s">
        <v>518</v>
      </c>
      <c r="B17" s="843"/>
      <c r="C17" s="869">
        <f>SUM(C18:C22)</f>
        <v>640</v>
      </c>
      <c r="D17" s="869">
        <f t="shared" ref="D17:K17" si="1">SUM(D18:D22)</f>
        <v>1794</v>
      </c>
      <c r="E17" s="869">
        <f t="shared" si="1"/>
        <v>18326.173999999999</v>
      </c>
      <c r="F17" s="869">
        <f t="shared" si="1"/>
        <v>97282.973999999987</v>
      </c>
      <c r="G17" s="869">
        <f t="shared" si="1"/>
        <v>19891.313000000002</v>
      </c>
      <c r="H17" s="869">
        <f t="shared" si="1"/>
        <v>140674.114</v>
      </c>
      <c r="I17" s="869">
        <f t="shared" si="1"/>
        <v>137540.54200000002</v>
      </c>
      <c r="J17" s="869">
        <f t="shared" si="1"/>
        <v>3133.5720000000001</v>
      </c>
      <c r="K17" s="869">
        <f t="shared" si="1"/>
        <v>939.28100000000006</v>
      </c>
      <c r="L17" s="826"/>
      <c r="M17" s="867"/>
      <c r="N17" s="867"/>
      <c r="O17" s="867"/>
      <c r="P17" s="867"/>
      <c r="Q17" s="867"/>
      <c r="R17" s="867"/>
      <c r="S17" s="867"/>
      <c r="T17" s="867"/>
      <c r="U17" s="867"/>
    </row>
    <row r="18" spans="1:21" ht="20.100000000000001" customHeight="1">
      <c r="A18" s="870" t="s">
        <v>519</v>
      </c>
      <c r="B18" s="844"/>
      <c r="C18" s="871">
        <v>226</v>
      </c>
      <c r="D18" s="871">
        <v>409</v>
      </c>
      <c r="E18" s="871">
        <v>3048.8220000000001</v>
      </c>
      <c r="F18" s="871">
        <v>22817.405999999999</v>
      </c>
      <c r="G18" s="871">
        <v>2690.7860000000001</v>
      </c>
      <c r="H18" s="871">
        <v>29719.804</v>
      </c>
      <c r="I18" s="871">
        <v>28865.654999999999</v>
      </c>
      <c r="J18" s="871">
        <v>854.149</v>
      </c>
      <c r="K18" s="871">
        <v>415.1</v>
      </c>
      <c r="L18" s="827"/>
    </row>
    <row r="19" spans="1:21" ht="15" customHeight="1">
      <c r="A19" s="870" t="s">
        <v>520</v>
      </c>
      <c r="B19" s="844"/>
      <c r="C19" s="871">
        <v>163</v>
      </c>
      <c r="D19" s="871">
        <v>405</v>
      </c>
      <c r="E19" s="871">
        <v>3673.4920000000002</v>
      </c>
      <c r="F19" s="871">
        <v>23380.937999999998</v>
      </c>
      <c r="G19" s="871">
        <v>3196.0720000000001</v>
      </c>
      <c r="H19" s="871">
        <v>30895.465</v>
      </c>
      <c r="I19" s="871">
        <v>29667.731</v>
      </c>
      <c r="J19" s="871">
        <v>1227.7339999999999</v>
      </c>
      <c r="K19" s="871">
        <v>-465.57</v>
      </c>
      <c r="L19" s="827"/>
    </row>
    <row r="20" spans="1:21" ht="15" customHeight="1">
      <c r="A20" s="870" t="s">
        <v>521</v>
      </c>
      <c r="B20" s="844"/>
      <c r="C20" s="871">
        <v>207</v>
      </c>
      <c r="D20" s="871">
        <v>914</v>
      </c>
      <c r="E20" s="871">
        <v>11236.550999999999</v>
      </c>
      <c r="F20" s="871">
        <v>48039.63</v>
      </c>
      <c r="G20" s="871">
        <v>13641.287</v>
      </c>
      <c r="H20" s="871">
        <v>76191.811000000002</v>
      </c>
      <c r="I20" s="871">
        <v>75331.793000000005</v>
      </c>
      <c r="J20" s="871">
        <v>860.01800000000003</v>
      </c>
      <c r="K20" s="871">
        <v>901.75699999999995</v>
      </c>
      <c r="L20" s="827"/>
    </row>
    <row r="21" spans="1:21" ht="15" customHeight="1">
      <c r="A21" s="870" t="s">
        <v>522</v>
      </c>
      <c r="B21" s="844"/>
      <c r="C21" s="871">
        <v>23</v>
      </c>
      <c r="D21" s="871">
        <v>33</v>
      </c>
      <c r="E21" s="871">
        <v>202.66800000000001</v>
      </c>
      <c r="F21" s="871">
        <v>1543.6420000000001</v>
      </c>
      <c r="G21" s="871">
        <v>163.07900000000001</v>
      </c>
      <c r="H21" s="871">
        <v>1955.384</v>
      </c>
      <c r="I21" s="871">
        <v>1931.825</v>
      </c>
      <c r="J21" s="871">
        <v>23.559000000000001</v>
      </c>
      <c r="K21" s="871">
        <v>73.311999999999998</v>
      </c>
      <c r="L21" s="827"/>
    </row>
    <row r="22" spans="1:21" ht="15" customHeight="1">
      <c r="A22" s="870" t="s">
        <v>523</v>
      </c>
      <c r="B22" s="844"/>
      <c r="C22" s="871">
        <v>21</v>
      </c>
      <c r="D22" s="871">
        <v>33</v>
      </c>
      <c r="E22" s="871">
        <v>164.64099999999999</v>
      </c>
      <c r="F22" s="871">
        <v>1501.3579999999999</v>
      </c>
      <c r="G22" s="871">
        <v>200.089</v>
      </c>
      <c r="H22" s="871">
        <v>1911.65</v>
      </c>
      <c r="I22" s="871">
        <v>1743.538</v>
      </c>
      <c r="J22" s="871">
        <v>168.11199999999999</v>
      </c>
      <c r="K22" s="871">
        <v>14.682</v>
      </c>
      <c r="L22" s="827"/>
    </row>
    <row r="23" spans="1:21" s="831" customFormat="1" ht="20.100000000000001" customHeight="1">
      <c r="A23" s="868" t="s">
        <v>535</v>
      </c>
      <c r="B23" s="843"/>
      <c r="C23" s="869">
        <v>9</v>
      </c>
      <c r="D23" s="869">
        <v>51</v>
      </c>
      <c r="E23" s="869">
        <v>567.72799999999995</v>
      </c>
      <c r="F23" s="869">
        <v>2229.0039999999999</v>
      </c>
      <c r="G23" s="869">
        <v>324.36399999999998</v>
      </c>
      <c r="H23" s="869">
        <v>3217.011</v>
      </c>
      <c r="I23" s="869">
        <v>3204.4670000000001</v>
      </c>
      <c r="J23" s="869">
        <v>12.544</v>
      </c>
      <c r="K23" s="869">
        <v>-51.082999999999998</v>
      </c>
      <c r="L23" s="826"/>
      <c r="M23" s="867"/>
      <c r="N23" s="867"/>
      <c r="O23" s="867"/>
      <c r="P23" s="867"/>
      <c r="Q23" s="867"/>
      <c r="R23" s="867"/>
      <c r="S23" s="867"/>
      <c r="T23" s="867"/>
      <c r="U23" s="867"/>
    </row>
    <row r="24" spans="1:21" s="831" customFormat="1" ht="15" customHeight="1">
      <c r="A24" s="868" t="s">
        <v>536</v>
      </c>
      <c r="B24" s="843"/>
      <c r="C24" s="869">
        <v>9</v>
      </c>
      <c r="D24" s="869">
        <v>21</v>
      </c>
      <c r="E24" s="869">
        <v>127.949</v>
      </c>
      <c r="F24" s="869">
        <v>459.56099999999998</v>
      </c>
      <c r="G24" s="869">
        <v>106.63</v>
      </c>
      <c r="H24" s="869">
        <v>741.76499999999999</v>
      </c>
      <c r="I24" s="869">
        <v>692.54</v>
      </c>
      <c r="J24" s="869">
        <v>49.225000000000001</v>
      </c>
      <c r="K24" s="869">
        <v>3.423</v>
      </c>
      <c r="L24" s="826"/>
    </row>
    <row r="25" spans="1:21" ht="4.5" customHeight="1">
      <c r="A25" s="872"/>
      <c r="B25" s="844"/>
      <c r="C25" s="873"/>
      <c r="D25" s="873"/>
      <c r="E25" s="873"/>
      <c r="F25" s="873"/>
      <c r="G25" s="873"/>
      <c r="H25" s="873"/>
      <c r="I25" s="873"/>
      <c r="J25" s="873"/>
      <c r="K25" s="873"/>
      <c r="L25" s="827"/>
    </row>
    <row r="26" spans="1:21" ht="9" customHeight="1">
      <c r="A26" s="872"/>
      <c r="B26" s="844"/>
      <c r="C26" s="873"/>
      <c r="D26" s="873"/>
      <c r="E26" s="873"/>
      <c r="F26" s="873"/>
      <c r="G26" s="873"/>
      <c r="H26" s="873"/>
      <c r="I26" s="873"/>
      <c r="J26" s="873"/>
      <c r="K26" s="873"/>
      <c r="L26" s="827"/>
    </row>
    <row r="27" spans="1:21" ht="12.75" customHeight="1">
      <c r="A27" s="2060" t="s">
        <v>530</v>
      </c>
      <c r="B27" s="2060"/>
      <c r="C27" s="2060"/>
      <c r="D27" s="2060"/>
      <c r="E27" s="2060"/>
      <c r="F27" s="2060"/>
      <c r="G27" s="2060"/>
      <c r="H27" s="2060"/>
      <c r="I27" s="2060"/>
      <c r="J27" s="2060"/>
      <c r="K27" s="2060"/>
      <c r="L27" s="827"/>
    </row>
    <row r="28" spans="1:21" ht="6" customHeight="1">
      <c r="A28" s="843" t="s">
        <v>534</v>
      </c>
      <c r="B28" s="844"/>
      <c r="C28" s="874"/>
      <c r="D28" s="874"/>
      <c r="E28" s="873"/>
      <c r="F28" s="874"/>
      <c r="G28" s="874"/>
      <c r="H28" s="873"/>
      <c r="I28" s="874"/>
      <c r="J28" s="874"/>
      <c r="K28" s="874"/>
      <c r="L28" s="827"/>
    </row>
    <row r="29" spans="1:21" s="831" customFormat="1" ht="11.25" customHeight="1">
      <c r="A29" s="868" t="s">
        <v>28</v>
      </c>
      <c r="B29" s="843"/>
      <c r="C29" s="869">
        <f>C30+C36+C37</f>
        <v>4537</v>
      </c>
      <c r="D29" s="869">
        <f t="shared" ref="D29:K29" si="2">D30+D36+D37</f>
        <v>8090</v>
      </c>
      <c r="E29" s="869">
        <f t="shared" si="2"/>
        <v>58111.184000000008</v>
      </c>
      <c r="F29" s="869">
        <f>F30+F36+F37</f>
        <v>662536.07700000005</v>
      </c>
      <c r="G29" s="869">
        <f t="shared" si="2"/>
        <v>53288.55000000001</v>
      </c>
      <c r="H29" s="869">
        <f t="shared" si="2"/>
        <v>804557.47</v>
      </c>
      <c r="I29" s="869">
        <f t="shared" si="2"/>
        <v>769469.19099999999</v>
      </c>
      <c r="J29" s="869">
        <f t="shared" si="2"/>
        <v>35088.279000000002</v>
      </c>
      <c r="K29" s="869">
        <f t="shared" si="2"/>
        <v>21579.678</v>
      </c>
      <c r="L29" s="826"/>
    </row>
    <row r="30" spans="1:21" s="831" customFormat="1" ht="20.100000000000001" customHeight="1">
      <c r="A30" s="843" t="s">
        <v>518</v>
      </c>
      <c r="B30" s="843"/>
      <c r="C30" s="869">
        <f>SUM(C31:C35)</f>
        <v>4438</v>
      </c>
      <c r="D30" s="869">
        <f t="shared" ref="D30:K30" si="3">SUM(D31:D35)</f>
        <v>7798</v>
      </c>
      <c r="E30" s="869">
        <f t="shared" si="3"/>
        <v>55177.651000000005</v>
      </c>
      <c r="F30" s="869">
        <f>SUM(F31:F35)</f>
        <v>641575.23499999999</v>
      </c>
      <c r="G30" s="869">
        <f t="shared" si="3"/>
        <v>51327.975000000006</v>
      </c>
      <c r="H30" s="869">
        <f t="shared" si="3"/>
        <v>778126.05200000003</v>
      </c>
      <c r="I30" s="869">
        <f t="shared" si="3"/>
        <v>744294.723</v>
      </c>
      <c r="J30" s="869">
        <f t="shared" si="3"/>
        <v>33831.329000000005</v>
      </c>
      <c r="K30" s="869">
        <f t="shared" si="3"/>
        <v>21597.127</v>
      </c>
      <c r="L30" s="826"/>
      <c r="M30" s="867"/>
      <c r="N30" s="867"/>
      <c r="O30" s="867"/>
      <c r="P30" s="867"/>
      <c r="Q30" s="867"/>
      <c r="R30" s="867"/>
      <c r="S30" s="867"/>
      <c r="T30" s="867"/>
      <c r="U30" s="867"/>
    </row>
    <row r="31" spans="1:21" ht="20.100000000000001" customHeight="1">
      <c r="A31" s="870" t="s">
        <v>519</v>
      </c>
      <c r="B31" s="844"/>
      <c r="C31" s="871">
        <v>1477</v>
      </c>
      <c r="D31" s="871">
        <v>2445</v>
      </c>
      <c r="E31" s="871">
        <v>16119.567999999999</v>
      </c>
      <c r="F31" s="871">
        <v>193243.74</v>
      </c>
      <c r="G31" s="871">
        <v>15037.038</v>
      </c>
      <c r="H31" s="871">
        <v>234954.027</v>
      </c>
      <c r="I31" s="871">
        <v>224057.66099999999</v>
      </c>
      <c r="J31" s="871">
        <v>10896.366</v>
      </c>
      <c r="K31" s="871">
        <v>7072.9650000000001</v>
      </c>
      <c r="L31" s="827"/>
    </row>
    <row r="32" spans="1:21" ht="15" customHeight="1">
      <c r="A32" s="870" t="s">
        <v>520</v>
      </c>
      <c r="B32" s="844"/>
      <c r="C32" s="871">
        <v>865</v>
      </c>
      <c r="D32" s="871">
        <v>1574</v>
      </c>
      <c r="E32" s="871">
        <v>11043.664000000001</v>
      </c>
      <c r="F32" s="871">
        <v>120887.448</v>
      </c>
      <c r="G32" s="871">
        <v>9782.6350000000002</v>
      </c>
      <c r="H32" s="871">
        <v>148301.788</v>
      </c>
      <c r="I32" s="871">
        <v>143154.09400000001</v>
      </c>
      <c r="J32" s="871">
        <v>5147.6940000000004</v>
      </c>
      <c r="K32" s="871">
        <v>4215.8010000000004</v>
      </c>
      <c r="L32" s="827"/>
      <c r="M32" s="867"/>
      <c r="N32" s="867"/>
      <c r="O32" s="867"/>
      <c r="P32" s="867"/>
      <c r="Q32" s="867"/>
      <c r="R32" s="867"/>
      <c r="S32" s="867"/>
      <c r="T32" s="867"/>
      <c r="U32" s="867"/>
    </row>
    <row r="33" spans="1:21" ht="15" customHeight="1">
      <c r="A33" s="870" t="s">
        <v>521</v>
      </c>
      <c r="B33" s="844"/>
      <c r="C33" s="871">
        <v>1541</v>
      </c>
      <c r="D33" s="871">
        <v>2685</v>
      </c>
      <c r="E33" s="871">
        <v>19282.038</v>
      </c>
      <c r="F33" s="871">
        <v>228390.80799999999</v>
      </c>
      <c r="G33" s="871">
        <v>19570.436000000002</v>
      </c>
      <c r="H33" s="871">
        <v>274191.47399999999</v>
      </c>
      <c r="I33" s="871">
        <v>260742.25700000001</v>
      </c>
      <c r="J33" s="871">
        <v>13449.217000000001</v>
      </c>
      <c r="K33" s="871">
        <v>6197.0370000000003</v>
      </c>
      <c r="L33" s="827"/>
    </row>
    <row r="34" spans="1:21" ht="15" customHeight="1">
      <c r="A34" s="870" t="s">
        <v>522</v>
      </c>
      <c r="B34" s="844"/>
      <c r="C34" s="871">
        <v>312</v>
      </c>
      <c r="D34" s="871">
        <v>567</v>
      </c>
      <c r="E34" s="871">
        <v>4314.2539999999999</v>
      </c>
      <c r="F34" s="871">
        <v>47763.455999999998</v>
      </c>
      <c r="G34" s="871">
        <v>3362.9270000000001</v>
      </c>
      <c r="H34" s="871">
        <v>58602.25</v>
      </c>
      <c r="I34" s="871">
        <v>56081.853999999999</v>
      </c>
      <c r="J34" s="871">
        <v>2520.3960000000002</v>
      </c>
      <c r="K34" s="871">
        <v>2206.3000000000002</v>
      </c>
      <c r="L34" s="827"/>
    </row>
    <row r="35" spans="1:21" ht="15" customHeight="1">
      <c r="A35" s="870" t="s">
        <v>523</v>
      </c>
      <c r="B35" s="844"/>
      <c r="C35" s="871">
        <v>243</v>
      </c>
      <c r="D35" s="871">
        <v>527</v>
      </c>
      <c r="E35" s="871">
        <v>4418.1270000000004</v>
      </c>
      <c r="F35" s="871">
        <v>51289.783000000003</v>
      </c>
      <c r="G35" s="871">
        <v>3574.9389999999999</v>
      </c>
      <c r="H35" s="871">
        <v>62076.512999999999</v>
      </c>
      <c r="I35" s="871">
        <v>60258.857000000004</v>
      </c>
      <c r="J35" s="871">
        <v>1817.6559999999999</v>
      </c>
      <c r="K35" s="871">
        <v>1905.0239999999999</v>
      </c>
      <c r="L35" s="827"/>
    </row>
    <row r="36" spans="1:21" s="831" customFormat="1" ht="20.100000000000001" customHeight="1">
      <c r="A36" s="868" t="s">
        <v>535</v>
      </c>
      <c r="B36" s="843"/>
      <c r="C36" s="869">
        <v>35</v>
      </c>
      <c r="D36" s="869">
        <v>100</v>
      </c>
      <c r="E36" s="869">
        <v>991.09900000000005</v>
      </c>
      <c r="F36" s="869">
        <v>7919.9790000000003</v>
      </c>
      <c r="G36" s="869">
        <v>662.24900000000002</v>
      </c>
      <c r="H36" s="869">
        <v>9726.3310000000001</v>
      </c>
      <c r="I36" s="869">
        <v>9253.5570000000007</v>
      </c>
      <c r="J36" s="869">
        <v>472.774</v>
      </c>
      <c r="K36" s="869">
        <v>-107.47</v>
      </c>
      <c r="L36" s="826"/>
    </row>
    <row r="37" spans="1:21" s="831" customFormat="1" ht="15" customHeight="1">
      <c r="A37" s="868" t="s">
        <v>536</v>
      </c>
      <c r="B37" s="843"/>
      <c r="C37" s="869">
        <v>64</v>
      </c>
      <c r="D37" s="869">
        <v>192</v>
      </c>
      <c r="E37" s="869">
        <v>1942.434</v>
      </c>
      <c r="F37" s="869">
        <v>13040.862999999999</v>
      </c>
      <c r="G37" s="869">
        <v>1298.326</v>
      </c>
      <c r="H37" s="869">
        <v>16705.087</v>
      </c>
      <c r="I37" s="869">
        <v>15920.911</v>
      </c>
      <c r="J37" s="869">
        <v>784.17600000000004</v>
      </c>
      <c r="K37" s="869">
        <v>90.021000000000001</v>
      </c>
      <c r="L37" s="826"/>
    </row>
    <row r="38" spans="1:21" s="831" customFormat="1" ht="6" customHeight="1">
      <c r="A38" s="868"/>
      <c r="B38" s="843"/>
      <c r="C38" s="873"/>
      <c r="D38" s="873"/>
      <c r="E38" s="873"/>
      <c r="F38" s="873"/>
      <c r="G38" s="873"/>
      <c r="H38" s="873"/>
      <c r="I38" s="873"/>
      <c r="J38" s="873"/>
      <c r="K38" s="873"/>
      <c r="L38" s="826"/>
      <c r="M38" s="867"/>
      <c r="N38" s="867"/>
      <c r="O38" s="867"/>
      <c r="P38" s="867"/>
      <c r="Q38" s="867"/>
      <c r="R38" s="867"/>
      <c r="S38" s="867"/>
      <c r="T38" s="867"/>
      <c r="U38" s="867"/>
    </row>
    <row r="39" spans="1:21" s="831" customFormat="1" ht="9" customHeight="1">
      <c r="A39" s="868"/>
      <c r="B39" s="843"/>
      <c r="C39" s="873"/>
      <c r="D39" s="873"/>
      <c r="E39" s="873"/>
      <c r="F39" s="873"/>
      <c r="G39" s="873"/>
      <c r="H39" s="873"/>
      <c r="I39" s="873"/>
      <c r="J39" s="873"/>
      <c r="K39" s="873"/>
      <c r="L39" s="826"/>
    </row>
    <row r="40" spans="1:21" ht="12.75" customHeight="1">
      <c r="A40" s="2060" t="s">
        <v>531</v>
      </c>
      <c r="B40" s="2060"/>
      <c r="C40" s="2060"/>
      <c r="D40" s="2060"/>
      <c r="E40" s="2060"/>
      <c r="F40" s="2060"/>
      <c r="G40" s="2060"/>
      <c r="H40" s="2060"/>
      <c r="I40" s="2060"/>
      <c r="J40" s="2060"/>
      <c r="K40" s="2060"/>
      <c r="L40" s="827"/>
    </row>
    <row r="41" spans="1:21" ht="4.5" customHeight="1">
      <c r="A41" s="843" t="s">
        <v>534</v>
      </c>
      <c r="B41" s="844"/>
      <c r="C41" s="874"/>
      <c r="D41" s="874"/>
      <c r="E41" s="873"/>
      <c r="F41" s="874"/>
      <c r="G41" s="874"/>
      <c r="H41" s="873"/>
      <c r="I41" s="874"/>
      <c r="J41" s="874"/>
      <c r="K41" s="874"/>
      <c r="L41" s="827"/>
    </row>
    <row r="42" spans="1:21" s="831" customFormat="1" ht="13.5" customHeight="1">
      <c r="A42" s="868" t="s">
        <v>28</v>
      </c>
      <c r="B42" s="843"/>
      <c r="C42" s="869">
        <v>90</v>
      </c>
      <c r="D42" s="869">
        <v>164</v>
      </c>
      <c r="E42" s="869">
        <v>1532.799</v>
      </c>
      <c r="F42" s="869">
        <v>3926.5</v>
      </c>
      <c r="G42" s="869">
        <v>905.053</v>
      </c>
      <c r="H42" s="869">
        <v>6128.6310000000003</v>
      </c>
      <c r="I42" s="869">
        <v>5516.643</v>
      </c>
      <c r="J42" s="869">
        <v>611.98800000000006</v>
      </c>
      <c r="K42" s="869">
        <v>-332.19299999999998</v>
      </c>
      <c r="L42" s="826"/>
    </row>
    <row r="43" spans="1:21" s="831" customFormat="1" ht="20.100000000000001" customHeight="1">
      <c r="A43" s="843" t="s">
        <v>518</v>
      </c>
      <c r="B43" s="843"/>
      <c r="C43" s="869">
        <v>83</v>
      </c>
      <c r="D43" s="869">
        <v>146</v>
      </c>
      <c r="E43" s="869">
        <v>1333.9290000000001</v>
      </c>
      <c r="F43" s="869">
        <v>3202.4879999999998</v>
      </c>
      <c r="G43" s="869">
        <v>773.00599999999997</v>
      </c>
      <c r="H43" s="869">
        <v>5020.0010000000002</v>
      </c>
      <c r="I43" s="869">
        <v>4568.9740000000002</v>
      </c>
      <c r="J43" s="869">
        <v>451.02699999999999</v>
      </c>
      <c r="K43" s="869">
        <v>-320.54599999999999</v>
      </c>
      <c r="L43" s="826"/>
    </row>
    <row r="44" spans="1:21" ht="15" customHeight="1">
      <c r="A44" s="870" t="s">
        <v>519</v>
      </c>
      <c r="B44" s="844"/>
      <c r="C44" s="871">
        <v>27</v>
      </c>
      <c r="D44" s="871">
        <v>59</v>
      </c>
      <c r="E44" s="871">
        <v>765.11400000000003</v>
      </c>
      <c r="F44" s="871">
        <v>1575.444</v>
      </c>
      <c r="G44" s="871">
        <v>274.976</v>
      </c>
      <c r="H44" s="871">
        <v>2305.0729999999999</v>
      </c>
      <c r="I44" s="871">
        <v>2179.799</v>
      </c>
      <c r="J44" s="871">
        <v>125.274</v>
      </c>
      <c r="K44" s="871">
        <v>-332.303</v>
      </c>
      <c r="L44" s="827"/>
    </row>
    <row r="45" spans="1:21" ht="15" customHeight="1">
      <c r="A45" s="870" t="s">
        <v>520</v>
      </c>
      <c r="B45" s="844"/>
      <c r="C45" s="871">
        <v>21</v>
      </c>
      <c r="D45" s="871">
        <v>39</v>
      </c>
      <c r="E45" s="871">
        <v>341.851</v>
      </c>
      <c r="F45" s="871">
        <v>528.45000000000005</v>
      </c>
      <c r="G45" s="871">
        <v>253.892</v>
      </c>
      <c r="H45" s="871">
        <v>1058.8019999999999</v>
      </c>
      <c r="I45" s="871">
        <v>786.39800000000002</v>
      </c>
      <c r="J45" s="871">
        <v>272.404</v>
      </c>
      <c r="K45" s="871">
        <v>-52.542999999999999</v>
      </c>
      <c r="L45" s="827"/>
    </row>
    <row r="46" spans="1:21" ht="15" customHeight="1">
      <c r="A46" s="870" t="s">
        <v>521</v>
      </c>
      <c r="B46" s="844"/>
      <c r="C46" s="871">
        <v>30</v>
      </c>
      <c r="D46" s="871">
        <v>42</v>
      </c>
      <c r="E46" s="871">
        <v>219.69800000000001</v>
      </c>
      <c r="F46" s="871">
        <v>1005.087</v>
      </c>
      <c r="G46" s="871">
        <v>229.18</v>
      </c>
      <c r="H46" s="871">
        <v>1531.9480000000001</v>
      </c>
      <c r="I46" s="871">
        <v>1478.5989999999999</v>
      </c>
      <c r="J46" s="871">
        <v>53.348999999999997</v>
      </c>
      <c r="K46" s="871">
        <v>54.683</v>
      </c>
      <c r="L46" s="827"/>
    </row>
    <row r="47" spans="1:21" ht="15" customHeight="1">
      <c r="A47" s="870" t="s">
        <v>522</v>
      </c>
      <c r="B47" s="844"/>
      <c r="C47" s="871">
        <v>4</v>
      </c>
      <c r="D47" s="875" t="s">
        <v>529</v>
      </c>
      <c r="E47" s="875" t="s">
        <v>529</v>
      </c>
      <c r="F47" s="875" t="s">
        <v>529</v>
      </c>
      <c r="G47" s="875" t="s">
        <v>529</v>
      </c>
      <c r="H47" s="875" t="s">
        <v>529</v>
      </c>
      <c r="I47" s="875" t="s">
        <v>529</v>
      </c>
      <c r="J47" s="875" t="s">
        <v>529</v>
      </c>
      <c r="K47" s="875" t="s">
        <v>529</v>
      </c>
      <c r="L47" s="827"/>
    </row>
    <row r="48" spans="1:21" ht="15" customHeight="1">
      <c r="A48" s="870" t="s">
        <v>523</v>
      </c>
      <c r="B48" s="844"/>
      <c r="C48" s="871">
        <v>1</v>
      </c>
      <c r="D48" s="875" t="s">
        <v>529</v>
      </c>
      <c r="E48" s="875" t="s">
        <v>529</v>
      </c>
      <c r="F48" s="875" t="s">
        <v>529</v>
      </c>
      <c r="G48" s="875" t="s">
        <v>529</v>
      </c>
      <c r="H48" s="875" t="s">
        <v>529</v>
      </c>
      <c r="I48" s="875" t="s">
        <v>529</v>
      </c>
      <c r="J48" s="875" t="s">
        <v>529</v>
      </c>
      <c r="K48" s="875" t="s">
        <v>529</v>
      </c>
      <c r="L48" s="827"/>
    </row>
    <row r="49" spans="1:12" s="831" customFormat="1" ht="20.100000000000001" customHeight="1">
      <c r="A49" s="868" t="s">
        <v>535</v>
      </c>
      <c r="B49" s="843"/>
      <c r="C49" s="869">
        <v>4</v>
      </c>
      <c r="D49" s="876" t="s">
        <v>529</v>
      </c>
      <c r="E49" s="876" t="s">
        <v>529</v>
      </c>
      <c r="F49" s="876" t="s">
        <v>529</v>
      </c>
      <c r="G49" s="876" t="s">
        <v>529</v>
      </c>
      <c r="H49" s="876" t="s">
        <v>529</v>
      </c>
      <c r="I49" s="876" t="s">
        <v>529</v>
      </c>
      <c r="J49" s="876" t="s">
        <v>529</v>
      </c>
      <c r="K49" s="876" t="s">
        <v>529</v>
      </c>
      <c r="L49" s="826"/>
    </row>
    <row r="50" spans="1:12" s="831" customFormat="1" ht="20.100000000000001" customHeight="1">
      <c r="A50" s="868" t="s">
        <v>536</v>
      </c>
      <c r="B50" s="843"/>
      <c r="C50" s="869">
        <v>3</v>
      </c>
      <c r="D50" s="876" t="s">
        <v>529</v>
      </c>
      <c r="E50" s="876" t="s">
        <v>529</v>
      </c>
      <c r="F50" s="876" t="s">
        <v>529</v>
      </c>
      <c r="G50" s="876" t="s">
        <v>529</v>
      </c>
      <c r="H50" s="876" t="s">
        <v>529</v>
      </c>
      <c r="I50" s="876" t="s">
        <v>529</v>
      </c>
      <c r="J50" s="876" t="s">
        <v>529</v>
      </c>
      <c r="K50" s="876" t="s">
        <v>529</v>
      </c>
      <c r="L50" s="826"/>
    </row>
    <row r="51" spans="1:12" ht="6" customHeight="1">
      <c r="A51" s="826"/>
      <c r="B51" s="827"/>
      <c r="C51" s="866"/>
      <c r="D51" s="866"/>
      <c r="E51" s="865"/>
      <c r="F51" s="866"/>
      <c r="G51" s="866"/>
      <c r="H51" s="865"/>
      <c r="I51" s="866"/>
      <c r="J51" s="866"/>
      <c r="K51" s="866"/>
      <c r="L51" s="827"/>
    </row>
    <row r="52" spans="1:12" ht="2.25" customHeight="1" thickBot="1">
      <c r="A52" s="877"/>
      <c r="B52" s="877"/>
      <c r="C52" s="878">
        <v>6</v>
      </c>
      <c r="D52" s="878" t="s">
        <v>529</v>
      </c>
      <c r="E52" s="878" t="s">
        <v>529</v>
      </c>
      <c r="F52" s="878" t="s">
        <v>529</v>
      </c>
      <c r="G52" s="878" t="s">
        <v>529</v>
      </c>
      <c r="H52" s="878" t="s">
        <v>529</v>
      </c>
      <c r="I52" s="878" t="s">
        <v>529</v>
      </c>
      <c r="J52" s="878" t="s">
        <v>529</v>
      </c>
      <c r="K52" s="878" t="s">
        <v>529</v>
      </c>
      <c r="L52" s="827"/>
    </row>
    <row r="53" spans="1:12" ht="3.75" customHeight="1" thickTop="1">
      <c r="A53" s="431"/>
      <c r="B53" s="431"/>
      <c r="C53" s="879"/>
      <c r="D53" s="879"/>
      <c r="E53" s="879"/>
      <c r="F53" s="879"/>
      <c r="G53" s="879"/>
      <c r="H53" s="879"/>
      <c r="I53" s="879"/>
      <c r="J53" s="879"/>
      <c r="K53" s="879"/>
      <c r="L53" s="827"/>
    </row>
    <row r="54" spans="1:12" ht="12.95" customHeight="1">
      <c r="A54" s="2058" t="s">
        <v>513</v>
      </c>
      <c r="B54" s="2058"/>
      <c r="C54" s="2058"/>
      <c r="D54" s="2058"/>
      <c r="E54" s="2058"/>
      <c r="F54" s="2058"/>
      <c r="G54" s="2058"/>
      <c r="H54" s="2058"/>
      <c r="I54" s="2058"/>
      <c r="J54" s="2058"/>
      <c r="K54" s="2058"/>
      <c r="L54" s="827"/>
    </row>
    <row r="55" spans="1:12" ht="15.75" customHeight="1">
      <c r="A55" s="827"/>
      <c r="B55" s="827"/>
      <c r="C55" s="827"/>
      <c r="D55" s="827"/>
      <c r="E55" s="827"/>
      <c r="F55" s="827"/>
      <c r="G55" s="827"/>
      <c r="H55" s="827"/>
      <c r="I55" s="827"/>
      <c r="J55" s="827"/>
      <c r="K55" s="827"/>
      <c r="L55" s="827"/>
    </row>
    <row r="56" spans="1:12">
      <c r="A56" s="827"/>
      <c r="B56" s="827"/>
      <c r="C56" s="827"/>
      <c r="D56" s="827"/>
      <c r="E56" s="827"/>
      <c r="F56" s="827"/>
      <c r="G56" s="827"/>
      <c r="H56" s="827"/>
      <c r="I56" s="827"/>
      <c r="J56" s="827"/>
      <c r="K56" s="827"/>
      <c r="L56" s="827"/>
    </row>
    <row r="57" spans="1:12">
      <c r="A57" s="827"/>
      <c r="B57" s="827"/>
      <c r="C57" s="827"/>
      <c r="D57" s="827"/>
      <c r="E57" s="827"/>
      <c r="F57" s="827"/>
      <c r="G57" s="827"/>
      <c r="H57" s="827"/>
      <c r="I57" s="827"/>
      <c r="J57" s="827"/>
      <c r="K57" s="827"/>
      <c r="L57" s="827"/>
    </row>
    <row r="58" spans="1:12">
      <c r="A58" s="827"/>
      <c r="B58" s="827"/>
      <c r="C58" s="827"/>
      <c r="D58" s="827"/>
      <c r="E58" s="827"/>
      <c r="F58" s="827"/>
      <c r="G58" s="827"/>
      <c r="H58" s="827"/>
      <c r="I58" s="827"/>
      <c r="J58" s="827"/>
      <c r="K58" s="827"/>
      <c r="L58" s="827"/>
    </row>
    <row r="59" spans="1:12">
      <c r="A59" s="827"/>
      <c r="B59" s="827"/>
      <c r="C59" s="827"/>
      <c r="D59" s="827"/>
      <c r="E59" s="827"/>
      <c r="F59" s="827"/>
      <c r="G59" s="827"/>
      <c r="H59" s="827"/>
      <c r="I59" s="827"/>
      <c r="J59" s="827"/>
      <c r="K59" s="827"/>
      <c r="L59" s="827"/>
    </row>
    <row r="62" spans="1:12">
      <c r="C62" s="867"/>
      <c r="D62" s="867"/>
      <c r="E62" s="867"/>
      <c r="F62" s="867"/>
      <c r="G62" s="867"/>
      <c r="H62" s="867"/>
      <c r="I62" s="867"/>
      <c r="J62" s="867"/>
      <c r="K62" s="867"/>
    </row>
    <row r="64" spans="1:12">
      <c r="C64" s="867"/>
      <c r="D64" s="867"/>
      <c r="E64" s="867"/>
      <c r="F64" s="867"/>
      <c r="G64" s="867"/>
      <c r="H64" s="867"/>
      <c r="I64" s="867"/>
      <c r="J64" s="867"/>
      <c r="K64" s="867"/>
    </row>
    <row r="70" spans="3:11">
      <c r="C70" s="867"/>
      <c r="D70" s="860"/>
      <c r="E70" s="860"/>
      <c r="F70" s="860"/>
      <c r="G70" s="860"/>
      <c r="H70" s="860"/>
      <c r="I70" s="860"/>
      <c r="J70" s="860"/>
      <c r="K70" s="860"/>
    </row>
  </sheetData>
  <mergeCells count="16">
    <mergeCell ref="A54:K54"/>
    <mergeCell ref="A2:K2"/>
    <mergeCell ref="A3:K3"/>
    <mergeCell ref="E5:G5"/>
    <mergeCell ref="H5:J5"/>
    <mergeCell ref="K5:K10"/>
    <mergeCell ref="A7:B7"/>
    <mergeCell ref="E7:E10"/>
    <mergeCell ref="I7:I9"/>
    <mergeCell ref="A8:B8"/>
    <mergeCell ref="A9:B9"/>
    <mergeCell ref="C11:D11"/>
    <mergeCell ref="E11:K11"/>
    <mergeCell ref="A14:K14"/>
    <mergeCell ref="A27:K27"/>
    <mergeCell ref="A40:K40"/>
  </mergeCells>
  <conditionalFormatting sqref="E62:K62 E64:K64 E70:K70 O15:U15 O17:U17 O23:U23 E18:K24 O30:U30 O32:U32 O38:U38 E42:K50 E31:K37">
    <cfRule type="cellIs" dxfId="57" priority="1" stopIfTrue="1" operator="between">
      <formula>0.1</formula>
      <formula>0.459</formula>
    </cfRule>
  </conditionalFormatting>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dimension ref="A1:M67"/>
  <sheetViews>
    <sheetView showGridLines="0" workbookViewId="0"/>
  </sheetViews>
  <sheetFormatPr defaultColWidth="10.5703125" defaultRowHeight="12.75"/>
  <cols>
    <col min="1" max="1" width="10.5703125" style="812" customWidth="1"/>
    <col min="2" max="2" width="4" style="812" customWidth="1"/>
    <col min="3" max="3" width="8.140625" style="812" customWidth="1"/>
    <col min="4" max="4" width="7.85546875" style="812" customWidth="1"/>
    <col min="5" max="5" width="7" style="812" customWidth="1"/>
    <col min="6" max="6" width="7.140625" style="812" customWidth="1"/>
    <col min="7" max="7" width="8" style="812" customWidth="1"/>
    <col min="8" max="8" width="8.28515625" style="812" customWidth="1"/>
    <col min="9" max="9" width="7.5703125" style="812" customWidth="1"/>
    <col min="10" max="10" width="9.140625" style="812" customWidth="1"/>
    <col min="11" max="11" width="9.28515625" style="812" customWidth="1"/>
    <col min="12" max="16384" width="10.5703125" style="812"/>
  </cols>
  <sheetData>
    <row r="1" spans="1:13" ht="19.5" customHeight="1">
      <c r="A1" s="1921" t="s">
        <v>1737</v>
      </c>
    </row>
    <row r="2" spans="1:13" ht="15" customHeight="1">
      <c r="A2" s="2057" t="s">
        <v>537</v>
      </c>
      <c r="B2" s="2057"/>
      <c r="C2" s="2057"/>
      <c r="D2" s="2057"/>
    </row>
    <row r="3" spans="1:13" ht="20.25" customHeight="1">
      <c r="A3" s="2063" t="s">
        <v>538</v>
      </c>
      <c r="B3" s="2063"/>
      <c r="C3" s="2063"/>
      <c r="D3" s="2063"/>
      <c r="E3" s="1952"/>
      <c r="F3" s="1952"/>
      <c r="G3" s="1952"/>
      <c r="H3" s="1952"/>
      <c r="I3" s="1952"/>
      <c r="J3" s="1952"/>
      <c r="K3" s="1952"/>
    </row>
    <row r="4" spans="1:13" ht="12.95" customHeight="1">
      <c r="A4" s="813">
        <v>2015</v>
      </c>
      <c r="B4" s="814"/>
      <c r="C4" s="814"/>
      <c r="D4" s="431"/>
      <c r="E4" s="827"/>
    </row>
    <row r="5" spans="1:13" ht="15" customHeight="1">
      <c r="A5" s="815"/>
      <c r="B5" s="816"/>
      <c r="C5" s="817"/>
      <c r="D5" s="815"/>
      <c r="E5" s="2045" t="s">
        <v>488</v>
      </c>
      <c r="F5" s="2046"/>
      <c r="G5" s="2046"/>
      <c r="H5" s="2047" t="s">
        <v>489</v>
      </c>
      <c r="I5" s="2048"/>
      <c r="J5" s="2048"/>
      <c r="K5" s="2049" t="s">
        <v>490</v>
      </c>
    </row>
    <row r="6" spans="1:13" ht="5.25" customHeight="1">
      <c r="A6" s="818"/>
      <c r="B6" s="819"/>
      <c r="C6" s="820"/>
      <c r="D6" s="820"/>
      <c r="E6" s="817"/>
      <c r="F6" s="817"/>
      <c r="G6" s="817"/>
      <c r="H6" s="815"/>
      <c r="I6" s="815"/>
      <c r="J6" s="815"/>
      <c r="K6" s="2050"/>
    </row>
    <row r="7" spans="1:13">
      <c r="A7" s="2052" t="s">
        <v>491</v>
      </c>
      <c r="B7" s="2053"/>
      <c r="C7" s="820"/>
      <c r="D7" s="820" t="s">
        <v>493</v>
      </c>
      <c r="E7" s="2054" t="s">
        <v>494</v>
      </c>
      <c r="F7" s="820"/>
      <c r="G7" s="820"/>
      <c r="H7" s="820"/>
      <c r="I7" s="2064" t="s">
        <v>497</v>
      </c>
      <c r="J7" s="820" t="s">
        <v>498</v>
      </c>
      <c r="K7" s="2050"/>
    </row>
    <row r="8" spans="1:13">
      <c r="A8" s="2052" t="s">
        <v>499</v>
      </c>
      <c r="B8" s="2053"/>
      <c r="C8" s="820" t="s">
        <v>492</v>
      </c>
      <c r="D8" s="820" t="s">
        <v>500</v>
      </c>
      <c r="E8" s="2055"/>
      <c r="F8" s="820" t="s">
        <v>495</v>
      </c>
      <c r="G8" s="820" t="s">
        <v>496</v>
      </c>
      <c r="H8" s="820" t="s">
        <v>0</v>
      </c>
      <c r="I8" s="2065"/>
      <c r="J8" s="820" t="s">
        <v>501</v>
      </c>
      <c r="K8" s="2050"/>
    </row>
    <row r="9" spans="1:13">
      <c r="A9" s="2052" t="s">
        <v>502</v>
      </c>
      <c r="B9" s="2053"/>
      <c r="C9" s="820"/>
      <c r="D9" s="820" t="s">
        <v>503</v>
      </c>
      <c r="E9" s="2055"/>
      <c r="F9" s="820"/>
      <c r="G9" s="820"/>
      <c r="H9" s="820"/>
      <c r="I9" s="2065"/>
      <c r="J9" s="820" t="s">
        <v>504</v>
      </c>
      <c r="K9" s="2050"/>
    </row>
    <row r="10" spans="1:13" ht="6" customHeight="1">
      <c r="A10" s="818"/>
      <c r="B10" s="819"/>
      <c r="C10" s="822"/>
      <c r="D10" s="822"/>
      <c r="E10" s="2056"/>
      <c r="F10" s="822"/>
      <c r="G10" s="822"/>
      <c r="H10" s="822"/>
      <c r="I10" s="822"/>
      <c r="J10" s="822"/>
      <c r="K10" s="2051"/>
    </row>
    <row r="11" spans="1:13" ht="12.75" customHeight="1">
      <c r="A11" s="823"/>
      <c r="B11" s="824"/>
      <c r="C11" s="2039" t="s">
        <v>505</v>
      </c>
      <c r="D11" s="2040"/>
      <c r="E11" s="2061" t="s">
        <v>506</v>
      </c>
      <c r="F11" s="2062"/>
      <c r="G11" s="2062"/>
      <c r="H11" s="2062"/>
      <c r="I11" s="2062"/>
      <c r="J11" s="2062"/>
      <c r="K11" s="2062"/>
    </row>
    <row r="12" spans="1:13" ht="5.25" customHeight="1">
      <c r="A12" s="825"/>
      <c r="B12" s="825"/>
      <c r="C12" s="825"/>
      <c r="D12" s="825"/>
      <c r="E12" s="827"/>
    </row>
    <row r="13" spans="1:13" ht="12.75" customHeight="1">
      <c r="A13" s="826" t="s">
        <v>539</v>
      </c>
      <c r="B13" s="827"/>
      <c r="C13" s="828"/>
      <c r="D13" s="828"/>
      <c r="E13" s="827"/>
    </row>
    <row r="14" spans="1:13" ht="6.75" customHeight="1">
      <c r="A14" s="826"/>
      <c r="B14" s="827"/>
      <c r="C14" s="828"/>
      <c r="D14" s="828"/>
      <c r="E14" s="827"/>
    </row>
    <row r="15" spans="1:13" s="831" customFormat="1" ht="12" customHeight="1">
      <c r="A15" s="826" t="s">
        <v>0</v>
      </c>
      <c r="B15" s="826"/>
      <c r="C15" s="880">
        <v>1673</v>
      </c>
      <c r="D15" s="880">
        <v>10234</v>
      </c>
      <c r="E15" s="880">
        <v>297558.78499999997</v>
      </c>
      <c r="F15" s="880">
        <v>184239.61900000001</v>
      </c>
      <c r="G15" s="880">
        <v>488400.47899999999</v>
      </c>
      <c r="H15" s="880">
        <v>1029050.221</v>
      </c>
      <c r="I15" s="829">
        <v>589053.93400000001</v>
      </c>
      <c r="J15" s="880">
        <v>439996.28700000001</v>
      </c>
      <c r="K15" s="880">
        <v>-14445.284</v>
      </c>
      <c r="L15" s="830"/>
      <c r="M15" s="830"/>
    </row>
    <row r="16" spans="1:13" ht="18" customHeight="1">
      <c r="A16" s="833" t="s">
        <v>508</v>
      </c>
      <c r="B16" s="827"/>
      <c r="C16" s="881">
        <v>1521</v>
      </c>
      <c r="D16" s="881">
        <v>3051</v>
      </c>
      <c r="E16" s="881">
        <v>39684.614000000001</v>
      </c>
      <c r="F16" s="881">
        <v>32480.683000000001</v>
      </c>
      <c r="G16" s="881">
        <v>90879.358999999997</v>
      </c>
      <c r="H16" s="881">
        <v>170510.33600000001</v>
      </c>
      <c r="I16" s="834">
        <v>85114.517000000007</v>
      </c>
      <c r="J16" s="881">
        <v>85395.819000000003</v>
      </c>
      <c r="K16" s="881">
        <v>-29018.686000000002</v>
      </c>
      <c r="L16" s="836"/>
      <c r="M16" s="830"/>
    </row>
    <row r="17" spans="1:13" ht="12.95" customHeight="1">
      <c r="A17" s="837" t="s">
        <v>509</v>
      </c>
      <c r="B17" s="827"/>
      <c r="C17" s="881">
        <v>117</v>
      </c>
      <c r="D17" s="881">
        <v>2356</v>
      </c>
      <c r="E17" s="881">
        <v>52954.561000000002</v>
      </c>
      <c r="F17" s="881">
        <v>31892.216</v>
      </c>
      <c r="G17" s="881">
        <v>80584.073999999993</v>
      </c>
      <c r="H17" s="881">
        <v>172636.12599999999</v>
      </c>
      <c r="I17" s="834">
        <v>114025.80899999999</v>
      </c>
      <c r="J17" s="881">
        <v>58610.317000000003</v>
      </c>
      <c r="K17" s="881">
        <v>-2660.8719999999998</v>
      </c>
      <c r="L17" s="836"/>
      <c r="M17" s="830"/>
    </row>
    <row r="18" spans="1:13" ht="12.95" customHeight="1">
      <c r="A18" s="837" t="s">
        <v>510</v>
      </c>
      <c r="B18" s="827"/>
      <c r="C18" s="881">
        <v>30</v>
      </c>
      <c r="D18" s="881">
        <v>3129</v>
      </c>
      <c r="E18" s="881">
        <v>113378.076</v>
      </c>
      <c r="F18" s="881">
        <v>33829.413999999997</v>
      </c>
      <c r="G18" s="881">
        <v>153100.65100000001</v>
      </c>
      <c r="H18" s="881">
        <v>303032.43</v>
      </c>
      <c r="I18" s="834">
        <v>192131.177</v>
      </c>
      <c r="J18" s="881">
        <v>110901.253</v>
      </c>
      <c r="K18" s="881">
        <v>-7014.1239999999998</v>
      </c>
      <c r="L18" s="836"/>
      <c r="M18" s="830"/>
    </row>
    <row r="19" spans="1:13" ht="12.95" customHeight="1">
      <c r="A19" s="833" t="s">
        <v>511</v>
      </c>
      <c r="B19" s="827"/>
      <c r="C19" s="881">
        <v>5</v>
      </c>
      <c r="D19" s="881">
        <v>1698</v>
      </c>
      <c r="E19" s="881">
        <v>91541.534</v>
      </c>
      <c r="F19" s="881">
        <v>86037.305999999997</v>
      </c>
      <c r="G19" s="881">
        <v>163836.39499999999</v>
      </c>
      <c r="H19" s="881">
        <v>382871.32900000003</v>
      </c>
      <c r="I19" s="834">
        <v>197782.43100000001</v>
      </c>
      <c r="J19" s="881">
        <v>185088.89799999999</v>
      </c>
      <c r="K19" s="881">
        <v>24248.398000000001</v>
      </c>
      <c r="L19" s="836"/>
      <c r="M19" s="830"/>
    </row>
    <row r="20" spans="1:13" ht="11.25" customHeight="1">
      <c r="A20" s="833"/>
      <c r="B20" s="827"/>
      <c r="C20" s="838"/>
      <c r="D20" s="838"/>
      <c r="E20" s="838"/>
      <c r="F20" s="882"/>
      <c r="G20" s="882"/>
      <c r="H20" s="882"/>
      <c r="I20" s="882"/>
      <c r="J20" s="882"/>
      <c r="K20" s="882"/>
      <c r="L20" s="839"/>
    </row>
    <row r="21" spans="1:13" ht="12.95" customHeight="1">
      <c r="A21" s="846" t="s">
        <v>540</v>
      </c>
      <c r="B21" s="851"/>
      <c r="C21" s="852"/>
      <c r="D21" s="852"/>
      <c r="E21" s="838"/>
      <c r="F21" s="882"/>
      <c r="G21" s="882"/>
      <c r="H21" s="882"/>
      <c r="I21" s="882"/>
      <c r="J21" s="882"/>
      <c r="K21" s="882"/>
      <c r="L21" s="839"/>
    </row>
    <row r="22" spans="1:13" ht="6.75" customHeight="1">
      <c r="A22" s="826"/>
      <c r="B22" s="826"/>
      <c r="C22" s="855"/>
      <c r="D22" s="852"/>
      <c r="E22" s="838"/>
      <c r="F22" s="882"/>
      <c r="G22" s="882"/>
      <c r="H22" s="882"/>
      <c r="I22" s="882"/>
      <c r="J22" s="882"/>
      <c r="K22" s="882"/>
      <c r="L22" s="839"/>
    </row>
    <row r="23" spans="1:13" ht="12.95" customHeight="1">
      <c r="A23" s="826" t="s">
        <v>0</v>
      </c>
      <c r="B23" s="826"/>
      <c r="C23" s="880">
        <v>1339</v>
      </c>
      <c r="D23" s="880">
        <v>7358</v>
      </c>
      <c r="E23" s="880">
        <v>186601.55900000001</v>
      </c>
      <c r="F23" s="880">
        <v>173304.136</v>
      </c>
      <c r="G23" s="880">
        <v>368841.25</v>
      </c>
      <c r="H23" s="880">
        <v>752609.39800000004</v>
      </c>
      <c r="I23" s="880">
        <v>545379.59100000001</v>
      </c>
      <c r="J23" s="880">
        <v>207229.807</v>
      </c>
      <c r="K23" s="880">
        <v>-35679.906000000003</v>
      </c>
      <c r="L23" s="839"/>
    </row>
    <row r="24" spans="1:13" ht="18" customHeight="1">
      <c r="A24" s="833" t="s">
        <v>508</v>
      </c>
      <c r="B24" s="827"/>
      <c r="C24" s="881">
        <v>1233</v>
      </c>
      <c r="D24" s="881" t="s">
        <v>529</v>
      </c>
      <c r="E24" s="881" t="s">
        <v>529</v>
      </c>
      <c r="F24" s="881" t="s">
        <v>529</v>
      </c>
      <c r="G24" s="881" t="s">
        <v>529</v>
      </c>
      <c r="H24" s="881" t="s">
        <v>529</v>
      </c>
      <c r="I24" s="881" t="s">
        <v>529</v>
      </c>
      <c r="J24" s="881" t="s">
        <v>529</v>
      </c>
      <c r="K24" s="881" t="s">
        <v>529</v>
      </c>
      <c r="L24" s="839"/>
    </row>
    <row r="25" spans="1:13" ht="12.95" customHeight="1">
      <c r="A25" s="837" t="s">
        <v>509</v>
      </c>
      <c r="B25" s="827"/>
      <c r="C25" s="881">
        <v>82</v>
      </c>
      <c r="D25" s="859">
        <v>1603</v>
      </c>
      <c r="E25" s="859">
        <v>33906.633000000002</v>
      </c>
      <c r="F25" s="859">
        <v>26890.598000000002</v>
      </c>
      <c r="G25" s="859">
        <v>63620.423000000003</v>
      </c>
      <c r="H25" s="859">
        <v>130267.996</v>
      </c>
      <c r="I25" s="859">
        <v>99380.096000000005</v>
      </c>
      <c r="J25" s="859">
        <v>30887.9</v>
      </c>
      <c r="K25" s="859">
        <v>-2841.6880000000001</v>
      </c>
      <c r="L25" s="839"/>
    </row>
    <row r="26" spans="1:13" ht="12.95" customHeight="1">
      <c r="A26" s="837" t="s">
        <v>510</v>
      </c>
      <c r="B26" s="827"/>
      <c r="C26" s="881">
        <v>21</v>
      </c>
      <c r="D26" s="881">
        <v>2265</v>
      </c>
      <c r="E26" s="881">
        <v>84586.081999999995</v>
      </c>
      <c r="F26" s="881">
        <v>33538.398999999998</v>
      </c>
      <c r="G26" s="881">
        <v>139305.228</v>
      </c>
      <c r="H26" s="881">
        <v>250933.62299999999</v>
      </c>
      <c r="I26" s="881">
        <v>170189.37</v>
      </c>
      <c r="J26" s="881">
        <v>80744.252999999997</v>
      </c>
      <c r="K26" s="881">
        <v>-14238.696</v>
      </c>
      <c r="L26" s="839"/>
    </row>
    <row r="27" spans="1:13" ht="12.95" customHeight="1">
      <c r="A27" s="833" t="s">
        <v>511</v>
      </c>
      <c r="B27" s="827"/>
      <c r="C27" s="881">
        <v>3</v>
      </c>
      <c r="D27" s="859" t="s">
        <v>529</v>
      </c>
      <c r="E27" s="859" t="s">
        <v>529</v>
      </c>
      <c r="F27" s="859" t="s">
        <v>529</v>
      </c>
      <c r="G27" s="859" t="s">
        <v>529</v>
      </c>
      <c r="H27" s="859" t="s">
        <v>529</v>
      </c>
      <c r="I27" s="859" t="s">
        <v>529</v>
      </c>
      <c r="J27" s="859" t="s">
        <v>529</v>
      </c>
      <c r="K27" s="859" t="s">
        <v>529</v>
      </c>
      <c r="L27" s="839"/>
    </row>
    <row r="28" spans="1:13" ht="7.5" customHeight="1">
      <c r="A28" s="833"/>
      <c r="B28" s="827"/>
      <c r="C28" s="883"/>
      <c r="D28" s="883"/>
      <c r="E28" s="838"/>
      <c r="F28" s="882"/>
      <c r="G28" s="882"/>
      <c r="H28" s="882"/>
      <c r="I28" s="882"/>
      <c r="J28" s="882"/>
      <c r="K28" s="882"/>
      <c r="L28" s="839"/>
    </row>
    <row r="29" spans="1:13" ht="12.75" customHeight="1">
      <c r="A29" s="846" t="s">
        <v>541</v>
      </c>
      <c r="B29" s="851"/>
      <c r="C29" s="852"/>
      <c r="D29" s="852"/>
      <c r="E29" s="838"/>
      <c r="F29" s="882"/>
      <c r="G29" s="882"/>
      <c r="H29" s="882"/>
      <c r="I29" s="882"/>
      <c r="J29" s="882"/>
      <c r="K29" s="882"/>
      <c r="L29" s="839"/>
    </row>
    <row r="30" spans="1:13" ht="6.75" customHeight="1">
      <c r="A30" s="846"/>
      <c r="B30" s="851"/>
      <c r="C30" s="852"/>
      <c r="D30" s="852"/>
      <c r="E30" s="838"/>
      <c r="F30" s="882"/>
      <c r="G30" s="882"/>
      <c r="H30" s="882"/>
      <c r="I30" s="882"/>
      <c r="J30" s="882"/>
      <c r="K30" s="882"/>
      <c r="L30" s="839"/>
    </row>
    <row r="31" spans="1:13" ht="12.95" customHeight="1">
      <c r="A31" s="826" t="s">
        <v>0</v>
      </c>
      <c r="B31" s="826"/>
      <c r="C31" s="880">
        <v>430</v>
      </c>
      <c r="D31" s="880">
        <v>2297</v>
      </c>
      <c r="E31" s="880">
        <v>52836.896000000001</v>
      </c>
      <c r="F31" s="880">
        <v>118687.686</v>
      </c>
      <c r="G31" s="880">
        <v>145980.27299999999</v>
      </c>
      <c r="H31" s="880">
        <v>349000.32299999997</v>
      </c>
      <c r="I31" s="880">
        <v>328666.77299999999</v>
      </c>
      <c r="J31" s="880">
        <v>20333.55</v>
      </c>
      <c r="K31" s="880">
        <v>-4967.5879999999997</v>
      </c>
      <c r="L31" s="839"/>
    </row>
    <row r="32" spans="1:13" ht="18" customHeight="1">
      <c r="A32" s="833" t="s">
        <v>508</v>
      </c>
      <c r="B32" s="827"/>
      <c r="C32" s="881">
        <v>395</v>
      </c>
      <c r="D32" s="859">
        <v>667</v>
      </c>
      <c r="E32" s="859">
        <v>7889.4120000000003</v>
      </c>
      <c r="F32" s="859">
        <v>12432.645</v>
      </c>
      <c r="G32" s="859">
        <v>19992.792000000001</v>
      </c>
      <c r="H32" s="859">
        <v>41407.972999999998</v>
      </c>
      <c r="I32" s="859">
        <v>35548.646000000001</v>
      </c>
      <c r="J32" s="859">
        <v>5859.3270000000002</v>
      </c>
      <c r="K32" s="859">
        <v>-23340.716</v>
      </c>
      <c r="L32" s="839"/>
    </row>
    <row r="33" spans="1:12" ht="12.95" customHeight="1">
      <c r="A33" s="837" t="s">
        <v>509</v>
      </c>
      <c r="B33" s="827"/>
      <c r="C33" s="881">
        <v>27</v>
      </c>
      <c r="D33" s="881">
        <v>604</v>
      </c>
      <c r="E33" s="881">
        <v>13365.73</v>
      </c>
      <c r="F33" s="881">
        <v>16742.508999999998</v>
      </c>
      <c r="G33" s="881">
        <v>33385.81</v>
      </c>
      <c r="H33" s="881">
        <v>71280.525999999998</v>
      </c>
      <c r="I33" s="881">
        <v>68694.057000000001</v>
      </c>
      <c r="J33" s="881">
        <v>2586.4690000000001</v>
      </c>
      <c r="K33" s="881">
        <v>1120.1969999999999</v>
      </c>
      <c r="L33" s="839"/>
    </row>
    <row r="34" spans="1:12" ht="12.95" customHeight="1">
      <c r="A34" s="837" t="s">
        <v>510</v>
      </c>
      <c r="B34" s="827"/>
      <c r="C34" s="881">
        <v>6</v>
      </c>
      <c r="D34" s="881" t="s">
        <v>529</v>
      </c>
      <c r="E34" s="881" t="s">
        <v>529</v>
      </c>
      <c r="F34" s="881" t="s">
        <v>529</v>
      </c>
      <c r="G34" s="881" t="s">
        <v>529</v>
      </c>
      <c r="H34" s="881" t="s">
        <v>529</v>
      </c>
      <c r="I34" s="881" t="s">
        <v>529</v>
      </c>
      <c r="J34" s="881" t="s">
        <v>529</v>
      </c>
      <c r="K34" s="881" t="s">
        <v>529</v>
      </c>
      <c r="L34" s="839"/>
    </row>
    <row r="35" spans="1:12" ht="12.95" customHeight="1">
      <c r="A35" s="833" t="s">
        <v>511</v>
      </c>
      <c r="B35" s="827"/>
      <c r="C35" s="881">
        <v>2</v>
      </c>
      <c r="D35" s="859" t="s">
        <v>529</v>
      </c>
      <c r="E35" s="859" t="s">
        <v>529</v>
      </c>
      <c r="F35" s="859" t="s">
        <v>529</v>
      </c>
      <c r="G35" s="859" t="s">
        <v>529</v>
      </c>
      <c r="H35" s="859" t="s">
        <v>529</v>
      </c>
      <c r="I35" s="859" t="s">
        <v>529</v>
      </c>
      <c r="J35" s="859" t="s">
        <v>529</v>
      </c>
      <c r="K35" s="859" t="s">
        <v>529</v>
      </c>
      <c r="L35" s="839"/>
    </row>
    <row r="36" spans="1:12" ht="6.75" customHeight="1">
      <c r="A36" s="833"/>
      <c r="B36" s="827"/>
      <c r="C36" s="883"/>
      <c r="D36" s="883"/>
      <c r="E36" s="838"/>
      <c r="F36" s="882"/>
      <c r="G36" s="882"/>
      <c r="H36" s="882"/>
      <c r="I36" s="882"/>
      <c r="J36" s="882"/>
      <c r="K36" s="882"/>
      <c r="L36" s="839"/>
    </row>
    <row r="37" spans="1:12" ht="12.75" customHeight="1">
      <c r="A37" s="846" t="s">
        <v>542</v>
      </c>
      <c r="B37" s="851"/>
      <c r="C37" s="852"/>
      <c r="D37" s="852"/>
      <c r="E37" s="838"/>
      <c r="F37" s="882"/>
      <c r="G37" s="882"/>
      <c r="H37" s="882"/>
      <c r="I37" s="882"/>
      <c r="J37" s="882"/>
      <c r="K37" s="882"/>
      <c r="L37" s="839"/>
    </row>
    <row r="38" spans="1:12" ht="9" customHeight="1">
      <c r="A38" s="826"/>
      <c r="B38" s="826"/>
      <c r="C38" s="855"/>
      <c r="D38" s="852"/>
      <c r="E38" s="838"/>
      <c r="F38" s="884"/>
      <c r="G38" s="884"/>
      <c r="H38" s="884"/>
      <c r="I38" s="884"/>
      <c r="J38" s="884"/>
      <c r="K38" s="884"/>
    </row>
    <row r="39" spans="1:12" s="831" customFormat="1" ht="12" customHeight="1">
      <c r="A39" s="826" t="s">
        <v>0</v>
      </c>
      <c r="B39" s="826"/>
      <c r="C39" s="880">
        <v>304</v>
      </c>
      <c r="D39" s="880">
        <v>2353</v>
      </c>
      <c r="E39" s="880">
        <v>65917.899000000005</v>
      </c>
      <c r="F39" s="880">
        <v>16441.164000000001</v>
      </c>
      <c r="G39" s="880">
        <v>77185.107000000004</v>
      </c>
      <c r="H39" s="880">
        <v>148423.429</v>
      </c>
      <c r="I39" s="880">
        <v>70008.83</v>
      </c>
      <c r="J39" s="880">
        <v>78414.599000000002</v>
      </c>
      <c r="K39" s="880">
        <v>-19981.883999999998</v>
      </c>
      <c r="L39" s="885"/>
    </row>
    <row r="40" spans="1:12" ht="18" customHeight="1">
      <c r="A40" s="833" t="s">
        <v>508</v>
      </c>
      <c r="B40" s="827"/>
      <c r="C40" s="881">
        <v>277</v>
      </c>
      <c r="D40" s="881">
        <v>645</v>
      </c>
      <c r="E40" s="881">
        <v>7914.0590000000002</v>
      </c>
      <c r="F40" s="881">
        <v>769.91</v>
      </c>
      <c r="G40" s="881">
        <v>15500.54</v>
      </c>
      <c r="H40" s="881">
        <v>24777.98</v>
      </c>
      <c r="I40" s="881">
        <v>6038.3959999999997</v>
      </c>
      <c r="J40" s="881">
        <v>18739.583999999999</v>
      </c>
      <c r="K40" s="881">
        <v>-5972.0140000000001</v>
      </c>
      <c r="L40" s="886"/>
    </row>
    <row r="41" spans="1:12" ht="12" customHeight="1">
      <c r="A41" s="837" t="s">
        <v>509</v>
      </c>
      <c r="B41" s="827"/>
      <c r="C41" s="881">
        <v>18</v>
      </c>
      <c r="D41" s="881" t="s">
        <v>529</v>
      </c>
      <c r="E41" s="881" t="s">
        <v>529</v>
      </c>
      <c r="F41" s="881" t="s">
        <v>529</v>
      </c>
      <c r="G41" s="881" t="s">
        <v>529</v>
      </c>
      <c r="H41" s="881" t="s">
        <v>529</v>
      </c>
      <c r="I41" s="881" t="s">
        <v>529</v>
      </c>
      <c r="J41" s="881" t="s">
        <v>529</v>
      </c>
      <c r="K41" s="881" t="s">
        <v>529</v>
      </c>
      <c r="L41" s="886"/>
    </row>
    <row r="42" spans="1:12" ht="12" customHeight="1">
      <c r="A42" s="837" t="s">
        <v>510</v>
      </c>
      <c r="B42" s="827"/>
      <c r="C42" s="881">
        <v>8</v>
      </c>
      <c r="D42" s="859">
        <v>875</v>
      </c>
      <c r="E42" s="859">
        <v>32446.044999999998</v>
      </c>
      <c r="F42" s="859">
        <v>8226.2060000000001</v>
      </c>
      <c r="G42" s="859">
        <v>34023.076000000001</v>
      </c>
      <c r="H42" s="859">
        <v>64591.853999999999</v>
      </c>
      <c r="I42" s="859">
        <v>33807.784</v>
      </c>
      <c r="J42" s="859">
        <v>30784.07</v>
      </c>
      <c r="K42" s="859">
        <v>-10830.308999999999</v>
      </c>
      <c r="L42" s="886"/>
    </row>
    <row r="43" spans="1:12" ht="12" customHeight="1">
      <c r="A43" s="833" t="s">
        <v>511</v>
      </c>
      <c r="B43" s="827"/>
      <c r="C43" s="881">
        <v>1</v>
      </c>
      <c r="D43" s="859" t="s">
        <v>529</v>
      </c>
      <c r="E43" s="859" t="s">
        <v>529</v>
      </c>
      <c r="F43" s="859" t="s">
        <v>529</v>
      </c>
      <c r="G43" s="859" t="s">
        <v>529</v>
      </c>
      <c r="H43" s="859" t="s">
        <v>529</v>
      </c>
      <c r="I43" s="859" t="s">
        <v>529</v>
      </c>
      <c r="J43" s="859" t="s">
        <v>529</v>
      </c>
      <c r="K43" s="859" t="s">
        <v>529</v>
      </c>
      <c r="L43" s="886"/>
    </row>
    <row r="44" spans="1:12" ht="6.75" customHeight="1">
      <c r="A44" s="833"/>
      <c r="B44" s="827"/>
      <c r="C44" s="883"/>
      <c r="D44" s="883"/>
      <c r="E44" s="838"/>
      <c r="F44" s="882"/>
      <c r="G44" s="882"/>
      <c r="H44" s="882"/>
      <c r="I44" s="882"/>
      <c r="J44" s="882"/>
      <c r="K44" s="882"/>
      <c r="L44" s="839"/>
    </row>
    <row r="45" spans="1:12" ht="12.75" customHeight="1">
      <c r="A45" s="846" t="s">
        <v>543</v>
      </c>
      <c r="B45" s="851"/>
      <c r="C45" s="852"/>
      <c r="D45" s="852"/>
      <c r="E45" s="838"/>
      <c r="F45" s="882"/>
      <c r="G45" s="882"/>
      <c r="H45" s="882"/>
      <c r="I45" s="882"/>
      <c r="J45" s="882"/>
      <c r="K45" s="882"/>
      <c r="L45" s="839"/>
    </row>
    <row r="46" spans="1:12" ht="8.25" customHeight="1">
      <c r="A46" s="846"/>
      <c r="B46" s="851"/>
      <c r="C46" s="852"/>
      <c r="D46" s="852"/>
      <c r="E46" s="838"/>
      <c r="F46" s="882"/>
      <c r="G46" s="882"/>
      <c r="H46" s="882"/>
      <c r="I46" s="882"/>
      <c r="J46" s="882"/>
      <c r="K46" s="882"/>
      <c r="L46" s="839"/>
    </row>
    <row r="47" spans="1:12" s="831" customFormat="1" ht="11.25" customHeight="1">
      <c r="A47" s="826" t="s">
        <v>0</v>
      </c>
      <c r="B47" s="826"/>
      <c r="C47" s="880">
        <v>426</v>
      </c>
      <c r="D47" s="880">
        <v>2069</v>
      </c>
      <c r="E47" s="880">
        <v>52808.646000000001</v>
      </c>
      <c r="F47" s="880">
        <v>31023.978999999999</v>
      </c>
      <c r="G47" s="880">
        <v>114070.37699999999</v>
      </c>
      <c r="H47" s="880">
        <v>201229.935</v>
      </c>
      <c r="I47" s="880">
        <v>119378.736</v>
      </c>
      <c r="J47" s="880">
        <v>81851.198999999993</v>
      </c>
      <c r="K47" s="880">
        <v>-12280.728999999999</v>
      </c>
      <c r="L47" s="885"/>
    </row>
    <row r="48" spans="1:12" ht="18" customHeight="1">
      <c r="A48" s="833" t="s">
        <v>508</v>
      </c>
      <c r="B48" s="827"/>
      <c r="C48" s="881">
        <v>392</v>
      </c>
      <c r="D48" s="881">
        <v>815</v>
      </c>
      <c r="E48" s="881">
        <v>10082.395</v>
      </c>
      <c r="F48" s="881">
        <v>8692.2839999999997</v>
      </c>
      <c r="G48" s="881">
        <v>36068.252999999997</v>
      </c>
      <c r="H48" s="881">
        <v>57922.856</v>
      </c>
      <c r="I48" s="881">
        <v>27753.858</v>
      </c>
      <c r="J48" s="881">
        <v>30168.998</v>
      </c>
      <c r="K48" s="881">
        <v>-261.48</v>
      </c>
      <c r="L48" s="886"/>
    </row>
    <row r="49" spans="1:12" ht="12" customHeight="1">
      <c r="A49" s="837" t="s">
        <v>509</v>
      </c>
      <c r="B49" s="827"/>
      <c r="C49" s="881">
        <v>29</v>
      </c>
      <c r="D49" s="859">
        <v>481</v>
      </c>
      <c r="E49" s="859">
        <v>11038.24</v>
      </c>
      <c r="F49" s="859">
        <v>8498.1669999999995</v>
      </c>
      <c r="G49" s="859">
        <v>21098.067999999999</v>
      </c>
      <c r="H49" s="859">
        <v>40685.444000000003</v>
      </c>
      <c r="I49" s="859">
        <v>22967.023000000001</v>
      </c>
      <c r="J49" s="859">
        <v>17718.420999999998</v>
      </c>
      <c r="K49" s="859">
        <v>-2621.3040000000001</v>
      </c>
      <c r="L49" s="886"/>
    </row>
    <row r="50" spans="1:12" ht="12" customHeight="1">
      <c r="A50" s="837" t="s">
        <v>510</v>
      </c>
      <c r="B50" s="827"/>
      <c r="C50" s="881">
        <v>5</v>
      </c>
      <c r="D50" s="881">
        <v>773</v>
      </c>
      <c r="E50" s="881">
        <v>31688.010999999999</v>
      </c>
      <c r="F50" s="881">
        <v>13833.528</v>
      </c>
      <c r="G50" s="881">
        <v>56904.055999999997</v>
      </c>
      <c r="H50" s="881">
        <v>102621.63499999999</v>
      </c>
      <c r="I50" s="881">
        <v>68657.854999999996</v>
      </c>
      <c r="J50" s="881">
        <v>33963.78</v>
      </c>
      <c r="K50" s="881">
        <v>-9397.9449999999997</v>
      </c>
      <c r="L50" s="886"/>
    </row>
    <row r="51" spans="1:12" ht="12" customHeight="1">
      <c r="A51" s="833" t="s">
        <v>511</v>
      </c>
      <c r="B51" s="827"/>
      <c r="C51" s="881">
        <v>0</v>
      </c>
      <c r="D51" s="859">
        <v>0</v>
      </c>
      <c r="E51" s="859">
        <v>0</v>
      </c>
      <c r="F51" s="859">
        <v>0</v>
      </c>
      <c r="G51" s="859">
        <v>0</v>
      </c>
      <c r="H51" s="859">
        <v>0</v>
      </c>
      <c r="I51" s="859">
        <v>0</v>
      </c>
      <c r="J51" s="859">
        <v>0</v>
      </c>
      <c r="K51" s="859">
        <v>0</v>
      </c>
      <c r="L51" s="886"/>
    </row>
    <row r="52" spans="1:12" ht="6.75" customHeight="1">
      <c r="A52" s="833"/>
      <c r="B52" s="827"/>
      <c r="C52" s="883"/>
      <c r="D52" s="883"/>
      <c r="E52" s="838"/>
      <c r="F52" s="882"/>
      <c r="G52" s="882"/>
      <c r="H52" s="882"/>
      <c r="I52" s="882"/>
      <c r="J52" s="882"/>
      <c r="K52" s="882"/>
      <c r="L52" s="839"/>
    </row>
    <row r="53" spans="1:12" ht="12.75" customHeight="1">
      <c r="A53" s="846" t="s">
        <v>544</v>
      </c>
      <c r="B53" s="851"/>
      <c r="C53" s="852"/>
      <c r="D53" s="852"/>
      <c r="E53" s="838"/>
      <c r="F53" s="882"/>
      <c r="G53" s="882"/>
      <c r="H53" s="882"/>
      <c r="I53" s="882"/>
      <c r="J53" s="882"/>
      <c r="K53" s="882"/>
      <c r="L53" s="839"/>
    </row>
    <row r="54" spans="1:12" ht="6" customHeight="1">
      <c r="A54" s="826"/>
      <c r="B54" s="826"/>
      <c r="C54" s="855"/>
      <c r="D54" s="852"/>
      <c r="E54" s="838"/>
      <c r="F54" s="880"/>
      <c r="G54" s="884"/>
      <c r="H54" s="884"/>
      <c r="I54" s="884"/>
      <c r="J54" s="884"/>
      <c r="K54" s="884"/>
    </row>
    <row r="55" spans="1:12" s="831" customFormat="1" ht="10.5" customHeight="1">
      <c r="A55" s="826" t="s">
        <v>0</v>
      </c>
      <c r="B55" s="826"/>
      <c r="C55" s="880">
        <v>21</v>
      </c>
      <c r="D55" s="880">
        <v>58</v>
      </c>
      <c r="E55" s="880">
        <v>670.89400000000001</v>
      </c>
      <c r="F55" s="880">
        <v>65.100999999999999</v>
      </c>
      <c r="G55" s="880">
        <v>990.31600000000003</v>
      </c>
      <c r="H55" s="880">
        <v>1406.6369999999999</v>
      </c>
      <c r="I55" s="880">
        <v>47.5</v>
      </c>
      <c r="J55" s="880">
        <v>1359.1369999999999</v>
      </c>
      <c r="K55" s="880">
        <v>-291.32299999999998</v>
      </c>
      <c r="L55" s="885"/>
    </row>
    <row r="56" spans="1:12" ht="18" customHeight="1">
      <c r="A56" s="833" t="s">
        <v>508</v>
      </c>
      <c r="B56" s="827"/>
      <c r="C56" s="881">
        <v>19</v>
      </c>
      <c r="D56" s="859" t="s">
        <v>529</v>
      </c>
      <c r="E56" s="859" t="s">
        <v>529</v>
      </c>
      <c r="F56" s="859" t="s">
        <v>529</v>
      </c>
      <c r="G56" s="859" t="s">
        <v>529</v>
      </c>
      <c r="H56" s="859" t="s">
        <v>529</v>
      </c>
      <c r="I56" s="859" t="s">
        <v>529</v>
      </c>
      <c r="J56" s="859" t="s">
        <v>529</v>
      </c>
      <c r="K56" s="859" t="s">
        <v>529</v>
      </c>
      <c r="L56" s="886"/>
    </row>
    <row r="57" spans="1:12" ht="12" customHeight="1">
      <c r="A57" s="837" t="s">
        <v>509</v>
      </c>
      <c r="B57" s="827"/>
      <c r="C57" s="881">
        <v>2</v>
      </c>
      <c r="D57" s="859" t="s">
        <v>529</v>
      </c>
      <c r="E57" s="859" t="s">
        <v>529</v>
      </c>
      <c r="F57" s="859" t="s">
        <v>529</v>
      </c>
      <c r="G57" s="859" t="s">
        <v>529</v>
      </c>
      <c r="H57" s="859" t="s">
        <v>529</v>
      </c>
      <c r="I57" s="859" t="s">
        <v>529</v>
      </c>
      <c r="J57" s="859" t="s">
        <v>529</v>
      </c>
      <c r="K57" s="859" t="s">
        <v>529</v>
      </c>
      <c r="L57" s="886"/>
    </row>
    <row r="58" spans="1:12" ht="12" customHeight="1">
      <c r="A58" s="837" t="s">
        <v>510</v>
      </c>
      <c r="B58" s="827"/>
      <c r="C58" s="881">
        <v>0</v>
      </c>
      <c r="D58" s="881">
        <v>0</v>
      </c>
      <c r="E58" s="881">
        <v>0</v>
      </c>
      <c r="F58" s="881">
        <v>0</v>
      </c>
      <c r="G58" s="881">
        <v>0</v>
      </c>
      <c r="H58" s="881">
        <v>0</v>
      </c>
      <c r="I58" s="881">
        <v>0</v>
      </c>
      <c r="J58" s="881">
        <v>0</v>
      </c>
      <c r="K58" s="881">
        <v>0</v>
      </c>
      <c r="L58" s="886"/>
    </row>
    <row r="59" spans="1:12" ht="12" customHeight="1">
      <c r="A59" s="833" t="s">
        <v>511</v>
      </c>
      <c r="B59" s="827"/>
      <c r="C59" s="881">
        <v>0</v>
      </c>
      <c r="D59" s="881">
        <v>0</v>
      </c>
      <c r="E59" s="881">
        <v>0</v>
      </c>
      <c r="F59" s="881">
        <v>0</v>
      </c>
      <c r="G59" s="881">
        <v>0</v>
      </c>
      <c r="H59" s="881">
        <v>0</v>
      </c>
      <c r="I59" s="881">
        <v>0</v>
      </c>
      <c r="J59" s="881">
        <v>0</v>
      </c>
      <c r="K59" s="881">
        <v>0</v>
      </c>
      <c r="L59" s="886"/>
    </row>
    <row r="60" spans="1:12" ht="4.5" customHeight="1" thickBot="1">
      <c r="A60" s="840"/>
      <c r="B60" s="840"/>
      <c r="C60" s="840"/>
      <c r="D60" s="840"/>
      <c r="E60" s="840"/>
      <c r="F60" s="840"/>
      <c r="G60" s="840"/>
      <c r="H60" s="840"/>
      <c r="I60" s="840"/>
      <c r="J60" s="840"/>
      <c r="K60" s="840"/>
    </row>
    <row r="61" spans="1:12" ht="3.75" customHeight="1" thickTop="1">
      <c r="A61" s="431"/>
      <c r="B61" s="431"/>
      <c r="C61" s="431"/>
      <c r="D61" s="431"/>
      <c r="E61" s="827"/>
    </row>
    <row r="62" spans="1:12" ht="10.5" customHeight="1">
      <c r="A62" s="2058" t="s">
        <v>513</v>
      </c>
      <c r="B62" s="2058"/>
      <c r="C62" s="2058"/>
      <c r="D62" s="2058"/>
      <c r="E62" s="827"/>
    </row>
    <row r="63" spans="1:12">
      <c r="A63" s="827"/>
      <c r="B63" s="827"/>
      <c r="C63" s="827"/>
      <c r="D63" s="827"/>
      <c r="E63" s="827"/>
    </row>
    <row r="64" spans="1:12">
      <c r="A64" s="827"/>
      <c r="B64" s="827"/>
      <c r="C64" s="827"/>
      <c r="D64" s="827"/>
      <c r="E64" s="827"/>
    </row>
    <row r="65" spans="1:5">
      <c r="A65" s="827"/>
      <c r="B65" s="827"/>
      <c r="C65" s="827"/>
      <c r="D65" s="827"/>
      <c r="E65" s="827"/>
    </row>
    <row r="66" spans="1:5">
      <c r="A66" s="827"/>
      <c r="B66" s="827"/>
      <c r="C66" s="827"/>
      <c r="D66" s="827"/>
      <c r="E66" s="827"/>
    </row>
    <row r="67" spans="1:5">
      <c r="A67" s="827"/>
      <c r="B67" s="827"/>
      <c r="C67" s="827"/>
      <c r="D67" s="827"/>
      <c r="E67" s="827"/>
    </row>
  </sheetData>
  <mergeCells count="13">
    <mergeCell ref="C11:D11"/>
    <mergeCell ref="E11:K11"/>
    <mergeCell ref="A62:D62"/>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dimension ref="A1:U73"/>
  <sheetViews>
    <sheetView showGridLines="0" workbookViewId="0"/>
  </sheetViews>
  <sheetFormatPr defaultColWidth="10.5703125" defaultRowHeight="12.75"/>
  <cols>
    <col min="1" max="1" width="10.5703125" style="812" customWidth="1"/>
    <col min="2" max="2" width="7.7109375" style="812" customWidth="1"/>
    <col min="3" max="3" width="7.42578125" style="812" customWidth="1"/>
    <col min="4" max="4" width="7" style="812" customWidth="1"/>
    <col min="5" max="5" width="8" style="812" customWidth="1"/>
    <col min="6" max="6" width="6.85546875" style="812" customWidth="1"/>
    <col min="7" max="8" width="6.7109375" style="812" customWidth="1"/>
    <col min="9" max="9" width="6.85546875" style="812" customWidth="1"/>
    <col min="10" max="10" width="10.7109375" style="812" bestFit="1" customWidth="1"/>
    <col min="11" max="11" width="8.28515625" style="812" customWidth="1"/>
    <col min="12" max="16384" width="10.5703125" style="812"/>
  </cols>
  <sheetData>
    <row r="1" spans="1:11" ht="17.25" customHeight="1">
      <c r="A1" s="1921" t="s">
        <v>1737</v>
      </c>
      <c r="B1" s="827"/>
      <c r="C1" s="827"/>
      <c r="D1" s="827"/>
      <c r="E1" s="827"/>
    </row>
    <row r="2" spans="1:11" ht="16.5" customHeight="1">
      <c r="A2" s="2057" t="s">
        <v>545</v>
      </c>
      <c r="B2" s="2057"/>
      <c r="C2" s="2057"/>
      <c r="D2" s="2057"/>
    </row>
    <row r="3" spans="1:11" ht="23.25" customHeight="1">
      <c r="A3" s="2063" t="s">
        <v>546</v>
      </c>
      <c r="B3" s="2066"/>
      <c r="C3" s="2066"/>
      <c r="D3" s="2066"/>
      <c r="E3" s="2066"/>
      <c r="F3" s="2066"/>
      <c r="G3" s="2066"/>
      <c r="H3" s="2066"/>
      <c r="I3" s="2066"/>
      <c r="J3" s="2066"/>
      <c r="K3" s="2066"/>
    </row>
    <row r="4" spans="1:11" ht="12.95" customHeight="1">
      <c r="A4" s="848">
        <v>2015</v>
      </c>
      <c r="B4" s="814"/>
      <c r="C4" s="814"/>
      <c r="D4" s="431"/>
      <c r="E4" s="827"/>
    </row>
    <row r="5" spans="1:11" ht="20.25" customHeight="1">
      <c r="A5" s="815"/>
      <c r="B5" s="816"/>
      <c r="C5" s="817"/>
      <c r="D5" s="815"/>
      <c r="E5" s="2045" t="s">
        <v>488</v>
      </c>
      <c r="F5" s="2046"/>
      <c r="G5" s="2046"/>
      <c r="H5" s="2047" t="s">
        <v>489</v>
      </c>
      <c r="I5" s="2048"/>
      <c r="J5" s="2048"/>
      <c r="K5" s="2049" t="s">
        <v>490</v>
      </c>
    </row>
    <row r="6" spans="1:11" ht="9" customHeight="1">
      <c r="A6" s="818"/>
      <c r="B6" s="819"/>
      <c r="C6" s="820"/>
      <c r="D6" s="820"/>
      <c r="E6" s="817"/>
      <c r="F6" s="817"/>
      <c r="G6" s="817"/>
      <c r="H6" s="815"/>
      <c r="I6" s="815"/>
      <c r="J6" s="815"/>
      <c r="K6" s="2050"/>
    </row>
    <row r="7" spans="1:11" ht="9" customHeight="1">
      <c r="A7" s="2052" t="s">
        <v>491</v>
      </c>
      <c r="B7" s="2053"/>
      <c r="C7" s="820" t="s">
        <v>492</v>
      </c>
      <c r="D7" s="820" t="s">
        <v>493</v>
      </c>
      <c r="E7" s="2054" t="s">
        <v>494</v>
      </c>
      <c r="F7" s="820"/>
      <c r="G7" s="820"/>
      <c r="H7" s="820"/>
      <c r="I7" s="2064" t="s">
        <v>497</v>
      </c>
      <c r="J7" s="820" t="s">
        <v>498</v>
      </c>
      <c r="K7" s="2050"/>
    </row>
    <row r="8" spans="1:11" ht="9" customHeight="1">
      <c r="A8" s="2052" t="s">
        <v>516</v>
      </c>
      <c r="B8" s="2053"/>
      <c r="C8" s="820"/>
      <c r="D8" s="820" t="s">
        <v>500</v>
      </c>
      <c r="E8" s="2055"/>
      <c r="F8" s="820" t="s">
        <v>495</v>
      </c>
      <c r="G8" s="820" t="s">
        <v>496</v>
      </c>
      <c r="H8" s="820" t="s">
        <v>0</v>
      </c>
      <c r="I8" s="2065"/>
      <c r="J8" s="820" t="s">
        <v>501</v>
      </c>
      <c r="K8" s="2050"/>
    </row>
    <row r="9" spans="1:11" ht="9" customHeight="1">
      <c r="A9" s="2052" t="s">
        <v>517</v>
      </c>
      <c r="B9" s="2053"/>
      <c r="C9" s="820"/>
      <c r="D9" s="820" t="s">
        <v>503</v>
      </c>
      <c r="E9" s="2055"/>
      <c r="F9" s="820"/>
      <c r="G9" s="820"/>
      <c r="H9" s="820"/>
      <c r="I9" s="2065"/>
      <c r="J9" s="820" t="s">
        <v>504</v>
      </c>
      <c r="K9" s="2050"/>
    </row>
    <row r="10" spans="1:11">
      <c r="A10" s="818"/>
      <c r="B10" s="819"/>
      <c r="C10" s="822"/>
      <c r="D10" s="822"/>
      <c r="E10" s="2056"/>
      <c r="F10" s="822"/>
      <c r="G10" s="822"/>
      <c r="H10" s="822"/>
      <c r="I10" s="822"/>
      <c r="J10" s="822"/>
      <c r="K10" s="2051"/>
    </row>
    <row r="11" spans="1:11" ht="15" customHeight="1">
      <c r="A11" s="823"/>
      <c r="B11" s="824"/>
      <c r="C11" s="2039" t="s">
        <v>505</v>
      </c>
      <c r="D11" s="2040"/>
      <c r="E11" s="2061" t="s">
        <v>506</v>
      </c>
      <c r="F11" s="2062"/>
      <c r="G11" s="2062"/>
      <c r="H11" s="2062"/>
      <c r="I11" s="2062"/>
      <c r="J11" s="2062"/>
      <c r="K11" s="2062"/>
    </row>
    <row r="12" spans="1:11" ht="12" customHeight="1">
      <c r="A12" s="825"/>
      <c r="B12" s="825"/>
      <c r="C12" s="825"/>
      <c r="D12" s="825"/>
      <c r="E12" s="827"/>
    </row>
    <row r="13" spans="1:11" ht="12" customHeight="1">
      <c r="A13" s="826" t="s">
        <v>539</v>
      </c>
      <c r="B13" s="827"/>
      <c r="C13" s="827"/>
      <c r="D13" s="827"/>
      <c r="E13" s="827"/>
    </row>
    <row r="14" spans="1:11" ht="6" customHeight="1">
      <c r="A14" s="827"/>
      <c r="B14" s="827"/>
      <c r="C14" s="827"/>
      <c r="D14" s="827"/>
      <c r="E14" s="827"/>
    </row>
    <row r="15" spans="1:11" s="831" customFormat="1" ht="12" customHeight="1">
      <c r="A15" s="826" t="s">
        <v>28</v>
      </c>
      <c r="B15" s="826"/>
      <c r="C15" s="880">
        <f>C16+C22+C23</f>
        <v>1673</v>
      </c>
      <c r="D15" s="880">
        <f t="shared" ref="D15:K15" si="0">D16+D22+D23</f>
        <v>10234</v>
      </c>
      <c r="E15" s="880">
        <f t="shared" si="0"/>
        <v>297558.78499999997</v>
      </c>
      <c r="F15" s="880">
        <f t="shared" si="0"/>
        <v>184239.61899999998</v>
      </c>
      <c r="G15" s="880">
        <f>G16+G22+G23</f>
        <v>488400.47899999993</v>
      </c>
      <c r="H15" s="880">
        <f t="shared" si="0"/>
        <v>1029050.221</v>
      </c>
      <c r="I15" s="880">
        <f t="shared" si="0"/>
        <v>589053.93400000012</v>
      </c>
      <c r="J15" s="880">
        <f t="shared" si="0"/>
        <v>439996.28700000001</v>
      </c>
      <c r="K15" s="880">
        <f t="shared" si="0"/>
        <v>-14445.284000000001</v>
      </c>
    </row>
    <row r="16" spans="1:11" ht="20.100000000000001" customHeight="1">
      <c r="A16" s="826" t="s">
        <v>518</v>
      </c>
      <c r="B16" s="827"/>
      <c r="C16" s="880">
        <f>SUM(C17:C21)</f>
        <v>1631</v>
      </c>
      <c r="D16" s="880">
        <f t="shared" ref="D16:K16" si="1">SUM(D17:D21)</f>
        <v>10058</v>
      </c>
      <c r="E16" s="880">
        <f>SUM(E17:E21)</f>
        <v>293946.86699999997</v>
      </c>
      <c r="F16" s="880">
        <f t="shared" si="1"/>
        <v>182666.39199999999</v>
      </c>
      <c r="G16" s="880">
        <f t="shared" si="1"/>
        <v>483406.09699999995</v>
      </c>
      <c r="H16" s="880">
        <f t="shared" si="1"/>
        <v>1019143.047</v>
      </c>
      <c r="I16" s="880">
        <f t="shared" si="1"/>
        <v>584253.15700000012</v>
      </c>
      <c r="J16" s="880">
        <f t="shared" si="1"/>
        <v>434889.89</v>
      </c>
      <c r="K16" s="880">
        <f t="shared" si="1"/>
        <v>-14908.112000000001</v>
      </c>
    </row>
    <row r="17" spans="1:21" ht="20.100000000000001" customHeight="1">
      <c r="A17" s="845" t="s">
        <v>519</v>
      </c>
      <c r="B17" s="827"/>
      <c r="C17" s="881">
        <v>456</v>
      </c>
      <c r="D17" s="881">
        <v>2907</v>
      </c>
      <c r="E17" s="881">
        <v>78659.892000000007</v>
      </c>
      <c r="F17" s="881">
        <v>57290.322</v>
      </c>
      <c r="G17" s="881">
        <v>139021.03</v>
      </c>
      <c r="H17" s="881">
        <v>300112.88799999998</v>
      </c>
      <c r="I17" s="881">
        <v>220013.48</v>
      </c>
      <c r="J17" s="881">
        <v>80099.407999999996</v>
      </c>
      <c r="K17" s="881">
        <v>9432.3439999999991</v>
      </c>
    </row>
    <row r="18" spans="1:21" ht="12" customHeight="1">
      <c r="A18" s="845" t="s">
        <v>520</v>
      </c>
      <c r="B18" s="827"/>
      <c r="C18" s="881">
        <v>247</v>
      </c>
      <c r="D18" s="881">
        <v>1017</v>
      </c>
      <c r="E18" s="881">
        <v>14754.4</v>
      </c>
      <c r="F18" s="881">
        <v>6522.9769999999999</v>
      </c>
      <c r="G18" s="881">
        <v>17053.718000000001</v>
      </c>
      <c r="H18" s="881">
        <v>40264.436000000002</v>
      </c>
      <c r="I18" s="881">
        <v>19270.789000000001</v>
      </c>
      <c r="J18" s="881">
        <v>20993.647000000001</v>
      </c>
      <c r="K18" s="881">
        <v>1921.335</v>
      </c>
    </row>
    <row r="19" spans="1:21" ht="12" customHeight="1">
      <c r="A19" s="845" t="s">
        <v>521</v>
      </c>
      <c r="B19" s="827"/>
      <c r="C19" s="881">
        <v>825</v>
      </c>
      <c r="D19" s="881">
        <v>5858</v>
      </c>
      <c r="E19" s="881">
        <v>197535.481</v>
      </c>
      <c r="F19" s="881">
        <v>118565.85400000001</v>
      </c>
      <c r="G19" s="881">
        <v>323422.21899999998</v>
      </c>
      <c r="H19" s="881">
        <v>671422.86100000003</v>
      </c>
      <c r="I19" s="881">
        <v>343119.8</v>
      </c>
      <c r="J19" s="881">
        <v>328303.06099999999</v>
      </c>
      <c r="K19" s="881">
        <v>-26023.256000000001</v>
      </c>
    </row>
    <row r="20" spans="1:21" ht="12" customHeight="1">
      <c r="A20" s="845" t="s">
        <v>522</v>
      </c>
      <c r="B20" s="827"/>
      <c r="C20" s="881">
        <v>57</v>
      </c>
      <c r="D20" s="859">
        <v>171</v>
      </c>
      <c r="E20" s="859">
        <v>1870.8150000000001</v>
      </c>
      <c r="F20" s="859">
        <v>193.80600000000001</v>
      </c>
      <c r="G20" s="859">
        <v>2646.1860000000001</v>
      </c>
      <c r="H20" s="859">
        <v>4703.5959999999995</v>
      </c>
      <c r="I20" s="859">
        <v>1415.136</v>
      </c>
      <c r="J20" s="859">
        <v>3288.46</v>
      </c>
      <c r="K20" s="859">
        <v>-371.34</v>
      </c>
    </row>
    <row r="21" spans="1:21" ht="12" customHeight="1">
      <c r="A21" s="845" t="s">
        <v>523</v>
      </c>
      <c r="B21" s="827"/>
      <c r="C21" s="881">
        <v>46</v>
      </c>
      <c r="D21" s="859">
        <v>105</v>
      </c>
      <c r="E21" s="859">
        <v>1126.279</v>
      </c>
      <c r="F21" s="859">
        <v>93.433000000000007</v>
      </c>
      <c r="G21" s="859">
        <v>1262.944</v>
      </c>
      <c r="H21" s="859">
        <v>2639.2660000000001</v>
      </c>
      <c r="I21" s="859">
        <v>433.952</v>
      </c>
      <c r="J21" s="859">
        <v>2205.3139999999999</v>
      </c>
      <c r="K21" s="859">
        <v>132.80500000000001</v>
      </c>
    </row>
    <row r="22" spans="1:21" ht="20.100000000000001" customHeight="1">
      <c r="A22" s="846" t="s">
        <v>524</v>
      </c>
      <c r="B22" s="827"/>
      <c r="C22" s="873">
        <v>24</v>
      </c>
      <c r="D22" s="873">
        <v>104</v>
      </c>
      <c r="E22" s="873">
        <v>1572.665</v>
      </c>
      <c r="F22" s="887">
        <v>1016.628</v>
      </c>
      <c r="G22" s="887">
        <v>2087.0320000000002</v>
      </c>
      <c r="H22" s="887">
        <v>4465.085</v>
      </c>
      <c r="I22" s="887">
        <v>2399.1379999999999</v>
      </c>
      <c r="J22" s="887">
        <v>2065.9470000000001</v>
      </c>
      <c r="K22" s="887">
        <v>150.989</v>
      </c>
    </row>
    <row r="23" spans="1:21" ht="12" customHeight="1">
      <c r="A23" s="846" t="s">
        <v>525</v>
      </c>
      <c r="B23" s="827"/>
      <c r="C23" s="873">
        <v>18</v>
      </c>
      <c r="D23" s="873">
        <v>72</v>
      </c>
      <c r="E23" s="873">
        <v>2039.2529999999999</v>
      </c>
      <c r="F23" s="887">
        <v>556.59900000000005</v>
      </c>
      <c r="G23" s="887">
        <v>2907.35</v>
      </c>
      <c r="H23" s="887">
        <v>5442.0889999999999</v>
      </c>
      <c r="I23" s="887">
        <v>2401.6390000000001</v>
      </c>
      <c r="J23" s="887">
        <v>3040.45</v>
      </c>
      <c r="K23" s="887">
        <v>311.839</v>
      </c>
    </row>
    <row r="24" spans="1:21" ht="12" customHeight="1">
      <c r="A24" s="826"/>
      <c r="B24" s="827"/>
      <c r="C24" s="888"/>
      <c r="D24" s="888"/>
      <c r="E24" s="888"/>
      <c r="F24" s="888"/>
      <c r="G24" s="888"/>
      <c r="H24" s="888"/>
      <c r="I24" s="888"/>
      <c r="J24" s="888"/>
      <c r="K24" s="888"/>
    </row>
    <row r="25" spans="1:21" ht="12" customHeight="1">
      <c r="A25" s="846" t="s">
        <v>540</v>
      </c>
      <c r="B25" s="827"/>
      <c r="C25" s="888"/>
      <c r="D25" s="888"/>
      <c r="E25" s="888"/>
      <c r="F25" s="888"/>
      <c r="G25" s="888"/>
      <c r="H25" s="888"/>
      <c r="I25" s="888"/>
      <c r="J25" s="888"/>
      <c r="K25" s="888"/>
    </row>
    <row r="26" spans="1:21" ht="5.25" customHeight="1">
      <c r="A26" s="826" t="s">
        <v>534</v>
      </c>
      <c r="B26" s="827"/>
      <c r="C26" s="888"/>
      <c r="D26" s="888"/>
      <c r="E26" s="888"/>
      <c r="F26" s="888"/>
      <c r="G26" s="888"/>
      <c r="H26" s="888"/>
      <c r="I26" s="888"/>
      <c r="J26" s="888"/>
      <c r="K26" s="888"/>
    </row>
    <row r="27" spans="1:21" s="831" customFormat="1" ht="12" customHeight="1">
      <c r="A27" s="846" t="s">
        <v>28</v>
      </c>
      <c r="B27" s="826"/>
      <c r="C27" s="869">
        <f>C28+C34+C35</f>
        <v>1339</v>
      </c>
      <c r="D27" s="869">
        <f>D28+D34+D35</f>
        <v>7358</v>
      </c>
      <c r="E27" s="869">
        <f t="shared" ref="E27:K27" si="2">E28+E34+E35</f>
        <v>186601.55899999998</v>
      </c>
      <c r="F27" s="869">
        <f t="shared" si="2"/>
        <v>173304.13599999997</v>
      </c>
      <c r="G27" s="869">
        <f t="shared" si="2"/>
        <v>368841.24999999994</v>
      </c>
      <c r="H27" s="869">
        <f t="shared" si="2"/>
        <v>752609.39800000016</v>
      </c>
      <c r="I27" s="869">
        <f t="shared" si="2"/>
        <v>545379.59100000001</v>
      </c>
      <c r="J27" s="869">
        <f t="shared" si="2"/>
        <v>207229.807</v>
      </c>
      <c r="K27" s="869">
        <f t="shared" si="2"/>
        <v>-35679.905999999995</v>
      </c>
    </row>
    <row r="28" spans="1:21" s="831" customFormat="1" ht="20.100000000000001" customHeight="1">
      <c r="A28" s="826" t="s">
        <v>518</v>
      </c>
      <c r="B28" s="826"/>
      <c r="C28" s="876">
        <f>SUM(C29:C33)</f>
        <v>1302</v>
      </c>
      <c r="D28" s="876">
        <f t="shared" ref="D28:K28" si="3">SUM(D29:D33)</f>
        <v>7192</v>
      </c>
      <c r="E28" s="876">
        <f t="shared" si="3"/>
        <v>183093.389</v>
      </c>
      <c r="F28" s="876">
        <f>SUM(F29:F33)</f>
        <v>171730.90899999999</v>
      </c>
      <c r="G28" s="876">
        <f t="shared" si="3"/>
        <v>363891.13499999995</v>
      </c>
      <c r="H28" s="876">
        <f>SUM(H29:H33)</f>
        <v>742932.9580000001</v>
      </c>
      <c r="I28" s="876">
        <f t="shared" si="3"/>
        <v>540578.81400000001</v>
      </c>
      <c r="J28" s="876">
        <f t="shared" si="3"/>
        <v>202354.144</v>
      </c>
      <c r="K28" s="876">
        <f t="shared" si="3"/>
        <v>-36080.472999999998</v>
      </c>
    </row>
    <row r="29" spans="1:21" ht="20.100000000000001" customHeight="1">
      <c r="A29" s="845" t="s">
        <v>519</v>
      </c>
      <c r="B29" s="827"/>
      <c r="C29" s="871">
        <v>334</v>
      </c>
      <c r="D29" s="871">
        <v>1970</v>
      </c>
      <c r="E29" s="871">
        <v>52993.847999999998</v>
      </c>
      <c r="F29" s="871">
        <v>52119.595000000001</v>
      </c>
      <c r="G29" s="871">
        <v>118279.461</v>
      </c>
      <c r="H29" s="871">
        <v>242167.823</v>
      </c>
      <c r="I29" s="871">
        <v>196449.28099999999</v>
      </c>
      <c r="J29" s="871">
        <v>45718.542000000001</v>
      </c>
      <c r="K29" s="871">
        <v>5055.3389999999999</v>
      </c>
      <c r="M29" s="867"/>
      <c r="N29" s="867"/>
      <c r="O29" s="867"/>
      <c r="P29" s="867"/>
      <c r="Q29" s="867"/>
      <c r="R29" s="867"/>
      <c r="S29" s="867"/>
      <c r="T29" s="867"/>
      <c r="U29" s="867"/>
    </row>
    <row r="30" spans="1:21" ht="12" customHeight="1">
      <c r="A30" s="845" t="s">
        <v>520</v>
      </c>
      <c r="B30" s="827"/>
      <c r="C30" s="871">
        <v>194</v>
      </c>
      <c r="D30" s="871">
        <v>699</v>
      </c>
      <c r="E30" s="871">
        <v>9070.473</v>
      </c>
      <c r="F30" s="871">
        <v>3821.5239999999999</v>
      </c>
      <c r="G30" s="871">
        <v>11219.603999999999</v>
      </c>
      <c r="H30" s="871">
        <v>24273.635999999999</v>
      </c>
      <c r="I30" s="871">
        <v>11358.172</v>
      </c>
      <c r="J30" s="871">
        <v>12915.464</v>
      </c>
      <c r="K30" s="871">
        <v>-348.786</v>
      </c>
    </row>
    <row r="31" spans="1:21" ht="12" customHeight="1">
      <c r="A31" s="845" t="s">
        <v>521</v>
      </c>
      <c r="B31" s="827"/>
      <c r="C31" s="871">
        <v>684</v>
      </c>
      <c r="D31" s="875">
        <v>4289</v>
      </c>
      <c r="E31" s="875">
        <v>118755.167</v>
      </c>
      <c r="F31" s="875">
        <v>115533.586</v>
      </c>
      <c r="G31" s="875">
        <v>230756.94200000001</v>
      </c>
      <c r="H31" s="875">
        <v>469613.92200000002</v>
      </c>
      <c r="I31" s="875">
        <v>330985.72700000001</v>
      </c>
      <c r="J31" s="875">
        <v>138628.19500000001</v>
      </c>
      <c r="K31" s="875">
        <v>-41042.464999999997</v>
      </c>
      <c r="M31" s="867"/>
      <c r="N31" s="860"/>
      <c r="O31" s="860"/>
      <c r="P31" s="860"/>
      <c r="Q31" s="860"/>
      <c r="R31" s="860"/>
      <c r="S31" s="860"/>
      <c r="T31" s="860"/>
      <c r="U31" s="860"/>
    </row>
    <row r="32" spans="1:21" ht="12" customHeight="1">
      <c r="A32" s="845" t="s">
        <v>522</v>
      </c>
      <c r="B32" s="827"/>
      <c r="C32" s="875">
        <v>49</v>
      </c>
      <c r="D32" s="875">
        <v>144</v>
      </c>
      <c r="E32" s="875">
        <v>1313.0820000000001</v>
      </c>
      <c r="F32" s="875">
        <v>191.66</v>
      </c>
      <c r="G32" s="875">
        <v>2436.4029999999998</v>
      </c>
      <c r="H32" s="875">
        <v>4481.616</v>
      </c>
      <c r="I32" s="875">
        <v>1396.479</v>
      </c>
      <c r="J32" s="875">
        <v>3085.1370000000002</v>
      </c>
      <c r="K32" s="875">
        <v>133.29900000000001</v>
      </c>
    </row>
    <row r="33" spans="1:21" ht="12" customHeight="1">
      <c r="A33" s="845" t="s">
        <v>523</v>
      </c>
      <c r="B33" s="827"/>
      <c r="C33" s="875">
        <v>41</v>
      </c>
      <c r="D33" s="875">
        <v>90</v>
      </c>
      <c r="E33" s="875">
        <v>960.81899999999996</v>
      </c>
      <c r="F33" s="875">
        <v>64.543999999999997</v>
      </c>
      <c r="G33" s="875">
        <v>1198.7249999999999</v>
      </c>
      <c r="H33" s="875">
        <v>2395.9609999999998</v>
      </c>
      <c r="I33" s="875">
        <v>389.15499999999997</v>
      </c>
      <c r="J33" s="875">
        <v>2006.806</v>
      </c>
      <c r="K33" s="875">
        <v>122.14</v>
      </c>
    </row>
    <row r="34" spans="1:21" s="831" customFormat="1" ht="20.100000000000001" customHeight="1">
      <c r="A34" s="846" t="s">
        <v>535</v>
      </c>
      <c r="B34" s="826"/>
      <c r="C34" s="876">
        <v>19</v>
      </c>
      <c r="D34" s="876">
        <v>94</v>
      </c>
      <c r="E34" s="876">
        <v>1468.9169999999999</v>
      </c>
      <c r="F34" s="876">
        <v>1016.628</v>
      </c>
      <c r="G34" s="876">
        <v>2042.7650000000001</v>
      </c>
      <c r="H34" s="876">
        <v>4234.3509999999997</v>
      </c>
      <c r="I34" s="876">
        <v>2399.1379999999999</v>
      </c>
      <c r="J34" s="876">
        <v>1835.213</v>
      </c>
      <c r="K34" s="876">
        <v>88.727999999999994</v>
      </c>
    </row>
    <row r="35" spans="1:21" s="831" customFormat="1" ht="12" customHeight="1">
      <c r="A35" s="846" t="s">
        <v>536</v>
      </c>
      <c r="B35" s="826"/>
      <c r="C35" s="876">
        <v>18</v>
      </c>
      <c r="D35" s="876">
        <v>72</v>
      </c>
      <c r="E35" s="876">
        <v>2039.2529999999999</v>
      </c>
      <c r="F35" s="876">
        <v>556.59900000000005</v>
      </c>
      <c r="G35" s="876">
        <v>2907.35</v>
      </c>
      <c r="H35" s="876">
        <v>5442.0889999999999</v>
      </c>
      <c r="I35" s="876">
        <v>2401.6390000000001</v>
      </c>
      <c r="J35" s="876">
        <v>3040.45</v>
      </c>
      <c r="K35" s="876">
        <v>311.839</v>
      </c>
    </row>
    <row r="36" spans="1:21" ht="12" customHeight="1">
      <c r="A36" s="431"/>
      <c r="B36" s="827"/>
      <c r="C36" s="888"/>
      <c r="D36" s="888"/>
      <c r="E36" s="888"/>
      <c r="F36" s="888"/>
      <c r="G36" s="888"/>
      <c r="H36" s="888"/>
      <c r="I36" s="888"/>
      <c r="J36" s="888"/>
      <c r="K36" s="888"/>
    </row>
    <row r="37" spans="1:21" ht="12" customHeight="1">
      <c r="A37" s="846" t="s">
        <v>541</v>
      </c>
      <c r="B37" s="827"/>
      <c r="C37" s="888"/>
      <c r="D37" s="888"/>
      <c r="E37" s="888"/>
      <c r="F37" s="888"/>
      <c r="G37" s="888"/>
      <c r="H37" s="888"/>
      <c r="I37" s="888"/>
      <c r="J37" s="888"/>
      <c r="K37" s="888"/>
      <c r="M37" s="867"/>
      <c r="N37" s="860"/>
      <c r="O37" s="860"/>
      <c r="P37" s="860"/>
      <c r="Q37" s="860"/>
      <c r="R37" s="860"/>
      <c r="S37" s="860"/>
      <c r="T37" s="860"/>
      <c r="U37" s="860"/>
    </row>
    <row r="38" spans="1:21" ht="6.75" customHeight="1">
      <c r="A38" s="826" t="s">
        <v>534</v>
      </c>
      <c r="B38" s="827"/>
      <c r="C38" s="888"/>
      <c r="D38" s="888"/>
      <c r="E38" s="888"/>
      <c r="F38" s="888"/>
      <c r="G38" s="888"/>
      <c r="H38" s="888"/>
      <c r="I38" s="888"/>
      <c r="J38" s="888"/>
      <c r="K38" s="888"/>
    </row>
    <row r="39" spans="1:21" s="831" customFormat="1" ht="12" customHeight="1">
      <c r="A39" s="846" t="s">
        <v>28</v>
      </c>
      <c r="B39" s="826"/>
      <c r="C39" s="869">
        <f>C40+C46+C47</f>
        <v>430</v>
      </c>
      <c r="D39" s="869">
        <f t="shared" ref="D39:I39" si="4">D40+D46+D47</f>
        <v>2297</v>
      </c>
      <c r="E39" s="869">
        <f t="shared" si="4"/>
        <v>52836.895999999993</v>
      </c>
      <c r="F39" s="869">
        <f>F40+F46+F47</f>
        <v>118687.68599999999</v>
      </c>
      <c r="G39" s="869">
        <f t="shared" si="4"/>
        <v>145980.27300000002</v>
      </c>
      <c r="H39" s="869">
        <f t="shared" si="4"/>
        <v>349000.32299999997</v>
      </c>
      <c r="I39" s="869">
        <f t="shared" si="4"/>
        <v>328666.77299999999</v>
      </c>
      <c r="J39" s="869">
        <f>J40+J46+J47</f>
        <v>20333.55</v>
      </c>
      <c r="K39" s="869">
        <v>-4967.5879999999997</v>
      </c>
    </row>
    <row r="40" spans="1:21" s="831" customFormat="1" ht="20.100000000000001" customHeight="1">
      <c r="A40" s="826" t="s">
        <v>518</v>
      </c>
      <c r="B40" s="826"/>
      <c r="C40" s="869">
        <f>SUM(C41:C45)</f>
        <v>421</v>
      </c>
      <c r="D40" s="869">
        <f t="shared" ref="D40:K40" si="5">SUM(D41:D45)</f>
        <v>2288</v>
      </c>
      <c r="E40" s="869">
        <f t="shared" si="5"/>
        <v>52815.138999999996</v>
      </c>
      <c r="F40" s="869">
        <f t="shared" si="5"/>
        <v>118664.87899999999</v>
      </c>
      <c r="G40" s="869">
        <f>SUM(G41:G45)</f>
        <v>145918.6</v>
      </c>
      <c r="H40" s="869">
        <f t="shared" si="5"/>
        <v>348871.07399999996</v>
      </c>
      <c r="I40" s="869">
        <f t="shared" si="5"/>
        <v>328628.12</v>
      </c>
      <c r="J40" s="869">
        <f t="shared" si="5"/>
        <v>20242.953999999998</v>
      </c>
      <c r="K40" s="869">
        <f t="shared" si="5"/>
        <v>-4982.7269999999999</v>
      </c>
    </row>
    <row r="41" spans="1:21" ht="20.100000000000001" customHeight="1">
      <c r="A41" s="845" t="s">
        <v>519</v>
      </c>
      <c r="B41" s="827"/>
      <c r="C41" s="871">
        <v>92</v>
      </c>
      <c r="D41" s="871">
        <v>596</v>
      </c>
      <c r="E41" s="871">
        <v>15956.876</v>
      </c>
      <c r="F41" s="871">
        <v>40164.212</v>
      </c>
      <c r="G41" s="871">
        <v>66226.365999999995</v>
      </c>
      <c r="H41" s="871">
        <v>142148.50899999999</v>
      </c>
      <c r="I41" s="871">
        <v>139743.46900000001</v>
      </c>
      <c r="J41" s="871">
        <v>2405.04</v>
      </c>
      <c r="K41" s="871">
        <v>13273.319</v>
      </c>
    </row>
    <row r="42" spans="1:21" ht="12" customHeight="1">
      <c r="A42" s="845" t="s">
        <v>520</v>
      </c>
      <c r="B42" s="827"/>
      <c r="C42" s="871">
        <v>49</v>
      </c>
      <c r="D42" s="871">
        <v>145</v>
      </c>
      <c r="E42" s="871">
        <v>2159.9589999999998</v>
      </c>
      <c r="F42" s="871">
        <v>2968.2350000000001</v>
      </c>
      <c r="G42" s="871">
        <v>2063.654</v>
      </c>
      <c r="H42" s="871">
        <v>7917.4589999999998</v>
      </c>
      <c r="I42" s="871">
        <v>6872.4380000000001</v>
      </c>
      <c r="J42" s="871">
        <v>1045.021</v>
      </c>
      <c r="K42" s="871">
        <v>-153.15600000000001</v>
      </c>
    </row>
    <row r="43" spans="1:21" ht="12" customHeight="1">
      <c r="A43" s="845" t="s">
        <v>521</v>
      </c>
      <c r="B43" s="827"/>
      <c r="C43" s="871">
        <v>264</v>
      </c>
      <c r="D43" s="871">
        <v>1518</v>
      </c>
      <c r="E43" s="871">
        <v>34523.226999999999</v>
      </c>
      <c r="F43" s="871">
        <v>75377.448999999993</v>
      </c>
      <c r="G43" s="871">
        <v>77405.418000000005</v>
      </c>
      <c r="H43" s="871">
        <v>198035.74799999999</v>
      </c>
      <c r="I43" s="871">
        <v>181272.826</v>
      </c>
      <c r="J43" s="871">
        <v>16762.921999999999</v>
      </c>
      <c r="K43" s="871">
        <v>-18124.564999999999</v>
      </c>
    </row>
    <row r="44" spans="1:21" ht="12" customHeight="1">
      <c r="A44" s="845" t="s">
        <v>522</v>
      </c>
      <c r="B44" s="827"/>
      <c r="C44" s="871">
        <v>9</v>
      </c>
      <c r="D44" s="871">
        <v>21</v>
      </c>
      <c r="E44" s="871">
        <v>143.666</v>
      </c>
      <c r="F44" s="871">
        <v>126.98699999999999</v>
      </c>
      <c r="G44" s="871">
        <v>171.80699999999999</v>
      </c>
      <c r="H44" s="871">
        <v>657.17100000000005</v>
      </c>
      <c r="I44" s="871">
        <v>635.19600000000003</v>
      </c>
      <c r="J44" s="871">
        <v>21.975000000000001</v>
      </c>
      <c r="K44" s="871">
        <v>20.771000000000001</v>
      </c>
    </row>
    <row r="45" spans="1:21" ht="12" customHeight="1">
      <c r="A45" s="845" t="s">
        <v>523</v>
      </c>
      <c r="B45" s="827"/>
      <c r="C45" s="871">
        <v>7</v>
      </c>
      <c r="D45" s="871">
        <v>8</v>
      </c>
      <c r="E45" s="871">
        <v>31.411000000000001</v>
      </c>
      <c r="F45" s="871">
        <v>27.995999999999999</v>
      </c>
      <c r="G45" s="871">
        <v>51.354999999999997</v>
      </c>
      <c r="H45" s="871">
        <v>112.187</v>
      </c>
      <c r="I45" s="871">
        <v>104.191</v>
      </c>
      <c r="J45" s="871">
        <v>7.9960000000000004</v>
      </c>
      <c r="K45" s="871">
        <v>0.90400000000000003</v>
      </c>
    </row>
    <row r="46" spans="1:21" s="831" customFormat="1" ht="20.100000000000001" customHeight="1">
      <c r="A46" s="846" t="s">
        <v>535</v>
      </c>
      <c r="B46" s="826"/>
      <c r="C46" s="869">
        <v>5</v>
      </c>
      <c r="D46" s="876">
        <v>5</v>
      </c>
      <c r="E46" s="869">
        <v>13.521000000000001</v>
      </c>
      <c r="F46" s="869">
        <v>16.302</v>
      </c>
      <c r="G46" s="869">
        <v>51.124000000000002</v>
      </c>
      <c r="H46" s="869">
        <v>98.483999999999995</v>
      </c>
      <c r="I46" s="869">
        <v>32.533999999999999</v>
      </c>
      <c r="J46" s="869">
        <v>65.95</v>
      </c>
      <c r="K46" s="869">
        <v>15.122999999999999</v>
      </c>
    </row>
    <row r="47" spans="1:21" s="831" customFormat="1" ht="12" customHeight="1">
      <c r="A47" s="846" t="s">
        <v>536</v>
      </c>
      <c r="B47" s="826"/>
      <c r="C47" s="869">
        <v>4</v>
      </c>
      <c r="D47" s="876">
        <v>4</v>
      </c>
      <c r="E47" s="869">
        <v>8.2360000000000007</v>
      </c>
      <c r="F47" s="869">
        <v>6.5049999999999999</v>
      </c>
      <c r="G47" s="869">
        <v>10.548999999999999</v>
      </c>
      <c r="H47" s="869">
        <v>30.765000000000001</v>
      </c>
      <c r="I47" s="869">
        <v>6.1189999999999998</v>
      </c>
      <c r="J47" s="869">
        <v>24.646000000000001</v>
      </c>
      <c r="K47" s="889" t="s">
        <v>547</v>
      </c>
    </row>
    <row r="48" spans="1:21" ht="6" customHeight="1">
      <c r="A48" s="826"/>
      <c r="B48" s="827"/>
      <c r="C48" s="865"/>
      <c r="D48" s="865"/>
      <c r="E48" s="865"/>
      <c r="F48" s="865"/>
      <c r="G48" s="865"/>
      <c r="H48" s="865"/>
      <c r="I48" s="865"/>
      <c r="J48" s="865"/>
      <c r="K48" s="865"/>
    </row>
    <row r="49" spans="1:11" ht="2.25" customHeight="1" thickBot="1">
      <c r="A49" s="877"/>
      <c r="B49" s="877"/>
      <c r="C49" s="878">
        <v>4</v>
      </c>
      <c r="D49" s="878">
        <v>4</v>
      </c>
      <c r="E49" s="878">
        <v>15.054</v>
      </c>
      <c r="F49" s="878">
        <v>15.456</v>
      </c>
      <c r="G49" s="878">
        <v>57.811999999999998</v>
      </c>
      <c r="H49" s="878">
        <v>113.387</v>
      </c>
      <c r="I49" s="878">
        <v>23.346</v>
      </c>
      <c r="J49" s="878">
        <v>90.040999999999997</v>
      </c>
      <c r="K49" s="878">
        <v>21.257999999999999</v>
      </c>
    </row>
    <row r="50" spans="1:11" ht="2.25" customHeight="1" thickTop="1">
      <c r="A50" s="431"/>
      <c r="B50" s="431"/>
      <c r="C50" s="879">
        <v>4</v>
      </c>
      <c r="D50" s="879">
        <v>4</v>
      </c>
      <c r="E50" s="879">
        <v>4.3680000000000003</v>
      </c>
      <c r="F50" s="879">
        <v>7.4260000000000002</v>
      </c>
      <c r="G50" s="879">
        <v>9.3109999999999999</v>
      </c>
      <c r="H50" s="879">
        <v>18.611000000000001</v>
      </c>
      <c r="I50" s="879">
        <v>2.367</v>
      </c>
      <c r="J50" s="879">
        <v>16.244</v>
      </c>
      <c r="K50" s="879">
        <v>-3.4260000000000002</v>
      </c>
    </row>
    <row r="51" spans="1:11" ht="3.75" customHeight="1">
      <c r="A51" s="431"/>
      <c r="B51" s="431"/>
      <c r="C51" s="879"/>
      <c r="D51" s="879"/>
      <c r="E51" s="879"/>
      <c r="F51" s="879"/>
      <c r="G51" s="879"/>
      <c r="H51" s="879"/>
      <c r="I51" s="879"/>
      <c r="J51" s="879"/>
      <c r="K51" s="879"/>
    </row>
    <row r="52" spans="1:11" ht="12.95" customHeight="1">
      <c r="A52" s="2058" t="s">
        <v>513</v>
      </c>
      <c r="B52" s="2058"/>
      <c r="C52" s="2058"/>
      <c r="D52" s="2058"/>
      <c r="E52" s="2058"/>
      <c r="F52" s="2058"/>
      <c r="G52" s="2058"/>
      <c r="H52" s="2058"/>
      <c r="I52" s="2058"/>
      <c r="J52" s="2058"/>
      <c r="K52" s="2058"/>
    </row>
    <row r="53" spans="1:11" ht="15.75" customHeight="1">
      <c r="A53" s="827"/>
      <c r="B53" s="827"/>
      <c r="C53" s="827"/>
      <c r="D53" s="827"/>
      <c r="E53" s="827"/>
      <c r="F53" s="827"/>
      <c r="G53" s="827"/>
      <c r="H53" s="827"/>
      <c r="I53" s="827"/>
      <c r="J53" s="827"/>
      <c r="K53" s="827"/>
    </row>
    <row r="65" spans="3:11">
      <c r="C65" s="867"/>
      <c r="D65" s="867"/>
      <c r="E65" s="867"/>
      <c r="F65" s="867"/>
      <c r="G65" s="867"/>
      <c r="H65" s="867"/>
      <c r="I65" s="867"/>
      <c r="J65" s="867"/>
      <c r="K65" s="867"/>
    </row>
    <row r="67" spans="3:11">
      <c r="C67" s="867"/>
      <c r="D67" s="867"/>
      <c r="E67" s="867"/>
      <c r="F67" s="867"/>
      <c r="G67" s="867"/>
      <c r="H67" s="867"/>
      <c r="I67" s="867"/>
      <c r="J67" s="867"/>
      <c r="K67" s="867"/>
    </row>
    <row r="73" spans="3:11">
      <c r="C73" s="867"/>
      <c r="D73" s="867"/>
      <c r="E73" s="867"/>
      <c r="F73" s="867"/>
      <c r="G73" s="867"/>
      <c r="H73" s="867"/>
      <c r="I73" s="867"/>
      <c r="J73" s="867"/>
      <c r="K73" s="867"/>
    </row>
  </sheetData>
  <mergeCells count="13">
    <mergeCell ref="C11:D11"/>
    <mergeCell ref="E11:K11"/>
    <mergeCell ref="A52:K52"/>
    <mergeCell ref="A2:D2"/>
    <mergeCell ref="A3:K3"/>
    <mergeCell ref="E5:G5"/>
    <mergeCell ref="H5:J5"/>
    <mergeCell ref="K5:K10"/>
    <mergeCell ref="A7:B7"/>
    <mergeCell ref="E7:E10"/>
    <mergeCell ref="I7:I9"/>
    <mergeCell ref="A8:B8"/>
    <mergeCell ref="A9:B9"/>
  </mergeCells>
  <conditionalFormatting sqref="O29:U29 O31:U31 O37:U37 E29:K35 E65:K65 E67:K67 E73:K73 E41:K47 K39">
    <cfRule type="cellIs" dxfId="56" priority="2" stopIfTrue="1" operator="between">
      <formula>0.1</formula>
      <formula>0.459</formula>
    </cfRule>
  </conditionalFormatting>
  <conditionalFormatting sqref="K47">
    <cfRule type="cellIs" dxfId="55" priority="1" stopIfTrue="1" operator="between">
      <formula>0.1</formula>
      <formula>0.459</formula>
    </cfRule>
  </conditionalFormatting>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dimension ref="A1:K52"/>
  <sheetViews>
    <sheetView showGridLines="0" workbookViewId="0"/>
  </sheetViews>
  <sheetFormatPr defaultColWidth="10.5703125" defaultRowHeight="12.75"/>
  <cols>
    <col min="1" max="1" width="10.5703125" style="812" customWidth="1"/>
    <col min="2" max="2" width="8" style="812" customWidth="1"/>
    <col min="3" max="4" width="7.42578125" style="812" customWidth="1"/>
    <col min="5" max="5" width="7.140625" style="812" customWidth="1"/>
    <col min="6" max="6" width="7.42578125" style="812" bestFit="1" customWidth="1"/>
    <col min="7" max="7" width="6.7109375" style="812" bestFit="1" customWidth="1"/>
    <col min="8" max="8" width="7.28515625" style="812" customWidth="1"/>
    <col min="9" max="9" width="7.140625" style="812" customWidth="1"/>
    <col min="10" max="10" width="9.28515625" style="812" customWidth="1"/>
    <col min="11" max="11" width="8.28515625" style="812" customWidth="1"/>
    <col min="12" max="16384" width="10.5703125" style="812"/>
  </cols>
  <sheetData>
    <row r="1" spans="1:11" ht="16.5" customHeight="1">
      <c r="A1" s="1921" t="s">
        <v>1737</v>
      </c>
      <c r="B1" s="827"/>
      <c r="C1" s="827"/>
      <c r="D1" s="827"/>
      <c r="E1" s="827"/>
    </row>
    <row r="2" spans="1:11" ht="16.5" customHeight="1">
      <c r="A2" s="2057" t="s">
        <v>545</v>
      </c>
      <c r="B2" s="2057"/>
      <c r="C2" s="2057"/>
      <c r="D2" s="2057"/>
    </row>
    <row r="3" spans="1:11" ht="23.25" customHeight="1">
      <c r="A3" s="2063" t="s">
        <v>548</v>
      </c>
      <c r="B3" s="2063"/>
      <c r="C3" s="2063"/>
      <c r="D3" s="2063"/>
      <c r="E3" s="2063"/>
      <c r="F3" s="2063"/>
      <c r="G3" s="2063"/>
      <c r="H3" s="2063"/>
      <c r="I3" s="2063"/>
      <c r="J3" s="2063"/>
      <c r="K3" s="2063"/>
    </row>
    <row r="4" spans="1:11" ht="12.95" customHeight="1">
      <c r="A4" s="848">
        <v>2015</v>
      </c>
      <c r="B4" s="814"/>
      <c r="C4" s="814"/>
      <c r="D4" s="431"/>
      <c r="E4" s="827"/>
    </row>
    <row r="5" spans="1:11" ht="20.25" customHeight="1">
      <c r="A5" s="815"/>
      <c r="B5" s="816"/>
      <c r="C5" s="817"/>
      <c r="D5" s="815"/>
      <c r="E5" s="2045" t="s">
        <v>488</v>
      </c>
      <c r="F5" s="2046"/>
      <c r="G5" s="2046"/>
      <c r="H5" s="2047" t="s">
        <v>489</v>
      </c>
      <c r="I5" s="2048"/>
      <c r="J5" s="2048"/>
      <c r="K5" s="2049" t="s">
        <v>490</v>
      </c>
    </row>
    <row r="6" spans="1:11">
      <c r="A6" s="818"/>
      <c r="B6" s="819"/>
      <c r="C6" s="820"/>
      <c r="D6" s="820"/>
      <c r="E6" s="817"/>
      <c r="F6" s="817"/>
      <c r="G6" s="817"/>
      <c r="H6" s="815"/>
      <c r="I6" s="815"/>
      <c r="J6" s="815"/>
      <c r="K6" s="2050"/>
    </row>
    <row r="7" spans="1:11">
      <c r="A7" s="2052" t="s">
        <v>491</v>
      </c>
      <c r="B7" s="2053"/>
      <c r="C7" s="820" t="s">
        <v>492</v>
      </c>
      <c r="D7" s="820" t="s">
        <v>493</v>
      </c>
      <c r="E7" s="2054" t="s">
        <v>494</v>
      </c>
      <c r="F7" s="820"/>
      <c r="G7" s="820"/>
      <c r="H7" s="820" t="s">
        <v>0</v>
      </c>
      <c r="I7" s="2054" t="s">
        <v>497</v>
      </c>
      <c r="J7" s="820" t="s">
        <v>498</v>
      </c>
      <c r="K7" s="2050"/>
    </row>
    <row r="8" spans="1:11">
      <c r="A8" s="2052" t="s">
        <v>516</v>
      </c>
      <c r="B8" s="2053"/>
      <c r="C8" s="820"/>
      <c r="D8" s="820" t="s">
        <v>500</v>
      </c>
      <c r="E8" s="2055"/>
      <c r="F8" s="820" t="s">
        <v>495</v>
      </c>
      <c r="G8" s="820" t="s">
        <v>496</v>
      </c>
      <c r="H8" s="820"/>
      <c r="I8" s="2055"/>
      <c r="J8" s="820" t="s">
        <v>501</v>
      </c>
      <c r="K8" s="2050"/>
    </row>
    <row r="9" spans="1:11">
      <c r="A9" s="2052" t="s">
        <v>517</v>
      </c>
      <c r="B9" s="2053"/>
      <c r="C9" s="820"/>
      <c r="D9" s="820" t="s">
        <v>503</v>
      </c>
      <c r="E9" s="2055"/>
      <c r="F9" s="820"/>
      <c r="G9" s="820"/>
      <c r="H9" s="820"/>
      <c r="I9" s="2055"/>
      <c r="J9" s="820" t="s">
        <v>504</v>
      </c>
      <c r="K9" s="2050"/>
    </row>
    <row r="10" spans="1:11">
      <c r="A10" s="818"/>
      <c r="B10" s="819"/>
      <c r="C10" s="822"/>
      <c r="D10" s="822"/>
      <c r="E10" s="2056"/>
      <c r="F10" s="822"/>
      <c r="G10" s="822"/>
      <c r="H10" s="822"/>
      <c r="I10" s="822"/>
      <c r="J10" s="822"/>
      <c r="K10" s="2051"/>
    </row>
    <row r="11" spans="1:11" ht="15" customHeight="1">
      <c r="A11" s="823"/>
      <c r="B11" s="824"/>
      <c r="C11" s="2039" t="s">
        <v>505</v>
      </c>
      <c r="D11" s="2040"/>
      <c r="E11" s="2061" t="s">
        <v>506</v>
      </c>
      <c r="F11" s="2062"/>
      <c r="G11" s="2062"/>
      <c r="H11" s="2062"/>
      <c r="I11" s="2062"/>
      <c r="J11" s="2062"/>
      <c r="K11" s="2062"/>
    </row>
    <row r="12" spans="1:11" ht="4.5" customHeight="1">
      <c r="A12" s="825"/>
      <c r="B12" s="825"/>
      <c r="C12" s="825"/>
      <c r="D12" s="825"/>
      <c r="E12" s="827"/>
    </row>
    <row r="13" spans="1:11" ht="6" customHeight="1">
      <c r="A13" s="826"/>
      <c r="B13" s="827"/>
      <c r="C13" s="866"/>
      <c r="D13" s="866"/>
      <c r="E13" s="827"/>
    </row>
    <row r="14" spans="1:11" ht="12" customHeight="1">
      <c r="A14" s="846" t="s">
        <v>542</v>
      </c>
      <c r="B14" s="827"/>
      <c r="C14" s="866"/>
      <c r="D14" s="866"/>
      <c r="E14" s="827"/>
    </row>
    <row r="15" spans="1:11" ht="12" customHeight="1">
      <c r="A15" s="846"/>
      <c r="B15" s="827"/>
      <c r="C15" s="866"/>
      <c r="D15" s="866"/>
      <c r="E15" s="827"/>
    </row>
    <row r="16" spans="1:11" s="831" customFormat="1" ht="12" customHeight="1">
      <c r="A16" s="846" t="s">
        <v>28</v>
      </c>
      <c r="B16" s="826"/>
      <c r="C16" s="880">
        <f>C17+C23+C24</f>
        <v>304</v>
      </c>
      <c r="D16" s="880">
        <f t="shared" ref="D16:K16" si="0">D17+D23+D24</f>
        <v>2353</v>
      </c>
      <c r="E16" s="880">
        <f t="shared" si="0"/>
        <v>65917.899000000005</v>
      </c>
      <c r="F16" s="880">
        <f t="shared" si="0"/>
        <v>16441.164000000001</v>
      </c>
      <c r="G16" s="880">
        <f t="shared" si="0"/>
        <v>77185.106999999989</v>
      </c>
      <c r="H16" s="880">
        <f>H17+H23+H24</f>
        <v>148423.429</v>
      </c>
      <c r="I16" s="880">
        <f t="shared" si="0"/>
        <v>70008.829999999987</v>
      </c>
      <c r="J16" s="880">
        <f t="shared" si="0"/>
        <v>78414.599000000002</v>
      </c>
      <c r="K16" s="880">
        <f t="shared" si="0"/>
        <v>-19981.883999999998</v>
      </c>
    </row>
    <row r="17" spans="1:11" s="831" customFormat="1" ht="20.100000000000001" customHeight="1">
      <c r="A17" s="826" t="s">
        <v>518</v>
      </c>
      <c r="B17" s="826"/>
      <c r="C17" s="880">
        <f>SUM(C18:C22)</f>
        <v>291</v>
      </c>
      <c r="D17" s="880">
        <f t="shared" ref="D17:J17" si="1">SUM(D18:D22)</f>
        <v>2226</v>
      </c>
      <c r="E17" s="880">
        <f t="shared" si="1"/>
        <v>62715.732000000004</v>
      </c>
      <c r="F17" s="880">
        <f t="shared" si="1"/>
        <v>15893.455</v>
      </c>
      <c r="G17" s="880">
        <f t="shared" si="1"/>
        <v>73372.662999999986</v>
      </c>
      <c r="H17" s="880">
        <f t="shared" si="1"/>
        <v>141403.32499999998</v>
      </c>
      <c r="I17" s="880">
        <f t="shared" si="1"/>
        <v>66907.362999999998</v>
      </c>
      <c r="J17" s="880">
        <f t="shared" si="1"/>
        <v>74495.962</v>
      </c>
      <c r="K17" s="880">
        <f>SUM(K18:K22)</f>
        <v>-20365.183999999997</v>
      </c>
    </row>
    <row r="18" spans="1:11" ht="20.100000000000001" customHeight="1">
      <c r="A18" s="845" t="s">
        <v>419</v>
      </c>
      <c r="B18" s="827"/>
      <c r="C18" s="881">
        <v>101</v>
      </c>
      <c r="D18" s="881">
        <v>949</v>
      </c>
      <c r="E18" s="881">
        <v>30832.964</v>
      </c>
      <c r="F18" s="881">
        <v>9552.2479999999996</v>
      </c>
      <c r="G18" s="881">
        <v>34556.805999999997</v>
      </c>
      <c r="H18" s="881">
        <v>69958.540999999997</v>
      </c>
      <c r="I18" s="881">
        <v>37956.468999999997</v>
      </c>
      <c r="J18" s="881">
        <v>32002.072</v>
      </c>
      <c r="K18" s="881">
        <v>-10206.540999999999</v>
      </c>
    </row>
    <row r="19" spans="1:11" ht="12" customHeight="1">
      <c r="A19" s="845" t="s">
        <v>421</v>
      </c>
      <c r="B19" s="827"/>
      <c r="C19" s="881">
        <v>86</v>
      </c>
      <c r="D19" s="881">
        <v>405</v>
      </c>
      <c r="E19" s="881">
        <v>5135.29</v>
      </c>
      <c r="F19" s="881">
        <v>458.67700000000002</v>
      </c>
      <c r="G19" s="881">
        <v>7353.2190000000001</v>
      </c>
      <c r="H19" s="881">
        <v>12790.984</v>
      </c>
      <c r="I19" s="881">
        <v>3434.9789999999998</v>
      </c>
      <c r="J19" s="881">
        <v>9356.0049999999992</v>
      </c>
      <c r="K19" s="881">
        <v>-170.39</v>
      </c>
    </row>
    <row r="20" spans="1:11" ht="12" customHeight="1">
      <c r="A20" s="845" t="s">
        <v>521</v>
      </c>
      <c r="B20" s="827"/>
      <c r="C20" s="881">
        <v>74</v>
      </c>
      <c r="D20" s="881">
        <v>763</v>
      </c>
      <c r="E20" s="881">
        <v>25347.300999999999</v>
      </c>
      <c r="F20" s="881">
        <v>5846.8959999999997</v>
      </c>
      <c r="G20" s="881">
        <v>29033.473000000002</v>
      </c>
      <c r="H20" s="881">
        <v>54343.828000000001</v>
      </c>
      <c r="I20" s="881">
        <v>24650.635999999999</v>
      </c>
      <c r="J20" s="881">
        <v>29693.191999999999</v>
      </c>
      <c r="K20" s="881">
        <v>-10182.620999999999</v>
      </c>
    </row>
    <row r="21" spans="1:11" ht="12" customHeight="1">
      <c r="A21" s="845" t="s">
        <v>522</v>
      </c>
      <c r="B21" s="827"/>
      <c r="C21" s="881">
        <v>16</v>
      </c>
      <c r="D21" s="859">
        <v>62</v>
      </c>
      <c r="E21" s="859">
        <v>759.42100000000005</v>
      </c>
      <c r="F21" s="859">
        <v>13.465</v>
      </c>
      <c r="G21" s="859">
        <v>1752.2270000000001</v>
      </c>
      <c r="H21" s="859">
        <v>2785.0740000000001</v>
      </c>
      <c r="I21" s="859">
        <v>624.25</v>
      </c>
      <c r="J21" s="859">
        <v>2160.8240000000001</v>
      </c>
      <c r="K21" s="859">
        <v>71.319999999999993</v>
      </c>
    </row>
    <row r="22" spans="1:11" ht="12" customHeight="1">
      <c r="A22" s="845" t="s">
        <v>523</v>
      </c>
      <c r="B22" s="827"/>
      <c r="C22" s="881">
        <v>14</v>
      </c>
      <c r="D22" s="859">
        <v>47</v>
      </c>
      <c r="E22" s="859">
        <v>640.75599999999997</v>
      </c>
      <c r="F22" s="859">
        <v>22.169</v>
      </c>
      <c r="G22" s="859">
        <v>676.93799999999999</v>
      </c>
      <c r="H22" s="859">
        <v>1524.8979999999999</v>
      </c>
      <c r="I22" s="859">
        <v>241.029</v>
      </c>
      <c r="J22" s="859">
        <v>1283.8689999999999</v>
      </c>
      <c r="K22" s="859">
        <v>123.048</v>
      </c>
    </row>
    <row r="23" spans="1:11" s="831" customFormat="1" ht="20.100000000000001" customHeight="1">
      <c r="A23" s="846" t="s">
        <v>535</v>
      </c>
      <c r="B23" s="826"/>
      <c r="C23" s="890">
        <v>9</v>
      </c>
      <c r="D23" s="890">
        <v>72</v>
      </c>
      <c r="E23" s="890">
        <v>1310.867</v>
      </c>
      <c r="F23" s="890">
        <v>181.34299999999999</v>
      </c>
      <c r="G23" s="890">
        <v>1448.4690000000001</v>
      </c>
      <c r="H23" s="890">
        <v>2528.8519999999999</v>
      </c>
      <c r="I23" s="890">
        <v>1072.877</v>
      </c>
      <c r="J23" s="890">
        <v>1455.9749999999999</v>
      </c>
      <c r="K23" s="890">
        <v>81.733000000000004</v>
      </c>
    </row>
    <row r="24" spans="1:11" s="831" customFormat="1" ht="12" customHeight="1">
      <c r="A24" s="846" t="s">
        <v>536</v>
      </c>
      <c r="B24" s="826"/>
      <c r="C24" s="890">
        <v>4</v>
      </c>
      <c r="D24" s="890">
        <v>55</v>
      </c>
      <c r="E24" s="890">
        <v>1891.3</v>
      </c>
      <c r="F24" s="890">
        <v>366.36599999999999</v>
      </c>
      <c r="G24" s="890">
        <v>2363.9749999999999</v>
      </c>
      <c r="H24" s="890">
        <v>4491.2520000000004</v>
      </c>
      <c r="I24" s="890">
        <v>2028.59</v>
      </c>
      <c r="J24" s="890">
        <v>2462.6619999999998</v>
      </c>
      <c r="K24" s="890">
        <v>301.56700000000001</v>
      </c>
    </row>
    <row r="25" spans="1:11" ht="12" customHeight="1">
      <c r="A25" s="826"/>
      <c r="B25" s="827"/>
      <c r="C25" s="866"/>
      <c r="D25" s="866"/>
      <c r="E25" s="827"/>
    </row>
    <row r="26" spans="1:11" ht="12" customHeight="1">
      <c r="A26" s="846" t="s">
        <v>543</v>
      </c>
      <c r="B26" s="827"/>
      <c r="C26" s="866"/>
      <c r="D26" s="866"/>
      <c r="E26" s="827"/>
    </row>
    <row r="27" spans="1:11" ht="12" customHeight="1">
      <c r="A27" s="826" t="s">
        <v>534</v>
      </c>
      <c r="B27" s="827"/>
      <c r="C27" s="866"/>
      <c r="D27" s="866"/>
      <c r="E27" s="827"/>
    </row>
    <row r="28" spans="1:11" s="831" customFormat="1" ht="12" customHeight="1">
      <c r="A28" s="846" t="s">
        <v>28</v>
      </c>
      <c r="B28" s="826"/>
      <c r="C28" s="880">
        <f>C29+C35+C36</f>
        <v>426</v>
      </c>
      <c r="D28" s="880">
        <f t="shared" ref="D28:J28" si="2">D29+D35+D36</f>
        <v>2069</v>
      </c>
      <c r="E28" s="880">
        <f t="shared" si="2"/>
        <v>52808.646000000008</v>
      </c>
      <c r="F28" s="880">
        <f t="shared" si="2"/>
        <v>31023.978999999996</v>
      </c>
      <c r="G28" s="880">
        <f t="shared" si="2"/>
        <v>114070.37700000002</v>
      </c>
      <c r="H28" s="880">
        <f t="shared" si="2"/>
        <v>201229.93500000003</v>
      </c>
      <c r="I28" s="880">
        <f t="shared" si="2"/>
        <v>119378.73599999999</v>
      </c>
      <c r="J28" s="880">
        <f t="shared" si="2"/>
        <v>81851.198999999993</v>
      </c>
      <c r="K28" s="880">
        <f>K29+K35+K36</f>
        <v>-12280.728999999999</v>
      </c>
    </row>
    <row r="29" spans="1:11" s="831" customFormat="1" ht="20.100000000000001" customHeight="1">
      <c r="A29" s="826" t="s">
        <v>518</v>
      </c>
      <c r="B29" s="826"/>
      <c r="C29" s="880">
        <f>SUM(C30:C34)</f>
        <v>414</v>
      </c>
      <c r="D29" s="880">
        <f t="shared" ref="D29:K29" si="3">SUM(D30:D34)</f>
        <v>2042</v>
      </c>
      <c r="E29" s="880">
        <f t="shared" si="3"/>
        <v>52547.196000000004</v>
      </c>
      <c r="F29" s="880">
        <f t="shared" si="3"/>
        <v>30027.997999999996</v>
      </c>
      <c r="G29" s="880">
        <f t="shared" si="3"/>
        <v>113239.08600000001</v>
      </c>
      <c r="H29" s="880">
        <f>SUM(H30:H34)</f>
        <v>198973.80600000001</v>
      </c>
      <c r="I29" s="880">
        <f t="shared" si="3"/>
        <v>117718.31</v>
      </c>
      <c r="J29" s="880">
        <f t="shared" si="3"/>
        <v>81255.495999999999</v>
      </c>
      <c r="K29" s="880">
        <f t="shared" si="3"/>
        <v>-12297.477999999999</v>
      </c>
    </row>
    <row r="30" spans="1:11" ht="20.100000000000001" customHeight="1">
      <c r="A30" s="845" t="s">
        <v>419</v>
      </c>
      <c r="B30" s="827"/>
      <c r="C30" s="881">
        <v>100</v>
      </c>
      <c r="D30" s="881">
        <v>277</v>
      </c>
      <c r="E30" s="881">
        <v>3575.5259999999998</v>
      </c>
      <c r="F30" s="881">
        <v>628.49699999999996</v>
      </c>
      <c r="G30" s="881">
        <v>5860.5330000000004</v>
      </c>
      <c r="H30" s="881">
        <v>11161.697</v>
      </c>
      <c r="I30" s="881">
        <v>2730.877</v>
      </c>
      <c r="J30" s="881">
        <v>8430.82</v>
      </c>
      <c r="K30" s="881">
        <v>358.774</v>
      </c>
    </row>
    <row r="31" spans="1:11" ht="12" customHeight="1">
      <c r="A31" s="845" t="s">
        <v>421</v>
      </c>
      <c r="B31" s="827"/>
      <c r="C31" s="881">
        <v>35</v>
      </c>
      <c r="D31" s="881">
        <v>71</v>
      </c>
      <c r="E31" s="881">
        <v>955.23400000000004</v>
      </c>
      <c r="F31" s="881">
        <v>207.315</v>
      </c>
      <c r="G31" s="881">
        <v>1276.787</v>
      </c>
      <c r="H31" s="881">
        <v>2385.8710000000001</v>
      </c>
      <c r="I31" s="881">
        <v>634.27599999999995</v>
      </c>
      <c r="J31" s="881">
        <v>1751.595</v>
      </c>
      <c r="K31" s="881">
        <v>-189.119</v>
      </c>
    </row>
    <row r="32" spans="1:11" ht="12" customHeight="1">
      <c r="A32" s="845" t="s">
        <v>521</v>
      </c>
      <c r="B32" s="827"/>
      <c r="C32" s="881">
        <v>245</v>
      </c>
      <c r="D32" s="881">
        <v>1615</v>
      </c>
      <c r="E32" s="881">
        <v>47485.034</v>
      </c>
      <c r="F32" s="881">
        <v>29134.921999999999</v>
      </c>
      <c r="G32" s="881">
        <v>105303.405</v>
      </c>
      <c r="H32" s="881">
        <v>184029.46100000001</v>
      </c>
      <c r="I32" s="881">
        <v>114191.917</v>
      </c>
      <c r="J32" s="881">
        <v>69837.543999999994</v>
      </c>
      <c r="K32" s="881">
        <v>-12488.824000000001</v>
      </c>
    </row>
    <row r="33" spans="1:11" ht="12" customHeight="1">
      <c r="A33" s="845" t="s">
        <v>522</v>
      </c>
      <c r="B33" s="827"/>
      <c r="C33" s="812">
        <v>14</v>
      </c>
      <c r="D33" s="884">
        <v>44</v>
      </c>
      <c r="E33" s="891">
        <v>242.75</v>
      </c>
      <c r="F33" s="891">
        <v>42.884999999999998</v>
      </c>
      <c r="G33" s="891">
        <v>327.92899999999997</v>
      </c>
      <c r="H33" s="891">
        <v>637.90099999999995</v>
      </c>
      <c r="I33" s="891">
        <v>117.30500000000001</v>
      </c>
      <c r="J33" s="891">
        <v>520.596</v>
      </c>
      <c r="K33" s="891">
        <v>23.503</v>
      </c>
    </row>
    <row r="34" spans="1:11" ht="12" customHeight="1">
      <c r="A34" s="845" t="s">
        <v>523</v>
      </c>
      <c r="B34" s="827"/>
      <c r="C34" s="892">
        <v>20</v>
      </c>
      <c r="D34" s="892">
        <v>35</v>
      </c>
      <c r="E34" s="892">
        <v>288.65199999999999</v>
      </c>
      <c r="F34" s="892">
        <v>14.379</v>
      </c>
      <c r="G34" s="892">
        <v>470.43200000000002</v>
      </c>
      <c r="H34" s="892">
        <v>758.87599999999998</v>
      </c>
      <c r="I34" s="892">
        <v>43.935000000000002</v>
      </c>
      <c r="J34" s="892">
        <v>714.94100000000003</v>
      </c>
      <c r="K34" s="892">
        <v>-1.8120000000000001</v>
      </c>
    </row>
    <row r="35" spans="1:11" s="831" customFormat="1" ht="20.100000000000001" customHeight="1">
      <c r="A35" s="846" t="s">
        <v>535</v>
      </c>
      <c r="B35" s="826"/>
      <c r="C35" s="893">
        <v>5</v>
      </c>
      <c r="D35" s="893">
        <v>17</v>
      </c>
      <c r="E35" s="893">
        <v>144.529</v>
      </c>
      <c r="F35" s="893">
        <v>818.98299999999995</v>
      </c>
      <c r="G35" s="893">
        <v>543.17200000000003</v>
      </c>
      <c r="H35" s="894">
        <v>1607.0150000000001</v>
      </c>
      <c r="I35" s="894">
        <v>1293.7270000000001</v>
      </c>
      <c r="J35" s="893">
        <v>313.28800000000001</v>
      </c>
      <c r="K35" s="895">
        <v>-8.1280000000000001</v>
      </c>
    </row>
    <row r="36" spans="1:11" s="831" customFormat="1" ht="12" customHeight="1">
      <c r="A36" s="846" t="s">
        <v>536</v>
      </c>
      <c r="B36" s="826"/>
      <c r="C36" s="893">
        <v>7</v>
      </c>
      <c r="D36" s="893">
        <v>10</v>
      </c>
      <c r="E36" s="893">
        <v>116.92100000000001</v>
      </c>
      <c r="F36" s="893">
        <v>176.99799999999999</v>
      </c>
      <c r="G36" s="893">
        <v>288.11900000000003</v>
      </c>
      <c r="H36" s="894">
        <v>649.11400000000003</v>
      </c>
      <c r="I36" s="894">
        <v>366.69900000000001</v>
      </c>
      <c r="J36" s="893">
        <v>282.41500000000002</v>
      </c>
      <c r="K36" s="895">
        <v>24.876999999999999</v>
      </c>
    </row>
    <row r="37" spans="1:11" ht="12" customHeight="1">
      <c r="A37" s="846"/>
      <c r="B37" s="827"/>
      <c r="C37" s="866"/>
      <c r="D37" s="866"/>
      <c r="E37" s="827"/>
      <c r="H37" s="896"/>
      <c r="I37" s="896"/>
    </row>
    <row r="38" spans="1:11" ht="12" customHeight="1">
      <c r="A38" s="846" t="s">
        <v>544</v>
      </c>
      <c r="B38" s="827"/>
      <c r="C38" s="897"/>
      <c r="D38" s="897"/>
      <c r="E38" s="827"/>
    </row>
    <row r="39" spans="1:11" ht="6" customHeight="1">
      <c r="A39" s="826" t="s">
        <v>534</v>
      </c>
      <c r="B39" s="827"/>
      <c r="C39" s="897"/>
      <c r="D39" s="897"/>
      <c r="E39" s="827"/>
    </row>
    <row r="40" spans="1:11" s="831" customFormat="1" ht="12" customHeight="1">
      <c r="A40" s="846" t="s">
        <v>28</v>
      </c>
      <c r="B40" s="826"/>
      <c r="C40" s="880">
        <v>21</v>
      </c>
      <c r="D40" s="880">
        <v>58</v>
      </c>
      <c r="E40" s="880">
        <v>670.89400000000001</v>
      </c>
      <c r="F40" s="880">
        <v>65.100999999999999</v>
      </c>
      <c r="G40" s="880">
        <v>990.31600000000003</v>
      </c>
      <c r="H40" s="880">
        <v>1406.6369999999999</v>
      </c>
      <c r="I40" s="880">
        <v>47.5</v>
      </c>
      <c r="J40" s="880">
        <v>1359.1369999999999</v>
      </c>
      <c r="K40" s="880">
        <v>-291.32299999999998</v>
      </c>
    </row>
    <row r="41" spans="1:11" s="831" customFormat="1" ht="20.100000000000001" customHeight="1">
      <c r="A41" s="826" t="s">
        <v>518</v>
      </c>
      <c r="B41" s="826"/>
      <c r="C41" s="880">
        <v>20</v>
      </c>
      <c r="D41" s="898" t="s">
        <v>529</v>
      </c>
      <c r="E41" s="898" t="s">
        <v>529</v>
      </c>
      <c r="F41" s="898" t="s">
        <v>529</v>
      </c>
      <c r="G41" s="898" t="s">
        <v>529</v>
      </c>
      <c r="H41" s="898" t="s">
        <v>529</v>
      </c>
      <c r="I41" s="898" t="s">
        <v>529</v>
      </c>
      <c r="J41" s="898" t="s">
        <v>529</v>
      </c>
      <c r="K41" s="898" t="s">
        <v>529</v>
      </c>
    </row>
    <row r="42" spans="1:11" ht="20.100000000000001" customHeight="1">
      <c r="A42" s="845" t="s">
        <v>419</v>
      </c>
      <c r="B42" s="827"/>
      <c r="C42" s="881">
        <v>6</v>
      </c>
      <c r="D42" s="859">
        <v>20</v>
      </c>
      <c r="E42" s="859">
        <v>195.453</v>
      </c>
      <c r="F42" s="859">
        <v>0</v>
      </c>
      <c r="G42" s="859">
        <v>515.22400000000005</v>
      </c>
      <c r="H42" s="859">
        <v>783.02800000000002</v>
      </c>
      <c r="I42" s="859">
        <v>0</v>
      </c>
      <c r="J42" s="859">
        <v>783.02800000000002</v>
      </c>
      <c r="K42" s="859">
        <v>34.79</v>
      </c>
    </row>
    <row r="43" spans="1:11" ht="12" customHeight="1">
      <c r="A43" s="845" t="s">
        <v>421</v>
      </c>
      <c r="B43" s="827"/>
      <c r="C43" s="881">
        <v>5</v>
      </c>
      <c r="D43" s="859" t="s">
        <v>529</v>
      </c>
      <c r="E43" s="859" t="s">
        <v>529</v>
      </c>
      <c r="F43" s="859" t="s">
        <v>529</v>
      </c>
      <c r="G43" s="859" t="s">
        <v>529</v>
      </c>
      <c r="H43" s="859" t="s">
        <v>529</v>
      </c>
      <c r="I43" s="859" t="s">
        <v>529</v>
      </c>
      <c r="J43" s="859" t="s">
        <v>529</v>
      </c>
      <c r="K43" s="859" t="s">
        <v>529</v>
      </c>
    </row>
    <row r="44" spans="1:11" ht="12" customHeight="1">
      <c r="A44" s="845" t="s">
        <v>521</v>
      </c>
      <c r="B44" s="827"/>
      <c r="C44" s="881">
        <v>9</v>
      </c>
      <c r="D44" s="881">
        <v>23</v>
      </c>
      <c r="E44" s="881">
        <v>351.16300000000001</v>
      </c>
      <c r="F44" s="881">
        <v>0</v>
      </c>
      <c r="G44" s="881">
        <v>421.81</v>
      </c>
      <c r="H44" s="881">
        <v>469.04500000000002</v>
      </c>
      <c r="I44" s="881">
        <v>0</v>
      </c>
      <c r="J44" s="881">
        <v>469.04500000000002</v>
      </c>
      <c r="K44" s="881">
        <v>-328.53699999999998</v>
      </c>
    </row>
    <row r="45" spans="1:11" ht="12" customHeight="1">
      <c r="A45" s="845" t="s">
        <v>522</v>
      </c>
      <c r="B45" s="827"/>
      <c r="C45" s="881">
        <v>0</v>
      </c>
      <c r="D45" s="881">
        <v>0</v>
      </c>
      <c r="E45" s="881">
        <v>0</v>
      </c>
      <c r="F45" s="881">
        <v>0</v>
      </c>
      <c r="G45" s="881">
        <v>0</v>
      </c>
      <c r="H45" s="881">
        <v>0</v>
      </c>
      <c r="I45" s="881">
        <v>0</v>
      </c>
      <c r="J45" s="881">
        <v>0</v>
      </c>
      <c r="K45" s="881">
        <v>0</v>
      </c>
    </row>
    <row r="46" spans="1:11" ht="12" customHeight="1">
      <c r="A46" s="845" t="s">
        <v>523</v>
      </c>
      <c r="B46" s="827"/>
      <c r="C46" s="881">
        <v>0</v>
      </c>
      <c r="D46" s="881">
        <v>0</v>
      </c>
      <c r="E46" s="881">
        <v>0</v>
      </c>
      <c r="F46" s="881">
        <v>0</v>
      </c>
      <c r="G46" s="881">
        <v>0</v>
      </c>
      <c r="H46" s="881">
        <v>0</v>
      </c>
      <c r="I46" s="881">
        <v>0</v>
      </c>
      <c r="J46" s="881">
        <v>0</v>
      </c>
      <c r="K46" s="881">
        <v>0</v>
      </c>
    </row>
    <row r="47" spans="1:11" s="831" customFormat="1" ht="20.100000000000001" customHeight="1">
      <c r="A47" s="846" t="s">
        <v>535</v>
      </c>
      <c r="B47" s="826"/>
      <c r="C47" s="899">
        <v>1</v>
      </c>
      <c r="D47" s="899" t="s">
        <v>529</v>
      </c>
      <c r="E47" s="899" t="s">
        <v>529</v>
      </c>
      <c r="F47" s="899" t="s">
        <v>529</v>
      </c>
      <c r="G47" s="899" t="s">
        <v>529</v>
      </c>
      <c r="H47" s="899" t="s">
        <v>529</v>
      </c>
      <c r="I47" s="899" t="s">
        <v>529</v>
      </c>
      <c r="J47" s="899" t="s">
        <v>529</v>
      </c>
      <c r="K47" s="899" t="s">
        <v>529</v>
      </c>
    </row>
    <row r="48" spans="1:11" s="831" customFormat="1" ht="12" customHeight="1">
      <c r="A48" s="846" t="s">
        <v>536</v>
      </c>
      <c r="B48" s="826"/>
      <c r="C48" s="899">
        <v>0</v>
      </c>
      <c r="D48" s="899">
        <v>0</v>
      </c>
      <c r="E48" s="899">
        <v>0</v>
      </c>
      <c r="F48" s="899">
        <v>0</v>
      </c>
      <c r="G48" s="899">
        <v>0</v>
      </c>
      <c r="H48" s="899">
        <v>0</v>
      </c>
      <c r="I48" s="899">
        <v>0</v>
      </c>
      <c r="J48" s="899">
        <v>0</v>
      </c>
      <c r="K48" s="899">
        <v>0</v>
      </c>
    </row>
    <row r="49" spans="1:11" ht="6.95" customHeight="1" thickBot="1">
      <c r="A49" s="877"/>
      <c r="B49" s="877"/>
      <c r="C49" s="878"/>
      <c r="D49" s="878"/>
      <c r="E49" s="878"/>
      <c r="F49" s="878"/>
      <c r="G49" s="878"/>
      <c r="H49" s="878"/>
      <c r="I49" s="878"/>
      <c r="J49" s="878"/>
      <c r="K49" s="878"/>
    </row>
    <row r="50" spans="1:11" ht="2.25" customHeight="1" thickTop="1">
      <c r="A50" s="431"/>
      <c r="B50" s="431"/>
      <c r="C50" s="879"/>
      <c r="D50" s="879"/>
      <c r="E50" s="827"/>
    </row>
    <row r="51" spans="1:11" ht="3.75" customHeight="1">
      <c r="A51" s="431"/>
      <c r="B51" s="431"/>
      <c r="C51" s="879"/>
      <c r="D51" s="879"/>
      <c r="E51" s="827"/>
    </row>
    <row r="52" spans="1:11" ht="12.95" customHeight="1">
      <c r="A52" s="842" t="s">
        <v>513</v>
      </c>
      <c r="B52" s="842"/>
      <c r="C52" s="842"/>
      <c r="D52" s="842"/>
      <c r="E52" s="827"/>
    </row>
  </sheetData>
  <mergeCells count="12">
    <mergeCell ref="C11:D11"/>
    <mergeCell ref="E11:K11"/>
    <mergeCell ref="A2:D2"/>
    <mergeCell ref="A3:K3"/>
    <mergeCell ref="E5:G5"/>
    <mergeCell ref="H5:J5"/>
    <mergeCell ref="K5:K10"/>
    <mergeCell ref="A7:B7"/>
    <mergeCell ref="E7:E10"/>
    <mergeCell ref="I7:I9"/>
    <mergeCell ref="A8:B8"/>
    <mergeCell ref="A9:B9"/>
  </mergeCells>
  <conditionalFormatting sqref="E23:K24 E34:K34">
    <cfRule type="cellIs" dxfId="54" priority="1" stopIfTrue="1" operator="between">
      <formula>0.1</formula>
      <formula>0.459</formula>
    </cfRule>
  </conditionalFormatting>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dimension ref="A1:M62"/>
  <sheetViews>
    <sheetView showGridLines="0" workbookViewId="0"/>
  </sheetViews>
  <sheetFormatPr defaultColWidth="10.5703125" defaultRowHeight="12.75"/>
  <cols>
    <col min="1" max="1" width="10.5703125" style="812" customWidth="1"/>
    <col min="2" max="2" width="5.5703125" style="812" customWidth="1"/>
    <col min="3" max="3" width="8.140625" style="812" customWidth="1"/>
    <col min="4" max="4" width="7.42578125" style="812" customWidth="1"/>
    <col min="5" max="5" width="7.28515625" style="812" customWidth="1"/>
    <col min="6" max="6" width="8" style="812" customWidth="1"/>
    <col min="7" max="7" width="6.85546875" style="812" customWidth="1"/>
    <col min="8" max="8" width="8" style="812" customWidth="1"/>
    <col min="9" max="9" width="7.140625" style="812" customWidth="1"/>
    <col min="10" max="10" width="8.5703125" style="812" customWidth="1"/>
    <col min="11" max="11" width="9.42578125" style="812" customWidth="1"/>
    <col min="12" max="16384" width="10.5703125" style="812"/>
  </cols>
  <sheetData>
    <row r="1" spans="1:13" ht="17.25" customHeight="1">
      <c r="A1" s="1921" t="s">
        <v>1737</v>
      </c>
    </row>
    <row r="2" spans="1:13" ht="15.75" customHeight="1">
      <c r="A2" s="2057" t="s">
        <v>549</v>
      </c>
      <c r="B2" s="2057"/>
      <c r="C2" s="2057"/>
      <c r="D2" s="2057"/>
    </row>
    <row r="3" spans="1:13" ht="34.5" customHeight="1">
      <c r="A3" s="2063" t="s">
        <v>550</v>
      </c>
      <c r="B3" s="2063"/>
      <c r="C3" s="2063"/>
      <c r="D3" s="2063"/>
      <c r="E3" s="1952"/>
      <c r="F3" s="1952"/>
      <c r="G3" s="1952"/>
      <c r="H3" s="1952"/>
      <c r="I3" s="1952"/>
      <c r="J3" s="1952"/>
      <c r="K3" s="1952"/>
    </row>
    <row r="4" spans="1:13" ht="12.95" customHeight="1">
      <c r="A4" s="813">
        <v>2015</v>
      </c>
      <c r="B4" s="814"/>
      <c r="C4" s="814"/>
      <c r="D4" s="431"/>
      <c r="E4" s="827"/>
    </row>
    <row r="5" spans="1:13" ht="15" customHeight="1">
      <c r="A5" s="815"/>
      <c r="B5" s="816"/>
      <c r="C5" s="817"/>
      <c r="D5" s="815"/>
      <c r="E5" s="2045" t="s">
        <v>488</v>
      </c>
      <c r="F5" s="2046"/>
      <c r="G5" s="2046"/>
      <c r="H5" s="2047" t="s">
        <v>489</v>
      </c>
      <c r="I5" s="2048"/>
      <c r="J5" s="2048"/>
      <c r="K5" s="2049" t="s">
        <v>490</v>
      </c>
    </row>
    <row r="6" spans="1:13" ht="4.5" customHeight="1">
      <c r="A6" s="818"/>
      <c r="B6" s="819"/>
      <c r="C6" s="820"/>
      <c r="D6" s="820"/>
      <c r="E6" s="817"/>
      <c r="F6" s="817"/>
      <c r="G6" s="817"/>
      <c r="H6" s="815"/>
      <c r="I6" s="815"/>
      <c r="J6" s="815"/>
      <c r="K6" s="2050"/>
    </row>
    <row r="7" spans="1:13">
      <c r="A7" s="2052" t="s">
        <v>491</v>
      </c>
      <c r="B7" s="2053"/>
      <c r="C7" s="820"/>
      <c r="D7" s="820" t="s">
        <v>493</v>
      </c>
      <c r="E7" s="2054" t="s">
        <v>494</v>
      </c>
      <c r="F7" s="820"/>
      <c r="G7" s="820"/>
      <c r="H7" s="820"/>
      <c r="I7" s="2064" t="s">
        <v>497</v>
      </c>
      <c r="J7" s="820" t="s">
        <v>498</v>
      </c>
      <c r="K7" s="2050"/>
    </row>
    <row r="8" spans="1:13">
      <c r="A8" s="2052" t="s">
        <v>499</v>
      </c>
      <c r="B8" s="2053"/>
      <c r="C8" s="820" t="s">
        <v>492</v>
      </c>
      <c r="D8" s="820" t="s">
        <v>500</v>
      </c>
      <c r="E8" s="2055"/>
      <c r="F8" s="820" t="s">
        <v>495</v>
      </c>
      <c r="G8" s="820" t="s">
        <v>496</v>
      </c>
      <c r="H8" s="820" t="s">
        <v>0</v>
      </c>
      <c r="I8" s="2065"/>
      <c r="J8" s="820" t="s">
        <v>501</v>
      </c>
      <c r="K8" s="2050"/>
    </row>
    <row r="9" spans="1:13">
      <c r="A9" s="2052" t="s">
        <v>502</v>
      </c>
      <c r="B9" s="2053"/>
      <c r="C9" s="820"/>
      <c r="D9" s="820" t="s">
        <v>503</v>
      </c>
      <c r="E9" s="2055"/>
      <c r="F9" s="820"/>
      <c r="G9" s="820"/>
      <c r="H9" s="820"/>
      <c r="I9" s="2065"/>
      <c r="J9" s="820" t="s">
        <v>504</v>
      </c>
      <c r="K9" s="2050"/>
    </row>
    <row r="10" spans="1:13" ht="4.5" customHeight="1">
      <c r="A10" s="818"/>
      <c r="B10" s="819"/>
      <c r="C10" s="822"/>
      <c r="D10" s="822"/>
      <c r="E10" s="2056"/>
      <c r="F10" s="822"/>
      <c r="G10" s="822"/>
      <c r="H10" s="822"/>
      <c r="I10" s="822"/>
      <c r="J10" s="822"/>
      <c r="K10" s="2068"/>
    </row>
    <row r="11" spans="1:13" ht="15" customHeight="1">
      <c r="A11" s="823"/>
      <c r="B11" s="824"/>
      <c r="C11" s="2039" t="s">
        <v>505</v>
      </c>
      <c r="D11" s="2040"/>
      <c r="E11" s="2061" t="s">
        <v>506</v>
      </c>
      <c r="F11" s="2062"/>
      <c r="G11" s="2062"/>
      <c r="H11" s="2062"/>
      <c r="I11" s="2062"/>
      <c r="J11" s="2062"/>
      <c r="K11" s="2062"/>
      <c r="M11" s="812" t="s">
        <v>73</v>
      </c>
    </row>
    <row r="12" spans="1:13" ht="5.25" customHeight="1">
      <c r="A12" s="825"/>
      <c r="B12" s="825"/>
      <c r="C12" s="825"/>
      <c r="D12" s="825"/>
      <c r="E12" s="827"/>
    </row>
    <row r="13" spans="1:13" ht="22.5" customHeight="1">
      <c r="A13" s="2067" t="s">
        <v>551</v>
      </c>
      <c r="B13" s="2067"/>
      <c r="C13" s="2067"/>
      <c r="D13" s="2067"/>
      <c r="E13" s="2067"/>
      <c r="F13" s="2067"/>
      <c r="G13" s="2067"/>
      <c r="H13" s="2067"/>
      <c r="I13" s="2067"/>
      <c r="J13" s="2067"/>
    </row>
    <row r="14" spans="1:13" s="831" customFormat="1" ht="15.75" customHeight="1">
      <c r="A14" s="826" t="s">
        <v>0</v>
      </c>
      <c r="B14" s="826"/>
      <c r="C14" s="880">
        <v>2416</v>
      </c>
      <c r="D14" s="880">
        <v>5800</v>
      </c>
      <c r="E14" s="880">
        <v>86573.966</v>
      </c>
      <c r="F14" s="880">
        <v>19667.413</v>
      </c>
      <c r="G14" s="880">
        <v>383534.92200000002</v>
      </c>
      <c r="H14" s="880">
        <v>560797.554</v>
      </c>
      <c r="I14" s="829">
        <v>47428.555</v>
      </c>
      <c r="J14" s="880">
        <v>513368.99900000001</v>
      </c>
      <c r="K14" s="880">
        <v>12377.2</v>
      </c>
      <c r="L14" s="830"/>
      <c r="M14" s="900"/>
    </row>
    <row r="15" spans="1:13" ht="18" customHeight="1">
      <c r="A15" s="833" t="s">
        <v>508</v>
      </c>
      <c r="B15" s="827"/>
      <c r="C15" s="881">
        <v>2358</v>
      </c>
      <c r="D15" s="881">
        <v>3422</v>
      </c>
      <c r="E15" s="881">
        <v>31283.542000000001</v>
      </c>
      <c r="F15" s="881">
        <v>6098.7569999999996</v>
      </c>
      <c r="G15" s="881">
        <v>122225.765</v>
      </c>
      <c r="H15" s="881">
        <v>174759.17499999999</v>
      </c>
      <c r="I15" s="834">
        <v>7781.3249999999998</v>
      </c>
      <c r="J15" s="881">
        <v>166977.85</v>
      </c>
      <c r="K15" s="881">
        <v>6360.0349999999999</v>
      </c>
      <c r="L15" s="836"/>
      <c r="M15" s="900"/>
    </row>
    <row r="16" spans="1:13" ht="10.5" customHeight="1">
      <c r="A16" s="837" t="s">
        <v>509</v>
      </c>
      <c r="B16" s="827"/>
      <c r="C16" s="881">
        <v>47</v>
      </c>
      <c r="D16" s="881" t="s">
        <v>529</v>
      </c>
      <c r="E16" s="881" t="s">
        <v>529</v>
      </c>
      <c r="F16" s="881" t="s">
        <v>529</v>
      </c>
      <c r="G16" s="881" t="s">
        <v>529</v>
      </c>
      <c r="H16" s="881" t="s">
        <v>529</v>
      </c>
      <c r="I16" s="834" t="s">
        <v>529</v>
      </c>
      <c r="J16" s="881" t="s">
        <v>529</v>
      </c>
      <c r="K16" s="881" t="s">
        <v>529</v>
      </c>
      <c r="L16" s="836"/>
      <c r="M16" s="900"/>
    </row>
    <row r="17" spans="1:13" ht="10.5" customHeight="1">
      <c r="A17" s="837" t="s">
        <v>510</v>
      </c>
      <c r="B17" s="827"/>
      <c r="C17" s="881">
        <v>10</v>
      </c>
      <c r="D17" s="859">
        <v>983</v>
      </c>
      <c r="E17" s="859">
        <v>25006.067999999999</v>
      </c>
      <c r="F17" s="859">
        <v>8473.393</v>
      </c>
      <c r="G17" s="859">
        <v>93949.842000000004</v>
      </c>
      <c r="H17" s="859">
        <v>166092.69899999999</v>
      </c>
      <c r="I17" s="835">
        <v>23456.185000000001</v>
      </c>
      <c r="J17" s="859">
        <v>142636.514</v>
      </c>
      <c r="K17" s="859">
        <v>-980.27499999999998</v>
      </c>
      <c r="L17" s="836"/>
      <c r="M17" s="900"/>
    </row>
    <row r="18" spans="1:13" ht="10.5" customHeight="1">
      <c r="A18" s="833" t="s">
        <v>511</v>
      </c>
      <c r="B18" s="827"/>
      <c r="C18" s="881">
        <v>1</v>
      </c>
      <c r="D18" s="859" t="s">
        <v>529</v>
      </c>
      <c r="E18" s="859" t="s">
        <v>529</v>
      </c>
      <c r="F18" s="859" t="s">
        <v>529</v>
      </c>
      <c r="G18" s="859" t="s">
        <v>529</v>
      </c>
      <c r="H18" s="859" t="s">
        <v>529</v>
      </c>
      <c r="I18" s="835" t="s">
        <v>529</v>
      </c>
      <c r="J18" s="859" t="s">
        <v>529</v>
      </c>
      <c r="K18" s="859" t="s">
        <v>529</v>
      </c>
      <c r="L18" s="836"/>
      <c r="M18" s="900"/>
    </row>
    <row r="19" spans="1:13" ht="15" customHeight="1">
      <c r="A19" s="826" t="s">
        <v>552</v>
      </c>
      <c r="B19" s="851"/>
      <c r="C19" s="874"/>
      <c r="D19" s="874"/>
      <c r="E19" s="874"/>
      <c r="F19" s="901"/>
      <c r="G19" s="901"/>
      <c r="H19" s="901"/>
      <c r="I19" s="901"/>
      <c r="J19" s="901"/>
      <c r="K19" s="901"/>
      <c r="L19" s="839"/>
    </row>
    <row r="20" spans="1:13" ht="15.75" customHeight="1">
      <c r="A20" s="826" t="s">
        <v>0</v>
      </c>
      <c r="B20" s="826"/>
      <c r="C20" s="880">
        <v>2065</v>
      </c>
      <c r="D20" s="880">
        <v>5136</v>
      </c>
      <c r="E20" s="880">
        <v>76168.534</v>
      </c>
      <c r="F20" s="880">
        <v>17989.973999999998</v>
      </c>
      <c r="G20" s="880">
        <v>368375.1</v>
      </c>
      <c r="H20" s="880">
        <v>533527.375</v>
      </c>
      <c r="I20" s="880">
        <v>43676.33</v>
      </c>
      <c r="J20" s="880">
        <v>489851.04499999998</v>
      </c>
      <c r="K20" s="880">
        <v>12667.382</v>
      </c>
      <c r="L20" s="839"/>
    </row>
    <row r="21" spans="1:13" ht="18" customHeight="1">
      <c r="A21" s="833" t="s">
        <v>508</v>
      </c>
      <c r="B21" s="827"/>
      <c r="C21" s="881">
        <v>2010</v>
      </c>
      <c r="D21" s="881">
        <v>2950</v>
      </c>
      <c r="E21" s="881">
        <v>27455.645</v>
      </c>
      <c r="F21" s="881">
        <v>4714.152</v>
      </c>
      <c r="G21" s="881">
        <v>110173.23699999999</v>
      </c>
      <c r="H21" s="881">
        <v>157230.04800000001</v>
      </c>
      <c r="I21" s="881">
        <v>5276.8680000000004</v>
      </c>
      <c r="J21" s="881">
        <v>151953.18</v>
      </c>
      <c r="K21" s="881">
        <v>6637.7280000000001</v>
      </c>
      <c r="L21" s="839"/>
    </row>
    <row r="22" spans="1:13" ht="9.9499999999999993" customHeight="1">
      <c r="A22" s="837" t="s">
        <v>509</v>
      </c>
      <c r="B22" s="827"/>
      <c r="C22" s="881">
        <v>45</v>
      </c>
      <c r="D22" s="859">
        <v>849</v>
      </c>
      <c r="E22" s="859">
        <v>22335.841</v>
      </c>
      <c r="F22" s="859">
        <v>2145.5749999999998</v>
      </c>
      <c r="G22" s="859">
        <v>126907.079</v>
      </c>
      <c r="H22" s="859">
        <v>158536.48800000001</v>
      </c>
      <c r="I22" s="859">
        <v>3240.364</v>
      </c>
      <c r="J22" s="859">
        <v>155296.12400000001</v>
      </c>
      <c r="K22" s="859">
        <v>1155.511</v>
      </c>
      <c r="L22" s="839"/>
    </row>
    <row r="23" spans="1:13" ht="9.9499999999999993" customHeight="1">
      <c r="A23" s="837" t="s">
        <v>510</v>
      </c>
      <c r="B23" s="827"/>
      <c r="C23" s="881">
        <v>9</v>
      </c>
      <c r="D23" s="881" t="s">
        <v>529</v>
      </c>
      <c r="E23" s="881" t="s">
        <v>529</v>
      </c>
      <c r="F23" s="881" t="s">
        <v>529</v>
      </c>
      <c r="G23" s="881" t="s">
        <v>529</v>
      </c>
      <c r="H23" s="881" t="s">
        <v>529</v>
      </c>
      <c r="I23" s="881" t="s">
        <v>529</v>
      </c>
      <c r="J23" s="881" t="s">
        <v>529</v>
      </c>
      <c r="K23" s="881" t="s">
        <v>529</v>
      </c>
      <c r="L23" s="839"/>
    </row>
    <row r="24" spans="1:13" ht="9.9499999999999993" customHeight="1">
      <c r="A24" s="833" t="s">
        <v>511</v>
      </c>
      <c r="B24" s="827"/>
      <c r="C24" s="881">
        <v>1</v>
      </c>
      <c r="D24" s="859" t="s">
        <v>529</v>
      </c>
      <c r="E24" s="859" t="s">
        <v>529</v>
      </c>
      <c r="F24" s="859" t="s">
        <v>529</v>
      </c>
      <c r="G24" s="859" t="s">
        <v>529</v>
      </c>
      <c r="H24" s="859" t="s">
        <v>529</v>
      </c>
      <c r="I24" s="859" t="s">
        <v>529</v>
      </c>
      <c r="J24" s="859" t="s">
        <v>529</v>
      </c>
      <c r="K24" s="859" t="s">
        <v>529</v>
      </c>
      <c r="L24" s="839"/>
    </row>
    <row r="25" spans="1:13" ht="13.5" customHeight="1">
      <c r="A25" s="826" t="s">
        <v>553</v>
      </c>
      <c r="B25" s="827"/>
      <c r="C25" s="902"/>
      <c r="D25" s="902"/>
      <c r="E25" s="874"/>
      <c r="F25" s="901"/>
      <c r="G25" s="901"/>
      <c r="H25" s="901"/>
      <c r="I25" s="901"/>
      <c r="J25" s="901"/>
      <c r="K25" s="901"/>
      <c r="L25" s="839"/>
    </row>
    <row r="26" spans="1:13" s="831" customFormat="1" ht="15.75" customHeight="1">
      <c r="A26" s="826" t="s">
        <v>0</v>
      </c>
      <c r="B26" s="826"/>
      <c r="C26" s="880">
        <v>1685</v>
      </c>
      <c r="D26" s="880">
        <v>3476</v>
      </c>
      <c r="E26" s="880">
        <v>52544.565000000002</v>
      </c>
      <c r="F26" s="880">
        <v>4736.8869999999997</v>
      </c>
      <c r="G26" s="880">
        <v>243954.15299999999</v>
      </c>
      <c r="H26" s="880">
        <v>323838.87699999998</v>
      </c>
      <c r="I26" s="880">
        <v>3683.7660000000001</v>
      </c>
      <c r="J26" s="880">
        <v>320155.11099999998</v>
      </c>
      <c r="K26" s="880">
        <v>10580.364</v>
      </c>
      <c r="L26" s="862"/>
    </row>
    <row r="27" spans="1:13" ht="18" customHeight="1">
      <c r="A27" s="833" t="s">
        <v>508</v>
      </c>
      <c r="B27" s="827"/>
      <c r="C27" s="881">
        <v>1647</v>
      </c>
      <c r="D27" s="881">
        <v>2422</v>
      </c>
      <c r="E27" s="881">
        <v>22211.127</v>
      </c>
      <c r="F27" s="881">
        <v>3820.5239999999999</v>
      </c>
      <c r="G27" s="881">
        <v>90869.509000000005</v>
      </c>
      <c r="H27" s="881">
        <v>129153.042</v>
      </c>
      <c r="I27" s="881">
        <v>2760.623</v>
      </c>
      <c r="J27" s="881">
        <v>126392.41899999999</v>
      </c>
      <c r="K27" s="881">
        <v>5854.5929999999998</v>
      </c>
      <c r="L27" s="839"/>
    </row>
    <row r="28" spans="1:13" ht="11.1" customHeight="1">
      <c r="A28" s="837" t="s">
        <v>509</v>
      </c>
      <c r="B28" s="827"/>
      <c r="C28" s="881">
        <v>34</v>
      </c>
      <c r="D28" s="859">
        <v>643</v>
      </c>
      <c r="E28" s="859">
        <v>18403.026999999998</v>
      </c>
      <c r="F28" s="859">
        <v>783.08199999999999</v>
      </c>
      <c r="G28" s="859">
        <v>108957.834</v>
      </c>
      <c r="H28" s="859">
        <v>137051.712</v>
      </c>
      <c r="I28" s="859">
        <v>923.14300000000003</v>
      </c>
      <c r="J28" s="859">
        <v>136128.56899999999</v>
      </c>
      <c r="K28" s="859">
        <v>3444.0320000000002</v>
      </c>
      <c r="L28" s="839"/>
    </row>
    <row r="29" spans="1:13" ht="11.1" customHeight="1">
      <c r="A29" s="837" t="s">
        <v>510</v>
      </c>
      <c r="B29" s="827"/>
      <c r="C29" s="881">
        <v>4</v>
      </c>
      <c r="D29" s="859">
        <v>411</v>
      </c>
      <c r="E29" s="859">
        <v>11930.411</v>
      </c>
      <c r="F29" s="859">
        <v>133.28100000000001</v>
      </c>
      <c r="G29" s="859">
        <v>44126.81</v>
      </c>
      <c r="H29" s="859">
        <v>57634.123</v>
      </c>
      <c r="I29" s="859">
        <v>0</v>
      </c>
      <c r="J29" s="859">
        <v>57634.123</v>
      </c>
      <c r="K29" s="859">
        <v>1281.739</v>
      </c>
      <c r="L29" s="839"/>
    </row>
    <row r="30" spans="1:13" ht="11.1" customHeight="1">
      <c r="A30" s="833" t="s">
        <v>511</v>
      </c>
      <c r="B30" s="827"/>
      <c r="C30" s="881">
        <v>0</v>
      </c>
      <c r="D30" s="859">
        <v>0</v>
      </c>
      <c r="E30" s="859">
        <v>0</v>
      </c>
      <c r="F30" s="859">
        <v>0</v>
      </c>
      <c r="G30" s="859">
        <v>0</v>
      </c>
      <c r="H30" s="859">
        <v>0</v>
      </c>
      <c r="I30" s="859">
        <v>0</v>
      </c>
      <c r="J30" s="859">
        <v>0</v>
      </c>
      <c r="K30" s="859">
        <v>0</v>
      </c>
      <c r="L30" s="839"/>
    </row>
    <row r="31" spans="1:13" ht="17.25" customHeight="1">
      <c r="A31" s="826" t="s">
        <v>554</v>
      </c>
      <c r="B31" s="827"/>
      <c r="C31" s="902"/>
      <c r="D31" s="902"/>
      <c r="E31" s="874"/>
      <c r="F31" s="901"/>
      <c r="G31" s="901"/>
      <c r="H31" s="901"/>
      <c r="I31" s="901"/>
      <c r="J31" s="901"/>
      <c r="K31" s="901"/>
      <c r="L31" s="839"/>
    </row>
    <row r="32" spans="1:13" ht="15.75" customHeight="1">
      <c r="A32" s="826" t="s">
        <v>0</v>
      </c>
      <c r="B32" s="827"/>
      <c r="C32" s="880">
        <v>242</v>
      </c>
      <c r="D32" s="880">
        <v>375</v>
      </c>
      <c r="E32" s="880">
        <v>4095.0120000000002</v>
      </c>
      <c r="F32" s="880">
        <v>425.97399999999999</v>
      </c>
      <c r="G32" s="880">
        <v>8394.6139999999996</v>
      </c>
      <c r="H32" s="880">
        <v>13986.037</v>
      </c>
      <c r="I32" s="880">
        <v>637.61400000000003</v>
      </c>
      <c r="J32" s="880">
        <v>13348.423000000001</v>
      </c>
      <c r="K32" s="880">
        <v>-815.40599999999995</v>
      </c>
      <c r="L32" s="839"/>
    </row>
    <row r="33" spans="1:12" ht="18" customHeight="1">
      <c r="A33" s="833" t="s">
        <v>508</v>
      </c>
      <c r="B33" s="827"/>
      <c r="C33" s="881">
        <v>238</v>
      </c>
      <c r="D33" s="881">
        <v>314</v>
      </c>
      <c r="E33" s="881">
        <v>2225.181</v>
      </c>
      <c r="F33" s="881">
        <v>425.97399999999999</v>
      </c>
      <c r="G33" s="881">
        <v>6089.473</v>
      </c>
      <c r="H33" s="881">
        <v>10922.492</v>
      </c>
      <c r="I33" s="881">
        <v>637.61400000000003</v>
      </c>
      <c r="J33" s="881">
        <v>10284.878000000001</v>
      </c>
      <c r="K33" s="881">
        <v>1578.3150000000001</v>
      </c>
      <c r="L33" s="839"/>
    </row>
    <row r="34" spans="1:12" ht="11.1" customHeight="1">
      <c r="A34" s="837" t="s">
        <v>509</v>
      </c>
      <c r="B34" s="827"/>
      <c r="C34" s="881">
        <v>4</v>
      </c>
      <c r="D34" s="881">
        <v>61</v>
      </c>
      <c r="E34" s="881">
        <v>1869.8309999999999</v>
      </c>
      <c r="F34" s="881">
        <v>0</v>
      </c>
      <c r="G34" s="881">
        <v>2305.1410000000001</v>
      </c>
      <c r="H34" s="881">
        <v>3063.5450000000001</v>
      </c>
      <c r="I34" s="881">
        <v>0</v>
      </c>
      <c r="J34" s="881">
        <v>3063.5450000000001</v>
      </c>
      <c r="K34" s="881">
        <v>-2393.721</v>
      </c>
      <c r="L34" s="839"/>
    </row>
    <row r="35" spans="1:12" ht="11.1" customHeight="1">
      <c r="A35" s="837" t="s">
        <v>510</v>
      </c>
      <c r="B35" s="827"/>
      <c r="C35" s="881">
        <v>0</v>
      </c>
      <c r="D35" s="881">
        <v>0</v>
      </c>
      <c r="E35" s="881">
        <v>0</v>
      </c>
      <c r="F35" s="881">
        <v>0</v>
      </c>
      <c r="G35" s="881">
        <v>0</v>
      </c>
      <c r="H35" s="881">
        <v>0</v>
      </c>
      <c r="I35" s="881">
        <v>0</v>
      </c>
      <c r="J35" s="881">
        <v>0</v>
      </c>
      <c r="K35" s="881">
        <v>0</v>
      </c>
      <c r="L35" s="839"/>
    </row>
    <row r="36" spans="1:12" ht="11.1" customHeight="1">
      <c r="A36" s="833" t="s">
        <v>511</v>
      </c>
      <c r="B36" s="827"/>
      <c r="C36" s="881">
        <v>0</v>
      </c>
      <c r="D36" s="881">
        <v>0</v>
      </c>
      <c r="E36" s="881">
        <v>0</v>
      </c>
      <c r="F36" s="881">
        <v>0</v>
      </c>
      <c r="G36" s="881">
        <v>0</v>
      </c>
      <c r="H36" s="881">
        <v>0</v>
      </c>
      <c r="I36" s="881">
        <v>0</v>
      </c>
      <c r="J36" s="881">
        <v>0</v>
      </c>
      <c r="K36" s="881">
        <v>0</v>
      </c>
      <c r="L36" s="839"/>
    </row>
    <row r="37" spans="1:12" ht="15.75" customHeight="1">
      <c r="A37" s="826" t="s">
        <v>555</v>
      </c>
      <c r="B37" s="827"/>
      <c r="C37" s="902"/>
      <c r="D37" s="902"/>
      <c r="E37" s="874"/>
      <c r="F37" s="901"/>
      <c r="G37" s="901"/>
      <c r="H37" s="901"/>
      <c r="I37" s="901"/>
      <c r="J37" s="901"/>
      <c r="K37" s="901"/>
      <c r="L37" s="839"/>
    </row>
    <row r="38" spans="1:12" ht="18" customHeight="1">
      <c r="A38" s="826" t="s">
        <v>0</v>
      </c>
      <c r="B38" s="827"/>
      <c r="C38" s="880">
        <v>65</v>
      </c>
      <c r="D38" s="880">
        <v>244</v>
      </c>
      <c r="E38" s="880">
        <v>6525.2060000000001</v>
      </c>
      <c r="F38" s="880">
        <v>7908.7479999999996</v>
      </c>
      <c r="G38" s="880">
        <v>48651.000999999997</v>
      </c>
      <c r="H38" s="880">
        <v>99706.232999999993</v>
      </c>
      <c r="I38" s="880">
        <v>18191.977999999999</v>
      </c>
      <c r="J38" s="880">
        <v>81514.255000000005</v>
      </c>
      <c r="K38" s="880">
        <v>-14.384</v>
      </c>
      <c r="L38" s="839"/>
    </row>
    <row r="39" spans="1:12" ht="18" customHeight="1">
      <c r="A39" s="833" t="s">
        <v>508</v>
      </c>
      <c r="B39" s="827"/>
      <c r="C39" s="881">
        <v>60</v>
      </c>
      <c r="D39" s="859" t="s">
        <v>529</v>
      </c>
      <c r="E39" s="859" t="s">
        <v>529</v>
      </c>
      <c r="F39" s="859" t="s">
        <v>529</v>
      </c>
      <c r="G39" s="859" t="s">
        <v>529</v>
      </c>
      <c r="H39" s="859" t="s">
        <v>529</v>
      </c>
      <c r="I39" s="859" t="s">
        <v>529</v>
      </c>
      <c r="J39" s="859" t="s">
        <v>529</v>
      </c>
      <c r="K39" s="859" t="s">
        <v>529</v>
      </c>
      <c r="L39" s="839"/>
    </row>
    <row r="40" spans="1:12" ht="9.75" customHeight="1">
      <c r="A40" s="837" t="s">
        <v>509</v>
      </c>
      <c r="B40" s="827"/>
      <c r="C40" s="881">
        <v>3</v>
      </c>
      <c r="D40" s="881">
        <v>43</v>
      </c>
      <c r="E40" s="881">
        <v>734.05399999999997</v>
      </c>
      <c r="F40" s="881">
        <v>614.15700000000004</v>
      </c>
      <c r="G40" s="881">
        <v>7387.8239999999996</v>
      </c>
      <c r="H40" s="881">
        <v>7636.8549999999996</v>
      </c>
      <c r="I40" s="881">
        <v>2279.86</v>
      </c>
      <c r="J40" s="881">
        <v>5356.9949999999999</v>
      </c>
      <c r="K40" s="881">
        <v>155.89599999999999</v>
      </c>
      <c r="L40" s="839"/>
    </row>
    <row r="41" spans="1:12" ht="11.25" customHeight="1">
      <c r="A41" s="837" t="s">
        <v>510</v>
      </c>
      <c r="B41" s="827"/>
      <c r="C41" s="881">
        <v>2</v>
      </c>
      <c r="D41" s="859" t="s">
        <v>529</v>
      </c>
      <c r="E41" s="859" t="s">
        <v>529</v>
      </c>
      <c r="F41" s="859" t="s">
        <v>529</v>
      </c>
      <c r="G41" s="859" t="s">
        <v>529</v>
      </c>
      <c r="H41" s="859" t="s">
        <v>529</v>
      </c>
      <c r="I41" s="859" t="s">
        <v>529</v>
      </c>
      <c r="J41" s="859" t="s">
        <v>529</v>
      </c>
      <c r="K41" s="859" t="s">
        <v>529</v>
      </c>
      <c r="L41" s="839"/>
    </row>
    <row r="42" spans="1:12" ht="12.95" customHeight="1">
      <c r="A42" s="833" t="s">
        <v>511</v>
      </c>
      <c r="B42" s="827"/>
      <c r="C42" s="881">
        <v>0</v>
      </c>
      <c r="D42" s="881">
        <v>0</v>
      </c>
      <c r="E42" s="881">
        <v>0</v>
      </c>
      <c r="F42" s="881">
        <v>0</v>
      </c>
      <c r="G42" s="881">
        <v>0</v>
      </c>
      <c r="H42" s="881">
        <v>0</v>
      </c>
      <c r="I42" s="881">
        <v>0</v>
      </c>
      <c r="J42" s="881">
        <v>0</v>
      </c>
      <c r="K42" s="881">
        <v>0</v>
      </c>
      <c r="L42" s="839"/>
    </row>
    <row r="43" spans="1:12" ht="15" customHeight="1">
      <c r="A43" s="826" t="s">
        <v>556</v>
      </c>
      <c r="B43" s="827"/>
      <c r="C43" s="902"/>
      <c r="D43" s="902"/>
      <c r="E43" s="874"/>
      <c r="F43" s="901"/>
      <c r="G43" s="901"/>
      <c r="H43" s="901"/>
      <c r="I43" s="901"/>
      <c r="J43" s="901"/>
      <c r="K43" s="901"/>
      <c r="L43" s="839"/>
    </row>
    <row r="44" spans="1:12" ht="15.75" customHeight="1">
      <c r="A44" s="826" t="s">
        <v>0</v>
      </c>
      <c r="B44" s="827"/>
      <c r="C44" s="880">
        <v>73</v>
      </c>
      <c r="D44" s="880">
        <v>1041</v>
      </c>
      <c r="E44" s="880">
        <v>13003.751</v>
      </c>
      <c r="F44" s="880">
        <v>4918.3649999999998</v>
      </c>
      <c r="G44" s="880">
        <v>67375.331999999995</v>
      </c>
      <c r="H44" s="880">
        <v>95996.228000000003</v>
      </c>
      <c r="I44" s="880">
        <v>21162.972000000002</v>
      </c>
      <c r="J44" s="880">
        <v>74833.255999999994</v>
      </c>
      <c r="K44" s="880">
        <v>2916.808</v>
      </c>
      <c r="L44" s="839"/>
    </row>
    <row r="45" spans="1:12" ht="18" customHeight="1">
      <c r="A45" s="833" t="s">
        <v>508</v>
      </c>
      <c r="B45" s="827"/>
      <c r="C45" s="881">
        <v>65</v>
      </c>
      <c r="D45" s="859" t="s">
        <v>529</v>
      </c>
      <c r="E45" s="859" t="s">
        <v>529</v>
      </c>
      <c r="F45" s="859" t="s">
        <v>529</v>
      </c>
      <c r="G45" s="859" t="s">
        <v>529</v>
      </c>
      <c r="H45" s="859" t="s">
        <v>529</v>
      </c>
      <c r="I45" s="859" t="s">
        <v>529</v>
      </c>
      <c r="J45" s="859" t="s">
        <v>529</v>
      </c>
      <c r="K45" s="859" t="s">
        <v>529</v>
      </c>
      <c r="L45" s="839"/>
    </row>
    <row r="46" spans="1:12" ht="12" customHeight="1">
      <c r="A46" s="837" t="s">
        <v>509</v>
      </c>
      <c r="B46" s="827"/>
      <c r="C46" s="881">
        <v>4</v>
      </c>
      <c r="D46" s="859">
        <v>102</v>
      </c>
      <c r="E46" s="859">
        <v>1328.9290000000001</v>
      </c>
      <c r="F46" s="859">
        <v>748.33600000000001</v>
      </c>
      <c r="G46" s="859">
        <v>8256.2800000000007</v>
      </c>
      <c r="H46" s="859">
        <v>10784.376</v>
      </c>
      <c r="I46" s="859">
        <v>37.360999999999997</v>
      </c>
      <c r="J46" s="859">
        <v>10747.014999999999</v>
      </c>
      <c r="K46" s="859">
        <v>-50.695999999999998</v>
      </c>
      <c r="L46" s="839"/>
    </row>
    <row r="47" spans="1:12" ht="12" customHeight="1">
      <c r="A47" s="837" t="s">
        <v>510</v>
      </c>
      <c r="B47" s="827"/>
      <c r="C47" s="881">
        <v>3</v>
      </c>
      <c r="D47" s="859">
        <v>317</v>
      </c>
      <c r="E47" s="859">
        <v>3599.5140000000001</v>
      </c>
      <c r="F47" s="859">
        <v>1381.0709999999999</v>
      </c>
      <c r="G47" s="859">
        <v>16407.324000000001</v>
      </c>
      <c r="H47" s="859">
        <v>21949.504000000001</v>
      </c>
      <c r="I47" s="859">
        <v>9173.9449999999997</v>
      </c>
      <c r="J47" s="859">
        <v>12775.558999999999</v>
      </c>
      <c r="K47" s="859">
        <v>-2246.0459999999998</v>
      </c>
      <c r="L47" s="839"/>
    </row>
    <row r="48" spans="1:12" ht="12" customHeight="1">
      <c r="A48" s="833" t="s">
        <v>511</v>
      </c>
      <c r="B48" s="827"/>
      <c r="C48" s="881">
        <v>1</v>
      </c>
      <c r="D48" s="859" t="s">
        <v>529</v>
      </c>
      <c r="E48" s="859" t="s">
        <v>529</v>
      </c>
      <c r="F48" s="859" t="s">
        <v>529</v>
      </c>
      <c r="G48" s="859" t="s">
        <v>529</v>
      </c>
      <c r="H48" s="859" t="s">
        <v>529</v>
      </c>
      <c r="I48" s="859" t="s">
        <v>529</v>
      </c>
      <c r="J48" s="859" t="s">
        <v>529</v>
      </c>
      <c r="K48" s="859" t="s">
        <v>529</v>
      </c>
      <c r="L48" s="839"/>
    </row>
    <row r="49" spans="1:12" ht="15.75" customHeight="1">
      <c r="A49" s="826" t="s">
        <v>557</v>
      </c>
      <c r="B49" s="851"/>
      <c r="C49" s="874"/>
      <c r="D49" s="874"/>
      <c r="E49" s="874"/>
      <c r="F49" s="901"/>
      <c r="G49" s="901"/>
      <c r="H49" s="901"/>
      <c r="I49" s="901"/>
      <c r="J49" s="901"/>
      <c r="K49" s="901"/>
      <c r="L49" s="839"/>
    </row>
    <row r="50" spans="1:12" ht="15.75" customHeight="1">
      <c r="A50" s="826" t="s">
        <v>0</v>
      </c>
      <c r="B50" s="826"/>
      <c r="C50" s="880">
        <v>351</v>
      </c>
      <c r="D50" s="880">
        <v>664</v>
      </c>
      <c r="E50" s="880">
        <v>10405.432000000001</v>
      </c>
      <c r="F50" s="880">
        <v>1677.4390000000001</v>
      </c>
      <c r="G50" s="880">
        <v>15159.822</v>
      </c>
      <c r="H50" s="880">
        <v>27270.179</v>
      </c>
      <c r="I50" s="880">
        <v>3752.2249999999999</v>
      </c>
      <c r="J50" s="880">
        <v>23517.954000000002</v>
      </c>
      <c r="K50" s="880">
        <v>-290.18200000000002</v>
      </c>
      <c r="L50" s="839"/>
    </row>
    <row r="51" spans="1:12" ht="18" customHeight="1">
      <c r="A51" s="833" t="s">
        <v>508</v>
      </c>
      <c r="B51" s="827"/>
      <c r="C51" s="881">
        <v>348</v>
      </c>
      <c r="D51" s="881">
        <v>472</v>
      </c>
      <c r="E51" s="881">
        <v>3827.8969999999999</v>
      </c>
      <c r="F51" s="881">
        <v>1384.605</v>
      </c>
      <c r="G51" s="881">
        <v>12052.528</v>
      </c>
      <c r="H51" s="881">
        <v>17529.127</v>
      </c>
      <c r="I51" s="881">
        <v>2504.4569999999999</v>
      </c>
      <c r="J51" s="881">
        <v>15024.67</v>
      </c>
      <c r="K51" s="881">
        <v>-277.69299999999998</v>
      </c>
      <c r="L51" s="839"/>
    </row>
    <row r="52" spans="1:12" ht="11.45" customHeight="1">
      <c r="A52" s="837" t="s">
        <v>509</v>
      </c>
      <c r="B52" s="827"/>
      <c r="C52" s="881">
        <v>2</v>
      </c>
      <c r="D52" s="859" t="s">
        <v>529</v>
      </c>
      <c r="E52" s="859" t="s">
        <v>529</v>
      </c>
      <c r="F52" s="859" t="s">
        <v>529</v>
      </c>
      <c r="G52" s="859" t="s">
        <v>529</v>
      </c>
      <c r="H52" s="859" t="s">
        <v>529</v>
      </c>
      <c r="I52" s="859" t="s">
        <v>529</v>
      </c>
      <c r="J52" s="859" t="s">
        <v>529</v>
      </c>
      <c r="K52" s="859" t="s">
        <v>529</v>
      </c>
      <c r="L52" s="839"/>
    </row>
    <row r="53" spans="1:12" ht="11.45" customHeight="1">
      <c r="A53" s="837" t="s">
        <v>510</v>
      </c>
      <c r="B53" s="827"/>
      <c r="C53" s="881">
        <v>1</v>
      </c>
      <c r="D53" s="859" t="s">
        <v>529</v>
      </c>
      <c r="E53" s="859" t="s">
        <v>529</v>
      </c>
      <c r="F53" s="859" t="s">
        <v>529</v>
      </c>
      <c r="G53" s="859" t="s">
        <v>529</v>
      </c>
      <c r="H53" s="859" t="s">
        <v>529</v>
      </c>
      <c r="I53" s="859" t="s">
        <v>529</v>
      </c>
      <c r="J53" s="859" t="s">
        <v>529</v>
      </c>
      <c r="K53" s="859" t="s">
        <v>529</v>
      </c>
      <c r="L53" s="839"/>
    </row>
    <row r="54" spans="1:12" ht="11.45" customHeight="1">
      <c r="A54" s="833" t="s">
        <v>511</v>
      </c>
      <c r="B54" s="827"/>
      <c r="C54" s="881">
        <v>0</v>
      </c>
      <c r="D54" s="881">
        <v>0</v>
      </c>
      <c r="E54" s="881">
        <v>0</v>
      </c>
      <c r="F54" s="881">
        <v>0</v>
      </c>
      <c r="G54" s="881">
        <v>0</v>
      </c>
      <c r="H54" s="881">
        <v>0</v>
      </c>
      <c r="I54" s="881">
        <v>0</v>
      </c>
      <c r="J54" s="881">
        <v>0</v>
      </c>
      <c r="K54" s="881">
        <v>0</v>
      </c>
      <c r="L54" s="839"/>
    </row>
    <row r="55" spans="1:12" ht="6.95" customHeight="1" thickBot="1">
      <c r="A55" s="840"/>
      <c r="B55" s="840"/>
      <c r="C55" s="840"/>
      <c r="D55" s="840"/>
      <c r="E55" s="840"/>
      <c r="F55" s="840"/>
      <c r="G55" s="840"/>
      <c r="H55" s="840"/>
      <c r="I55" s="840"/>
      <c r="J55" s="840"/>
      <c r="K55" s="840"/>
    </row>
    <row r="56" spans="1:12" ht="3.75" customHeight="1" thickTop="1">
      <c r="A56" s="431"/>
      <c r="B56" s="431"/>
      <c r="C56" s="431"/>
      <c r="D56" s="431"/>
      <c r="E56" s="827"/>
    </row>
    <row r="57" spans="1:12" ht="12.95" customHeight="1">
      <c r="A57" s="842" t="s">
        <v>513</v>
      </c>
      <c r="B57" s="842"/>
      <c r="C57" s="842"/>
      <c r="D57" s="842"/>
      <c r="E57" s="827"/>
    </row>
    <row r="58" spans="1:12">
      <c r="A58" s="827"/>
      <c r="B58" s="827"/>
      <c r="C58" s="827"/>
      <c r="D58" s="827"/>
      <c r="E58" s="827"/>
    </row>
    <row r="59" spans="1:12">
      <c r="A59" s="827"/>
      <c r="B59" s="827"/>
      <c r="C59" s="827"/>
      <c r="D59" s="827"/>
      <c r="E59" s="827"/>
    </row>
    <row r="60" spans="1:12">
      <c r="A60" s="827"/>
      <c r="B60" s="827"/>
      <c r="C60" s="827"/>
      <c r="D60" s="827"/>
      <c r="E60" s="827"/>
    </row>
    <row r="61" spans="1:12">
      <c r="A61" s="827"/>
      <c r="B61" s="827"/>
      <c r="C61" s="827"/>
      <c r="D61" s="827"/>
      <c r="E61" s="827"/>
    </row>
    <row r="62" spans="1:12">
      <c r="A62" s="827"/>
      <c r="B62" s="827"/>
      <c r="C62" s="827"/>
      <c r="D62" s="827"/>
      <c r="E62" s="827"/>
    </row>
  </sheetData>
  <mergeCells count="13">
    <mergeCell ref="C11:D11"/>
    <mergeCell ref="E11:K11"/>
    <mergeCell ref="A13:J13"/>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dimension ref="A1:AC68"/>
  <sheetViews>
    <sheetView showGridLines="0" workbookViewId="0"/>
  </sheetViews>
  <sheetFormatPr defaultColWidth="10.5703125" defaultRowHeight="12.75"/>
  <cols>
    <col min="1" max="1" width="10.5703125" style="812" customWidth="1"/>
    <col min="2" max="2" width="9.42578125" style="812" customWidth="1"/>
    <col min="3" max="4" width="7.42578125" style="812" customWidth="1"/>
    <col min="5" max="5" width="6.85546875" style="812" customWidth="1"/>
    <col min="6" max="6" width="7" style="812" customWidth="1"/>
    <col min="7" max="7" width="7.42578125" style="812" customWidth="1"/>
    <col min="8" max="8" width="6" style="812" customWidth="1"/>
    <col min="9" max="9" width="6.5703125" style="812" bestFit="1" customWidth="1"/>
    <col min="10" max="10" width="9" style="812" customWidth="1"/>
    <col min="11" max="11" width="9.140625" style="812" customWidth="1"/>
    <col min="12" max="16384" width="10.5703125" style="812"/>
  </cols>
  <sheetData>
    <row r="1" spans="1:29" ht="17.25" customHeight="1">
      <c r="A1" s="1921" t="s">
        <v>1737</v>
      </c>
      <c r="B1" s="827"/>
      <c r="C1" s="827"/>
      <c r="D1" s="827"/>
      <c r="E1" s="827"/>
    </row>
    <row r="2" spans="1:29" ht="18.75" customHeight="1">
      <c r="A2" s="2057" t="s">
        <v>558</v>
      </c>
      <c r="B2" s="2057"/>
      <c r="C2" s="2057"/>
      <c r="D2" s="2057"/>
    </row>
    <row r="3" spans="1:29" ht="30.75" customHeight="1">
      <c r="A3" s="2063" t="s">
        <v>559</v>
      </c>
      <c r="B3" s="2063"/>
      <c r="C3" s="2063"/>
      <c r="D3" s="2063"/>
      <c r="E3" s="1952"/>
      <c r="F3" s="1952"/>
      <c r="G3" s="1952"/>
      <c r="H3" s="1952"/>
      <c r="I3" s="1952"/>
      <c r="J3" s="1952"/>
      <c r="K3" s="1952"/>
    </row>
    <row r="4" spans="1:29" ht="12.95" customHeight="1">
      <c r="A4" s="813">
        <v>2015</v>
      </c>
      <c r="B4" s="814"/>
      <c r="C4" s="814"/>
      <c r="D4" s="431"/>
      <c r="E4" s="827"/>
    </row>
    <row r="5" spans="1:29" ht="20.25" customHeight="1">
      <c r="A5" s="815"/>
      <c r="B5" s="816"/>
      <c r="C5" s="817"/>
      <c r="D5" s="815"/>
      <c r="E5" s="2045" t="s">
        <v>488</v>
      </c>
      <c r="F5" s="2046"/>
      <c r="G5" s="2046"/>
      <c r="H5" s="2047" t="s">
        <v>489</v>
      </c>
      <c r="I5" s="2048"/>
      <c r="J5" s="2048"/>
      <c r="K5" s="2049" t="s">
        <v>490</v>
      </c>
    </row>
    <row r="6" spans="1:29">
      <c r="A6" s="818"/>
      <c r="B6" s="819"/>
      <c r="C6" s="820"/>
      <c r="D6" s="820"/>
      <c r="E6" s="817"/>
      <c r="F6" s="817"/>
      <c r="G6" s="817"/>
      <c r="H6" s="815"/>
      <c r="I6" s="815"/>
      <c r="J6" s="815"/>
      <c r="K6" s="2050"/>
    </row>
    <row r="7" spans="1:29" ht="9" customHeight="1">
      <c r="A7" s="2052" t="s">
        <v>491</v>
      </c>
      <c r="B7" s="2053"/>
      <c r="C7" s="820" t="s">
        <v>492</v>
      </c>
      <c r="D7" s="820" t="s">
        <v>493</v>
      </c>
      <c r="E7" s="2054" t="s">
        <v>494</v>
      </c>
      <c r="F7" s="820"/>
      <c r="G7" s="820"/>
      <c r="H7" s="820" t="s">
        <v>0</v>
      </c>
      <c r="I7" s="2054" t="s">
        <v>497</v>
      </c>
      <c r="J7" s="820" t="s">
        <v>498</v>
      </c>
      <c r="K7" s="2050"/>
    </row>
    <row r="8" spans="1:29" ht="9" customHeight="1">
      <c r="A8" s="2052" t="s">
        <v>516</v>
      </c>
      <c r="B8" s="2053"/>
      <c r="C8" s="820"/>
      <c r="D8" s="820" t="s">
        <v>500</v>
      </c>
      <c r="E8" s="2055"/>
      <c r="F8" s="820" t="s">
        <v>495</v>
      </c>
      <c r="G8" s="820" t="s">
        <v>496</v>
      </c>
      <c r="H8" s="820"/>
      <c r="I8" s="2055"/>
      <c r="J8" s="820" t="s">
        <v>501</v>
      </c>
      <c r="K8" s="2050"/>
    </row>
    <row r="9" spans="1:29" ht="9" customHeight="1">
      <c r="A9" s="2052" t="s">
        <v>517</v>
      </c>
      <c r="B9" s="2053"/>
      <c r="C9" s="820"/>
      <c r="D9" s="820" t="s">
        <v>503</v>
      </c>
      <c r="E9" s="2055"/>
      <c r="F9" s="820"/>
      <c r="G9" s="820"/>
      <c r="H9" s="820"/>
      <c r="I9" s="2055"/>
      <c r="J9" s="820" t="s">
        <v>504</v>
      </c>
      <c r="K9" s="2050"/>
    </row>
    <row r="10" spans="1:29" ht="9" customHeight="1">
      <c r="A10" s="818"/>
      <c r="B10" s="819"/>
      <c r="C10" s="822"/>
      <c r="D10" s="822"/>
      <c r="E10" s="2056"/>
      <c r="F10" s="822"/>
      <c r="G10" s="822"/>
      <c r="H10" s="822"/>
      <c r="I10" s="822"/>
      <c r="J10" s="822"/>
      <c r="K10" s="2051"/>
    </row>
    <row r="11" spans="1:29" ht="15" customHeight="1">
      <c r="A11" s="823"/>
      <c r="B11" s="824"/>
      <c r="C11" s="2039" t="s">
        <v>505</v>
      </c>
      <c r="D11" s="2040"/>
      <c r="E11" s="2061" t="s">
        <v>506</v>
      </c>
      <c r="F11" s="2062"/>
      <c r="G11" s="2062"/>
      <c r="H11" s="2062"/>
      <c r="I11" s="2062"/>
      <c r="J11" s="2062"/>
      <c r="K11" s="2062"/>
    </row>
    <row r="12" spans="1:29" ht="27" customHeight="1">
      <c r="A12" s="2069" t="s">
        <v>551</v>
      </c>
      <c r="B12" s="2069"/>
      <c r="C12" s="2069"/>
      <c r="D12" s="2069"/>
      <c r="E12" s="2069"/>
      <c r="F12" s="2069"/>
      <c r="G12" s="2069"/>
      <c r="H12" s="2069"/>
      <c r="I12" s="2069"/>
      <c r="J12" s="2069"/>
    </row>
    <row r="13" spans="1:29" s="831" customFormat="1" ht="13.5" customHeight="1">
      <c r="A13" s="826" t="s">
        <v>28</v>
      </c>
      <c r="B13" s="826"/>
      <c r="C13" s="880">
        <f>C14+C20+C21</f>
        <v>2416</v>
      </c>
      <c r="D13" s="880">
        <f t="shared" ref="D13:K13" si="0">D14+D20+D21</f>
        <v>5800</v>
      </c>
      <c r="E13" s="880">
        <f>E14+E20+E21</f>
        <v>86573.965999999986</v>
      </c>
      <c r="F13" s="880">
        <f t="shared" si="0"/>
        <v>19667.412999999997</v>
      </c>
      <c r="G13" s="880">
        <f t="shared" si="0"/>
        <v>383534.92199999996</v>
      </c>
      <c r="H13" s="880">
        <f t="shared" si="0"/>
        <v>560797.55400000012</v>
      </c>
      <c r="I13" s="880">
        <f t="shared" si="0"/>
        <v>47428.555000000008</v>
      </c>
      <c r="J13" s="880">
        <f t="shared" si="0"/>
        <v>513368.99899999995</v>
      </c>
      <c r="K13" s="880">
        <f t="shared" si="0"/>
        <v>12377.2</v>
      </c>
      <c r="L13" s="881"/>
      <c r="M13" s="881"/>
      <c r="N13" s="881"/>
      <c r="O13" s="881"/>
      <c r="P13" s="881"/>
      <c r="Q13" s="881"/>
      <c r="R13" s="881"/>
      <c r="S13" s="881"/>
      <c r="T13" s="881"/>
      <c r="U13" s="903"/>
      <c r="V13" s="903"/>
      <c r="W13" s="903"/>
      <c r="X13" s="903"/>
      <c r="Y13" s="903"/>
      <c r="Z13" s="903"/>
      <c r="AA13" s="903"/>
      <c r="AB13" s="903"/>
      <c r="AC13" s="903"/>
    </row>
    <row r="14" spans="1:29" ht="13.5" customHeight="1">
      <c r="A14" s="826" t="s">
        <v>518</v>
      </c>
      <c r="B14" s="827"/>
      <c r="C14" s="880">
        <f>SUM(C15:C19)</f>
        <v>2343</v>
      </c>
      <c r="D14" s="880">
        <f>SUM(D15:D19)</f>
        <v>5695</v>
      </c>
      <c r="E14" s="880">
        <f t="shared" ref="E14:K14" si="1">SUM(E15:E19)</f>
        <v>85752.212999999989</v>
      </c>
      <c r="F14" s="880">
        <f t="shared" si="1"/>
        <v>19586.249999999996</v>
      </c>
      <c r="G14" s="880">
        <f t="shared" si="1"/>
        <v>381975.04799999995</v>
      </c>
      <c r="H14" s="880">
        <f t="shared" si="1"/>
        <v>557862.94500000007</v>
      </c>
      <c r="I14" s="880">
        <f t="shared" si="1"/>
        <v>47332.746000000006</v>
      </c>
      <c r="J14" s="880">
        <f t="shared" si="1"/>
        <v>510530.19899999996</v>
      </c>
      <c r="K14" s="880">
        <f t="shared" si="1"/>
        <v>12056.509</v>
      </c>
      <c r="L14" s="881"/>
      <c r="M14" s="881"/>
      <c r="N14" s="881"/>
      <c r="O14" s="881"/>
      <c r="P14" s="881"/>
      <c r="Q14" s="881"/>
      <c r="R14" s="881"/>
      <c r="S14" s="881"/>
      <c r="T14" s="881"/>
      <c r="U14" s="903"/>
      <c r="V14" s="903"/>
      <c r="W14" s="903"/>
      <c r="X14" s="903"/>
      <c r="Y14" s="903"/>
      <c r="Z14" s="903"/>
      <c r="AA14" s="903"/>
      <c r="AB14" s="903"/>
      <c r="AC14" s="903"/>
    </row>
    <row r="15" spans="1:29" ht="15" customHeight="1">
      <c r="A15" s="845" t="s">
        <v>519</v>
      </c>
      <c r="B15" s="827"/>
      <c r="C15" s="881">
        <v>393</v>
      </c>
      <c r="D15" s="881">
        <v>772</v>
      </c>
      <c r="E15" s="881">
        <v>7422.0209999999997</v>
      </c>
      <c r="F15" s="881">
        <v>7423.9110000000001</v>
      </c>
      <c r="G15" s="881">
        <v>19592.538</v>
      </c>
      <c r="H15" s="881">
        <v>33471.506999999998</v>
      </c>
      <c r="I15" s="881">
        <v>11459.043</v>
      </c>
      <c r="J15" s="881">
        <v>22012.464</v>
      </c>
      <c r="K15" s="881">
        <v>139.93299999999999</v>
      </c>
      <c r="L15" s="881"/>
      <c r="M15" s="881"/>
      <c r="N15" s="881"/>
      <c r="O15" s="881"/>
      <c r="P15" s="881"/>
      <c r="Q15" s="881"/>
      <c r="R15" s="881"/>
      <c r="S15" s="881"/>
      <c r="T15" s="881"/>
      <c r="U15" s="903"/>
      <c r="V15" s="903"/>
      <c r="W15" s="903"/>
      <c r="X15" s="903"/>
      <c r="Y15" s="903"/>
      <c r="Z15" s="903"/>
      <c r="AA15" s="903"/>
      <c r="AB15" s="903"/>
      <c r="AC15" s="903"/>
    </row>
    <row r="16" spans="1:29" ht="12" customHeight="1">
      <c r="A16" s="845" t="s">
        <v>520</v>
      </c>
      <c r="B16" s="827"/>
      <c r="C16" s="881">
        <v>250</v>
      </c>
      <c r="D16" s="881">
        <v>308</v>
      </c>
      <c r="E16" s="881">
        <v>1453.527</v>
      </c>
      <c r="F16" s="881">
        <v>75.075999999999993</v>
      </c>
      <c r="G16" s="881">
        <v>4227.0190000000002</v>
      </c>
      <c r="H16" s="881">
        <v>6722.0829999999996</v>
      </c>
      <c r="I16" s="881">
        <v>272.3</v>
      </c>
      <c r="J16" s="881">
        <v>6449.7830000000004</v>
      </c>
      <c r="K16" s="881">
        <v>858.94899999999996</v>
      </c>
      <c r="L16" s="881"/>
      <c r="M16" s="881"/>
      <c r="N16" s="881"/>
      <c r="O16" s="881"/>
      <c r="P16" s="881"/>
      <c r="Q16" s="881"/>
      <c r="R16" s="881"/>
      <c r="S16" s="881"/>
      <c r="T16" s="881"/>
      <c r="U16" s="903"/>
      <c r="V16" s="903"/>
      <c r="W16" s="903"/>
      <c r="X16" s="903"/>
      <c r="Y16" s="903"/>
      <c r="Z16" s="903"/>
      <c r="AA16" s="903"/>
      <c r="AB16" s="903"/>
      <c r="AC16" s="903"/>
    </row>
    <row r="17" spans="1:29" ht="12" customHeight="1">
      <c r="A17" s="845" t="s">
        <v>521</v>
      </c>
      <c r="B17" s="827"/>
      <c r="C17" s="881">
        <v>1534</v>
      </c>
      <c r="D17" s="881">
        <v>4336</v>
      </c>
      <c r="E17" s="881">
        <v>73694.417000000001</v>
      </c>
      <c r="F17" s="881">
        <v>11994.079</v>
      </c>
      <c r="G17" s="881">
        <v>347243.32</v>
      </c>
      <c r="H17" s="881">
        <v>502323.01500000001</v>
      </c>
      <c r="I17" s="881">
        <v>35527.427000000003</v>
      </c>
      <c r="J17" s="881">
        <v>466795.58799999999</v>
      </c>
      <c r="K17" s="881">
        <v>10765.837</v>
      </c>
      <c r="L17" s="881"/>
      <c r="M17" s="881"/>
      <c r="N17" s="881"/>
      <c r="O17" s="881"/>
      <c r="P17" s="881"/>
      <c r="Q17" s="881"/>
      <c r="R17" s="881"/>
      <c r="S17" s="881"/>
      <c r="T17" s="881"/>
      <c r="U17" s="903"/>
      <c r="V17" s="903"/>
      <c r="W17" s="903"/>
      <c r="X17" s="903"/>
      <c r="Y17" s="903"/>
      <c r="Z17" s="903"/>
      <c r="AA17" s="903"/>
      <c r="AB17" s="903"/>
      <c r="AC17" s="903"/>
    </row>
    <row r="18" spans="1:29" ht="12" customHeight="1">
      <c r="A18" s="845" t="s">
        <v>522</v>
      </c>
      <c r="B18" s="827"/>
      <c r="C18" s="881">
        <v>87</v>
      </c>
      <c r="D18" s="881">
        <v>173</v>
      </c>
      <c r="E18" s="881">
        <v>2708.2370000000001</v>
      </c>
      <c r="F18" s="881">
        <v>41.369</v>
      </c>
      <c r="G18" s="881">
        <v>8560.11</v>
      </c>
      <c r="H18" s="881">
        <v>11887.535</v>
      </c>
      <c r="I18" s="881">
        <v>50.484999999999999</v>
      </c>
      <c r="J18" s="881">
        <v>11837.05</v>
      </c>
      <c r="K18" s="881">
        <v>224.79</v>
      </c>
      <c r="L18" s="881"/>
      <c r="M18" s="881"/>
      <c r="N18" s="881"/>
      <c r="O18" s="881"/>
      <c r="P18" s="881"/>
      <c r="Q18" s="881"/>
      <c r="R18" s="881"/>
      <c r="S18" s="881"/>
      <c r="T18" s="881"/>
      <c r="U18" s="903"/>
      <c r="V18" s="903"/>
      <c r="W18" s="903"/>
      <c r="X18" s="903"/>
      <c r="Y18" s="903"/>
      <c r="Z18" s="903"/>
      <c r="AA18" s="903"/>
      <c r="AB18" s="903"/>
      <c r="AC18" s="903"/>
    </row>
    <row r="19" spans="1:29" ht="12" customHeight="1">
      <c r="A19" s="845" t="s">
        <v>523</v>
      </c>
      <c r="B19" s="827"/>
      <c r="C19" s="881">
        <v>79</v>
      </c>
      <c r="D19" s="881">
        <v>106</v>
      </c>
      <c r="E19" s="881">
        <v>474.01100000000002</v>
      </c>
      <c r="F19" s="881">
        <v>51.814999999999998</v>
      </c>
      <c r="G19" s="881">
        <v>2352.0610000000001</v>
      </c>
      <c r="H19" s="881">
        <v>3458.8049999999998</v>
      </c>
      <c r="I19" s="881">
        <v>23.491</v>
      </c>
      <c r="J19" s="881">
        <v>3435.3139999999999</v>
      </c>
      <c r="K19" s="881">
        <v>67</v>
      </c>
      <c r="L19" s="881"/>
      <c r="M19" s="881"/>
      <c r="N19" s="881"/>
      <c r="O19" s="881"/>
      <c r="P19" s="881"/>
      <c r="Q19" s="881"/>
      <c r="R19" s="881"/>
      <c r="S19" s="881"/>
      <c r="T19" s="881"/>
      <c r="U19" s="903"/>
      <c r="V19" s="903"/>
      <c r="W19" s="903"/>
      <c r="X19" s="903"/>
      <c r="Y19" s="903"/>
      <c r="Z19" s="903"/>
      <c r="AA19" s="903"/>
      <c r="AB19" s="903"/>
      <c r="AC19" s="903"/>
    </row>
    <row r="20" spans="1:29" ht="15.75" customHeight="1">
      <c r="A20" s="846" t="s">
        <v>524</v>
      </c>
      <c r="B20" s="827"/>
      <c r="C20" s="873">
        <v>41</v>
      </c>
      <c r="D20" s="873">
        <v>56</v>
      </c>
      <c r="E20" s="873">
        <v>320.935</v>
      </c>
      <c r="F20" s="887">
        <v>18.047999999999998</v>
      </c>
      <c r="G20" s="887">
        <v>678.39200000000005</v>
      </c>
      <c r="H20" s="887">
        <v>1314.251</v>
      </c>
      <c r="I20" s="887">
        <v>5.6840000000000002</v>
      </c>
      <c r="J20" s="887">
        <v>1308.567</v>
      </c>
      <c r="K20" s="887">
        <v>162.82300000000001</v>
      </c>
      <c r="L20" s="881"/>
      <c r="M20" s="881"/>
      <c r="N20" s="881"/>
      <c r="O20" s="881"/>
      <c r="P20" s="881"/>
      <c r="Q20" s="881"/>
      <c r="R20" s="881"/>
      <c r="S20" s="881"/>
      <c r="T20" s="881"/>
      <c r="U20" s="903"/>
      <c r="V20" s="903"/>
      <c r="W20" s="903"/>
      <c r="X20" s="903"/>
      <c r="Y20" s="903"/>
      <c r="Z20" s="903"/>
      <c r="AA20" s="903"/>
      <c r="AB20" s="903"/>
      <c r="AC20" s="903"/>
    </row>
    <row r="21" spans="1:29" ht="12.75" customHeight="1">
      <c r="A21" s="846" t="s">
        <v>525</v>
      </c>
      <c r="B21" s="827"/>
      <c r="C21" s="873">
        <v>32</v>
      </c>
      <c r="D21" s="873">
        <v>49</v>
      </c>
      <c r="E21" s="873">
        <v>500.81799999999998</v>
      </c>
      <c r="F21" s="887">
        <v>63.115000000000002</v>
      </c>
      <c r="G21" s="887">
        <v>881.48199999999997</v>
      </c>
      <c r="H21" s="887">
        <v>1620.3579999999999</v>
      </c>
      <c r="I21" s="887">
        <v>90.125</v>
      </c>
      <c r="J21" s="887">
        <v>1530.2329999999999</v>
      </c>
      <c r="K21" s="887">
        <v>157.86799999999999</v>
      </c>
      <c r="L21" s="881"/>
      <c r="M21" s="881"/>
      <c r="N21" s="881"/>
      <c r="O21" s="881"/>
      <c r="P21" s="881"/>
      <c r="Q21" s="881"/>
      <c r="R21" s="881"/>
      <c r="S21" s="881"/>
      <c r="T21" s="881"/>
      <c r="U21" s="903"/>
      <c r="V21" s="903"/>
      <c r="W21" s="903"/>
      <c r="X21" s="903"/>
      <c r="Y21" s="903"/>
      <c r="Z21" s="903"/>
      <c r="AA21" s="903"/>
      <c r="AB21" s="903"/>
      <c r="AC21" s="903"/>
    </row>
    <row r="22" spans="1:29" ht="16.5" customHeight="1">
      <c r="A22" s="826" t="s">
        <v>552</v>
      </c>
      <c r="B22" s="827"/>
    </row>
    <row r="23" spans="1:29" s="831" customFormat="1" ht="13.5" customHeight="1">
      <c r="A23" s="846" t="s">
        <v>28</v>
      </c>
      <c r="B23" s="826"/>
      <c r="C23" s="880">
        <f>C24+C30+C31</f>
        <v>2065</v>
      </c>
      <c r="D23" s="880">
        <f t="shared" ref="D23:K23" si="2">D24+D30+D31</f>
        <v>5136</v>
      </c>
      <c r="E23" s="880">
        <f t="shared" si="2"/>
        <v>76168.534000000014</v>
      </c>
      <c r="F23" s="880">
        <f t="shared" si="2"/>
        <v>17989.973999999995</v>
      </c>
      <c r="G23" s="880">
        <f t="shared" si="2"/>
        <v>368375.1</v>
      </c>
      <c r="H23" s="880">
        <f t="shared" si="2"/>
        <v>533527.375</v>
      </c>
      <c r="I23" s="880">
        <f>I24+I30+I31</f>
        <v>43676.33</v>
      </c>
      <c r="J23" s="880">
        <f t="shared" si="2"/>
        <v>489851.04499999998</v>
      </c>
      <c r="K23" s="880">
        <f t="shared" si="2"/>
        <v>12667.382</v>
      </c>
      <c r="L23" s="881"/>
      <c r="M23" s="881"/>
      <c r="N23" s="881"/>
      <c r="O23" s="881"/>
      <c r="P23" s="881"/>
      <c r="Q23" s="881"/>
      <c r="R23" s="881"/>
      <c r="S23" s="881"/>
      <c r="T23" s="881"/>
      <c r="U23" s="903"/>
      <c r="V23" s="903"/>
      <c r="W23" s="903"/>
      <c r="X23" s="903"/>
      <c r="Y23" s="903"/>
      <c r="Z23" s="903"/>
      <c r="AA23" s="903"/>
      <c r="AB23" s="903"/>
      <c r="AC23" s="903"/>
    </row>
    <row r="24" spans="1:29" s="831" customFormat="1" ht="13.5" customHeight="1">
      <c r="A24" s="826" t="s">
        <v>518</v>
      </c>
      <c r="B24" s="826"/>
      <c r="C24" s="880">
        <f>SUM(C25:C29)</f>
        <v>2007</v>
      </c>
      <c r="D24" s="880">
        <f t="shared" ref="D24:K24" si="3">SUM(D25:D29)</f>
        <v>5047</v>
      </c>
      <c r="E24" s="880">
        <f>SUM(E25:E29)</f>
        <v>75386.005000000005</v>
      </c>
      <c r="F24" s="880">
        <f t="shared" si="3"/>
        <v>17967.804999999997</v>
      </c>
      <c r="G24" s="880">
        <f t="shared" si="3"/>
        <v>366930.89999999997</v>
      </c>
      <c r="H24" s="880">
        <f t="shared" si="3"/>
        <v>530847.16800000006</v>
      </c>
      <c r="I24" s="880">
        <f t="shared" si="3"/>
        <v>43670.646000000001</v>
      </c>
      <c r="J24" s="880">
        <f t="shared" si="3"/>
        <v>487176.522</v>
      </c>
      <c r="K24" s="880">
        <f t="shared" si="3"/>
        <v>12416.09</v>
      </c>
      <c r="L24" s="881"/>
      <c r="M24" s="881"/>
      <c r="N24" s="881"/>
      <c r="O24" s="881"/>
      <c r="P24" s="881"/>
      <c r="Q24" s="881"/>
      <c r="R24" s="881"/>
      <c r="S24" s="881"/>
      <c r="T24" s="881"/>
      <c r="U24" s="903"/>
      <c r="V24" s="903"/>
      <c r="W24" s="903"/>
      <c r="X24" s="903"/>
      <c r="Y24" s="903"/>
      <c r="Z24" s="903"/>
      <c r="AA24" s="903"/>
      <c r="AB24" s="903"/>
      <c r="AC24" s="903"/>
    </row>
    <row r="25" spans="1:29" ht="15" customHeight="1">
      <c r="A25" s="845" t="s">
        <v>519</v>
      </c>
      <c r="B25" s="827"/>
      <c r="C25" s="881">
        <v>324</v>
      </c>
      <c r="D25" s="881">
        <v>689</v>
      </c>
      <c r="E25" s="881">
        <v>6992.02</v>
      </c>
      <c r="F25" s="881">
        <v>7281.2269999999999</v>
      </c>
      <c r="G25" s="881">
        <v>18599.794999999998</v>
      </c>
      <c r="H25" s="881">
        <v>31475.199000000001</v>
      </c>
      <c r="I25" s="881">
        <v>11205.248</v>
      </c>
      <c r="J25" s="881">
        <v>20269.951000000001</v>
      </c>
      <c r="K25" s="881">
        <v>-218.62</v>
      </c>
      <c r="L25" s="881"/>
      <c r="M25" s="881"/>
      <c r="N25" s="881"/>
      <c r="O25" s="881"/>
      <c r="P25" s="881"/>
      <c r="Q25" s="881"/>
      <c r="R25" s="881"/>
      <c r="S25" s="881"/>
      <c r="T25" s="881"/>
      <c r="U25" s="903"/>
      <c r="V25" s="903"/>
      <c r="W25" s="903"/>
      <c r="X25" s="903"/>
      <c r="Y25" s="903"/>
      <c r="Z25" s="903"/>
      <c r="AA25" s="903"/>
      <c r="AB25" s="903"/>
      <c r="AC25" s="903"/>
    </row>
    <row r="26" spans="1:29" ht="12" customHeight="1">
      <c r="A26" s="845" t="s">
        <v>520</v>
      </c>
      <c r="B26" s="827"/>
      <c r="C26" s="881">
        <v>185</v>
      </c>
      <c r="D26" s="881">
        <v>236</v>
      </c>
      <c r="E26" s="881">
        <v>1244.9169999999999</v>
      </c>
      <c r="F26" s="881">
        <v>50.543999999999997</v>
      </c>
      <c r="G26" s="881">
        <v>3224.5189999999998</v>
      </c>
      <c r="H26" s="881">
        <v>5566.768</v>
      </c>
      <c r="I26" s="881">
        <v>200.29599999999999</v>
      </c>
      <c r="J26" s="881">
        <v>5366.4719999999998</v>
      </c>
      <c r="K26" s="881">
        <v>810.226</v>
      </c>
      <c r="L26" s="881"/>
      <c r="M26" s="881"/>
      <c r="N26" s="881"/>
      <c r="O26" s="881"/>
      <c r="P26" s="881"/>
      <c r="Q26" s="881"/>
      <c r="R26" s="881"/>
      <c r="S26" s="881"/>
      <c r="T26" s="881"/>
      <c r="U26" s="903"/>
      <c r="V26" s="903"/>
      <c r="W26" s="903"/>
      <c r="X26" s="903"/>
      <c r="Y26" s="903"/>
      <c r="Z26" s="903"/>
      <c r="AA26" s="903"/>
      <c r="AB26" s="903"/>
      <c r="AC26" s="903"/>
    </row>
    <row r="27" spans="1:29" ht="12" customHeight="1">
      <c r="A27" s="845" t="s">
        <v>521</v>
      </c>
      <c r="B27" s="827"/>
      <c r="C27" s="881">
        <v>1364</v>
      </c>
      <c r="D27" s="881">
        <v>3878</v>
      </c>
      <c r="E27" s="881">
        <v>64020.029000000002</v>
      </c>
      <c r="F27" s="881">
        <v>10554.85</v>
      </c>
      <c r="G27" s="881">
        <v>334347.12099999998</v>
      </c>
      <c r="H27" s="881">
        <v>478880.42300000001</v>
      </c>
      <c r="I27" s="881">
        <v>32217.974999999999</v>
      </c>
      <c r="J27" s="881">
        <v>446662.44799999997</v>
      </c>
      <c r="K27" s="881">
        <v>11659.009</v>
      </c>
      <c r="L27" s="881"/>
      <c r="M27" s="881"/>
      <c r="N27" s="881"/>
      <c r="O27" s="881"/>
      <c r="P27" s="881"/>
      <c r="Q27" s="881"/>
      <c r="R27" s="881"/>
      <c r="S27" s="881"/>
      <c r="T27" s="881"/>
      <c r="U27" s="903"/>
      <c r="V27" s="903"/>
      <c r="W27" s="903"/>
      <c r="X27" s="903"/>
      <c r="Y27" s="903"/>
      <c r="Z27" s="903"/>
      <c r="AA27" s="903"/>
      <c r="AB27" s="903"/>
      <c r="AC27" s="903"/>
    </row>
    <row r="28" spans="1:29" ht="12" customHeight="1">
      <c r="A28" s="845" t="s">
        <v>522</v>
      </c>
      <c r="B28" s="827"/>
      <c r="C28" s="881">
        <v>66</v>
      </c>
      <c r="D28" s="881">
        <v>149</v>
      </c>
      <c r="E28" s="881">
        <v>2657.8879999999999</v>
      </c>
      <c r="F28" s="881">
        <v>29.369</v>
      </c>
      <c r="G28" s="881">
        <v>8413.7070000000003</v>
      </c>
      <c r="H28" s="881">
        <v>11512.413</v>
      </c>
      <c r="I28" s="881">
        <v>23.635999999999999</v>
      </c>
      <c r="J28" s="881">
        <v>11488.777</v>
      </c>
      <c r="K28" s="881">
        <v>135.59899999999999</v>
      </c>
      <c r="L28" s="881"/>
      <c r="M28" s="881"/>
      <c r="N28" s="881"/>
      <c r="O28" s="881"/>
      <c r="P28" s="881"/>
      <c r="Q28" s="881"/>
      <c r="R28" s="881"/>
      <c r="S28" s="881"/>
      <c r="T28" s="881"/>
      <c r="U28" s="903"/>
      <c r="V28" s="903"/>
      <c r="W28" s="903"/>
      <c r="X28" s="903"/>
      <c r="Y28" s="903"/>
      <c r="Z28" s="903"/>
      <c r="AA28" s="903"/>
      <c r="AB28" s="903"/>
      <c r="AC28" s="903"/>
    </row>
    <row r="29" spans="1:29" ht="12" customHeight="1">
      <c r="A29" s="845" t="s">
        <v>523</v>
      </c>
      <c r="B29" s="827"/>
      <c r="C29" s="881">
        <v>68</v>
      </c>
      <c r="D29" s="881">
        <v>95</v>
      </c>
      <c r="E29" s="881">
        <v>471.15100000000001</v>
      </c>
      <c r="F29" s="881">
        <v>51.814999999999998</v>
      </c>
      <c r="G29" s="881">
        <v>2345.7579999999998</v>
      </c>
      <c r="H29" s="881">
        <v>3412.3649999999998</v>
      </c>
      <c r="I29" s="881">
        <v>23.491</v>
      </c>
      <c r="J29" s="881">
        <v>3388.8739999999998</v>
      </c>
      <c r="K29" s="881">
        <v>29.876000000000001</v>
      </c>
      <c r="L29" s="881"/>
      <c r="M29" s="881"/>
      <c r="N29" s="881"/>
      <c r="O29" s="881"/>
      <c r="P29" s="881"/>
      <c r="Q29" s="881"/>
      <c r="R29" s="881"/>
      <c r="S29" s="881"/>
      <c r="T29" s="881"/>
      <c r="U29" s="903"/>
      <c r="V29" s="903"/>
      <c r="W29" s="903"/>
      <c r="X29" s="903"/>
      <c r="Y29" s="903"/>
      <c r="Z29" s="903"/>
      <c r="AA29" s="903"/>
      <c r="AB29" s="903"/>
      <c r="AC29" s="903"/>
    </row>
    <row r="30" spans="1:29" s="831" customFormat="1" ht="15.75" customHeight="1">
      <c r="A30" s="846" t="s">
        <v>535</v>
      </c>
      <c r="B30" s="826"/>
      <c r="C30" s="873">
        <v>33</v>
      </c>
      <c r="D30" s="873">
        <v>48</v>
      </c>
      <c r="E30" s="873">
        <v>314.10300000000001</v>
      </c>
      <c r="F30" s="887">
        <v>18.047999999999998</v>
      </c>
      <c r="G30" s="887">
        <v>624.94899999999996</v>
      </c>
      <c r="H30" s="887">
        <v>1227.6780000000001</v>
      </c>
      <c r="I30" s="887">
        <v>5.6840000000000002</v>
      </c>
      <c r="J30" s="887">
        <v>1221.9939999999999</v>
      </c>
      <c r="K30" s="887">
        <v>128.97</v>
      </c>
      <c r="L30" s="881"/>
      <c r="M30" s="881"/>
      <c r="N30" s="881"/>
      <c r="O30" s="881"/>
      <c r="P30" s="881"/>
      <c r="Q30" s="881"/>
      <c r="R30" s="881"/>
      <c r="S30" s="881"/>
      <c r="T30" s="881"/>
      <c r="U30" s="903"/>
      <c r="V30" s="903"/>
      <c r="W30" s="903"/>
      <c r="X30" s="903"/>
      <c r="Y30" s="903"/>
      <c r="Z30" s="903"/>
      <c r="AA30" s="903"/>
      <c r="AB30" s="903"/>
      <c r="AC30" s="903"/>
    </row>
    <row r="31" spans="1:29" s="831" customFormat="1" ht="12" customHeight="1">
      <c r="A31" s="846" t="s">
        <v>536</v>
      </c>
      <c r="B31" s="826"/>
      <c r="C31" s="873">
        <v>25</v>
      </c>
      <c r="D31" s="873">
        <v>41</v>
      </c>
      <c r="E31" s="873">
        <v>468.42599999999999</v>
      </c>
      <c r="F31" s="887">
        <v>4.1210000000000004</v>
      </c>
      <c r="G31" s="887">
        <v>819.25099999999998</v>
      </c>
      <c r="H31" s="887">
        <v>1452.529</v>
      </c>
      <c r="I31" s="887">
        <v>0</v>
      </c>
      <c r="J31" s="887">
        <v>1452.529</v>
      </c>
      <c r="K31" s="887">
        <v>122.322</v>
      </c>
      <c r="L31" s="881"/>
      <c r="M31" s="881"/>
      <c r="N31" s="881"/>
      <c r="O31" s="881"/>
      <c r="P31" s="881"/>
      <c r="Q31" s="881"/>
      <c r="R31" s="881"/>
      <c r="S31" s="881"/>
      <c r="T31" s="881"/>
      <c r="U31" s="903"/>
      <c r="V31" s="903"/>
      <c r="W31" s="903"/>
      <c r="X31" s="903"/>
      <c r="Y31" s="903"/>
      <c r="Z31" s="903"/>
      <c r="AA31" s="903"/>
      <c r="AB31" s="903"/>
      <c r="AC31" s="903"/>
    </row>
    <row r="32" spans="1:29" ht="16.5" customHeight="1">
      <c r="A32" s="826" t="s">
        <v>553</v>
      </c>
      <c r="B32" s="827"/>
    </row>
    <row r="33" spans="1:29" s="831" customFormat="1" ht="13.5" customHeight="1">
      <c r="A33" s="846" t="s">
        <v>28</v>
      </c>
      <c r="B33" s="826"/>
      <c r="C33" s="880">
        <v>1685</v>
      </c>
      <c r="D33" s="880">
        <v>3476</v>
      </c>
      <c r="E33" s="880">
        <v>52544.565000000002</v>
      </c>
      <c r="F33" s="880">
        <v>4736.8869999999997</v>
      </c>
      <c r="G33" s="880">
        <v>243954.15299999999</v>
      </c>
      <c r="H33" s="880">
        <v>323838.87699999998</v>
      </c>
      <c r="I33" s="880">
        <v>3683.7660000000001</v>
      </c>
      <c r="J33" s="880">
        <v>320155.11099999998</v>
      </c>
      <c r="K33" s="880">
        <v>10580.364</v>
      </c>
      <c r="L33" s="881"/>
      <c r="M33" s="881"/>
      <c r="N33" s="881"/>
      <c r="O33" s="881"/>
      <c r="P33" s="881"/>
      <c r="Q33" s="881"/>
      <c r="R33" s="881"/>
      <c r="S33" s="881"/>
      <c r="T33" s="881"/>
      <c r="U33" s="903"/>
      <c r="V33" s="903"/>
      <c r="W33" s="903"/>
      <c r="X33" s="903"/>
      <c r="Y33" s="903"/>
      <c r="Z33" s="903"/>
      <c r="AA33" s="903"/>
      <c r="AB33" s="903"/>
      <c r="AC33" s="903"/>
    </row>
    <row r="34" spans="1:29" s="831" customFormat="1" ht="13.5" customHeight="1">
      <c r="A34" s="826" t="s">
        <v>518</v>
      </c>
      <c r="B34" s="826"/>
      <c r="C34" s="880">
        <v>1635</v>
      </c>
      <c r="D34" s="880">
        <v>3395</v>
      </c>
      <c r="E34" s="880">
        <v>51781.502</v>
      </c>
      <c r="F34" s="880">
        <v>4715.9620000000004</v>
      </c>
      <c r="G34" s="880">
        <v>242524.70199999999</v>
      </c>
      <c r="H34" s="880">
        <v>321219.17099999997</v>
      </c>
      <c r="I34" s="880">
        <v>3679.3270000000002</v>
      </c>
      <c r="J34" s="880">
        <v>317539.84399999998</v>
      </c>
      <c r="K34" s="880">
        <v>10351.700000000001</v>
      </c>
      <c r="L34" s="881"/>
      <c r="M34" s="881"/>
      <c r="N34" s="881"/>
      <c r="O34" s="881"/>
      <c r="P34" s="881"/>
      <c r="Q34" s="881"/>
      <c r="R34" s="881"/>
      <c r="S34" s="881"/>
      <c r="T34" s="881"/>
      <c r="U34" s="903"/>
      <c r="V34" s="903"/>
      <c r="W34" s="903"/>
      <c r="X34" s="903"/>
      <c r="Y34" s="903"/>
      <c r="Z34" s="903"/>
      <c r="AA34" s="903"/>
      <c r="AB34" s="903"/>
      <c r="AC34" s="903"/>
    </row>
    <row r="35" spans="1:29" ht="15" customHeight="1">
      <c r="A35" s="845" t="s">
        <v>519</v>
      </c>
      <c r="B35" s="827"/>
      <c r="C35" s="881">
        <v>255</v>
      </c>
      <c r="D35" s="881" t="s">
        <v>529</v>
      </c>
      <c r="E35" s="881" t="s">
        <v>529</v>
      </c>
      <c r="F35" s="881" t="s">
        <v>529</v>
      </c>
      <c r="G35" s="881" t="s">
        <v>529</v>
      </c>
      <c r="H35" s="881" t="s">
        <v>529</v>
      </c>
      <c r="I35" s="881" t="s">
        <v>529</v>
      </c>
      <c r="J35" s="881" t="s">
        <v>529</v>
      </c>
      <c r="K35" s="881" t="s">
        <v>529</v>
      </c>
      <c r="L35" s="881"/>
      <c r="M35" s="881"/>
      <c r="N35" s="881"/>
      <c r="O35" s="881"/>
      <c r="P35" s="881"/>
      <c r="Q35" s="881"/>
      <c r="R35" s="881"/>
      <c r="S35" s="881"/>
      <c r="T35" s="881"/>
      <c r="U35" s="903"/>
      <c r="V35" s="903"/>
      <c r="W35" s="903"/>
      <c r="X35" s="903"/>
      <c r="Y35" s="903"/>
      <c r="Z35" s="903"/>
      <c r="AA35" s="903"/>
      <c r="AB35" s="903"/>
      <c r="AC35" s="903"/>
    </row>
    <row r="36" spans="1:29" ht="12" customHeight="1">
      <c r="A36" s="845" t="s">
        <v>520</v>
      </c>
      <c r="B36" s="827"/>
      <c r="C36" s="881">
        <v>147</v>
      </c>
      <c r="D36" s="881">
        <v>191</v>
      </c>
      <c r="E36" s="881">
        <v>1112.3389999999999</v>
      </c>
      <c r="F36" s="881">
        <v>49.430999999999997</v>
      </c>
      <c r="G36" s="881">
        <v>2702.53</v>
      </c>
      <c r="H36" s="881">
        <v>4825.183</v>
      </c>
      <c r="I36" s="881">
        <v>198.233</v>
      </c>
      <c r="J36" s="881">
        <v>4626.95</v>
      </c>
      <c r="K36" s="881">
        <v>744.35900000000004</v>
      </c>
      <c r="L36" s="881"/>
      <c r="M36" s="881"/>
      <c r="N36" s="881"/>
      <c r="O36" s="881"/>
      <c r="P36" s="881"/>
      <c r="Q36" s="881"/>
      <c r="R36" s="881"/>
      <c r="S36" s="881"/>
      <c r="T36" s="881"/>
      <c r="U36" s="903"/>
      <c r="V36" s="903"/>
      <c r="W36" s="903"/>
      <c r="X36" s="903"/>
      <c r="Y36" s="903"/>
      <c r="Z36" s="903"/>
      <c r="AA36" s="903"/>
      <c r="AB36" s="903"/>
      <c r="AC36" s="903"/>
    </row>
    <row r="37" spans="1:29" ht="12" customHeight="1">
      <c r="A37" s="845" t="s">
        <v>521</v>
      </c>
      <c r="B37" s="827"/>
      <c r="C37" s="881">
        <v>1122</v>
      </c>
      <c r="D37" s="881">
        <v>2537</v>
      </c>
      <c r="E37" s="881">
        <v>43352.894</v>
      </c>
      <c r="F37" s="881">
        <v>4372.8389999999999</v>
      </c>
      <c r="G37" s="881">
        <v>221516.223</v>
      </c>
      <c r="H37" s="881">
        <v>288997.03499999997</v>
      </c>
      <c r="I37" s="881">
        <v>2861.4879999999998</v>
      </c>
      <c r="J37" s="881">
        <v>286135.54700000002</v>
      </c>
      <c r="K37" s="881">
        <v>9595.9590000000007</v>
      </c>
      <c r="L37" s="881"/>
      <c r="M37" s="881"/>
      <c r="N37" s="881"/>
      <c r="O37" s="881"/>
      <c r="P37" s="881"/>
      <c r="Q37" s="881"/>
      <c r="R37" s="881"/>
      <c r="S37" s="881"/>
      <c r="T37" s="881"/>
      <c r="U37" s="903"/>
      <c r="V37" s="903"/>
      <c r="W37" s="903"/>
      <c r="X37" s="903"/>
      <c r="Y37" s="903"/>
      <c r="Z37" s="903"/>
      <c r="AA37" s="903"/>
      <c r="AB37" s="903"/>
      <c r="AC37" s="903"/>
    </row>
    <row r="38" spans="1:29" ht="12" customHeight="1">
      <c r="A38" s="845" t="s">
        <v>522</v>
      </c>
      <c r="B38" s="827"/>
      <c r="C38" s="881">
        <v>51</v>
      </c>
      <c r="D38" s="859">
        <v>132</v>
      </c>
      <c r="E38" s="859">
        <v>2607.9940000000001</v>
      </c>
      <c r="F38" s="859">
        <v>29.369</v>
      </c>
      <c r="G38" s="859">
        <v>8191.8159999999998</v>
      </c>
      <c r="H38" s="859">
        <v>11042.895</v>
      </c>
      <c r="I38" s="859">
        <v>23.635999999999999</v>
      </c>
      <c r="J38" s="859">
        <v>11019.259</v>
      </c>
      <c r="K38" s="859">
        <v>-22.116</v>
      </c>
      <c r="L38" s="881"/>
      <c r="M38" s="881"/>
      <c r="N38" s="881"/>
      <c r="O38" s="881"/>
      <c r="P38" s="881"/>
      <c r="Q38" s="881"/>
      <c r="R38" s="881"/>
      <c r="S38" s="881"/>
      <c r="T38" s="881"/>
      <c r="U38" s="903"/>
      <c r="V38" s="903"/>
      <c r="W38" s="903"/>
      <c r="X38" s="903"/>
      <c r="Y38" s="903"/>
      <c r="Z38" s="903"/>
      <c r="AA38" s="903"/>
      <c r="AB38" s="903"/>
      <c r="AC38" s="903"/>
    </row>
    <row r="39" spans="1:29" ht="12" customHeight="1">
      <c r="A39" s="845" t="s">
        <v>523</v>
      </c>
      <c r="B39" s="827"/>
      <c r="C39" s="881">
        <v>60</v>
      </c>
      <c r="D39" s="859" t="s">
        <v>529</v>
      </c>
      <c r="E39" s="859" t="s">
        <v>529</v>
      </c>
      <c r="F39" s="859" t="s">
        <v>529</v>
      </c>
      <c r="G39" s="859" t="s">
        <v>529</v>
      </c>
      <c r="H39" s="859" t="s">
        <v>529</v>
      </c>
      <c r="I39" s="859" t="s">
        <v>529</v>
      </c>
      <c r="J39" s="859" t="s">
        <v>529</v>
      </c>
      <c r="K39" s="859" t="s">
        <v>529</v>
      </c>
      <c r="L39" s="881"/>
      <c r="M39" s="881"/>
      <c r="N39" s="881"/>
      <c r="O39" s="881"/>
      <c r="P39" s="881"/>
      <c r="Q39" s="881"/>
      <c r="R39" s="881"/>
      <c r="S39" s="881"/>
      <c r="T39" s="881"/>
      <c r="U39" s="903"/>
      <c r="V39" s="903"/>
      <c r="W39" s="903"/>
      <c r="X39" s="903"/>
      <c r="Y39" s="903"/>
      <c r="Z39" s="903"/>
      <c r="AA39" s="903"/>
      <c r="AB39" s="903"/>
      <c r="AC39" s="903"/>
    </row>
    <row r="40" spans="1:29" s="831" customFormat="1" ht="15.75" customHeight="1">
      <c r="A40" s="846" t="s">
        <v>535</v>
      </c>
      <c r="B40" s="826"/>
      <c r="C40" s="873">
        <v>26</v>
      </c>
      <c r="D40" s="873" t="s">
        <v>529</v>
      </c>
      <c r="E40" s="873" t="s">
        <v>529</v>
      </c>
      <c r="F40" s="887" t="s">
        <v>529</v>
      </c>
      <c r="G40" s="887" t="s">
        <v>529</v>
      </c>
      <c r="H40" s="887" t="s">
        <v>529</v>
      </c>
      <c r="I40" s="887" t="s">
        <v>529</v>
      </c>
      <c r="J40" s="887" t="s">
        <v>529</v>
      </c>
      <c r="K40" s="887" t="s">
        <v>529</v>
      </c>
      <c r="L40" s="881"/>
      <c r="M40" s="881"/>
      <c r="N40" s="881"/>
      <c r="O40" s="881"/>
      <c r="P40" s="881"/>
      <c r="Q40" s="881"/>
      <c r="R40" s="881"/>
      <c r="S40" s="881"/>
      <c r="T40" s="881"/>
      <c r="U40" s="903"/>
      <c r="V40" s="903"/>
      <c r="W40" s="903"/>
      <c r="X40" s="903"/>
      <c r="Y40" s="903"/>
      <c r="Z40" s="903"/>
      <c r="AA40" s="903"/>
      <c r="AB40" s="903"/>
      <c r="AC40" s="903"/>
    </row>
    <row r="41" spans="1:29" s="831" customFormat="1" ht="12" customHeight="1">
      <c r="A41" s="846" t="s">
        <v>536</v>
      </c>
      <c r="B41" s="826"/>
      <c r="C41" s="873">
        <v>24</v>
      </c>
      <c r="D41" s="873" t="s">
        <v>529</v>
      </c>
      <c r="E41" s="873" t="s">
        <v>529</v>
      </c>
      <c r="F41" s="887" t="s">
        <v>529</v>
      </c>
      <c r="G41" s="887" t="s">
        <v>529</v>
      </c>
      <c r="H41" s="887" t="s">
        <v>529</v>
      </c>
      <c r="I41" s="887" t="s">
        <v>529</v>
      </c>
      <c r="J41" s="887" t="s">
        <v>529</v>
      </c>
      <c r="K41" s="887" t="s">
        <v>529</v>
      </c>
      <c r="L41" s="881"/>
      <c r="M41" s="881"/>
      <c r="N41" s="881"/>
      <c r="O41" s="881"/>
      <c r="P41" s="881"/>
      <c r="Q41" s="881"/>
      <c r="R41" s="881"/>
      <c r="S41" s="881"/>
      <c r="T41" s="881"/>
      <c r="U41" s="903"/>
      <c r="V41" s="903"/>
      <c r="W41" s="903"/>
      <c r="X41" s="903"/>
      <c r="Y41" s="903"/>
      <c r="Z41" s="903"/>
      <c r="AA41" s="903"/>
      <c r="AB41" s="903"/>
      <c r="AC41" s="903"/>
    </row>
    <row r="42" spans="1:29" ht="16.5" customHeight="1">
      <c r="A42" s="826" t="s">
        <v>554</v>
      </c>
      <c r="B42" s="827"/>
    </row>
    <row r="43" spans="1:29" ht="13.5" customHeight="1">
      <c r="A43" s="846" t="s">
        <v>28</v>
      </c>
      <c r="B43" s="827"/>
      <c r="C43" s="880">
        <v>242</v>
      </c>
      <c r="D43" s="880">
        <v>375</v>
      </c>
      <c r="E43" s="880">
        <v>4095.0120000000002</v>
      </c>
      <c r="F43" s="880">
        <v>425.97399999999999</v>
      </c>
      <c r="G43" s="880">
        <v>8394.6139999999996</v>
      </c>
      <c r="H43" s="880">
        <v>13986.037</v>
      </c>
      <c r="I43" s="880">
        <v>637.61400000000003</v>
      </c>
      <c r="J43" s="903">
        <v>13348.423000000001</v>
      </c>
      <c r="K43" s="903">
        <v>-815.40599999999995</v>
      </c>
      <c r="L43" s="881"/>
      <c r="M43" s="881"/>
      <c r="W43" s="903"/>
      <c r="X43" s="903"/>
      <c r="Y43" s="903"/>
      <c r="Z43" s="903"/>
      <c r="AA43" s="903"/>
      <c r="AB43" s="903"/>
      <c r="AC43" s="903"/>
    </row>
    <row r="44" spans="1:29" ht="13.5" customHeight="1">
      <c r="A44" s="826" t="s">
        <v>518</v>
      </c>
      <c r="B44" s="827"/>
      <c r="C44" s="880">
        <v>235</v>
      </c>
      <c r="D44" s="880" t="s">
        <v>529</v>
      </c>
      <c r="E44" s="880" t="s">
        <v>529</v>
      </c>
      <c r="F44" s="880" t="s">
        <v>529</v>
      </c>
      <c r="G44" s="880" t="s">
        <v>529</v>
      </c>
      <c r="H44" s="880" t="s">
        <v>529</v>
      </c>
      <c r="I44" s="880" t="s">
        <v>529</v>
      </c>
      <c r="J44" s="887" t="s">
        <v>529</v>
      </c>
      <c r="K44" s="887" t="s">
        <v>529</v>
      </c>
      <c r="L44" s="881"/>
      <c r="M44" s="881"/>
      <c r="N44" s="881"/>
      <c r="O44" s="881"/>
      <c r="P44" s="881"/>
      <c r="Q44" s="881"/>
      <c r="R44" s="881"/>
      <c r="S44" s="881"/>
      <c r="T44" s="881"/>
      <c r="U44" s="903"/>
      <c r="V44" s="903"/>
      <c r="W44" s="903"/>
      <c r="X44" s="903"/>
      <c r="Y44" s="903"/>
      <c r="Z44" s="903"/>
      <c r="AA44" s="903"/>
      <c r="AB44" s="903"/>
      <c r="AC44" s="903"/>
    </row>
    <row r="45" spans="1:29" ht="15" customHeight="1">
      <c r="A45" s="845" t="s">
        <v>519</v>
      </c>
      <c r="B45" s="827"/>
      <c r="C45" s="881">
        <v>31</v>
      </c>
      <c r="D45" s="881">
        <v>50</v>
      </c>
      <c r="E45" s="881">
        <v>365.72300000000001</v>
      </c>
      <c r="F45" s="881">
        <v>115.509</v>
      </c>
      <c r="G45" s="881">
        <v>651.26099999999997</v>
      </c>
      <c r="H45" s="881">
        <v>1388.2070000000001</v>
      </c>
      <c r="I45" s="881">
        <v>109.76300000000001</v>
      </c>
      <c r="J45" s="888">
        <v>1278.444</v>
      </c>
      <c r="K45" s="888">
        <v>162.001</v>
      </c>
      <c r="L45" s="881"/>
      <c r="M45" s="881"/>
      <c r="W45" s="903"/>
      <c r="X45" s="903"/>
      <c r="Y45" s="903"/>
      <c r="Z45" s="903"/>
      <c r="AA45" s="903"/>
      <c r="AB45" s="903"/>
      <c r="AC45" s="903"/>
    </row>
    <row r="46" spans="1:29" ht="12" customHeight="1">
      <c r="A46" s="845" t="s">
        <v>520</v>
      </c>
      <c r="B46" s="827"/>
      <c r="C46" s="834">
        <v>26</v>
      </c>
      <c r="D46" s="881">
        <v>33</v>
      </c>
      <c r="E46" s="881">
        <v>122.03</v>
      </c>
      <c r="F46" s="881">
        <v>0</v>
      </c>
      <c r="G46" s="881">
        <v>452.84</v>
      </c>
      <c r="H46" s="881">
        <v>629.26400000000001</v>
      </c>
      <c r="I46" s="881">
        <v>0</v>
      </c>
      <c r="J46" s="888">
        <v>629.26400000000001</v>
      </c>
      <c r="K46" s="888">
        <v>60.899000000000001</v>
      </c>
      <c r="L46" s="881"/>
      <c r="M46" s="881"/>
      <c r="N46" s="881"/>
      <c r="O46" s="881"/>
      <c r="P46" s="881"/>
      <c r="Q46" s="881"/>
      <c r="R46" s="881"/>
      <c r="S46" s="881"/>
      <c r="T46" s="881"/>
      <c r="U46" s="903"/>
      <c r="V46" s="903"/>
      <c r="W46" s="903"/>
      <c r="X46" s="903"/>
      <c r="Y46" s="903"/>
      <c r="Z46" s="903"/>
      <c r="AA46" s="903"/>
      <c r="AB46" s="903"/>
      <c r="AC46" s="903"/>
    </row>
    <row r="47" spans="1:29" ht="12" customHeight="1">
      <c r="A47" s="845" t="s">
        <v>521</v>
      </c>
      <c r="B47" s="827"/>
      <c r="C47" s="881">
        <v>170</v>
      </c>
      <c r="D47" s="881">
        <v>277</v>
      </c>
      <c r="E47" s="881">
        <v>3584.922</v>
      </c>
      <c r="F47" s="881">
        <v>309.221</v>
      </c>
      <c r="G47" s="881">
        <v>7276.4480000000003</v>
      </c>
      <c r="H47" s="881">
        <v>11865.508</v>
      </c>
      <c r="I47" s="881">
        <v>526.60599999999999</v>
      </c>
      <c r="J47" s="888">
        <v>11338.902</v>
      </c>
      <c r="K47" s="888">
        <v>-1103.0329999999999</v>
      </c>
      <c r="L47" s="881"/>
      <c r="M47" s="881"/>
      <c r="N47" s="881"/>
      <c r="O47" s="881"/>
      <c r="P47" s="881"/>
      <c r="Q47" s="881"/>
      <c r="R47" s="881"/>
      <c r="S47" s="881"/>
      <c r="T47" s="903"/>
      <c r="U47" s="903"/>
      <c r="W47" s="903"/>
      <c r="X47" s="903"/>
      <c r="Y47" s="903"/>
      <c r="Z47" s="903"/>
      <c r="AA47" s="903"/>
      <c r="AB47" s="903"/>
      <c r="AC47" s="903"/>
    </row>
    <row r="48" spans="1:29" ht="12" customHeight="1">
      <c r="A48" s="845" t="s">
        <v>522</v>
      </c>
      <c r="B48" s="827"/>
      <c r="C48" s="867">
        <v>5</v>
      </c>
      <c r="D48" s="860" t="s">
        <v>529</v>
      </c>
      <c r="E48" s="860" t="s">
        <v>529</v>
      </c>
      <c r="F48" s="860" t="s">
        <v>529</v>
      </c>
      <c r="G48" s="860" t="s">
        <v>529</v>
      </c>
      <c r="H48" s="860" t="s">
        <v>529</v>
      </c>
      <c r="I48" s="860" t="s">
        <v>529</v>
      </c>
      <c r="J48" s="860" t="s">
        <v>529</v>
      </c>
      <c r="K48" s="860" t="s">
        <v>529</v>
      </c>
      <c r="L48" s="881"/>
      <c r="M48" s="881"/>
      <c r="N48" s="881"/>
      <c r="O48" s="881"/>
      <c r="P48" s="881"/>
      <c r="Q48" s="881"/>
      <c r="R48" s="881"/>
      <c r="S48" s="881"/>
      <c r="T48" s="903"/>
      <c r="U48" s="903"/>
      <c r="W48" s="903"/>
      <c r="X48" s="903"/>
      <c r="Y48" s="903"/>
      <c r="Z48" s="903"/>
      <c r="AA48" s="903"/>
      <c r="AB48" s="903"/>
      <c r="AC48" s="903"/>
    </row>
    <row r="49" spans="1:29" ht="12" customHeight="1">
      <c r="A49" s="845" t="s">
        <v>523</v>
      </c>
      <c r="B49" s="827"/>
      <c r="C49" s="867">
        <v>3</v>
      </c>
      <c r="D49" s="860">
        <v>3</v>
      </c>
      <c r="E49" s="860">
        <v>1.0609999999999999</v>
      </c>
      <c r="F49" s="860">
        <v>0</v>
      </c>
      <c r="G49" s="860">
        <v>2.34</v>
      </c>
      <c r="H49" s="860">
        <v>17.242000000000001</v>
      </c>
      <c r="I49" s="860">
        <v>0</v>
      </c>
      <c r="J49" s="860">
        <v>17.242000000000001</v>
      </c>
      <c r="K49" s="860">
        <v>13.784000000000001</v>
      </c>
      <c r="L49" s="881"/>
      <c r="M49" s="881"/>
      <c r="W49" s="903"/>
      <c r="X49" s="903"/>
      <c r="Y49" s="903"/>
      <c r="Z49" s="903"/>
      <c r="AA49" s="903"/>
      <c r="AB49" s="903"/>
      <c r="AC49" s="903"/>
    </row>
    <row r="50" spans="1:29" ht="15.75" customHeight="1">
      <c r="A50" s="846" t="s">
        <v>535</v>
      </c>
      <c r="B50" s="827"/>
      <c r="C50" s="904">
        <v>7</v>
      </c>
      <c r="D50" s="890" t="s">
        <v>529</v>
      </c>
      <c r="E50" s="890" t="s">
        <v>529</v>
      </c>
      <c r="F50" s="890" t="s">
        <v>529</v>
      </c>
      <c r="G50" s="890" t="s">
        <v>529</v>
      </c>
      <c r="H50" s="890" t="s">
        <v>529</v>
      </c>
      <c r="I50" s="890" t="s">
        <v>529</v>
      </c>
      <c r="J50" s="890" t="s">
        <v>529</v>
      </c>
      <c r="K50" s="890" t="s">
        <v>529</v>
      </c>
      <c r="L50" s="881"/>
      <c r="M50" s="881"/>
      <c r="W50" s="903"/>
      <c r="X50" s="903"/>
      <c r="Y50" s="903"/>
      <c r="Z50" s="903"/>
      <c r="AA50" s="903"/>
      <c r="AB50" s="903"/>
      <c r="AC50" s="903"/>
    </row>
    <row r="51" spans="1:29" ht="12.95" customHeight="1">
      <c r="A51" s="846" t="s">
        <v>536</v>
      </c>
      <c r="B51" s="827"/>
      <c r="C51" s="904">
        <v>0</v>
      </c>
      <c r="D51" s="904">
        <v>0</v>
      </c>
      <c r="E51" s="904">
        <v>0</v>
      </c>
      <c r="F51" s="904">
        <v>0</v>
      </c>
      <c r="G51" s="904">
        <v>0</v>
      </c>
      <c r="H51" s="904">
        <v>0</v>
      </c>
      <c r="I51" s="904">
        <v>0</v>
      </c>
      <c r="J51" s="904">
        <v>0</v>
      </c>
      <c r="K51" s="904">
        <v>0</v>
      </c>
      <c r="L51" s="881"/>
      <c r="M51" s="881"/>
      <c r="W51" s="903"/>
      <c r="X51" s="903"/>
      <c r="Y51" s="903"/>
      <c r="Z51" s="903"/>
      <c r="AA51" s="903"/>
      <c r="AB51" s="903"/>
      <c r="AC51" s="903"/>
    </row>
    <row r="52" spans="1:29" ht="2.25" customHeight="1" thickBot="1">
      <c r="A52" s="877"/>
      <c r="B52" s="877"/>
      <c r="C52" s="878"/>
      <c r="D52" s="878"/>
      <c r="E52" s="878"/>
      <c r="F52" s="878"/>
      <c r="G52" s="878"/>
      <c r="H52" s="878"/>
      <c r="I52" s="878"/>
      <c r="J52" s="878"/>
      <c r="K52" s="878"/>
      <c r="U52" s="903"/>
      <c r="V52" s="903"/>
      <c r="W52" s="903"/>
      <c r="X52" s="903"/>
      <c r="Y52" s="903"/>
      <c r="Z52" s="903"/>
      <c r="AA52" s="903"/>
      <c r="AB52" s="903"/>
      <c r="AC52" s="903"/>
    </row>
    <row r="53" spans="1:29" ht="13.5" customHeight="1" thickTop="1">
      <c r="A53" s="842" t="s">
        <v>513</v>
      </c>
      <c r="B53" s="842"/>
      <c r="C53" s="842"/>
      <c r="D53" s="842"/>
      <c r="E53" s="827"/>
    </row>
    <row r="54" spans="1:29" ht="18.75" customHeight="1">
      <c r="A54" s="827"/>
      <c r="B54" s="827"/>
      <c r="C54" s="827"/>
      <c r="D54" s="827"/>
      <c r="E54" s="827"/>
    </row>
    <row r="55" spans="1:29">
      <c r="A55" s="827"/>
      <c r="B55" s="827"/>
      <c r="C55" s="827"/>
      <c r="D55" s="827"/>
      <c r="E55" s="827"/>
    </row>
    <row r="56" spans="1:29">
      <c r="A56" s="827"/>
      <c r="B56" s="827"/>
    </row>
    <row r="57" spans="1:29">
      <c r="A57" s="827"/>
      <c r="B57" s="827"/>
    </row>
    <row r="58" spans="1:29">
      <c r="A58" s="827"/>
      <c r="B58" s="827"/>
    </row>
    <row r="59" spans="1:29">
      <c r="C59" s="867"/>
      <c r="D59" s="867"/>
      <c r="E59" s="867"/>
      <c r="F59" s="867"/>
      <c r="G59" s="867"/>
      <c r="H59" s="867"/>
      <c r="I59" s="867"/>
      <c r="J59" s="867"/>
      <c r="K59" s="867"/>
    </row>
    <row r="60" spans="1:29">
      <c r="C60" s="867"/>
      <c r="D60" s="867"/>
      <c r="E60" s="867"/>
      <c r="F60" s="867"/>
      <c r="G60" s="867"/>
      <c r="H60" s="867"/>
      <c r="I60" s="867"/>
      <c r="J60" s="867"/>
      <c r="K60" s="867"/>
    </row>
    <row r="61" spans="1:29">
      <c r="C61" s="867"/>
      <c r="D61" s="860"/>
      <c r="E61" s="860"/>
      <c r="F61" s="860"/>
      <c r="G61" s="860"/>
      <c r="H61" s="860"/>
      <c r="I61" s="860"/>
      <c r="J61" s="860"/>
      <c r="K61" s="860"/>
    </row>
    <row r="62" spans="1:29">
      <c r="C62" s="867"/>
      <c r="D62" s="860"/>
      <c r="E62" s="860"/>
      <c r="F62" s="860"/>
      <c r="G62" s="860"/>
      <c r="H62" s="860"/>
      <c r="I62" s="860"/>
      <c r="J62" s="860"/>
      <c r="K62" s="860"/>
    </row>
    <row r="63" spans="1:29">
      <c r="C63" s="867"/>
      <c r="D63" s="867"/>
      <c r="E63" s="867"/>
      <c r="F63" s="867"/>
      <c r="G63" s="867"/>
      <c r="H63" s="867"/>
      <c r="I63" s="867"/>
      <c r="J63" s="867"/>
      <c r="K63" s="867"/>
    </row>
    <row r="64" spans="1:29">
      <c r="C64" s="867"/>
      <c r="D64" s="867"/>
      <c r="E64" s="867"/>
      <c r="F64" s="867"/>
      <c r="G64" s="867"/>
      <c r="H64" s="867"/>
      <c r="I64" s="867"/>
      <c r="J64" s="867"/>
      <c r="K64" s="867"/>
    </row>
    <row r="65" spans="3:11">
      <c r="C65" s="867"/>
      <c r="D65" s="867"/>
      <c r="E65" s="867"/>
      <c r="F65" s="867"/>
      <c r="G65" s="867"/>
      <c r="H65" s="867"/>
      <c r="I65" s="867"/>
      <c r="J65" s="867"/>
      <c r="K65" s="867"/>
    </row>
    <row r="68" spans="3:11">
      <c r="C68" s="867"/>
      <c r="D68" s="860"/>
      <c r="E68" s="860"/>
      <c r="F68" s="860"/>
      <c r="G68" s="860"/>
      <c r="H68" s="860"/>
      <c r="I68" s="860"/>
      <c r="J68" s="860"/>
      <c r="K68" s="860"/>
    </row>
  </sheetData>
  <mergeCells count="13">
    <mergeCell ref="C11:D11"/>
    <mergeCell ref="E11:K11"/>
    <mergeCell ref="A12:J12"/>
    <mergeCell ref="A2:D2"/>
    <mergeCell ref="A3:K3"/>
    <mergeCell ref="E5:G5"/>
    <mergeCell ref="H5:J5"/>
    <mergeCell ref="K5:K10"/>
    <mergeCell ref="A7:B7"/>
    <mergeCell ref="E7:E10"/>
    <mergeCell ref="I7:I9"/>
    <mergeCell ref="A8:B8"/>
    <mergeCell ref="A9:B9"/>
  </mergeCells>
  <conditionalFormatting sqref="E59:K65 E68:K68 E48:K51">
    <cfRule type="cellIs" dxfId="53" priority="1" stopIfTrue="1" operator="between">
      <formula>0.1</formula>
      <formula>0.459</formula>
    </cfRule>
  </conditionalFormatting>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dimension ref="A1:AD70"/>
  <sheetViews>
    <sheetView showGridLines="0" workbookViewId="0"/>
  </sheetViews>
  <sheetFormatPr defaultColWidth="10.5703125" defaultRowHeight="12.75"/>
  <cols>
    <col min="1" max="1" width="10.5703125" style="812" customWidth="1"/>
    <col min="2" max="2" width="11.28515625" style="812" customWidth="1"/>
    <col min="3" max="3" width="8.42578125" style="812" customWidth="1"/>
    <col min="4" max="4" width="7.42578125" style="812" customWidth="1"/>
    <col min="5" max="5" width="6.42578125" style="812" customWidth="1"/>
    <col min="6" max="6" width="6" style="812" customWidth="1"/>
    <col min="7" max="7" width="5.7109375" style="812" customWidth="1"/>
    <col min="8" max="8" width="5.85546875" style="812" customWidth="1"/>
    <col min="9" max="9" width="7.140625" style="812" customWidth="1"/>
    <col min="10" max="10" width="8.5703125" style="812" customWidth="1"/>
    <col min="11" max="11" width="9.42578125" style="812" customWidth="1"/>
    <col min="12" max="16384" width="10.5703125" style="812"/>
  </cols>
  <sheetData>
    <row r="1" spans="1:30" ht="17.25" customHeight="1">
      <c r="A1" s="1921" t="s">
        <v>1737</v>
      </c>
      <c r="B1" s="827"/>
      <c r="C1" s="827"/>
      <c r="D1" s="827"/>
      <c r="E1" s="827"/>
    </row>
    <row r="2" spans="1:30" ht="23.25" customHeight="1">
      <c r="A2" s="2057" t="s">
        <v>558</v>
      </c>
      <c r="B2" s="2057"/>
      <c r="C2" s="2057"/>
      <c r="D2" s="2057"/>
    </row>
    <row r="3" spans="1:30" ht="23.25" customHeight="1">
      <c r="A3" s="2059" t="s">
        <v>560</v>
      </c>
      <c r="B3" s="2059"/>
      <c r="C3" s="2059"/>
      <c r="D3" s="2059"/>
      <c r="E3" s="2043"/>
      <c r="F3" s="2043"/>
      <c r="G3" s="2043"/>
      <c r="H3" s="2043"/>
      <c r="I3" s="2043"/>
      <c r="J3" s="2043"/>
      <c r="K3" s="2043"/>
    </row>
    <row r="4" spans="1:30" ht="12.95" customHeight="1">
      <c r="A4" s="813">
        <v>2015</v>
      </c>
      <c r="B4" s="814"/>
      <c r="C4" s="814"/>
      <c r="D4" s="431"/>
      <c r="E4" s="827"/>
    </row>
    <row r="5" spans="1:30" ht="20.25" customHeight="1">
      <c r="A5" s="815"/>
      <c r="B5" s="816"/>
      <c r="C5" s="817"/>
      <c r="D5" s="815"/>
      <c r="E5" s="2045" t="s">
        <v>488</v>
      </c>
      <c r="F5" s="2046"/>
      <c r="G5" s="2046"/>
      <c r="H5" s="2047" t="s">
        <v>489</v>
      </c>
      <c r="I5" s="2048"/>
      <c r="J5" s="2048"/>
      <c r="K5" s="2049" t="s">
        <v>490</v>
      </c>
    </row>
    <row r="6" spans="1:30">
      <c r="A6" s="818"/>
      <c r="B6" s="819"/>
      <c r="C6" s="820"/>
      <c r="D6" s="820"/>
      <c r="E6" s="817"/>
      <c r="F6" s="817"/>
      <c r="G6" s="817"/>
      <c r="H6" s="815"/>
      <c r="I6" s="815"/>
      <c r="J6" s="815"/>
      <c r="K6" s="2050"/>
    </row>
    <row r="7" spans="1:30" ht="9" customHeight="1">
      <c r="A7" s="2052" t="s">
        <v>491</v>
      </c>
      <c r="B7" s="2053"/>
      <c r="C7" s="820" t="s">
        <v>492</v>
      </c>
      <c r="D7" s="820" t="s">
        <v>493</v>
      </c>
      <c r="E7" s="2054" t="s">
        <v>494</v>
      </c>
      <c r="F7" s="820"/>
      <c r="G7" s="820"/>
      <c r="H7" s="820" t="s">
        <v>0</v>
      </c>
      <c r="I7" s="2054" t="s">
        <v>497</v>
      </c>
      <c r="J7" s="820" t="s">
        <v>498</v>
      </c>
      <c r="K7" s="2050"/>
    </row>
    <row r="8" spans="1:30" ht="9" customHeight="1">
      <c r="A8" s="2052" t="s">
        <v>516</v>
      </c>
      <c r="B8" s="2053"/>
      <c r="C8" s="820"/>
      <c r="D8" s="820" t="s">
        <v>500</v>
      </c>
      <c r="E8" s="2055"/>
      <c r="F8" s="820" t="s">
        <v>495</v>
      </c>
      <c r="G8" s="820" t="s">
        <v>496</v>
      </c>
      <c r="H8" s="820"/>
      <c r="I8" s="2055"/>
      <c r="J8" s="820" t="s">
        <v>501</v>
      </c>
      <c r="K8" s="2050"/>
    </row>
    <row r="9" spans="1:30" ht="9" customHeight="1">
      <c r="A9" s="2052" t="s">
        <v>517</v>
      </c>
      <c r="B9" s="2053"/>
      <c r="C9" s="820"/>
      <c r="D9" s="820" t="s">
        <v>503</v>
      </c>
      <c r="E9" s="2055"/>
      <c r="F9" s="820"/>
      <c r="G9" s="820"/>
      <c r="H9" s="820"/>
      <c r="I9" s="2055"/>
      <c r="J9" s="820" t="s">
        <v>504</v>
      </c>
      <c r="K9" s="2050"/>
    </row>
    <row r="10" spans="1:30" ht="9" customHeight="1">
      <c r="A10" s="818"/>
      <c r="B10" s="819"/>
      <c r="C10" s="822"/>
      <c r="D10" s="822"/>
      <c r="E10" s="2056"/>
      <c r="F10" s="822"/>
      <c r="G10" s="822"/>
      <c r="H10" s="822"/>
      <c r="I10" s="822"/>
      <c r="J10" s="822"/>
      <c r="K10" s="2051"/>
    </row>
    <row r="11" spans="1:30" ht="15" customHeight="1">
      <c r="A11" s="823"/>
      <c r="B11" s="824"/>
      <c r="C11" s="2039" t="s">
        <v>505</v>
      </c>
      <c r="D11" s="2040"/>
      <c r="E11" s="2061" t="s">
        <v>506</v>
      </c>
      <c r="F11" s="2062"/>
      <c r="G11" s="2062"/>
      <c r="H11" s="2062"/>
      <c r="I11" s="2062"/>
      <c r="J11" s="2062"/>
      <c r="K11" s="2062"/>
    </row>
    <row r="12" spans="1:30" ht="9" customHeight="1">
      <c r="A12" s="825"/>
      <c r="B12" s="825"/>
      <c r="C12" s="825"/>
      <c r="D12" s="825"/>
      <c r="E12" s="827"/>
    </row>
    <row r="13" spans="1:30" ht="15.75" customHeight="1">
      <c r="A13" s="826" t="s">
        <v>555</v>
      </c>
      <c r="B13" s="827"/>
      <c r="C13" s="866"/>
      <c r="D13" s="866"/>
      <c r="E13" s="827"/>
    </row>
    <row r="14" spans="1:30" ht="7.5" customHeight="1">
      <c r="A14" s="826" t="s">
        <v>534</v>
      </c>
      <c r="B14" s="827"/>
      <c r="C14" s="866"/>
      <c r="D14" s="866"/>
      <c r="E14" s="827"/>
    </row>
    <row r="15" spans="1:30" ht="15" customHeight="1">
      <c r="A15" s="846" t="s">
        <v>28</v>
      </c>
      <c r="B15" s="827"/>
      <c r="C15" s="880">
        <v>65</v>
      </c>
      <c r="D15" s="880">
        <v>244</v>
      </c>
      <c r="E15" s="880">
        <v>6525.2060000000001</v>
      </c>
      <c r="F15" s="880">
        <v>7908.7479999999996</v>
      </c>
      <c r="G15" s="880">
        <v>48651.000999999997</v>
      </c>
      <c r="H15" s="880">
        <v>99706.232999999993</v>
      </c>
      <c r="I15" s="880">
        <v>18191.977999999999</v>
      </c>
      <c r="J15" s="880">
        <v>81514.255000000005</v>
      </c>
      <c r="K15" s="880">
        <v>-14.384</v>
      </c>
      <c r="L15" s="881"/>
      <c r="M15" s="881"/>
      <c r="N15" s="881"/>
      <c r="O15" s="881"/>
      <c r="P15" s="881"/>
      <c r="Q15" s="881"/>
      <c r="R15" s="881"/>
      <c r="S15" s="881"/>
      <c r="T15" s="881"/>
      <c r="U15" s="888"/>
      <c r="V15" s="888"/>
      <c r="W15" s="888"/>
      <c r="X15" s="888"/>
      <c r="Y15" s="888"/>
      <c r="Z15" s="888"/>
      <c r="AA15" s="888"/>
      <c r="AB15" s="888"/>
      <c r="AC15" s="888"/>
      <c r="AD15" s="888"/>
    </row>
    <row r="16" spans="1:30" ht="20.100000000000001" customHeight="1">
      <c r="A16" s="826" t="s">
        <v>518</v>
      </c>
      <c r="B16" s="827"/>
      <c r="C16" s="880">
        <v>65</v>
      </c>
      <c r="D16" s="880">
        <v>244</v>
      </c>
      <c r="E16" s="880">
        <v>6525.2060000000001</v>
      </c>
      <c r="F16" s="880">
        <v>7908.7479999999996</v>
      </c>
      <c r="G16" s="880">
        <v>48651.000999999997</v>
      </c>
      <c r="H16" s="880">
        <v>99706.232999999993</v>
      </c>
      <c r="I16" s="880">
        <v>18191.977999999999</v>
      </c>
      <c r="J16" s="880">
        <v>81514.255000000005</v>
      </c>
      <c r="K16" s="880">
        <v>-14.384</v>
      </c>
      <c r="L16" s="881"/>
      <c r="M16" s="881"/>
      <c r="N16" s="881"/>
      <c r="O16" s="881"/>
      <c r="P16" s="881"/>
      <c r="Q16" s="881"/>
      <c r="R16" s="881"/>
      <c r="S16" s="881"/>
      <c r="T16" s="881"/>
      <c r="U16" s="888"/>
      <c r="V16" s="888"/>
      <c r="W16" s="888"/>
      <c r="X16" s="888"/>
      <c r="Y16" s="888"/>
      <c r="Z16" s="888"/>
      <c r="AA16" s="888"/>
      <c r="AB16" s="888"/>
      <c r="AC16" s="888"/>
      <c r="AD16" s="888"/>
    </row>
    <row r="17" spans="1:30" ht="20.100000000000001" customHeight="1">
      <c r="A17" s="845" t="s">
        <v>519</v>
      </c>
      <c r="B17" s="827"/>
      <c r="C17" s="881">
        <v>14</v>
      </c>
      <c r="D17" s="881" t="s">
        <v>529</v>
      </c>
      <c r="E17" s="881" t="s">
        <v>529</v>
      </c>
      <c r="F17" s="881" t="s">
        <v>529</v>
      </c>
      <c r="G17" s="881" t="s">
        <v>529</v>
      </c>
      <c r="H17" s="881" t="s">
        <v>529</v>
      </c>
      <c r="I17" s="881" t="s">
        <v>529</v>
      </c>
      <c r="J17" s="881" t="s">
        <v>529</v>
      </c>
      <c r="K17" s="881" t="s">
        <v>529</v>
      </c>
      <c r="L17" s="881"/>
      <c r="M17" s="881"/>
      <c r="N17" s="881"/>
      <c r="O17" s="881"/>
      <c r="P17" s="881"/>
      <c r="Q17" s="881"/>
      <c r="R17" s="881"/>
      <c r="S17" s="881"/>
      <c r="T17" s="881"/>
      <c r="U17" s="888"/>
      <c r="V17" s="888"/>
      <c r="W17" s="888"/>
      <c r="X17" s="888"/>
      <c r="Y17" s="888"/>
      <c r="Z17" s="888"/>
      <c r="AA17" s="888"/>
      <c r="AB17" s="888"/>
      <c r="AC17" s="888"/>
      <c r="AD17" s="888"/>
    </row>
    <row r="18" spans="1:30" ht="12" customHeight="1">
      <c r="A18" s="845" t="s">
        <v>520</v>
      </c>
      <c r="B18" s="827"/>
      <c r="C18" s="881">
        <v>8</v>
      </c>
      <c r="D18" s="881">
        <v>8</v>
      </c>
      <c r="E18" s="881">
        <v>1.954</v>
      </c>
      <c r="F18" s="881">
        <v>1.113</v>
      </c>
      <c r="G18" s="881">
        <v>5.8680000000000003</v>
      </c>
      <c r="H18" s="881">
        <v>36.847000000000001</v>
      </c>
      <c r="I18" s="881">
        <v>2.0630000000000002</v>
      </c>
      <c r="J18" s="881">
        <v>34.783999999999999</v>
      </c>
      <c r="K18" s="881">
        <v>23.106000000000002</v>
      </c>
      <c r="L18" s="881"/>
      <c r="M18" s="881"/>
      <c r="N18" s="881"/>
      <c r="O18" s="832"/>
      <c r="P18" s="881"/>
      <c r="Q18" s="881"/>
      <c r="R18" s="881"/>
      <c r="S18" s="881"/>
      <c r="T18" s="881"/>
      <c r="U18" s="888"/>
      <c r="V18" s="888"/>
      <c r="W18" s="888"/>
      <c r="X18" s="888"/>
      <c r="Y18" s="888"/>
      <c r="Z18" s="888"/>
      <c r="AA18" s="888"/>
      <c r="AB18" s="888"/>
      <c r="AC18" s="888"/>
      <c r="AD18" s="888"/>
    </row>
    <row r="19" spans="1:30" ht="12" customHeight="1">
      <c r="A19" s="845" t="s">
        <v>521</v>
      </c>
      <c r="B19" s="827"/>
      <c r="C19" s="881">
        <v>40</v>
      </c>
      <c r="D19" s="881">
        <v>148</v>
      </c>
      <c r="E19" s="881">
        <v>5029.75</v>
      </c>
      <c r="F19" s="881">
        <v>1169.671</v>
      </c>
      <c r="G19" s="881">
        <v>41287.938000000002</v>
      </c>
      <c r="H19" s="881">
        <v>85897.187999999995</v>
      </c>
      <c r="I19" s="881">
        <v>7810.3959999999997</v>
      </c>
      <c r="J19" s="881">
        <v>78086.792000000001</v>
      </c>
      <c r="K19" s="881">
        <v>-29.704000000000001</v>
      </c>
      <c r="L19" s="881"/>
      <c r="M19" s="881"/>
      <c r="N19" s="881"/>
      <c r="O19" s="881"/>
      <c r="P19" s="881"/>
      <c r="Q19" s="881"/>
      <c r="R19" s="881"/>
      <c r="S19" s="881"/>
      <c r="T19" s="881"/>
      <c r="U19" s="888"/>
      <c r="V19" s="888"/>
      <c r="W19" s="888"/>
      <c r="X19" s="888"/>
      <c r="Y19" s="888"/>
      <c r="Z19" s="888"/>
      <c r="AA19" s="888"/>
      <c r="AB19" s="888"/>
      <c r="AC19" s="888"/>
      <c r="AD19" s="888"/>
    </row>
    <row r="20" spans="1:30" ht="12" customHeight="1">
      <c r="A20" s="845" t="s">
        <v>522</v>
      </c>
      <c r="B20" s="827"/>
      <c r="C20" s="881">
        <v>2</v>
      </c>
      <c r="D20" s="881" t="s">
        <v>529</v>
      </c>
      <c r="E20" s="881" t="s">
        <v>529</v>
      </c>
      <c r="F20" s="881" t="s">
        <v>529</v>
      </c>
      <c r="G20" s="881" t="s">
        <v>529</v>
      </c>
      <c r="H20" s="881" t="s">
        <v>529</v>
      </c>
      <c r="I20" s="881" t="s">
        <v>529</v>
      </c>
      <c r="J20" s="881" t="s">
        <v>529</v>
      </c>
      <c r="K20" s="881" t="s">
        <v>529</v>
      </c>
      <c r="L20" s="881"/>
      <c r="M20" s="881"/>
      <c r="N20" s="881"/>
      <c r="O20" s="881"/>
      <c r="P20" s="881"/>
      <c r="Q20" s="881"/>
      <c r="R20" s="881"/>
      <c r="S20" s="881"/>
      <c r="T20" s="881"/>
      <c r="U20" s="888"/>
      <c r="V20" s="888"/>
      <c r="W20" s="888"/>
      <c r="X20" s="888"/>
      <c r="Y20" s="888"/>
      <c r="Z20" s="888"/>
      <c r="AA20" s="888"/>
      <c r="AB20" s="888"/>
      <c r="AC20" s="888"/>
      <c r="AD20" s="888"/>
    </row>
    <row r="21" spans="1:30" ht="12" customHeight="1">
      <c r="A21" s="845" t="s">
        <v>523</v>
      </c>
      <c r="B21" s="827"/>
      <c r="C21" s="881">
        <v>1</v>
      </c>
      <c r="D21" s="881" t="s">
        <v>529</v>
      </c>
      <c r="E21" s="881" t="s">
        <v>529</v>
      </c>
      <c r="F21" s="881" t="s">
        <v>529</v>
      </c>
      <c r="G21" s="881" t="s">
        <v>529</v>
      </c>
      <c r="H21" s="881" t="s">
        <v>529</v>
      </c>
      <c r="I21" s="881" t="s">
        <v>529</v>
      </c>
      <c r="J21" s="881" t="s">
        <v>529</v>
      </c>
      <c r="K21" s="881" t="s">
        <v>529</v>
      </c>
      <c r="L21" s="881"/>
      <c r="M21" s="881"/>
      <c r="N21" s="881"/>
      <c r="O21" s="881"/>
      <c r="P21" s="881"/>
      <c r="Q21" s="881"/>
      <c r="R21" s="881"/>
      <c r="S21" s="881"/>
      <c r="T21" s="881"/>
      <c r="U21" s="888"/>
      <c r="V21" s="888"/>
      <c r="W21" s="888"/>
      <c r="X21" s="888"/>
      <c r="Y21" s="888"/>
      <c r="Z21" s="888"/>
      <c r="AA21" s="888"/>
      <c r="AB21" s="888"/>
      <c r="AC21" s="888"/>
      <c r="AD21" s="888"/>
    </row>
    <row r="22" spans="1:30" s="831" customFormat="1" ht="20.100000000000001" customHeight="1">
      <c r="A22" s="846" t="s">
        <v>535</v>
      </c>
      <c r="B22" s="826"/>
      <c r="C22" s="873">
        <v>0</v>
      </c>
      <c r="D22" s="873">
        <v>0</v>
      </c>
      <c r="E22" s="873">
        <v>0</v>
      </c>
      <c r="F22" s="887">
        <v>0</v>
      </c>
      <c r="G22" s="887">
        <v>0</v>
      </c>
      <c r="H22" s="887">
        <v>0</v>
      </c>
      <c r="I22" s="887">
        <v>0</v>
      </c>
      <c r="J22" s="887">
        <v>0</v>
      </c>
      <c r="K22" s="887">
        <v>0</v>
      </c>
      <c r="L22" s="881"/>
      <c r="M22" s="881"/>
      <c r="N22" s="881"/>
      <c r="O22" s="881"/>
      <c r="P22" s="881"/>
      <c r="Q22" s="881"/>
      <c r="R22" s="881"/>
      <c r="S22" s="881"/>
      <c r="T22" s="881"/>
      <c r="U22" s="888"/>
      <c r="V22" s="888"/>
      <c r="W22" s="888"/>
      <c r="X22" s="888"/>
      <c r="Y22" s="888"/>
      <c r="Z22" s="888"/>
      <c r="AA22" s="888"/>
      <c r="AB22" s="888"/>
      <c r="AC22" s="888"/>
      <c r="AD22" s="888"/>
    </row>
    <row r="23" spans="1:30" s="831" customFormat="1" ht="12.95" customHeight="1">
      <c r="A23" s="846" t="s">
        <v>536</v>
      </c>
      <c r="B23" s="826"/>
      <c r="C23" s="873">
        <v>0</v>
      </c>
      <c r="D23" s="873">
        <v>0</v>
      </c>
      <c r="E23" s="873">
        <v>0</v>
      </c>
      <c r="F23" s="887">
        <v>0</v>
      </c>
      <c r="G23" s="887">
        <v>0</v>
      </c>
      <c r="H23" s="887">
        <v>0</v>
      </c>
      <c r="I23" s="887">
        <v>0</v>
      </c>
      <c r="J23" s="887">
        <v>0</v>
      </c>
      <c r="K23" s="887">
        <v>0</v>
      </c>
      <c r="L23" s="881"/>
      <c r="M23" s="881"/>
      <c r="N23" s="881"/>
      <c r="O23" s="881"/>
      <c r="P23" s="881"/>
      <c r="Q23" s="881"/>
      <c r="R23" s="881"/>
      <c r="S23" s="881"/>
      <c r="T23" s="881"/>
      <c r="U23" s="888"/>
      <c r="V23" s="888"/>
      <c r="W23" s="888"/>
      <c r="X23" s="888"/>
      <c r="Y23" s="888"/>
      <c r="Z23" s="888"/>
      <c r="AA23" s="888"/>
      <c r="AB23" s="888"/>
      <c r="AC23" s="888"/>
      <c r="AD23" s="888"/>
    </row>
    <row r="24" spans="1:30" ht="9" customHeight="1">
      <c r="A24" s="846"/>
      <c r="B24" s="827"/>
      <c r="C24" s="874"/>
      <c r="D24" s="874"/>
      <c r="E24" s="874"/>
      <c r="F24" s="901"/>
      <c r="G24" s="901"/>
      <c r="H24" s="901"/>
      <c r="I24" s="901"/>
      <c r="J24" s="901"/>
      <c r="K24" s="901"/>
    </row>
    <row r="25" spans="1:30" ht="14.25" customHeight="1">
      <c r="A25" s="826" t="s">
        <v>556</v>
      </c>
      <c r="B25" s="827"/>
    </row>
    <row r="26" spans="1:30" ht="9" customHeight="1">
      <c r="A26" s="826" t="s">
        <v>534</v>
      </c>
      <c r="B26" s="827"/>
    </row>
    <row r="27" spans="1:30" s="831" customFormat="1" ht="12.75" customHeight="1">
      <c r="A27" s="846" t="s">
        <v>28</v>
      </c>
      <c r="B27" s="826"/>
      <c r="C27" s="880">
        <v>73</v>
      </c>
      <c r="D27" s="880">
        <v>1041</v>
      </c>
      <c r="E27" s="880">
        <v>13003.751</v>
      </c>
      <c r="F27" s="880">
        <v>4918.3649999999998</v>
      </c>
      <c r="G27" s="880">
        <v>67375.331999999995</v>
      </c>
      <c r="H27" s="880">
        <v>95996.228000000003</v>
      </c>
      <c r="I27" s="880">
        <v>21162.972000000002</v>
      </c>
      <c r="J27" s="880">
        <v>74833.255999999994</v>
      </c>
      <c r="K27" s="880">
        <v>2916.808</v>
      </c>
      <c r="L27" s="881"/>
      <c r="M27" s="881"/>
      <c r="N27" s="881"/>
      <c r="O27" s="881"/>
      <c r="P27" s="881"/>
      <c r="Q27" s="881"/>
      <c r="R27" s="881"/>
      <c r="S27" s="881"/>
      <c r="T27" s="881"/>
      <c r="U27" s="888"/>
      <c r="V27" s="888"/>
      <c r="W27" s="888"/>
      <c r="X27" s="888"/>
      <c r="Y27" s="888"/>
      <c r="Z27" s="888"/>
      <c r="AA27" s="888"/>
      <c r="AB27" s="888"/>
      <c r="AC27" s="888"/>
    </row>
    <row r="28" spans="1:30" s="831" customFormat="1" ht="20.100000000000001" customHeight="1">
      <c r="A28" s="826" t="s">
        <v>518</v>
      </c>
      <c r="B28" s="826"/>
      <c r="C28" s="880">
        <v>72</v>
      </c>
      <c r="D28" s="880" t="s">
        <v>529</v>
      </c>
      <c r="E28" s="880" t="s">
        <v>529</v>
      </c>
      <c r="F28" s="880" t="s">
        <v>529</v>
      </c>
      <c r="G28" s="880" t="s">
        <v>529</v>
      </c>
      <c r="H28" s="880" t="s">
        <v>529</v>
      </c>
      <c r="I28" s="880" t="s">
        <v>529</v>
      </c>
      <c r="J28" s="880" t="s">
        <v>529</v>
      </c>
      <c r="K28" s="880" t="s">
        <v>529</v>
      </c>
      <c r="L28" s="881"/>
      <c r="M28" s="881"/>
      <c r="N28" s="881"/>
      <c r="O28" s="881"/>
      <c r="P28" s="881"/>
      <c r="Q28" s="881"/>
      <c r="R28" s="881"/>
      <c r="S28" s="881"/>
      <c r="T28" s="881"/>
      <c r="U28" s="888"/>
      <c r="V28" s="888"/>
      <c r="W28" s="888"/>
      <c r="X28" s="888"/>
      <c r="Y28" s="888"/>
      <c r="Z28" s="888"/>
      <c r="AA28" s="888"/>
      <c r="AB28" s="888"/>
      <c r="AC28" s="888"/>
    </row>
    <row r="29" spans="1:30" ht="20.100000000000001" customHeight="1">
      <c r="A29" s="845" t="s">
        <v>519</v>
      </c>
      <c r="B29" s="827"/>
      <c r="C29" s="881">
        <v>24</v>
      </c>
      <c r="D29" s="881">
        <v>96</v>
      </c>
      <c r="E29" s="881">
        <v>825.81299999999999</v>
      </c>
      <c r="F29" s="881">
        <v>165.036</v>
      </c>
      <c r="G29" s="881">
        <v>2500.6460000000002</v>
      </c>
      <c r="H29" s="881">
        <v>2978.1990000000001</v>
      </c>
      <c r="I29" s="881">
        <v>140.03200000000001</v>
      </c>
      <c r="J29" s="881">
        <v>2838.1669999999999</v>
      </c>
      <c r="K29" s="881">
        <v>-215.851</v>
      </c>
      <c r="L29" s="881"/>
      <c r="M29" s="881"/>
      <c r="N29" s="881"/>
      <c r="O29" s="881"/>
      <c r="P29" s="881"/>
      <c r="Q29" s="881"/>
      <c r="R29" s="881"/>
      <c r="S29" s="881"/>
      <c r="T29" s="881"/>
      <c r="U29" s="888"/>
      <c r="V29" s="888"/>
      <c r="W29" s="888"/>
      <c r="X29" s="888"/>
      <c r="Y29" s="888"/>
      <c r="Z29" s="888"/>
      <c r="AA29" s="888"/>
      <c r="AB29" s="888"/>
      <c r="AC29" s="888"/>
    </row>
    <row r="30" spans="1:30" ht="12" customHeight="1">
      <c r="A30" s="845" t="s">
        <v>520</v>
      </c>
      <c r="B30" s="827"/>
      <c r="C30" s="881">
        <v>4</v>
      </c>
      <c r="D30" s="881">
        <v>4</v>
      </c>
      <c r="E30" s="881">
        <v>8.5939999999999994</v>
      </c>
      <c r="F30" s="881">
        <v>0</v>
      </c>
      <c r="G30" s="881">
        <v>63.280999999999999</v>
      </c>
      <c r="H30" s="881">
        <v>75.474000000000004</v>
      </c>
      <c r="I30" s="881">
        <v>0</v>
      </c>
      <c r="J30" s="881">
        <v>75.474000000000004</v>
      </c>
      <c r="K30" s="881">
        <v>-18.138000000000002</v>
      </c>
      <c r="L30" s="881"/>
      <c r="M30" s="881"/>
      <c r="N30" s="881"/>
      <c r="O30" s="881"/>
      <c r="P30" s="881"/>
      <c r="Q30" s="881"/>
      <c r="R30" s="881"/>
      <c r="S30" s="881"/>
      <c r="T30" s="881"/>
      <c r="U30" s="888"/>
      <c r="V30" s="888"/>
      <c r="W30" s="888"/>
      <c r="X30" s="888"/>
      <c r="Y30" s="888"/>
      <c r="Z30" s="888"/>
      <c r="AA30" s="888"/>
      <c r="AB30" s="888"/>
      <c r="AC30" s="888"/>
    </row>
    <row r="31" spans="1:30" ht="12" customHeight="1">
      <c r="A31" s="845" t="s">
        <v>521</v>
      </c>
      <c r="B31" s="827"/>
      <c r="C31" s="881">
        <v>32</v>
      </c>
      <c r="D31" s="881">
        <v>916</v>
      </c>
      <c r="E31" s="881">
        <v>12052.463</v>
      </c>
      <c r="F31" s="881">
        <v>4703.1189999999997</v>
      </c>
      <c r="G31" s="881">
        <v>64266.512000000002</v>
      </c>
      <c r="H31" s="881">
        <v>92120.691999999995</v>
      </c>
      <c r="I31" s="881">
        <v>21019.485000000001</v>
      </c>
      <c r="J31" s="881">
        <v>71101.206999999995</v>
      </c>
      <c r="K31" s="881">
        <v>3195.7869999999998</v>
      </c>
      <c r="L31" s="881"/>
      <c r="M31" s="881"/>
      <c r="N31" s="881"/>
      <c r="O31" s="881"/>
      <c r="P31" s="881"/>
      <c r="Q31" s="881"/>
      <c r="R31" s="881"/>
      <c r="S31" s="881"/>
      <c r="T31" s="881"/>
      <c r="U31" s="888"/>
      <c r="V31" s="888"/>
      <c r="W31" s="888"/>
      <c r="X31" s="888"/>
      <c r="Y31" s="888"/>
      <c r="Z31" s="888"/>
      <c r="AA31" s="888"/>
      <c r="AB31" s="888"/>
      <c r="AC31" s="888"/>
    </row>
    <row r="32" spans="1:30" ht="12" customHeight="1">
      <c r="A32" s="845" t="s">
        <v>522</v>
      </c>
      <c r="B32" s="827"/>
      <c r="C32" s="881">
        <v>8</v>
      </c>
      <c r="D32" s="881">
        <v>8</v>
      </c>
      <c r="E32" s="881">
        <v>7.218</v>
      </c>
      <c r="F32" s="881">
        <v>0</v>
      </c>
      <c r="G32" s="881">
        <v>49.834000000000003</v>
      </c>
      <c r="H32" s="881">
        <v>90.230999999999995</v>
      </c>
      <c r="I32" s="881">
        <v>0</v>
      </c>
      <c r="J32" s="881">
        <v>90.230999999999995</v>
      </c>
      <c r="K32" s="881">
        <v>27.504999999999999</v>
      </c>
      <c r="L32" s="881"/>
      <c r="M32" s="881"/>
      <c r="N32" s="881"/>
      <c r="O32" s="881"/>
      <c r="P32" s="881"/>
      <c r="Q32" s="881"/>
      <c r="R32" s="881"/>
      <c r="S32" s="881"/>
      <c r="T32" s="881"/>
      <c r="U32" s="888"/>
      <c r="V32" s="888"/>
      <c r="W32" s="888"/>
      <c r="X32" s="888"/>
      <c r="Y32" s="888"/>
      <c r="Z32" s="888"/>
      <c r="AA32" s="888"/>
      <c r="AB32" s="888"/>
      <c r="AC32" s="888"/>
    </row>
    <row r="33" spans="1:29" ht="12" customHeight="1">
      <c r="A33" s="845" t="s">
        <v>523</v>
      </c>
      <c r="B33" s="827"/>
      <c r="C33" s="881">
        <v>4</v>
      </c>
      <c r="D33" s="859" t="s">
        <v>529</v>
      </c>
      <c r="E33" s="859" t="s">
        <v>529</v>
      </c>
      <c r="F33" s="859" t="s">
        <v>529</v>
      </c>
      <c r="G33" s="859" t="s">
        <v>529</v>
      </c>
      <c r="H33" s="859" t="s">
        <v>529</v>
      </c>
      <c r="I33" s="859" t="s">
        <v>529</v>
      </c>
      <c r="J33" s="859" t="s">
        <v>529</v>
      </c>
      <c r="K33" s="859" t="s">
        <v>529</v>
      </c>
      <c r="L33" s="881"/>
      <c r="M33" s="881"/>
      <c r="N33" s="881"/>
      <c r="O33" s="881"/>
      <c r="P33" s="881"/>
      <c r="Q33" s="881"/>
      <c r="R33" s="881"/>
      <c r="S33" s="881"/>
      <c r="T33" s="881"/>
      <c r="U33" s="888"/>
      <c r="V33" s="888"/>
      <c r="W33" s="888"/>
      <c r="X33" s="888"/>
      <c r="Y33" s="888"/>
      <c r="Z33" s="888"/>
      <c r="AA33" s="888"/>
      <c r="AB33" s="888"/>
      <c r="AC33" s="888"/>
    </row>
    <row r="34" spans="1:29" s="831" customFormat="1" ht="20.100000000000001" customHeight="1">
      <c r="A34" s="846" t="s">
        <v>535</v>
      </c>
      <c r="B34" s="826"/>
      <c r="C34" s="873">
        <v>0</v>
      </c>
      <c r="D34" s="873">
        <v>0</v>
      </c>
      <c r="E34" s="873">
        <v>0</v>
      </c>
      <c r="F34" s="887">
        <v>0</v>
      </c>
      <c r="G34" s="887">
        <v>0</v>
      </c>
      <c r="H34" s="887">
        <v>0</v>
      </c>
      <c r="I34" s="887">
        <v>0</v>
      </c>
      <c r="J34" s="887">
        <v>0</v>
      </c>
      <c r="K34" s="887">
        <v>0</v>
      </c>
      <c r="L34" s="881"/>
      <c r="M34" s="881"/>
      <c r="N34" s="881"/>
      <c r="O34" s="881"/>
      <c r="P34" s="881"/>
      <c r="Q34" s="881"/>
      <c r="R34" s="881"/>
      <c r="S34" s="881"/>
      <c r="T34" s="881"/>
      <c r="U34" s="888"/>
      <c r="V34" s="888"/>
      <c r="W34" s="888"/>
      <c r="X34" s="888"/>
      <c r="Y34" s="888"/>
      <c r="Z34" s="888"/>
      <c r="AA34" s="888"/>
      <c r="AB34" s="888"/>
      <c r="AC34" s="888"/>
    </row>
    <row r="35" spans="1:29" s="831" customFormat="1" ht="12.75" customHeight="1">
      <c r="A35" s="846" t="s">
        <v>536</v>
      </c>
      <c r="B35" s="826"/>
      <c r="C35" s="873">
        <v>1</v>
      </c>
      <c r="D35" s="873" t="s">
        <v>529</v>
      </c>
      <c r="E35" s="873" t="s">
        <v>529</v>
      </c>
      <c r="F35" s="887" t="s">
        <v>529</v>
      </c>
      <c r="G35" s="887" t="s">
        <v>529</v>
      </c>
      <c r="H35" s="887" t="s">
        <v>529</v>
      </c>
      <c r="I35" s="887" t="s">
        <v>529</v>
      </c>
      <c r="J35" s="887" t="s">
        <v>529</v>
      </c>
      <c r="K35" s="887" t="s">
        <v>529</v>
      </c>
      <c r="L35" s="881"/>
      <c r="M35" s="881"/>
      <c r="N35" s="881"/>
      <c r="O35" s="881"/>
      <c r="P35" s="881"/>
      <c r="Q35" s="881"/>
      <c r="R35" s="881"/>
      <c r="S35" s="881"/>
      <c r="T35" s="881"/>
      <c r="U35" s="888"/>
      <c r="V35" s="888"/>
      <c r="W35" s="888"/>
      <c r="X35" s="888"/>
      <c r="Y35" s="888"/>
      <c r="Z35" s="888"/>
      <c r="AA35" s="888"/>
      <c r="AB35" s="888"/>
      <c r="AC35" s="888"/>
    </row>
    <row r="36" spans="1:29" ht="9" customHeight="1">
      <c r="A36" s="846"/>
      <c r="B36" s="827"/>
      <c r="C36" s="874"/>
      <c r="D36" s="874"/>
      <c r="E36" s="874"/>
      <c r="F36" s="901"/>
      <c r="G36" s="901"/>
      <c r="H36" s="901"/>
      <c r="I36" s="901"/>
      <c r="J36" s="901"/>
      <c r="K36" s="901"/>
    </row>
    <row r="37" spans="1:29" ht="12.75" customHeight="1">
      <c r="A37" s="826" t="s">
        <v>557</v>
      </c>
      <c r="B37" s="827"/>
    </row>
    <row r="38" spans="1:29" ht="5.25" customHeight="1">
      <c r="A38" s="826" t="s">
        <v>534</v>
      </c>
      <c r="B38" s="827"/>
    </row>
    <row r="39" spans="1:29" s="831" customFormat="1" ht="14.25" customHeight="1">
      <c r="A39" s="846" t="s">
        <v>28</v>
      </c>
      <c r="B39" s="826"/>
      <c r="C39" s="880">
        <f>C40+C46+C47</f>
        <v>351</v>
      </c>
      <c r="D39" s="880">
        <f t="shared" ref="D39:J39" si="0">D40+D46+D47</f>
        <v>664</v>
      </c>
      <c r="E39" s="880">
        <f t="shared" si="0"/>
        <v>10405.432000000003</v>
      </c>
      <c r="F39" s="880">
        <f t="shared" si="0"/>
        <v>1677.4390000000001</v>
      </c>
      <c r="G39" s="880">
        <f t="shared" si="0"/>
        <v>15159.822</v>
      </c>
      <c r="H39" s="880">
        <f>H40+H46+H47</f>
        <v>27270.179</v>
      </c>
      <c r="I39" s="880">
        <f t="shared" si="0"/>
        <v>3752.2250000000004</v>
      </c>
      <c r="J39" s="880">
        <f t="shared" si="0"/>
        <v>23517.954000000002</v>
      </c>
      <c r="K39" s="880">
        <f>K40+K46+K47</f>
        <v>-290.18200000000002</v>
      </c>
      <c r="L39" s="881"/>
      <c r="M39" s="881"/>
      <c r="Z39" s="888"/>
      <c r="AA39" s="888"/>
      <c r="AB39" s="888"/>
      <c r="AC39" s="888"/>
    </row>
    <row r="40" spans="1:29" s="831" customFormat="1" ht="20.100000000000001" customHeight="1">
      <c r="A40" s="826" t="s">
        <v>518</v>
      </c>
      <c r="B40" s="826"/>
      <c r="C40" s="880">
        <f>SUM(C41:C45)</f>
        <v>336</v>
      </c>
      <c r="D40" s="880">
        <f t="shared" ref="D40:K40" si="1">SUM(D41:D45)</f>
        <v>648</v>
      </c>
      <c r="E40" s="880">
        <f>SUM(E41:E45)</f>
        <v>10366.208000000002</v>
      </c>
      <c r="F40" s="880">
        <f t="shared" si="1"/>
        <v>1618.4450000000002</v>
      </c>
      <c r="G40" s="880">
        <f t="shared" si="1"/>
        <v>15044.148000000001</v>
      </c>
      <c r="H40" s="880">
        <f t="shared" si="1"/>
        <v>27015.776999999998</v>
      </c>
      <c r="I40" s="880">
        <f t="shared" si="1"/>
        <v>3662.1000000000004</v>
      </c>
      <c r="J40" s="880">
        <f t="shared" si="1"/>
        <v>23353.677</v>
      </c>
      <c r="K40" s="880">
        <f t="shared" si="1"/>
        <v>-359.58100000000002</v>
      </c>
      <c r="L40" s="881"/>
      <c r="M40" s="881"/>
      <c r="Z40" s="888"/>
      <c r="AA40" s="888"/>
      <c r="AB40" s="888"/>
      <c r="AC40" s="888"/>
    </row>
    <row r="41" spans="1:29" ht="20.100000000000001" customHeight="1">
      <c r="A41" s="845" t="s">
        <v>519</v>
      </c>
      <c r="B41" s="827"/>
      <c r="C41" s="881">
        <v>69</v>
      </c>
      <c r="D41" s="881">
        <v>83</v>
      </c>
      <c r="E41" s="881">
        <v>430.00099999999998</v>
      </c>
      <c r="F41" s="881">
        <v>142.684</v>
      </c>
      <c r="G41" s="881">
        <v>992.74300000000005</v>
      </c>
      <c r="H41" s="881">
        <v>1996.308</v>
      </c>
      <c r="I41" s="881">
        <v>253.79499999999999</v>
      </c>
      <c r="J41" s="881">
        <v>1742.5129999999999</v>
      </c>
      <c r="K41" s="881">
        <v>358.553</v>
      </c>
      <c r="L41" s="881"/>
      <c r="M41" s="881"/>
      <c r="Z41" s="888"/>
      <c r="AA41" s="888"/>
      <c r="AB41" s="888"/>
      <c r="AC41" s="888"/>
    </row>
    <row r="42" spans="1:29" ht="12" customHeight="1">
      <c r="A42" s="845" t="s">
        <v>520</v>
      </c>
      <c r="B42" s="827"/>
      <c r="C42" s="881">
        <v>65</v>
      </c>
      <c r="D42" s="881">
        <v>72</v>
      </c>
      <c r="E42" s="881">
        <v>208.61</v>
      </c>
      <c r="F42" s="881">
        <v>24.532</v>
      </c>
      <c r="G42" s="881">
        <v>1002.5</v>
      </c>
      <c r="H42" s="881">
        <v>1155.3150000000001</v>
      </c>
      <c r="I42" s="881">
        <v>72.004000000000005</v>
      </c>
      <c r="J42" s="881">
        <v>1083.3109999999999</v>
      </c>
      <c r="K42" s="881">
        <v>48.722999999999999</v>
      </c>
      <c r="L42" s="881"/>
      <c r="M42" s="881"/>
      <c r="Z42" s="888"/>
      <c r="AA42" s="888"/>
      <c r="AB42" s="888"/>
      <c r="AC42" s="888"/>
    </row>
    <row r="43" spans="1:29" ht="12" customHeight="1">
      <c r="A43" s="845" t="s">
        <v>521</v>
      </c>
      <c r="B43" s="827"/>
      <c r="C43" s="881">
        <v>170</v>
      </c>
      <c r="D43" s="881">
        <v>458</v>
      </c>
      <c r="E43" s="881">
        <v>9674.3880000000008</v>
      </c>
      <c r="F43" s="881">
        <v>1439.229</v>
      </c>
      <c r="G43" s="881">
        <v>12896.199000000001</v>
      </c>
      <c r="H43" s="881">
        <v>23442.592000000001</v>
      </c>
      <c r="I43" s="881">
        <v>3309.4520000000002</v>
      </c>
      <c r="J43" s="881">
        <v>20133.14</v>
      </c>
      <c r="K43" s="881">
        <v>-893.17200000000003</v>
      </c>
      <c r="L43" s="881"/>
      <c r="M43" s="881"/>
      <c r="Z43" s="888"/>
      <c r="AA43" s="888"/>
      <c r="AB43" s="888"/>
      <c r="AC43" s="888"/>
    </row>
    <row r="44" spans="1:29" ht="12" customHeight="1">
      <c r="A44" s="845" t="s">
        <v>522</v>
      </c>
      <c r="B44" s="827"/>
      <c r="C44" s="881">
        <v>21</v>
      </c>
      <c r="D44" s="881">
        <v>24</v>
      </c>
      <c r="E44" s="881">
        <v>50.348999999999997</v>
      </c>
      <c r="F44" s="881">
        <v>12</v>
      </c>
      <c r="G44" s="881">
        <v>146.40299999999999</v>
      </c>
      <c r="H44" s="881">
        <v>375.12200000000001</v>
      </c>
      <c r="I44" s="881">
        <v>26.849</v>
      </c>
      <c r="J44" s="881">
        <v>348.27300000000002</v>
      </c>
      <c r="K44" s="881">
        <v>89.191000000000003</v>
      </c>
      <c r="L44" s="881"/>
      <c r="M44" s="881"/>
      <c r="Z44" s="888"/>
      <c r="AA44" s="888"/>
      <c r="AB44" s="888"/>
      <c r="AC44" s="888"/>
    </row>
    <row r="45" spans="1:29" ht="12" customHeight="1">
      <c r="A45" s="845" t="s">
        <v>523</v>
      </c>
      <c r="B45" s="827"/>
      <c r="C45" s="881">
        <v>11</v>
      </c>
      <c r="D45" s="881">
        <v>11</v>
      </c>
      <c r="E45" s="881">
        <v>2.86</v>
      </c>
      <c r="F45" s="881">
        <v>0</v>
      </c>
      <c r="G45" s="881">
        <v>6.3029999999999999</v>
      </c>
      <c r="H45" s="881">
        <v>46.44</v>
      </c>
      <c r="I45" s="881">
        <v>0</v>
      </c>
      <c r="J45" s="881">
        <v>46.44</v>
      </c>
      <c r="K45" s="881">
        <v>37.124000000000002</v>
      </c>
      <c r="L45" s="881"/>
      <c r="M45" s="881"/>
      <c r="Z45" s="888"/>
      <c r="AA45" s="888"/>
      <c r="AB45" s="888"/>
      <c r="AC45" s="888"/>
    </row>
    <row r="46" spans="1:29" s="831" customFormat="1" ht="20.100000000000001" customHeight="1">
      <c r="A46" s="846" t="s">
        <v>535</v>
      </c>
      <c r="B46" s="826"/>
      <c r="C46" s="880">
        <v>8</v>
      </c>
      <c r="D46" s="880">
        <v>8</v>
      </c>
      <c r="E46" s="880">
        <v>6.8319999999999999</v>
      </c>
      <c r="F46" s="880">
        <v>0</v>
      </c>
      <c r="G46" s="880">
        <v>53.442999999999998</v>
      </c>
      <c r="H46" s="880">
        <v>86.572999999999993</v>
      </c>
      <c r="I46" s="880">
        <v>0</v>
      </c>
      <c r="J46" s="880">
        <v>86.572999999999993</v>
      </c>
      <c r="K46" s="880">
        <v>33.853000000000002</v>
      </c>
      <c r="L46" s="881"/>
      <c r="M46" s="881"/>
      <c r="Z46" s="888"/>
      <c r="AA46" s="888"/>
      <c r="AB46" s="888"/>
      <c r="AC46" s="888"/>
    </row>
    <row r="47" spans="1:29" s="831" customFormat="1" ht="13.5" customHeight="1">
      <c r="A47" s="846" t="s">
        <v>536</v>
      </c>
      <c r="B47" s="826"/>
      <c r="C47" s="880">
        <v>7</v>
      </c>
      <c r="D47" s="880">
        <v>8</v>
      </c>
      <c r="E47" s="880">
        <v>32.392000000000003</v>
      </c>
      <c r="F47" s="880">
        <v>58.994</v>
      </c>
      <c r="G47" s="880">
        <v>62.231000000000002</v>
      </c>
      <c r="H47" s="880">
        <v>167.82900000000001</v>
      </c>
      <c r="I47" s="880">
        <v>90.125</v>
      </c>
      <c r="J47" s="880">
        <v>77.703999999999994</v>
      </c>
      <c r="K47" s="880">
        <v>35.545999999999999</v>
      </c>
      <c r="L47" s="881"/>
      <c r="M47" s="881"/>
      <c r="Z47" s="888"/>
      <c r="AA47" s="888"/>
      <c r="AB47" s="888"/>
      <c r="AC47" s="888"/>
    </row>
    <row r="48" spans="1:29" ht="6.95" customHeight="1">
      <c r="A48" s="826"/>
      <c r="B48" s="827"/>
      <c r="C48" s="874"/>
      <c r="D48" s="874"/>
      <c r="E48" s="844"/>
      <c r="F48" s="888"/>
      <c r="G48" s="888"/>
      <c r="H48" s="888"/>
      <c r="I48" s="888"/>
      <c r="J48" s="888"/>
      <c r="K48" s="888"/>
    </row>
    <row r="49" spans="1:25" ht="2.25" customHeight="1" thickBot="1">
      <c r="A49" s="877"/>
      <c r="B49" s="877"/>
      <c r="C49" s="878"/>
      <c r="D49" s="878"/>
      <c r="E49" s="878"/>
      <c r="F49" s="878"/>
      <c r="G49" s="878"/>
      <c r="H49" s="878"/>
      <c r="I49" s="878"/>
      <c r="J49" s="878"/>
      <c r="K49" s="878"/>
    </row>
    <row r="50" spans="1:25" ht="3.75" customHeight="1" thickTop="1">
      <c r="A50" s="431"/>
      <c r="B50" s="431"/>
      <c r="C50" s="879"/>
      <c r="D50" s="879"/>
      <c r="E50" s="827"/>
    </row>
    <row r="51" spans="1:25" ht="12.95" customHeight="1">
      <c r="A51" s="842" t="s">
        <v>513</v>
      </c>
      <c r="B51" s="842"/>
      <c r="C51" s="842"/>
      <c r="D51" s="842"/>
      <c r="E51" s="827"/>
    </row>
    <row r="52" spans="1:25" ht="15.75" customHeight="1">
      <c r="A52" s="827"/>
      <c r="B52" s="827"/>
      <c r="C52" s="827"/>
      <c r="D52" s="827"/>
      <c r="E52" s="827"/>
    </row>
    <row r="53" spans="1:25">
      <c r="A53" s="827"/>
      <c r="B53" s="827"/>
      <c r="C53" s="827"/>
      <c r="D53" s="827"/>
      <c r="E53" s="827"/>
    </row>
    <row r="54" spans="1:25">
      <c r="A54" s="827"/>
      <c r="B54" s="827"/>
      <c r="C54" s="827"/>
      <c r="D54" s="827"/>
      <c r="E54" s="827"/>
    </row>
    <row r="55" spans="1:25">
      <c r="A55" s="827"/>
      <c r="B55" s="827"/>
      <c r="C55" s="827"/>
      <c r="D55" s="827"/>
      <c r="E55" s="827"/>
    </row>
    <row r="56" spans="1:25">
      <c r="A56" s="827"/>
      <c r="B56" s="827"/>
      <c r="C56" s="827"/>
      <c r="D56" s="827"/>
      <c r="E56" s="827"/>
      <c r="W56" s="888"/>
      <c r="X56" s="888"/>
      <c r="Y56" s="888"/>
    </row>
    <row r="57" spans="1:25">
      <c r="N57" s="881"/>
      <c r="O57" s="881"/>
      <c r="P57" s="881"/>
      <c r="Q57" s="881"/>
      <c r="R57" s="881"/>
      <c r="S57" s="881"/>
      <c r="T57" s="881"/>
      <c r="U57" s="888"/>
      <c r="V57" s="888"/>
      <c r="W57" s="888"/>
      <c r="X57" s="888"/>
      <c r="Y57" s="888"/>
    </row>
    <row r="58" spans="1:25">
      <c r="W58" s="888"/>
      <c r="X58" s="888"/>
      <c r="Y58" s="888"/>
    </row>
    <row r="59" spans="1:25">
      <c r="N59" s="881"/>
      <c r="O59" s="881"/>
      <c r="P59" s="881"/>
      <c r="Q59" s="881"/>
      <c r="R59" s="881"/>
      <c r="S59" s="881"/>
      <c r="T59" s="881"/>
      <c r="U59" s="888"/>
      <c r="V59" s="888"/>
      <c r="W59" s="888"/>
      <c r="X59" s="888"/>
      <c r="Y59" s="888"/>
    </row>
    <row r="60" spans="1:25">
      <c r="W60" s="888"/>
      <c r="X60" s="888"/>
      <c r="Y60" s="888"/>
    </row>
    <row r="61" spans="1:25">
      <c r="W61" s="888"/>
      <c r="X61" s="888"/>
      <c r="Y61" s="888"/>
    </row>
    <row r="62" spans="1:25">
      <c r="C62" s="867"/>
      <c r="D62" s="867"/>
      <c r="E62" s="867"/>
      <c r="F62" s="867"/>
      <c r="G62" s="867"/>
      <c r="H62" s="867"/>
      <c r="I62" s="867"/>
      <c r="J62" s="867"/>
      <c r="K62" s="867"/>
      <c r="W62" s="888"/>
      <c r="X62" s="888"/>
      <c r="Y62" s="888"/>
    </row>
    <row r="63" spans="1:25">
      <c r="W63" s="888"/>
      <c r="X63" s="888"/>
      <c r="Y63" s="888"/>
    </row>
    <row r="64" spans="1:25">
      <c r="C64" s="867"/>
      <c r="D64" s="860"/>
      <c r="E64" s="860"/>
      <c r="F64" s="860"/>
      <c r="G64" s="860"/>
      <c r="H64" s="860"/>
      <c r="I64" s="860"/>
      <c r="J64" s="860"/>
      <c r="K64" s="860"/>
    </row>
    <row r="70" spans="3:11">
      <c r="C70" s="867"/>
      <c r="D70" s="860"/>
      <c r="E70" s="867"/>
      <c r="F70" s="867"/>
      <c r="G70" s="867"/>
      <c r="H70" s="867"/>
      <c r="I70" s="867"/>
      <c r="J70" s="867"/>
      <c r="K70" s="867"/>
    </row>
  </sheetData>
  <mergeCells count="12">
    <mergeCell ref="C11:D11"/>
    <mergeCell ref="E11:K11"/>
    <mergeCell ref="A2:D2"/>
    <mergeCell ref="A3:K3"/>
    <mergeCell ref="E5:G5"/>
    <mergeCell ref="H5:J5"/>
    <mergeCell ref="K5:K10"/>
    <mergeCell ref="A7:B7"/>
    <mergeCell ref="E7:E10"/>
    <mergeCell ref="I7:I9"/>
    <mergeCell ref="A8:B8"/>
    <mergeCell ref="A9:B9"/>
  </mergeCells>
  <conditionalFormatting sqref="E62:K62 E64:K64 E70:K70">
    <cfRule type="cellIs" dxfId="52" priority="1" stopIfTrue="1" operator="between">
      <formula>0.1</formula>
      <formula>0.459</formula>
    </cfRule>
  </conditionalFormatting>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dimension ref="A1:M47"/>
  <sheetViews>
    <sheetView showGridLines="0" workbookViewId="0"/>
  </sheetViews>
  <sheetFormatPr defaultColWidth="10.5703125" defaultRowHeight="12.75"/>
  <cols>
    <col min="1" max="1" width="10.5703125" style="812" customWidth="1"/>
    <col min="2" max="2" width="4.28515625" style="812" customWidth="1"/>
    <col min="3" max="3" width="8" style="812" customWidth="1"/>
    <col min="4" max="4" width="7.42578125" style="812" customWidth="1"/>
    <col min="5" max="5" width="7.140625" style="812" customWidth="1"/>
    <col min="6" max="7" width="7.42578125" style="812" customWidth="1"/>
    <col min="8" max="8" width="7.28515625" style="812" customWidth="1"/>
    <col min="9" max="9" width="7" style="812" customWidth="1"/>
    <col min="10" max="10" width="10.5703125" style="812"/>
    <col min="11" max="11" width="9.5703125" style="812" customWidth="1"/>
    <col min="12" max="16384" width="10.5703125" style="812"/>
  </cols>
  <sheetData>
    <row r="1" spans="1:13" ht="18.75" customHeight="1">
      <c r="A1" s="1921" t="s">
        <v>1737</v>
      </c>
    </row>
    <row r="2" spans="1:13" ht="23.25" customHeight="1">
      <c r="A2" s="2057" t="s">
        <v>561</v>
      </c>
      <c r="B2" s="2057"/>
      <c r="C2" s="2057"/>
      <c r="D2" s="2057"/>
    </row>
    <row r="3" spans="1:13" ht="24" customHeight="1">
      <c r="A3" s="2070" t="s">
        <v>562</v>
      </c>
      <c r="B3" s="2070"/>
      <c r="C3" s="2070"/>
      <c r="D3" s="2070"/>
      <c r="E3" s="2071"/>
      <c r="F3" s="2071"/>
      <c r="G3" s="2071"/>
      <c r="H3" s="2071"/>
      <c r="I3" s="2071"/>
      <c r="J3" s="2071"/>
      <c r="K3" s="2071"/>
    </row>
    <row r="4" spans="1:13" ht="12.95" customHeight="1">
      <c r="A4" s="813">
        <v>2015</v>
      </c>
      <c r="B4" s="814"/>
      <c r="C4" s="814"/>
      <c r="D4" s="431"/>
      <c r="E4" s="827"/>
    </row>
    <row r="5" spans="1:13" ht="15" customHeight="1">
      <c r="A5" s="815"/>
      <c r="B5" s="816"/>
      <c r="C5" s="817"/>
      <c r="D5" s="815"/>
      <c r="E5" s="2045" t="s">
        <v>488</v>
      </c>
      <c r="F5" s="2046"/>
      <c r="G5" s="2046"/>
      <c r="H5" s="2047" t="s">
        <v>489</v>
      </c>
      <c r="I5" s="2072"/>
      <c r="J5" s="2072"/>
      <c r="K5" s="2049" t="s">
        <v>490</v>
      </c>
    </row>
    <row r="6" spans="1:13">
      <c r="A6" s="818"/>
      <c r="B6" s="819"/>
      <c r="C6" s="820"/>
      <c r="D6" s="820"/>
      <c r="E6" s="817"/>
      <c r="F6" s="817"/>
      <c r="G6" s="817"/>
      <c r="H6" s="815"/>
      <c r="I6" s="815"/>
      <c r="J6" s="815"/>
      <c r="K6" s="2073"/>
    </row>
    <row r="7" spans="1:13" ht="9" customHeight="1">
      <c r="A7" s="2052" t="s">
        <v>491</v>
      </c>
      <c r="B7" s="2053"/>
      <c r="C7" s="820" t="s">
        <v>492</v>
      </c>
      <c r="D7" s="820" t="s">
        <v>493</v>
      </c>
      <c r="E7" s="2054" t="s">
        <v>494</v>
      </c>
      <c r="F7" s="820"/>
      <c r="G7" s="820"/>
      <c r="H7" s="820" t="s">
        <v>0</v>
      </c>
      <c r="I7" s="2054" t="s">
        <v>497</v>
      </c>
      <c r="J7" s="820" t="s">
        <v>498</v>
      </c>
      <c r="K7" s="2073"/>
    </row>
    <row r="8" spans="1:13" ht="9" customHeight="1">
      <c r="A8" s="2052" t="s">
        <v>499</v>
      </c>
      <c r="B8" s="2053"/>
      <c r="C8" s="820"/>
      <c r="D8" s="820" t="s">
        <v>500</v>
      </c>
      <c r="E8" s="2055"/>
      <c r="F8" s="820" t="s">
        <v>495</v>
      </c>
      <c r="G8" s="820" t="s">
        <v>496</v>
      </c>
      <c r="H8" s="820"/>
      <c r="I8" s="2075"/>
      <c r="J8" s="820" t="s">
        <v>501</v>
      </c>
      <c r="K8" s="2073"/>
    </row>
    <row r="9" spans="1:13" ht="9" customHeight="1">
      <c r="A9" s="2052" t="s">
        <v>502</v>
      </c>
      <c r="B9" s="2053"/>
      <c r="C9" s="820"/>
      <c r="D9" s="820" t="s">
        <v>503</v>
      </c>
      <c r="E9" s="2055"/>
      <c r="F9" s="820"/>
      <c r="G9" s="820"/>
      <c r="H9" s="820"/>
      <c r="I9" s="2075"/>
      <c r="J9" s="820" t="s">
        <v>504</v>
      </c>
      <c r="K9" s="2073"/>
    </row>
    <row r="10" spans="1:13" ht="9" customHeight="1">
      <c r="A10" s="818"/>
      <c r="B10" s="819"/>
      <c r="C10" s="822"/>
      <c r="D10" s="822"/>
      <c r="E10" s="2056"/>
      <c r="F10" s="822"/>
      <c r="G10" s="822"/>
      <c r="H10" s="822"/>
      <c r="I10" s="822"/>
      <c r="J10" s="822"/>
      <c r="K10" s="2074"/>
    </row>
    <row r="11" spans="1:13" ht="15" customHeight="1">
      <c r="A11" s="823"/>
      <c r="B11" s="824"/>
      <c r="C11" s="2039" t="s">
        <v>505</v>
      </c>
      <c r="D11" s="2040"/>
      <c r="E11" s="2061" t="s">
        <v>506</v>
      </c>
      <c r="F11" s="2062"/>
      <c r="G11" s="2062"/>
      <c r="H11" s="2062"/>
      <c r="I11" s="2062"/>
      <c r="J11" s="2062"/>
      <c r="K11" s="2062"/>
    </row>
    <row r="12" spans="1:13" ht="6.75" customHeight="1">
      <c r="A12" s="825"/>
      <c r="B12" s="825"/>
      <c r="C12" s="825"/>
      <c r="D12" s="825"/>
      <c r="E12" s="827"/>
    </row>
    <row r="13" spans="1:13" ht="15" customHeight="1">
      <c r="A13" s="826" t="s">
        <v>563</v>
      </c>
      <c r="B13" s="825"/>
      <c r="C13" s="825"/>
      <c r="D13" s="825"/>
      <c r="E13" s="827"/>
    </row>
    <row r="14" spans="1:13" ht="9" customHeight="1">
      <c r="A14" s="826"/>
      <c r="B14" s="825"/>
      <c r="C14" s="825"/>
      <c r="D14" s="825"/>
      <c r="E14" s="827"/>
    </row>
    <row r="15" spans="1:13" s="831" customFormat="1" ht="15" customHeight="1">
      <c r="A15" s="826" t="s">
        <v>0</v>
      </c>
      <c r="B15" s="905"/>
      <c r="C15" s="880">
        <v>351</v>
      </c>
      <c r="D15" s="880">
        <v>3805</v>
      </c>
      <c r="E15" s="880">
        <v>122545.395</v>
      </c>
      <c r="F15" s="880">
        <v>106706.16499999999</v>
      </c>
      <c r="G15" s="880">
        <v>326890.826</v>
      </c>
      <c r="H15" s="880">
        <v>665563.85199999996</v>
      </c>
      <c r="I15" s="829">
        <v>52989.483999999997</v>
      </c>
      <c r="J15" s="880">
        <v>612574.36800000002</v>
      </c>
      <c r="K15" s="880">
        <v>46235.271000000001</v>
      </c>
      <c r="M15" s="903"/>
    </row>
    <row r="16" spans="1:13" ht="18" customHeight="1">
      <c r="A16" s="833" t="s">
        <v>508</v>
      </c>
      <c r="B16" s="825"/>
      <c r="C16" s="881">
        <v>317</v>
      </c>
      <c r="D16" s="881">
        <v>677</v>
      </c>
      <c r="E16" s="881">
        <v>7111.8419999999996</v>
      </c>
      <c r="F16" s="881">
        <v>86.474999999999994</v>
      </c>
      <c r="G16" s="881">
        <v>15489.959000000001</v>
      </c>
      <c r="H16" s="881">
        <v>24742.305</v>
      </c>
      <c r="I16" s="834">
        <v>257.98899999999998</v>
      </c>
      <c r="J16" s="881">
        <v>24484.315999999999</v>
      </c>
      <c r="K16" s="881">
        <v>9118.5830000000005</v>
      </c>
      <c r="M16" s="903"/>
    </row>
    <row r="17" spans="1:13" ht="15" customHeight="1">
      <c r="A17" s="837" t="s">
        <v>509</v>
      </c>
      <c r="B17" s="825"/>
      <c r="C17" s="881">
        <v>24</v>
      </c>
      <c r="D17" s="881">
        <v>465</v>
      </c>
      <c r="E17" s="881">
        <v>11550.026</v>
      </c>
      <c r="F17" s="881">
        <v>4505.0060000000003</v>
      </c>
      <c r="G17" s="881">
        <v>74158.542000000001</v>
      </c>
      <c r="H17" s="881">
        <v>109212.32399999999</v>
      </c>
      <c r="I17" s="834">
        <v>171.221</v>
      </c>
      <c r="J17" s="881">
        <v>109041.103</v>
      </c>
      <c r="K17" s="881">
        <v>6632.223</v>
      </c>
      <c r="M17" s="903"/>
    </row>
    <row r="18" spans="1:13" ht="15" customHeight="1">
      <c r="A18" s="837" t="s">
        <v>510</v>
      </c>
      <c r="B18" s="825"/>
      <c r="C18" s="881">
        <v>7</v>
      </c>
      <c r="D18" s="881">
        <v>761</v>
      </c>
      <c r="E18" s="881">
        <v>27701.993999999999</v>
      </c>
      <c r="F18" s="881">
        <v>32526.94</v>
      </c>
      <c r="G18" s="881">
        <v>43342.317999999999</v>
      </c>
      <c r="H18" s="881">
        <v>178454.99900000001</v>
      </c>
      <c r="I18" s="834">
        <v>0</v>
      </c>
      <c r="J18" s="881">
        <v>178454.99900000001</v>
      </c>
      <c r="K18" s="881">
        <v>-8544.9920000000002</v>
      </c>
      <c r="M18" s="903"/>
    </row>
    <row r="19" spans="1:13" ht="15" customHeight="1">
      <c r="A19" s="833" t="s">
        <v>511</v>
      </c>
      <c r="B19" s="825"/>
      <c r="C19" s="881">
        <v>3</v>
      </c>
      <c r="D19" s="881">
        <v>1902</v>
      </c>
      <c r="E19" s="881">
        <v>76181.532999999996</v>
      </c>
      <c r="F19" s="881">
        <v>69587.744000000006</v>
      </c>
      <c r="G19" s="881">
        <v>193900.00700000001</v>
      </c>
      <c r="H19" s="881">
        <v>353154.22399999999</v>
      </c>
      <c r="I19" s="834">
        <v>52560.273999999998</v>
      </c>
      <c r="J19" s="881">
        <v>300593.95</v>
      </c>
      <c r="K19" s="881">
        <v>39029.457000000002</v>
      </c>
      <c r="M19" s="903"/>
    </row>
    <row r="20" spans="1:13" ht="9" customHeight="1">
      <c r="A20" s="825"/>
      <c r="B20" s="825"/>
      <c r="C20" s="906"/>
      <c r="D20" s="906"/>
      <c r="E20" s="874"/>
      <c r="F20" s="901"/>
      <c r="G20" s="901"/>
      <c r="H20" s="901"/>
      <c r="I20" s="901"/>
      <c r="J20" s="901"/>
      <c r="K20" s="901"/>
    </row>
    <row r="21" spans="1:13" ht="15" customHeight="1">
      <c r="A21" s="826" t="s">
        <v>564</v>
      </c>
      <c r="B21" s="825"/>
      <c r="C21" s="906"/>
      <c r="D21" s="906"/>
      <c r="E21" s="874"/>
      <c r="F21" s="901"/>
      <c r="G21" s="901"/>
      <c r="H21" s="901"/>
      <c r="I21" s="901"/>
      <c r="J21" s="901"/>
      <c r="K21" s="901"/>
    </row>
    <row r="22" spans="1:13" ht="9" customHeight="1">
      <c r="A22" s="826"/>
      <c r="B22" s="825"/>
      <c r="C22" s="906"/>
      <c r="D22" s="906"/>
      <c r="E22" s="874"/>
      <c r="F22" s="901"/>
      <c r="G22" s="901"/>
      <c r="H22" s="901"/>
      <c r="I22" s="901"/>
      <c r="J22" s="901"/>
      <c r="K22" s="901"/>
    </row>
    <row r="23" spans="1:13" s="831" customFormat="1" ht="12" customHeight="1">
      <c r="A23" s="826" t="s">
        <v>0</v>
      </c>
      <c r="B23" s="905"/>
      <c r="C23" s="880">
        <v>271</v>
      </c>
      <c r="D23" s="880">
        <v>1219</v>
      </c>
      <c r="E23" s="880">
        <v>26703.877</v>
      </c>
      <c r="F23" s="880">
        <v>96.186000000000007</v>
      </c>
      <c r="G23" s="880">
        <v>31925.953000000001</v>
      </c>
      <c r="H23" s="880">
        <v>59494.993999999999</v>
      </c>
      <c r="I23" s="880">
        <v>367.50400000000002</v>
      </c>
      <c r="J23" s="880">
        <v>59127.49</v>
      </c>
      <c r="K23" s="880">
        <v>8258.6779999999999</v>
      </c>
    </row>
    <row r="24" spans="1:13" ht="18" customHeight="1">
      <c r="A24" s="833" t="s">
        <v>508</v>
      </c>
      <c r="B24" s="825"/>
      <c r="C24" s="881">
        <v>253</v>
      </c>
      <c r="D24" s="881">
        <v>593</v>
      </c>
      <c r="E24" s="881">
        <v>6241.3890000000001</v>
      </c>
      <c r="F24" s="881">
        <v>33.265000000000001</v>
      </c>
      <c r="G24" s="881">
        <v>8466.5390000000007</v>
      </c>
      <c r="H24" s="881">
        <v>14553.932000000001</v>
      </c>
      <c r="I24" s="881">
        <v>196.28299999999999</v>
      </c>
      <c r="J24" s="881">
        <v>14357.648999999999</v>
      </c>
      <c r="K24" s="881">
        <v>7767.79</v>
      </c>
    </row>
    <row r="25" spans="1:13" ht="15" customHeight="1">
      <c r="A25" s="837" t="s">
        <v>509</v>
      </c>
      <c r="B25" s="825"/>
      <c r="C25" s="881">
        <v>15</v>
      </c>
      <c r="D25" s="881">
        <v>245</v>
      </c>
      <c r="E25" s="881">
        <v>4408.93</v>
      </c>
      <c r="F25" s="881">
        <v>62.920999999999999</v>
      </c>
      <c r="G25" s="881">
        <v>5661.4210000000003</v>
      </c>
      <c r="H25" s="881">
        <v>8201.7759999999998</v>
      </c>
      <c r="I25" s="881">
        <v>171.221</v>
      </c>
      <c r="J25" s="881">
        <v>8030.5550000000003</v>
      </c>
      <c r="K25" s="881">
        <v>-695.67499999999995</v>
      </c>
    </row>
    <row r="26" spans="1:13" ht="15" customHeight="1">
      <c r="A26" s="837" t="s">
        <v>510</v>
      </c>
      <c r="B26" s="825"/>
      <c r="C26" s="881">
        <v>3</v>
      </c>
      <c r="D26" s="859">
        <v>381</v>
      </c>
      <c r="E26" s="859">
        <v>16053.558000000001</v>
      </c>
      <c r="F26" s="859">
        <v>0</v>
      </c>
      <c r="G26" s="859">
        <v>17797.992999999999</v>
      </c>
      <c r="H26" s="859">
        <v>36739.286</v>
      </c>
      <c r="I26" s="859">
        <v>0</v>
      </c>
      <c r="J26" s="859">
        <v>36739.286</v>
      </c>
      <c r="K26" s="859">
        <v>1186.5630000000001</v>
      </c>
    </row>
    <row r="27" spans="1:13" ht="15" customHeight="1">
      <c r="A27" s="833" t="s">
        <v>511</v>
      </c>
      <c r="B27" s="825"/>
      <c r="C27" s="881">
        <v>0</v>
      </c>
      <c r="D27" s="859">
        <v>0</v>
      </c>
      <c r="E27" s="859">
        <v>0</v>
      </c>
      <c r="F27" s="859">
        <v>0</v>
      </c>
      <c r="G27" s="859">
        <v>0</v>
      </c>
      <c r="H27" s="859">
        <v>0</v>
      </c>
      <c r="I27" s="859">
        <v>0</v>
      </c>
      <c r="J27" s="859">
        <v>0</v>
      </c>
      <c r="K27" s="859">
        <v>0</v>
      </c>
    </row>
    <row r="28" spans="1:13" ht="9" customHeight="1">
      <c r="A28" s="825"/>
      <c r="B28" s="825"/>
      <c r="C28" s="906"/>
      <c r="D28" s="906"/>
      <c r="E28" s="874"/>
      <c r="F28" s="901"/>
      <c r="G28" s="901"/>
      <c r="H28" s="901"/>
      <c r="I28" s="901"/>
      <c r="J28" s="901"/>
      <c r="K28" s="901"/>
    </row>
    <row r="29" spans="1:13" ht="15" customHeight="1">
      <c r="A29" s="826" t="s">
        <v>565</v>
      </c>
      <c r="B29" s="827"/>
      <c r="C29" s="874"/>
      <c r="D29" s="874"/>
      <c r="E29" s="874"/>
      <c r="F29" s="901"/>
      <c r="G29" s="901"/>
      <c r="H29" s="901"/>
      <c r="I29" s="901"/>
      <c r="J29" s="901"/>
      <c r="K29" s="901"/>
    </row>
    <row r="30" spans="1:13" ht="10.5" customHeight="1">
      <c r="A30" s="826"/>
      <c r="B30" s="827"/>
      <c r="C30" s="874"/>
      <c r="D30" s="874"/>
      <c r="E30" s="874"/>
      <c r="F30" s="901"/>
      <c r="G30" s="901"/>
      <c r="H30" s="901"/>
      <c r="I30" s="901"/>
      <c r="J30" s="901"/>
      <c r="K30" s="901"/>
    </row>
    <row r="31" spans="1:13" s="831" customFormat="1" ht="15" customHeight="1">
      <c r="A31" s="826" t="s">
        <v>0</v>
      </c>
      <c r="B31" s="826"/>
      <c r="C31" s="880">
        <v>80</v>
      </c>
      <c r="D31" s="880">
        <v>2586</v>
      </c>
      <c r="E31" s="880">
        <v>95841.517999999996</v>
      </c>
      <c r="F31" s="880">
        <v>106609.97900000001</v>
      </c>
      <c r="G31" s="880">
        <v>294964.87300000002</v>
      </c>
      <c r="H31" s="880">
        <v>606068.85800000001</v>
      </c>
      <c r="I31" s="880">
        <v>52621.98</v>
      </c>
      <c r="J31" s="880">
        <v>553446.87800000003</v>
      </c>
      <c r="K31" s="880">
        <v>37976.593000000001</v>
      </c>
      <c r="L31" s="830"/>
      <c r="M31" s="830"/>
    </row>
    <row r="32" spans="1:13" ht="18" customHeight="1">
      <c r="A32" s="833" t="s">
        <v>508</v>
      </c>
      <c r="B32" s="827"/>
      <c r="C32" s="881">
        <v>64</v>
      </c>
      <c r="D32" s="881">
        <v>84</v>
      </c>
      <c r="E32" s="881">
        <v>870.45299999999997</v>
      </c>
      <c r="F32" s="881">
        <v>53.21</v>
      </c>
      <c r="G32" s="881">
        <v>7023.42</v>
      </c>
      <c r="H32" s="881">
        <v>10188.373</v>
      </c>
      <c r="I32" s="881">
        <v>61.706000000000003</v>
      </c>
      <c r="J32" s="881">
        <v>10126.666999999999</v>
      </c>
      <c r="K32" s="881">
        <v>1350.7929999999999</v>
      </c>
      <c r="L32" s="836"/>
      <c r="M32" s="836"/>
    </row>
    <row r="33" spans="1:13" ht="15" customHeight="1">
      <c r="A33" s="837" t="s">
        <v>509</v>
      </c>
      <c r="B33" s="827"/>
      <c r="C33" s="881">
        <v>9</v>
      </c>
      <c r="D33" s="881">
        <v>220</v>
      </c>
      <c r="E33" s="881">
        <v>7141.0959999999995</v>
      </c>
      <c r="F33" s="881">
        <v>4442.085</v>
      </c>
      <c r="G33" s="881">
        <v>68497.120999999999</v>
      </c>
      <c r="H33" s="881">
        <v>101010.548</v>
      </c>
      <c r="I33" s="881">
        <v>0</v>
      </c>
      <c r="J33" s="881">
        <v>101010.548</v>
      </c>
      <c r="K33" s="881">
        <v>7327.8980000000001</v>
      </c>
      <c r="L33" s="836"/>
      <c r="M33" s="836"/>
    </row>
    <row r="34" spans="1:13" ht="15" customHeight="1">
      <c r="A34" s="837" t="s">
        <v>510</v>
      </c>
      <c r="B34" s="827"/>
      <c r="C34" s="881">
        <v>4</v>
      </c>
      <c r="D34" s="859">
        <v>380</v>
      </c>
      <c r="E34" s="859">
        <v>11648.436</v>
      </c>
      <c r="F34" s="859">
        <v>32526.94</v>
      </c>
      <c r="G34" s="859">
        <v>25544.325000000001</v>
      </c>
      <c r="H34" s="859">
        <v>141715.71299999999</v>
      </c>
      <c r="I34" s="859">
        <v>0</v>
      </c>
      <c r="J34" s="859">
        <v>141715.71299999999</v>
      </c>
      <c r="K34" s="859">
        <v>-9731.5550000000003</v>
      </c>
      <c r="L34" s="836"/>
      <c r="M34" s="836"/>
    </row>
    <row r="35" spans="1:13" ht="15" customHeight="1">
      <c r="A35" s="833" t="s">
        <v>511</v>
      </c>
      <c r="B35" s="827"/>
      <c r="C35" s="881">
        <v>3</v>
      </c>
      <c r="D35" s="859">
        <v>1902</v>
      </c>
      <c r="E35" s="859">
        <v>76181.532999999996</v>
      </c>
      <c r="F35" s="859">
        <v>69587.744000000006</v>
      </c>
      <c r="G35" s="859">
        <v>193900.00700000001</v>
      </c>
      <c r="H35" s="859">
        <v>353154.22399999999</v>
      </c>
      <c r="I35" s="859">
        <v>52560.273999999998</v>
      </c>
      <c r="J35" s="859">
        <v>300593.95</v>
      </c>
      <c r="K35" s="859">
        <v>39029.457000000002</v>
      </c>
      <c r="L35" s="836"/>
      <c r="M35" s="836"/>
    </row>
    <row r="36" spans="1:13" ht="15" customHeight="1">
      <c r="A36" s="833"/>
      <c r="B36" s="827"/>
      <c r="C36" s="881"/>
      <c r="D36" s="859"/>
      <c r="E36" s="859"/>
      <c r="F36" s="859"/>
      <c r="G36" s="859"/>
      <c r="H36" s="859"/>
      <c r="I36" s="859"/>
      <c r="J36" s="859"/>
      <c r="K36" s="859"/>
      <c r="L36" s="836"/>
      <c r="M36" s="836"/>
    </row>
    <row r="37" spans="1:13" ht="15" customHeight="1">
      <c r="A37" s="826" t="s">
        <v>566</v>
      </c>
      <c r="B37" s="827"/>
      <c r="C37" s="881"/>
      <c r="D37" s="859"/>
      <c r="E37" s="859"/>
      <c r="F37" s="859"/>
      <c r="G37" s="859"/>
      <c r="H37" s="859"/>
      <c r="I37" s="859"/>
      <c r="J37" s="859"/>
      <c r="K37" s="859"/>
      <c r="L37" s="836"/>
      <c r="M37" s="836"/>
    </row>
    <row r="38" spans="1:13" ht="10.5" customHeight="1">
      <c r="A38" s="833"/>
      <c r="B38" s="827"/>
      <c r="C38" s="881"/>
      <c r="D38" s="859"/>
      <c r="E38" s="859"/>
      <c r="F38" s="859"/>
      <c r="G38" s="859"/>
      <c r="H38" s="859"/>
      <c r="I38" s="859"/>
      <c r="J38" s="859"/>
      <c r="K38" s="859"/>
      <c r="L38" s="836"/>
      <c r="M38" s="836"/>
    </row>
    <row r="39" spans="1:13" s="831" customFormat="1" ht="15" customHeight="1">
      <c r="A39" s="826" t="s">
        <v>0</v>
      </c>
      <c r="B39" s="826"/>
      <c r="C39" s="880">
        <v>38</v>
      </c>
      <c r="D39" s="880">
        <v>371</v>
      </c>
      <c r="E39" s="880">
        <v>14238.466</v>
      </c>
      <c r="F39" s="880">
        <v>5.9690000000000003</v>
      </c>
      <c r="G39" s="880">
        <v>22116.800999999999</v>
      </c>
      <c r="H39" s="880">
        <v>37222.902000000002</v>
      </c>
      <c r="I39" s="880">
        <v>28.260999999999999</v>
      </c>
      <c r="J39" s="880">
        <v>37194.641000000003</v>
      </c>
      <c r="K39" s="880">
        <v>-118.035</v>
      </c>
      <c r="L39" s="830"/>
      <c r="M39" s="830"/>
    </row>
    <row r="40" spans="1:13" ht="18" customHeight="1">
      <c r="A40" s="833" t="s">
        <v>508</v>
      </c>
      <c r="B40" s="827"/>
      <c r="C40" s="881">
        <v>34</v>
      </c>
      <c r="D40" s="881">
        <v>78</v>
      </c>
      <c r="E40" s="881">
        <v>1885.72</v>
      </c>
      <c r="F40" s="881">
        <v>5.9690000000000003</v>
      </c>
      <c r="G40" s="881">
        <v>2116.9209999999998</v>
      </c>
      <c r="H40" s="881">
        <v>4157.0060000000003</v>
      </c>
      <c r="I40" s="881">
        <v>28.260999999999999</v>
      </c>
      <c r="J40" s="881">
        <v>4128.7449999999999</v>
      </c>
      <c r="K40" s="881">
        <v>58.46</v>
      </c>
      <c r="L40" s="836"/>
      <c r="M40" s="836"/>
    </row>
    <row r="41" spans="1:13" ht="15" customHeight="1">
      <c r="A41" s="837" t="s">
        <v>509</v>
      </c>
      <c r="B41" s="827"/>
      <c r="C41" s="881">
        <v>3</v>
      </c>
      <c r="D41" s="881" t="s">
        <v>529</v>
      </c>
      <c r="E41" s="881" t="s">
        <v>529</v>
      </c>
      <c r="F41" s="881" t="s">
        <v>529</v>
      </c>
      <c r="G41" s="881" t="s">
        <v>529</v>
      </c>
      <c r="H41" s="881" t="s">
        <v>529</v>
      </c>
      <c r="I41" s="881" t="s">
        <v>529</v>
      </c>
      <c r="J41" s="881" t="s">
        <v>529</v>
      </c>
      <c r="K41" s="881" t="s">
        <v>529</v>
      </c>
      <c r="L41" s="836"/>
      <c r="M41" s="836"/>
    </row>
    <row r="42" spans="1:13" ht="15" customHeight="1">
      <c r="A42" s="837" t="s">
        <v>510</v>
      </c>
      <c r="B42" s="827"/>
      <c r="C42" s="881">
        <v>0</v>
      </c>
      <c r="D42" s="859">
        <v>0</v>
      </c>
      <c r="E42" s="859">
        <v>0</v>
      </c>
      <c r="F42" s="859">
        <v>0</v>
      </c>
      <c r="G42" s="859">
        <v>0</v>
      </c>
      <c r="H42" s="859">
        <v>0</v>
      </c>
      <c r="I42" s="859">
        <v>0</v>
      </c>
      <c r="J42" s="859">
        <v>0</v>
      </c>
      <c r="K42" s="859">
        <v>0</v>
      </c>
      <c r="L42" s="836"/>
      <c r="M42" s="836"/>
    </row>
    <row r="43" spans="1:13" ht="15" customHeight="1">
      <c r="A43" s="833" t="s">
        <v>511</v>
      </c>
      <c r="B43" s="827"/>
      <c r="C43" s="881">
        <v>1</v>
      </c>
      <c r="D43" s="859" t="s">
        <v>529</v>
      </c>
      <c r="E43" s="859" t="s">
        <v>529</v>
      </c>
      <c r="F43" s="859" t="s">
        <v>529</v>
      </c>
      <c r="G43" s="859" t="s">
        <v>529</v>
      </c>
      <c r="H43" s="859" t="s">
        <v>529</v>
      </c>
      <c r="I43" s="859" t="s">
        <v>529</v>
      </c>
      <c r="J43" s="859" t="s">
        <v>529</v>
      </c>
      <c r="K43" s="859" t="s">
        <v>529</v>
      </c>
      <c r="L43" s="836"/>
      <c r="M43" s="836"/>
    </row>
    <row r="44" spans="1:13" ht="6.95" customHeight="1" thickBot="1">
      <c r="A44" s="840"/>
      <c r="B44" s="840"/>
      <c r="C44" s="840"/>
      <c r="D44" s="840"/>
      <c r="E44" s="840"/>
      <c r="F44" s="840"/>
      <c r="G44" s="840"/>
      <c r="H44" s="840"/>
      <c r="I44" s="840"/>
      <c r="J44" s="840"/>
      <c r="K44" s="840"/>
    </row>
    <row r="45" spans="1:13" ht="3.75" customHeight="1" thickTop="1">
      <c r="A45" s="431"/>
      <c r="B45" s="431"/>
      <c r="C45" s="431"/>
      <c r="D45" s="431"/>
      <c r="E45" s="827"/>
    </row>
    <row r="46" spans="1:13" ht="12.95" customHeight="1">
      <c r="A46" s="842" t="s">
        <v>513</v>
      </c>
      <c r="B46" s="842"/>
      <c r="C46" s="842"/>
      <c r="D46" s="842"/>
      <c r="E46" s="827"/>
    </row>
    <row r="47" spans="1:13">
      <c r="A47" s="827"/>
      <c r="B47" s="827"/>
      <c r="C47" s="827"/>
      <c r="D47" s="827"/>
      <c r="E47" s="827"/>
    </row>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dimension ref="A1:AC75"/>
  <sheetViews>
    <sheetView showGridLines="0" workbookViewId="0"/>
  </sheetViews>
  <sheetFormatPr defaultColWidth="10.5703125" defaultRowHeight="12.75"/>
  <cols>
    <col min="1" max="1" width="10.5703125" style="812" customWidth="1"/>
    <col min="2" max="2" width="9.5703125" style="812" customWidth="1"/>
    <col min="3" max="3" width="7.28515625" style="812" customWidth="1"/>
    <col min="4" max="4" width="7.42578125" style="812" customWidth="1"/>
    <col min="5" max="5" width="6.5703125" style="812" customWidth="1"/>
    <col min="6" max="6" width="8.42578125" style="812" customWidth="1"/>
    <col min="7" max="7" width="6.140625" style="812" customWidth="1"/>
    <col min="8" max="9" width="6.5703125" style="812" customWidth="1"/>
    <col min="10" max="10" width="8.42578125" style="812" customWidth="1"/>
    <col min="11" max="11" width="9.42578125" style="812" customWidth="1"/>
    <col min="12" max="16384" width="10.5703125" style="812"/>
  </cols>
  <sheetData>
    <row r="1" spans="1:29" ht="18" customHeight="1">
      <c r="A1" s="1921" t="s">
        <v>1737</v>
      </c>
      <c r="B1" s="827"/>
      <c r="C1" s="827"/>
      <c r="D1" s="827"/>
      <c r="E1" s="827"/>
    </row>
    <row r="2" spans="1:29" ht="12" customHeight="1">
      <c r="A2" s="2057" t="s">
        <v>567</v>
      </c>
      <c r="B2" s="2057"/>
      <c r="C2" s="2057"/>
      <c r="D2" s="2057"/>
      <c r="E2" s="827"/>
    </row>
    <row r="3" spans="1:29" ht="24" customHeight="1">
      <c r="A3" s="2063" t="s">
        <v>568</v>
      </c>
      <c r="B3" s="2063"/>
      <c r="C3" s="2063"/>
      <c r="D3" s="2063"/>
      <c r="E3" s="1952"/>
      <c r="F3" s="1952"/>
      <c r="G3" s="1952"/>
      <c r="H3" s="1952"/>
      <c r="I3" s="1952"/>
      <c r="J3" s="1952"/>
      <c r="K3" s="1952"/>
    </row>
    <row r="4" spans="1:29" ht="12.95" customHeight="1">
      <c r="A4" s="813">
        <v>2015</v>
      </c>
      <c r="B4" s="814"/>
      <c r="C4" s="814"/>
      <c r="D4" s="431"/>
    </row>
    <row r="5" spans="1:29" ht="15" customHeight="1">
      <c r="A5" s="815"/>
      <c r="B5" s="816"/>
      <c r="C5" s="817"/>
      <c r="D5" s="815"/>
      <c r="E5" s="2045" t="s">
        <v>488</v>
      </c>
      <c r="F5" s="2046"/>
      <c r="G5" s="2046"/>
      <c r="H5" s="2047" t="s">
        <v>489</v>
      </c>
      <c r="I5" s="2072"/>
      <c r="J5" s="2072"/>
      <c r="K5" s="2049" t="s">
        <v>490</v>
      </c>
    </row>
    <row r="6" spans="1:29" ht="6.75" customHeight="1">
      <c r="A6" s="818"/>
      <c r="B6" s="819"/>
      <c r="C6" s="820"/>
      <c r="D6" s="820"/>
      <c r="E6" s="817"/>
      <c r="F6" s="817"/>
      <c r="G6" s="817"/>
      <c r="H6" s="2076" t="s">
        <v>0</v>
      </c>
      <c r="I6" s="815"/>
      <c r="J6" s="815"/>
      <c r="K6" s="2073"/>
    </row>
    <row r="7" spans="1:29" ht="9" customHeight="1">
      <c r="A7" s="2052" t="s">
        <v>491</v>
      </c>
      <c r="B7" s="2053"/>
      <c r="C7" s="820" t="s">
        <v>492</v>
      </c>
      <c r="D7" s="820" t="s">
        <v>493</v>
      </c>
      <c r="E7" s="2054" t="s">
        <v>494</v>
      </c>
      <c r="F7" s="820"/>
      <c r="G7" s="820"/>
      <c r="H7" s="2077"/>
      <c r="I7" s="2064" t="s">
        <v>497</v>
      </c>
      <c r="J7" s="820" t="s">
        <v>498</v>
      </c>
      <c r="K7" s="2073"/>
    </row>
    <row r="8" spans="1:29" ht="9" customHeight="1">
      <c r="A8" s="2052" t="s">
        <v>516</v>
      </c>
      <c r="B8" s="2053"/>
      <c r="C8" s="820"/>
      <c r="D8" s="820" t="s">
        <v>500</v>
      </c>
      <c r="E8" s="2055"/>
      <c r="F8" s="820" t="s">
        <v>495</v>
      </c>
      <c r="G8" s="820" t="s">
        <v>496</v>
      </c>
      <c r="H8" s="2077"/>
      <c r="I8" s="2079"/>
      <c r="J8" s="820" t="s">
        <v>501</v>
      </c>
      <c r="K8" s="2073"/>
    </row>
    <row r="9" spans="1:29" ht="6" customHeight="1">
      <c r="A9" s="2052" t="s">
        <v>517</v>
      </c>
      <c r="B9" s="2053"/>
      <c r="C9" s="820"/>
      <c r="D9" s="820" t="s">
        <v>503</v>
      </c>
      <c r="E9" s="2055"/>
      <c r="F9" s="820"/>
      <c r="G9" s="820"/>
      <c r="H9" s="2077"/>
      <c r="I9" s="2079"/>
      <c r="J9" s="820" t="s">
        <v>504</v>
      </c>
      <c r="K9" s="2073"/>
    </row>
    <row r="10" spans="1:29" ht="12.75" customHeight="1">
      <c r="A10" s="818"/>
      <c r="B10" s="819"/>
      <c r="C10" s="822"/>
      <c r="D10" s="822"/>
      <c r="E10" s="2056"/>
      <c r="F10" s="822"/>
      <c r="G10" s="822"/>
      <c r="H10" s="2078"/>
      <c r="I10" s="822"/>
      <c r="J10" s="822"/>
      <c r="K10" s="2074"/>
    </row>
    <row r="11" spans="1:29" ht="12" customHeight="1">
      <c r="A11" s="823"/>
      <c r="B11" s="824"/>
      <c r="C11" s="2039" t="s">
        <v>505</v>
      </c>
      <c r="D11" s="2040"/>
      <c r="E11" s="2061" t="s">
        <v>506</v>
      </c>
      <c r="F11" s="2062"/>
      <c r="G11" s="2062"/>
      <c r="H11" s="2062"/>
      <c r="I11" s="2062"/>
      <c r="J11" s="2062"/>
      <c r="K11" s="2062"/>
    </row>
    <row r="12" spans="1:29" ht="7.5" customHeight="1">
      <c r="A12" s="825"/>
      <c r="B12" s="825"/>
      <c r="C12" s="825"/>
      <c r="D12" s="825"/>
    </row>
    <row r="13" spans="1:29">
      <c r="A13" s="826" t="s">
        <v>563</v>
      </c>
      <c r="B13" s="825"/>
      <c r="C13" s="825"/>
      <c r="D13" s="825"/>
    </row>
    <row r="14" spans="1:29" s="831" customFormat="1" ht="15" customHeight="1">
      <c r="A14" s="826" t="s">
        <v>28</v>
      </c>
      <c r="B14" s="905"/>
      <c r="C14" s="880">
        <v>351</v>
      </c>
      <c r="D14" s="880">
        <v>3805</v>
      </c>
      <c r="E14" s="880">
        <v>122545.395</v>
      </c>
      <c r="F14" s="880">
        <v>106706.16499999999</v>
      </c>
      <c r="G14" s="880">
        <v>326890.826</v>
      </c>
      <c r="H14" s="880">
        <v>665563.85199999996</v>
      </c>
      <c r="I14" s="880">
        <v>52989.483999999997</v>
      </c>
      <c r="J14" s="880">
        <v>612574.36800000002</v>
      </c>
      <c r="K14" s="880">
        <v>46235.271000000001</v>
      </c>
      <c r="L14" s="881"/>
      <c r="M14" s="881"/>
      <c r="N14" s="881"/>
      <c r="O14" s="881"/>
      <c r="P14" s="881"/>
      <c r="Q14" s="881"/>
      <c r="R14" s="881"/>
      <c r="S14" s="881"/>
      <c r="T14" s="881"/>
      <c r="U14" s="903"/>
      <c r="V14" s="903"/>
      <c r="W14" s="903"/>
      <c r="X14" s="903"/>
      <c r="Y14" s="903"/>
      <c r="Z14" s="903"/>
      <c r="AA14" s="903"/>
      <c r="AB14" s="903"/>
      <c r="AC14" s="903"/>
    </row>
    <row r="15" spans="1:29" s="831" customFormat="1" ht="15" customHeight="1">
      <c r="A15" s="826" t="s">
        <v>518</v>
      </c>
      <c r="B15" s="905"/>
      <c r="C15" s="880">
        <v>328</v>
      </c>
      <c r="D15" s="880">
        <v>3744</v>
      </c>
      <c r="E15" s="880">
        <v>121806.05899999999</v>
      </c>
      <c r="F15" s="880">
        <v>106692.27899999999</v>
      </c>
      <c r="G15" s="880">
        <v>325957.141</v>
      </c>
      <c r="H15" s="880">
        <v>663954.12800000003</v>
      </c>
      <c r="I15" s="880">
        <v>52948.572999999997</v>
      </c>
      <c r="J15" s="880">
        <v>611005.55500000005</v>
      </c>
      <c r="K15" s="880">
        <v>46785.618000000002</v>
      </c>
      <c r="L15" s="881"/>
      <c r="M15" s="881"/>
      <c r="N15" s="881"/>
      <c r="O15" s="881"/>
      <c r="P15" s="881"/>
      <c r="Q15" s="881"/>
      <c r="R15" s="881"/>
      <c r="S15" s="881"/>
      <c r="T15" s="881"/>
      <c r="U15" s="903"/>
      <c r="V15" s="903"/>
      <c r="W15" s="903"/>
      <c r="X15" s="903"/>
      <c r="Y15" s="903"/>
      <c r="Z15" s="903"/>
      <c r="AA15" s="903"/>
      <c r="AB15" s="903"/>
      <c r="AC15" s="903"/>
    </row>
    <row r="16" spans="1:29" ht="12.75" customHeight="1">
      <c r="A16" s="845" t="s">
        <v>519</v>
      </c>
      <c r="B16" s="825"/>
      <c r="C16" s="881">
        <v>82</v>
      </c>
      <c r="D16" s="881">
        <v>324</v>
      </c>
      <c r="E16" s="881">
        <v>4702.1260000000002</v>
      </c>
      <c r="F16" s="881">
        <v>304.625</v>
      </c>
      <c r="G16" s="881">
        <v>6827.6170000000002</v>
      </c>
      <c r="H16" s="881">
        <v>12303.502</v>
      </c>
      <c r="I16" s="881">
        <v>181.72800000000001</v>
      </c>
      <c r="J16" s="881">
        <v>12121.773999999999</v>
      </c>
      <c r="K16" s="881">
        <v>-82.760999999999996</v>
      </c>
      <c r="L16" s="881"/>
      <c r="M16" s="881"/>
      <c r="N16" s="881"/>
      <c r="O16" s="881"/>
      <c r="P16" s="881"/>
      <c r="Q16" s="881"/>
      <c r="R16" s="881"/>
      <c r="S16" s="881"/>
      <c r="T16" s="881"/>
      <c r="U16" s="903"/>
      <c r="V16" s="903"/>
      <c r="W16" s="903"/>
      <c r="X16" s="903"/>
      <c r="Y16" s="903"/>
      <c r="Z16" s="903"/>
      <c r="AA16" s="903"/>
      <c r="AB16" s="903"/>
      <c r="AC16" s="903"/>
    </row>
    <row r="17" spans="1:29" ht="12.75" customHeight="1">
      <c r="A17" s="845" t="s">
        <v>520</v>
      </c>
      <c r="B17" s="825"/>
      <c r="C17" s="881">
        <v>83</v>
      </c>
      <c r="D17" s="881">
        <v>200</v>
      </c>
      <c r="E17" s="881">
        <v>1780.1790000000001</v>
      </c>
      <c r="F17" s="881">
        <v>1.0529999999999999</v>
      </c>
      <c r="G17" s="881">
        <v>1744.3610000000001</v>
      </c>
      <c r="H17" s="881">
        <v>3585.8229999999999</v>
      </c>
      <c r="I17" s="881">
        <v>83.251000000000005</v>
      </c>
      <c r="J17" s="881">
        <v>3502.5720000000001</v>
      </c>
      <c r="K17" s="881">
        <v>480.05799999999999</v>
      </c>
      <c r="L17" s="881"/>
      <c r="M17" s="881"/>
      <c r="N17" s="881"/>
      <c r="O17" s="881"/>
      <c r="P17" s="881"/>
      <c r="Q17" s="881"/>
      <c r="R17" s="881"/>
      <c r="S17" s="881"/>
      <c r="T17" s="881"/>
      <c r="U17" s="903"/>
      <c r="V17" s="903"/>
      <c r="W17" s="903"/>
      <c r="X17" s="903"/>
      <c r="Y17" s="903"/>
      <c r="Z17" s="903"/>
      <c r="AA17" s="903"/>
      <c r="AB17" s="903"/>
      <c r="AC17" s="903"/>
    </row>
    <row r="18" spans="1:29" ht="12.75" customHeight="1">
      <c r="A18" s="845" t="s">
        <v>521</v>
      </c>
      <c r="B18" s="825"/>
      <c r="C18" s="881">
        <v>108</v>
      </c>
      <c r="D18" s="881">
        <v>3090</v>
      </c>
      <c r="E18" s="881">
        <v>114017.90399999999</v>
      </c>
      <c r="F18" s="881">
        <v>106382.07799999999</v>
      </c>
      <c r="G18" s="881">
        <v>315392.549</v>
      </c>
      <c r="H18" s="881">
        <v>644500.05099999998</v>
      </c>
      <c r="I18" s="881">
        <v>52641.357000000004</v>
      </c>
      <c r="J18" s="881">
        <v>591858.69400000002</v>
      </c>
      <c r="K18" s="881">
        <v>46187.025999999998</v>
      </c>
      <c r="L18" s="881"/>
      <c r="M18" s="881"/>
      <c r="N18" s="881"/>
      <c r="O18" s="881"/>
      <c r="P18" s="881"/>
      <c r="Q18" s="881"/>
      <c r="R18" s="881"/>
      <c r="S18" s="881"/>
      <c r="T18" s="881"/>
      <c r="U18" s="903"/>
      <c r="V18" s="903"/>
      <c r="W18" s="903"/>
      <c r="X18" s="903"/>
      <c r="Y18" s="903"/>
      <c r="Z18" s="903"/>
      <c r="AA18" s="903"/>
      <c r="AB18" s="903"/>
      <c r="AC18" s="903"/>
    </row>
    <row r="19" spans="1:29" ht="12.75" customHeight="1">
      <c r="A19" s="845" t="s">
        <v>522</v>
      </c>
      <c r="B19" s="825"/>
      <c r="C19" s="881">
        <v>41</v>
      </c>
      <c r="D19" s="881">
        <v>97</v>
      </c>
      <c r="E19" s="881">
        <v>975.36699999999996</v>
      </c>
      <c r="F19" s="907" t="s">
        <v>569</v>
      </c>
      <c r="G19" s="881">
        <v>1510.731</v>
      </c>
      <c r="H19" s="881">
        <v>2655.0369999999998</v>
      </c>
      <c r="I19" s="881">
        <v>42.237000000000002</v>
      </c>
      <c r="J19" s="881">
        <v>2612.8000000000002</v>
      </c>
      <c r="K19" s="881">
        <v>186.422</v>
      </c>
      <c r="L19" s="881"/>
      <c r="M19" s="881"/>
      <c r="N19" s="881"/>
      <c r="O19" s="832"/>
      <c r="P19" s="881"/>
      <c r="Q19" s="881"/>
      <c r="R19" s="832"/>
      <c r="S19" s="881"/>
      <c r="T19" s="881"/>
      <c r="U19" s="903"/>
      <c r="V19" s="903"/>
      <c r="W19" s="903"/>
      <c r="X19" s="903"/>
      <c r="Y19" s="903"/>
      <c r="Z19" s="903"/>
      <c r="AA19" s="903"/>
      <c r="AB19" s="903"/>
      <c r="AC19" s="903"/>
    </row>
    <row r="20" spans="1:29" ht="12.75" customHeight="1">
      <c r="A20" s="845" t="s">
        <v>523</v>
      </c>
      <c r="B20" s="825"/>
      <c r="C20" s="881">
        <v>14</v>
      </c>
      <c r="D20" s="881">
        <v>33</v>
      </c>
      <c r="E20" s="881">
        <v>330.483</v>
      </c>
      <c r="F20" s="881">
        <v>4.2080000000000002</v>
      </c>
      <c r="G20" s="881">
        <v>481.88299999999998</v>
      </c>
      <c r="H20" s="881">
        <v>909.71500000000003</v>
      </c>
      <c r="I20" s="881">
        <v>0</v>
      </c>
      <c r="J20" s="881">
        <v>909.71500000000003</v>
      </c>
      <c r="K20" s="881">
        <v>14.872999999999999</v>
      </c>
      <c r="L20" s="881"/>
      <c r="M20" s="881"/>
      <c r="N20" s="881"/>
      <c r="O20" s="881"/>
      <c r="P20" s="881"/>
      <c r="Q20" s="881"/>
      <c r="R20" s="881"/>
      <c r="S20" s="881"/>
      <c r="T20" s="881"/>
      <c r="U20" s="903"/>
      <c r="V20" s="903"/>
      <c r="W20" s="903"/>
      <c r="X20" s="903"/>
      <c r="Y20" s="903"/>
      <c r="Z20" s="903"/>
      <c r="AA20" s="903"/>
      <c r="AB20" s="903"/>
      <c r="AC20" s="903"/>
    </row>
    <row r="21" spans="1:29" s="831" customFormat="1" ht="20.100000000000001" customHeight="1">
      <c r="A21" s="846" t="s">
        <v>524</v>
      </c>
      <c r="B21" s="905"/>
      <c r="C21" s="908">
        <v>14</v>
      </c>
      <c r="D21" s="908">
        <v>34</v>
      </c>
      <c r="E21" s="887">
        <v>368.92200000000003</v>
      </c>
      <c r="F21" s="887">
        <v>13.885999999999999</v>
      </c>
      <c r="G21" s="887">
        <v>277.17</v>
      </c>
      <c r="H21" s="887">
        <v>657.47799999999995</v>
      </c>
      <c r="I21" s="887">
        <v>40.911000000000001</v>
      </c>
      <c r="J21" s="887">
        <v>616.56700000000001</v>
      </c>
      <c r="K21" s="887">
        <v>-87.466999999999999</v>
      </c>
      <c r="L21" s="881"/>
      <c r="M21" s="881"/>
      <c r="N21" s="881"/>
      <c r="O21" s="881"/>
      <c r="P21" s="881"/>
      <c r="Q21" s="881"/>
      <c r="R21" s="881"/>
      <c r="S21" s="881"/>
      <c r="T21" s="881"/>
      <c r="U21" s="903"/>
      <c r="V21" s="903"/>
      <c r="W21" s="903"/>
      <c r="X21" s="903"/>
      <c r="Y21" s="903"/>
      <c r="Z21" s="903"/>
      <c r="AA21" s="903"/>
      <c r="AB21" s="903"/>
      <c r="AC21" s="903"/>
    </row>
    <row r="22" spans="1:29" s="831" customFormat="1" ht="15" customHeight="1">
      <c r="A22" s="846" t="s">
        <v>525</v>
      </c>
      <c r="B22" s="905"/>
      <c r="C22" s="908">
        <v>9</v>
      </c>
      <c r="D22" s="908">
        <v>27</v>
      </c>
      <c r="E22" s="887">
        <v>370.41399999999999</v>
      </c>
      <c r="F22" s="887">
        <v>0</v>
      </c>
      <c r="G22" s="887">
        <v>656.51499999999999</v>
      </c>
      <c r="H22" s="887">
        <v>952.24599999999998</v>
      </c>
      <c r="I22" s="887">
        <v>0</v>
      </c>
      <c r="J22" s="887">
        <v>952.24599999999998</v>
      </c>
      <c r="K22" s="887">
        <v>-462.88</v>
      </c>
      <c r="L22" s="881"/>
      <c r="M22" s="881"/>
      <c r="N22" s="881"/>
      <c r="O22" s="881"/>
      <c r="P22" s="881"/>
      <c r="Q22" s="881"/>
      <c r="R22" s="881"/>
      <c r="S22" s="881"/>
      <c r="T22" s="881"/>
      <c r="U22" s="903"/>
      <c r="V22" s="903"/>
      <c r="W22" s="903"/>
      <c r="X22" s="903"/>
      <c r="Y22" s="903"/>
      <c r="Z22" s="903"/>
      <c r="AA22" s="903"/>
      <c r="AB22" s="903"/>
      <c r="AC22" s="903"/>
    </row>
    <row r="23" spans="1:29" ht="6" customHeight="1">
      <c r="A23" s="825"/>
      <c r="B23" s="825"/>
      <c r="C23" s="906"/>
      <c r="D23" s="906"/>
      <c r="E23" s="901"/>
      <c r="F23" s="901"/>
      <c r="G23" s="901"/>
      <c r="H23" s="901"/>
      <c r="I23" s="901"/>
      <c r="J23" s="901"/>
      <c r="K23" s="901"/>
    </row>
    <row r="24" spans="1:29" ht="15" customHeight="1">
      <c r="A24" s="826" t="s">
        <v>564</v>
      </c>
      <c r="B24" s="825"/>
    </row>
    <row r="25" spans="1:29" s="831" customFormat="1" ht="15" customHeight="1">
      <c r="A25" s="826" t="s">
        <v>28</v>
      </c>
      <c r="B25" s="905"/>
      <c r="C25" s="880">
        <v>271</v>
      </c>
      <c r="D25" s="880">
        <v>1219</v>
      </c>
      <c r="E25" s="880">
        <v>26703.877</v>
      </c>
      <c r="F25" s="880">
        <v>96.186000000000007</v>
      </c>
      <c r="G25" s="880">
        <v>31925.953000000001</v>
      </c>
      <c r="H25" s="880">
        <v>59494.993999999999</v>
      </c>
      <c r="I25" s="880">
        <v>367.50400000000002</v>
      </c>
      <c r="J25" s="880">
        <v>59127.49</v>
      </c>
      <c r="K25" s="880">
        <v>8258.6779999999999</v>
      </c>
      <c r="L25" s="881"/>
      <c r="M25" s="881"/>
      <c r="N25" s="881"/>
      <c r="O25" s="881"/>
      <c r="P25" s="881"/>
      <c r="Q25" s="881"/>
      <c r="R25" s="881"/>
      <c r="S25" s="881"/>
      <c r="T25" s="881"/>
      <c r="U25" s="903"/>
      <c r="V25" s="903"/>
      <c r="W25" s="903"/>
      <c r="X25" s="903"/>
      <c r="Y25" s="903"/>
      <c r="Z25" s="903"/>
      <c r="AA25" s="903"/>
      <c r="AB25" s="903"/>
      <c r="AC25" s="903"/>
    </row>
    <row r="26" spans="1:29" s="831" customFormat="1" ht="15" customHeight="1">
      <c r="A26" s="826" t="s">
        <v>518</v>
      </c>
      <c r="B26" s="905"/>
      <c r="C26" s="880">
        <v>251</v>
      </c>
      <c r="D26" s="898">
        <v>1161</v>
      </c>
      <c r="E26" s="898">
        <v>25964.541000000001</v>
      </c>
      <c r="F26" s="898">
        <v>82.3</v>
      </c>
      <c r="G26" s="898">
        <v>31049.174999999999</v>
      </c>
      <c r="H26" s="898">
        <v>57973.05</v>
      </c>
      <c r="I26" s="898">
        <v>326.59300000000002</v>
      </c>
      <c r="J26" s="898">
        <v>57646.457000000002</v>
      </c>
      <c r="K26" s="898">
        <v>8789.0049999999992</v>
      </c>
      <c r="L26" s="881"/>
      <c r="M26" s="881"/>
      <c r="N26" s="881"/>
      <c r="O26" s="881"/>
      <c r="P26" s="881"/>
      <c r="Q26" s="881"/>
      <c r="R26" s="881"/>
      <c r="S26" s="881"/>
      <c r="T26" s="881"/>
      <c r="U26" s="903"/>
      <c r="V26" s="903"/>
      <c r="W26" s="903"/>
      <c r="X26" s="903"/>
      <c r="Y26" s="903"/>
      <c r="Z26" s="903"/>
      <c r="AA26" s="903"/>
      <c r="AB26" s="903"/>
      <c r="AC26" s="903"/>
    </row>
    <row r="27" spans="1:29" ht="12.75" customHeight="1">
      <c r="A27" s="845" t="s">
        <v>519</v>
      </c>
      <c r="B27" s="825"/>
      <c r="C27" s="881">
        <v>74</v>
      </c>
      <c r="D27" s="881">
        <v>270</v>
      </c>
      <c r="E27" s="881">
        <v>3558.58</v>
      </c>
      <c r="F27" s="881">
        <v>62.451000000000001</v>
      </c>
      <c r="G27" s="881">
        <v>3916.4670000000001</v>
      </c>
      <c r="H27" s="881">
        <v>7634.33</v>
      </c>
      <c r="I27" s="881">
        <v>178.55500000000001</v>
      </c>
      <c r="J27" s="881">
        <v>7455.7749999999996</v>
      </c>
      <c r="K27" s="881">
        <v>-182.05799999999999</v>
      </c>
      <c r="L27" s="881"/>
      <c r="M27" s="881"/>
      <c r="N27" s="881"/>
      <c r="O27" s="881"/>
      <c r="P27" s="881"/>
      <c r="Q27" s="881"/>
      <c r="R27" s="881"/>
      <c r="S27" s="881"/>
      <c r="T27" s="881"/>
      <c r="U27" s="903"/>
      <c r="V27" s="903"/>
      <c r="W27" s="903"/>
      <c r="X27" s="903"/>
      <c r="Y27" s="903"/>
      <c r="Z27" s="903"/>
      <c r="AA27" s="903"/>
      <c r="AB27" s="903"/>
      <c r="AC27" s="903"/>
    </row>
    <row r="28" spans="1:29" ht="12.75" customHeight="1">
      <c r="A28" s="845" t="s">
        <v>520</v>
      </c>
      <c r="B28" s="825"/>
      <c r="C28" s="881">
        <v>80</v>
      </c>
      <c r="D28" s="881">
        <v>193</v>
      </c>
      <c r="E28" s="881">
        <v>1766.586</v>
      </c>
      <c r="F28" s="881">
        <v>1.0529999999999999</v>
      </c>
      <c r="G28" s="881">
        <v>1725.26</v>
      </c>
      <c r="H28" s="881">
        <v>3555.4749999999999</v>
      </c>
      <c r="I28" s="881">
        <v>83.251000000000005</v>
      </c>
      <c r="J28" s="881">
        <v>3472.2240000000002</v>
      </c>
      <c r="K28" s="881">
        <v>476.12799999999999</v>
      </c>
      <c r="L28" s="881"/>
      <c r="M28" s="881"/>
      <c r="N28" s="881"/>
      <c r="O28" s="881"/>
      <c r="P28" s="881"/>
      <c r="Q28" s="881"/>
      <c r="R28" s="881"/>
      <c r="S28" s="881"/>
      <c r="T28" s="881"/>
      <c r="U28" s="903"/>
      <c r="V28" s="903"/>
      <c r="W28" s="903"/>
      <c r="X28" s="903"/>
      <c r="Y28" s="903"/>
      <c r="Z28" s="903"/>
      <c r="AA28" s="903"/>
      <c r="AB28" s="903"/>
      <c r="AC28" s="903"/>
    </row>
    <row r="29" spans="1:29" ht="12.75" customHeight="1">
      <c r="A29" s="845" t="s">
        <v>521</v>
      </c>
      <c r="B29" s="825"/>
      <c r="C29" s="881">
        <v>46</v>
      </c>
      <c r="D29" s="859">
        <v>573</v>
      </c>
      <c r="E29" s="859">
        <v>19384.025000000001</v>
      </c>
      <c r="F29" s="859">
        <v>14.273</v>
      </c>
      <c r="G29" s="859">
        <v>23521.802</v>
      </c>
      <c r="H29" s="859">
        <v>43408.423999999999</v>
      </c>
      <c r="I29" s="859">
        <v>22.55</v>
      </c>
      <c r="J29" s="859">
        <v>43385.874000000003</v>
      </c>
      <c r="K29" s="859">
        <v>8320.1790000000001</v>
      </c>
      <c r="L29" s="881"/>
      <c r="M29" s="881"/>
      <c r="N29" s="881"/>
      <c r="O29" s="881"/>
      <c r="P29" s="881"/>
      <c r="Q29" s="881"/>
      <c r="R29" s="881"/>
      <c r="S29" s="881"/>
      <c r="T29" s="881"/>
      <c r="U29" s="903"/>
      <c r="V29" s="903"/>
      <c r="W29" s="903"/>
      <c r="X29" s="903"/>
      <c r="Y29" s="903"/>
      <c r="Z29" s="903"/>
      <c r="AA29" s="903"/>
      <c r="AB29" s="903"/>
      <c r="AC29" s="903"/>
    </row>
    <row r="30" spans="1:29" ht="12.75" customHeight="1">
      <c r="A30" s="845" t="s">
        <v>522</v>
      </c>
      <c r="B30" s="825"/>
      <c r="C30" s="881">
        <v>38</v>
      </c>
      <c r="D30" s="881" t="s">
        <v>529</v>
      </c>
      <c r="E30" s="881" t="s">
        <v>529</v>
      </c>
      <c r="F30" s="881" t="s">
        <v>529</v>
      </c>
      <c r="G30" s="881" t="s">
        <v>529</v>
      </c>
      <c r="H30" s="881" t="s">
        <v>529</v>
      </c>
      <c r="I30" s="881" t="s">
        <v>529</v>
      </c>
      <c r="J30" s="881" t="s">
        <v>529</v>
      </c>
      <c r="K30" s="881" t="s">
        <v>529</v>
      </c>
      <c r="L30" s="881"/>
      <c r="M30" s="881"/>
      <c r="N30" s="881"/>
      <c r="O30" s="832"/>
      <c r="P30" s="881"/>
      <c r="Q30" s="881"/>
      <c r="R30" s="832"/>
      <c r="S30" s="881"/>
      <c r="T30" s="881"/>
      <c r="U30" s="903"/>
      <c r="V30" s="903"/>
      <c r="W30" s="903"/>
      <c r="X30" s="903"/>
      <c r="Y30" s="903"/>
      <c r="Z30" s="903"/>
      <c r="AA30" s="903"/>
      <c r="AB30" s="903"/>
      <c r="AC30" s="903"/>
    </row>
    <row r="31" spans="1:29" ht="12.75" customHeight="1">
      <c r="A31" s="845" t="s">
        <v>523</v>
      </c>
      <c r="B31" s="825"/>
      <c r="C31" s="881">
        <v>13</v>
      </c>
      <c r="D31" s="881" t="s">
        <v>529</v>
      </c>
      <c r="E31" s="881" t="s">
        <v>529</v>
      </c>
      <c r="F31" s="881" t="s">
        <v>529</v>
      </c>
      <c r="G31" s="881" t="s">
        <v>529</v>
      </c>
      <c r="H31" s="881" t="s">
        <v>529</v>
      </c>
      <c r="I31" s="881" t="s">
        <v>529</v>
      </c>
      <c r="J31" s="881" t="s">
        <v>529</v>
      </c>
      <c r="K31" s="881" t="s">
        <v>529</v>
      </c>
      <c r="L31" s="881"/>
      <c r="M31" s="881"/>
      <c r="N31" s="881"/>
      <c r="O31" s="881"/>
      <c r="P31" s="881"/>
      <c r="Q31" s="881"/>
      <c r="R31" s="881"/>
      <c r="S31" s="881"/>
      <c r="T31" s="881"/>
      <c r="U31" s="903"/>
      <c r="V31" s="903"/>
      <c r="W31" s="903"/>
      <c r="X31" s="903"/>
      <c r="Y31" s="903"/>
      <c r="Z31" s="903"/>
      <c r="AA31" s="903"/>
      <c r="AB31" s="903"/>
      <c r="AC31" s="903"/>
    </row>
    <row r="32" spans="1:29" s="831" customFormat="1" ht="20.100000000000001" customHeight="1">
      <c r="A32" s="846" t="s">
        <v>524</v>
      </c>
      <c r="B32" s="905"/>
      <c r="C32" s="873">
        <v>13</v>
      </c>
      <c r="D32" s="873" t="s">
        <v>529</v>
      </c>
      <c r="E32" s="887" t="s">
        <v>529</v>
      </c>
      <c r="F32" s="887" t="s">
        <v>529</v>
      </c>
      <c r="G32" s="887" t="s">
        <v>529</v>
      </c>
      <c r="H32" s="887" t="s">
        <v>529</v>
      </c>
      <c r="I32" s="887" t="s">
        <v>529</v>
      </c>
      <c r="J32" s="887" t="s">
        <v>529</v>
      </c>
      <c r="K32" s="887" t="s">
        <v>529</v>
      </c>
      <c r="L32" s="881"/>
      <c r="M32" s="881"/>
      <c r="N32" s="881"/>
      <c r="O32" s="881"/>
      <c r="P32" s="881"/>
      <c r="Q32" s="881"/>
      <c r="R32" s="881"/>
      <c r="S32" s="881"/>
      <c r="T32" s="881"/>
      <c r="U32" s="903"/>
      <c r="V32" s="903"/>
      <c r="W32" s="903"/>
      <c r="X32" s="903"/>
      <c r="Y32" s="903"/>
      <c r="Z32" s="903"/>
      <c r="AA32" s="903"/>
      <c r="AB32" s="903"/>
      <c r="AC32" s="903"/>
    </row>
    <row r="33" spans="1:29" s="831" customFormat="1" ht="12" customHeight="1">
      <c r="A33" s="846" t="s">
        <v>525</v>
      </c>
      <c r="B33" s="905"/>
      <c r="C33" s="873">
        <v>7</v>
      </c>
      <c r="D33" s="873" t="s">
        <v>529</v>
      </c>
      <c r="E33" s="887" t="s">
        <v>529</v>
      </c>
      <c r="F33" s="887" t="s">
        <v>529</v>
      </c>
      <c r="G33" s="887" t="s">
        <v>529</v>
      </c>
      <c r="H33" s="887" t="s">
        <v>529</v>
      </c>
      <c r="I33" s="887" t="s">
        <v>529</v>
      </c>
      <c r="J33" s="887" t="s">
        <v>529</v>
      </c>
      <c r="K33" s="887" t="s">
        <v>529</v>
      </c>
      <c r="L33" s="881"/>
      <c r="M33" s="881"/>
      <c r="N33" s="881"/>
      <c r="O33" s="881"/>
      <c r="P33" s="881"/>
      <c r="Q33" s="881"/>
      <c r="R33" s="881"/>
      <c r="S33" s="881"/>
      <c r="T33" s="881"/>
      <c r="U33" s="903"/>
      <c r="V33" s="903"/>
      <c r="W33" s="903"/>
      <c r="X33" s="903"/>
      <c r="Y33" s="903"/>
      <c r="Z33" s="903"/>
      <c r="AA33" s="903"/>
      <c r="AB33" s="903"/>
      <c r="AC33" s="903"/>
    </row>
    <row r="34" spans="1:29" ht="4.5" customHeight="1">
      <c r="A34" s="825"/>
      <c r="B34" s="825"/>
      <c r="C34" s="906"/>
      <c r="D34" s="906"/>
      <c r="E34" s="901"/>
      <c r="F34" s="901"/>
      <c r="G34" s="901"/>
      <c r="H34" s="901"/>
      <c r="I34" s="901"/>
      <c r="J34" s="901"/>
      <c r="K34" s="901"/>
    </row>
    <row r="35" spans="1:29" ht="15" customHeight="1">
      <c r="A35" s="826" t="s">
        <v>565</v>
      </c>
      <c r="B35" s="827"/>
    </row>
    <row r="36" spans="1:29" s="831" customFormat="1" ht="15" customHeight="1">
      <c r="A36" s="826" t="s">
        <v>28</v>
      </c>
      <c r="B36" s="826"/>
      <c r="C36" s="880">
        <v>80</v>
      </c>
      <c r="D36" s="880">
        <v>2586</v>
      </c>
      <c r="E36" s="880">
        <v>95841.517999999996</v>
      </c>
      <c r="F36" s="880">
        <v>106609.97900000001</v>
      </c>
      <c r="G36" s="880">
        <v>294964.87300000002</v>
      </c>
      <c r="H36" s="880">
        <v>606068.85800000001</v>
      </c>
      <c r="I36" s="829">
        <v>52621.98</v>
      </c>
      <c r="J36" s="880">
        <v>553446.87800000003</v>
      </c>
      <c r="K36" s="880">
        <v>37976.593000000001</v>
      </c>
      <c r="L36" s="881"/>
      <c r="M36" s="881"/>
      <c r="N36" s="881"/>
      <c r="O36" s="881"/>
      <c r="P36" s="881"/>
      <c r="Q36" s="881"/>
      <c r="R36" s="881"/>
      <c r="S36" s="881"/>
      <c r="T36" s="881"/>
      <c r="U36" s="903"/>
      <c r="V36" s="903"/>
      <c r="W36" s="903"/>
      <c r="X36" s="903"/>
      <c r="Y36" s="903"/>
      <c r="Z36" s="903"/>
      <c r="AA36" s="903"/>
      <c r="AB36" s="903"/>
      <c r="AC36" s="903"/>
    </row>
    <row r="37" spans="1:29" s="831" customFormat="1" ht="15" customHeight="1">
      <c r="A37" s="826" t="s">
        <v>518</v>
      </c>
      <c r="B37" s="826"/>
      <c r="C37" s="880">
        <v>77</v>
      </c>
      <c r="D37" s="898">
        <v>2583</v>
      </c>
      <c r="E37" s="898">
        <v>95841.517999999996</v>
      </c>
      <c r="F37" s="898">
        <v>106609.97900000001</v>
      </c>
      <c r="G37" s="898">
        <v>294907.96600000001</v>
      </c>
      <c r="H37" s="898">
        <v>605981.07799999998</v>
      </c>
      <c r="I37" s="847">
        <v>52621.98</v>
      </c>
      <c r="J37" s="898">
        <v>553359.098</v>
      </c>
      <c r="K37" s="898">
        <v>37996.612999999998</v>
      </c>
      <c r="L37" s="881"/>
      <c r="M37" s="881"/>
      <c r="N37" s="881"/>
      <c r="O37" s="881"/>
      <c r="P37" s="881"/>
      <c r="Q37" s="881"/>
      <c r="R37" s="881"/>
      <c r="S37" s="881"/>
      <c r="T37" s="881"/>
      <c r="U37" s="903"/>
      <c r="V37" s="903"/>
      <c r="W37" s="903"/>
      <c r="X37" s="903"/>
      <c r="Y37" s="903"/>
      <c r="Z37" s="903"/>
      <c r="AA37" s="903"/>
      <c r="AB37" s="903"/>
      <c r="AC37" s="903"/>
    </row>
    <row r="38" spans="1:29" ht="12.75" customHeight="1">
      <c r="A38" s="845" t="s">
        <v>519</v>
      </c>
      <c r="B38" s="827"/>
      <c r="C38" s="881">
        <v>8</v>
      </c>
      <c r="D38" s="881">
        <v>54</v>
      </c>
      <c r="E38" s="881">
        <v>1143.546</v>
      </c>
      <c r="F38" s="881">
        <v>242.17400000000001</v>
      </c>
      <c r="G38" s="881">
        <v>2911.15</v>
      </c>
      <c r="H38" s="881">
        <v>4669.1719999999996</v>
      </c>
      <c r="I38" s="834">
        <v>3.173</v>
      </c>
      <c r="J38" s="881">
        <v>4665.9989999999998</v>
      </c>
      <c r="K38" s="881">
        <v>99.296999999999997</v>
      </c>
      <c r="L38" s="881"/>
      <c r="M38" s="881"/>
      <c r="N38" s="881"/>
      <c r="O38" s="881"/>
      <c r="P38" s="881"/>
      <c r="Q38" s="881"/>
      <c r="R38" s="881"/>
      <c r="S38" s="881"/>
      <c r="T38" s="881"/>
      <c r="U38" s="903"/>
      <c r="V38" s="903"/>
      <c r="W38" s="903"/>
      <c r="X38" s="903"/>
      <c r="Y38" s="903"/>
      <c r="Z38" s="903"/>
      <c r="AA38" s="903"/>
      <c r="AB38" s="903"/>
      <c r="AC38" s="903"/>
    </row>
    <row r="39" spans="1:29" ht="12.75" customHeight="1">
      <c r="A39" s="845" t="s">
        <v>520</v>
      </c>
      <c r="B39" s="827"/>
      <c r="C39" s="881">
        <v>3</v>
      </c>
      <c r="D39" s="881">
        <v>7</v>
      </c>
      <c r="E39" s="881">
        <v>13.593</v>
      </c>
      <c r="F39" s="881">
        <v>0</v>
      </c>
      <c r="G39" s="881">
        <v>19.100999999999999</v>
      </c>
      <c r="H39" s="881">
        <v>30.347999999999999</v>
      </c>
      <c r="I39" s="834">
        <v>0</v>
      </c>
      <c r="J39" s="881">
        <v>30.347999999999999</v>
      </c>
      <c r="K39" s="881">
        <v>3.93</v>
      </c>
      <c r="L39" s="881"/>
      <c r="M39" s="881"/>
      <c r="N39" s="881"/>
      <c r="O39" s="881"/>
      <c r="P39" s="881"/>
      <c r="Q39" s="881"/>
      <c r="R39" s="881"/>
      <c r="S39" s="881"/>
      <c r="T39" s="881"/>
      <c r="U39" s="903"/>
      <c r="V39" s="903"/>
      <c r="W39" s="903"/>
      <c r="X39" s="903"/>
      <c r="Y39" s="903"/>
      <c r="Z39" s="903"/>
      <c r="AA39" s="903"/>
      <c r="AB39" s="903"/>
      <c r="AC39" s="903"/>
    </row>
    <row r="40" spans="1:29" ht="12.75" customHeight="1">
      <c r="A40" s="845" t="s">
        <v>521</v>
      </c>
      <c r="B40" s="827"/>
      <c r="C40" s="881">
        <v>62</v>
      </c>
      <c r="D40" s="859">
        <v>2517</v>
      </c>
      <c r="E40" s="859">
        <v>94633.879000000001</v>
      </c>
      <c r="F40" s="859">
        <v>106367.80499999999</v>
      </c>
      <c r="G40" s="859">
        <v>291870.74699999997</v>
      </c>
      <c r="H40" s="859">
        <v>601091.62699999998</v>
      </c>
      <c r="I40" s="835">
        <v>52618.807000000001</v>
      </c>
      <c r="J40" s="859">
        <v>548472.81999999995</v>
      </c>
      <c r="K40" s="859">
        <v>37866.847000000002</v>
      </c>
      <c r="L40" s="881"/>
      <c r="M40" s="881"/>
      <c r="N40" s="881"/>
      <c r="O40" s="881"/>
      <c r="P40" s="881"/>
      <c r="Q40" s="881"/>
      <c r="R40" s="881"/>
      <c r="S40" s="881"/>
      <c r="T40" s="881"/>
      <c r="U40" s="903"/>
      <c r="V40" s="903"/>
      <c r="W40" s="903"/>
      <c r="X40" s="903"/>
      <c r="Y40" s="903"/>
      <c r="Z40" s="903"/>
      <c r="AA40" s="903"/>
      <c r="AB40" s="903"/>
      <c r="AC40" s="903"/>
    </row>
    <row r="41" spans="1:29" ht="12.75" customHeight="1">
      <c r="A41" s="845" t="s">
        <v>522</v>
      </c>
      <c r="B41" s="827"/>
      <c r="C41" s="881">
        <v>3</v>
      </c>
      <c r="D41" s="881" t="s">
        <v>529</v>
      </c>
      <c r="E41" s="881" t="s">
        <v>529</v>
      </c>
      <c r="F41" s="881" t="s">
        <v>529</v>
      </c>
      <c r="G41" s="881" t="s">
        <v>529</v>
      </c>
      <c r="H41" s="881" t="s">
        <v>529</v>
      </c>
      <c r="I41" s="834" t="s">
        <v>529</v>
      </c>
      <c r="J41" s="881" t="s">
        <v>529</v>
      </c>
      <c r="K41" s="881" t="s">
        <v>529</v>
      </c>
      <c r="L41" s="881"/>
      <c r="M41" s="881"/>
      <c r="N41" s="881"/>
      <c r="O41" s="881"/>
      <c r="P41" s="881"/>
      <c r="Q41" s="881"/>
      <c r="R41" s="881"/>
      <c r="S41" s="881"/>
      <c r="T41" s="881"/>
      <c r="U41" s="903"/>
      <c r="V41" s="903"/>
      <c r="W41" s="903"/>
      <c r="X41" s="903"/>
      <c r="Y41" s="903"/>
      <c r="Z41" s="903"/>
      <c r="AA41" s="903"/>
      <c r="AB41" s="903"/>
      <c r="AC41" s="903"/>
    </row>
    <row r="42" spans="1:29" ht="12.75" customHeight="1">
      <c r="A42" s="845" t="s">
        <v>523</v>
      </c>
      <c r="B42" s="827"/>
      <c r="C42" s="881">
        <v>1</v>
      </c>
      <c r="D42" s="881" t="s">
        <v>529</v>
      </c>
      <c r="E42" s="881" t="s">
        <v>529</v>
      </c>
      <c r="F42" s="881" t="s">
        <v>529</v>
      </c>
      <c r="G42" s="881" t="s">
        <v>529</v>
      </c>
      <c r="H42" s="881" t="s">
        <v>529</v>
      </c>
      <c r="I42" s="834" t="s">
        <v>529</v>
      </c>
      <c r="J42" s="881" t="s">
        <v>529</v>
      </c>
      <c r="K42" s="881" t="s">
        <v>529</v>
      </c>
      <c r="L42" s="881"/>
      <c r="M42" s="881"/>
      <c r="N42" s="881"/>
      <c r="O42" s="881"/>
      <c r="P42" s="881"/>
      <c r="Q42" s="881"/>
      <c r="R42" s="881"/>
      <c r="S42" s="881"/>
      <c r="T42" s="881"/>
      <c r="U42" s="903"/>
      <c r="V42" s="903"/>
      <c r="W42" s="903"/>
      <c r="X42" s="903"/>
      <c r="Y42" s="903"/>
      <c r="Z42" s="903"/>
      <c r="AA42" s="903"/>
      <c r="AB42" s="903"/>
      <c r="AC42" s="903"/>
    </row>
    <row r="43" spans="1:29" s="831" customFormat="1" ht="20.100000000000001" customHeight="1">
      <c r="A43" s="846" t="s">
        <v>524</v>
      </c>
      <c r="B43" s="826"/>
      <c r="C43" s="873">
        <v>1</v>
      </c>
      <c r="D43" s="873" t="s">
        <v>529</v>
      </c>
      <c r="E43" s="887" t="s">
        <v>529</v>
      </c>
      <c r="F43" s="887" t="s">
        <v>529</v>
      </c>
      <c r="G43" s="887" t="s">
        <v>529</v>
      </c>
      <c r="H43" s="887" t="s">
        <v>529</v>
      </c>
      <c r="I43" s="887" t="s">
        <v>529</v>
      </c>
      <c r="J43" s="887" t="s">
        <v>529</v>
      </c>
      <c r="K43" s="887" t="s">
        <v>529</v>
      </c>
      <c r="L43" s="881"/>
      <c r="M43" s="881"/>
      <c r="N43" s="881"/>
      <c r="O43" s="881"/>
      <c r="P43" s="881"/>
      <c r="Q43" s="881"/>
      <c r="R43" s="881"/>
      <c r="S43" s="881"/>
      <c r="T43" s="881"/>
      <c r="U43" s="903"/>
      <c r="V43" s="903"/>
      <c r="W43" s="903"/>
      <c r="X43" s="903"/>
      <c r="Y43" s="903"/>
      <c r="Z43" s="903"/>
      <c r="AA43" s="903"/>
      <c r="AB43" s="903"/>
      <c r="AC43" s="903"/>
    </row>
    <row r="44" spans="1:29" s="831" customFormat="1" ht="15" customHeight="1">
      <c r="A44" s="846" t="s">
        <v>525</v>
      </c>
      <c r="B44" s="826"/>
      <c r="C44" s="873">
        <v>2</v>
      </c>
      <c r="D44" s="873" t="s">
        <v>529</v>
      </c>
      <c r="E44" s="887" t="s">
        <v>529</v>
      </c>
      <c r="F44" s="887" t="s">
        <v>529</v>
      </c>
      <c r="G44" s="887" t="s">
        <v>529</v>
      </c>
      <c r="H44" s="887" t="s">
        <v>529</v>
      </c>
      <c r="I44" s="887" t="s">
        <v>529</v>
      </c>
      <c r="J44" s="887" t="s">
        <v>529</v>
      </c>
      <c r="K44" s="887" t="s">
        <v>529</v>
      </c>
      <c r="L44" s="881"/>
      <c r="M44" s="881"/>
      <c r="N44" s="881"/>
      <c r="O44" s="881"/>
      <c r="P44" s="881"/>
      <c r="Q44" s="881"/>
      <c r="R44" s="881"/>
      <c r="S44" s="881"/>
      <c r="T44" s="881"/>
      <c r="U44" s="903"/>
      <c r="V44" s="903"/>
      <c r="W44" s="903"/>
      <c r="X44" s="903"/>
      <c r="Y44" s="903"/>
      <c r="Z44" s="903"/>
      <c r="AA44" s="903"/>
      <c r="AB44" s="903"/>
      <c r="AC44" s="903"/>
    </row>
    <row r="45" spans="1:29" s="831" customFormat="1" ht="3.75" customHeight="1">
      <c r="A45" s="846"/>
      <c r="B45" s="826"/>
      <c r="C45" s="880"/>
      <c r="D45" s="880"/>
      <c r="E45" s="880"/>
      <c r="F45" s="880"/>
      <c r="G45" s="880"/>
      <c r="H45" s="880"/>
      <c r="I45" s="880"/>
      <c r="J45" s="880"/>
      <c r="K45" s="880"/>
    </row>
    <row r="46" spans="1:29" s="831" customFormat="1" ht="15" customHeight="1">
      <c r="A46" s="826" t="s">
        <v>566</v>
      </c>
      <c r="B46" s="827"/>
    </row>
    <row r="47" spans="1:29" s="831" customFormat="1" ht="15" customHeight="1">
      <c r="A47" s="826" t="s">
        <v>28</v>
      </c>
      <c r="B47" s="826"/>
      <c r="C47" s="904">
        <v>38</v>
      </c>
      <c r="D47" s="904">
        <v>371</v>
      </c>
      <c r="E47" s="904">
        <v>14238.466</v>
      </c>
      <c r="F47" s="904">
        <v>5.9690000000000003</v>
      </c>
      <c r="G47" s="904">
        <v>22116.800999999999</v>
      </c>
      <c r="H47" s="904">
        <v>37222.902000000002</v>
      </c>
      <c r="I47" s="904">
        <v>28.260999999999999</v>
      </c>
      <c r="J47" s="904">
        <v>37194.641000000003</v>
      </c>
      <c r="K47" s="904">
        <v>-118.035</v>
      </c>
    </row>
    <row r="48" spans="1:29" s="831" customFormat="1" ht="15" customHeight="1">
      <c r="A48" s="826" t="s">
        <v>518</v>
      </c>
      <c r="B48" s="826"/>
      <c r="C48" s="904">
        <v>38</v>
      </c>
      <c r="D48" s="904">
        <v>371</v>
      </c>
      <c r="E48" s="904">
        <v>14238.466</v>
      </c>
      <c r="F48" s="904">
        <v>5.9690000000000003</v>
      </c>
      <c r="G48" s="904">
        <v>22116.800999999999</v>
      </c>
      <c r="H48" s="904">
        <v>37222.902000000002</v>
      </c>
      <c r="I48" s="904">
        <v>28.260999999999999</v>
      </c>
      <c r="J48" s="904">
        <v>37194.641000000003</v>
      </c>
      <c r="K48" s="904">
        <v>-118.035</v>
      </c>
    </row>
    <row r="49" spans="1:11" s="831" customFormat="1" ht="12.75" customHeight="1">
      <c r="A49" s="845" t="s">
        <v>519</v>
      </c>
      <c r="B49" s="827"/>
      <c r="C49" s="867">
        <v>11</v>
      </c>
      <c r="D49" s="867">
        <v>27</v>
      </c>
      <c r="E49" s="867">
        <v>344.42599999999999</v>
      </c>
      <c r="F49" s="867">
        <v>0</v>
      </c>
      <c r="G49" s="867">
        <v>368.048</v>
      </c>
      <c r="H49" s="867">
        <v>791.88300000000004</v>
      </c>
      <c r="I49" s="867">
        <v>0</v>
      </c>
      <c r="J49" s="867">
        <v>791.88300000000004</v>
      </c>
      <c r="K49" s="867">
        <v>-69.504000000000005</v>
      </c>
    </row>
    <row r="50" spans="1:11" s="831" customFormat="1" ht="12.75" customHeight="1">
      <c r="A50" s="845" t="s">
        <v>520</v>
      </c>
      <c r="B50" s="827"/>
      <c r="C50" s="867">
        <v>5</v>
      </c>
      <c r="D50" s="867" t="s">
        <v>529</v>
      </c>
      <c r="E50" s="867" t="s">
        <v>529</v>
      </c>
      <c r="F50" s="867" t="s">
        <v>529</v>
      </c>
      <c r="G50" s="867" t="s">
        <v>529</v>
      </c>
      <c r="H50" s="867" t="s">
        <v>529</v>
      </c>
      <c r="I50" s="867" t="s">
        <v>529</v>
      </c>
      <c r="J50" s="867" t="s">
        <v>529</v>
      </c>
      <c r="K50" s="867" t="s">
        <v>529</v>
      </c>
    </row>
    <row r="51" spans="1:11" s="831" customFormat="1" ht="12.75" customHeight="1">
      <c r="A51" s="845" t="s">
        <v>521</v>
      </c>
      <c r="B51" s="827"/>
      <c r="C51" s="867">
        <v>17</v>
      </c>
      <c r="D51" s="867">
        <v>314</v>
      </c>
      <c r="E51" s="867">
        <v>13513.334999999999</v>
      </c>
      <c r="F51" s="867">
        <v>0</v>
      </c>
      <c r="G51" s="867">
        <v>21295.714</v>
      </c>
      <c r="H51" s="867">
        <v>35311.366000000002</v>
      </c>
      <c r="I51" s="867">
        <v>0</v>
      </c>
      <c r="J51" s="867">
        <v>35311.366000000002</v>
      </c>
      <c r="K51" s="867">
        <v>-167.357</v>
      </c>
    </row>
    <row r="52" spans="1:11" s="831" customFormat="1" ht="12.75" customHeight="1">
      <c r="A52" s="845" t="s">
        <v>522</v>
      </c>
      <c r="B52" s="827"/>
      <c r="C52" s="867">
        <v>2</v>
      </c>
      <c r="D52" s="860" t="s">
        <v>529</v>
      </c>
      <c r="E52" s="860" t="s">
        <v>529</v>
      </c>
      <c r="F52" s="860" t="s">
        <v>529</v>
      </c>
      <c r="G52" s="860" t="s">
        <v>529</v>
      </c>
      <c r="H52" s="860" t="s">
        <v>529</v>
      </c>
      <c r="I52" s="860" t="s">
        <v>529</v>
      </c>
      <c r="J52" s="860" t="s">
        <v>529</v>
      </c>
      <c r="K52" s="860" t="s">
        <v>529</v>
      </c>
    </row>
    <row r="53" spans="1:11" s="831" customFormat="1" ht="12.75" customHeight="1">
      <c r="A53" s="845" t="s">
        <v>523</v>
      </c>
      <c r="B53" s="827"/>
      <c r="C53" s="867">
        <v>3</v>
      </c>
      <c r="D53" s="860">
        <v>17</v>
      </c>
      <c r="E53" s="860">
        <v>233.846</v>
      </c>
      <c r="F53" s="907" t="s">
        <v>569</v>
      </c>
      <c r="G53" s="860">
        <v>184.32300000000001</v>
      </c>
      <c r="H53" s="860">
        <v>584.10599999999999</v>
      </c>
      <c r="I53" s="860">
        <v>13.555999999999999</v>
      </c>
      <c r="J53" s="860">
        <v>570.54999999999995</v>
      </c>
      <c r="K53" s="860">
        <v>48.350999999999999</v>
      </c>
    </row>
    <row r="54" spans="1:11" s="831" customFormat="1" ht="15.75" customHeight="1">
      <c r="A54" s="846" t="s">
        <v>524</v>
      </c>
      <c r="B54" s="826"/>
      <c r="C54" s="904">
        <v>0</v>
      </c>
      <c r="D54" s="904">
        <v>0</v>
      </c>
      <c r="E54" s="904">
        <v>0</v>
      </c>
      <c r="F54" s="904">
        <v>0</v>
      </c>
      <c r="G54" s="904">
        <v>0</v>
      </c>
      <c r="H54" s="904">
        <v>0</v>
      </c>
      <c r="I54" s="904">
        <v>0</v>
      </c>
      <c r="J54" s="904">
        <v>0</v>
      </c>
      <c r="K54" s="904">
        <v>0</v>
      </c>
    </row>
    <row r="55" spans="1:11" s="831" customFormat="1" ht="12" customHeight="1">
      <c r="A55" s="846" t="s">
        <v>525</v>
      </c>
      <c r="B55" s="826"/>
      <c r="C55" s="904">
        <v>0</v>
      </c>
      <c r="D55" s="904">
        <v>0</v>
      </c>
      <c r="E55" s="904">
        <v>0</v>
      </c>
      <c r="F55" s="904">
        <v>0</v>
      </c>
      <c r="G55" s="904">
        <v>0</v>
      </c>
      <c r="H55" s="904">
        <v>0</v>
      </c>
      <c r="I55" s="904">
        <v>0</v>
      </c>
      <c r="J55" s="904">
        <v>0</v>
      </c>
      <c r="K55" s="904">
        <v>0</v>
      </c>
    </row>
    <row r="56" spans="1:11" ht="6.95" customHeight="1" thickBot="1">
      <c r="A56" s="877"/>
      <c r="B56" s="877"/>
      <c r="C56" s="909"/>
      <c r="D56" s="910"/>
      <c r="E56" s="910"/>
      <c r="F56" s="910"/>
      <c r="G56" s="910"/>
      <c r="H56" s="910"/>
      <c r="I56" s="910"/>
      <c r="J56" s="910"/>
      <c r="K56" s="910"/>
    </row>
    <row r="57" spans="1:11" ht="3.75" customHeight="1" thickTop="1">
      <c r="A57" s="431"/>
      <c r="B57" s="431"/>
      <c r="C57" s="879"/>
      <c r="D57" s="879"/>
    </row>
    <row r="58" spans="1:11" ht="12.95" customHeight="1">
      <c r="A58" s="842" t="s">
        <v>513</v>
      </c>
      <c r="B58" s="842"/>
      <c r="C58" s="842"/>
      <c r="D58" s="842"/>
      <c r="E58" s="911"/>
      <c r="F58" s="911"/>
      <c r="G58" s="911"/>
    </row>
    <row r="67" spans="4:12">
      <c r="D67" s="867"/>
      <c r="E67" s="867"/>
      <c r="F67" s="867"/>
      <c r="G67" s="867"/>
      <c r="H67" s="867"/>
      <c r="I67" s="867"/>
      <c r="J67" s="867"/>
      <c r="K67" s="867"/>
      <c r="L67" s="867"/>
    </row>
    <row r="69" spans="4:12">
      <c r="D69" s="867"/>
      <c r="E69" s="867"/>
      <c r="F69" s="867"/>
      <c r="G69" s="867"/>
      <c r="H69" s="867"/>
      <c r="I69" s="867"/>
      <c r="J69" s="867"/>
      <c r="K69" s="867"/>
      <c r="L69" s="867"/>
    </row>
    <row r="75" spans="4:12">
      <c r="D75" s="867"/>
      <c r="E75" s="860"/>
      <c r="F75" s="860"/>
      <c r="G75" s="860"/>
      <c r="H75" s="860"/>
      <c r="I75" s="860"/>
      <c r="J75" s="860"/>
      <c r="K75" s="860"/>
      <c r="L75" s="860"/>
    </row>
  </sheetData>
  <mergeCells count="13">
    <mergeCell ref="A9:B9"/>
    <mergeCell ref="C11:D11"/>
    <mergeCell ref="E11:K11"/>
    <mergeCell ref="A2:D2"/>
    <mergeCell ref="A3:K3"/>
    <mergeCell ref="E5:G5"/>
    <mergeCell ref="H5:J5"/>
    <mergeCell ref="K5:K10"/>
    <mergeCell ref="H6:H10"/>
    <mergeCell ref="A7:B7"/>
    <mergeCell ref="E7:E10"/>
    <mergeCell ref="I7:I9"/>
    <mergeCell ref="A8:B8"/>
  </mergeCells>
  <conditionalFormatting sqref="F67:L67 F69:L69 F75:L75 E47:E55 G47:K55 F47:F52 F54:F55">
    <cfRule type="cellIs" dxfId="51" priority="1" stopIfTrue="1" operator="between">
      <formula>0.1</formula>
      <formula>0.459</formula>
    </cfRule>
  </conditionalFormatting>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dimension ref="A1:M62"/>
  <sheetViews>
    <sheetView showGridLines="0" workbookViewId="0"/>
  </sheetViews>
  <sheetFormatPr defaultColWidth="10.5703125" defaultRowHeight="12.75"/>
  <cols>
    <col min="1" max="1" width="10.5703125" style="812" customWidth="1"/>
    <col min="2" max="2" width="4.42578125" style="812" customWidth="1"/>
    <col min="3" max="3" width="7.5703125" style="812" customWidth="1"/>
    <col min="4" max="4" width="7.42578125" style="812" customWidth="1"/>
    <col min="5" max="5" width="7.140625" style="812" customWidth="1"/>
    <col min="6" max="6" width="7" style="812" customWidth="1"/>
    <col min="7" max="7" width="7.42578125" style="812" customWidth="1"/>
    <col min="8" max="8" width="8.5703125" style="812" customWidth="1"/>
    <col min="9" max="9" width="8.7109375" style="812" customWidth="1"/>
    <col min="10" max="10" width="8.85546875" style="812" customWidth="1"/>
    <col min="11" max="11" width="9" style="812" customWidth="1"/>
    <col min="12" max="16384" width="10.5703125" style="812"/>
  </cols>
  <sheetData>
    <row r="1" spans="1:11" ht="18.75" customHeight="1">
      <c r="A1" s="1921" t="s">
        <v>1737</v>
      </c>
    </row>
    <row r="2" spans="1:11" ht="15" customHeight="1">
      <c r="A2" s="2057" t="s">
        <v>570</v>
      </c>
      <c r="B2" s="2057"/>
      <c r="C2" s="2057"/>
      <c r="D2" s="2057"/>
    </row>
    <row r="3" spans="1:11" ht="34.5" customHeight="1">
      <c r="A3" s="2063" t="s">
        <v>571</v>
      </c>
      <c r="B3" s="2063"/>
      <c r="C3" s="2063"/>
      <c r="D3" s="2063"/>
      <c r="E3" s="2063"/>
      <c r="F3" s="2063"/>
      <c r="G3" s="2063"/>
      <c r="H3" s="2063"/>
      <c r="I3" s="2063"/>
      <c r="J3" s="2063"/>
      <c r="K3" s="2063"/>
    </row>
    <row r="4" spans="1:11" ht="12.95" customHeight="1">
      <c r="A4" s="813">
        <v>2015</v>
      </c>
      <c r="B4" s="814"/>
      <c r="C4" s="814"/>
      <c r="D4" s="431"/>
      <c r="E4" s="827"/>
    </row>
    <row r="5" spans="1:11" ht="15" customHeight="1">
      <c r="A5" s="815"/>
      <c r="B5" s="816"/>
      <c r="C5" s="817"/>
      <c r="D5" s="817"/>
      <c r="E5" s="2045" t="s">
        <v>488</v>
      </c>
      <c r="F5" s="2046"/>
      <c r="G5" s="2046"/>
      <c r="H5" s="2047" t="s">
        <v>489</v>
      </c>
      <c r="I5" s="2048"/>
      <c r="J5" s="2048"/>
      <c r="K5" s="2049" t="s">
        <v>490</v>
      </c>
    </row>
    <row r="6" spans="1:11" ht="5.25" customHeight="1">
      <c r="A6" s="818"/>
      <c r="B6" s="819"/>
      <c r="C6" s="820"/>
      <c r="D6" s="820"/>
      <c r="E6" s="820"/>
      <c r="F6" s="820"/>
      <c r="G6" s="821"/>
      <c r="H6" s="815"/>
      <c r="I6" s="815"/>
      <c r="J6" s="815"/>
      <c r="K6" s="2050"/>
    </row>
    <row r="7" spans="1:11">
      <c r="A7" s="2052" t="s">
        <v>491</v>
      </c>
      <c r="B7" s="2053"/>
      <c r="C7" s="820"/>
      <c r="D7" s="820" t="s">
        <v>493</v>
      </c>
      <c r="E7" s="2054" t="s">
        <v>494</v>
      </c>
      <c r="F7" s="820"/>
      <c r="G7" s="820"/>
      <c r="H7" s="820"/>
      <c r="I7" s="2064" t="s">
        <v>497</v>
      </c>
      <c r="J7" s="820" t="s">
        <v>498</v>
      </c>
      <c r="K7" s="2050"/>
    </row>
    <row r="8" spans="1:11">
      <c r="A8" s="2052" t="s">
        <v>499</v>
      </c>
      <c r="B8" s="2053"/>
      <c r="C8" s="820" t="s">
        <v>492</v>
      </c>
      <c r="D8" s="820" t="s">
        <v>500</v>
      </c>
      <c r="E8" s="2055"/>
      <c r="F8" s="820" t="s">
        <v>495</v>
      </c>
      <c r="G8" s="820" t="s">
        <v>496</v>
      </c>
      <c r="H8" s="820" t="s">
        <v>0</v>
      </c>
      <c r="I8" s="2065"/>
      <c r="J8" s="820" t="s">
        <v>501</v>
      </c>
      <c r="K8" s="2050"/>
    </row>
    <row r="9" spans="1:11">
      <c r="A9" s="2052" t="s">
        <v>502</v>
      </c>
      <c r="B9" s="2053"/>
      <c r="C9" s="820"/>
      <c r="D9" s="820" t="s">
        <v>503</v>
      </c>
      <c r="E9" s="2055"/>
      <c r="F9" s="820"/>
      <c r="G9" s="820"/>
      <c r="H9" s="820"/>
      <c r="I9" s="2065"/>
      <c r="J9" s="820" t="s">
        <v>504</v>
      </c>
      <c r="K9" s="2050"/>
    </row>
    <row r="10" spans="1:11" ht="5.25" customHeight="1">
      <c r="A10" s="818"/>
      <c r="B10" s="819"/>
      <c r="C10" s="822"/>
      <c r="D10" s="822"/>
      <c r="E10" s="2056"/>
      <c r="F10" s="822"/>
      <c r="G10" s="822"/>
      <c r="H10" s="822"/>
      <c r="I10" s="822"/>
      <c r="J10" s="822"/>
      <c r="K10" s="2051"/>
    </row>
    <row r="11" spans="1:11" ht="13.5" customHeight="1">
      <c r="A11" s="823"/>
      <c r="B11" s="824"/>
      <c r="C11" s="2039" t="s">
        <v>505</v>
      </c>
      <c r="D11" s="2040"/>
      <c r="E11" s="2039" t="s">
        <v>506</v>
      </c>
      <c r="F11" s="2041"/>
      <c r="G11" s="2041"/>
      <c r="H11" s="2041"/>
      <c r="I11" s="2041"/>
      <c r="J11" s="2041"/>
      <c r="K11" s="2041"/>
    </row>
    <row r="12" spans="1:11" ht="9" customHeight="1">
      <c r="A12" s="825"/>
      <c r="B12" s="825"/>
      <c r="C12" s="825"/>
      <c r="D12" s="825"/>
      <c r="E12" s="827"/>
    </row>
    <row r="13" spans="1:11" ht="11.25" customHeight="1">
      <c r="A13" s="826" t="s">
        <v>572</v>
      </c>
      <c r="B13" s="825"/>
      <c r="C13" s="825"/>
      <c r="D13" s="825"/>
      <c r="E13" s="827"/>
    </row>
    <row r="14" spans="1:11" ht="5.25" customHeight="1">
      <c r="A14" s="826"/>
      <c r="B14" s="825"/>
      <c r="C14" s="825"/>
      <c r="D14" s="825"/>
      <c r="E14" s="827"/>
    </row>
    <row r="15" spans="1:11" s="831" customFormat="1" ht="12" customHeight="1">
      <c r="A15" s="826" t="s">
        <v>0</v>
      </c>
      <c r="B15" s="905"/>
      <c r="C15" s="880">
        <v>8110</v>
      </c>
      <c r="D15" s="880">
        <v>11282</v>
      </c>
      <c r="E15" s="880">
        <v>79294.107999999993</v>
      </c>
      <c r="F15" s="880">
        <v>26661.253000000001</v>
      </c>
      <c r="G15" s="880">
        <v>150110.198</v>
      </c>
      <c r="H15" s="880">
        <v>318464.75599999999</v>
      </c>
      <c r="I15" s="880">
        <v>20864.014999999999</v>
      </c>
      <c r="J15" s="880">
        <v>297600.74099999998</v>
      </c>
      <c r="K15" s="880">
        <v>45188.481</v>
      </c>
    </row>
    <row r="16" spans="1:11" ht="15.75" customHeight="1">
      <c r="A16" s="833" t="s">
        <v>508</v>
      </c>
      <c r="B16" s="825"/>
      <c r="C16" s="881">
        <v>8056</v>
      </c>
      <c r="D16" s="881">
        <v>10422</v>
      </c>
      <c r="E16" s="881">
        <v>58768.87</v>
      </c>
      <c r="F16" s="881">
        <v>22162.291000000001</v>
      </c>
      <c r="G16" s="881">
        <v>112909.73299999999</v>
      </c>
      <c r="H16" s="881">
        <v>248105.302</v>
      </c>
      <c r="I16" s="881">
        <v>18415.120999999999</v>
      </c>
      <c r="J16" s="881">
        <v>229690.18100000001</v>
      </c>
      <c r="K16" s="881">
        <v>40513.991000000002</v>
      </c>
    </row>
    <row r="17" spans="1:11" ht="12" customHeight="1">
      <c r="A17" s="837" t="s">
        <v>509</v>
      </c>
      <c r="B17" s="825"/>
      <c r="C17" s="881">
        <v>54</v>
      </c>
      <c r="D17" s="859">
        <v>860</v>
      </c>
      <c r="E17" s="859">
        <v>20525.238000000001</v>
      </c>
      <c r="F17" s="859">
        <v>4498.9620000000004</v>
      </c>
      <c r="G17" s="859">
        <v>37200.464999999997</v>
      </c>
      <c r="H17" s="859">
        <v>70359.453999999998</v>
      </c>
      <c r="I17" s="859">
        <v>2448.8939999999998</v>
      </c>
      <c r="J17" s="859">
        <v>67910.559999999998</v>
      </c>
      <c r="K17" s="859">
        <v>4674.49</v>
      </c>
    </row>
    <row r="18" spans="1:11" ht="12" customHeight="1">
      <c r="A18" s="837" t="s">
        <v>510</v>
      </c>
      <c r="B18" s="825"/>
      <c r="C18" s="881">
        <v>0</v>
      </c>
      <c r="D18" s="859">
        <v>0</v>
      </c>
      <c r="E18" s="859">
        <v>0</v>
      </c>
      <c r="F18" s="859">
        <v>0</v>
      </c>
      <c r="G18" s="859">
        <v>0</v>
      </c>
      <c r="H18" s="859">
        <v>0</v>
      </c>
      <c r="I18" s="859">
        <v>0</v>
      </c>
      <c r="J18" s="859">
        <v>0</v>
      </c>
      <c r="K18" s="859">
        <v>0</v>
      </c>
    </row>
    <row r="19" spans="1:11" ht="12" customHeight="1">
      <c r="A19" s="833" t="s">
        <v>511</v>
      </c>
      <c r="B19" s="825"/>
      <c r="C19" s="881">
        <v>0</v>
      </c>
      <c r="D19" s="881">
        <v>0</v>
      </c>
      <c r="E19" s="881">
        <v>0</v>
      </c>
      <c r="F19" s="881">
        <v>0</v>
      </c>
      <c r="G19" s="881">
        <v>0</v>
      </c>
      <c r="H19" s="881">
        <v>0</v>
      </c>
      <c r="I19" s="881">
        <v>0</v>
      </c>
      <c r="J19" s="881">
        <v>0</v>
      </c>
      <c r="K19" s="881">
        <v>0</v>
      </c>
    </row>
    <row r="20" spans="1:11" ht="7.5" customHeight="1">
      <c r="A20" s="825"/>
      <c r="B20" s="825"/>
      <c r="C20" s="906"/>
      <c r="D20" s="906"/>
      <c r="E20" s="874"/>
      <c r="F20" s="901"/>
      <c r="G20" s="901"/>
      <c r="H20" s="901"/>
      <c r="I20" s="901"/>
      <c r="J20" s="901"/>
      <c r="K20" s="901"/>
    </row>
    <row r="21" spans="1:11" ht="12.75" customHeight="1">
      <c r="A21" s="826" t="s">
        <v>573</v>
      </c>
      <c r="B21" s="825"/>
      <c r="C21" s="901"/>
      <c r="D21" s="901"/>
      <c r="E21" s="874"/>
      <c r="F21" s="901"/>
      <c r="G21" s="901"/>
      <c r="H21" s="901"/>
      <c r="I21" s="901"/>
      <c r="J21" s="901"/>
      <c r="K21" s="901"/>
    </row>
    <row r="22" spans="1:11" ht="3.75" customHeight="1">
      <c r="A22" s="826"/>
      <c r="B22" s="825"/>
      <c r="C22" s="901"/>
      <c r="D22" s="901"/>
      <c r="E22" s="874"/>
      <c r="F22" s="901"/>
      <c r="G22" s="901"/>
      <c r="H22" s="901"/>
      <c r="I22" s="901"/>
      <c r="J22" s="901"/>
      <c r="K22" s="901"/>
    </row>
    <row r="23" spans="1:11" s="831" customFormat="1" ht="12.75" customHeight="1">
      <c r="A23" s="826" t="s">
        <v>0</v>
      </c>
      <c r="B23" s="905"/>
      <c r="C23" s="880">
        <v>3500</v>
      </c>
      <c r="D23" s="880">
        <v>10470</v>
      </c>
      <c r="E23" s="880">
        <v>170135.88099999999</v>
      </c>
      <c r="F23" s="880">
        <v>65153.161</v>
      </c>
      <c r="G23" s="880">
        <v>407865.88900000002</v>
      </c>
      <c r="H23" s="880">
        <v>717465.23699999996</v>
      </c>
      <c r="I23" s="880">
        <v>68002.323999999993</v>
      </c>
      <c r="J23" s="880">
        <v>649462.91299999994</v>
      </c>
      <c r="K23" s="880">
        <v>39125.875</v>
      </c>
    </row>
    <row r="24" spans="1:11" ht="15.75" customHeight="1">
      <c r="A24" s="833" t="s">
        <v>508</v>
      </c>
      <c r="B24" s="825"/>
      <c r="C24" s="881">
        <v>3329</v>
      </c>
      <c r="D24" s="881">
        <v>6133</v>
      </c>
      <c r="E24" s="881">
        <v>68010.095000000001</v>
      </c>
      <c r="F24" s="881">
        <v>45001.089</v>
      </c>
      <c r="G24" s="881">
        <v>195500.01300000001</v>
      </c>
      <c r="H24" s="881">
        <v>348161.42300000001</v>
      </c>
      <c r="I24" s="881">
        <v>47534.313000000002</v>
      </c>
      <c r="J24" s="881">
        <v>300627.11</v>
      </c>
      <c r="K24" s="881">
        <v>21765.917000000001</v>
      </c>
    </row>
    <row r="25" spans="1:11" ht="10.5" customHeight="1">
      <c r="A25" s="837" t="s">
        <v>509</v>
      </c>
      <c r="B25" s="825"/>
      <c r="C25" s="881">
        <v>157</v>
      </c>
      <c r="D25" s="881">
        <v>2732</v>
      </c>
      <c r="E25" s="881">
        <v>75061.649000000005</v>
      </c>
      <c r="F25" s="881">
        <v>15761.553</v>
      </c>
      <c r="G25" s="881">
        <v>156744.93700000001</v>
      </c>
      <c r="H25" s="881">
        <v>266235.64500000002</v>
      </c>
      <c r="I25" s="881">
        <v>16159.575999999999</v>
      </c>
      <c r="J25" s="881">
        <v>250076.06899999999</v>
      </c>
      <c r="K25" s="881">
        <v>7361.6409999999996</v>
      </c>
    </row>
    <row r="26" spans="1:11" ht="12.75" customHeight="1">
      <c r="A26" s="837" t="s">
        <v>510</v>
      </c>
      <c r="B26" s="825"/>
      <c r="C26" s="881">
        <v>13</v>
      </c>
      <c r="D26" s="859" t="s">
        <v>529</v>
      </c>
      <c r="E26" s="859" t="s">
        <v>529</v>
      </c>
      <c r="F26" s="859" t="s">
        <v>529</v>
      </c>
      <c r="G26" s="859" t="s">
        <v>529</v>
      </c>
      <c r="H26" s="859" t="s">
        <v>529</v>
      </c>
      <c r="I26" s="859" t="s">
        <v>529</v>
      </c>
      <c r="J26" s="859" t="s">
        <v>529</v>
      </c>
      <c r="K26" s="859" t="s">
        <v>529</v>
      </c>
    </row>
    <row r="27" spans="1:11" ht="9.75" customHeight="1">
      <c r="A27" s="833" t="s">
        <v>511</v>
      </c>
      <c r="B27" s="825"/>
      <c r="C27" s="881">
        <v>1</v>
      </c>
      <c r="D27" s="859" t="s">
        <v>529</v>
      </c>
      <c r="E27" s="859" t="s">
        <v>529</v>
      </c>
      <c r="F27" s="859" t="s">
        <v>529</v>
      </c>
      <c r="G27" s="859" t="s">
        <v>529</v>
      </c>
      <c r="H27" s="859" t="s">
        <v>529</v>
      </c>
      <c r="I27" s="859" t="s">
        <v>529</v>
      </c>
      <c r="J27" s="859" t="s">
        <v>529</v>
      </c>
      <c r="K27" s="859" t="s">
        <v>529</v>
      </c>
    </row>
    <row r="28" spans="1:11" ht="6.75" customHeight="1">
      <c r="C28" s="901"/>
      <c r="D28" s="901"/>
      <c r="E28" s="901"/>
      <c r="F28" s="901"/>
      <c r="G28" s="901"/>
      <c r="H28" s="901"/>
      <c r="I28" s="901"/>
      <c r="J28" s="901"/>
      <c r="K28" s="901"/>
    </row>
    <row r="29" spans="1:11" ht="16.5" customHeight="1">
      <c r="A29" s="826" t="s">
        <v>574</v>
      </c>
      <c r="B29" s="825"/>
      <c r="C29" s="906"/>
      <c r="D29" s="906"/>
      <c r="E29" s="874"/>
      <c r="F29" s="901"/>
      <c r="G29" s="901"/>
      <c r="H29" s="901"/>
      <c r="I29" s="901"/>
      <c r="J29" s="901"/>
      <c r="K29" s="901"/>
    </row>
    <row r="30" spans="1:11" ht="7.5" customHeight="1">
      <c r="A30" s="826"/>
      <c r="B30" s="825"/>
      <c r="C30" s="906"/>
      <c r="D30" s="906"/>
      <c r="E30" s="874"/>
      <c r="F30" s="901"/>
      <c r="G30" s="901"/>
      <c r="H30" s="901"/>
      <c r="I30" s="901"/>
      <c r="J30" s="901"/>
      <c r="K30" s="901"/>
    </row>
    <row r="31" spans="1:11" ht="16.5" customHeight="1">
      <c r="A31" s="826" t="s">
        <v>0</v>
      </c>
      <c r="B31" s="905"/>
      <c r="C31" s="880">
        <v>4555</v>
      </c>
      <c r="D31" s="880">
        <v>6751</v>
      </c>
      <c r="E31" s="880">
        <v>51405.661999999997</v>
      </c>
      <c r="F31" s="880">
        <v>54642.097999999998</v>
      </c>
      <c r="G31" s="880">
        <v>80830.134000000005</v>
      </c>
      <c r="H31" s="880">
        <v>220098.03700000001</v>
      </c>
      <c r="I31" s="880">
        <v>73649.929999999993</v>
      </c>
      <c r="J31" s="880">
        <v>146448.10699999999</v>
      </c>
      <c r="K31" s="880">
        <v>28301.684000000001</v>
      </c>
    </row>
    <row r="32" spans="1:11" ht="15.75" customHeight="1">
      <c r="A32" s="833" t="s">
        <v>508</v>
      </c>
      <c r="B32" s="825"/>
      <c r="C32" s="881">
        <v>4504</v>
      </c>
      <c r="D32" s="881">
        <v>5644</v>
      </c>
      <c r="E32" s="881">
        <v>31057.43</v>
      </c>
      <c r="F32" s="881">
        <v>33958.425999999999</v>
      </c>
      <c r="G32" s="881">
        <v>53665.353000000003</v>
      </c>
      <c r="H32" s="881">
        <v>145016.85</v>
      </c>
      <c r="I32" s="881">
        <v>41979.349000000002</v>
      </c>
      <c r="J32" s="881">
        <v>103037.501</v>
      </c>
      <c r="K32" s="881">
        <v>20384.467000000001</v>
      </c>
    </row>
    <row r="33" spans="1:13" ht="12" customHeight="1">
      <c r="A33" s="837" t="s">
        <v>509</v>
      </c>
      <c r="B33" s="825"/>
      <c r="C33" s="881">
        <v>47</v>
      </c>
      <c r="D33" s="859">
        <v>769</v>
      </c>
      <c r="E33" s="859">
        <v>15493.212</v>
      </c>
      <c r="F33" s="859">
        <v>15573.465</v>
      </c>
      <c r="G33" s="859">
        <v>21727.455999999998</v>
      </c>
      <c r="H33" s="859">
        <v>58796.161999999997</v>
      </c>
      <c r="I33" s="859">
        <v>21029.485000000001</v>
      </c>
      <c r="J33" s="859">
        <v>37766.677000000003</v>
      </c>
      <c r="K33" s="859">
        <v>6287.5460000000003</v>
      </c>
    </row>
    <row r="34" spans="1:13" ht="12" customHeight="1">
      <c r="A34" s="837" t="s">
        <v>510</v>
      </c>
      <c r="B34" s="825"/>
      <c r="C34" s="881">
        <v>4</v>
      </c>
      <c r="D34" s="859">
        <v>338</v>
      </c>
      <c r="E34" s="859">
        <v>4855.0200000000004</v>
      </c>
      <c r="F34" s="859">
        <v>5110.2070000000003</v>
      </c>
      <c r="G34" s="859">
        <v>5437.3249999999998</v>
      </c>
      <c r="H34" s="859">
        <v>16285.025</v>
      </c>
      <c r="I34" s="859">
        <v>10641.096</v>
      </c>
      <c r="J34" s="859">
        <v>5643.9290000000001</v>
      </c>
      <c r="K34" s="859">
        <v>1629.671</v>
      </c>
    </row>
    <row r="35" spans="1:13" ht="12" customHeight="1">
      <c r="A35" s="833" t="s">
        <v>511</v>
      </c>
      <c r="B35" s="825"/>
      <c r="C35" s="881">
        <v>0</v>
      </c>
      <c r="D35" s="881">
        <v>0</v>
      </c>
      <c r="E35" s="881">
        <v>0</v>
      </c>
      <c r="F35" s="881">
        <v>0</v>
      </c>
      <c r="G35" s="881">
        <v>0</v>
      </c>
      <c r="H35" s="881">
        <v>0</v>
      </c>
      <c r="I35" s="881">
        <v>0</v>
      </c>
      <c r="J35" s="881">
        <v>0</v>
      </c>
      <c r="K35" s="881">
        <v>0</v>
      </c>
    </row>
    <row r="36" spans="1:13" ht="7.5" customHeight="1">
      <c r="C36" s="901"/>
      <c r="D36" s="901"/>
      <c r="E36" s="901"/>
      <c r="F36" s="901"/>
      <c r="G36" s="901"/>
      <c r="H36" s="901"/>
      <c r="I36" s="901"/>
      <c r="J36" s="901"/>
      <c r="K36" s="901"/>
    </row>
    <row r="37" spans="1:13" ht="15" customHeight="1">
      <c r="A37" s="826" t="s">
        <v>575</v>
      </c>
      <c r="B37" s="826"/>
      <c r="C37" s="873"/>
      <c r="D37" s="873"/>
      <c r="E37" s="874"/>
      <c r="F37" s="901"/>
      <c r="G37" s="901"/>
      <c r="H37" s="901"/>
      <c r="I37" s="901"/>
      <c r="J37" s="901"/>
      <c r="K37" s="901"/>
      <c r="L37" s="836"/>
      <c r="M37" s="836"/>
    </row>
    <row r="38" spans="1:13" ht="9" customHeight="1">
      <c r="A38" s="826"/>
      <c r="B38" s="826"/>
      <c r="C38" s="873"/>
      <c r="D38" s="873"/>
      <c r="E38" s="874"/>
      <c r="F38" s="901"/>
      <c r="G38" s="901"/>
      <c r="H38" s="901"/>
      <c r="I38" s="901"/>
      <c r="J38" s="901"/>
      <c r="K38" s="901"/>
      <c r="L38" s="836"/>
      <c r="M38" s="836"/>
    </row>
    <row r="39" spans="1:13" ht="11.25" customHeight="1">
      <c r="A39" s="826" t="s">
        <v>0</v>
      </c>
      <c r="B39" s="826"/>
      <c r="C39" s="880">
        <v>2244</v>
      </c>
      <c r="D39" s="880">
        <v>3268</v>
      </c>
      <c r="E39" s="880">
        <v>18491.055</v>
      </c>
      <c r="F39" s="880">
        <v>12877.786</v>
      </c>
      <c r="G39" s="880">
        <v>23366.254000000001</v>
      </c>
      <c r="H39" s="880">
        <v>68698.557000000001</v>
      </c>
      <c r="I39" s="880">
        <v>17090.304</v>
      </c>
      <c r="J39" s="880">
        <v>51608.252999999997</v>
      </c>
      <c r="K39" s="880">
        <v>8247.81</v>
      </c>
      <c r="L39" s="836"/>
      <c r="M39" s="836"/>
    </row>
    <row r="40" spans="1:13" ht="15.75" customHeight="1">
      <c r="A40" s="833" t="s">
        <v>508</v>
      </c>
      <c r="B40" s="827"/>
      <c r="C40" s="881">
        <v>2227</v>
      </c>
      <c r="D40" s="881">
        <v>2934</v>
      </c>
      <c r="E40" s="881">
        <v>13597.915999999999</v>
      </c>
      <c r="F40" s="881">
        <v>6433.4279999999999</v>
      </c>
      <c r="G40" s="881">
        <v>19205.616999999998</v>
      </c>
      <c r="H40" s="881">
        <v>50287.430999999997</v>
      </c>
      <c r="I40" s="881">
        <v>7921.192</v>
      </c>
      <c r="J40" s="881">
        <v>42366.239000000001</v>
      </c>
      <c r="K40" s="881">
        <v>6885.3029999999999</v>
      </c>
      <c r="L40" s="836"/>
      <c r="M40" s="836"/>
    </row>
    <row r="41" spans="1:13" ht="12" customHeight="1">
      <c r="A41" s="837" t="s">
        <v>509</v>
      </c>
      <c r="B41" s="827"/>
      <c r="C41" s="881">
        <v>15</v>
      </c>
      <c r="D41" s="881" t="s">
        <v>529</v>
      </c>
      <c r="E41" s="881" t="s">
        <v>529</v>
      </c>
      <c r="F41" s="881" t="s">
        <v>529</v>
      </c>
      <c r="G41" s="881" t="s">
        <v>529</v>
      </c>
      <c r="H41" s="881" t="s">
        <v>529</v>
      </c>
      <c r="I41" s="881" t="s">
        <v>529</v>
      </c>
      <c r="J41" s="881" t="s">
        <v>529</v>
      </c>
      <c r="K41" s="881" t="s">
        <v>529</v>
      </c>
      <c r="L41" s="836"/>
      <c r="M41" s="836"/>
    </row>
    <row r="42" spans="1:13" ht="12" customHeight="1">
      <c r="A42" s="837" t="s">
        <v>510</v>
      </c>
      <c r="B42" s="827"/>
      <c r="C42" s="881">
        <v>2</v>
      </c>
      <c r="D42" s="881" t="s">
        <v>529</v>
      </c>
      <c r="E42" s="881" t="s">
        <v>529</v>
      </c>
      <c r="F42" s="881" t="s">
        <v>529</v>
      </c>
      <c r="G42" s="881" t="s">
        <v>529</v>
      </c>
      <c r="H42" s="881" t="s">
        <v>529</v>
      </c>
      <c r="I42" s="881" t="s">
        <v>529</v>
      </c>
      <c r="J42" s="881" t="s">
        <v>529</v>
      </c>
      <c r="K42" s="881" t="s">
        <v>529</v>
      </c>
      <c r="L42" s="836"/>
      <c r="M42" s="836"/>
    </row>
    <row r="43" spans="1:13" ht="12" customHeight="1">
      <c r="A43" s="833" t="s">
        <v>511</v>
      </c>
      <c r="B43" s="827"/>
      <c r="C43" s="881">
        <v>0</v>
      </c>
      <c r="D43" s="881">
        <v>0</v>
      </c>
      <c r="E43" s="881">
        <v>0</v>
      </c>
      <c r="F43" s="881">
        <v>0</v>
      </c>
      <c r="G43" s="881">
        <v>0</v>
      </c>
      <c r="H43" s="881">
        <v>0</v>
      </c>
      <c r="I43" s="881">
        <v>0</v>
      </c>
      <c r="J43" s="881">
        <v>0</v>
      </c>
      <c r="K43" s="881">
        <v>0</v>
      </c>
    </row>
    <row r="44" spans="1:13" ht="7.5" customHeight="1">
      <c r="C44" s="901"/>
      <c r="D44" s="901"/>
      <c r="E44" s="901"/>
      <c r="F44" s="901"/>
      <c r="G44" s="901"/>
      <c r="H44" s="901"/>
      <c r="I44" s="901"/>
      <c r="J44" s="901"/>
      <c r="K44" s="901"/>
    </row>
    <row r="45" spans="1:13" ht="12" customHeight="1">
      <c r="A45" s="826" t="s">
        <v>576</v>
      </c>
      <c r="B45" s="827"/>
      <c r="C45" s="874"/>
      <c r="D45" s="874"/>
      <c r="E45" s="874"/>
      <c r="F45" s="901"/>
      <c r="G45" s="901"/>
      <c r="H45" s="901"/>
      <c r="I45" s="901"/>
      <c r="J45" s="901"/>
      <c r="K45" s="901"/>
      <c r="L45" s="836"/>
      <c r="M45" s="836"/>
    </row>
    <row r="46" spans="1:13" ht="6.75" customHeight="1">
      <c r="A46" s="826"/>
      <c r="B46" s="827"/>
      <c r="C46" s="874"/>
      <c r="D46" s="874"/>
      <c r="E46" s="874"/>
      <c r="F46" s="901"/>
      <c r="G46" s="901"/>
      <c r="H46" s="901"/>
      <c r="I46" s="901"/>
      <c r="J46" s="901"/>
      <c r="K46" s="901"/>
      <c r="L46" s="836"/>
      <c r="M46" s="836"/>
    </row>
    <row r="47" spans="1:13" ht="12" customHeight="1">
      <c r="A47" s="826" t="s">
        <v>0</v>
      </c>
      <c r="B47" s="826"/>
      <c r="C47" s="880">
        <v>3062</v>
      </c>
      <c r="D47" s="880">
        <v>3575</v>
      </c>
      <c r="E47" s="880">
        <v>15337.971</v>
      </c>
      <c r="F47" s="880">
        <v>112.89100000000001</v>
      </c>
      <c r="G47" s="880">
        <v>21500.275000000001</v>
      </c>
      <c r="H47" s="880">
        <v>53977.760000000002</v>
      </c>
      <c r="I47" s="880">
        <v>145.52500000000001</v>
      </c>
      <c r="J47" s="880">
        <v>53832.235000000001</v>
      </c>
      <c r="K47" s="880">
        <v>18962.490000000002</v>
      </c>
      <c r="L47" s="836"/>
      <c r="M47" s="836"/>
    </row>
    <row r="48" spans="1:13" ht="15.75" customHeight="1">
      <c r="A48" s="833" t="s">
        <v>508</v>
      </c>
      <c r="B48" s="827"/>
      <c r="C48" s="881">
        <v>3047</v>
      </c>
      <c r="D48" s="881">
        <v>3264</v>
      </c>
      <c r="E48" s="881">
        <v>7576.732</v>
      </c>
      <c r="F48" s="881">
        <v>107.453</v>
      </c>
      <c r="G48" s="881">
        <v>13814.447</v>
      </c>
      <c r="H48" s="881">
        <v>41043.595999999998</v>
      </c>
      <c r="I48" s="881">
        <v>138.57499999999999</v>
      </c>
      <c r="J48" s="881">
        <v>40905.021000000001</v>
      </c>
      <c r="K48" s="881">
        <v>18123.626</v>
      </c>
      <c r="L48" s="836"/>
      <c r="M48" s="836"/>
    </row>
    <row r="49" spans="1:13" ht="12" customHeight="1">
      <c r="A49" s="837" t="s">
        <v>509</v>
      </c>
      <c r="B49" s="827"/>
      <c r="C49" s="881">
        <v>14</v>
      </c>
      <c r="D49" s="859" t="s">
        <v>529</v>
      </c>
      <c r="E49" s="859" t="s">
        <v>529</v>
      </c>
      <c r="F49" s="859" t="s">
        <v>529</v>
      </c>
      <c r="G49" s="859" t="s">
        <v>529</v>
      </c>
      <c r="H49" s="859" t="s">
        <v>529</v>
      </c>
      <c r="I49" s="859" t="s">
        <v>529</v>
      </c>
      <c r="J49" s="859" t="s">
        <v>529</v>
      </c>
      <c r="K49" s="859" t="s">
        <v>529</v>
      </c>
    </row>
    <row r="50" spans="1:13" ht="12" customHeight="1">
      <c r="A50" s="837" t="s">
        <v>510</v>
      </c>
      <c r="B50" s="827"/>
      <c r="C50" s="881">
        <v>1</v>
      </c>
      <c r="D50" s="859" t="s">
        <v>529</v>
      </c>
      <c r="E50" s="859" t="s">
        <v>529</v>
      </c>
      <c r="F50" s="859" t="s">
        <v>529</v>
      </c>
      <c r="G50" s="859" t="s">
        <v>529</v>
      </c>
      <c r="H50" s="859" t="s">
        <v>529</v>
      </c>
      <c r="I50" s="859" t="s">
        <v>529</v>
      </c>
      <c r="J50" s="859" t="s">
        <v>529</v>
      </c>
      <c r="K50" s="859" t="s">
        <v>529</v>
      </c>
    </row>
    <row r="51" spans="1:13" ht="12" customHeight="1">
      <c r="A51" s="833" t="s">
        <v>511</v>
      </c>
      <c r="B51" s="827"/>
      <c r="C51" s="881">
        <v>0</v>
      </c>
      <c r="D51" s="881">
        <v>0</v>
      </c>
      <c r="E51" s="881">
        <v>0</v>
      </c>
      <c r="F51" s="881">
        <v>0</v>
      </c>
      <c r="G51" s="881">
        <v>0</v>
      </c>
      <c r="H51" s="881">
        <v>0</v>
      </c>
      <c r="I51" s="881">
        <v>0</v>
      </c>
      <c r="J51" s="881">
        <v>0</v>
      </c>
      <c r="K51" s="881">
        <v>0</v>
      </c>
    </row>
    <row r="52" spans="1:13" ht="7.5" customHeight="1">
      <c r="C52" s="901"/>
      <c r="D52" s="901"/>
      <c r="E52" s="901"/>
      <c r="F52" s="901"/>
      <c r="G52" s="901"/>
      <c r="H52" s="901"/>
      <c r="I52" s="901"/>
      <c r="J52" s="901"/>
      <c r="K52" s="901"/>
    </row>
    <row r="53" spans="1:13" ht="12" customHeight="1">
      <c r="A53" s="826" t="s">
        <v>577</v>
      </c>
      <c r="B53" s="827"/>
      <c r="C53" s="874"/>
      <c r="D53" s="874"/>
      <c r="E53" s="874"/>
      <c r="F53" s="901"/>
      <c r="G53" s="901"/>
      <c r="H53" s="901"/>
      <c r="I53" s="901"/>
      <c r="J53" s="901"/>
      <c r="K53" s="901"/>
      <c r="L53" s="836"/>
      <c r="M53" s="836"/>
    </row>
    <row r="54" spans="1:13" ht="5.25" customHeight="1">
      <c r="A54" s="826"/>
      <c r="B54" s="827"/>
      <c r="C54" s="874"/>
      <c r="D54" s="874"/>
      <c r="E54" s="874"/>
      <c r="F54" s="901"/>
      <c r="G54" s="901"/>
      <c r="H54" s="901"/>
      <c r="I54" s="901"/>
      <c r="J54" s="901"/>
      <c r="K54" s="901"/>
      <c r="L54" s="836"/>
      <c r="M54" s="836"/>
    </row>
    <row r="55" spans="1:13" ht="12" customHeight="1">
      <c r="A55" s="826" t="s">
        <v>0</v>
      </c>
      <c r="B55" s="826"/>
      <c r="C55" s="880">
        <v>28</v>
      </c>
      <c r="D55" s="880">
        <v>31</v>
      </c>
      <c r="E55" s="880">
        <v>140.77600000000001</v>
      </c>
      <c r="F55" s="880">
        <v>569.36900000000003</v>
      </c>
      <c r="G55" s="880">
        <v>161.84</v>
      </c>
      <c r="H55" s="880">
        <v>892.553</v>
      </c>
      <c r="I55" s="880">
        <v>636.64</v>
      </c>
      <c r="J55" s="880">
        <v>255.91300000000001</v>
      </c>
      <c r="K55" s="880">
        <v>-37.179000000000002</v>
      </c>
      <c r="L55" s="836"/>
      <c r="M55" s="836"/>
    </row>
    <row r="56" spans="1:13" ht="15.75" customHeight="1">
      <c r="A56" s="833" t="s">
        <v>508</v>
      </c>
      <c r="B56" s="827"/>
      <c r="C56" s="881">
        <v>28</v>
      </c>
      <c r="D56" s="859">
        <v>31</v>
      </c>
      <c r="E56" s="859">
        <v>140.77600000000001</v>
      </c>
      <c r="F56" s="859">
        <v>569.36900000000003</v>
      </c>
      <c r="G56" s="859">
        <v>161.84</v>
      </c>
      <c r="H56" s="859">
        <v>892.553</v>
      </c>
      <c r="I56" s="859">
        <v>636.64</v>
      </c>
      <c r="J56" s="859">
        <v>255.91300000000001</v>
      </c>
      <c r="K56" s="859">
        <v>-37.179000000000002</v>
      </c>
      <c r="L56" s="836"/>
      <c r="M56" s="836"/>
    </row>
    <row r="57" spans="1:13" ht="12" customHeight="1">
      <c r="A57" s="837" t="s">
        <v>509</v>
      </c>
      <c r="B57" s="827"/>
      <c r="C57" s="881">
        <v>0</v>
      </c>
      <c r="D57" s="859">
        <v>0</v>
      </c>
      <c r="E57" s="859">
        <v>0</v>
      </c>
      <c r="F57" s="859">
        <v>0</v>
      </c>
      <c r="G57" s="859">
        <v>0</v>
      </c>
      <c r="H57" s="859">
        <v>0</v>
      </c>
      <c r="I57" s="859">
        <v>0</v>
      </c>
      <c r="J57" s="859">
        <v>0</v>
      </c>
      <c r="K57" s="859">
        <v>0</v>
      </c>
    </row>
    <row r="58" spans="1:13" ht="12" customHeight="1">
      <c r="A58" s="837" t="s">
        <v>510</v>
      </c>
      <c r="B58" s="827"/>
      <c r="C58" s="881">
        <v>0</v>
      </c>
      <c r="D58" s="881">
        <v>0</v>
      </c>
      <c r="E58" s="881">
        <v>0</v>
      </c>
      <c r="F58" s="881">
        <v>0</v>
      </c>
      <c r="G58" s="881">
        <v>0</v>
      </c>
      <c r="H58" s="881">
        <v>0</v>
      </c>
      <c r="I58" s="881">
        <v>0</v>
      </c>
      <c r="J58" s="881">
        <v>0</v>
      </c>
      <c r="K58" s="881">
        <v>0</v>
      </c>
    </row>
    <row r="59" spans="1:13" ht="12" customHeight="1">
      <c r="A59" s="833" t="s">
        <v>511</v>
      </c>
      <c r="B59" s="827"/>
      <c r="C59" s="881">
        <v>0</v>
      </c>
      <c r="D59" s="881">
        <v>0</v>
      </c>
      <c r="E59" s="881">
        <v>0</v>
      </c>
      <c r="F59" s="881">
        <v>0</v>
      </c>
      <c r="G59" s="881">
        <v>0</v>
      </c>
      <c r="H59" s="881">
        <v>0</v>
      </c>
      <c r="I59" s="881">
        <v>0</v>
      </c>
      <c r="J59" s="881">
        <v>0</v>
      </c>
      <c r="K59" s="881">
        <v>0</v>
      </c>
    </row>
    <row r="60" spans="1:13" ht="6.95" customHeight="1" thickBot="1">
      <c r="A60" s="840"/>
      <c r="B60" s="840"/>
      <c r="C60" s="840"/>
      <c r="D60" s="840"/>
      <c r="E60" s="840"/>
      <c r="F60" s="840"/>
      <c r="G60" s="840"/>
      <c r="H60" s="840"/>
      <c r="I60" s="840"/>
      <c r="J60" s="840"/>
      <c r="K60" s="840"/>
    </row>
    <row r="61" spans="1:13" ht="3.75" customHeight="1" thickTop="1">
      <c r="A61" s="827"/>
      <c r="B61" s="827"/>
      <c r="C61" s="827"/>
      <c r="D61" s="827"/>
    </row>
    <row r="62" spans="1:13" ht="12" customHeight="1">
      <c r="A62" s="842" t="s">
        <v>513</v>
      </c>
      <c r="B62" s="842"/>
      <c r="C62" s="842"/>
      <c r="D62" s="842"/>
    </row>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dimension ref="A1:K51"/>
  <sheetViews>
    <sheetView workbookViewId="0"/>
  </sheetViews>
  <sheetFormatPr defaultColWidth="9.7109375" defaultRowHeight="12.75"/>
  <cols>
    <col min="1" max="1" width="57.7109375" style="16" customWidth="1"/>
    <col min="2" max="2" width="1.42578125" style="16" hidden="1" customWidth="1"/>
    <col min="3" max="3" width="7.28515625" style="16" customWidth="1"/>
    <col min="4" max="4" width="7.140625" style="16" customWidth="1"/>
    <col min="5" max="5" width="7.5703125" style="16" customWidth="1"/>
    <col min="6" max="6" width="7.28515625" style="16" customWidth="1"/>
    <col min="7" max="16384" width="9.7109375" style="16"/>
  </cols>
  <sheetData>
    <row r="1" spans="1:11" ht="17.25" customHeight="1">
      <c r="A1" s="1921" t="s">
        <v>1737</v>
      </c>
    </row>
    <row r="2" spans="1:11" ht="23.25" customHeight="1">
      <c r="A2" s="1970" t="s">
        <v>6</v>
      </c>
      <c r="B2" s="1970"/>
      <c r="C2" s="1970"/>
      <c r="D2" s="1970"/>
      <c r="E2" s="1970"/>
      <c r="F2" s="1970"/>
    </row>
    <row r="3" spans="1:11" ht="23.25" customHeight="1">
      <c r="A3" s="1971" t="s">
        <v>19</v>
      </c>
      <c r="B3" s="1971"/>
      <c r="C3" s="1971"/>
      <c r="D3" s="1971"/>
      <c r="E3" s="1971"/>
      <c r="F3" s="1971"/>
    </row>
    <row r="4" spans="1:11" ht="12.75" customHeight="1">
      <c r="A4" s="3"/>
      <c r="B4" s="3"/>
      <c r="C4" s="3"/>
      <c r="D4" s="3"/>
      <c r="E4" s="3"/>
      <c r="F4" s="17" t="s">
        <v>2</v>
      </c>
    </row>
    <row r="5" spans="1:11" ht="39.75" customHeight="1">
      <c r="A5" s="18" t="s">
        <v>20</v>
      </c>
      <c r="B5" s="19" t="s">
        <v>5</v>
      </c>
      <c r="C5" s="113" t="s">
        <v>92</v>
      </c>
      <c r="D5" s="113" t="s">
        <v>23</v>
      </c>
      <c r="E5" s="113" t="s">
        <v>18</v>
      </c>
      <c r="F5" s="113" t="s">
        <v>17</v>
      </c>
    </row>
    <row r="6" spans="1:11" ht="12.95" customHeight="1">
      <c r="A6" s="20"/>
      <c r="B6" s="21"/>
      <c r="C6" s="20"/>
      <c r="D6" s="20"/>
      <c r="E6" s="20"/>
      <c r="F6" s="20"/>
    </row>
    <row r="7" spans="1:11" ht="12.95" customHeight="1">
      <c r="A7" s="1" t="s">
        <v>0</v>
      </c>
      <c r="B7" s="22"/>
      <c r="C7" s="2">
        <v>81.7</v>
      </c>
      <c r="D7" s="2">
        <v>85.2</v>
      </c>
      <c r="E7" s="2">
        <v>78.400000000000006</v>
      </c>
      <c r="F7" s="2">
        <v>73.099999999999994</v>
      </c>
      <c r="G7" s="23"/>
      <c r="H7" s="111"/>
      <c r="I7" s="111"/>
      <c r="J7" s="111"/>
      <c r="K7" s="111"/>
    </row>
    <row r="8" spans="1:11" ht="12.95" customHeight="1">
      <c r="A8" s="3"/>
      <c r="B8" s="22"/>
      <c r="H8" s="111"/>
      <c r="I8" s="111"/>
      <c r="J8" s="111"/>
      <c r="K8" s="111"/>
    </row>
    <row r="9" spans="1:11" ht="12.95" customHeight="1">
      <c r="A9" s="4" t="s">
        <v>4</v>
      </c>
      <c r="B9" s="24">
        <v>476</v>
      </c>
      <c r="C9" s="5">
        <v>19.3</v>
      </c>
      <c r="D9" s="5">
        <v>20.100000000000001</v>
      </c>
      <c r="E9" s="5">
        <v>19.100000000000001</v>
      </c>
      <c r="F9" s="5">
        <v>17.3</v>
      </c>
      <c r="H9" s="111"/>
      <c r="I9" s="111"/>
      <c r="J9" s="111"/>
      <c r="K9" s="111"/>
    </row>
    <row r="10" spans="1:11" ht="12.95" customHeight="1">
      <c r="A10" s="6" t="s">
        <v>3</v>
      </c>
      <c r="B10" s="25">
        <v>581</v>
      </c>
      <c r="C10" s="5">
        <v>12.9</v>
      </c>
      <c r="D10" s="5">
        <v>9</v>
      </c>
      <c r="E10" s="5">
        <v>10.9</v>
      </c>
      <c r="F10" s="5">
        <v>11.3</v>
      </c>
      <c r="H10" s="111"/>
      <c r="I10" s="111"/>
      <c r="J10" s="111"/>
      <c r="K10" s="111"/>
    </row>
    <row r="11" spans="1:11" ht="12.95" customHeight="1">
      <c r="A11" s="7"/>
      <c r="B11" s="25"/>
      <c r="H11" s="111"/>
      <c r="I11" s="111"/>
      <c r="J11" s="111"/>
      <c r="K11" s="111"/>
    </row>
    <row r="12" spans="1:11" ht="25.5" customHeight="1">
      <c r="A12" s="8" t="s">
        <v>7</v>
      </c>
      <c r="B12" s="24">
        <v>59</v>
      </c>
      <c r="C12" s="9">
        <v>6.9</v>
      </c>
      <c r="D12" s="9">
        <v>8.4</v>
      </c>
      <c r="E12" s="9">
        <v>8.5</v>
      </c>
      <c r="F12" s="9">
        <v>8.6</v>
      </c>
      <c r="H12" s="112"/>
      <c r="I12" s="112"/>
      <c r="J12" s="112"/>
      <c r="K12" s="111"/>
    </row>
    <row r="13" spans="1:11" ht="12.95" customHeight="1">
      <c r="A13" s="10" t="s">
        <v>8</v>
      </c>
      <c r="B13" s="26">
        <v>591</v>
      </c>
      <c r="C13" s="5">
        <v>6.6</v>
      </c>
      <c r="D13" s="5">
        <v>7.9</v>
      </c>
      <c r="E13" s="5">
        <v>8</v>
      </c>
      <c r="F13" s="5">
        <v>8.1999999999999993</v>
      </c>
      <c r="H13" s="111"/>
      <c r="I13" s="111"/>
      <c r="J13" s="111"/>
      <c r="K13" s="111"/>
    </row>
    <row r="14" spans="1:11" ht="12.95" customHeight="1">
      <c r="A14" s="11" t="s">
        <v>9</v>
      </c>
      <c r="B14" s="26">
        <v>592</v>
      </c>
      <c r="C14" s="12" t="s">
        <v>1</v>
      </c>
      <c r="D14" s="12" t="s">
        <v>1</v>
      </c>
      <c r="E14" s="12" t="s">
        <v>1</v>
      </c>
      <c r="F14" s="12" t="s">
        <v>1</v>
      </c>
      <c r="H14" s="111"/>
      <c r="I14" s="111"/>
      <c r="J14" s="111"/>
      <c r="K14" s="111"/>
    </row>
    <row r="15" spans="1:11" ht="12.95" customHeight="1">
      <c r="A15" s="11"/>
      <c r="B15" s="26"/>
      <c r="C15" s="12"/>
      <c r="D15" s="12"/>
      <c r="E15" s="12"/>
      <c r="F15" s="12"/>
    </row>
    <row r="16" spans="1:11" ht="12.95" customHeight="1">
      <c r="A16" s="13" t="s">
        <v>10</v>
      </c>
      <c r="B16" s="27">
        <v>60</v>
      </c>
      <c r="C16" s="9">
        <v>7.5</v>
      </c>
      <c r="D16" s="9">
        <v>6.7</v>
      </c>
      <c r="E16" s="9">
        <v>6.2</v>
      </c>
      <c r="F16" s="9">
        <v>6.2</v>
      </c>
      <c r="G16" s="23"/>
      <c r="H16" s="111"/>
      <c r="I16" s="111"/>
      <c r="J16" s="111"/>
      <c r="K16" s="111"/>
    </row>
    <row r="17" spans="1:11" ht="12.95" customHeight="1">
      <c r="A17" s="11" t="s">
        <v>11</v>
      </c>
      <c r="B17" s="27">
        <v>601</v>
      </c>
      <c r="C17" s="12" t="s">
        <v>1</v>
      </c>
      <c r="D17" s="12" t="s">
        <v>1</v>
      </c>
      <c r="E17" s="12" t="s">
        <v>1</v>
      </c>
      <c r="F17" s="12" t="s">
        <v>1</v>
      </c>
      <c r="H17" s="111"/>
      <c r="I17" s="111"/>
      <c r="J17" s="111"/>
      <c r="K17" s="111"/>
    </row>
    <row r="18" spans="1:11" ht="12.95" customHeight="1">
      <c r="A18" s="11" t="s">
        <v>12</v>
      </c>
      <c r="B18" s="27">
        <v>602</v>
      </c>
      <c r="C18" s="12">
        <v>6.2</v>
      </c>
      <c r="D18" s="12" t="s">
        <v>1</v>
      </c>
      <c r="E18" s="12">
        <v>4.7</v>
      </c>
      <c r="F18" s="12" t="s">
        <v>1</v>
      </c>
      <c r="H18" s="111"/>
      <c r="I18" s="111"/>
      <c r="J18" s="111"/>
      <c r="K18" s="111"/>
    </row>
    <row r="19" spans="1:11" ht="12.95" customHeight="1">
      <c r="A19" s="11"/>
      <c r="B19" s="27"/>
      <c r="C19" s="12"/>
      <c r="D19" s="12"/>
      <c r="E19" s="12"/>
      <c r="F19" s="12"/>
    </row>
    <row r="20" spans="1:11" ht="12.95" customHeight="1">
      <c r="A20" s="13" t="s">
        <v>13</v>
      </c>
      <c r="B20" s="28">
        <v>741</v>
      </c>
      <c r="C20" s="14">
        <v>7.4</v>
      </c>
      <c r="D20" s="14">
        <v>7.4</v>
      </c>
      <c r="E20" s="14">
        <v>5.7</v>
      </c>
      <c r="F20" s="14" t="s">
        <v>1</v>
      </c>
      <c r="H20" s="111"/>
      <c r="I20" s="111"/>
      <c r="J20" s="111"/>
      <c r="K20" s="111"/>
    </row>
    <row r="21" spans="1:11" ht="12.95" customHeight="1">
      <c r="A21" s="13"/>
      <c r="B21" s="28"/>
      <c r="C21" s="14"/>
      <c r="D21" s="14"/>
      <c r="E21" s="14"/>
      <c r="F21" s="14"/>
      <c r="H21" s="111"/>
      <c r="I21" s="111"/>
      <c r="J21" s="111"/>
      <c r="K21" s="111"/>
    </row>
    <row r="22" spans="1:11" ht="12.95" customHeight="1">
      <c r="A22" s="13" t="s">
        <v>14</v>
      </c>
      <c r="B22" s="28">
        <v>742</v>
      </c>
      <c r="C22" s="14" t="s">
        <v>1</v>
      </c>
      <c r="D22" s="14">
        <v>5.3</v>
      </c>
      <c r="E22" s="14">
        <v>4.5</v>
      </c>
      <c r="F22" s="14" t="s">
        <v>1</v>
      </c>
      <c r="H22" s="111"/>
      <c r="I22" s="111"/>
      <c r="J22" s="111"/>
      <c r="K22" s="111"/>
    </row>
    <row r="23" spans="1:11" ht="12.95" customHeight="1">
      <c r="A23" s="13"/>
      <c r="B23" s="28"/>
      <c r="C23" s="14"/>
      <c r="D23" s="14"/>
      <c r="E23" s="14"/>
      <c r="F23" s="14"/>
      <c r="H23" s="111"/>
      <c r="I23" s="111"/>
      <c r="J23" s="111"/>
      <c r="K23" s="111"/>
    </row>
    <row r="24" spans="1:11" ht="12.95" customHeight="1">
      <c r="A24" s="13" t="s">
        <v>16</v>
      </c>
      <c r="B24" s="28"/>
      <c r="C24" s="14" t="s">
        <v>1</v>
      </c>
      <c r="D24" s="14" t="s">
        <v>1</v>
      </c>
      <c r="E24" s="14" t="s">
        <v>1</v>
      </c>
      <c r="F24" s="14" t="s">
        <v>1</v>
      </c>
      <c r="H24" s="111"/>
      <c r="I24" s="111"/>
      <c r="J24" s="111"/>
      <c r="K24" s="111"/>
    </row>
    <row r="25" spans="1:11" ht="12.95" customHeight="1">
      <c r="A25" s="13"/>
      <c r="B25" s="28"/>
      <c r="C25" s="14"/>
      <c r="D25" s="14"/>
      <c r="E25" s="14"/>
      <c r="F25" s="14"/>
    </row>
    <row r="26" spans="1:11" ht="12.95" customHeight="1">
      <c r="A26" s="8" t="s">
        <v>21</v>
      </c>
      <c r="B26" s="27">
        <v>90</v>
      </c>
      <c r="C26" s="15">
        <v>11.3</v>
      </c>
      <c r="D26" s="15">
        <v>13.9</v>
      </c>
      <c r="E26" s="15">
        <v>9.6999999999999993</v>
      </c>
      <c r="F26" s="15">
        <v>10.7</v>
      </c>
    </row>
    <row r="27" spans="1:11" ht="12.95" customHeight="1">
      <c r="A27" s="8"/>
      <c r="B27" s="27"/>
      <c r="C27" s="15"/>
      <c r="D27" s="15"/>
      <c r="E27" s="15"/>
      <c r="F27" s="15"/>
    </row>
    <row r="28" spans="1:11" ht="12.95" customHeight="1">
      <c r="A28" s="8" t="s">
        <v>15</v>
      </c>
      <c r="B28" s="27">
        <v>91</v>
      </c>
      <c r="C28" s="15">
        <v>11.6</v>
      </c>
      <c r="D28" s="15">
        <v>12.4</v>
      </c>
      <c r="E28" s="15">
        <v>12.1</v>
      </c>
      <c r="F28" s="15">
        <v>8.8000000000000007</v>
      </c>
    </row>
    <row r="29" spans="1:11" ht="6.95" customHeight="1" thickBot="1">
      <c r="A29" s="29"/>
      <c r="B29" s="29"/>
      <c r="C29" s="29"/>
      <c r="D29" s="29"/>
      <c r="E29" s="29"/>
      <c r="F29" s="29"/>
    </row>
    <row r="30" spans="1:11" ht="4.5" customHeight="1" thickTop="1">
      <c r="A30" s="30"/>
      <c r="B30" s="30"/>
      <c r="C30" s="30"/>
      <c r="D30" s="30"/>
      <c r="E30" s="31"/>
      <c r="F30" s="31"/>
    </row>
    <row r="31" spans="1:11" ht="12.95" customHeight="1">
      <c r="A31" s="1972" t="s">
        <v>22</v>
      </c>
      <c r="B31" s="1972"/>
      <c r="C31" s="1972"/>
      <c r="D31" s="1972"/>
      <c r="E31" s="1972"/>
      <c r="F31" s="1972"/>
    </row>
    <row r="32" spans="1:11" ht="12.95" customHeight="1">
      <c r="A32" s="32" t="s">
        <v>86</v>
      </c>
    </row>
    <row r="33" spans="1:6" ht="12.95" customHeight="1">
      <c r="A33" s="1973" t="s">
        <v>87</v>
      </c>
      <c r="B33" s="1973"/>
      <c r="C33" s="1973"/>
      <c r="D33" s="1973"/>
      <c r="E33" s="1973"/>
      <c r="F33" s="1973"/>
    </row>
    <row r="34" spans="1:6" ht="17.100000000000001" customHeight="1"/>
    <row r="35" spans="1:6" ht="17.100000000000001" customHeight="1"/>
    <row r="36" spans="1:6" ht="17.100000000000001" customHeight="1"/>
    <row r="37" spans="1:6" ht="17.100000000000001" customHeight="1"/>
    <row r="38" spans="1:6" ht="17.100000000000001" customHeight="1"/>
    <row r="39" spans="1:6" ht="17.100000000000001" customHeight="1"/>
    <row r="40" spans="1:6" ht="17.100000000000001" customHeight="1"/>
    <row r="41" spans="1:6" ht="17.100000000000001" customHeight="1"/>
    <row r="42" spans="1:6" ht="17.100000000000001" customHeight="1"/>
    <row r="43" spans="1:6" ht="17.100000000000001" customHeight="1"/>
    <row r="44" spans="1:6" ht="17.100000000000001" customHeight="1"/>
    <row r="45" spans="1:6" ht="17.100000000000001" customHeight="1"/>
    <row r="46" spans="1:6" ht="17.100000000000001" customHeight="1"/>
    <row r="47" spans="1:6" ht="17.100000000000001" customHeight="1"/>
    <row r="48" spans="1:6" ht="17.100000000000001" customHeight="1"/>
    <row r="49" ht="17.100000000000001" customHeight="1"/>
    <row r="50" ht="17.100000000000001" customHeight="1"/>
    <row r="51" ht="17.100000000000001" customHeight="1"/>
  </sheetData>
  <mergeCells count="4">
    <mergeCell ref="A2:F2"/>
    <mergeCell ref="A3:F3"/>
    <mergeCell ref="A31:F31"/>
    <mergeCell ref="A33:F33"/>
  </mergeCells>
  <hyperlinks>
    <hyperlink ref="A1" location="Índice!A1" display="Voltar ao índice"/>
  </hyperlinks>
  <pageMargins left="0.78740157480314965" right="0.78740157480314965" top="1.1811023622047245" bottom="0.78740157480314965" header="0" footer="0"/>
  <pageSetup paperSize="9" orientation="portrait" verticalDpi="1200" r:id="rId1"/>
  <headerFooter alignWithMargins="0"/>
</worksheet>
</file>

<file path=xl/worksheets/sheet30.xml><?xml version="1.0" encoding="utf-8"?>
<worksheet xmlns="http://schemas.openxmlformats.org/spreadsheetml/2006/main" xmlns:r="http://schemas.openxmlformats.org/officeDocument/2006/relationships">
  <dimension ref="A1:AC51"/>
  <sheetViews>
    <sheetView showGridLines="0" zoomScaleNormal="100" workbookViewId="0"/>
  </sheetViews>
  <sheetFormatPr defaultColWidth="10.5703125" defaultRowHeight="12.75"/>
  <cols>
    <col min="1" max="1" width="10.5703125" style="812" customWidth="1"/>
    <col min="2" max="2" width="8.85546875" style="812" customWidth="1"/>
    <col min="3" max="3" width="8.140625" style="812" customWidth="1"/>
    <col min="4" max="4" width="7.42578125" style="812" customWidth="1"/>
    <col min="5" max="5" width="7.140625" style="812" customWidth="1"/>
    <col min="6" max="6" width="6.7109375" style="812" customWidth="1"/>
    <col min="7" max="7" width="6.5703125" style="812" customWidth="1"/>
    <col min="8" max="8" width="6.140625" style="812" customWidth="1"/>
    <col min="9" max="9" width="6.5703125" style="812" bestFit="1" customWidth="1"/>
    <col min="10" max="10" width="9.42578125" style="812" customWidth="1"/>
    <col min="11" max="11" width="9.5703125" style="812" customWidth="1"/>
    <col min="12" max="16384" width="10.5703125" style="812"/>
  </cols>
  <sheetData>
    <row r="1" spans="1:29" ht="18" customHeight="1">
      <c r="A1" s="1921" t="s">
        <v>1737</v>
      </c>
      <c r="B1" s="827"/>
      <c r="C1" s="827"/>
      <c r="D1" s="827"/>
      <c r="E1" s="827"/>
    </row>
    <row r="2" spans="1:29" ht="20.25" customHeight="1">
      <c r="A2" s="2057" t="s">
        <v>578</v>
      </c>
      <c r="B2" s="2057"/>
      <c r="C2" s="2057"/>
      <c r="D2" s="2057"/>
      <c r="E2" s="827"/>
    </row>
    <row r="3" spans="1:29" ht="27.75" customHeight="1">
      <c r="A3" s="2063" t="s">
        <v>579</v>
      </c>
      <c r="B3" s="2063"/>
      <c r="C3" s="2063"/>
      <c r="D3" s="2063"/>
      <c r="E3" s="2066"/>
      <c r="F3" s="2066"/>
      <c r="G3" s="2066"/>
      <c r="H3" s="2066"/>
      <c r="I3" s="2066"/>
      <c r="J3" s="2066"/>
      <c r="K3" s="2066"/>
    </row>
    <row r="4" spans="1:29" ht="12.95" customHeight="1">
      <c r="A4" s="813">
        <v>2015</v>
      </c>
      <c r="B4" s="814"/>
      <c r="C4" s="814"/>
      <c r="D4" s="431"/>
    </row>
    <row r="5" spans="1:29" ht="14.25" customHeight="1">
      <c r="A5" s="815"/>
      <c r="B5" s="816"/>
      <c r="C5" s="817"/>
      <c r="D5" s="817"/>
      <c r="E5" s="2045" t="s">
        <v>488</v>
      </c>
      <c r="F5" s="2046"/>
      <c r="G5" s="2046"/>
      <c r="H5" s="2047" t="s">
        <v>489</v>
      </c>
      <c r="I5" s="2048"/>
      <c r="J5" s="2048"/>
      <c r="K5" s="2049" t="s">
        <v>490</v>
      </c>
    </row>
    <row r="6" spans="1:29" ht="14.25" customHeight="1">
      <c r="A6" s="818"/>
      <c r="B6" s="819"/>
      <c r="C6" s="820"/>
      <c r="D6" s="820"/>
      <c r="E6" s="820"/>
      <c r="F6" s="820"/>
      <c r="G6" s="821"/>
      <c r="H6" s="815"/>
      <c r="I6" s="815"/>
      <c r="J6" s="815"/>
      <c r="K6" s="2050"/>
    </row>
    <row r="7" spans="1:29" ht="14.25" customHeight="1">
      <c r="A7" s="2052" t="s">
        <v>491</v>
      </c>
      <c r="B7" s="2053"/>
      <c r="C7" s="820" t="s">
        <v>492</v>
      </c>
      <c r="D7" s="820" t="s">
        <v>493</v>
      </c>
      <c r="E7" s="2054" t="s">
        <v>494</v>
      </c>
      <c r="F7" s="820" t="s">
        <v>495</v>
      </c>
      <c r="G7" s="820" t="s">
        <v>496</v>
      </c>
      <c r="H7" s="820" t="s">
        <v>0</v>
      </c>
      <c r="I7" s="2054" t="s">
        <v>497</v>
      </c>
      <c r="J7" s="820" t="s">
        <v>498</v>
      </c>
      <c r="K7" s="2050"/>
    </row>
    <row r="8" spans="1:29" ht="14.25" customHeight="1">
      <c r="A8" s="2052" t="s">
        <v>516</v>
      </c>
      <c r="B8" s="2053"/>
      <c r="C8" s="820"/>
      <c r="D8" s="820" t="s">
        <v>500</v>
      </c>
      <c r="E8" s="2055"/>
      <c r="F8" s="820"/>
      <c r="G8" s="820"/>
      <c r="H8" s="820"/>
      <c r="I8" s="2055"/>
      <c r="J8" s="820" t="s">
        <v>501</v>
      </c>
      <c r="K8" s="2050"/>
    </row>
    <row r="9" spans="1:29" ht="14.25" customHeight="1">
      <c r="A9" s="2052" t="s">
        <v>517</v>
      </c>
      <c r="B9" s="2053"/>
      <c r="C9" s="820"/>
      <c r="D9" s="820" t="s">
        <v>503</v>
      </c>
      <c r="E9" s="2055"/>
      <c r="F9" s="820"/>
      <c r="G9" s="820"/>
      <c r="H9" s="820"/>
      <c r="I9" s="2055"/>
      <c r="J9" s="820" t="s">
        <v>504</v>
      </c>
      <c r="K9" s="2050"/>
    </row>
    <row r="10" spans="1:29" ht="14.25" customHeight="1">
      <c r="A10" s="818"/>
      <c r="B10" s="819"/>
      <c r="C10" s="822"/>
      <c r="D10" s="822"/>
      <c r="E10" s="2056"/>
      <c r="F10" s="822"/>
      <c r="G10" s="822"/>
      <c r="H10" s="822"/>
      <c r="I10" s="822"/>
      <c r="J10" s="822"/>
      <c r="K10" s="2051"/>
    </row>
    <row r="11" spans="1:29" ht="14.25" customHeight="1">
      <c r="A11" s="823"/>
      <c r="B11" s="824"/>
      <c r="C11" s="2039" t="s">
        <v>505</v>
      </c>
      <c r="D11" s="2040"/>
      <c r="E11" s="2039" t="s">
        <v>506</v>
      </c>
      <c r="F11" s="2041"/>
      <c r="G11" s="2041"/>
      <c r="H11" s="2041"/>
      <c r="I11" s="2041"/>
      <c r="J11" s="2041"/>
      <c r="K11" s="2041"/>
    </row>
    <row r="12" spans="1:29">
      <c r="A12" s="825"/>
      <c r="B12" s="825"/>
      <c r="C12" s="825"/>
      <c r="D12" s="825"/>
    </row>
    <row r="13" spans="1:29">
      <c r="A13" s="826" t="s">
        <v>572</v>
      </c>
      <c r="B13" s="825"/>
      <c r="C13" s="906"/>
      <c r="D13" s="906"/>
    </row>
    <row r="14" spans="1:29">
      <c r="A14" s="827"/>
      <c r="B14" s="825"/>
      <c r="C14" s="906"/>
      <c r="D14" s="906"/>
    </row>
    <row r="15" spans="1:29" s="831" customFormat="1" ht="15" customHeight="1">
      <c r="A15" s="826" t="s">
        <v>28</v>
      </c>
      <c r="B15" s="905"/>
      <c r="C15" s="880">
        <f>C16+C22+C23</f>
        <v>8110</v>
      </c>
      <c r="D15" s="880">
        <f>D16+D22+D23</f>
        <v>11282</v>
      </c>
      <c r="E15" s="880">
        <f t="shared" ref="E15:K15" si="0">E16+E22+E23</f>
        <v>79294.107999999993</v>
      </c>
      <c r="F15" s="880">
        <f t="shared" si="0"/>
        <v>26661.253000000001</v>
      </c>
      <c r="G15" s="880">
        <f t="shared" si="0"/>
        <v>150110.19799999997</v>
      </c>
      <c r="H15" s="880">
        <f t="shared" si="0"/>
        <v>318464.75599999999</v>
      </c>
      <c r="I15" s="880">
        <f t="shared" si="0"/>
        <v>20864.014999999999</v>
      </c>
      <c r="J15" s="880">
        <f>J16+J22+J23</f>
        <v>297600.74100000004</v>
      </c>
      <c r="K15" s="880">
        <f t="shared" si="0"/>
        <v>45188.481000000007</v>
      </c>
      <c r="L15" s="881"/>
      <c r="M15" s="881"/>
      <c r="N15" s="881"/>
      <c r="O15" s="881"/>
      <c r="P15" s="881"/>
      <c r="Q15" s="881"/>
      <c r="R15" s="881"/>
      <c r="S15" s="881"/>
      <c r="T15" s="881"/>
      <c r="U15" s="903"/>
      <c r="V15" s="903"/>
      <c r="W15" s="903"/>
      <c r="X15" s="903"/>
      <c r="Y15" s="903"/>
      <c r="Z15" s="903"/>
      <c r="AA15" s="903"/>
      <c r="AB15" s="903"/>
      <c r="AC15" s="903"/>
    </row>
    <row r="16" spans="1:29" s="831" customFormat="1" ht="20.100000000000001" customHeight="1">
      <c r="A16" s="826" t="s">
        <v>518</v>
      </c>
      <c r="B16" s="905"/>
      <c r="C16" s="880">
        <f>SUM(C17:C21)</f>
        <v>7824</v>
      </c>
      <c r="D16" s="880">
        <f t="shared" ref="D16:K16" si="1">SUM(D17:D21)</f>
        <v>10912</v>
      </c>
      <c r="E16" s="880">
        <f t="shared" si="1"/>
        <v>77150.845000000001</v>
      </c>
      <c r="F16" s="880">
        <f>SUM(F17:F21)</f>
        <v>26214.087</v>
      </c>
      <c r="G16" s="880">
        <f t="shared" si="1"/>
        <v>145758.60199999998</v>
      </c>
      <c r="H16" s="880">
        <f>SUM(H17:H21)</f>
        <v>309671.47200000001</v>
      </c>
      <c r="I16" s="880">
        <f t="shared" si="1"/>
        <v>20792.984</v>
      </c>
      <c r="J16" s="880">
        <f t="shared" si="1"/>
        <v>288878.48800000001</v>
      </c>
      <c r="K16" s="880">
        <f t="shared" si="1"/>
        <v>43870.033000000003</v>
      </c>
      <c r="L16" s="881"/>
      <c r="M16" s="881"/>
      <c r="N16" s="881"/>
      <c r="O16" s="881"/>
      <c r="P16" s="881"/>
      <c r="Q16" s="881"/>
      <c r="R16" s="881"/>
      <c r="S16" s="881"/>
      <c r="T16" s="881"/>
      <c r="U16" s="903"/>
      <c r="V16" s="903"/>
      <c r="W16" s="903"/>
      <c r="X16" s="903"/>
      <c r="Y16" s="903"/>
      <c r="Z16" s="903"/>
      <c r="AA16" s="903"/>
      <c r="AB16" s="903"/>
      <c r="AC16" s="903"/>
    </row>
    <row r="17" spans="1:29" ht="20.100000000000001" customHeight="1">
      <c r="A17" s="845" t="s">
        <v>519</v>
      </c>
      <c r="B17" s="825"/>
      <c r="C17" s="881">
        <v>2503</v>
      </c>
      <c r="D17" s="881">
        <v>3528</v>
      </c>
      <c r="E17" s="881">
        <v>23278.921999999999</v>
      </c>
      <c r="F17" s="881">
        <v>9015.241</v>
      </c>
      <c r="G17" s="881">
        <v>42942.665999999997</v>
      </c>
      <c r="H17" s="881">
        <v>92458.599000000002</v>
      </c>
      <c r="I17" s="881">
        <v>7487.3</v>
      </c>
      <c r="J17" s="881">
        <v>84971.298999999999</v>
      </c>
      <c r="K17" s="881">
        <v>12434.248</v>
      </c>
      <c r="L17" s="881"/>
      <c r="M17" s="881"/>
      <c r="N17" s="881"/>
      <c r="O17" s="881"/>
      <c r="P17" s="881"/>
      <c r="Q17" s="881"/>
      <c r="R17" s="881"/>
      <c r="S17" s="881"/>
      <c r="T17" s="881"/>
      <c r="U17" s="903"/>
      <c r="V17" s="903"/>
      <c r="W17" s="903"/>
      <c r="X17" s="903"/>
      <c r="Y17" s="903"/>
      <c r="Z17" s="903"/>
      <c r="AA17" s="903"/>
      <c r="AB17" s="903"/>
      <c r="AC17" s="903"/>
    </row>
    <row r="18" spans="1:29" ht="11.1" customHeight="1">
      <c r="A18" s="845" t="s">
        <v>520</v>
      </c>
      <c r="B18" s="825"/>
      <c r="C18" s="881">
        <v>1253</v>
      </c>
      <c r="D18" s="881">
        <v>1588</v>
      </c>
      <c r="E18" s="881">
        <v>7119.3860000000004</v>
      </c>
      <c r="F18" s="881">
        <v>1953.963</v>
      </c>
      <c r="G18" s="881">
        <v>9457.5049999999992</v>
      </c>
      <c r="H18" s="881">
        <v>25547.562000000002</v>
      </c>
      <c r="I18" s="881">
        <v>1905.0050000000001</v>
      </c>
      <c r="J18" s="881">
        <v>23642.557000000001</v>
      </c>
      <c r="K18" s="881">
        <v>5836.7219999999998</v>
      </c>
      <c r="L18" s="881"/>
      <c r="M18" s="881"/>
      <c r="N18" s="881"/>
      <c r="O18" s="881"/>
      <c r="P18" s="881"/>
      <c r="Q18" s="881"/>
      <c r="R18" s="881"/>
      <c r="S18" s="881"/>
      <c r="T18" s="881"/>
      <c r="U18" s="903"/>
      <c r="V18" s="903"/>
      <c r="W18" s="903"/>
      <c r="X18" s="903"/>
      <c r="Y18" s="903"/>
      <c r="Z18" s="903"/>
      <c r="AA18" s="903"/>
      <c r="AB18" s="903"/>
      <c r="AC18" s="903"/>
    </row>
    <row r="19" spans="1:29" ht="12" customHeight="1">
      <c r="A19" s="845" t="s">
        <v>521</v>
      </c>
      <c r="B19" s="825"/>
      <c r="C19" s="881">
        <v>3315</v>
      </c>
      <c r="D19" s="881">
        <v>4783</v>
      </c>
      <c r="E19" s="881">
        <v>41030.894999999997</v>
      </c>
      <c r="F19" s="881">
        <v>11993.683999999999</v>
      </c>
      <c r="G19" s="881">
        <v>85575.91</v>
      </c>
      <c r="H19" s="881">
        <v>169893.33199999999</v>
      </c>
      <c r="I19" s="881">
        <v>10864.465</v>
      </c>
      <c r="J19" s="881">
        <v>159028.867</v>
      </c>
      <c r="K19" s="881">
        <v>21730.639999999999</v>
      </c>
      <c r="L19" s="881"/>
      <c r="M19" s="881"/>
      <c r="N19" s="881"/>
      <c r="O19" s="881"/>
      <c r="P19" s="881"/>
      <c r="Q19" s="881"/>
      <c r="R19" s="881"/>
      <c r="S19" s="881"/>
      <c r="T19" s="881"/>
      <c r="U19" s="903"/>
      <c r="V19" s="903"/>
      <c r="W19" s="903"/>
      <c r="X19" s="903"/>
      <c r="Y19" s="903"/>
      <c r="Z19" s="903"/>
      <c r="AA19" s="903"/>
      <c r="AB19" s="903"/>
      <c r="AC19" s="903"/>
    </row>
    <row r="20" spans="1:29" ht="11.1" customHeight="1">
      <c r="A20" s="845" t="s">
        <v>522</v>
      </c>
      <c r="B20" s="825"/>
      <c r="C20" s="881">
        <v>345</v>
      </c>
      <c r="D20" s="881">
        <v>429</v>
      </c>
      <c r="E20" s="881">
        <v>1779.971</v>
      </c>
      <c r="F20" s="881">
        <v>963.86599999999999</v>
      </c>
      <c r="G20" s="881">
        <v>2902.1559999999999</v>
      </c>
      <c r="H20" s="881">
        <v>7339.4210000000003</v>
      </c>
      <c r="I20" s="881">
        <v>148.23099999999999</v>
      </c>
      <c r="J20" s="881">
        <v>7191.19</v>
      </c>
      <c r="K20" s="881">
        <v>1281.2809999999999</v>
      </c>
      <c r="L20" s="881"/>
      <c r="M20" s="881"/>
      <c r="N20" s="881"/>
      <c r="O20" s="881"/>
      <c r="P20" s="881"/>
      <c r="Q20" s="881"/>
      <c r="R20" s="881"/>
      <c r="S20" s="881"/>
      <c r="T20" s="881"/>
      <c r="U20" s="903"/>
      <c r="V20" s="903"/>
      <c r="W20" s="903"/>
      <c r="X20" s="903"/>
      <c r="Y20" s="903"/>
      <c r="Z20" s="903"/>
      <c r="AA20" s="903"/>
      <c r="AB20" s="903"/>
      <c r="AC20" s="903"/>
    </row>
    <row r="21" spans="1:29" ht="11.1" customHeight="1">
      <c r="A21" s="845" t="s">
        <v>523</v>
      </c>
      <c r="B21" s="825"/>
      <c r="C21" s="881">
        <v>408</v>
      </c>
      <c r="D21" s="881">
        <v>584</v>
      </c>
      <c r="E21" s="881">
        <v>3941.6709999999998</v>
      </c>
      <c r="F21" s="881">
        <v>2287.3330000000001</v>
      </c>
      <c r="G21" s="881">
        <v>4880.3649999999998</v>
      </c>
      <c r="H21" s="881">
        <v>14432.558000000001</v>
      </c>
      <c r="I21" s="881">
        <v>387.983</v>
      </c>
      <c r="J21" s="881">
        <v>14044.575000000001</v>
      </c>
      <c r="K21" s="881">
        <v>2587.1419999999998</v>
      </c>
      <c r="L21" s="881"/>
      <c r="M21" s="881"/>
      <c r="N21" s="881"/>
      <c r="O21" s="881"/>
      <c r="P21" s="881"/>
      <c r="Q21" s="881"/>
      <c r="R21" s="881"/>
      <c r="S21" s="881"/>
      <c r="T21" s="881"/>
      <c r="U21" s="903"/>
      <c r="V21" s="903"/>
      <c r="W21" s="903"/>
      <c r="X21" s="903"/>
      <c r="Y21" s="903"/>
      <c r="Z21" s="903"/>
      <c r="AA21" s="903"/>
      <c r="AB21" s="903"/>
      <c r="AC21" s="903"/>
    </row>
    <row r="22" spans="1:29" s="831" customFormat="1" ht="20.100000000000001" customHeight="1">
      <c r="A22" s="846" t="s">
        <v>524</v>
      </c>
      <c r="B22" s="905"/>
      <c r="C22" s="912">
        <v>147</v>
      </c>
      <c r="D22" s="912">
        <v>195</v>
      </c>
      <c r="E22" s="887">
        <v>1167.1089999999999</v>
      </c>
      <c r="F22" s="887">
        <v>36.536999999999999</v>
      </c>
      <c r="G22" s="887">
        <v>1746.2550000000001</v>
      </c>
      <c r="H22" s="887">
        <v>4164.3720000000003</v>
      </c>
      <c r="I22" s="887">
        <v>42.585000000000001</v>
      </c>
      <c r="J22" s="887">
        <v>4121.7870000000003</v>
      </c>
      <c r="K22" s="887">
        <v>881.14300000000003</v>
      </c>
      <c r="L22" s="881"/>
      <c r="M22" s="881"/>
      <c r="N22" s="881"/>
      <c r="O22" s="881"/>
      <c r="P22" s="881"/>
      <c r="Q22" s="881"/>
      <c r="R22" s="881"/>
      <c r="S22" s="881"/>
      <c r="T22" s="881"/>
      <c r="U22" s="903"/>
      <c r="V22" s="903"/>
      <c r="W22" s="903"/>
      <c r="X22" s="903"/>
      <c r="Y22" s="903"/>
      <c r="Z22" s="903"/>
      <c r="AA22" s="903"/>
      <c r="AB22" s="903"/>
      <c r="AC22" s="903"/>
    </row>
    <row r="23" spans="1:29" s="831" customFormat="1" ht="12.75" customHeight="1">
      <c r="A23" s="846" t="s">
        <v>525</v>
      </c>
      <c r="B23" s="905"/>
      <c r="C23" s="912">
        <v>139</v>
      </c>
      <c r="D23" s="912">
        <v>175</v>
      </c>
      <c r="E23" s="887">
        <v>976.154</v>
      </c>
      <c r="F23" s="887">
        <v>410.62900000000002</v>
      </c>
      <c r="G23" s="887">
        <v>2605.3409999999999</v>
      </c>
      <c r="H23" s="887">
        <v>4628.9120000000003</v>
      </c>
      <c r="I23" s="887">
        <v>28.446000000000002</v>
      </c>
      <c r="J23" s="887">
        <v>4600.4660000000003</v>
      </c>
      <c r="K23" s="887">
        <v>437.30500000000001</v>
      </c>
      <c r="L23" s="881"/>
      <c r="M23" s="881"/>
      <c r="N23" s="881"/>
      <c r="O23" s="881"/>
      <c r="P23" s="881"/>
      <c r="Q23" s="881"/>
      <c r="R23" s="881"/>
      <c r="S23" s="881"/>
      <c r="T23" s="881"/>
    </row>
    <row r="24" spans="1:29" ht="13.5" customHeight="1">
      <c r="A24" s="825"/>
      <c r="B24" s="825"/>
      <c r="C24" s="906"/>
      <c r="D24" s="906"/>
      <c r="E24" s="901"/>
      <c r="F24" s="901"/>
      <c r="G24" s="901"/>
      <c r="H24" s="901"/>
      <c r="I24" s="901"/>
      <c r="J24" s="901"/>
      <c r="K24" s="901"/>
    </row>
    <row r="25" spans="1:29" ht="13.5" customHeight="1">
      <c r="A25" s="826" t="s">
        <v>573</v>
      </c>
      <c r="B25" s="825"/>
    </row>
    <row r="26" spans="1:29" ht="13.5" customHeight="1">
      <c r="A26" s="826"/>
      <c r="B26" s="825"/>
    </row>
    <row r="27" spans="1:29" s="831" customFormat="1" ht="13.5" customHeight="1">
      <c r="A27" s="826" t="s">
        <v>28</v>
      </c>
      <c r="B27" s="905"/>
      <c r="C27" s="880">
        <v>3500</v>
      </c>
      <c r="D27" s="880">
        <v>10470</v>
      </c>
      <c r="E27" s="880">
        <v>170135.88099999999</v>
      </c>
      <c r="F27" s="880">
        <v>65153.161</v>
      </c>
      <c r="G27" s="880">
        <v>407865.88900000002</v>
      </c>
      <c r="H27" s="880">
        <v>717465.23699999996</v>
      </c>
      <c r="I27" s="880">
        <v>68002.323999999993</v>
      </c>
      <c r="J27" s="880">
        <v>649462.91299999994</v>
      </c>
      <c r="K27" s="880">
        <v>39125.875</v>
      </c>
      <c r="L27" s="881"/>
      <c r="M27" s="881"/>
      <c r="N27" s="881"/>
      <c r="O27" s="881"/>
      <c r="P27" s="881"/>
      <c r="Q27" s="881"/>
      <c r="R27" s="881"/>
      <c r="S27" s="881"/>
      <c r="T27" s="881"/>
      <c r="U27" s="903"/>
      <c r="V27" s="903"/>
      <c r="W27" s="903"/>
      <c r="X27" s="903"/>
      <c r="Y27" s="903"/>
      <c r="Z27" s="903"/>
      <c r="AA27" s="903"/>
      <c r="AB27" s="903"/>
      <c r="AC27" s="903"/>
    </row>
    <row r="28" spans="1:29" s="831" customFormat="1" ht="20.100000000000001" customHeight="1">
      <c r="A28" s="826" t="s">
        <v>518</v>
      </c>
      <c r="B28" s="905"/>
      <c r="C28" s="880">
        <v>3415</v>
      </c>
      <c r="D28" s="880" t="s">
        <v>529</v>
      </c>
      <c r="E28" s="880" t="s">
        <v>529</v>
      </c>
      <c r="F28" s="880" t="s">
        <v>529</v>
      </c>
      <c r="G28" s="880" t="s">
        <v>529</v>
      </c>
      <c r="H28" s="880" t="s">
        <v>529</v>
      </c>
      <c r="I28" s="880" t="s">
        <v>529</v>
      </c>
      <c r="J28" s="880" t="s">
        <v>529</v>
      </c>
      <c r="K28" s="880" t="s">
        <v>529</v>
      </c>
      <c r="L28" s="881"/>
      <c r="M28" s="881"/>
      <c r="N28" s="881"/>
      <c r="O28" s="881"/>
      <c r="P28" s="881"/>
      <c r="Q28" s="881"/>
      <c r="R28" s="881"/>
      <c r="S28" s="881"/>
      <c r="T28" s="881"/>
      <c r="U28" s="903"/>
      <c r="V28" s="903"/>
      <c r="W28" s="903"/>
      <c r="X28" s="903"/>
      <c r="Y28" s="903"/>
      <c r="Z28" s="903"/>
      <c r="AA28" s="903"/>
      <c r="AB28" s="903"/>
      <c r="AC28" s="903"/>
    </row>
    <row r="29" spans="1:29" ht="20.100000000000001" customHeight="1">
      <c r="A29" s="845" t="s">
        <v>519</v>
      </c>
      <c r="B29" s="825"/>
      <c r="C29" s="881">
        <v>901</v>
      </c>
      <c r="D29" s="881">
        <v>2660</v>
      </c>
      <c r="E29" s="881">
        <v>27726.807000000001</v>
      </c>
      <c r="F29" s="881">
        <v>15784.703</v>
      </c>
      <c r="G29" s="881">
        <v>77074.142999999996</v>
      </c>
      <c r="H29" s="881">
        <v>138249.96799999999</v>
      </c>
      <c r="I29" s="881">
        <v>22069.37</v>
      </c>
      <c r="J29" s="881">
        <v>116180.598</v>
      </c>
      <c r="K29" s="881">
        <v>8776.3860000000004</v>
      </c>
      <c r="L29" s="881"/>
      <c r="M29" s="881"/>
      <c r="N29" s="881"/>
      <c r="O29" s="881"/>
      <c r="P29" s="881"/>
      <c r="Q29" s="881"/>
      <c r="R29" s="881"/>
      <c r="S29" s="881"/>
      <c r="T29" s="881"/>
      <c r="U29" s="903"/>
      <c r="V29" s="903"/>
      <c r="W29" s="903"/>
      <c r="X29" s="903"/>
      <c r="Y29" s="903"/>
      <c r="Z29" s="903"/>
      <c r="AA29" s="903"/>
      <c r="AB29" s="903"/>
      <c r="AC29" s="903"/>
    </row>
    <row r="30" spans="1:29" ht="11.1" customHeight="1">
      <c r="A30" s="845" t="s">
        <v>520</v>
      </c>
      <c r="B30" s="825"/>
      <c r="C30" s="881">
        <v>488</v>
      </c>
      <c r="D30" s="881">
        <v>1085</v>
      </c>
      <c r="E30" s="881">
        <v>10758.925999999999</v>
      </c>
      <c r="F30" s="881">
        <v>6649.2839999999997</v>
      </c>
      <c r="G30" s="881">
        <v>17695.121999999999</v>
      </c>
      <c r="H30" s="881">
        <v>40672.898000000001</v>
      </c>
      <c r="I30" s="881">
        <v>9999.6209999999992</v>
      </c>
      <c r="J30" s="881">
        <v>30673.276999999998</v>
      </c>
      <c r="K30" s="881">
        <v>3387.4070000000002</v>
      </c>
      <c r="L30" s="881"/>
      <c r="M30" s="881"/>
      <c r="N30" s="881"/>
      <c r="O30" s="881"/>
      <c r="P30" s="881"/>
      <c r="Q30" s="881"/>
      <c r="R30" s="881"/>
      <c r="S30" s="881"/>
      <c r="T30" s="881"/>
      <c r="U30" s="903"/>
      <c r="V30" s="903"/>
      <c r="W30" s="903"/>
      <c r="X30" s="903"/>
      <c r="Y30" s="903"/>
      <c r="Z30" s="903"/>
      <c r="AA30" s="903"/>
      <c r="AB30" s="903"/>
      <c r="AC30" s="903"/>
    </row>
    <row r="31" spans="1:29" ht="11.1" customHeight="1">
      <c r="A31" s="845" t="s">
        <v>521</v>
      </c>
      <c r="B31" s="825"/>
      <c r="C31" s="881">
        <v>1739</v>
      </c>
      <c r="D31" s="881">
        <v>5922</v>
      </c>
      <c r="E31" s="881">
        <v>123764.696</v>
      </c>
      <c r="F31" s="881">
        <v>37234.981</v>
      </c>
      <c r="G31" s="881">
        <v>301363.36</v>
      </c>
      <c r="H31" s="881">
        <v>510066.50799999997</v>
      </c>
      <c r="I31" s="881">
        <v>31910.892</v>
      </c>
      <c r="J31" s="881">
        <v>478155.61599999998</v>
      </c>
      <c r="K31" s="881">
        <v>26053.514999999999</v>
      </c>
      <c r="L31" s="881"/>
      <c r="M31" s="881"/>
      <c r="N31" s="881"/>
      <c r="O31" s="881"/>
      <c r="P31" s="881"/>
      <c r="Q31" s="881"/>
      <c r="R31" s="881"/>
      <c r="S31" s="881"/>
      <c r="T31" s="881"/>
      <c r="U31" s="903"/>
      <c r="V31" s="903"/>
      <c r="W31" s="903"/>
      <c r="X31" s="903"/>
      <c r="Y31" s="903"/>
      <c r="Z31" s="903"/>
      <c r="AA31" s="903"/>
      <c r="AB31" s="903"/>
      <c r="AC31" s="903"/>
    </row>
    <row r="32" spans="1:29" ht="11.1" customHeight="1">
      <c r="A32" s="845" t="s">
        <v>522</v>
      </c>
      <c r="B32" s="825"/>
      <c r="C32" s="881">
        <v>101</v>
      </c>
      <c r="D32" s="881" t="s">
        <v>529</v>
      </c>
      <c r="E32" s="881" t="s">
        <v>529</v>
      </c>
      <c r="F32" s="881" t="s">
        <v>529</v>
      </c>
      <c r="G32" s="881" t="s">
        <v>529</v>
      </c>
      <c r="H32" s="881" t="s">
        <v>529</v>
      </c>
      <c r="I32" s="881" t="s">
        <v>529</v>
      </c>
      <c r="J32" s="881" t="s">
        <v>529</v>
      </c>
      <c r="K32" s="881" t="s">
        <v>529</v>
      </c>
      <c r="L32" s="881"/>
      <c r="M32" s="881"/>
      <c r="N32" s="881"/>
      <c r="O32" s="881"/>
      <c r="P32" s="881"/>
      <c r="Q32" s="881"/>
      <c r="R32" s="881"/>
      <c r="S32" s="881"/>
      <c r="T32" s="881"/>
      <c r="U32" s="903"/>
      <c r="V32" s="903"/>
      <c r="W32" s="903"/>
      <c r="X32" s="903"/>
      <c r="Y32" s="903"/>
      <c r="Z32" s="903"/>
      <c r="AA32" s="903"/>
      <c r="AB32" s="903"/>
      <c r="AC32" s="903"/>
    </row>
    <row r="33" spans="1:29" ht="11.1" customHeight="1">
      <c r="A33" s="845" t="s">
        <v>523</v>
      </c>
      <c r="B33" s="825"/>
      <c r="C33" s="881">
        <v>186</v>
      </c>
      <c r="D33" s="881" t="s">
        <v>529</v>
      </c>
      <c r="E33" s="881" t="s">
        <v>529</v>
      </c>
      <c r="F33" s="881" t="s">
        <v>529</v>
      </c>
      <c r="G33" s="881" t="s">
        <v>529</v>
      </c>
      <c r="H33" s="881" t="s">
        <v>529</v>
      </c>
      <c r="I33" s="881" t="s">
        <v>529</v>
      </c>
      <c r="J33" s="881" t="s">
        <v>529</v>
      </c>
      <c r="K33" s="881" t="s">
        <v>529</v>
      </c>
      <c r="L33" s="881"/>
      <c r="M33" s="881"/>
      <c r="N33" s="881"/>
      <c r="O33" s="881"/>
      <c r="P33" s="881"/>
      <c r="Q33" s="881"/>
      <c r="R33" s="881"/>
      <c r="S33" s="881"/>
      <c r="T33" s="881"/>
      <c r="U33" s="903"/>
      <c r="V33" s="903"/>
      <c r="W33" s="903"/>
      <c r="X33" s="903"/>
      <c r="Y33" s="903"/>
      <c r="Z33" s="903"/>
      <c r="AA33" s="903"/>
      <c r="AB33" s="903"/>
      <c r="AC33" s="903"/>
    </row>
    <row r="34" spans="1:29" s="831" customFormat="1" ht="19.5" customHeight="1">
      <c r="A34" s="846" t="s">
        <v>524</v>
      </c>
      <c r="B34" s="905"/>
      <c r="C34" s="912">
        <v>48</v>
      </c>
      <c r="D34" s="912" t="s">
        <v>529</v>
      </c>
      <c r="E34" s="887" t="s">
        <v>529</v>
      </c>
      <c r="F34" s="887" t="s">
        <v>529</v>
      </c>
      <c r="G34" s="887" t="s">
        <v>529</v>
      </c>
      <c r="H34" s="887" t="s">
        <v>529</v>
      </c>
      <c r="I34" s="887" t="s">
        <v>529</v>
      </c>
      <c r="J34" s="887" t="s">
        <v>529</v>
      </c>
      <c r="K34" s="887" t="s">
        <v>529</v>
      </c>
      <c r="L34" s="881"/>
      <c r="M34" s="881"/>
      <c r="N34" s="881"/>
      <c r="O34" s="881"/>
      <c r="P34" s="881"/>
      <c r="Q34" s="881"/>
      <c r="R34" s="881"/>
      <c r="S34" s="881"/>
      <c r="T34" s="881"/>
    </row>
    <row r="35" spans="1:29" s="831" customFormat="1" ht="12.75" customHeight="1">
      <c r="A35" s="846" t="s">
        <v>525</v>
      </c>
      <c r="B35" s="905"/>
      <c r="C35" s="912">
        <v>37</v>
      </c>
      <c r="D35" s="912" t="s">
        <v>529</v>
      </c>
      <c r="E35" s="887" t="s">
        <v>529</v>
      </c>
      <c r="F35" s="887" t="s">
        <v>529</v>
      </c>
      <c r="G35" s="887" t="s">
        <v>529</v>
      </c>
      <c r="H35" s="887" t="s">
        <v>529</v>
      </c>
      <c r="I35" s="887" t="s">
        <v>529</v>
      </c>
      <c r="J35" s="887" t="s">
        <v>529</v>
      </c>
      <c r="K35" s="887" t="s">
        <v>529</v>
      </c>
    </row>
    <row r="36" spans="1:29" ht="13.5" customHeight="1">
      <c r="A36" s="846"/>
      <c r="B36" s="825"/>
      <c r="C36" s="906"/>
      <c r="D36" s="906"/>
      <c r="E36" s="901"/>
      <c r="F36" s="901"/>
      <c r="G36" s="901"/>
      <c r="H36" s="901"/>
      <c r="I36" s="901"/>
      <c r="J36" s="901"/>
      <c r="K36" s="901"/>
    </row>
    <row r="37" spans="1:29">
      <c r="A37" s="826" t="s">
        <v>574</v>
      </c>
      <c r="B37" s="825"/>
    </row>
    <row r="38" spans="1:29">
      <c r="A38" s="826"/>
      <c r="B38" s="825"/>
    </row>
    <row r="39" spans="1:29" s="831" customFormat="1" ht="15" customHeight="1">
      <c r="A39" s="826" t="s">
        <v>28</v>
      </c>
      <c r="B39" s="905"/>
      <c r="C39" s="880">
        <f>C40+C46+C47</f>
        <v>4555</v>
      </c>
      <c r="D39" s="880">
        <f t="shared" ref="D39:J39" si="2">D40+D46+D47</f>
        <v>6751</v>
      </c>
      <c r="E39" s="880">
        <f t="shared" si="2"/>
        <v>51405.662000000004</v>
      </c>
      <c r="F39" s="880">
        <f t="shared" si="2"/>
        <v>54642.097999999998</v>
      </c>
      <c r="G39" s="880">
        <f>G40+G46+G47</f>
        <v>80830.134000000005</v>
      </c>
      <c r="H39" s="880">
        <f t="shared" si="2"/>
        <v>220098.03699999998</v>
      </c>
      <c r="I39" s="880">
        <f t="shared" si="2"/>
        <v>73649.930000000008</v>
      </c>
      <c r="J39" s="880">
        <f t="shared" si="2"/>
        <v>146448.10700000002</v>
      </c>
      <c r="K39" s="880">
        <f>K40+K46+K47</f>
        <v>28301.684000000001</v>
      </c>
      <c r="L39" s="881"/>
      <c r="M39" s="881"/>
      <c r="N39" s="881"/>
      <c r="O39" s="881"/>
      <c r="P39" s="881"/>
      <c r="Q39" s="881"/>
      <c r="R39" s="881"/>
      <c r="S39" s="881"/>
      <c r="T39" s="881"/>
      <c r="U39" s="903"/>
      <c r="V39" s="903"/>
      <c r="W39" s="903"/>
      <c r="X39" s="903"/>
      <c r="Y39" s="903"/>
      <c r="Z39" s="903"/>
      <c r="AA39" s="903"/>
      <c r="AB39" s="903"/>
      <c r="AC39" s="903"/>
    </row>
    <row r="40" spans="1:29" s="831" customFormat="1" ht="20.100000000000001" customHeight="1">
      <c r="A40" s="826" t="s">
        <v>518</v>
      </c>
      <c r="B40" s="905"/>
      <c r="C40" s="880">
        <f>SUM(C41:C45)</f>
        <v>4430</v>
      </c>
      <c r="D40" s="880">
        <f t="shared" ref="D40:K40" si="3">SUM(D41:D45)</f>
        <v>6581</v>
      </c>
      <c r="E40" s="880">
        <f>SUM(E41:E45)</f>
        <v>50510.162000000004</v>
      </c>
      <c r="F40" s="880">
        <f t="shared" si="3"/>
        <v>53821.36</v>
      </c>
      <c r="G40" s="880">
        <f t="shared" si="3"/>
        <v>79317.422999999995</v>
      </c>
      <c r="H40" s="880">
        <f>SUM(H41:H45)</f>
        <v>216309.13299999997</v>
      </c>
      <c r="I40" s="880">
        <f t="shared" si="3"/>
        <v>72856.869000000006</v>
      </c>
      <c r="J40" s="880">
        <f t="shared" si="3"/>
        <v>143452.264</v>
      </c>
      <c r="K40" s="880">
        <f t="shared" si="3"/>
        <v>28196.779000000002</v>
      </c>
      <c r="L40" s="881"/>
      <c r="V40" s="903"/>
      <c r="W40" s="903"/>
      <c r="X40" s="903"/>
      <c r="Y40" s="903"/>
      <c r="Z40" s="903"/>
      <c r="AA40" s="903"/>
      <c r="AB40" s="903"/>
      <c r="AC40" s="903"/>
    </row>
    <row r="41" spans="1:29" ht="20.100000000000001" customHeight="1">
      <c r="A41" s="845" t="s">
        <v>519</v>
      </c>
      <c r="B41" s="825"/>
      <c r="C41" s="881">
        <v>1379</v>
      </c>
      <c r="D41" s="881">
        <v>2391</v>
      </c>
      <c r="E41" s="881">
        <v>18236.399000000001</v>
      </c>
      <c r="F41" s="881">
        <v>25724.315999999999</v>
      </c>
      <c r="G41" s="881">
        <v>30256.314999999999</v>
      </c>
      <c r="H41" s="881">
        <v>85586.615999999995</v>
      </c>
      <c r="I41" s="881">
        <v>41088.807000000001</v>
      </c>
      <c r="J41" s="881">
        <v>44497.809000000001</v>
      </c>
      <c r="K41" s="888">
        <v>9878.9590000000007</v>
      </c>
      <c r="L41" s="881"/>
      <c r="M41" s="881"/>
      <c r="N41" s="881"/>
      <c r="O41" s="881"/>
      <c r="P41" s="881"/>
      <c r="Q41" s="881"/>
      <c r="R41" s="881"/>
      <c r="S41" s="881"/>
      <c r="T41" s="881"/>
      <c r="U41" s="903"/>
      <c r="V41" s="903"/>
      <c r="W41" s="903"/>
      <c r="X41" s="903"/>
      <c r="Y41" s="903"/>
      <c r="Z41" s="903"/>
      <c r="AA41" s="903"/>
      <c r="AB41" s="903"/>
      <c r="AC41" s="903"/>
    </row>
    <row r="42" spans="1:29" ht="11.1" customHeight="1">
      <c r="A42" s="845" t="s">
        <v>520</v>
      </c>
      <c r="B42" s="825"/>
      <c r="C42" s="881">
        <v>749</v>
      </c>
      <c r="D42" s="881">
        <v>1064</v>
      </c>
      <c r="E42" s="881">
        <v>6542.6369999999997</v>
      </c>
      <c r="F42" s="881">
        <v>8098.5839999999998</v>
      </c>
      <c r="G42" s="881">
        <v>9426.9549999999999</v>
      </c>
      <c r="H42" s="881">
        <v>28461.083999999999</v>
      </c>
      <c r="I42" s="881">
        <v>9985.8970000000008</v>
      </c>
      <c r="J42" s="881">
        <v>18475.187000000002</v>
      </c>
      <c r="K42" s="888">
        <v>3410.4380000000001</v>
      </c>
      <c r="L42" s="881"/>
      <c r="V42" s="903"/>
      <c r="W42" s="903"/>
      <c r="X42" s="903"/>
      <c r="Y42" s="903"/>
      <c r="Z42" s="903"/>
      <c r="AA42" s="903"/>
      <c r="AB42" s="903"/>
      <c r="AC42" s="903"/>
    </row>
    <row r="43" spans="1:29" ht="11.1" customHeight="1">
      <c r="A43" s="845" t="s">
        <v>521</v>
      </c>
      <c r="B43" s="825"/>
      <c r="C43" s="881">
        <v>1965</v>
      </c>
      <c r="D43" s="881">
        <v>2715</v>
      </c>
      <c r="E43" s="881">
        <v>23907.378000000001</v>
      </c>
      <c r="F43" s="881">
        <v>15750.004000000001</v>
      </c>
      <c r="G43" s="881">
        <v>36870.326999999997</v>
      </c>
      <c r="H43" s="881">
        <v>91620.051000000007</v>
      </c>
      <c r="I43" s="881">
        <v>17051.481</v>
      </c>
      <c r="J43" s="881">
        <v>74568.570000000007</v>
      </c>
      <c r="K43" s="888">
        <v>13515.987999999999</v>
      </c>
      <c r="L43" s="881"/>
      <c r="V43" s="903"/>
      <c r="W43" s="903"/>
      <c r="X43" s="903"/>
      <c r="Y43" s="903"/>
      <c r="Z43" s="903"/>
      <c r="AA43" s="903"/>
      <c r="AB43" s="903"/>
      <c r="AC43" s="903"/>
    </row>
    <row r="44" spans="1:29" ht="11.1" customHeight="1">
      <c r="A44" s="845" t="s">
        <v>522</v>
      </c>
      <c r="B44" s="825"/>
      <c r="C44" s="881">
        <v>155</v>
      </c>
      <c r="D44" s="881">
        <v>180</v>
      </c>
      <c r="E44" s="881">
        <v>664.52300000000002</v>
      </c>
      <c r="F44" s="881">
        <v>995.55700000000002</v>
      </c>
      <c r="G44" s="881">
        <v>1024.425</v>
      </c>
      <c r="H44" s="881">
        <v>3407.9659999999999</v>
      </c>
      <c r="I44" s="881">
        <v>989.13</v>
      </c>
      <c r="J44" s="881">
        <v>2418.8359999999998</v>
      </c>
      <c r="K44" s="913">
        <v>637.57500000000005</v>
      </c>
      <c r="L44" s="881"/>
      <c r="V44" s="903"/>
      <c r="W44" s="903"/>
      <c r="X44" s="903"/>
      <c r="Y44" s="903"/>
      <c r="Z44" s="903"/>
      <c r="AA44" s="903"/>
      <c r="AB44" s="903"/>
      <c r="AC44" s="903"/>
    </row>
    <row r="45" spans="1:29" ht="11.1" customHeight="1">
      <c r="A45" s="845" t="s">
        <v>523</v>
      </c>
      <c r="B45" s="825"/>
      <c r="C45" s="896">
        <v>182</v>
      </c>
      <c r="D45" s="896">
        <v>231</v>
      </c>
      <c r="E45" s="896">
        <v>1159.2249999999999</v>
      </c>
      <c r="F45" s="896">
        <v>3252.8989999999999</v>
      </c>
      <c r="G45" s="896">
        <v>1739.4010000000001</v>
      </c>
      <c r="H45" s="896">
        <v>7233.4160000000002</v>
      </c>
      <c r="I45" s="896">
        <v>3741.5540000000001</v>
      </c>
      <c r="J45" s="896">
        <v>3491.8620000000001</v>
      </c>
      <c r="K45" s="896">
        <v>753.81899999999996</v>
      </c>
      <c r="L45" s="881"/>
      <c r="V45" s="903"/>
      <c r="W45" s="903"/>
      <c r="X45" s="903"/>
      <c r="Y45" s="903"/>
      <c r="Z45" s="903"/>
      <c r="AA45" s="903"/>
      <c r="AB45" s="903"/>
      <c r="AC45" s="903"/>
    </row>
    <row r="46" spans="1:29" s="831" customFormat="1" ht="20.100000000000001" customHeight="1">
      <c r="A46" s="846" t="s">
        <v>524</v>
      </c>
      <c r="B46" s="905"/>
      <c r="C46" s="899">
        <v>61</v>
      </c>
      <c r="D46" s="899">
        <v>74</v>
      </c>
      <c r="E46" s="914">
        <v>184.69499999999999</v>
      </c>
      <c r="F46" s="914">
        <v>310.81599999999997</v>
      </c>
      <c r="G46" s="914">
        <v>173.11099999999999</v>
      </c>
      <c r="H46" s="914">
        <v>854.02599999999995</v>
      </c>
      <c r="I46" s="914">
        <v>383.23099999999999</v>
      </c>
      <c r="J46" s="914">
        <v>470.79500000000002</v>
      </c>
      <c r="K46" s="914">
        <v>171.785</v>
      </c>
      <c r="L46" s="881"/>
      <c r="V46" s="903"/>
      <c r="W46" s="903"/>
      <c r="X46" s="903"/>
      <c r="Y46" s="903"/>
      <c r="Z46" s="903"/>
      <c r="AA46" s="903"/>
      <c r="AB46" s="903"/>
      <c r="AC46" s="903"/>
    </row>
    <row r="47" spans="1:29" s="831" customFormat="1" ht="12" customHeight="1">
      <c r="A47" s="846" t="s">
        <v>525</v>
      </c>
      <c r="B47" s="905"/>
      <c r="C47" s="899">
        <v>64</v>
      </c>
      <c r="D47" s="899">
        <v>96</v>
      </c>
      <c r="E47" s="914">
        <v>710.80499999999995</v>
      </c>
      <c r="F47" s="914">
        <v>509.92200000000003</v>
      </c>
      <c r="G47" s="914">
        <v>1339.6</v>
      </c>
      <c r="H47" s="914">
        <v>2934.8780000000002</v>
      </c>
      <c r="I47" s="914">
        <v>409.83</v>
      </c>
      <c r="J47" s="914">
        <v>2525.0479999999998</v>
      </c>
      <c r="K47" s="914">
        <v>-66.88</v>
      </c>
      <c r="L47" s="881"/>
      <c r="M47" s="812"/>
      <c r="N47" s="812"/>
      <c r="O47" s="812"/>
      <c r="P47" s="812"/>
      <c r="Q47" s="812"/>
      <c r="R47" s="812"/>
      <c r="S47" s="812"/>
      <c r="T47" s="812"/>
      <c r="U47" s="812"/>
    </row>
    <row r="48" spans="1:29" ht="6.95" customHeight="1" thickBot="1">
      <c r="A48" s="877"/>
      <c r="B48" s="877"/>
      <c r="C48" s="915"/>
      <c r="D48" s="878"/>
      <c r="E48" s="878"/>
      <c r="F48" s="878"/>
      <c r="G48" s="878"/>
      <c r="H48" s="878"/>
      <c r="I48" s="878"/>
      <c r="J48" s="878"/>
      <c r="K48" s="878"/>
    </row>
    <row r="49" spans="1:4" ht="3.75" customHeight="1" thickTop="1">
      <c r="A49" s="431"/>
      <c r="B49" s="431"/>
      <c r="C49" s="879"/>
      <c r="D49" s="879"/>
    </row>
    <row r="50" spans="1:4" ht="12.95" customHeight="1">
      <c r="A50" s="842" t="s">
        <v>513</v>
      </c>
      <c r="B50" s="842"/>
      <c r="C50" s="842"/>
      <c r="D50" s="842"/>
    </row>
    <row r="51" spans="1:4" ht="16.5" customHeight="1"/>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dimension ref="A1:AC50"/>
  <sheetViews>
    <sheetView showGridLines="0" zoomScaleNormal="100" workbookViewId="0"/>
  </sheetViews>
  <sheetFormatPr defaultColWidth="10.5703125" defaultRowHeight="14.25" customHeight="1"/>
  <cols>
    <col min="1" max="1" width="10.5703125" style="812" customWidth="1"/>
    <col min="2" max="2" width="7.28515625" style="812" customWidth="1"/>
    <col min="3" max="3" width="7.42578125" style="812" customWidth="1"/>
    <col min="4" max="4" width="6.7109375" style="812" customWidth="1"/>
    <col min="5" max="6" width="6.85546875" style="812" customWidth="1"/>
    <col min="7" max="7" width="7.7109375" style="812" customWidth="1"/>
    <col min="8" max="8" width="7.42578125" style="812" customWidth="1"/>
    <col min="9" max="9" width="7.28515625" style="812" customWidth="1"/>
    <col min="10" max="10" width="9" style="812" customWidth="1"/>
    <col min="11" max="11" width="9.85546875" style="812" customWidth="1"/>
    <col min="12" max="16384" width="10.5703125" style="812"/>
  </cols>
  <sheetData>
    <row r="1" spans="1:29" ht="18" customHeight="1">
      <c r="A1" s="1921" t="s">
        <v>1737</v>
      </c>
      <c r="B1" s="827"/>
      <c r="C1" s="827"/>
      <c r="D1" s="827"/>
      <c r="E1" s="827"/>
    </row>
    <row r="2" spans="1:29" ht="14.25" customHeight="1">
      <c r="A2" s="2057" t="s">
        <v>578</v>
      </c>
      <c r="B2" s="2057"/>
      <c r="C2" s="2057"/>
      <c r="D2" s="2057"/>
      <c r="E2" s="827"/>
    </row>
    <row r="3" spans="1:29" ht="29.25" customHeight="1">
      <c r="A3" s="2063" t="s">
        <v>580</v>
      </c>
      <c r="B3" s="2063"/>
      <c r="C3" s="2063"/>
      <c r="D3" s="2063"/>
      <c r="E3" s="2063"/>
      <c r="F3" s="2063"/>
      <c r="G3" s="2063"/>
      <c r="H3" s="2063"/>
      <c r="I3" s="2063"/>
      <c r="J3" s="2063"/>
      <c r="K3" s="2063"/>
    </row>
    <row r="4" spans="1:29" ht="12.95" customHeight="1">
      <c r="A4" s="813">
        <v>2015</v>
      </c>
      <c r="B4" s="814"/>
      <c r="C4" s="814"/>
      <c r="D4" s="431"/>
    </row>
    <row r="5" spans="1:29" ht="14.25" customHeight="1">
      <c r="A5" s="815"/>
      <c r="B5" s="816"/>
      <c r="C5" s="817"/>
      <c r="D5" s="817"/>
      <c r="E5" s="2045" t="s">
        <v>488</v>
      </c>
      <c r="F5" s="2046"/>
      <c r="G5" s="2046"/>
      <c r="H5" s="2047" t="s">
        <v>489</v>
      </c>
      <c r="I5" s="2048"/>
      <c r="J5" s="2048"/>
      <c r="K5" s="2049" t="s">
        <v>490</v>
      </c>
    </row>
    <row r="6" spans="1:29" ht="14.25" customHeight="1">
      <c r="A6" s="818"/>
      <c r="B6" s="819"/>
      <c r="C6" s="820"/>
      <c r="D6" s="820"/>
      <c r="E6" s="820"/>
      <c r="F6" s="820"/>
      <c r="G6" s="821"/>
      <c r="H6" s="815"/>
      <c r="I6" s="815"/>
      <c r="J6" s="815"/>
      <c r="K6" s="2050"/>
    </row>
    <row r="7" spans="1:29" ht="14.25" customHeight="1">
      <c r="A7" s="2052" t="s">
        <v>491</v>
      </c>
      <c r="B7" s="2053"/>
      <c r="C7" s="820" t="s">
        <v>492</v>
      </c>
      <c r="D7" s="820" t="s">
        <v>493</v>
      </c>
      <c r="E7" s="2054" t="s">
        <v>494</v>
      </c>
      <c r="F7" s="820" t="s">
        <v>495</v>
      </c>
      <c r="G7" s="820" t="s">
        <v>496</v>
      </c>
      <c r="H7" s="820" t="s">
        <v>0</v>
      </c>
      <c r="I7" s="2054" t="s">
        <v>497</v>
      </c>
      <c r="J7" s="820" t="s">
        <v>498</v>
      </c>
      <c r="K7" s="2050"/>
    </row>
    <row r="8" spans="1:29" ht="14.25" customHeight="1">
      <c r="A8" s="2052" t="s">
        <v>516</v>
      </c>
      <c r="B8" s="2053"/>
      <c r="C8" s="820"/>
      <c r="D8" s="820" t="s">
        <v>500</v>
      </c>
      <c r="E8" s="2055"/>
      <c r="F8" s="820"/>
      <c r="G8" s="820"/>
      <c r="H8" s="820"/>
      <c r="I8" s="2055"/>
      <c r="J8" s="820" t="s">
        <v>501</v>
      </c>
      <c r="K8" s="2050"/>
    </row>
    <row r="9" spans="1:29" ht="14.25" customHeight="1">
      <c r="A9" s="2052" t="s">
        <v>517</v>
      </c>
      <c r="B9" s="2053"/>
      <c r="C9" s="820"/>
      <c r="D9" s="820" t="s">
        <v>503</v>
      </c>
      <c r="E9" s="2055"/>
      <c r="F9" s="820"/>
      <c r="G9" s="820"/>
      <c r="H9" s="820"/>
      <c r="I9" s="2055"/>
      <c r="J9" s="820" t="s">
        <v>504</v>
      </c>
      <c r="K9" s="2050"/>
    </row>
    <row r="10" spans="1:29" ht="14.25" customHeight="1">
      <c r="A10" s="818"/>
      <c r="B10" s="819"/>
      <c r="C10" s="822"/>
      <c r="D10" s="822"/>
      <c r="E10" s="2056"/>
      <c r="F10" s="822"/>
      <c r="G10" s="822"/>
      <c r="H10" s="822"/>
      <c r="I10" s="822"/>
      <c r="J10" s="822"/>
      <c r="K10" s="2051"/>
    </row>
    <row r="11" spans="1:29" ht="14.25" customHeight="1">
      <c r="A11" s="823"/>
      <c r="B11" s="824"/>
      <c r="C11" s="2039" t="s">
        <v>505</v>
      </c>
      <c r="D11" s="2040"/>
      <c r="E11" s="2039" t="s">
        <v>506</v>
      </c>
      <c r="F11" s="2041"/>
      <c r="G11" s="2041"/>
      <c r="H11" s="2041"/>
      <c r="I11" s="2041"/>
      <c r="J11" s="2041"/>
      <c r="K11" s="2041"/>
    </row>
    <row r="12" spans="1:29" ht="14.25" customHeight="1">
      <c r="A12" s="825"/>
      <c r="B12" s="825"/>
      <c r="C12" s="825"/>
      <c r="D12" s="825"/>
    </row>
    <row r="13" spans="1:29" ht="14.25" customHeight="1">
      <c r="A13" s="826" t="s">
        <v>575</v>
      </c>
      <c r="B13" s="825"/>
      <c r="C13" s="906"/>
      <c r="D13" s="906"/>
    </row>
    <row r="14" spans="1:29" ht="11.1" customHeight="1">
      <c r="A14" s="827"/>
      <c r="B14" s="825"/>
      <c r="C14" s="906"/>
      <c r="D14" s="906"/>
      <c r="E14" s="850"/>
      <c r="F14" s="850"/>
      <c r="G14" s="850"/>
      <c r="H14" s="850"/>
      <c r="I14" s="850"/>
      <c r="J14" s="850"/>
      <c r="K14" s="850"/>
    </row>
    <row r="15" spans="1:29" s="831" customFormat="1" ht="11.1" customHeight="1">
      <c r="A15" s="826" t="s">
        <v>28</v>
      </c>
      <c r="B15" s="905"/>
      <c r="C15" s="908">
        <v>2244</v>
      </c>
      <c r="D15" s="908">
        <v>3268</v>
      </c>
      <c r="E15" s="908">
        <v>18491.055</v>
      </c>
      <c r="F15" s="908">
        <v>12877.786</v>
      </c>
      <c r="G15" s="908">
        <v>23366.254000000001</v>
      </c>
      <c r="H15" s="908">
        <v>68698.557000000001</v>
      </c>
      <c r="I15" s="908">
        <v>17090.304</v>
      </c>
      <c r="J15" s="908">
        <v>51608.252999999997</v>
      </c>
      <c r="K15" s="908">
        <v>8247.81</v>
      </c>
      <c r="L15" s="881"/>
      <c r="M15" s="881"/>
      <c r="N15" s="881"/>
      <c r="O15" s="881"/>
      <c r="P15" s="881"/>
      <c r="Q15" s="881"/>
      <c r="R15" s="881"/>
      <c r="S15" s="881"/>
      <c r="T15" s="881"/>
      <c r="U15" s="903"/>
      <c r="V15" s="903"/>
      <c r="W15" s="903"/>
      <c r="X15" s="903"/>
      <c r="Y15" s="903"/>
      <c r="Z15" s="903"/>
      <c r="AA15" s="903"/>
      <c r="AB15" s="903"/>
      <c r="AC15" s="903"/>
    </row>
    <row r="16" spans="1:29" s="831" customFormat="1" ht="20.100000000000001" customHeight="1">
      <c r="A16" s="826" t="s">
        <v>518</v>
      </c>
      <c r="B16" s="905"/>
      <c r="C16" s="908">
        <v>2150</v>
      </c>
      <c r="D16" s="908" t="s">
        <v>529</v>
      </c>
      <c r="E16" s="908" t="s">
        <v>529</v>
      </c>
      <c r="F16" s="908" t="s">
        <v>529</v>
      </c>
      <c r="G16" s="908" t="s">
        <v>529</v>
      </c>
      <c r="H16" s="908" t="s">
        <v>529</v>
      </c>
      <c r="I16" s="908" t="s">
        <v>529</v>
      </c>
      <c r="J16" s="908" t="s">
        <v>529</v>
      </c>
      <c r="K16" s="908" t="s">
        <v>529</v>
      </c>
      <c r="L16" s="881"/>
      <c r="M16" s="881"/>
      <c r="N16" s="881"/>
      <c r="O16" s="881"/>
      <c r="P16" s="881"/>
      <c r="Q16" s="881"/>
      <c r="R16" s="881"/>
      <c r="S16" s="881"/>
      <c r="T16" s="881"/>
      <c r="U16" s="903"/>
      <c r="V16" s="903"/>
      <c r="W16" s="903"/>
      <c r="X16" s="903"/>
      <c r="Y16" s="903"/>
      <c r="Z16" s="903"/>
      <c r="AA16" s="903"/>
      <c r="AB16" s="903"/>
      <c r="AC16" s="903"/>
    </row>
    <row r="17" spans="1:29" ht="20.100000000000001" customHeight="1">
      <c r="A17" s="845" t="s">
        <v>519</v>
      </c>
      <c r="B17" s="825"/>
      <c r="C17" s="906">
        <v>778</v>
      </c>
      <c r="D17" s="906">
        <v>1219</v>
      </c>
      <c r="E17" s="906">
        <v>7803.5919999999996</v>
      </c>
      <c r="F17" s="906">
        <v>8085.2629999999999</v>
      </c>
      <c r="G17" s="906">
        <v>9109.9830000000002</v>
      </c>
      <c r="H17" s="906">
        <v>30930.441999999999</v>
      </c>
      <c r="I17" s="906">
        <v>11223.349</v>
      </c>
      <c r="J17" s="906">
        <v>19707.093000000001</v>
      </c>
      <c r="K17" s="906">
        <v>3136.5880000000002</v>
      </c>
      <c r="L17" s="881"/>
      <c r="M17" s="881"/>
      <c r="N17" s="881"/>
      <c r="O17" s="881"/>
      <c r="P17" s="881"/>
      <c r="Q17" s="881"/>
      <c r="R17" s="881"/>
      <c r="S17" s="881"/>
      <c r="T17" s="881"/>
      <c r="U17" s="903"/>
      <c r="V17" s="903"/>
      <c r="W17" s="903"/>
      <c r="X17" s="903"/>
      <c r="Y17" s="903"/>
      <c r="Z17" s="903"/>
      <c r="AA17" s="903"/>
      <c r="AB17" s="903"/>
      <c r="AC17" s="903"/>
    </row>
    <row r="18" spans="1:29" ht="11.1" customHeight="1">
      <c r="A18" s="845" t="s">
        <v>520</v>
      </c>
      <c r="B18" s="825"/>
      <c r="C18" s="906">
        <v>421</v>
      </c>
      <c r="D18" s="906">
        <v>648</v>
      </c>
      <c r="E18" s="906">
        <v>3621.4940000000001</v>
      </c>
      <c r="F18" s="906">
        <v>1850.501</v>
      </c>
      <c r="G18" s="906">
        <v>3324.3580000000002</v>
      </c>
      <c r="H18" s="906">
        <v>10447.530000000001</v>
      </c>
      <c r="I18" s="906">
        <v>2450.152</v>
      </c>
      <c r="J18" s="906">
        <v>7997.3779999999997</v>
      </c>
      <c r="K18" s="906">
        <v>821.60799999999995</v>
      </c>
      <c r="L18" s="881"/>
      <c r="M18" s="881"/>
      <c r="N18" s="881"/>
      <c r="O18" s="881"/>
      <c r="P18" s="881"/>
      <c r="Q18" s="881"/>
      <c r="R18" s="881"/>
      <c r="S18" s="881"/>
      <c r="T18" s="881"/>
      <c r="U18" s="903"/>
      <c r="V18" s="903"/>
      <c r="W18" s="903"/>
      <c r="X18" s="903"/>
      <c r="Y18" s="903"/>
      <c r="Z18" s="903"/>
      <c r="AA18" s="903"/>
      <c r="AB18" s="903"/>
      <c r="AC18" s="903"/>
    </row>
    <row r="19" spans="1:29" ht="11.1" customHeight="1">
      <c r="A19" s="845" t="s">
        <v>521</v>
      </c>
      <c r="B19" s="825"/>
      <c r="C19" s="906">
        <v>769</v>
      </c>
      <c r="D19" s="906">
        <v>994</v>
      </c>
      <c r="E19" s="906">
        <v>5276.0749999999998</v>
      </c>
      <c r="F19" s="906">
        <v>1961.982</v>
      </c>
      <c r="G19" s="906">
        <v>8860.8320000000003</v>
      </c>
      <c r="H19" s="906">
        <v>20866.409</v>
      </c>
      <c r="I19" s="906">
        <v>2322.924</v>
      </c>
      <c r="J19" s="906">
        <v>18543.485000000001</v>
      </c>
      <c r="K19" s="906">
        <v>3164.46</v>
      </c>
      <c r="L19" s="881"/>
      <c r="M19" s="881"/>
      <c r="N19" s="881"/>
      <c r="O19" s="881"/>
      <c r="P19" s="881"/>
      <c r="Q19" s="881"/>
      <c r="R19" s="881"/>
      <c r="S19" s="881"/>
      <c r="T19" s="881"/>
      <c r="U19" s="903"/>
      <c r="V19" s="903"/>
      <c r="W19" s="903"/>
      <c r="X19" s="903"/>
      <c r="Y19" s="903"/>
      <c r="Z19" s="903"/>
      <c r="AA19" s="903"/>
      <c r="AB19" s="903"/>
      <c r="AC19" s="903"/>
    </row>
    <row r="20" spans="1:29" ht="11.1" customHeight="1">
      <c r="A20" s="845" t="s">
        <v>522</v>
      </c>
      <c r="B20" s="825"/>
      <c r="C20" s="906">
        <v>99</v>
      </c>
      <c r="D20" s="906">
        <v>129</v>
      </c>
      <c r="E20" s="906">
        <v>444.411</v>
      </c>
      <c r="F20" s="906">
        <v>193.46899999999999</v>
      </c>
      <c r="G20" s="906">
        <v>615.99300000000005</v>
      </c>
      <c r="H20" s="906">
        <v>1707.018</v>
      </c>
      <c r="I20" s="906">
        <v>279.40600000000001</v>
      </c>
      <c r="J20" s="906">
        <v>1427.6120000000001</v>
      </c>
      <c r="K20" s="906">
        <v>266.63</v>
      </c>
      <c r="L20" s="881"/>
      <c r="M20" s="881"/>
      <c r="N20" s="881"/>
      <c r="O20" s="881"/>
      <c r="P20" s="881"/>
      <c r="Q20" s="881"/>
      <c r="R20" s="881"/>
      <c r="S20" s="881"/>
      <c r="T20" s="881"/>
      <c r="U20" s="903"/>
      <c r="V20" s="903"/>
      <c r="W20" s="903"/>
      <c r="X20" s="903"/>
      <c r="Y20" s="903"/>
      <c r="Z20" s="903"/>
      <c r="AA20" s="903"/>
      <c r="AB20" s="903"/>
      <c r="AC20" s="903"/>
    </row>
    <row r="21" spans="1:29" ht="9" customHeight="1">
      <c r="A21" s="845" t="s">
        <v>523</v>
      </c>
      <c r="B21" s="825"/>
      <c r="C21" s="906">
        <v>83</v>
      </c>
      <c r="D21" s="906" t="s">
        <v>529</v>
      </c>
      <c r="E21" s="906" t="s">
        <v>529</v>
      </c>
      <c r="F21" s="906" t="s">
        <v>529</v>
      </c>
      <c r="G21" s="906" t="s">
        <v>529</v>
      </c>
      <c r="H21" s="906" t="s">
        <v>529</v>
      </c>
      <c r="I21" s="906" t="s">
        <v>529</v>
      </c>
      <c r="J21" s="906" t="s">
        <v>529</v>
      </c>
      <c r="K21" s="906" t="s">
        <v>529</v>
      </c>
      <c r="L21" s="881"/>
      <c r="M21" s="881"/>
      <c r="N21" s="881"/>
      <c r="O21" s="881"/>
      <c r="P21" s="881"/>
      <c r="Q21" s="881"/>
      <c r="R21" s="881"/>
      <c r="S21" s="881"/>
      <c r="T21" s="881"/>
      <c r="U21" s="903"/>
      <c r="V21" s="903"/>
      <c r="W21" s="903"/>
      <c r="X21" s="903"/>
      <c r="Y21" s="903"/>
      <c r="Z21" s="903"/>
      <c r="AA21" s="903"/>
      <c r="AB21" s="903"/>
      <c r="AC21" s="903"/>
    </row>
    <row r="22" spans="1:29" s="831" customFormat="1" ht="20.100000000000001" customHeight="1">
      <c r="A22" s="846" t="s">
        <v>524</v>
      </c>
      <c r="B22" s="905"/>
      <c r="C22" s="908">
        <v>56</v>
      </c>
      <c r="D22" s="908">
        <v>68</v>
      </c>
      <c r="E22" s="887">
        <v>208.06299999999999</v>
      </c>
      <c r="F22" s="887">
        <v>221.078</v>
      </c>
      <c r="G22" s="887">
        <v>233.749</v>
      </c>
      <c r="H22" s="887">
        <v>873.63599999999997</v>
      </c>
      <c r="I22" s="887">
        <v>153.184</v>
      </c>
      <c r="J22" s="887">
        <v>720.452</v>
      </c>
      <c r="K22" s="887">
        <v>154.92400000000001</v>
      </c>
      <c r="L22" s="881"/>
      <c r="M22" s="881"/>
      <c r="N22" s="881"/>
      <c r="O22" s="881"/>
      <c r="P22" s="881"/>
      <c r="Q22" s="881"/>
      <c r="R22" s="881"/>
      <c r="S22" s="881"/>
      <c r="T22" s="881"/>
      <c r="U22" s="903"/>
      <c r="V22" s="903"/>
      <c r="W22" s="903"/>
      <c r="X22" s="903"/>
      <c r="Y22" s="903"/>
      <c r="Z22" s="903"/>
      <c r="AA22" s="903"/>
      <c r="AB22" s="903"/>
      <c r="AC22" s="903"/>
    </row>
    <row r="23" spans="1:29" s="831" customFormat="1" ht="14.25" customHeight="1">
      <c r="A23" s="846" t="s">
        <v>525</v>
      </c>
      <c r="B23" s="905"/>
      <c r="C23" s="908">
        <v>38</v>
      </c>
      <c r="D23" s="908" t="s">
        <v>529</v>
      </c>
      <c r="E23" s="887" t="s">
        <v>529</v>
      </c>
      <c r="F23" s="887" t="s">
        <v>529</v>
      </c>
      <c r="G23" s="887" t="s">
        <v>529</v>
      </c>
      <c r="H23" s="887" t="s">
        <v>529</v>
      </c>
      <c r="I23" s="887" t="s">
        <v>529</v>
      </c>
      <c r="J23" s="887" t="s">
        <v>529</v>
      </c>
      <c r="K23" s="887" t="s">
        <v>529</v>
      </c>
      <c r="L23" s="881"/>
      <c r="M23" s="881"/>
      <c r="N23" s="881"/>
      <c r="O23" s="881"/>
      <c r="P23" s="881"/>
      <c r="Q23" s="881"/>
      <c r="R23" s="881"/>
      <c r="S23" s="881"/>
      <c r="T23" s="881"/>
      <c r="U23" s="903"/>
      <c r="V23" s="903"/>
      <c r="W23" s="903"/>
      <c r="X23" s="903"/>
      <c r="Y23" s="903"/>
      <c r="Z23" s="903"/>
      <c r="AA23" s="903"/>
      <c r="AB23" s="903"/>
      <c r="AC23" s="903"/>
    </row>
    <row r="24" spans="1:29" ht="14.25" customHeight="1">
      <c r="A24" s="846"/>
      <c r="B24" s="825"/>
      <c r="C24" s="906"/>
      <c r="D24" s="906"/>
      <c r="E24" s="916"/>
      <c r="F24" s="916"/>
      <c r="G24" s="916"/>
      <c r="H24" s="916"/>
      <c r="I24" s="916"/>
      <c r="J24" s="916"/>
      <c r="K24" s="916"/>
      <c r="L24" s="881"/>
      <c r="M24" s="881"/>
      <c r="N24" s="881"/>
      <c r="O24" s="881"/>
      <c r="P24" s="881"/>
      <c r="Q24" s="881"/>
      <c r="R24" s="881"/>
      <c r="S24" s="881"/>
      <c r="T24" s="881"/>
    </row>
    <row r="25" spans="1:29" ht="14.25" customHeight="1">
      <c r="A25" s="826" t="s">
        <v>576</v>
      </c>
      <c r="B25" s="825"/>
    </row>
    <row r="26" spans="1:29" ht="11.1" customHeight="1">
      <c r="A26" s="827"/>
      <c r="B26" s="825"/>
    </row>
    <row r="27" spans="1:29" s="831" customFormat="1" ht="11.1" customHeight="1">
      <c r="A27" s="826" t="s">
        <v>28</v>
      </c>
      <c r="B27" s="905"/>
      <c r="C27" s="908">
        <v>3062</v>
      </c>
      <c r="D27" s="908">
        <v>3575</v>
      </c>
      <c r="E27" s="908">
        <v>15337.971</v>
      </c>
      <c r="F27" s="908">
        <v>112.89100000000001</v>
      </c>
      <c r="G27" s="908">
        <v>21500.275000000001</v>
      </c>
      <c r="H27" s="908">
        <v>53977.760000000002</v>
      </c>
      <c r="I27" s="908">
        <v>145.52500000000001</v>
      </c>
      <c r="J27" s="908">
        <v>53832.235000000001</v>
      </c>
      <c r="K27" s="908">
        <v>18962.490000000002</v>
      </c>
      <c r="L27" s="881"/>
      <c r="M27" s="881"/>
      <c r="N27" s="881"/>
      <c r="O27" s="881"/>
      <c r="P27" s="881"/>
      <c r="Q27" s="881"/>
      <c r="R27" s="881"/>
      <c r="S27" s="881"/>
      <c r="T27" s="881"/>
      <c r="U27" s="903"/>
      <c r="V27" s="903"/>
      <c r="W27" s="903"/>
      <c r="X27" s="903"/>
      <c r="Y27" s="903"/>
      <c r="Z27" s="903"/>
      <c r="AA27" s="903"/>
      <c r="AB27" s="903"/>
      <c r="AC27" s="903"/>
    </row>
    <row r="28" spans="1:29" s="831" customFormat="1" ht="20.100000000000001" customHeight="1">
      <c r="A28" s="826" t="s">
        <v>518</v>
      </c>
      <c r="B28" s="905"/>
      <c r="C28" s="908">
        <v>2997</v>
      </c>
      <c r="D28" s="908">
        <v>3510</v>
      </c>
      <c r="E28" s="908">
        <v>15317.555</v>
      </c>
      <c r="F28" s="908">
        <v>112.89100000000001</v>
      </c>
      <c r="G28" s="908">
        <v>21460.079000000002</v>
      </c>
      <c r="H28" s="908">
        <v>53683.122000000003</v>
      </c>
      <c r="I28" s="908">
        <v>145.52500000000001</v>
      </c>
      <c r="J28" s="908">
        <v>53537.597000000002</v>
      </c>
      <c r="K28" s="908">
        <v>18730.522000000001</v>
      </c>
      <c r="L28" s="881"/>
      <c r="M28" s="881"/>
      <c r="N28" s="881"/>
      <c r="O28" s="881"/>
      <c r="P28" s="881"/>
      <c r="Q28" s="881"/>
      <c r="R28" s="881"/>
      <c r="S28" s="881"/>
      <c r="T28" s="881"/>
      <c r="U28" s="903"/>
      <c r="V28" s="903"/>
      <c r="W28" s="903"/>
      <c r="X28" s="903"/>
      <c r="Y28" s="903"/>
      <c r="Z28" s="903"/>
      <c r="AA28" s="903"/>
      <c r="AB28" s="903"/>
      <c r="AC28" s="903"/>
    </row>
    <row r="29" spans="1:29" ht="20.100000000000001" customHeight="1">
      <c r="A29" s="845" t="s">
        <v>519</v>
      </c>
      <c r="B29" s="825"/>
      <c r="C29" s="906">
        <v>662</v>
      </c>
      <c r="D29" s="906">
        <v>814</v>
      </c>
      <c r="E29" s="906">
        <v>3275.6179999999999</v>
      </c>
      <c r="F29" s="906">
        <v>43.168999999999997</v>
      </c>
      <c r="G29" s="906">
        <v>4152.8680000000004</v>
      </c>
      <c r="H29" s="906">
        <v>11218.583000000001</v>
      </c>
      <c r="I29" s="906">
        <v>59.343000000000004</v>
      </c>
      <c r="J29" s="906">
        <v>11159.24</v>
      </c>
      <c r="K29" s="906">
        <v>3382.67</v>
      </c>
      <c r="L29" s="881"/>
      <c r="M29" s="881"/>
      <c r="N29" s="881"/>
      <c r="O29" s="881"/>
      <c r="P29" s="881"/>
      <c r="Q29" s="881"/>
      <c r="R29" s="881"/>
      <c r="S29" s="881"/>
      <c r="T29" s="881"/>
      <c r="U29" s="903"/>
      <c r="V29" s="903"/>
      <c r="W29" s="903"/>
      <c r="X29" s="903"/>
      <c r="Y29" s="903"/>
      <c r="Z29" s="903"/>
      <c r="AA29" s="903"/>
      <c r="AB29" s="903"/>
      <c r="AC29" s="903"/>
    </row>
    <row r="30" spans="1:29" ht="11.1" customHeight="1">
      <c r="A30" s="845" t="s">
        <v>520</v>
      </c>
      <c r="B30" s="825"/>
      <c r="C30" s="906">
        <v>425</v>
      </c>
      <c r="D30" s="906">
        <v>468</v>
      </c>
      <c r="E30" s="906">
        <v>1134.8879999999999</v>
      </c>
      <c r="F30" s="906">
        <v>0.5</v>
      </c>
      <c r="G30" s="906">
        <v>1570.886</v>
      </c>
      <c r="H30" s="906">
        <v>4998.9970000000003</v>
      </c>
      <c r="I30" s="906">
        <v>0.80600000000000005</v>
      </c>
      <c r="J30" s="906">
        <v>4998.1909999999998</v>
      </c>
      <c r="K30" s="906">
        <v>2165.2750000000001</v>
      </c>
      <c r="L30" s="881"/>
      <c r="M30" s="881"/>
      <c r="N30" s="881"/>
      <c r="O30" s="832"/>
      <c r="P30" s="881"/>
      <c r="Q30" s="881"/>
      <c r="R30" s="832"/>
      <c r="S30" s="881"/>
      <c r="T30" s="881"/>
      <c r="U30" s="903"/>
      <c r="V30" s="903"/>
      <c r="W30" s="903"/>
      <c r="X30" s="903"/>
      <c r="Y30" s="903"/>
      <c r="Z30" s="903"/>
      <c r="AA30" s="903"/>
      <c r="AB30" s="903"/>
      <c r="AC30" s="903"/>
    </row>
    <row r="31" spans="1:29" ht="11.1" customHeight="1">
      <c r="A31" s="845" t="s">
        <v>521</v>
      </c>
      <c r="B31" s="825"/>
      <c r="C31" s="906">
        <v>1618</v>
      </c>
      <c r="D31" s="906">
        <v>1917</v>
      </c>
      <c r="E31" s="906">
        <v>10411.869000000001</v>
      </c>
      <c r="F31" s="906">
        <v>41.874000000000002</v>
      </c>
      <c r="G31" s="906">
        <v>14605.987999999999</v>
      </c>
      <c r="H31" s="906">
        <v>33766.421999999999</v>
      </c>
      <c r="I31" s="906">
        <v>47.485999999999997</v>
      </c>
      <c r="J31" s="906">
        <v>33718.936000000002</v>
      </c>
      <c r="K31" s="906">
        <v>11249.826999999999</v>
      </c>
      <c r="L31" s="881"/>
      <c r="M31" s="881"/>
      <c r="N31" s="881"/>
      <c r="O31" s="881"/>
      <c r="P31" s="881"/>
      <c r="Q31" s="881"/>
      <c r="R31" s="881"/>
      <c r="S31" s="881"/>
      <c r="T31" s="881"/>
      <c r="U31" s="903"/>
      <c r="V31" s="903"/>
      <c r="W31" s="903"/>
      <c r="X31" s="903"/>
      <c r="Y31" s="903"/>
      <c r="Z31" s="903"/>
      <c r="AA31" s="903"/>
      <c r="AB31" s="903"/>
      <c r="AC31" s="903"/>
    </row>
    <row r="32" spans="1:29" ht="11.1" customHeight="1">
      <c r="A32" s="845" t="s">
        <v>522</v>
      </c>
      <c r="B32" s="825"/>
      <c r="C32" s="906">
        <v>108</v>
      </c>
      <c r="D32" s="906">
        <v>114</v>
      </c>
      <c r="E32" s="906">
        <v>151.09</v>
      </c>
      <c r="F32" s="906">
        <v>24.15</v>
      </c>
      <c r="G32" s="906">
        <v>337.34800000000001</v>
      </c>
      <c r="H32" s="906">
        <v>1051.057</v>
      </c>
      <c r="I32" s="906">
        <v>36.604999999999997</v>
      </c>
      <c r="J32" s="906">
        <v>1014.452</v>
      </c>
      <c r="K32" s="906">
        <v>481.21800000000002</v>
      </c>
      <c r="L32" s="881"/>
      <c r="M32" s="881"/>
      <c r="N32" s="881"/>
      <c r="O32" s="881"/>
      <c r="P32" s="881"/>
      <c r="Q32" s="881"/>
      <c r="R32" s="881"/>
      <c r="S32" s="881"/>
      <c r="T32" s="881"/>
      <c r="U32" s="903"/>
      <c r="V32" s="903"/>
      <c r="W32" s="903"/>
      <c r="X32" s="903"/>
      <c r="Y32" s="903"/>
      <c r="Z32" s="903"/>
      <c r="AA32" s="903"/>
      <c r="AB32" s="903"/>
      <c r="AC32" s="903"/>
    </row>
    <row r="33" spans="1:29" ht="11.1" customHeight="1">
      <c r="A33" s="845" t="s">
        <v>523</v>
      </c>
      <c r="B33" s="825"/>
      <c r="C33" s="906">
        <v>184</v>
      </c>
      <c r="D33" s="906">
        <v>197</v>
      </c>
      <c r="E33" s="906">
        <v>344.09</v>
      </c>
      <c r="F33" s="906">
        <v>3.198</v>
      </c>
      <c r="G33" s="906">
        <v>792.98900000000003</v>
      </c>
      <c r="H33" s="906">
        <v>2648.0630000000001</v>
      </c>
      <c r="I33" s="906">
        <v>1.2849999999999999</v>
      </c>
      <c r="J33" s="906">
        <v>2646.7779999999998</v>
      </c>
      <c r="K33" s="906">
        <v>1451.5319999999999</v>
      </c>
      <c r="L33" s="881"/>
      <c r="M33" s="881"/>
      <c r="N33" s="881"/>
      <c r="O33" s="881"/>
      <c r="P33" s="881"/>
      <c r="Q33" s="881"/>
      <c r="R33" s="881"/>
      <c r="S33" s="881"/>
      <c r="T33" s="881"/>
      <c r="U33" s="903"/>
      <c r="V33" s="903"/>
      <c r="W33" s="903"/>
      <c r="X33" s="903"/>
      <c r="Y33" s="903"/>
      <c r="Z33" s="903"/>
      <c r="AA33" s="903"/>
      <c r="AB33" s="903"/>
      <c r="AC33" s="903"/>
    </row>
    <row r="34" spans="1:29" s="831" customFormat="1" ht="20.100000000000001" customHeight="1">
      <c r="A34" s="846" t="s">
        <v>524</v>
      </c>
      <c r="B34" s="905"/>
      <c r="C34" s="873">
        <v>38</v>
      </c>
      <c r="D34" s="873" t="s">
        <v>529</v>
      </c>
      <c r="E34" s="887" t="s">
        <v>529</v>
      </c>
      <c r="F34" s="887" t="s">
        <v>529</v>
      </c>
      <c r="G34" s="887" t="s">
        <v>529</v>
      </c>
      <c r="H34" s="887" t="s">
        <v>529</v>
      </c>
      <c r="I34" s="887" t="s">
        <v>529</v>
      </c>
      <c r="J34" s="887" t="s">
        <v>529</v>
      </c>
      <c r="K34" s="887" t="s">
        <v>529</v>
      </c>
      <c r="L34" s="881"/>
      <c r="M34" s="881"/>
      <c r="N34" s="881"/>
      <c r="O34" s="881"/>
      <c r="P34" s="881"/>
      <c r="Q34" s="881"/>
      <c r="R34" s="881"/>
      <c r="S34" s="881"/>
      <c r="T34" s="881"/>
      <c r="U34" s="903"/>
      <c r="V34" s="903"/>
      <c r="W34" s="903"/>
      <c r="X34" s="903"/>
      <c r="Y34" s="903"/>
      <c r="Z34" s="903"/>
      <c r="AA34" s="903"/>
      <c r="AB34" s="903"/>
      <c r="AC34" s="903"/>
    </row>
    <row r="35" spans="1:29" s="831" customFormat="1" ht="12" customHeight="1">
      <c r="A35" s="846" t="s">
        <v>525</v>
      </c>
      <c r="B35" s="905"/>
      <c r="C35" s="873">
        <v>27</v>
      </c>
      <c r="D35" s="873" t="s">
        <v>529</v>
      </c>
      <c r="E35" s="887" t="s">
        <v>529</v>
      </c>
      <c r="F35" s="887" t="s">
        <v>529</v>
      </c>
      <c r="G35" s="887" t="s">
        <v>529</v>
      </c>
      <c r="H35" s="887" t="s">
        <v>529</v>
      </c>
      <c r="I35" s="887" t="s">
        <v>529</v>
      </c>
      <c r="J35" s="887" t="s">
        <v>529</v>
      </c>
      <c r="K35" s="887" t="s">
        <v>529</v>
      </c>
      <c r="L35" s="881"/>
      <c r="M35" s="881"/>
      <c r="N35" s="881"/>
      <c r="O35" s="881"/>
      <c r="P35" s="881"/>
      <c r="Q35" s="881"/>
      <c r="R35" s="881"/>
      <c r="S35" s="881"/>
      <c r="T35" s="881"/>
      <c r="U35" s="903"/>
      <c r="V35" s="903"/>
      <c r="W35" s="903"/>
      <c r="X35" s="903"/>
      <c r="Y35" s="903"/>
      <c r="Z35" s="903"/>
      <c r="AA35" s="903"/>
      <c r="AB35" s="903"/>
      <c r="AC35" s="903"/>
    </row>
    <row r="36" spans="1:29" ht="14.25" customHeight="1">
      <c r="A36" s="846"/>
      <c r="B36" s="825"/>
      <c r="C36" s="906"/>
      <c r="D36" s="906"/>
      <c r="E36" s="901"/>
      <c r="F36" s="901"/>
      <c r="G36" s="901"/>
      <c r="H36" s="901"/>
      <c r="I36" s="901"/>
      <c r="J36" s="901"/>
      <c r="K36" s="901"/>
      <c r="L36" s="881"/>
      <c r="M36" s="881"/>
      <c r="N36" s="881"/>
      <c r="O36" s="881"/>
      <c r="P36" s="881"/>
      <c r="Q36" s="881"/>
      <c r="R36" s="881"/>
      <c r="S36" s="881"/>
      <c r="T36" s="881"/>
    </row>
    <row r="37" spans="1:29" ht="14.25" customHeight="1">
      <c r="A37" s="826" t="s">
        <v>577</v>
      </c>
      <c r="B37" s="827"/>
    </row>
    <row r="38" spans="1:29" ht="11.1" customHeight="1">
      <c r="A38" s="827"/>
      <c r="B38" s="827"/>
    </row>
    <row r="39" spans="1:29" s="831" customFormat="1" ht="11.1" customHeight="1">
      <c r="A39" s="826" t="s">
        <v>28</v>
      </c>
      <c r="B39" s="826"/>
      <c r="C39" s="880">
        <v>28</v>
      </c>
      <c r="D39" s="880">
        <v>31</v>
      </c>
      <c r="E39" s="880">
        <v>140.77600000000001</v>
      </c>
      <c r="F39" s="880">
        <v>569.36900000000003</v>
      </c>
      <c r="G39" s="880">
        <v>161.84</v>
      </c>
      <c r="H39" s="880">
        <v>892.553</v>
      </c>
      <c r="I39" s="880">
        <v>636.64</v>
      </c>
      <c r="J39" s="880">
        <v>255.91300000000001</v>
      </c>
      <c r="K39" s="880">
        <v>-37.179000000000002</v>
      </c>
      <c r="L39" s="881"/>
      <c r="M39" s="881"/>
      <c r="N39" s="881"/>
      <c r="O39" s="881"/>
      <c r="P39" s="881"/>
      <c r="Q39" s="881"/>
      <c r="R39" s="881"/>
      <c r="S39" s="881"/>
      <c r="T39" s="881"/>
      <c r="U39" s="903"/>
      <c r="V39" s="903"/>
      <c r="W39" s="903"/>
      <c r="X39" s="903"/>
      <c r="Y39" s="903"/>
      <c r="Z39" s="903"/>
      <c r="AA39" s="903"/>
      <c r="AB39" s="903"/>
      <c r="AC39" s="903"/>
    </row>
    <row r="40" spans="1:29" s="831" customFormat="1" ht="20.100000000000001" customHeight="1">
      <c r="A40" s="826" t="s">
        <v>518</v>
      </c>
      <c r="B40" s="826"/>
      <c r="C40" s="880">
        <v>28</v>
      </c>
      <c r="D40" s="880">
        <v>31</v>
      </c>
      <c r="E40" s="880">
        <v>140.77600000000001</v>
      </c>
      <c r="F40" s="880">
        <v>569.36900000000003</v>
      </c>
      <c r="G40" s="880">
        <v>161.84</v>
      </c>
      <c r="H40" s="880">
        <v>892.553</v>
      </c>
      <c r="I40" s="880">
        <v>636.64</v>
      </c>
      <c r="J40" s="880">
        <v>255.91300000000001</v>
      </c>
      <c r="K40" s="880">
        <v>-37.179000000000002</v>
      </c>
      <c r="L40" s="881"/>
      <c r="M40" s="881"/>
      <c r="N40" s="881"/>
      <c r="O40" s="881"/>
      <c r="P40" s="881"/>
      <c r="Q40" s="881"/>
      <c r="R40" s="881"/>
      <c r="S40" s="881"/>
      <c r="T40" s="881"/>
      <c r="U40" s="903"/>
      <c r="V40" s="903"/>
      <c r="W40" s="903"/>
      <c r="X40" s="903"/>
      <c r="Y40" s="903"/>
      <c r="Z40" s="903"/>
      <c r="AA40" s="903"/>
      <c r="AB40" s="903"/>
      <c r="AC40" s="903"/>
    </row>
    <row r="41" spans="1:29" ht="20.100000000000001" customHeight="1">
      <c r="A41" s="845" t="s">
        <v>519</v>
      </c>
      <c r="B41" s="827"/>
      <c r="C41" s="881">
        <v>5</v>
      </c>
      <c r="D41" s="881">
        <v>5</v>
      </c>
      <c r="E41" s="881">
        <v>13.169</v>
      </c>
      <c r="F41" s="881">
        <v>62.146000000000001</v>
      </c>
      <c r="G41" s="881">
        <v>7.3179999999999996</v>
      </c>
      <c r="H41" s="881">
        <v>99.522000000000006</v>
      </c>
      <c r="I41" s="881">
        <v>79.852000000000004</v>
      </c>
      <c r="J41" s="881">
        <v>19.670000000000002</v>
      </c>
      <c r="K41" s="881">
        <v>-3.4969999999999999</v>
      </c>
      <c r="L41" s="881"/>
      <c r="M41" s="881"/>
      <c r="N41" s="881"/>
      <c r="O41" s="881"/>
      <c r="P41" s="881"/>
      <c r="Q41" s="881"/>
      <c r="R41" s="881"/>
      <c r="S41" s="881"/>
      <c r="T41" s="881"/>
      <c r="U41" s="903"/>
      <c r="V41" s="903"/>
      <c r="W41" s="903"/>
      <c r="X41" s="903"/>
      <c r="Y41" s="903"/>
      <c r="Z41" s="903"/>
      <c r="AA41" s="903"/>
      <c r="AB41" s="903"/>
      <c r="AC41" s="903"/>
    </row>
    <row r="42" spans="1:29" ht="11.1" customHeight="1">
      <c r="A42" s="845" t="s">
        <v>520</v>
      </c>
      <c r="B42" s="827"/>
      <c r="C42" s="881">
        <v>10</v>
      </c>
      <c r="D42" s="859" t="s">
        <v>529</v>
      </c>
      <c r="E42" s="859" t="s">
        <v>529</v>
      </c>
      <c r="F42" s="859" t="s">
        <v>529</v>
      </c>
      <c r="G42" s="859" t="s">
        <v>529</v>
      </c>
      <c r="H42" s="859" t="s">
        <v>529</v>
      </c>
      <c r="I42" s="859" t="s">
        <v>529</v>
      </c>
      <c r="J42" s="859" t="s">
        <v>529</v>
      </c>
      <c r="K42" s="859" t="s">
        <v>529</v>
      </c>
      <c r="L42" s="881"/>
      <c r="M42" s="881"/>
      <c r="N42" s="881"/>
      <c r="O42" s="881"/>
      <c r="P42" s="881"/>
      <c r="Q42" s="881"/>
      <c r="R42" s="881"/>
      <c r="S42" s="881"/>
      <c r="T42" s="881"/>
      <c r="U42" s="903"/>
      <c r="V42" s="903"/>
      <c r="W42" s="903"/>
      <c r="X42" s="903"/>
      <c r="Y42" s="903"/>
      <c r="Z42" s="903"/>
      <c r="AA42" s="903"/>
      <c r="AB42" s="903"/>
      <c r="AC42" s="903"/>
    </row>
    <row r="43" spans="1:29" ht="11.1" customHeight="1">
      <c r="A43" s="845" t="s">
        <v>521</v>
      </c>
      <c r="B43" s="827"/>
      <c r="C43" s="881">
        <v>12</v>
      </c>
      <c r="D43" s="881">
        <v>15</v>
      </c>
      <c r="E43" s="881">
        <v>92.602000000000004</v>
      </c>
      <c r="F43" s="881">
        <v>489.36799999999999</v>
      </c>
      <c r="G43" s="881">
        <v>114.402</v>
      </c>
      <c r="H43" s="881">
        <v>695.24</v>
      </c>
      <c r="I43" s="881">
        <v>535.58399999999995</v>
      </c>
      <c r="J43" s="881">
        <v>159.65600000000001</v>
      </c>
      <c r="K43" s="881">
        <v>0.32400000000000001</v>
      </c>
      <c r="L43" s="881"/>
      <c r="M43" s="881"/>
      <c r="N43" s="881"/>
      <c r="O43" s="881"/>
      <c r="P43" s="881"/>
      <c r="Q43" s="881"/>
      <c r="R43" s="881"/>
      <c r="S43" s="881"/>
      <c r="T43" s="881"/>
      <c r="U43" s="903"/>
      <c r="V43" s="903"/>
      <c r="W43" s="903"/>
      <c r="X43" s="903"/>
      <c r="Y43" s="903"/>
      <c r="Z43" s="903"/>
      <c r="AA43" s="903"/>
      <c r="AB43" s="903"/>
      <c r="AC43" s="903"/>
    </row>
    <row r="44" spans="1:29" ht="11.1" customHeight="1">
      <c r="A44" s="845" t="s">
        <v>522</v>
      </c>
      <c r="B44" s="827"/>
      <c r="C44" s="881">
        <v>1</v>
      </c>
      <c r="D44" s="881" t="s">
        <v>529</v>
      </c>
      <c r="E44" s="881" t="s">
        <v>529</v>
      </c>
      <c r="F44" s="881" t="s">
        <v>529</v>
      </c>
      <c r="G44" s="881" t="s">
        <v>529</v>
      </c>
      <c r="H44" s="881" t="s">
        <v>529</v>
      </c>
      <c r="I44" s="881" t="s">
        <v>529</v>
      </c>
      <c r="J44" s="881" t="s">
        <v>529</v>
      </c>
      <c r="K44" s="881" t="s">
        <v>529</v>
      </c>
      <c r="L44" s="881"/>
      <c r="M44" s="881"/>
      <c r="N44" s="881"/>
      <c r="O44" s="881"/>
      <c r="P44" s="881"/>
      <c r="Q44" s="881"/>
      <c r="R44" s="881"/>
      <c r="S44" s="881"/>
      <c r="T44" s="881"/>
      <c r="U44" s="903"/>
      <c r="V44" s="903"/>
      <c r="W44" s="903"/>
      <c r="X44" s="903"/>
      <c r="Y44" s="903"/>
      <c r="Z44" s="903"/>
      <c r="AA44" s="903"/>
      <c r="AB44" s="903"/>
      <c r="AC44" s="903"/>
    </row>
    <row r="45" spans="1:29" ht="11.1" customHeight="1">
      <c r="A45" s="845" t="s">
        <v>523</v>
      </c>
      <c r="B45" s="827"/>
      <c r="C45" s="881">
        <v>0</v>
      </c>
      <c r="D45" s="859">
        <v>0</v>
      </c>
      <c r="E45" s="859">
        <v>0</v>
      </c>
      <c r="F45" s="859">
        <v>0</v>
      </c>
      <c r="G45" s="859">
        <v>0</v>
      </c>
      <c r="H45" s="859">
        <v>0</v>
      </c>
      <c r="I45" s="859">
        <v>0</v>
      </c>
      <c r="J45" s="859">
        <v>0</v>
      </c>
      <c r="K45" s="859">
        <v>0</v>
      </c>
      <c r="L45" s="881"/>
      <c r="M45" s="881"/>
      <c r="N45" s="881"/>
      <c r="O45" s="881"/>
      <c r="P45" s="881"/>
      <c r="Q45" s="881"/>
      <c r="R45" s="881"/>
      <c r="S45" s="881"/>
      <c r="T45" s="881"/>
      <c r="U45" s="903"/>
      <c r="V45" s="903"/>
      <c r="W45" s="903"/>
      <c r="X45" s="903"/>
      <c r="Y45" s="903"/>
      <c r="Z45" s="903"/>
      <c r="AA45" s="903"/>
      <c r="AB45" s="903"/>
      <c r="AC45" s="903"/>
    </row>
    <row r="46" spans="1:29" s="831" customFormat="1" ht="20.100000000000001" customHeight="1">
      <c r="A46" s="846" t="s">
        <v>524</v>
      </c>
      <c r="B46" s="826"/>
      <c r="C46" s="826">
        <v>0</v>
      </c>
      <c r="D46" s="826">
        <v>0</v>
      </c>
      <c r="E46" s="831">
        <v>0</v>
      </c>
      <c r="F46" s="831">
        <v>0</v>
      </c>
      <c r="G46" s="831">
        <v>0</v>
      </c>
      <c r="H46" s="831">
        <v>0</v>
      </c>
      <c r="I46" s="831">
        <v>0</v>
      </c>
      <c r="J46" s="831">
        <v>0</v>
      </c>
      <c r="K46" s="831">
        <v>0</v>
      </c>
      <c r="L46" s="881"/>
      <c r="M46" s="881"/>
      <c r="N46" s="881"/>
      <c r="O46" s="881"/>
      <c r="P46" s="881"/>
      <c r="Q46" s="881"/>
      <c r="R46" s="881"/>
      <c r="S46" s="881"/>
      <c r="T46" s="881"/>
      <c r="U46" s="903"/>
      <c r="V46" s="903"/>
      <c r="W46" s="903"/>
      <c r="X46" s="903"/>
      <c r="Y46" s="903"/>
      <c r="Z46" s="903"/>
      <c r="AA46" s="903"/>
      <c r="AB46" s="903"/>
      <c r="AC46" s="903"/>
    </row>
    <row r="47" spans="1:29" s="831" customFormat="1" ht="12" customHeight="1">
      <c r="A47" s="846" t="s">
        <v>525</v>
      </c>
      <c r="B47" s="826"/>
      <c r="C47" s="842">
        <v>0</v>
      </c>
      <c r="D47" s="842">
        <v>0</v>
      </c>
      <c r="E47" s="831">
        <v>0</v>
      </c>
      <c r="F47" s="831">
        <v>0</v>
      </c>
      <c r="G47" s="831">
        <v>0</v>
      </c>
      <c r="H47" s="831">
        <v>0</v>
      </c>
      <c r="I47" s="831">
        <v>0</v>
      </c>
      <c r="J47" s="831">
        <v>0</v>
      </c>
      <c r="K47" s="831">
        <v>0</v>
      </c>
      <c r="L47" s="881"/>
      <c r="M47" s="881"/>
      <c r="N47" s="881"/>
      <c r="O47" s="881"/>
      <c r="P47" s="881"/>
      <c r="Q47" s="881"/>
      <c r="R47" s="881"/>
      <c r="S47" s="881"/>
      <c r="T47" s="881"/>
      <c r="U47" s="903"/>
      <c r="V47" s="903"/>
      <c r="W47" s="903"/>
      <c r="X47" s="903"/>
      <c r="Y47" s="903"/>
      <c r="Z47" s="903"/>
      <c r="AA47" s="903"/>
      <c r="AB47" s="903"/>
      <c r="AC47" s="903"/>
    </row>
    <row r="48" spans="1:29" ht="6.95" customHeight="1" thickBot="1">
      <c r="A48" s="877"/>
      <c r="B48" s="877"/>
      <c r="C48" s="915"/>
      <c r="D48" s="878"/>
      <c r="E48" s="878"/>
      <c r="F48" s="878"/>
      <c r="G48" s="878"/>
      <c r="H48" s="878"/>
      <c r="I48" s="878"/>
      <c r="J48" s="878"/>
      <c r="K48" s="878"/>
      <c r="U48" s="903"/>
      <c r="V48" s="903"/>
      <c r="W48" s="903"/>
      <c r="X48" s="903"/>
      <c r="Y48" s="903"/>
      <c r="Z48" s="903"/>
      <c r="AA48" s="903"/>
      <c r="AB48" s="903"/>
      <c r="AC48" s="903"/>
    </row>
    <row r="49" spans="1:2" ht="3.75" customHeight="1" thickTop="1">
      <c r="A49" s="827"/>
      <c r="B49" s="827"/>
    </row>
    <row r="50" spans="1:2" ht="12.95" customHeight="1">
      <c r="A50" s="842" t="s">
        <v>513</v>
      </c>
      <c r="B50" s="842"/>
    </row>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r:id="rId1"/>
</worksheet>
</file>

<file path=xl/worksheets/sheet32.xml><?xml version="1.0" encoding="utf-8"?>
<worksheet xmlns="http://schemas.openxmlformats.org/spreadsheetml/2006/main" xmlns:r="http://schemas.openxmlformats.org/officeDocument/2006/relationships">
  <dimension ref="A1:L24"/>
  <sheetViews>
    <sheetView showGridLines="0" workbookViewId="0"/>
  </sheetViews>
  <sheetFormatPr defaultColWidth="10.5703125" defaultRowHeight="12.75"/>
  <cols>
    <col min="1" max="2" width="10.5703125" style="812" customWidth="1"/>
    <col min="3" max="3" width="7.85546875" style="812" customWidth="1"/>
    <col min="4" max="4" width="7.42578125" style="812" customWidth="1"/>
    <col min="5" max="5" width="6.42578125" style="812" customWidth="1"/>
    <col min="6" max="6" width="6.28515625" style="812" customWidth="1"/>
    <col min="7" max="7" width="6.140625" style="812" customWidth="1"/>
    <col min="8" max="8" width="6.28515625" style="812" customWidth="1"/>
    <col min="9" max="9" width="6.5703125" style="812" bestFit="1" customWidth="1"/>
    <col min="10" max="10" width="8.85546875" style="812" customWidth="1"/>
    <col min="11" max="11" width="9.85546875" style="812" customWidth="1"/>
    <col min="12" max="16384" width="10.5703125" style="812"/>
  </cols>
  <sheetData>
    <row r="1" spans="1:12" ht="18" customHeight="1">
      <c r="A1" s="1921" t="s">
        <v>1737</v>
      </c>
    </row>
    <row r="2" spans="1:12" ht="23.25" customHeight="1">
      <c r="A2" s="2057" t="s">
        <v>581</v>
      </c>
      <c r="B2" s="2057"/>
      <c r="C2" s="2057"/>
      <c r="D2" s="2057"/>
    </row>
    <row r="3" spans="1:12" ht="19.5" customHeight="1">
      <c r="A3" s="2044" t="s">
        <v>582</v>
      </c>
      <c r="B3" s="2066"/>
      <c r="C3" s="2066"/>
      <c r="D3" s="2066"/>
      <c r="E3" s="2066"/>
      <c r="F3" s="2066"/>
      <c r="G3" s="2066"/>
      <c r="H3" s="2066"/>
      <c r="I3" s="2066"/>
      <c r="J3" s="2066"/>
      <c r="K3" s="2066"/>
    </row>
    <row r="4" spans="1:12" ht="12.95" customHeight="1">
      <c r="A4" s="813">
        <v>2015</v>
      </c>
      <c r="B4" s="814"/>
      <c r="C4" s="814"/>
      <c r="D4" s="431"/>
    </row>
    <row r="5" spans="1:12" ht="15" customHeight="1">
      <c r="A5" s="815"/>
      <c r="B5" s="816"/>
      <c r="C5" s="817"/>
      <c r="D5" s="817"/>
      <c r="E5" s="2045" t="s">
        <v>488</v>
      </c>
      <c r="F5" s="2046"/>
      <c r="G5" s="2046"/>
      <c r="H5" s="2047" t="s">
        <v>489</v>
      </c>
      <c r="I5" s="2048"/>
      <c r="J5" s="2048"/>
      <c r="K5" s="2049" t="s">
        <v>490</v>
      </c>
    </row>
    <row r="6" spans="1:12">
      <c r="A6" s="818"/>
      <c r="B6" s="819"/>
      <c r="C6" s="820"/>
      <c r="D6" s="820"/>
      <c r="E6" s="820"/>
      <c r="F6" s="820"/>
      <c r="G6" s="821"/>
      <c r="H6" s="815"/>
      <c r="I6" s="815"/>
      <c r="J6" s="815"/>
      <c r="K6" s="2050"/>
    </row>
    <row r="7" spans="1:12">
      <c r="A7" s="2052" t="s">
        <v>491</v>
      </c>
      <c r="B7" s="2053"/>
      <c r="C7" s="820" t="s">
        <v>492</v>
      </c>
      <c r="D7" s="820" t="s">
        <v>493</v>
      </c>
      <c r="E7" s="2054" t="s">
        <v>494</v>
      </c>
      <c r="F7" s="820" t="s">
        <v>495</v>
      </c>
      <c r="G7" s="820" t="s">
        <v>496</v>
      </c>
      <c r="H7" s="820" t="s">
        <v>0</v>
      </c>
      <c r="I7" s="2054" t="s">
        <v>497</v>
      </c>
      <c r="J7" s="820" t="s">
        <v>498</v>
      </c>
      <c r="K7" s="2050"/>
    </row>
    <row r="8" spans="1:12">
      <c r="A8" s="2052" t="s">
        <v>499</v>
      </c>
      <c r="B8" s="2053"/>
      <c r="C8" s="820"/>
      <c r="D8" s="820" t="s">
        <v>500</v>
      </c>
      <c r="E8" s="2055"/>
      <c r="F8" s="820"/>
      <c r="G8" s="820"/>
      <c r="H8" s="820"/>
      <c r="I8" s="2055"/>
      <c r="J8" s="820" t="s">
        <v>501</v>
      </c>
      <c r="K8" s="2050"/>
    </row>
    <row r="9" spans="1:12">
      <c r="A9" s="2052" t="s">
        <v>502</v>
      </c>
      <c r="B9" s="2053"/>
      <c r="C9" s="820"/>
      <c r="D9" s="820" t="s">
        <v>503</v>
      </c>
      <c r="E9" s="2055"/>
      <c r="F9" s="820"/>
      <c r="G9" s="820"/>
      <c r="H9" s="820"/>
      <c r="I9" s="2055"/>
      <c r="J9" s="820" t="s">
        <v>504</v>
      </c>
      <c r="K9" s="2050"/>
    </row>
    <row r="10" spans="1:12">
      <c r="A10" s="818"/>
      <c r="B10" s="819"/>
      <c r="C10" s="822"/>
      <c r="D10" s="822"/>
      <c r="E10" s="2056"/>
      <c r="F10" s="822"/>
      <c r="G10" s="822"/>
      <c r="H10" s="822"/>
      <c r="I10" s="822"/>
      <c r="J10" s="822"/>
      <c r="K10" s="2051"/>
    </row>
    <row r="11" spans="1:12" ht="15" customHeight="1">
      <c r="A11" s="823"/>
      <c r="B11" s="824"/>
      <c r="C11" s="2039" t="s">
        <v>505</v>
      </c>
      <c r="D11" s="2040"/>
      <c r="E11" s="2039" t="s">
        <v>506</v>
      </c>
      <c r="F11" s="2041"/>
      <c r="G11" s="2041"/>
      <c r="H11" s="2041"/>
      <c r="I11" s="2041"/>
      <c r="J11" s="2041"/>
      <c r="K11" s="2041"/>
    </row>
    <row r="12" spans="1:12" ht="12.95" customHeight="1">
      <c r="A12" s="825"/>
      <c r="B12" s="825"/>
      <c r="C12" s="825"/>
      <c r="D12" s="825"/>
    </row>
    <row r="13" spans="1:12" ht="12.75" customHeight="1">
      <c r="A13" s="826" t="s">
        <v>583</v>
      </c>
      <c r="B13" s="827"/>
      <c r="C13" s="828"/>
      <c r="D13" s="828"/>
    </row>
    <row r="14" spans="1:12" ht="9" customHeight="1">
      <c r="A14" s="826"/>
      <c r="B14" s="827"/>
      <c r="C14" s="828"/>
      <c r="D14" s="828"/>
    </row>
    <row r="15" spans="1:12" s="831" customFormat="1" ht="15" customHeight="1">
      <c r="A15" s="826" t="s">
        <v>0</v>
      </c>
      <c r="B15" s="826"/>
      <c r="C15" s="880">
        <v>317</v>
      </c>
      <c r="D15" s="880">
        <v>696</v>
      </c>
      <c r="E15" s="880">
        <v>6116.7380000000003</v>
      </c>
      <c r="F15" s="880">
        <v>456.58600000000001</v>
      </c>
      <c r="G15" s="880">
        <v>5209.2759999999998</v>
      </c>
      <c r="H15" s="880">
        <v>7549.2</v>
      </c>
      <c r="I15" s="880">
        <v>303.01499999999999</v>
      </c>
      <c r="J15" s="880">
        <v>7246.1850000000004</v>
      </c>
      <c r="K15" s="880">
        <v>-241.77699999999999</v>
      </c>
      <c r="L15" s="830"/>
    </row>
    <row r="16" spans="1:12" ht="20.100000000000001" customHeight="1">
      <c r="A16" s="833" t="s">
        <v>508</v>
      </c>
      <c r="B16" s="827"/>
      <c r="C16" s="881">
        <v>309</v>
      </c>
      <c r="D16" s="859" t="s">
        <v>529</v>
      </c>
      <c r="E16" s="859" t="s">
        <v>529</v>
      </c>
      <c r="F16" s="859" t="s">
        <v>529</v>
      </c>
      <c r="G16" s="859" t="s">
        <v>529</v>
      </c>
      <c r="H16" s="859" t="s">
        <v>529</v>
      </c>
      <c r="I16" s="859" t="s">
        <v>529</v>
      </c>
      <c r="J16" s="859" t="s">
        <v>529</v>
      </c>
      <c r="K16" s="859" t="s">
        <v>529</v>
      </c>
      <c r="L16" s="836"/>
    </row>
    <row r="17" spans="1:12" ht="15" customHeight="1">
      <c r="A17" s="837" t="s">
        <v>509</v>
      </c>
      <c r="B17" s="827"/>
      <c r="C17" s="881">
        <v>6</v>
      </c>
      <c r="D17" s="859">
        <v>167</v>
      </c>
      <c r="E17" s="859">
        <v>1946.789</v>
      </c>
      <c r="F17" s="859">
        <v>3.855</v>
      </c>
      <c r="G17" s="859">
        <v>337.29700000000003</v>
      </c>
      <c r="H17" s="859">
        <v>585.245</v>
      </c>
      <c r="I17" s="859">
        <v>0</v>
      </c>
      <c r="J17" s="859">
        <v>585.245</v>
      </c>
      <c r="K17" s="859">
        <v>39.457999999999998</v>
      </c>
      <c r="L17" s="836"/>
    </row>
    <row r="18" spans="1:12" ht="15" customHeight="1">
      <c r="A18" s="837" t="s">
        <v>510</v>
      </c>
      <c r="B18" s="827"/>
      <c r="C18" s="881">
        <v>2</v>
      </c>
      <c r="D18" s="881" t="s">
        <v>529</v>
      </c>
      <c r="E18" s="881" t="s">
        <v>529</v>
      </c>
      <c r="F18" s="881" t="s">
        <v>529</v>
      </c>
      <c r="G18" s="881" t="s">
        <v>529</v>
      </c>
      <c r="H18" s="881" t="s">
        <v>529</v>
      </c>
      <c r="I18" s="881" t="s">
        <v>529</v>
      </c>
      <c r="J18" s="881" t="s">
        <v>529</v>
      </c>
      <c r="K18" s="881" t="s">
        <v>529</v>
      </c>
      <c r="L18" s="836"/>
    </row>
    <row r="19" spans="1:12">
      <c r="A19" s="833" t="s">
        <v>511</v>
      </c>
      <c r="B19" s="827"/>
      <c r="C19" s="881">
        <v>0</v>
      </c>
      <c r="D19" s="881">
        <v>0</v>
      </c>
      <c r="E19" s="881">
        <v>0</v>
      </c>
      <c r="F19" s="881">
        <v>0</v>
      </c>
      <c r="G19" s="881">
        <v>0</v>
      </c>
      <c r="H19" s="881">
        <v>0</v>
      </c>
      <c r="I19" s="881">
        <v>0</v>
      </c>
      <c r="J19" s="881">
        <v>0</v>
      </c>
      <c r="K19" s="881">
        <v>0</v>
      </c>
      <c r="L19" s="836"/>
    </row>
    <row r="20" spans="1:12" ht="3.75" customHeight="1" thickBot="1">
      <c r="A20" s="840"/>
      <c r="B20" s="840"/>
      <c r="C20" s="840"/>
      <c r="D20" s="840"/>
      <c r="E20" s="840"/>
      <c r="F20" s="840"/>
      <c r="G20" s="840"/>
      <c r="H20" s="840"/>
      <c r="I20" s="840"/>
      <c r="J20" s="840"/>
      <c r="K20" s="840"/>
    </row>
    <row r="21" spans="1:12" ht="4.5" customHeight="1" thickTop="1">
      <c r="A21" s="841"/>
      <c r="B21" s="841"/>
      <c r="C21" s="841"/>
      <c r="D21" s="841"/>
    </row>
    <row r="22" spans="1:12">
      <c r="A22" s="842" t="s">
        <v>513</v>
      </c>
      <c r="B22" s="842"/>
      <c r="C22" s="842"/>
      <c r="D22" s="842"/>
    </row>
    <row r="23" spans="1:12">
      <c r="A23" s="827"/>
      <c r="B23" s="827"/>
      <c r="C23" s="827"/>
      <c r="D23" s="827"/>
    </row>
    <row r="24" spans="1:12">
      <c r="A24" s="827"/>
      <c r="B24" s="827"/>
      <c r="C24" s="827"/>
      <c r="D24" s="827"/>
    </row>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dimension ref="A1:K26"/>
  <sheetViews>
    <sheetView showGridLines="0" workbookViewId="0"/>
  </sheetViews>
  <sheetFormatPr defaultColWidth="10.5703125" defaultRowHeight="12.75"/>
  <cols>
    <col min="1" max="1" width="10.5703125" style="812" customWidth="1"/>
    <col min="2" max="2" width="12.42578125" style="812" customWidth="1"/>
    <col min="3" max="3" width="7.85546875" style="812" customWidth="1"/>
    <col min="4" max="5" width="6.7109375" style="812" customWidth="1"/>
    <col min="6" max="7" width="6.28515625" style="812" customWidth="1"/>
    <col min="8" max="8" width="5.5703125" style="812" bestFit="1" customWidth="1"/>
    <col min="9" max="9" width="6.5703125" style="812" bestFit="1" customWidth="1"/>
    <col min="10" max="10" width="8.7109375" style="812" customWidth="1"/>
    <col min="11" max="11" width="9.140625" style="812" customWidth="1"/>
    <col min="12" max="16384" width="10.5703125" style="812"/>
  </cols>
  <sheetData>
    <row r="1" spans="1:11" ht="17.25" customHeight="1">
      <c r="A1" s="1921" t="s">
        <v>1737</v>
      </c>
      <c r="B1" s="827"/>
      <c r="C1" s="827"/>
      <c r="D1" s="827"/>
    </row>
    <row r="2" spans="1:11" ht="20.25" customHeight="1">
      <c r="A2" s="2057" t="s">
        <v>584</v>
      </c>
      <c r="B2" s="2057"/>
      <c r="C2" s="2057"/>
      <c r="D2" s="2057"/>
    </row>
    <row r="3" spans="1:11" ht="23.25" customHeight="1">
      <c r="A3" s="2044" t="s">
        <v>585</v>
      </c>
      <c r="B3" s="2044"/>
      <c r="C3" s="2044"/>
      <c r="D3" s="2044"/>
      <c r="E3" s="1952"/>
      <c r="F3" s="1952"/>
      <c r="G3" s="1952"/>
      <c r="H3" s="1952"/>
      <c r="I3" s="1952"/>
      <c r="J3" s="1952"/>
      <c r="K3" s="1952"/>
    </row>
    <row r="4" spans="1:11" ht="12.95" customHeight="1">
      <c r="A4" s="813">
        <v>2015</v>
      </c>
      <c r="B4" s="814"/>
      <c r="C4" s="814"/>
      <c r="D4" s="431"/>
    </row>
    <row r="5" spans="1:11" ht="20.25" customHeight="1">
      <c r="A5" s="815"/>
      <c r="B5" s="816"/>
      <c r="C5" s="817"/>
      <c r="D5" s="817"/>
      <c r="E5" s="2045" t="s">
        <v>488</v>
      </c>
      <c r="F5" s="2046"/>
      <c r="G5" s="2046"/>
      <c r="H5" s="2047" t="s">
        <v>489</v>
      </c>
      <c r="I5" s="2048"/>
      <c r="J5" s="2048"/>
      <c r="K5" s="2049" t="s">
        <v>490</v>
      </c>
    </row>
    <row r="6" spans="1:11">
      <c r="A6" s="818"/>
      <c r="B6" s="819"/>
      <c r="C6" s="820"/>
      <c r="D6" s="820"/>
      <c r="E6" s="820"/>
      <c r="F6" s="820"/>
      <c r="G6" s="821"/>
      <c r="H6" s="815"/>
      <c r="I6" s="815"/>
      <c r="J6" s="815"/>
      <c r="K6" s="2050"/>
    </row>
    <row r="7" spans="1:11">
      <c r="A7" s="2052" t="s">
        <v>491</v>
      </c>
      <c r="B7" s="2053"/>
      <c r="C7" s="820" t="s">
        <v>492</v>
      </c>
      <c r="D7" s="820" t="s">
        <v>493</v>
      </c>
      <c r="E7" s="2054" t="s">
        <v>494</v>
      </c>
      <c r="F7" s="820" t="s">
        <v>495</v>
      </c>
      <c r="G7" s="820" t="s">
        <v>496</v>
      </c>
      <c r="H7" s="820" t="s">
        <v>0</v>
      </c>
      <c r="I7" s="2054" t="s">
        <v>497</v>
      </c>
      <c r="J7" s="820" t="s">
        <v>498</v>
      </c>
      <c r="K7" s="2050"/>
    </row>
    <row r="8" spans="1:11">
      <c r="A8" s="2052" t="s">
        <v>516</v>
      </c>
      <c r="B8" s="2053"/>
      <c r="C8" s="820"/>
      <c r="D8" s="820" t="s">
        <v>500</v>
      </c>
      <c r="E8" s="2055"/>
      <c r="F8" s="820"/>
      <c r="G8" s="820"/>
      <c r="H8" s="820"/>
      <c r="I8" s="2055"/>
      <c r="J8" s="820" t="s">
        <v>501</v>
      </c>
      <c r="K8" s="2050"/>
    </row>
    <row r="9" spans="1:11">
      <c r="A9" s="2052" t="s">
        <v>517</v>
      </c>
      <c r="B9" s="2053"/>
      <c r="C9" s="820"/>
      <c r="D9" s="820" t="s">
        <v>503</v>
      </c>
      <c r="E9" s="2055"/>
      <c r="F9" s="820"/>
      <c r="G9" s="820"/>
      <c r="H9" s="820"/>
      <c r="I9" s="2055"/>
      <c r="J9" s="820" t="s">
        <v>504</v>
      </c>
      <c r="K9" s="2050"/>
    </row>
    <row r="10" spans="1:11">
      <c r="A10" s="818"/>
      <c r="B10" s="819"/>
      <c r="C10" s="822"/>
      <c r="D10" s="822"/>
      <c r="E10" s="2056"/>
      <c r="F10" s="822"/>
      <c r="G10" s="822"/>
      <c r="H10" s="822"/>
      <c r="I10" s="822"/>
      <c r="J10" s="822"/>
      <c r="K10" s="2051"/>
    </row>
    <row r="11" spans="1:11" ht="15" customHeight="1">
      <c r="A11" s="823"/>
      <c r="B11" s="824"/>
      <c r="C11" s="2039" t="s">
        <v>505</v>
      </c>
      <c r="D11" s="2040"/>
      <c r="E11" s="2039" t="s">
        <v>506</v>
      </c>
      <c r="F11" s="2041"/>
      <c r="G11" s="2041"/>
      <c r="H11" s="2041"/>
      <c r="I11" s="2041"/>
      <c r="J11" s="2041"/>
      <c r="K11" s="2041"/>
    </row>
    <row r="12" spans="1:11" ht="9" customHeight="1">
      <c r="A12" s="825"/>
      <c r="B12" s="825"/>
      <c r="C12" s="825"/>
      <c r="D12" s="825"/>
    </row>
    <row r="13" spans="1:11" ht="12" customHeight="1">
      <c r="A13" s="831" t="s">
        <v>583</v>
      </c>
      <c r="B13" s="827"/>
      <c r="C13" s="827"/>
      <c r="D13" s="827"/>
    </row>
    <row r="14" spans="1:11" ht="9" customHeight="1">
      <c r="A14" s="827"/>
      <c r="B14" s="827"/>
      <c r="C14" s="827"/>
      <c r="D14" s="827"/>
    </row>
    <row r="15" spans="1:11" s="831" customFormat="1" ht="15" customHeight="1">
      <c r="A15" s="826" t="s">
        <v>28</v>
      </c>
      <c r="B15" s="843"/>
      <c r="C15" s="894">
        <v>317</v>
      </c>
      <c r="D15" s="894">
        <v>696</v>
      </c>
      <c r="E15" s="894">
        <v>6116.7380000000003</v>
      </c>
      <c r="F15" s="894">
        <v>456.58600000000001</v>
      </c>
      <c r="G15" s="894">
        <v>5209.2759999999998</v>
      </c>
      <c r="H15" s="894">
        <v>7549.2</v>
      </c>
      <c r="I15" s="894">
        <v>303.01499999999999</v>
      </c>
      <c r="J15" s="894">
        <v>7246.1850000000004</v>
      </c>
      <c r="K15" s="894">
        <v>-241.77699999999999</v>
      </c>
    </row>
    <row r="16" spans="1:11" ht="20.100000000000001" customHeight="1">
      <c r="A16" s="826" t="s">
        <v>518</v>
      </c>
      <c r="B16" s="844"/>
      <c r="C16" s="917">
        <v>315</v>
      </c>
      <c r="D16" s="917" t="s">
        <v>529</v>
      </c>
      <c r="E16" s="917" t="s">
        <v>529</v>
      </c>
      <c r="F16" s="917" t="s">
        <v>529</v>
      </c>
      <c r="G16" s="917" t="s">
        <v>529</v>
      </c>
      <c r="H16" s="917" t="s">
        <v>529</v>
      </c>
      <c r="I16" s="917" t="s">
        <v>529</v>
      </c>
      <c r="J16" s="917" t="s">
        <v>529</v>
      </c>
      <c r="K16" s="917" t="s">
        <v>529</v>
      </c>
    </row>
    <row r="17" spans="1:11" ht="20.100000000000001" customHeight="1">
      <c r="A17" s="845" t="s">
        <v>519</v>
      </c>
      <c r="B17" s="844"/>
      <c r="C17" s="896">
        <v>136</v>
      </c>
      <c r="D17" s="896">
        <v>319</v>
      </c>
      <c r="E17" s="896">
        <v>2929.8820000000001</v>
      </c>
      <c r="F17" s="896">
        <v>329.96300000000002</v>
      </c>
      <c r="G17" s="896">
        <v>2083.1799999999998</v>
      </c>
      <c r="H17" s="896">
        <v>3028.752</v>
      </c>
      <c r="I17" s="896">
        <v>171.78700000000001</v>
      </c>
      <c r="J17" s="896">
        <v>2856.9650000000001</v>
      </c>
      <c r="K17" s="896">
        <v>299.58800000000002</v>
      </c>
    </row>
    <row r="18" spans="1:11" ht="15" customHeight="1">
      <c r="A18" s="845" t="s">
        <v>520</v>
      </c>
      <c r="B18" s="844"/>
      <c r="C18" s="896">
        <v>59</v>
      </c>
      <c r="D18" s="918" t="s">
        <v>529</v>
      </c>
      <c r="E18" s="918" t="s">
        <v>529</v>
      </c>
      <c r="F18" s="918" t="s">
        <v>529</v>
      </c>
      <c r="G18" s="918" t="s">
        <v>529</v>
      </c>
      <c r="H18" s="918" t="s">
        <v>529</v>
      </c>
      <c r="I18" s="918" t="s">
        <v>529</v>
      </c>
      <c r="J18" s="918" t="s">
        <v>529</v>
      </c>
      <c r="K18" s="918" t="s">
        <v>529</v>
      </c>
    </row>
    <row r="19" spans="1:11" ht="15" customHeight="1">
      <c r="A19" s="845" t="s">
        <v>521</v>
      </c>
      <c r="B19" s="844"/>
      <c r="C19" s="896">
        <v>101</v>
      </c>
      <c r="D19" s="896">
        <v>230</v>
      </c>
      <c r="E19" s="896">
        <v>2106.0230000000001</v>
      </c>
      <c r="F19" s="896">
        <v>57.881999999999998</v>
      </c>
      <c r="G19" s="896">
        <v>2026.7819999999999</v>
      </c>
      <c r="H19" s="896">
        <v>3122.9850000000001</v>
      </c>
      <c r="I19" s="896">
        <v>69.019000000000005</v>
      </c>
      <c r="J19" s="896">
        <v>3053.9659999999999</v>
      </c>
      <c r="K19" s="896">
        <v>12.183999999999999</v>
      </c>
    </row>
    <row r="20" spans="1:11" ht="15" customHeight="1">
      <c r="A20" s="845" t="s">
        <v>522</v>
      </c>
      <c r="B20" s="844"/>
      <c r="C20" s="918">
        <v>10</v>
      </c>
      <c r="D20" s="918">
        <v>10</v>
      </c>
      <c r="E20" s="918">
        <v>12.398999999999999</v>
      </c>
      <c r="F20" s="919" t="s">
        <v>547</v>
      </c>
      <c r="G20" s="918">
        <v>11.012</v>
      </c>
      <c r="H20" s="918">
        <v>35.350999999999999</v>
      </c>
      <c r="I20" s="919" t="s">
        <v>547</v>
      </c>
      <c r="J20" s="918">
        <v>35.039000000000001</v>
      </c>
      <c r="K20" s="918">
        <v>12.478</v>
      </c>
    </row>
    <row r="21" spans="1:11" ht="15" customHeight="1">
      <c r="A21" s="845" t="s">
        <v>523</v>
      </c>
      <c r="B21" s="844"/>
      <c r="C21" s="896">
        <v>9</v>
      </c>
      <c r="D21" s="896">
        <v>16</v>
      </c>
      <c r="E21" s="896">
        <v>70.25</v>
      </c>
      <c r="F21" s="896">
        <v>11.209</v>
      </c>
      <c r="G21" s="896">
        <v>151.44999999999999</v>
      </c>
      <c r="H21" s="896">
        <v>153.977</v>
      </c>
      <c r="I21" s="896">
        <v>2.702</v>
      </c>
      <c r="J21" s="896">
        <v>151.27500000000001</v>
      </c>
      <c r="K21" s="896">
        <v>-4.7839999999999998</v>
      </c>
    </row>
    <row r="22" spans="1:11" ht="20.100000000000001" customHeight="1">
      <c r="A22" s="846" t="s">
        <v>524</v>
      </c>
      <c r="B22" s="844"/>
      <c r="C22" s="899">
        <v>1</v>
      </c>
      <c r="D22" s="899" t="s">
        <v>529</v>
      </c>
      <c r="E22" s="899" t="s">
        <v>529</v>
      </c>
      <c r="F22" s="899" t="s">
        <v>529</v>
      </c>
      <c r="G22" s="899" t="s">
        <v>529</v>
      </c>
      <c r="H22" s="899" t="s">
        <v>529</v>
      </c>
      <c r="I22" s="899" t="s">
        <v>529</v>
      </c>
      <c r="J22" s="899" t="s">
        <v>529</v>
      </c>
      <c r="K22" s="899" t="s">
        <v>529</v>
      </c>
    </row>
    <row r="23" spans="1:11" ht="12.75" customHeight="1">
      <c r="A23" s="846" t="s">
        <v>525</v>
      </c>
      <c r="B23" s="844"/>
      <c r="C23" s="899">
        <v>1</v>
      </c>
      <c r="D23" s="899" t="s">
        <v>529</v>
      </c>
      <c r="E23" s="899" t="s">
        <v>529</v>
      </c>
      <c r="F23" s="899" t="s">
        <v>529</v>
      </c>
      <c r="G23" s="899" t="s">
        <v>529</v>
      </c>
      <c r="H23" s="899" t="s">
        <v>529</v>
      </c>
      <c r="I23" s="899" t="s">
        <v>529</v>
      </c>
      <c r="J23" s="899" t="s">
        <v>529</v>
      </c>
      <c r="K23" s="899" t="s">
        <v>529</v>
      </c>
    </row>
    <row r="24" spans="1:11" ht="6.95" customHeight="1" thickBot="1">
      <c r="A24" s="840"/>
      <c r="B24" s="840"/>
      <c r="C24" s="920"/>
      <c r="D24" s="920"/>
      <c r="E24" s="920"/>
      <c r="F24" s="920"/>
      <c r="G24" s="920"/>
      <c r="H24" s="920"/>
      <c r="I24" s="920"/>
      <c r="J24" s="920"/>
      <c r="K24" s="920"/>
    </row>
    <row r="25" spans="1:11" ht="3.75" customHeight="1" thickTop="1">
      <c r="A25" s="431"/>
      <c r="B25" s="431"/>
      <c r="C25" s="431"/>
      <c r="D25" s="431"/>
    </row>
    <row r="26" spans="1:11" ht="12.95" customHeight="1">
      <c r="A26" s="842" t="s">
        <v>513</v>
      </c>
      <c r="B26" s="842"/>
      <c r="C26" s="842"/>
      <c r="D26" s="842"/>
    </row>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dimension ref="A1:M59"/>
  <sheetViews>
    <sheetView showGridLines="0" workbookViewId="0"/>
  </sheetViews>
  <sheetFormatPr defaultColWidth="10.5703125" defaultRowHeight="12.75"/>
  <cols>
    <col min="1" max="1" width="10.5703125" style="812" customWidth="1"/>
    <col min="2" max="2" width="5.7109375" style="812" customWidth="1"/>
    <col min="3" max="3" width="8.5703125" style="812" customWidth="1"/>
    <col min="4" max="4" width="7.42578125" style="812" customWidth="1"/>
    <col min="5" max="6" width="6.85546875" style="812" customWidth="1"/>
    <col min="7" max="7" width="6.5703125" style="812" customWidth="1"/>
    <col min="8" max="8" width="7.5703125" style="812" customWidth="1"/>
    <col min="9" max="9" width="8" style="812" customWidth="1"/>
    <col min="10" max="10" width="8.85546875" style="812" customWidth="1"/>
    <col min="11" max="11" width="9.7109375" style="812" customWidth="1"/>
    <col min="12" max="16384" width="10.5703125" style="812"/>
  </cols>
  <sheetData>
    <row r="1" spans="1:13" ht="18.75" customHeight="1">
      <c r="A1" s="1921" t="s">
        <v>1737</v>
      </c>
    </row>
    <row r="2" spans="1:13" ht="23.25" customHeight="1">
      <c r="A2" s="2057" t="s">
        <v>586</v>
      </c>
      <c r="B2" s="2057"/>
      <c r="C2" s="2057"/>
      <c r="D2" s="2057"/>
    </row>
    <row r="3" spans="1:13" ht="30" customHeight="1">
      <c r="A3" s="2044" t="s">
        <v>587</v>
      </c>
      <c r="B3" s="2044"/>
      <c r="C3" s="2044"/>
      <c r="D3" s="2044"/>
      <c r="E3" s="1952"/>
      <c r="F3" s="1952"/>
      <c r="G3" s="1952"/>
      <c r="H3" s="1952"/>
      <c r="I3" s="1952"/>
      <c r="J3" s="1952"/>
      <c r="K3" s="1952"/>
    </row>
    <row r="4" spans="1:13" ht="12.95" customHeight="1">
      <c r="A4" s="813">
        <v>2015</v>
      </c>
      <c r="B4" s="814"/>
      <c r="C4" s="814"/>
      <c r="D4" s="431"/>
      <c r="E4" s="827"/>
    </row>
    <row r="5" spans="1:13" ht="15" customHeight="1">
      <c r="A5" s="815"/>
      <c r="B5" s="816"/>
      <c r="C5" s="817"/>
      <c r="D5" s="817"/>
      <c r="E5" s="2045" t="s">
        <v>488</v>
      </c>
      <c r="F5" s="2046"/>
      <c r="G5" s="2046"/>
      <c r="H5" s="2047" t="s">
        <v>489</v>
      </c>
      <c r="I5" s="2048"/>
      <c r="J5" s="2048"/>
      <c r="K5" s="2049" t="s">
        <v>490</v>
      </c>
    </row>
    <row r="6" spans="1:13">
      <c r="A6" s="818"/>
      <c r="B6" s="819"/>
      <c r="C6" s="820"/>
      <c r="D6" s="820"/>
      <c r="E6" s="820"/>
      <c r="F6" s="820"/>
      <c r="G6" s="821"/>
      <c r="H6" s="815"/>
      <c r="I6" s="815"/>
      <c r="J6" s="815"/>
      <c r="K6" s="2050"/>
    </row>
    <row r="7" spans="1:13">
      <c r="A7" s="2052" t="s">
        <v>491</v>
      </c>
      <c r="B7" s="2053"/>
      <c r="C7" s="820" t="s">
        <v>492</v>
      </c>
      <c r="D7" s="820" t="s">
        <v>493</v>
      </c>
      <c r="E7" s="2054" t="s">
        <v>494</v>
      </c>
      <c r="F7" s="820" t="s">
        <v>495</v>
      </c>
      <c r="G7" s="820" t="s">
        <v>496</v>
      </c>
      <c r="H7" s="820" t="s">
        <v>0</v>
      </c>
      <c r="I7" s="2054" t="s">
        <v>497</v>
      </c>
      <c r="J7" s="820" t="s">
        <v>498</v>
      </c>
      <c r="K7" s="2050"/>
    </row>
    <row r="8" spans="1:13">
      <c r="A8" s="2052" t="s">
        <v>499</v>
      </c>
      <c r="B8" s="2053"/>
      <c r="C8" s="820"/>
      <c r="D8" s="820" t="s">
        <v>500</v>
      </c>
      <c r="E8" s="2055"/>
      <c r="F8" s="820"/>
      <c r="G8" s="820"/>
      <c r="H8" s="820"/>
      <c r="I8" s="2055"/>
      <c r="J8" s="820" t="s">
        <v>501</v>
      </c>
      <c r="K8" s="2050"/>
    </row>
    <row r="9" spans="1:13">
      <c r="A9" s="2052" t="s">
        <v>502</v>
      </c>
      <c r="B9" s="2053"/>
      <c r="C9" s="820"/>
      <c r="D9" s="820" t="s">
        <v>503</v>
      </c>
      <c r="E9" s="2055"/>
      <c r="F9" s="820"/>
      <c r="G9" s="820"/>
      <c r="H9" s="820"/>
      <c r="I9" s="2055"/>
      <c r="J9" s="820" t="s">
        <v>504</v>
      </c>
      <c r="K9" s="2050"/>
    </row>
    <row r="10" spans="1:13">
      <c r="A10" s="818"/>
      <c r="B10" s="819"/>
      <c r="C10" s="822"/>
      <c r="D10" s="822"/>
      <c r="E10" s="2056"/>
      <c r="F10" s="822"/>
      <c r="G10" s="822"/>
      <c r="H10" s="822"/>
      <c r="I10" s="822"/>
      <c r="J10" s="822"/>
      <c r="K10" s="2051"/>
    </row>
    <row r="11" spans="1:13" ht="15" customHeight="1">
      <c r="A11" s="823"/>
      <c r="B11" s="824"/>
      <c r="C11" s="2039" t="s">
        <v>505</v>
      </c>
      <c r="D11" s="2040"/>
      <c r="E11" s="2039" t="s">
        <v>506</v>
      </c>
      <c r="F11" s="2041"/>
      <c r="G11" s="2041"/>
      <c r="H11" s="2041"/>
      <c r="I11" s="2041"/>
      <c r="J11" s="2041"/>
      <c r="K11" s="2041"/>
    </row>
    <row r="12" spans="1:13" ht="9" customHeight="1">
      <c r="A12" s="825"/>
      <c r="B12" s="825"/>
      <c r="C12" s="825"/>
      <c r="D12" s="825"/>
      <c r="E12" s="827"/>
    </row>
    <row r="13" spans="1:13" ht="12.75" customHeight="1">
      <c r="A13" s="826" t="s">
        <v>588</v>
      </c>
      <c r="B13" s="827"/>
      <c r="C13" s="828"/>
      <c r="D13" s="828"/>
      <c r="E13" s="827"/>
    </row>
    <row r="14" spans="1:13" ht="9" customHeight="1">
      <c r="A14" s="826"/>
      <c r="B14" s="827"/>
      <c r="C14" s="828"/>
      <c r="D14" s="828"/>
      <c r="E14" s="827"/>
      <c r="I14" s="157"/>
    </row>
    <row r="15" spans="1:13" s="831" customFormat="1" ht="11.25" customHeight="1">
      <c r="A15" s="826" t="s">
        <v>0</v>
      </c>
      <c r="B15" s="826"/>
      <c r="C15" s="880">
        <v>21589</v>
      </c>
      <c r="D15" s="880">
        <v>23426</v>
      </c>
      <c r="E15" s="880">
        <v>50026.961000000003</v>
      </c>
      <c r="F15" s="880">
        <v>18877.901999999998</v>
      </c>
      <c r="G15" s="880">
        <v>199661.46799999999</v>
      </c>
      <c r="H15" s="880">
        <v>389187.75400000002</v>
      </c>
      <c r="I15" s="829">
        <v>18934.513999999999</v>
      </c>
      <c r="J15" s="880">
        <v>370253.24</v>
      </c>
      <c r="K15" s="880">
        <v>103499.315</v>
      </c>
      <c r="L15" s="830"/>
      <c r="M15" s="830"/>
    </row>
    <row r="16" spans="1:13" ht="18" customHeight="1">
      <c r="A16" s="833" t="s">
        <v>508</v>
      </c>
      <c r="B16" s="827"/>
      <c r="C16" s="881">
        <v>21552</v>
      </c>
      <c r="D16" s="881">
        <v>22507</v>
      </c>
      <c r="E16" s="881">
        <v>29373.243999999999</v>
      </c>
      <c r="F16" s="881">
        <v>14745.137000000001</v>
      </c>
      <c r="G16" s="881">
        <v>146016.55799999999</v>
      </c>
      <c r="H16" s="881">
        <v>304945.98599999998</v>
      </c>
      <c r="I16" s="834">
        <v>13886.487999999999</v>
      </c>
      <c r="J16" s="881">
        <v>291059.49800000002</v>
      </c>
      <c r="K16" s="881">
        <v>102507.765</v>
      </c>
      <c r="L16" s="836"/>
      <c r="M16" s="836"/>
    </row>
    <row r="17" spans="1:13" ht="12.95" customHeight="1">
      <c r="A17" s="837" t="s">
        <v>509</v>
      </c>
      <c r="B17" s="827"/>
      <c r="C17" s="881">
        <v>32</v>
      </c>
      <c r="D17" s="859">
        <v>516</v>
      </c>
      <c r="E17" s="859">
        <v>13169.798000000001</v>
      </c>
      <c r="F17" s="859">
        <v>2912.4929999999999</v>
      </c>
      <c r="G17" s="859">
        <v>46702.36</v>
      </c>
      <c r="H17" s="859">
        <v>68947.760999999999</v>
      </c>
      <c r="I17" s="835">
        <v>2674.65</v>
      </c>
      <c r="J17" s="859">
        <v>66273.111000000004</v>
      </c>
      <c r="K17" s="859">
        <v>556.06200000000001</v>
      </c>
      <c r="L17" s="836"/>
      <c r="M17" s="836"/>
    </row>
    <row r="18" spans="1:13" ht="12.95" customHeight="1">
      <c r="A18" s="837" t="s">
        <v>510</v>
      </c>
      <c r="B18" s="827"/>
      <c r="C18" s="881">
        <v>5</v>
      </c>
      <c r="D18" s="859">
        <v>403</v>
      </c>
      <c r="E18" s="859">
        <v>7483.9189999999999</v>
      </c>
      <c r="F18" s="859">
        <v>1220.2719999999999</v>
      </c>
      <c r="G18" s="859">
        <v>6942.55</v>
      </c>
      <c r="H18" s="859">
        <v>15294.007</v>
      </c>
      <c r="I18" s="835">
        <v>2373.3760000000002</v>
      </c>
      <c r="J18" s="859">
        <v>12920.630999999999</v>
      </c>
      <c r="K18" s="859">
        <v>435.488</v>
      </c>
      <c r="L18" s="836"/>
      <c r="M18" s="836"/>
    </row>
    <row r="19" spans="1:13" ht="12.95" customHeight="1">
      <c r="A19" s="833" t="s">
        <v>511</v>
      </c>
      <c r="B19" s="827"/>
      <c r="C19" s="881">
        <v>0</v>
      </c>
      <c r="D19" s="881">
        <v>0</v>
      </c>
      <c r="E19" s="881">
        <v>0</v>
      </c>
      <c r="F19" s="881">
        <v>0</v>
      </c>
      <c r="G19" s="881">
        <v>0</v>
      </c>
      <c r="H19" s="881">
        <v>0</v>
      </c>
      <c r="I19" s="834">
        <v>0</v>
      </c>
      <c r="J19" s="881">
        <v>0</v>
      </c>
      <c r="K19" s="881">
        <v>0</v>
      </c>
      <c r="L19" s="836"/>
      <c r="M19" s="836"/>
    </row>
    <row r="20" spans="1:13" ht="11.25" customHeight="1">
      <c r="A20" s="833"/>
      <c r="B20" s="827"/>
      <c r="C20" s="838"/>
      <c r="D20" s="838"/>
      <c r="E20" s="838"/>
      <c r="F20" s="882"/>
      <c r="G20" s="882"/>
      <c r="H20" s="882"/>
      <c r="I20" s="882"/>
      <c r="J20" s="882"/>
      <c r="K20" s="882"/>
      <c r="L20" s="839"/>
      <c r="M20" s="836"/>
    </row>
    <row r="21" spans="1:13" ht="12.95" customHeight="1">
      <c r="A21" s="826" t="s">
        <v>589</v>
      </c>
      <c r="B21" s="851"/>
      <c r="C21" s="852"/>
      <c r="D21" s="852"/>
      <c r="E21" s="838"/>
      <c r="F21" s="882"/>
      <c r="G21" s="882"/>
      <c r="H21" s="882"/>
      <c r="I21" s="882"/>
      <c r="J21" s="882"/>
      <c r="K21" s="882"/>
      <c r="L21" s="839"/>
      <c r="M21" s="836"/>
    </row>
    <row r="22" spans="1:13" ht="12.95" customHeight="1">
      <c r="A22" s="826"/>
      <c r="B22" s="826"/>
      <c r="C22" s="855"/>
      <c r="D22" s="852"/>
      <c r="E22" s="838"/>
      <c r="F22" s="882"/>
      <c r="G22" s="882"/>
      <c r="H22" s="882"/>
      <c r="I22" s="882"/>
      <c r="J22" s="882"/>
      <c r="K22" s="882"/>
      <c r="L22" s="839"/>
      <c r="M22" s="836">
        <f t="shared" ref="M22:M23" si="0">H19-J19</f>
        <v>0</v>
      </c>
    </row>
    <row r="23" spans="1:13" ht="12.95" customHeight="1">
      <c r="A23" s="826" t="s">
        <v>0</v>
      </c>
      <c r="B23" s="826"/>
      <c r="C23" s="880">
        <v>15540</v>
      </c>
      <c r="D23" s="880">
        <v>16585</v>
      </c>
      <c r="E23" s="880">
        <v>29978.578000000001</v>
      </c>
      <c r="F23" s="880">
        <v>11254.004999999999</v>
      </c>
      <c r="G23" s="880">
        <v>131593.45600000001</v>
      </c>
      <c r="H23" s="880">
        <v>255655.52900000001</v>
      </c>
      <c r="I23" s="880">
        <v>8588.3690000000006</v>
      </c>
      <c r="J23" s="880">
        <v>247067.16</v>
      </c>
      <c r="K23" s="880">
        <v>73369.743000000002</v>
      </c>
      <c r="L23" s="839"/>
      <c r="M23" s="836">
        <f t="shared" si="0"/>
        <v>0</v>
      </c>
    </row>
    <row r="24" spans="1:13" ht="18" customHeight="1">
      <c r="A24" s="833" t="s">
        <v>508</v>
      </c>
      <c r="B24" s="827"/>
      <c r="C24" s="881">
        <v>15520</v>
      </c>
      <c r="D24" s="881">
        <v>16088</v>
      </c>
      <c r="E24" s="881">
        <v>18669.758000000002</v>
      </c>
      <c r="F24" s="881">
        <v>8910.2749999999996</v>
      </c>
      <c r="G24" s="881">
        <v>95346.176999999996</v>
      </c>
      <c r="H24" s="881">
        <v>200656.48800000001</v>
      </c>
      <c r="I24" s="881">
        <v>6874.59</v>
      </c>
      <c r="J24" s="881">
        <v>193781.89799999999</v>
      </c>
      <c r="K24" s="881">
        <v>71889.217000000004</v>
      </c>
      <c r="L24" s="839"/>
    </row>
    <row r="25" spans="1:13" ht="12.95" customHeight="1">
      <c r="A25" s="837" t="s">
        <v>509</v>
      </c>
      <c r="B25" s="827"/>
      <c r="C25" s="881">
        <v>18</v>
      </c>
      <c r="D25" s="859" t="s">
        <v>529</v>
      </c>
      <c r="E25" s="859" t="s">
        <v>529</v>
      </c>
      <c r="F25" s="859" t="s">
        <v>529</v>
      </c>
      <c r="G25" s="859" t="s">
        <v>529</v>
      </c>
      <c r="H25" s="859" t="s">
        <v>529</v>
      </c>
      <c r="I25" s="859" t="s">
        <v>529</v>
      </c>
      <c r="J25" s="859" t="s">
        <v>529</v>
      </c>
      <c r="K25" s="859" t="s">
        <v>529</v>
      </c>
      <c r="L25" s="839"/>
    </row>
    <row r="26" spans="1:13" ht="12.95" customHeight="1">
      <c r="A26" s="837" t="s">
        <v>510</v>
      </c>
      <c r="B26" s="827"/>
      <c r="C26" s="881">
        <v>2</v>
      </c>
      <c r="D26" s="859" t="s">
        <v>529</v>
      </c>
      <c r="E26" s="859" t="s">
        <v>529</v>
      </c>
      <c r="F26" s="859" t="s">
        <v>529</v>
      </c>
      <c r="G26" s="859" t="s">
        <v>529</v>
      </c>
      <c r="H26" s="859" t="s">
        <v>529</v>
      </c>
      <c r="I26" s="859" t="s">
        <v>529</v>
      </c>
      <c r="J26" s="859" t="s">
        <v>529</v>
      </c>
      <c r="K26" s="859" t="s">
        <v>529</v>
      </c>
      <c r="L26" s="839"/>
    </row>
    <row r="27" spans="1:13" ht="12.95" customHeight="1">
      <c r="A27" s="833" t="s">
        <v>511</v>
      </c>
      <c r="B27" s="827"/>
      <c r="C27" s="881">
        <v>0</v>
      </c>
      <c r="D27" s="881">
        <v>0</v>
      </c>
      <c r="E27" s="881">
        <v>0</v>
      </c>
      <c r="F27" s="881">
        <v>0</v>
      </c>
      <c r="G27" s="881">
        <v>0</v>
      </c>
      <c r="H27" s="881">
        <v>0</v>
      </c>
      <c r="I27" s="881">
        <v>0</v>
      </c>
      <c r="J27" s="881">
        <v>0</v>
      </c>
      <c r="K27" s="881">
        <v>0</v>
      </c>
      <c r="L27" s="839"/>
    </row>
    <row r="28" spans="1:13" ht="8.25" customHeight="1">
      <c r="A28" s="833"/>
      <c r="B28" s="827"/>
      <c r="C28" s="883"/>
      <c r="D28" s="883"/>
      <c r="E28" s="838"/>
      <c r="F28" s="882"/>
      <c r="G28" s="882"/>
      <c r="H28" s="882"/>
      <c r="I28" s="882"/>
      <c r="J28" s="882"/>
      <c r="K28" s="882"/>
      <c r="L28" s="839"/>
    </row>
    <row r="29" spans="1:13" ht="12.95" customHeight="1">
      <c r="A29" s="826" t="s">
        <v>590</v>
      </c>
      <c r="B29" s="827"/>
      <c r="C29" s="883"/>
      <c r="D29" s="883"/>
      <c r="E29" s="838"/>
      <c r="F29" s="882"/>
      <c r="G29" s="882"/>
      <c r="H29" s="882"/>
      <c r="I29" s="882"/>
      <c r="J29" s="882"/>
      <c r="K29" s="882"/>
      <c r="L29" s="839"/>
    </row>
    <row r="30" spans="1:13" ht="7.5" customHeight="1">
      <c r="A30" s="826"/>
      <c r="B30" s="827"/>
      <c r="C30" s="883"/>
      <c r="D30" s="883"/>
      <c r="E30" s="838"/>
      <c r="F30" s="882"/>
      <c r="G30" s="882"/>
      <c r="H30" s="882"/>
      <c r="I30" s="882"/>
      <c r="J30" s="882"/>
      <c r="K30" s="882"/>
      <c r="L30" s="839"/>
    </row>
    <row r="31" spans="1:13" s="831" customFormat="1" ht="12.95" customHeight="1">
      <c r="A31" s="826" t="s">
        <v>0</v>
      </c>
      <c r="B31" s="826"/>
      <c r="C31" s="880">
        <v>543</v>
      </c>
      <c r="D31" s="880">
        <v>916</v>
      </c>
      <c r="E31" s="880">
        <v>10566.044</v>
      </c>
      <c r="F31" s="880">
        <v>4397.5919999999996</v>
      </c>
      <c r="G31" s="880">
        <v>41557.703999999998</v>
      </c>
      <c r="H31" s="880">
        <v>62469.04</v>
      </c>
      <c r="I31" s="880">
        <v>3761.7739999999999</v>
      </c>
      <c r="J31" s="880">
        <v>58707.266000000003</v>
      </c>
      <c r="K31" s="880">
        <v>2234.3539999999998</v>
      </c>
      <c r="L31" s="862"/>
    </row>
    <row r="32" spans="1:13" ht="18" customHeight="1">
      <c r="A32" s="833" t="s">
        <v>508</v>
      </c>
      <c r="B32" s="827"/>
      <c r="C32" s="881">
        <v>535</v>
      </c>
      <c r="D32" s="881">
        <v>730</v>
      </c>
      <c r="E32" s="881">
        <v>5261.5140000000001</v>
      </c>
      <c r="F32" s="881">
        <v>4069.299</v>
      </c>
      <c r="G32" s="881">
        <v>32366.917000000001</v>
      </c>
      <c r="H32" s="881">
        <v>47831.087</v>
      </c>
      <c r="I32" s="881">
        <v>3669.451</v>
      </c>
      <c r="J32" s="881">
        <v>44161.635999999999</v>
      </c>
      <c r="K32" s="881">
        <v>3412.5749999999998</v>
      </c>
      <c r="L32" s="839"/>
    </row>
    <row r="33" spans="1:12" ht="12.95" customHeight="1">
      <c r="A33" s="837" t="s">
        <v>509</v>
      </c>
      <c r="B33" s="827"/>
      <c r="C33" s="881">
        <v>7</v>
      </c>
      <c r="D33" s="881" t="s">
        <v>529</v>
      </c>
      <c r="E33" s="881" t="s">
        <v>529</v>
      </c>
      <c r="F33" s="881" t="s">
        <v>529</v>
      </c>
      <c r="G33" s="881" t="s">
        <v>529</v>
      </c>
      <c r="H33" s="881" t="s">
        <v>529</v>
      </c>
      <c r="I33" s="881" t="s">
        <v>529</v>
      </c>
      <c r="J33" s="881" t="s">
        <v>529</v>
      </c>
      <c r="K33" s="881" t="s">
        <v>529</v>
      </c>
      <c r="L33" s="839"/>
    </row>
    <row r="34" spans="1:12" ht="12.95" customHeight="1">
      <c r="A34" s="837" t="s">
        <v>510</v>
      </c>
      <c r="B34" s="827"/>
      <c r="C34" s="881">
        <v>1</v>
      </c>
      <c r="D34" s="881" t="s">
        <v>529</v>
      </c>
      <c r="E34" s="881" t="s">
        <v>529</v>
      </c>
      <c r="F34" s="881" t="s">
        <v>529</v>
      </c>
      <c r="G34" s="881" t="s">
        <v>529</v>
      </c>
      <c r="H34" s="881" t="s">
        <v>529</v>
      </c>
      <c r="I34" s="881" t="s">
        <v>529</v>
      </c>
      <c r="J34" s="881" t="s">
        <v>529</v>
      </c>
      <c r="K34" s="881" t="s">
        <v>529</v>
      </c>
      <c r="L34" s="839"/>
    </row>
    <row r="35" spans="1:12" ht="12.95" customHeight="1">
      <c r="A35" s="833" t="s">
        <v>511</v>
      </c>
      <c r="B35" s="827"/>
      <c r="C35" s="881">
        <v>0</v>
      </c>
      <c r="D35" s="881">
        <v>0</v>
      </c>
      <c r="E35" s="881">
        <v>0</v>
      </c>
      <c r="F35" s="881">
        <v>0</v>
      </c>
      <c r="G35" s="881">
        <v>0</v>
      </c>
      <c r="H35" s="881">
        <v>0</v>
      </c>
      <c r="I35" s="881">
        <v>0</v>
      </c>
      <c r="J35" s="881">
        <v>0</v>
      </c>
      <c r="K35" s="881">
        <v>0</v>
      </c>
      <c r="L35" s="839"/>
    </row>
    <row r="36" spans="1:12" ht="12.95" customHeight="1">
      <c r="A36" s="833"/>
      <c r="B36" s="827"/>
      <c r="C36" s="861"/>
      <c r="D36" s="861"/>
      <c r="E36" s="838"/>
      <c r="F36" s="882"/>
      <c r="G36" s="882"/>
      <c r="H36" s="882"/>
      <c r="I36" s="882"/>
      <c r="J36" s="882"/>
      <c r="K36" s="882"/>
      <c r="L36" s="839"/>
    </row>
    <row r="37" spans="1:12" ht="12.95" customHeight="1">
      <c r="A37" s="826" t="s">
        <v>591</v>
      </c>
      <c r="B37" s="827"/>
      <c r="C37" s="861"/>
      <c r="D37" s="861"/>
      <c r="E37" s="838"/>
      <c r="F37" s="882"/>
      <c r="G37" s="882"/>
      <c r="H37" s="882"/>
      <c r="I37" s="882"/>
      <c r="J37" s="882"/>
      <c r="K37" s="882"/>
      <c r="L37" s="839"/>
    </row>
    <row r="38" spans="1:12" ht="7.5" customHeight="1">
      <c r="A38" s="826"/>
      <c r="B38" s="827"/>
      <c r="C38" s="861"/>
      <c r="D38" s="861"/>
      <c r="E38" s="838"/>
      <c r="F38" s="882"/>
      <c r="G38" s="882"/>
      <c r="H38" s="882"/>
      <c r="I38" s="882"/>
      <c r="J38" s="882"/>
      <c r="K38" s="882"/>
      <c r="L38" s="839"/>
    </row>
    <row r="39" spans="1:12" s="831" customFormat="1" ht="12.95" customHeight="1">
      <c r="A39" s="826" t="s">
        <v>0</v>
      </c>
      <c r="B39" s="826"/>
      <c r="C39" s="880">
        <v>5457</v>
      </c>
      <c r="D39" s="880">
        <v>5806</v>
      </c>
      <c r="E39" s="880">
        <v>8186.857</v>
      </c>
      <c r="F39" s="880">
        <v>2715.4389999999999</v>
      </c>
      <c r="G39" s="880">
        <v>23016.972000000002</v>
      </c>
      <c r="H39" s="880">
        <v>65189.036</v>
      </c>
      <c r="I39" s="880">
        <v>6101.3689999999997</v>
      </c>
      <c r="J39" s="880">
        <v>59087.667000000001</v>
      </c>
      <c r="K39" s="880">
        <v>27868.249</v>
      </c>
      <c r="L39" s="862"/>
    </row>
    <row r="40" spans="1:12" ht="18" customHeight="1">
      <c r="A40" s="833" t="s">
        <v>508</v>
      </c>
      <c r="B40" s="827"/>
      <c r="C40" s="881">
        <v>5452</v>
      </c>
      <c r="D40" s="881">
        <v>5626</v>
      </c>
      <c r="E40" s="881">
        <v>5016.585</v>
      </c>
      <c r="F40" s="881">
        <v>1332.921</v>
      </c>
      <c r="G40" s="881">
        <v>16423.784</v>
      </c>
      <c r="H40" s="881">
        <v>53378.15</v>
      </c>
      <c r="I40" s="881">
        <v>2915.1260000000002</v>
      </c>
      <c r="J40" s="881">
        <v>50463.023999999998</v>
      </c>
      <c r="K40" s="881">
        <v>27239.666000000001</v>
      </c>
      <c r="L40" s="839"/>
    </row>
    <row r="41" spans="1:12" ht="12.95" customHeight="1">
      <c r="A41" s="837" t="s">
        <v>509</v>
      </c>
      <c r="B41" s="827"/>
      <c r="C41" s="881">
        <v>3</v>
      </c>
      <c r="D41" s="881" t="s">
        <v>529</v>
      </c>
      <c r="E41" s="881" t="s">
        <v>529</v>
      </c>
      <c r="F41" s="881" t="s">
        <v>529</v>
      </c>
      <c r="G41" s="881" t="s">
        <v>529</v>
      </c>
      <c r="H41" s="881" t="s">
        <v>529</v>
      </c>
      <c r="I41" s="881" t="s">
        <v>529</v>
      </c>
      <c r="J41" s="881" t="s">
        <v>529</v>
      </c>
      <c r="K41" s="881" t="s">
        <v>529</v>
      </c>
      <c r="L41" s="839"/>
    </row>
    <row r="42" spans="1:12" ht="12.95" customHeight="1">
      <c r="A42" s="837" t="s">
        <v>510</v>
      </c>
      <c r="B42" s="827"/>
      <c r="C42" s="881">
        <v>2</v>
      </c>
      <c r="D42" s="881" t="s">
        <v>529</v>
      </c>
      <c r="E42" s="881" t="s">
        <v>529</v>
      </c>
      <c r="F42" s="881" t="s">
        <v>529</v>
      </c>
      <c r="G42" s="881" t="s">
        <v>529</v>
      </c>
      <c r="H42" s="881" t="s">
        <v>529</v>
      </c>
      <c r="I42" s="881" t="s">
        <v>529</v>
      </c>
      <c r="J42" s="881" t="s">
        <v>529</v>
      </c>
      <c r="K42" s="881" t="s">
        <v>529</v>
      </c>
      <c r="L42" s="839"/>
    </row>
    <row r="43" spans="1:12" ht="12.95" customHeight="1">
      <c r="A43" s="833" t="s">
        <v>511</v>
      </c>
      <c r="B43" s="827"/>
      <c r="C43" s="881">
        <v>0</v>
      </c>
      <c r="D43" s="881">
        <v>0</v>
      </c>
      <c r="E43" s="881">
        <v>0</v>
      </c>
      <c r="F43" s="881">
        <v>0</v>
      </c>
      <c r="G43" s="881">
        <v>0</v>
      </c>
      <c r="H43" s="881">
        <v>0</v>
      </c>
      <c r="I43" s="881">
        <v>0</v>
      </c>
      <c r="J43" s="881">
        <v>0</v>
      </c>
      <c r="K43" s="881">
        <v>0</v>
      </c>
      <c r="L43" s="839"/>
    </row>
    <row r="44" spans="1:12" ht="8.25" customHeight="1">
      <c r="A44" s="833"/>
      <c r="B44" s="827"/>
      <c r="C44" s="902"/>
      <c r="D44" s="902"/>
      <c r="E44" s="838"/>
      <c r="F44" s="882"/>
      <c r="G44" s="882"/>
      <c r="H44" s="882"/>
      <c r="I44" s="882"/>
      <c r="J44" s="882"/>
      <c r="K44" s="882"/>
      <c r="L44" s="839"/>
    </row>
    <row r="45" spans="1:12" ht="15.75" customHeight="1">
      <c r="A45" s="826" t="s">
        <v>592</v>
      </c>
      <c r="B45" s="851"/>
      <c r="C45" s="852"/>
      <c r="D45" s="852"/>
      <c r="E45" s="838"/>
      <c r="F45" s="882"/>
      <c r="G45" s="882"/>
      <c r="H45" s="882"/>
      <c r="I45" s="882"/>
      <c r="J45" s="882"/>
      <c r="K45" s="882"/>
      <c r="L45" s="839"/>
    </row>
    <row r="46" spans="1:12" ht="12.95" customHeight="1">
      <c r="A46" s="826"/>
      <c r="B46" s="826"/>
      <c r="C46" s="855"/>
      <c r="D46" s="852"/>
      <c r="E46" s="838"/>
      <c r="F46" s="882"/>
      <c r="G46" s="882"/>
      <c r="H46" s="882"/>
      <c r="I46" s="882"/>
      <c r="J46" s="882"/>
      <c r="K46" s="882"/>
      <c r="L46" s="839"/>
    </row>
    <row r="47" spans="1:12" ht="12.95" customHeight="1">
      <c r="A47" s="826" t="s">
        <v>0</v>
      </c>
      <c r="B47" s="826"/>
      <c r="C47" s="880">
        <v>49</v>
      </c>
      <c r="D47" s="880">
        <v>119</v>
      </c>
      <c r="E47" s="880">
        <v>1295.482</v>
      </c>
      <c r="F47" s="880">
        <v>510.86599999999999</v>
      </c>
      <c r="G47" s="880">
        <v>3493.3359999999998</v>
      </c>
      <c r="H47" s="880">
        <v>5874.1490000000003</v>
      </c>
      <c r="I47" s="880">
        <v>483.00200000000001</v>
      </c>
      <c r="J47" s="880">
        <v>5391.1469999999999</v>
      </c>
      <c r="K47" s="880">
        <v>26.969000000000001</v>
      </c>
      <c r="L47" s="839"/>
    </row>
    <row r="48" spans="1:12" ht="18" customHeight="1">
      <c r="A48" s="833" t="s">
        <v>508</v>
      </c>
      <c r="B48" s="827"/>
      <c r="C48" s="881">
        <v>45</v>
      </c>
      <c r="D48" s="881">
        <v>63</v>
      </c>
      <c r="E48" s="881">
        <v>425.387</v>
      </c>
      <c r="F48" s="881">
        <v>432.642</v>
      </c>
      <c r="G48" s="881">
        <v>1879.68</v>
      </c>
      <c r="H48" s="881">
        <v>3080.261</v>
      </c>
      <c r="I48" s="881">
        <v>427.32100000000003</v>
      </c>
      <c r="J48" s="881">
        <v>2652.94</v>
      </c>
      <c r="K48" s="881">
        <v>-33.692999999999998</v>
      </c>
      <c r="L48" s="839"/>
    </row>
    <row r="49" spans="1:12" ht="12.95" customHeight="1">
      <c r="A49" s="837" t="s">
        <v>509</v>
      </c>
      <c r="B49" s="827"/>
      <c r="C49" s="881">
        <v>4</v>
      </c>
      <c r="D49" s="881">
        <v>56</v>
      </c>
      <c r="E49" s="881">
        <v>870.09500000000003</v>
      </c>
      <c r="F49" s="881">
        <v>78.224000000000004</v>
      </c>
      <c r="G49" s="881">
        <v>1613.6559999999999</v>
      </c>
      <c r="H49" s="881">
        <v>2793.8879999999999</v>
      </c>
      <c r="I49" s="881">
        <v>55.680999999999997</v>
      </c>
      <c r="J49" s="881">
        <v>2738.2069999999999</v>
      </c>
      <c r="K49" s="881">
        <v>60.661999999999999</v>
      </c>
      <c r="L49" s="839"/>
    </row>
    <row r="50" spans="1:12" ht="12.95" customHeight="1">
      <c r="A50" s="837" t="s">
        <v>510</v>
      </c>
      <c r="B50" s="827"/>
      <c r="C50" s="881">
        <v>0</v>
      </c>
      <c r="D50" s="881">
        <v>0</v>
      </c>
      <c r="E50" s="881">
        <v>0</v>
      </c>
      <c r="F50" s="881">
        <v>0</v>
      </c>
      <c r="G50" s="881">
        <v>0</v>
      </c>
      <c r="H50" s="881">
        <v>0</v>
      </c>
      <c r="I50" s="881">
        <v>0</v>
      </c>
      <c r="J50" s="881">
        <v>0</v>
      </c>
      <c r="K50" s="881">
        <v>0</v>
      </c>
      <c r="L50" s="839"/>
    </row>
    <row r="51" spans="1:12" ht="12.95" customHeight="1">
      <c r="A51" s="833" t="s">
        <v>511</v>
      </c>
      <c r="B51" s="827"/>
      <c r="C51" s="881">
        <v>0</v>
      </c>
      <c r="D51" s="881">
        <v>0</v>
      </c>
      <c r="E51" s="881">
        <v>0</v>
      </c>
      <c r="F51" s="881">
        <v>0</v>
      </c>
      <c r="G51" s="881">
        <v>0</v>
      </c>
      <c r="H51" s="881">
        <v>0</v>
      </c>
      <c r="I51" s="881">
        <v>0</v>
      </c>
      <c r="J51" s="881">
        <v>0</v>
      </c>
      <c r="K51" s="881">
        <v>0</v>
      </c>
      <c r="L51" s="839"/>
    </row>
    <row r="52" spans="1:12" ht="9" customHeight="1" thickBot="1">
      <c r="A52" s="840"/>
      <c r="B52" s="840"/>
      <c r="C52" s="840"/>
      <c r="D52" s="840"/>
      <c r="E52" s="840"/>
      <c r="F52" s="840"/>
      <c r="G52" s="840"/>
      <c r="H52" s="840"/>
      <c r="I52" s="840"/>
      <c r="J52" s="840"/>
      <c r="K52" s="840"/>
    </row>
    <row r="53" spans="1:12" ht="3.75" customHeight="1" thickTop="1">
      <c r="A53" s="431"/>
      <c r="B53" s="431"/>
      <c r="C53" s="431"/>
      <c r="D53" s="431"/>
      <c r="E53" s="827"/>
    </row>
    <row r="54" spans="1:12" ht="12.95" customHeight="1">
      <c r="A54" s="2058" t="s">
        <v>513</v>
      </c>
      <c r="B54" s="2058"/>
      <c r="C54" s="2058"/>
      <c r="D54" s="2058"/>
      <c r="E54" s="827"/>
    </row>
    <row r="55" spans="1:12">
      <c r="A55" s="827"/>
      <c r="B55" s="827"/>
      <c r="C55" s="827"/>
      <c r="D55" s="827"/>
      <c r="E55" s="827"/>
    </row>
    <row r="56" spans="1:12">
      <c r="A56" s="827"/>
      <c r="B56" s="827"/>
      <c r="C56" s="827"/>
      <c r="D56" s="827"/>
      <c r="E56" s="827"/>
    </row>
    <row r="57" spans="1:12">
      <c r="A57" s="827"/>
      <c r="B57" s="827"/>
      <c r="C57" s="827"/>
      <c r="D57" s="827"/>
      <c r="E57" s="827"/>
    </row>
    <row r="58" spans="1:12">
      <c r="A58" s="827"/>
      <c r="B58" s="827"/>
      <c r="C58" s="827"/>
      <c r="D58" s="827"/>
      <c r="E58" s="827"/>
    </row>
    <row r="59" spans="1:12">
      <c r="A59" s="827"/>
      <c r="B59" s="827"/>
      <c r="C59" s="827"/>
      <c r="D59" s="827"/>
      <c r="E59" s="827"/>
    </row>
  </sheetData>
  <mergeCells count="13">
    <mergeCell ref="C11:D11"/>
    <mergeCell ref="E11:K11"/>
    <mergeCell ref="A54:D54"/>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dimension ref="A1:AC51"/>
  <sheetViews>
    <sheetView showGridLines="0" zoomScaleNormal="100" workbookViewId="0"/>
  </sheetViews>
  <sheetFormatPr defaultColWidth="10.5703125" defaultRowHeight="12.75"/>
  <cols>
    <col min="1" max="1" width="9.42578125" style="812" customWidth="1"/>
    <col min="2" max="2" width="11.7109375" style="812" customWidth="1"/>
    <col min="3" max="3" width="8.28515625" style="812" customWidth="1"/>
    <col min="4" max="4" width="7.7109375" style="812" customWidth="1"/>
    <col min="5" max="5" width="8.28515625" style="812" customWidth="1"/>
    <col min="6" max="6" width="8.5703125" style="812" customWidth="1"/>
    <col min="7" max="7" width="7.5703125" style="812" customWidth="1"/>
    <col min="8" max="8" width="7.42578125" style="812" customWidth="1"/>
    <col min="9" max="9" width="7.85546875" style="812" customWidth="1"/>
    <col min="10" max="10" width="8.7109375" style="812" customWidth="1"/>
    <col min="11" max="11" width="10.5703125" style="812" customWidth="1"/>
    <col min="12" max="16384" width="10.5703125" style="812"/>
  </cols>
  <sheetData>
    <row r="1" spans="1:29" ht="17.25" customHeight="1">
      <c r="A1" s="1921" t="s">
        <v>1737</v>
      </c>
      <c r="C1" s="827"/>
      <c r="D1" s="827"/>
      <c r="E1" s="827"/>
    </row>
    <row r="2" spans="1:29" ht="20.25" customHeight="1">
      <c r="A2" s="2057" t="s">
        <v>593</v>
      </c>
      <c r="B2" s="2057"/>
      <c r="C2" s="2057"/>
      <c r="D2" s="2057"/>
    </row>
    <row r="3" spans="1:29" ht="23.25" customHeight="1">
      <c r="A3" s="2080" t="s">
        <v>594</v>
      </c>
      <c r="B3" s="2080"/>
      <c r="C3" s="2080"/>
      <c r="D3" s="2080"/>
      <c r="E3" s="2043"/>
      <c r="F3" s="2043"/>
      <c r="G3" s="2043"/>
      <c r="H3" s="2043"/>
      <c r="I3" s="2043"/>
      <c r="J3" s="2043"/>
      <c r="K3" s="2043"/>
    </row>
    <row r="4" spans="1:29" ht="12.95" customHeight="1">
      <c r="A4" s="813">
        <v>2015</v>
      </c>
      <c r="B4" s="813">
        <v>2015</v>
      </c>
      <c r="C4" s="814"/>
      <c r="D4" s="431"/>
      <c r="E4" s="827"/>
    </row>
    <row r="5" spans="1:29" ht="20.25" customHeight="1">
      <c r="A5" s="815"/>
      <c r="B5" s="816"/>
      <c r="C5" s="817"/>
      <c r="D5" s="817"/>
      <c r="E5" s="2045" t="s">
        <v>488</v>
      </c>
      <c r="F5" s="2046"/>
      <c r="G5" s="2046"/>
      <c r="H5" s="2047" t="s">
        <v>489</v>
      </c>
      <c r="I5" s="2048"/>
      <c r="J5" s="2048"/>
      <c r="K5" s="2049" t="s">
        <v>490</v>
      </c>
    </row>
    <row r="6" spans="1:29">
      <c r="A6" s="818"/>
      <c r="B6" s="819"/>
      <c r="C6" s="820"/>
      <c r="D6" s="820"/>
      <c r="E6" s="820"/>
      <c r="F6" s="820"/>
      <c r="G6" s="821"/>
      <c r="H6" s="815"/>
      <c r="I6" s="815"/>
      <c r="J6" s="815"/>
      <c r="K6" s="2050"/>
    </row>
    <row r="7" spans="1:29">
      <c r="A7" s="2052" t="s">
        <v>491</v>
      </c>
      <c r="B7" s="2053"/>
      <c r="C7" s="820" t="s">
        <v>492</v>
      </c>
      <c r="D7" s="820" t="s">
        <v>493</v>
      </c>
      <c r="E7" s="2054" t="s">
        <v>494</v>
      </c>
      <c r="F7" s="820" t="s">
        <v>495</v>
      </c>
      <c r="G7" s="820" t="s">
        <v>496</v>
      </c>
      <c r="H7" s="820" t="s">
        <v>0</v>
      </c>
      <c r="I7" s="2054" t="s">
        <v>497</v>
      </c>
      <c r="J7" s="820" t="s">
        <v>498</v>
      </c>
      <c r="K7" s="2050"/>
    </row>
    <row r="8" spans="1:29">
      <c r="A8" s="2052" t="s">
        <v>516</v>
      </c>
      <c r="B8" s="2053"/>
      <c r="C8" s="820"/>
      <c r="D8" s="820" t="s">
        <v>500</v>
      </c>
      <c r="E8" s="2055"/>
      <c r="F8" s="820"/>
      <c r="G8" s="820"/>
      <c r="H8" s="820"/>
      <c r="I8" s="2055"/>
      <c r="J8" s="820" t="s">
        <v>501</v>
      </c>
      <c r="K8" s="2050"/>
    </row>
    <row r="9" spans="1:29">
      <c r="A9" s="2052" t="s">
        <v>517</v>
      </c>
      <c r="B9" s="2053"/>
      <c r="C9" s="820"/>
      <c r="D9" s="820" t="s">
        <v>503</v>
      </c>
      <c r="E9" s="2055"/>
      <c r="F9" s="820"/>
      <c r="G9" s="820"/>
      <c r="H9" s="820"/>
      <c r="I9" s="2055"/>
      <c r="J9" s="820" t="s">
        <v>504</v>
      </c>
      <c r="K9" s="2050"/>
    </row>
    <row r="10" spans="1:29">
      <c r="A10" s="818"/>
      <c r="B10" s="819"/>
      <c r="C10" s="822"/>
      <c r="D10" s="822"/>
      <c r="E10" s="2056"/>
      <c r="F10" s="822"/>
      <c r="G10" s="822"/>
      <c r="H10" s="822"/>
      <c r="I10" s="822"/>
      <c r="J10" s="822"/>
      <c r="K10" s="2051"/>
    </row>
    <row r="11" spans="1:29" ht="15" customHeight="1">
      <c r="A11" s="823"/>
      <c r="B11" s="824"/>
      <c r="C11" s="2039" t="s">
        <v>505</v>
      </c>
      <c r="D11" s="2040"/>
      <c r="E11" s="2039" t="s">
        <v>506</v>
      </c>
      <c r="F11" s="2041"/>
      <c r="G11" s="2041"/>
      <c r="H11" s="2041"/>
      <c r="I11" s="2041"/>
      <c r="J11" s="2041"/>
      <c r="K11" s="2041"/>
    </row>
    <row r="12" spans="1:29" ht="9" customHeight="1">
      <c r="A12" s="825"/>
      <c r="B12" s="825"/>
      <c r="C12" s="825"/>
      <c r="D12" s="825"/>
      <c r="E12" s="827"/>
    </row>
    <row r="13" spans="1:29" ht="12" customHeight="1">
      <c r="A13" s="826" t="s">
        <v>588</v>
      </c>
      <c r="B13" s="827"/>
      <c r="C13" s="827"/>
      <c r="D13" s="827"/>
      <c r="E13" s="827"/>
    </row>
    <row r="14" spans="1:29" ht="9" customHeight="1">
      <c r="A14" s="827"/>
      <c r="B14" s="827"/>
      <c r="C14" s="827"/>
      <c r="D14" s="827"/>
      <c r="E14" s="827"/>
    </row>
    <row r="15" spans="1:29" s="831" customFormat="1" ht="12" customHeight="1">
      <c r="A15" s="826" t="s">
        <v>28</v>
      </c>
      <c r="B15" s="843"/>
      <c r="C15" s="880">
        <v>21589</v>
      </c>
      <c r="D15" s="880">
        <v>23426</v>
      </c>
      <c r="E15" s="880">
        <v>50026.961000000003</v>
      </c>
      <c r="F15" s="880">
        <v>18877.901999999998</v>
      </c>
      <c r="G15" s="880">
        <v>199661.46799999999</v>
      </c>
      <c r="H15" s="880">
        <v>389187.75400000002</v>
      </c>
      <c r="I15" s="880">
        <v>18934.513999999999</v>
      </c>
      <c r="J15" s="880">
        <v>370253.24</v>
      </c>
      <c r="K15" s="880">
        <v>103499.315</v>
      </c>
      <c r="L15" s="881"/>
      <c r="M15" s="881"/>
      <c r="N15" s="881"/>
      <c r="O15" s="881"/>
      <c r="P15" s="881"/>
      <c r="Q15" s="881"/>
      <c r="R15" s="881"/>
      <c r="S15" s="881"/>
      <c r="T15" s="881"/>
      <c r="U15" s="903"/>
      <c r="V15" s="903"/>
      <c r="W15" s="903"/>
      <c r="X15" s="903"/>
      <c r="Y15" s="903"/>
      <c r="Z15" s="903"/>
      <c r="AA15" s="903"/>
      <c r="AB15" s="903"/>
      <c r="AC15" s="903"/>
    </row>
    <row r="16" spans="1:29" ht="20.100000000000001" customHeight="1">
      <c r="A16" s="826" t="s">
        <v>518</v>
      </c>
      <c r="B16" s="844"/>
      <c r="C16" s="880">
        <v>20605</v>
      </c>
      <c r="D16" s="880" t="s">
        <v>529</v>
      </c>
      <c r="E16" s="880" t="s">
        <v>529</v>
      </c>
      <c r="F16" s="880" t="s">
        <v>529</v>
      </c>
      <c r="G16" s="880" t="s">
        <v>529</v>
      </c>
      <c r="H16" s="880" t="s">
        <v>529</v>
      </c>
      <c r="I16" s="880" t="s">
        <v>529</v>
      </c>
      <c r="J16" s="880" t="s">
        <v>529</v>
      </c>
      <c r="K16" s="880" t="s">
        <v>529</v>
      </c>
      <c r="L16" s="881"/>
      <c r="M16" s="881"/>
      <c r="N16" s="881"/>
      <c r="O16" s="881"/>
      <c r="P16" s="881"/>
      <c r="Q16" s="881"/>
      <c r="R16" s="881"/>
      <c r="S16" s="881"/>
      <c r="T16" s="881"/>
      <c r="U16" s="903"/>
      <c r="V16" s="903"/>
      <c r="W16" s="903"/>
      <c r="X16" s="903"/>
      <c r="Y16" s="903"/>
      <c r="Z16" s="903"/>
      <c r="AA16" s="903"/>
      <c r="AB16" s="903"/>
      <c r="AC16" s="903"/>
    </row>
    <row r="17" spans="1:29" ht="20.100000000000001" customHeight="1">
      <c r="A17" s="845" t="s">
        <v>519</v>
      </c>
      <c r="B17" s="844"/>
      <c r="C17" s="881">
        <v>4874</v>
      </c>
      <c r="D17" s="881" t="s">
        <v>529</v>
      </c>
      <c r="E17" s="881" t="s">
        <v>529</v>
      </c>
      <c r="F17" s="881" t="s">
        <v>529</v>
      </c>
      <c r="G17" s="881" t="s">
        <v>529</v>
      </c>
      <c r="H17" s="881" t="s">
        <v>529</v>
      </c>
      <c r="I17" s="881" t="s">
        <v>529</v>
      </c>
      <c r="J17" s="881" t="s">
        <v>529</v>
      </c>
      <c r="K17" s="881" t="s">
        <v>529</v>
      </c>
      <c r="L17" s="881"/>
      <c r="M17" s="881"/>
      <c r="N17" s="881"/>
      <c r="O17" s="881"/>
      <c r="P17" s="881"/>
      <c r="Q17" s="881"/>
      <c r="R17" s="881"/>
      <c r="S17" s="881"/>
      <c r="T17" s="881"/>
      <c r="U17" s="903"/>
      <c r="V17" s="903"/>
      <c r="W17" s="903"/>
      <c r="X17" s="903"/>
      <c r="Y17" s="903"/>
      <c r="Z17" s="903"/>
      <c r="AA17" s="903"/>
      <c r="AB17" s="903"/>
      <c r="AC17" s="903"/>
    </row>
    <row r="18" spans="1:29" ht="12" customHeight="1">
      <c r="A18" s="845" t="s">
        <v>520</v>
      </c>
      <c r="B18" s="844"/>
      <c r="C18" s="881">
        <v>3502</v>
      </c>
      <c r="D18" s="881">
        <v>3660</v>
      </c>
      <c r="E18" s="881">
        <v>3464.0419999999999</v>
      </c>
      <c r="F18" s="881">
        <v>1412.6420000000001</v>
      </c>
      <c r="G18" s="881">
        <v>16133.403</v>
      </c>
      <c r="H18" s="881">
        <v>34477.803999999996</v>
      </c>
      <c r="I18" s="881">
        <v>1634.0909999999999</v>
      </c>
      <c r="J18" s="881">
        <v>32843.713000000003</v>
      </c>
      <c r="K18" s="881">
        <v>11841.777</v>
      </c>
      <c r="L18" s="881"/>
      <c r="M18" s="881"/>
      <c r="N18" s="881"/>
      <c r="O18" s="881"/>
      <c r="P18" s="881"/>
      <c r="Q18" s="881"/>
      <c r="R18" s="881"/>
      <c r="S18" s="881"/>
      <c r="T18" s="881"/>
      <c r="U18" s="903"/>
      <c r="V18" s="903"/>
      <c r="W18" s="903"/>
      <c r="X18" s="903"/>
      <c r="Y18" s="903"/>
      <c r="Z18" s="903"/>
      <c r="AA18" s="903"/>
      <c r="AB18" s="903"/>
      <c r="AC18" s="903"/>
    </row>
    <row r="19" spans="1:29" ht="12" customHeight="1">
      <c r="A19" s="845" t="s">
        <v>521</v>
      </c>
      <c r="B19" s="844"/>
      <c r="C19" s="881">
        <v>10139</v>
      </c>
      <c r="D19" s="881" t="s">
        <v>529</v>
      </c>
      <c r="E19" s="881" t="s">
        <v>529</v>
      </c>
      <c r="F19" s="881" t="s">
        <v>529</v>
      </c>
      <c r="G19" s="881" t="s">
        <v>529</v>
      </c>
      <c r="H19" s="881" t="s">
        <v>529</v>
      </c>
      <c r="I19" s="881" t="s">
        <v>529</v>
      </c>
      <c r="J19" s="881" t="s">
        <v>529</v>
      </c>
      <c r="K19" s="881" t="s">
        <v>529</v>
      </c>
      <c r="L19" s="881"/>
      <c r="M19" s="881"/>
      <c r="N19" s="881"/>
      <c r="O19" s="881"/>
      <c r="P19" s="881"/>
      <c r="Q19" s="881"/>
      <c r="R19" s="881"/>
      <c r="S19" s="881"/>
      <c r="T19" s="881"/>
      <c r="U19" s="903"/>
      <c r="V19" s="903"/>
      <c r="W19" s="903"/>
      <c r="X19" s="903"/>
      <c r="Y19" s="903"/>
      <c r="Z19" s="903"/>
      <c r="AA19" s="903"/>
      <c r="AB19" s="903"/>
      <c r="AC19" s="903"/>
    </row>
    <row r="20" spans="1:29" ht="12" customHeight="1">
      <c r="A20" s="845" t="s">
        <v>522</v>
      </c>
      <c r="B20" s="844"/>
      <c r="C20" s="881">
        <v>1016</v>
      </c>
      <c r="D20" s="921" t="s">
        <v>529</v>
      </c>
      <c r="E20" s="921" t="s">
        <v>529</v>
      </c>
      <c r="F20" s="921" t="s">
        <v>529</v>
      </c>
      <c r="G20" s="921" t="s">
        <v>529</v>
      </c>
      <c r="H20" s="921" t="s">
        <v>529</v>
      </c>
      <c r="I20" s="921" t="s">
        <v>529</v>
      </c>
      <c r="J20" s="921" t="s">
        <v>529</v>
      </c>
      <c r="K20" s="921" t="s">
        <v>529</v>
      </c>
      <c r="L20" s="881"/>
      <c r="M20" s="881"/>
      <c r="N20" s="881"/>
      <c r="O20" s="881"/>
      <c r="P20" s="881"/>
      <c r="Q20" s="881"/>
      <c r="R20" s="881"/>
      <c r="S20" s="881"/>
      <c r="T20" s="881"/>
      <c r="U20" s="903"/>
      <c r="V20" s="903"/>
      <c r="W20" s="903"/>
      <c r="X20" s="903"/>
      <c r="Y20" s="903"/>
      <c r="Z20" s="903"/>
      <c r="AA20" s="903"/>
      <c r="AB20" s="903"/>
      <c r="AC20" s="903"/>
    </row>
    <row r="21" spans="1:29" ht="12" customHeight="1">
      <c r="A21" s="845" t="s">
        <v>523</v>
      </c>
      <c r="B21" s="844"/>
      <c r="C21" s="881">
        <v>1074</v>
      </c>
      <c r="D21" s="881">
        <v>1110</v>
      </c>
      <c r="E21" s="921">
        <v>867.25800000000004</v>
      </c>
      <c r="F21" s="921">
        <v>240.71899999999999</v>
      </c>
      <c r="G21" s="921">
        <v>4511.058</v>
      </c>
      <c r="H21" s="921">
        <v>11699.539000000001</v>
      </c>
      <c r="I21" s="921">
        <v>909.39700000000005</v>
      </c>
      <c r="J21" s="921">
        <v>10790.142</v>
      </c>
      <c r="K21" s="921">
        <v>5401.1229999999996</v>
      </c>
      <c r="L21" s="881"/>
      <c r="M21" s="881"/>
      <c r="N21" s="881"/>
      <c r="O21" s="881"/>
      <c r="P21" s="881"/>
      <c r="Q21" s="881"/>
      <c r="R21" s="881"/>
      <c r="S21" s="881"/>
      <c r="T21" s="881"/>
      <c r="U21" s="903"/>
      <c r="V21" s="903"/>
      <c r="W21" s="903"/>
      <c r="X21" s="903"/>
      <c r="Y21" s="903"/>
      <c r="Z21" s="903"/>
      <c r="AA21" s="903"/>
      <c r="AB21" s="903"/>
      <c r="AC21" s="903"/>
    </row>
    <row r="22" spans="1:29" ht="20.100000000000001" customHeight="1">
      <c r="A22" s="846" t="s">
        <v>524</v>
      </c>
      <c r="B22" s="844"/>
      <c r="C22" s="881">
        <v>465</v>
      </c>
      <c r="D22" s="880" t="s">
        <v>529</v>
      </c>
      <c r="E22" s="880" t="s">
        <v>529</v>
      </c>
      <c r="F22" s="880" t="s">
        <v>529</v>
      </c>
      <c r="G22" s="880" t="s">
        <v>529</v>
      </c>
      <c r="H22" s="880" t="s">
        <v>529</v>
      </c>
      <c r="I22" s="880" t="s">
        <v>529</v>
      </c>
      <c r="J22" s="880" t="s">
        <v>529</v>
      </c>
      <c r="K22" s="887" t="s">
        <v>529</v>
      </c>
      <c r="L22" s="881"/>
      <c r="M22" s="881"/>
      <c r="N22" s="881"/>
      <c r="O22" s="881"/>
      <c r="P22" s="881"/>
      <c r="Q22" s="881"/>
      <c r="R22" s="881"/>
      <c r="S22" s="881"/>
      <c r="T22" s="881"/>
      <c r="U22" s="903"/>
      <c r="V22" s="903"/>
      <c r="W22" s="903"/>
      <c r="X22" s="903"/>
      <c r="Y22" s="903"/>
      <c r="Z22" s="903"/>
      <c r="AA22" s="903"/>
      <c r="AB22" s="903"/>
      <c r="AC22" s="903"/>
    </row>
    <row r="23" spans="1:29" ht="12.75" customHeight="1">
      <c r="A23" s="846" t="s">
        <v>525</v>
      </c>
      <c r="B23" s="844"/>
      <c r="C23" s="880">
        <v>519</v>
      </c>
      <c r="D23" s="880" t="s">
        <v>529</v>
      </c>
      <c r="E23" s="880" t="s">
        <v>529</v>
      </c>
      <c r="F23" s="880" t="s">
        <v>529</v>
      </c>
      <c r="G23" s="880" t="s">
        <v>529</v>
      </c>
      <c r="H23" s="880" t="s">
        <v>529</v>
      </c>
      <c r="I23" s="880" t="s">
        <v>529</v>
      </c>
      <c r="J23" s="880" t="s">
        <v>529</v>
      </c>
      <c r="K23" s="887" t="s">
        <v>529</v>
      </c>
      <c r="L23" s="881"/>
      <c r="M23" s="881"/>
      <c r="N23" s="881"/>
      <c r="O23" s="881"/>
      <c r="P23" s="881"/>
      <c r="Q23" s="881"/>
      <c r="R23" s="881"/>
      <c r="S23" s="881"/>
      <c r="T23" s="881"/>
      <c r="U23" s="903"/>
      <c r="V23" s="903"/>
      <c r="W23" s="903"/>
      <c r="X23" s="903"/>
      <c r="Y23" s="903"/>
      <c r="Z23" s="903"/>
      <c r="AA23" s="903"/>
      <c r="AB23" s="903"/>
      <c r="AC23" s="903"/>
    </row>
    <row r="24" spans="1:29" ht="12.75" customHeight="1">
      <c r="A24" s="846"/>
      <c r="B24" s="844"/>
      <c r="C24" s="922"/>
      <c r="D24" s="922"/>
      <c r="E24" s="838"/>
      <c r="F24" s="884"/>
      <c r="G24" s="884"/>
      <c r="H24" s="884"/>
      <c r="I24" s="884"/>
      <c r="J24" s="884"/>
      <c r="K24" s="884"/>
      <c r="L24" s="881"/>
      <c r="M24" s="881"/>
      <c r="N24" s="881"/>
      <c r="O24" s="881"/>
      <c r="P24" s="881"/>
      <c r="Q24" s="881"/>
      <c r="R24" s="881"/>
      <c r="S24" s="881"/>
      <c r="T24" s="881"/>
    </row>
    <row r="25" spans="1:29" ht="13.5" customHeight="1">
      <c r="A25" s="826" t="s">
        <v>589</v>
      </c>
      <c r="B25" s="844"/>
      <c r="C25" s="874"/>
      <c r="D25" s="874"/>
      <c r="E25" s="838"/>
      <c r="F25" s="884"/>
      <c r="G25" s="884"/>
      <c r="H25" s="884"/>
      <c r="I25" s="884"/>
      <c r="J25" s="884"/>
      <c r="K25" s="884"/>
    </row>
    <row r="26" spans="1:29" ht="9" customHeight="1">
      <c r="A26" s="826" t="s">
        <v>534</v>
      </c>
      <c r="B26" s="844"/>
      <c r="C26" s="874"/>
      <c r="D26" s="874"/>
      <c r="E26" s="838"/>
      <c r="F26" s="884"/>
      <c r="G26" s="884"/>
      <c r="H26" s="884"/>
      <c r="I26" s="884"/>
      <c r="J26" s="884"/>
      <c r="K26" s="884"/>
    </row>
    <row r="27" spans="1:29" s="831" customFormat="1" ht="12" customHeight="1">
      <c r="A27" s="846" t="s">
        <v>28</v>
      </c>
      <c r="B27" s="843"/>
      <c r="C27" s="880">
        <f>C28+C34+C35</f>
        <v>15540</v>
      </c>
      <c r="D27" s="880">
        <f t="shared" ref="D27:K27" si="0">D28+D34+D35</f>
        <v>16585</v>
      </c>
      <c r="E27" s="880">
        <f t="shared" si="0"/>
        <v>29978.577999999998</v>
      </c>
      <c r="F27" s="880">
        <f>F28+F34+F35</f>
        <v>11254.004999999999</v>
      </c>
      <c r="G27" s="880">
        <f t="shared" si="0"/>
        <v>131593.45599999998</v>
      </c>
      <c r="H27" s="880">
        <f t="shared" si="0"/>
        <v>255655.52899999998</v>
      </c>
      <c r="I27" s="880">
        <f t="shared" si="0"/>
        <v>8588.3690000000006</v>
      </c>
      <c r="J27" s="880">
        <f>J28+J34+J35</f>
        <v>247067.16000000003</v>
      </c>
      <c r="K27" s="880">
        <f t="shared" si="0"/>
        <v>73369.742999999988</v>
      </c>
      <c r="L27" s="881"/>
      <c r="M27" s="881"/>
      <c r="N27" s="881"/>
      <c r="O27" s="881"/>
      <c r="P27" s="881"/>
      <c r="Q27" s="881"/>
      <c r="R27" s="881"/>
      <c r="S27" s="881"/>
      <c r="T27" s="881"/>
      <c r="U27" s="903"/>
      <c r="V27" s="903"/>
      <c r="W27" s="903"/>
      <c r="X27" s="903"/>
      <c r="Y27" s="903"/>
      <c r="Z27" s="903"/>
      <c r="AA27" s="903"/>
      <c r="AB27" s="903"/>
      <c r="AC27" s="903"/>
    </row>
    <row r="28" spans="1:29" s="831" customFormat="1" ht="20.100000000000001" customHeight="1">
      <c r="A28" s="826" t="s">
        <v>518</v>
      </c>
      <c r="B28" s="843"/>
      <c r="C28" s="880">
        <f>SUM(C29:C33)</f>
        <v>14812</v>
      </c>
      <c r="D28" s="880">
        <f t="shared" ref="D28:K28" si="1">SUM(D29:D33)</f>
        <v>15839</v>
      </c>
      <c r="E28" s="880">
        <f t="shared" si="1"/>
        <v>27969.251999999997</v>
      </c>
      <c r="F28" s="880">
        <f>SUM(F29:F33)</f>
        <v>10385.083000000001</v>
      </c>
      <c r="G28" s="880">
        <f t="shared" si="1"/>
        <v>125930.07699999999</v>
      </c>
      <c r="H28" s="880">
        <f t="shared" si="1"/>
        <v>242099.54399999999</v>
      </c>
      <c r="I28" s="880">
        <f>SUM(I29:I33)</f>
        <v>8115.2400000000007</v>
      </c>
      <c r="J28" s="880">
        <f t="shared" si="1"/>
        <v>233984.30400000003</v>
      </c>
      <c r="K28" s="880">
        <f t="shared" si="1"/>
        <v>70035.827999999994</v>
      </c>
      <c r="L28" s="881"/>
      <c r="M28" s="881"/>
      <c r="N28" s="881"/>
      <c r="O28" s="881"/>
      <c r="P28" s="881"/>
      <c r="Q28" s="881"/>
      <c r="R28" s="881"/>
      <c r="S28" s="881"/>
      <c r="T28" s="881"/>
      <c r="U28" s="903"/>
      <c r="V28" s="903"/>
      <c r="W28" s="903"/>
      <c r="X28" s="903"/>
      <c r="Y28" s="903"/>
      <c r="Z28" s="903"/>
      <c r="AA28" s="903"/>
      <c r="AB28" s="903"/>
      <c r="AC28" s="903"/>
    </row>
    <row r="29" spans="1:29" ht="20.100000000000001" customHeight="1">
      <c r="A29" s="845" t="s">
        <v>519</v>
      </c>
      <c r="B29" s="844"/>
      <c r="C29" s="881">
        <v>3434</v>
      </c>
      <c r="D29" s="881">
        <v>3611</v>
      </c>
      <c r="E29" s="881">
        <v>3999.0970000000002</v>
      </c>
      <c r="F29" s="881">
        <v>4761.1790000000001</v>
      </c>
      <c r="G29" s="881">
        <v>17550.358</v>
      </c>
      <c r="H29" s="881">
        <v>39057.697999999997</v>
      </c>
      <c r="I29" s="881">
        <v>2321.9940000000001</v>
      </c>
      <c r="J29" s="881">
        <v>36735.703999999998</v>
      </c>
      <c r="K29" s="881">
        <v>12619.085999999999</v>
      </c>
      <c r="L29" s="881"/>
      <c r="V29" s="903"/>
      <c r="W29" s="903"/>
      <c r="X29" s="903"/>
      <c r="Y29" s="903"/>
      <c r="Z29" s="903"/>
      <c r="AA29" s="903"/>
      <c r="AB29" s="903"/>
      <c r="AC29" s="903"/>
    </row>
    <row r="30" spans="1:29" ht="12" customHeight="1">
      <c r="A30" s="845" t="s">
        <v>520</v>
      </c>
      <c r="B30" s="844"/>
      <c r="C30" s="881">
        <v>2656</v>
      </c>
      <c r="D30" s="881">
        <v>2754</v>
      </c>
      <c r="E30" s="881">
        <v>2163.0239999999999</v>
      </c>
      <c r="F30" s="881">
        <v>663.64599999999996</v>
      </c>
      <c r="G30" s="881">
        <v>12077.764999999999</v>
      </c>
      <c r="H30" s="881">
        <v>24185.683000000001</v>
      </c>
      <c r="I30" s="881">
        <v>662.32500000000005</v>
      </c>
      <c r="J30" s="881">
        <v>23523.358</v>
      </c>
      <c r="K30" s="881">
        <v>8265.4419999999991</v>
      </c>
      <c r="L30" s="881"/>
      <c r="V30" s="903"/>
      <c r="W30" s="903"/>
      <c r="X30" s="903"/>
      <c r="Y30" s="903"/>
      <c r="Z30" s="903"/>
      <c r="AA30" s="903"/>
      <c r="AB30" s="903"/>
      <c r="AC30" s="903"/>
    </row>
    <row r="31" spans="1:29" ht="12" customHeight="1">
      <c r="A31" s="845" t="s">
        <v>521</v>
      </c>
      <c r="B31" s="844"/>
      <c r="C31" s="881">
        <v>7087</v>
      </c>
      <c r="D31" s="881">
        <v>7811</v>
      </c>
      <c r="E31" s="881">
        <v>20851.152999999998</v>
      </c>
      <c r="F31" s="881">
        <v>4753.5370000000003</v>
      </c>
      <c r="G31" s="881">
        <v>91645.04</v>
      </c>
      <c r="H31" s="881">
        <v>165795.23300000001</v>
      </c>
      <c r="I31" s="881">
        <v>4837.5</v>
      </c>
      <c r="J31" s="881">
        <v>160957.73300000001</v>
      </c>
      <c r="K31" s="881">
        <v>42248.650999999998</v>
      </c>
      <c r="L31" s="881"/>
      <c r="M31" s="881"/>
      <c r="N31" s="881"/>
      <c r="O31" s="881"/>
      <c r="P31" s="881"/>
      <c r="Q31" s="881"/>
      <c r="R31" s="881"/>
      <c r="S31" s="881"/>
      <c r="T31" s="881"/>
      <c r="U31" s="903"/>
      <c r="V31" s="903"/>
      <c r="W31" s="903"/>
      <c r="X31" s="903"/>
      <c r="Y31" s="903"/>
      <c r="Z31" s="903"/>
      <c r="AA31" s="903"/>
      <c r="AB31" s="903"/>
      <c r="AC31" s="903"/>
    </row>
    <row r="32" spans="1:29" ht="12" customHeight="1">
      <c r="A32" s="845" t="s">
        <v>522</v>
      </c>
      <c r="B32" s="844"/>
      <c r="C32" s="923">
        <v>767</v>
      </c>
      <c r="D32" s="923">
        <v>779</v>
      </c>
      <c r="E32" s="923">
        <v>397.06900000000002</v>
      </c>
      <c r="F32" s="923">
        <v>137.506</v>
      </c>
      <c r="G32" s="923">
        <v>1869.9760000000001</v>
      </c>
      <c r="H32" s="923">
        <v>5094.68</v>
      </c>
      <c r="I32" s="923">
        <v>66.495999999999995</v>
      </c>
      <c r="J32" s="923">
        <v>5028.1840000000002</v>
      </c>
      <c r="K32" s="923">
        <v>2556.6080000000002</v>
      </c>
      <c r="L32" s="881"/>
      <c r="M32" s="881"/>
      <c r="N32" s="881"/>
      <c r="O32" s="881"/>
      <c r="P32" s="881"/>
      <c r="Q32" s="881"/>
      <c r="R32" s="881"/>
      <c r="S32" s="881"/>
      <c r="T32" s="881"/>
      <c r="U32" s="903"/>
      <c r="V32" s="903"/>
      <c r="W32" s="903"/>
      <c r="X32" s="903"/>
      <c r="Y32" s="903"/>
      <c r="Z32" s="903"/>
      <c r="AA32" s="903"/>
      <c r="AB32" s="903"/>
      <c r="AC32" s="903"/>
    </row>
    <row r="33" spans="1:29" ht="12" customHeight="1">
      <c r="A33" s="845" t="s">
        <v>523</v>
      </c>
      <c r="B33" s="844"/>
      <c r="C33" s="923">
        <v>868</v>
      </c>
      <c r="D33" s="923">
        <v>884</v>
      </c>
      <c r="E33" s="923">
        <v>558.90899999999999</v>
      </c>
      <c r="F33" s="923">
        <v>69.215000000000003</v>
      </c>
      <c r="G33" s="923">
        <v>2786.9380000000001</v>
      </c>
      <c r="H33" s="923">
        <v>7966.25</v>
      </c>
      <c r="I33" s="923">
        <v>226.92500000000001</v>
      </c>
      <c r="J33" s="923">
        <v>7739.3249999999998</v>
      </c>
      <c r="K33" s="923">
        <v>4346.0410000000002</v>
      </c>
      <c r="L33" s="881"/>
      <c r="M33" s="881"/>
      <c r="N33" s="881"/>
      <c r="O33" s="881"/>
      <c r="P33" s="881"/>
      <c r="Q33" s="881"/>
      <c r="R33" s="881"/>
      <c r="S33" s="881"/>
      <c r="T33" s="881"/>
      <c r="U33" s="903"/>
      <c r="V33" s="903"/>
      <c r="W33" s="903"/>
      <c r="X33" s="903"/>
      <c r="Y33" s="903"/>
      <c r="Z33" s="903"/>
      <c r="AA33" s="903"/>
      <c r="AB33" s="903"/>
      <c r="AC33" s="903"/>
    </row>
    <row r="34" spans="1:29" s="831" customFormat="1" ht="20.100000000000001" customHeight="1">
      <c r="A34" s="846" t="s">
        <v>535</v>
      </c>
      <c r="B34" s="843"/>
      <c r="C34" s="894">
        <v>320</v>
      </c>
      <c r="D34" s="894">
        <v>327</v>
      </c>
      <c r="E34" s="894">
        <v>127.723</v>
      </c>
      <c r="F34" s="894">
        <v>138.774</v>
      </c>
      <c r="G34" s="894">
        <v>753.03599999999994</v>
      </c>
      <c r="H34" s="894">
        <v>1800.259</v>
      </c>
      <c r="I34" s="894">
        <v>95.298000000000002</v>
      </c>
      <c r="J34" s="894">
        <v>1704.961</v>
      </c>
      <c r="K34" s="894">
        <v>750.80700000000002</v>
      </c>
      <c r="L34" s="881"/>
      <c r="M34" s="881"/>
      <c r="N34" s="881"/>
      <c r="O34" s="881"/>
      <c r="P34" s="881"/>
      <c r="Q34" s="881"/>
      <c r="R34" s="881"/>
      <c r="S34" s="881"/>
      <c r="T34" s="881"/>
      <c r="U34" s="903"/>
      <c r="V34" s="903"/>
      <c r="W34" s="903"/>
      <c r="X34" s="903"/>
      <c r="Y34" s="903"/>
      <c r="Z34" s="903"/>
      <c r="AA34" s="903"/>
      <c r="AB34" s="903"/>
      <c r="AC34" s="903"/>
    </row>
    <row r="35" spans="1:29" s="831" customFormat="1" ht="12" customHeight="1">
      <c r="A35" s="846" t="s">
        <v>536</v>
      </c>
      <c r="B35" s="843"/>
      <c r="C35" s="894">
        <v>408</v>
      </c>
      <c r="D35" s="894">
        <v>419</v>
      </c>
      <c r="E35" s="894">
        <v>1881.6030000000001</v>
      </c>
      <c r="F35" s="894">
        <v>730.14800000000002</v>
      </c>
      <c r="G35" s="894">
        <v>4910.3429999999998</v>
      </c>
      <c r="H35" s="894">
        <v>11755.726000000001</v>
      </c>
      <c r="I35" s="894">
        <v>377.83100000000002</v>
      </c>
      <c r="J35" s="894">
        <v>11377.895</v>
      </c>
      <c r="K35" s="894">
        <v>2583.1080000000002</v>
      </c>
      <c r="L35" s="881"/>
      <c r="M35" s="881"/>
      <c r="N35" s="881"/>
      <c r="O35" s="881"/>
      <c r="P35" s="881"/>
      <c r="Q35" s="881"/>
      <c r="R35" s="881"/>
      <c r="S35" s="881"/>
      <c r="T35" s="881"/>
      <c r="U35" s="903"/>
      <c r="V35" s="903"/>
      <c r="W35" s="903"/>
      <c r="X35" s="903"/>
      <c r="Y35" s="903"/>
      <c r="Z35" s="903"/>
      <c r="AA35" s="903"/>
      <c r="AB35" s="903"/>
      <c r="AC35" s="903"/>
    </row>
    <row r="36" spans="1:29" s="831" customFormat="1" ht="12" customHeight="1">
      <c r="A36" s="846"/>
      <c r="B36" s="843"/>
      <c r="C36" s="873"/>
      <c r="D36" s="873"/>
      <c r="E36" s="924"/>
      <c r="F36" s="899"/>
      <c r="G36" s="899"/>
      <c r="H36" s="899"/>
      <c r="I36" s="899"/>
      <c r="J36" s="899"/>
      <c r="K36" s="899"/>
      <c r="L36" s="881"/>
      <c r="M36" s="881"/>
      <c r="N36" s="881"/>
      <c r="O36" s="881"/>
      <c r="P36" s="881"/>
      <c r="Q36" s="881"/>
      <c r="R36" s="881"/>
      <c r="S36" s="881"/>
      <c r="T36" s="881"/>
    </row>
    <row r="37" spans="1:29" ht="15.75" customHeight="1">
      <c r="A37" s="826" t="s">
        <v>590</v>
      </c>
      <c r="B37" s="844"/>
      <c r="C37" s="874"/>
      <c r="D37" s="874"/>
      <c r="E37" s="838"/>
      <c r="F37" s="884"/>
      <c r="G37" s="884"/>
      <c r="H37" s="884"/>
      <c r="I37" s="884"/>
      <c r="J37" s="884"/>
      <c r="K37" s="884"/>
    </row>
    <row r="38" spans="1:29" ht="9" customHeight="1">
      <c r="A38" s="431"/>
      <c r="B38" s="844"/>
      <c r="C38" s="874"/>
      <c r="D38" s="874"/>
      <c r="E38" s="838"/>
      <c r="F38" s="884"/>
      <c r="G38" s="884"/>
      <c r="H38" s="884"/>
      <c r="I38" s="884"/>
      <c r="J38" s="884"/>
      <c r="K38" s="884"/>
    </row>
    <row r="39" spans="1:29" s="831" customFormat="1" ht="12" customHeight="1">
      <c r="A39" s="846" t="s">
        <v>28</v>
      </c>
      <c r="B39" s="843"/>
      <c r="C39" s="880">
        <v>543</v>
      </c>
      <c r="D39" s="880">
        <v>916</v>
      </c>
      <c r="E39" s="880">
        <v>10566.044</v>
      </c>
      <c r="F39" s="880">
        <v>4397.5919999999996</v>
      </c>
      <c r="G39" s="880">
        <v>41557.703999999998</v>
      </c>
      <c r="H39" s="880">
        <v>62469.04</v>
      </c>
      <c r="I39" s="880">
        <v>3761.7739999999999</v>
      </c>
      <c r="J39" s="880">
        <v>58707.266000000003</v>
      </c>
      <c r="K39" s="880">
        <v>2234.3539999999998</v>
      </c>
      <c r="L39" s="881"/>
      <c r="M39" s="881"/>
      <c r="N39" s="881"/>
      <c r="O39" s="881"/>
      <c r="P39" s="881"/>
      <c r="Q39" s="881"/>
      <c r="R39" s="881"/>
      <c r="S39" s="881"/>
      <c r="T39" s="881"/>
      <c r="U39" s="903"/>
      <c r="V39" s="903"/>
      <c r="W39" s="903"/>
      <c r="X39" s="903"/>
      <c r="Y39" s="903"/>
      <c r="Z39" s="903"/>
      <c r="AA39" s="903"/>
      <c r="AB39" s="903"/>
      <c r="AC39" s="903"/>
    </row>
    <row r="40" spans="1:29" s="831" customFormat="1" ht="20.100000000000001" customHeight="1">
      <c r="A40" s="826" t="s">
        <v>518</v>
      </c>
      <c r="B40" s="843"/>
      <c r="C40" s="880">
        <v>530</v>
      </c>
      <c r="D40" s="880">
        <v>899</v>
      </c>
      <c r="E40" s="880">
        <v>10454.835999999999</v>
      </c>
      <c r="F40" s="880">
        <v>4365.3019999999997</v>
      </c>
      <c r="G40" s="880">
        <v>41154.839</v>
      </c>
      <c r="H40" s="880">
        <v>61842.256999999998</v>
      </c>
      <c r="I40" s="880">
        <v>3718.0659999999998</v>
      </c>
      <c r="J40" s="880">
        <v>58124.190999999999</v>
      </c>
      <c r="K40" s="880">
        <v>2267.3620000000001</v>
      </c>
      <c r="L40" s="881"/>
      <c r="M40" s="881"/>
      <c r="N40" s="881"/>
      <c r="O40" s="881"/>
      <c r="P40" s="881"/>
      <c r="Q40" s="881"/>
      <c r="R40" s="881"/>
      <c r="S40" s="881"/>
      <c r="T40" s="881"/>
      <c r="U40" s="903"/>
      <c r="V40" s="903"/>
      <c r="W40" s="903"/>
      <c r="X40" s="903"/>
      <c r="Y40" s="903"/>
      <c r="Z40" s="903"/>
      <c r="AA40" s="903"/>
      <c r="AB40" s="903"/>
      <c r="AC40" s="903"/>
    </row>
    <row r="41" spans="1:29" ht="20.100000000000001" customHeight="1">
      <c r="A41" s="845" t="s">
        <v>519</v>
      </c>
      <c r="B41" s="844"/>
      <c r="C41" s="881">
        <v>146</v>
      </c>
      <c r="D41" s="881">
        <v>221</v>
      </c>
      <c r="E41" s="881">
        <v>1534.9269999999999</v>
      </c>
      <c r="F41" s="881">
        <v>238.26599999999999</v>
      </c>
      <c r="G41" s="881">
        <v>14797.668</v>
      </c>
      <c r="H41" s="881">
        <v>17867.422999999999</v>
      </c>
      <c r="I41" s="881">
        <v>288.92</v>
      </c>
      <c r="J41" s="881">
        <v>17578.503000000001</v>
      </c>
      <c r="K41" s="881">
        <v>452.85899999999998</v>
      </c>
      <c r="L41" s="881"/>
      <c r="M41" s="881"/>
      <c r="N41" s="881"/>
      <c r="O41" s="881"/>
      <c r="P41" s="881"/>
      <c r="Q41" s="881"/>
      <c r="R41" s="881"/>
      <c r="S41" s="881"/>
      <c r="T41" s="881"/>
      <c r="U41" s="903"/>
      <c r="V41" s="903"/>
      <c r="W41" s="903"/>
      <c r="X41" s="903"/>
      <c r="Y41" s="903"/>
      <c r="Z41" s="903"/>
      <c r="AA41" s="903"/>
      <c r="AB41" s="903"/>
      <c r="AC41" s="903"/>
    </row>
    <row r="42" spans="1:29" ht="12" customHeight="1">
      <c r="A42" s="845" t="s">
        <v>520</v>
      </c>
      <c r="B42" s="844"/>
      <c r="C42" s="881">
        <v>87</v>
      </c>
      <c r="D42" s="881">
        <v>113</v>
      </c>
      <c r="E42" s="881">
        <v>557.07299999999998</v>
      </c>
      <c r="F42" s="881">
        <v>511.24299999999999</v>
      </c>
      <c r="G42" s="881">
        <v>2191.1999999999998</v>
      </c>
      <c r="H42" s="881">
        <v>3922.97</v>
      </c>
      <c r="I42" s="881">
        <v>474.38499999999999</v>
      </c>
      <c r="J42" s="881">
        <v>3448.585</v>
      </c>
      <c r="K42" s="881">
        <v>469.084</v>
      </c>
      <c r="L42" s="881"/>
      <c r="M42" s="881"/>
      <c r="N42" s="881"/>
      <c r="O42" s="881"/>
      <c r="P42" s="881"/>
      <c r="Q42" s="881"/>
      <c r="R42" s="881"/>
      <c r="S42" s="881"/>
      <c r="T42" s="881"/>
      <c r="U42" s="903"/>
      <c r="V42" s="903"/>
      <c r="W42" s="903"/>
      <c r="X42" s="903"/>
      <c r="Y42" s="903"/>
      <c r="Z42" s="903"/>
      <c r="AA42" s="903"/>
      <c r="AB42" s="903"/>
      <c r="AC42" s="903"/>
    </row>
    <row r="43" spans="1:29" ht="12" customHeight="1">
      <c r="A43" s="845" t="s">
        <v>521</v>
      </c>
      <c r="B43" s="844"/>
      <c r="C43" s="881">
        <v>250</v>
      </c>
      <c r="D43" s="881">
        <v>501</v>
      </c>
      <c r="E43" s="881">
        <v>7971.1369999999997</v>
      </c>
      <c r="F43" s="881">
        <v>3487.1770000000001</v>
      </c>
      <c r="G43" s="881">
        <v>22442.179</v>
      </c>
      <c r="H43" s="881">
        <v>37104.087</v>
      </c>
      <c r="I43" s="881">
        <v>2797.6979999999999</v>
      </c>
      <c r="J43" s="881">
        <v>34306.389000000003</v>
      </c>
      <c r="K43" s="881">
        <v>1008.216</v>
      </c>
      <c r="L43" s="881"/>
      <c r="M43" s="881"/>
      <c r="N43" s="881"/>
      <c r="O43" s="881"/>
      <c r="P43" s="881"/>
      <c r="Q43" s="881"/>
      <c r="R43" s="881"/>
      <c r="S43" s="881"/>
      <c r="T43" s="881"/>
      <c r="U43" s="903"/>
      <c r="V43" s="903"/>
      <c r="W43" s="903"/>
      <c r="X43" s="903"/>
      <c r="Y43" s="903"/>
      <c r="Z43" s="903"/>
      <c r="AA43" s="903"/>
      <c r="AB43" s="903"/>
      <c r="AC43" s="903"/>
    </row>
    <row r="44" spans="1:29" ht="12" customHeight="1">
      <c r="A44" s="845" t="s">
        <v>522</v>
      </c>
      <c r="B44" s="844"/>
      <c r="C44" s="881">
        <v>27</v>
      </c>
      <c r="D44" s="881">
        <v>33</v>
      </c>
      <c r="E44" s="881">
        <v>214.70500000000001</v>
      </c>
      <c r="F44" s="881">
        <v>41.91</v>
      </c>
      <c r="G44" s="881">
        <v>751.61</v>
      </c>
      <c r="H44" s="881">
        <v>1341.056</v>
      </c>
      <c r="I44" s="881">
        <v>54.991</v>
      </c>
      <c r="J44" s="881">
        <v>1286.0650000000001</v>
      </c>
      <c r="K44" s="881">
        <v>169.86500000000001</v>
      </c>
      <c r="L44" s="881"/>
      <c r="M44" s="881"/>
      <c r="N44" s="881"/>
      <c r="O44" s="881"/>
      <c r="P44" s="881"/>
      <c r="Q44" s="881"/>
      <c r="R44" s="881"/>
      <c r="S44" s="881"/>
      <c r="T44" s="881"/>
      <c r="U44" s="903"/>
      <c r="V44" s="903"/>
      <c r="W44" s="903"/>
      <c r="X44" s="903"/>
      <c r="Y44" s="903"/>
      <c r="Z44" s="903"/>
      <c r="AA44" s="903"/>
      <c r="AB44" s="903"/>
      <c r="AC44" s="903"/>
    </row>
    <row r="45" spans="1:29" ht="12" customHeight="1">
      <c r="A45" s="845" t="s">
        <v>523</v>
      </c>
      <c r="B45" s="844"/>
      <c r="C45" s="881">
        <v>20</v>
      </c>
      <c r="D45" s="881">
        <v>31</v>
      </c>
      <c r="E45" s="881">
        <v>176.994</v>
      </c>
      <c r="F45" s="881">
        <v>86.706000000000003</v>
      </c>
      <c r="G45" s="881">
        <v>972.18200000000002</v>
      </c>
      <c r="H45" s="881">
        <v>1606.721</v>
      </c>
      <c r="I45" s="881">
        <v>102.072</v>
      </c>
      <c r="J45" s="881">
        <v>1504.6489999999999</v>
      </c>
      <c r="K45" s="881">
        <v>167.33799999999999</v>
      </c>
      <c r="L45" s="881"/>
      <c r="M45" s="881"/>
      <c r="N45" s="881"/>
      <c r="O45" s="881"/>
      <c r="P45" s="881"/>
      <c r="Q45" s="881"/>
      <c r="R45" s="881"/>
      <c r="S45" s="881"/>
      <c r="T45" s="881"/>
      <c r="U45" s="903"/>
      <c r="V45" s="903"/>
      <c r="W45" s="903"/>
      <c r="X45" s="903"/>
      <c r="Y45" s="903"/>
      <c r="Z45" s="903"/>
      <c r="AA45" s="903"/>
      <c r="AB45" s="903"/>
      <c r="AC45" s="903"/>
    </row>
    <row r="46" spans="1:29" s="831" customFormat="1" ht="20.100000000000001" customHeight="1">
      <c r="A46" s="846" t="s">
        <v>535</v>
      </c>
      <c r="B46" s="843"/>
      <c r="C46" s="899">
        <v>10</v>
      </c>
      <c r="D46" s="899" t="s">
        <v>529</v>
      </c>
      <c r="E46" s="899" t="s">
        <v>529</v>
      </c>
      <c r="F46" s="899" t="s">
        <v>529</v>
      </c>
      <c r="G46" s="899" t="s">
        <v>529</v>
      </c>
      <c r="H46" s="899" t="s">
        <v>529</v>
      </c>
      <c r="I46" s="899" t="s">
        <v>529</v>
      </c>
      <c r="J46" s="899" t="s">
        <v>529</v>
      </c>
      <c r="K46" s="899" t="s">
        <v>529</v>
      </c>
      <c r="L46" s="881"/>
      <c r="M46" s="881"/>
      <c r="N46" s="881"/>
      <c r="O46" s="881"/>
      <c r="P46" s="881"/>
      <c r="Q46" s="881"/>
      <c r="R46" s="881"/>
      <c r="S46" s="881"/>
      <c r="T46" s="881"/>
      <c r="U46" s="903"/>
      <c r="V46" s="903"/>
      <c r="W46" s="903"/>
      <c r="X46" s="903"/>
      <c r="Y46" s="903"/>
      <c r="Z46" s="903"/>
      <c r="AA46" s="903"/>
      <c r="AB46" s="903"/>
      <c r="AC46" s="903"/>
    </row>
    <row r="47" spans="1:29" s="831" customFormat="1" ht="12" customHeight="1">
      <c r="A47" s="846" t="s">
        <v>536</v>
      </c>
      <c r="B47" s="843"/>
      <c r="C47" s="899">
        <v>3</v>
      </c>
      <c r="D47" s="899" t="s">
        <v>529</v>
      </c>
      <c r="E47" s="899" t="s">
        <v>529</v>
      </c>
      <c r="F47" s="899" t="s">
        <v>529</v>
      </c>
      <c r="G47" s="899" t="s">
        <v>529</v>
      </c>
      <c r="H47" s="899" t="s">
        <v>529</v>
      </c>
      <c r="I47" s="899" t="s">
        <v>529</v>
      </c>
      <c r="J47" s="899" t="s">
        <v>529</v>
      </c>
      <c r="K47" s="899" t="s">
        <v>529</v>
      </c>
      <c r="L47" s="881"/>
      <c r="M47" s="881"/>
      <c r="N47" s="881"/>
      <c r="O47" s="881"/>
      <c r="P47" s="881"/>
      <c r="Q47" s="881"/>
      <c r="R47" s="881"/>
      <c r="S47" s="881"/>
      <c r="T47" s="881"/>
      <c r="U47" s="903"/>
      <c r="V47" s="903"/>
      <c r="W47" s="903"/>
      <c r="X47" s="903"/>
      <c r="Y47" s="903"/>
      <c r="Z47" s="903"/>
      <c r="AA47" s="903"/>
      <c r="AB47" s="903"/>
      <c r="AC47" s="903"/>
    </row>
    <row r="48" spans="1:29" s="831" customFormat="1" ht="6.95" customHeight="1" thickBot="1">
      <c r="A48" s="877"/>
      <c r="B48" s="877"/>
      <c r="C48" s="878"/>
      <c r="D48" s="878"/>
      <c r="E48" s="878"/>
      <c r="F48" s="878"/>
      <c r="G48" s="878"/>
      <c r="H48" s="878"/>
      <c r="I48" s="878"/>
      <c r="J48" s="878"/>
      <c r="K48" s="878"/>
    </row>
    <row r="49" spans="1:11" s="831" customFormat="1" ht="3.75" customHeight="1" thickTop="1">
      <c r="A49" s="431"/>
      <c r="B49" s="431"/>
      <c r="C49" s="879"/>
      <c r="D49" s="879"/>
      <c r="E49" s="879"/>
      <c r="F49" s="879"/>
      <c r="G49" s="879"/>
      <c r="H49" s="879"/>
      <c r="I49" s="879"/>
      <c r="J49" s="879"/>
      <c r="K49" s="879"/>
    </row>
    <row r="50" spans="1:11" ht="12.95" customHeight="1">
      <c r="A50" s="842" t="s">
        <v>513</v>
      </c>
      <c r="B50" s="842"/>
      <c r="C50" s="842"/>
      <c r="D50" s="842"/>
      <c r="E50" s="827"/>
    </row>
    <row r="51" spans="1:11" ht="16.5" customHeight="1"/>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dimension ref="A1:AC50"/>
  <sheetViews>
    <sheetView showGridLines="0" zoomScaleNormal="100" workbookViewId="0"/>
  </sheetViews>
  <sheetFormatPr defaultColWidth="10.5703125" defaultRowHeight="12.75"/>
  <cols>
    <col min="1" max="1" width="9.5703125" style="812" customWidth="1"/>
    <col min="2" max="2" width="9.7109375" style="812" customWidth="1"/>
    <col min="3" max="3" width="7.85546875" style="812" customWidth="1"/>
    <col min="4" max="4" width="7.42578125" style="812" customWidth="1"/>
    <col min="5" max="5" width="8" style="812" customWidth="1"/>
    <col min="6" max="6" width="7" style="812" customWidth="1"/>
    <col min="7" max="7" width="6" style="812" customWidth="1"/>
    <col min="8" max="8" width="6.7109375" style="812" customWidth="1"/>
    <col min="9" max="9" width="7.140625" style="812" customWidth="1"/>
    <col min="10" max="10" width="8.28515625" style="812" customWidth="1"/>
    <col min="11" max="11" width="9.28515625" style="812" customWidth="1"/>
    <col min="12" max="12" width="10.5703125" style="812" customWidth="1"/>
    <col min="13" max="13" width="13.140625" style="812" customWidth="1"/>
    <col min="14" max="16384" width="10.5703125" style="812"/>
  </cols>
  <sheetData>
    <row r="1" spans="1:29" ht="15.75" customHeight="1">
      <c r="A1" s="1921" t="s">
        <v>1737</v>
      </c>
      <c r="B1" s="827"/>
      <c r="C1" s="827"/>
      <c r="D1" s="827"/>
      <c r="E1" s="827"/>
      <c r="F1" s="827"/>
      <c r="G1" s="827"/>
      <c r="H1" s="827"/>
      <c r="I1" s="827"/>
      <c r="J1" s="827"/>
      <c r="K1" s="827"/>
      <c r="L1" s="827"/>
    </row>
    <row r="2" spans="1:29" s="831" customFormat="1" ht="21" customHeight="1">
      <c r="A2" s="2057" t="s">
        <v>593</v>
      </c>
      <c r="B2" s="2057"/>
      <c r="C2" s="2057"/>
      <c r="D2" s="2057"/>
      <c r="E2" s="2057"/>
      <c r="F2" s="2057"/>
      <c r="G2" s="2057"/>
      <c r="H2" s="2057"/>
      <c r="I2" s="2057"/>
      <c r="J2" s="2057"/>
      <c r="K2" s="2057"/>
      <c r="L2" s="826"/>
    </row>
    <row r="3" spans="1:29" ht="23.25" customHeight="1">
      <c r="A3" s="2080" t="s">
        <v>595</v>
      </c>
      <c r="B3" s="2080"/>
      <c r="C3" s="2080"/>
      <c r="D3" s="2080"/>
      <c r="E3" s="2043"/>
      <c r="F3" s="2043"/>
      <c r="G3" s="2043"/>
      <c r="H3" s="2043"/>
      <c r="I3" s="2043"/>
      <c r="J3" s="2043"/>
      <c r="K3" s="2043"/>
    </row>
    <row r="4" spans="1:29" s="831" customFormat="1" ht="12.95" customHeight="1">
      <c r="A4" s="813">
        <v>2015</v>
      </c>
      <c r="B4" s="814"/>
      <c r="C4" s="814"/>
      <c r="D4" s="431"/>
      <c r="E4" s="431"/>
      <c r="F4" s="431"/>
      <c r="G4" s="849"/>
      <c r="H4" s="431"/>
      <c r="I4" s="431"/>
      <c r="J4" s="431"/>
      <c r="K4" s="431"/>
      <c r="L4" s="826"/>
    </row>
    <row r="5" spans="1:29" ht="20.25" customHeight="1">
      <c r="A5" s="815"/>
      <c r="B5" s="816"/>
      <c r="C5" s="817"/>
      <c r="D5" s="817"/>
      <c r="E5" s="2045" t="s">
        <v>488</v>
      </c>
      <c r="F5" s="2046"/>
      <c r="G5" s="2046"/>
      <c r="H5" s="2047" t="s">
        <v>489</v>
      </c>
      <c r="I5" s="2048"/>
      <c r="J5" s="2048"/>
      <c r="K5" s="2049" t="s">
        <v>490</v>
      </c>
    </row>
    <row r="6" spans="1:29">
      <c r="A6" s="818"/>
      <c r="B6" s="819"/>
      <c r="C6" s="820"/>
      <c r="D6" s="820"/>
      <c r="E6" s="820"/>
      <c r="F6" s="820"/>
      <c r="G6" s="821"/>
      <c r="H6" s="815"/>
      <c r="I6" s="815"/>
      <c r="J6" s="815"/>
      <c r="K6" s="2050"/>
    </row>
    <row r="7" spans="1:29">
      <c r="A7" s="2052" t="s">
        <v>491</v>
      </c>
      <c r="B7" s="2053"/>
      <c r="C7" s="820" t="s">
        <v>492</v>
      </c>
      <c r="D7" s="820" t="s">
        <v>493</v>
      </c>
      <c r="E7" s="2054" t="s">
        <v>494</v>
      </c>
      <c r="F7" s="820" t="s">
        <v>495</v>
      </c>
      <c r="G7" s="820" t="s">
        <v>496</v>
      </c>
      <c r="H7" s="820" t="s">
        <v>0</v>
      </c>
      <c r="I7" s="2054" t="s">
        <v>497</v>
      </c>
      <c r="J7" s="820" t="s">
        <v>498</v>
      </c>
      <c r="K7" s="2050"/>
    </row>
    <row r="8" spans="1:29">
      <c r="A8" s="2052" t="s">
        <v>516</v>
      </c>
      <c r="B8" s="2053"/>
      <c r="C8" s="820"/>
      <c r="D8" s="820" t="s">
        <v>500</v>
      </c>
      <c r="E8" s="2055"/>
      <c r="F8" s="820"/>
      <c r="G8" s="820"/>
      <c r="H8" s="820"/>
      <c r="I8" s="2055"/>
      <c r="J8" s="820" t="s">
        <v>501</v>
      </c>
      <c r="K8" s="2050"/>
    </row>
    <row r="9" spans="1:29">
      <c r="A9" s="2052" t="s">
        <v>517</v>
      </c>
      <c r="B9" s="2053"/>
      <c r="C9" s="820"/>
      <c r="D9" s="820" t="s">
        <v>503</v>
      </c>
      <c r="E9" s="2055"/>
      <c r="F9" s="820"/>
      <c r="G9" s="820"/>
      <c r="H9" s="820"/>
      <c r="I9" s="2055"/>
      <c r="J9" s="820" t="s">
        <v>504</v>
      </c>
      <c r="K9" s="2050"/>
    </row>
    <row r="10" spans="1:29">
      <c r="A10" s="818"/>
      <c r="B10" s="819"/>
      <c r="C10" s="822"/>
      <c r="D10" s="822"/>
      <c r="E10" s="2056"/>
      <c r="F10" s="822"/>
      <c r="G10" s="822"/>
      <c r="H10" s="822"/>
      <c r="I10" s="822"/>
      <c r="J10" s="822"/>
      <c r="K10" s="2051"/>
    </row>
    <row r="11" spans="1:29" ht="15" customHeight="1">
      <c r="A11" s="823"/>
      <c r="B11" s="824"/>
      <c r="C11" s="2039" t="s">
        <v>505</v>
      </c>
      <c r="D11" s="2040"/>
      <c r="E11" s="2039" t="s">
        <v>506</v>
      </c>
      <c r="F11" s="2041"/>
      <c r="G11" s="2041"/>
      <c r="H11" s="2041"/>
      <c r="I11" s="2041"/>
      <c r="J11" s="2041"/>
      <c r="K11" s="2041"/>
    </row>
    <row r="12" spans="1:29" s="831" customFormat="1" ht="12" customHeight="1">
      <c r="A12" s="846"/>
      <c r="B12" s="826"/>
      <c r="C12" s="865"/>
      <c r="D12" s="865"/>
      <c r="E12" s="865"/>
      <c r="F12" s="865"/>
      <c r="G12" s="865"/>
      <c r="H12" s="865"/>
      <c r="I12" s="865"/>
      <c r="J12" s="865"/>
      <c r="K12" s="865"/>
      <c r="L12" s="826"/>
    </row>
    <row r="13" spans="1:29" s="831" customFormat="1" ht="12.95" customHeight="1">
      <c r="A13" s="826" t="s">
        <v>591</v>
      </c>
      <c r="B13" s="826"/>
      <c r="C13" s="865"/>
      <c r="D13" s="865"/>
      <c r="E13" s="865"/>
      <c r="F13" s="865"/>
      <c r="G13" s="865"/>
      <c r="H13" s="865"/>
      <c r="I13" s="865"/>
      <c r="J13" s="865"/>
      <c r="K13" s="865"/>
      <c r="L13" s="826"/>
    </row>
    <row r="14" spans="1:29" s="831" customFormat="1" ht="12.95" customHeight="1">
      <c r="A14" s="826" t="s">
        <v>534</v>
      </c>
      <c r="B14" s="826"/>
      <c r="C14" s="865"/>
      <c r="D14" s="865"/>
      <c r="E14" s="865"/>
      <c r="F14" s="865"/>
      <c r="G14" s="865"/>
      <c r="H14" s="865"/>
      <c r="I14" s="865"/>
      <c r="J14" s="865"/>
      <c r="K14" s="865"/>
      <c r="L14" s="826"/>
    </row>
    <row r="15" spans="1:29" s="831" customFormat="1" ht="12.95" customHeight="1">
      <c r="A15" s="846" t="s">
        <v>28</v>
      </c>
      <c r="B15" s="826"/>
      <c r="C15" s="865">
        <f>C16+C22+C23</f>
        <v>5457</v>
      </c>
      <c r="D15" s="865">
        <f t="shared" ref="D15:K15" si="0">D16+D22+D23</f>
        <v>5806</v>
      </c>
      <c r="E15" s="865">
        <f t="shared" si="0"/>
        <v>8186.857</v>
      </c>
      <c r="F15" s="865">
        <f>F16+F22+F23</f>
        <v>2715.4390000000008</v>
      </c>
      <c r="G15" s="865">
        <f t="shared" si="0"/>
        <v>23016.972000000005</v>
      </c>
      <c r="H15" s="865">
        <f t="shared" si="0"/>
        <v>65189.035999999993</v>
      </c>
      <c r="I15" s="865">
        <f t="shared" si="0"/>
        <v>6101.3689999999988</v>
      </c>
      <c r="J15" s="865">
        <f>J16+J22+J23</f>
        <v>59087.666999999994</v>
      </c>
      <c r="K15" s="865">
        <f t="shared" si="0"/>
        <v>27868.249</v>
      </c>
      <c r="L15" s="881"/>
      <c r="M15" s="881"/>
      <c r="N15" s="881"/>
      <c r="O15" s="881"/>
      <c r="P15" s="881"/>
      <c r="Q15" s="881"/>
      <c r="R15" s="881"/>
      <c r="S15" s="881"/>
      <c r="T15" s="881"/>
      <c r="U15" s="903"/>
      <c r="V15" s="903"/>
      <c r="W15" s="903"/>
      <c r="X15" s="903"/>
      <c r="Y15" s="903"/>
      <c r="Z15" s="903"/>
      <c r="AA15" s="903"/>
      <c r="AB15" s="903"/>
      <c r="AC15" s="903"/>
    </row>
    <row r="16" spans="1:29" s="831" customFormat="1" ht="12.95" customHeight="1">
      <c r="A16" s="826" t="s">
        <v>518</v>
      </c>
      <c r="B16" s="826"/>
      <c r="C16" s="865">
        <f>SUM(C17:C21)</f>
        <v>5218</v>
      </c>
      <c r="D16" s="865">
        <f t="shared" ref="D16:J16" si="1">SUM(D17:D21)</f>
        <v>5558</v>
      </c>
      <c r="E16" s="865">
        <f t="shared" si="1"/>
        <v>7967.4139999999998</v>
      </c>
      <c r="F16" s="865">
        <f>SUM(F17:F21)</f>
        <v>2684.7080000000005</v>
      </c>
      <c r="G16" s="865">
        <f t="shared" si="1"/>
        <v>22332.549000000003</v>
      </c>
      <c r="H16" s="865">
        <f t="shared" si="1"/>
        <v>62962.028999999995</v>
      </c>
      <c r="I16" s="865">
        <f t="shared" si="1"/>
        <v>6101.3689999999988</v>
      </c>
      <c r="J16" s="865">
        <f t="shared" si="1"/>
        <v>56860.659999999996</v>
      </c>
      <c r="K16" s="865">
        <f>SUM(K17:K21)</f>
        <v>26737.73</v>
      </c>
      <c r="L16" s="881"/>
      <c r="M16" s="881"/>
      <c r="N16" s="881"/>
      <c r="O16" s="881"/>
      <c r="P16" s="881"/>
      <c r="Q16" s="881"/>
      <c r="R16" s="881"/>
      <c r="S16" s="881"/>
      <c r="T16" s="881"/>
      <c r="U16" s="903"/>
      <c r="V16" s="903"/>
      <c r="W16" s="903"/>
      <c r="X16" s="903"/>
      <c r="Y16" s="903"/>
      <c r="Z16" s="903"/>
      <c r="AA16" s="903"/>
      <c r="AB16" s="903"/>
      <c r="AC16" s="903"/>
    </row>
    <row r="17" spans="1:29" ht="12.95" customHeight="1">
      <c r="A17" s="845" t="s">
        <v>519</v>
      </c>
      <c r="B17" s="827"/>
      <c r="C17" s="866">
        <v>1284</v>
      </c>
      <c r="D17" s="866">
        <v>1343</v>
      </c>
      <c r="E17" s="866">
        <v>1397.751</v>
      </c>
      <c r="F17" s="866">
        <v>367.98200000000003</v>
      </c>
      <c r="G17" s="866">
        <v>3317.2530000000002</v>
      </c>
      <c r="H17" s="866">
        <v>10681.307000000001</v>
      </c>
      <c r="I17" s="866">
        <v>539.15300000000002</v>
      </c>
      <c r="J17" s="866">
        <v>10142.154</v>
      </c>
      <c r="K17" s="866">
        <v>5243.3159999999998</v>
      </c>
      <c r="L17" s="881"/>
      <c r="M17" s="881"/>
      <c r="N17" s="881"/>
      <c r="O17" s="881"/>
      <c r="P17" s="881"/>
      <c r="Q17" s="881"/>
      <c r="R17" s="881"/>
      <c r="S17" s="881"/>
      <c r="T17" s="881"/>
      <c r="U17" s="903"/>
      <c r="V17" s="903"/>
      <c r="W17" s="903"/>
      <c r="X17" s="903"/>
      <c r="Y17" s="903"/>
      <c r="Z17" s="903"/>
      <c r="AA17" s="903"/>
      <c r="AB17" s="903"/>
      <c r="AC17" s="903"/>
    </row>
    <row r="18" spans="1:29" ht="12.95" customHeight="1">
      <c r="A18" s="845" t="s">
        <v>520</v>
      </c>
      <c r="B18" s="827"/>
      <c r="C18" s="866">
        <v>754</v>
      </c>
      <c r="D18" s="866">
        <v>782</v>
      </c>
      <c r="E18" s="901">
        <v>552.61500000000001</v>
      </c>
      <c r="F18" s="901">
        <v>183.851</v>
      </c>
      <c r="G18" s="901">
        <v>1614.6289999999999</v>
      </c>
      <c r="H18" s="901">
        <v>5685.6509999999998</v>
      </c>
      <c r="I18" s="901">
        <v>320.55900000000003</v>
      </c>
      <c r="J18" s="901">
        <v>5365.0919999999996</v>
      </c>
      <c r="K18" s="901">
        <v>3208.2719999999999</v>
      </c>
      <c r="L18" s="881"/>
      <c r="M18" s="881"/>
      <c r="N18" s="881"/>
      <c r="O18" s="881"/>
      <c r="P18" s="881"/>
      <c r="Q18" s="881"/>
      <c r="R18" s="881"/>
      <c r="S18" s="881"/>
      <c r="T18" s="881"/>
      <c r="U18" s="903"/>
      <c r="V18" s="903"/>
      <c r="W18" s="903"/>
      <c r="X18" s="903"/>
      <c r="Y18" s="903"/>
      <c r="Z18" s="903"/>
      <c r="AA18" s="903"/>
      <c r="AB18" s="903"/>
      <c r="AC18" s="903"/>
    </row>
    <row r="19" spans="1:29" ht="12.95" customHeight="1">
      <c r="A19" s="845" t="s">
        <v>521</v>
      </c>
      <c r="B19" s="827"/>
      <c r="C19" s="866">
        <v>2777</v>
      </c>
      <c r="D19" s="866">
        <v>3007</v>
      </c>
      <c r="E19" s="866">
        <v>5444.8149999999996</v>
      </c>
      <c r="F19" s="881">
        <v>1893.8520000000001</v>
      </c>
      <c r="G19" s="866">
        <v>15627.963</v>
      </c>
      <c r="H19" s="866">
        <v>40355.421999999999</v>
      </c>
      <c r="I19" s="881">
        <v>3933.866</v>
      </c>
      <c r="J19" s="866">
        <v>36421.555999999997</v>
      </c>
      <c r="K19" s="866">
        <v>15414.357</v>
      </c>
      <c r="L19" s="881"/>
      <c r="M19" s="881"/>
      <c r="N19" s="881"/>
      <c r="O19" s="881"/>
      <c r="P19" s="881"/>
      <c r="Q19" s="881"/>
      <c r="R19" s="881"/>
      <c r="S19" s="881"/>
      <c r="T19" s="881"/>
      <c r="U19" s="903"/>
      <c r="V19" s="903"/>
      <c r="W19" s="903"/>
      <c r="X19" s="903"/>
      <c r="Y19" s="903"/>
      <c r="Z19" s="903"/>
      <c r="AA19" s="903"/>
      <c r="AB19" s="903"/>
      <c r="AC19" s="903"/>
    </row>
    <row r="20" spans="1:29" ht="12.95" customHeight="1">
      <c r="A20" s="845" t="s">
        <v>522</v>
      </c>
      <c r="B20" s="827"/>
      <c r="C20" s="866">
        <v>220</v>
      </c>
      <c r="D20" s="866">
        <v>236</v>
      </c>
      <c r="E20" s="866">
        <v>456.77300000000002</v>
      </c>
      <c r="F20" s="866">
        <v>178.90600000000001</v>
      </c>
      <c r="G20" s="866">
        <v>1342.5440000000001</v>
      </c>
      <c r="H20" s="866">
        <v>4659.2569999999996</v>
      </c>
      <c r="I20" s="881">
        <v>727.39099999999996</v>
      </c>
      <c r="J20" s="866">
        <v>3931.866</v>
      </c>
      <c r="K20" s="866">
        <v>2017.961</v>
      </c>
      <c r="L20" s="881"/>
      <c r="M20" s="881"/>
      <c r="N20" s="881"/>
      <c r="O20" s="881"/>
      <c r="P20" s="881"/>
      <c r="Q20" s="881"/>
      <c r="R20" s="881"/>
      <c r="S20" s="881"/>
      <c r="T20" s="881"/>
      <c r="U20" s="903"/>
      <c r="V20" s="903"/>
      <c r="W20" s="903"/>
      <c r="X20" s="903"/>
      <c r="Y20" s="903"/>
      <c r="Z20" s="903"/>
      <c r="AA20" s="903"/>
      <c r="AB20" s="903"/>
      <c r="AC20" s="903"/>
    </row>
    <row r="21" spans="1:29" ht="12.95" customHeight="1">
      <c r="A21" s="845" t="s">
        <v>523</v>
      </c>
      <c r="B21" s="827"/>
      <c r="C21" s="866">
        <v>183</v>
      </c>
      <c r="D21" s="866">
        <v>190</v>
      </c>
      <c r="E21" s="866">
        <v>115.46</v>
      </c>
      <c r="F21" s="881">
        <v>60.116999999999997</v>
      </c>
      <c r="G21" s="866">
        <v>430.16</v>
      </c>
      <c r="H21" s="866">
        <v>1580.3920000000001</v>
      </c>
      <c r="I21" s="881">
        <v>580.4</v>
      </c>
      <c r="J21" s="866">
        <v>999.99199999999996</v>
      </c>
      <c r="K21" s="866">
        <v>853.82399999999996</v>
      </c>
      <c r="L21" s="881"/>
      <c r="M21" s="881"/>
      <c r="N21" s="881"/>
      <c r="O21" s="881"/>
      <c r="P21" s="881"/>
      <c r="Q21" s="881"/>
      <c r="R21" s="881"/>
      <c r="S21" s="881"/>
      <c r="T21" s="881"/>
      <c r="U21" s="903"/>
      <c r="V21" s="903"/>
      <c r="W21" s="903"/>
      <c r="X21" s="903"/>
      <c r="Y21" s="903"/>
      <c r="Z21" s="903"/>
      <c r="AA21" s="903"/>
      <c r="AB21" s="903"/>
      <c r="AC21" s="903"/>
    </row>
    <row r="22" spans="1:29" s="831" customFormat="1" ht="12.95" customHeight="1">
      <c r="A22" s="846" t="s">
        <v>535</v>
      </c>
      <c r="B22" s="826"/>
      <c r="C22" s="899">
        <v>131</v>
      </c>
      <c r="D22" s="899">
        <v>135</v>
      </c>
      <c r="E22" s="914">
        <v>123.536</v>
      </c>
      <c r="F22" s="914">
        <v>30.731000000000002</v>
      </c>
      <c r="G22" s="914">
        <v>342.452</v>
      </c>
      <c r="H22" s="914">
        <v>1213.4690000000001</v>
      </c>
      <c r="I22" s="914">
        <v>0</v>
      </c>
      <c r="J22" s="914">
        <v>1213.4690000000001</v>
      </c>
      <c r="K22" s="914">
        <v>612.31799999999998</v>
      </c>
      <c r="L22" s="881"/>
      <c r="M22" s="881"/>
      <c r="N22" s="881"/>
      <c r="O22" s="881"/>
      <c r="P22" s="881"/>
      <c r="Q22" s="881"/>
      <c r="R22" s="881"/>
      <c r="S22" s="881"/>
      <c r="T22" s="881"/>
      <c r="U22" s="903"/>
      <c r="V22" s="903"/>
      <c r="W22" s="903"/>
      <c r="X22" s="903"/>
      <c r="Y22" s="903"/>
      <c r="Z22" s="903"/>
      <c r="AA22" s="903"/>
      <c r="AB22" s="903"/>
      <c r="AC22" s="903"/>
    </row>
    <row r="23" spans="1:29" s="831" customFormat="1" ht="12.95" customHeight="1">
      <c r="A23" s="846" t="s">
        <v>536</v>
      </c>
      <c r="B23" s="826"/>
      <c r="C23" s="899">
        <v>108</v>
      </c>
      <c r="D23" s="899">
        <v>113</v>
      </c>
      <c r="E23" s="914">
        <v>95.906999999999996</v>
      </c>
      <c r="F23" s="914">
        <v>0</v>
      </c>
      <c r="G23" s="914">
        <v>341.971</v>
      </c>
      <c r="H23" s="914">
        <v>1013.538</v>
      </c>
      <c r="I23" s="914">
        <v>0</v>
      </c>
      <c r="J23" s="914">
        <v>1013.538</v>
      </c>
      <c r="K23" s="914">
        <v>518.20100000000002</v>
      </c>
      <c r="L23" s="881"/>
      <c r="M23" s="881"/>
      <c r="N23" s="881"/>
      <c r="O23" s="832"/>
      <c r="P23" s="881"/>
      <c r="Q23" s="881"/>
      <c r="R23" s="881"/>
      <c r="S23" s="881"/>
      <c r="T23" s="881"/>
      <c r="U23" s="903"/>
      <c r="V23" s="903"/>
      <c r="W23" s="903"/>
      <c r="X23" s="903"/>
      <c r="Y23" s="903"/>
      <c r="Z23" s="903"/>
      <c r="AA23" s="903"/>
      <c r="AB23" s="903"/>
      <c r="AC23" s="903"/>
    </row>
    <row r="24" spans="1:29" ht="12.95" customHeight="1">
      <c r="A24" s="431"/>
      <c r="B24" s="827"/>
      <c r="C24" s="866"/>
      <c r="D24" s="866"/>
      <c r="E24" s="865"/>
      <c r="F24" s="866"/>
      <c r="G24" s="866"/>
      <c r="H24" s="866"/>
      <c r="I24" s="866"/>
      <c r="J24" s="865"/>
      <c r="K24" s="866"/>
      <c r="L24" s="881"/>
      <c r="M24" s="881"/>
      <c r="N24" s="881"/>
      <c r="O24" s="832"/>
      <c r="P24" s="881"/>
      <c r="Q24" s="881"/>
      <c r="R24" s="881"/>
      <c r="S24" s="881"/>
      <c r="T24" s="881"/>
    </row>
    <row r="25" spans="1:29" ht="12.95" customHeight="1">
      <c r="A25" s="826" t="s">
        <v>592</v>
      </c>
      <c r="B25" s="827"/>
      <c r="C25" s="866"/>
      <c r="D25" s="866"/>
      <c r="E25" s="865"/>
      <c r="F25" s="866"/>
      <c r="G25" s="866"/>
      <c r="H25" s="866"/>
      <c r="I25" s="866"/>
      <c r="J25" s="865"/>
      <c r="K25" s="866"/>
    </row>
    <row r="26" spans="1:29" ht="12.95" customHeight="1">
      <c r="A26" s="826" t="s">
        <v>534</v>
      </c>
      <c r="B26" s="827"/>
      <c r="C26" s="866"/>
      <c r="D26" s="866"/>
      <c r="E26" s="865"/>
      <c r="F26" s="866"/>
      <c r="G26" s="866"/>
      <c r="H26" s="866"/>
      <c r="I26" s="866"/>
      <c r="J26" s="865"/>
      <c r="K26" s="866"/>
    </row>
    <row r="27" spans="1:29" s="831" customFormat="1" ht="12.95" customHeight="1">
      <c r="A27" s="846" t="s">
        <v>28</v>
      </c>
      <c r="B27" s="826"/>
      <c r="C27" s="865">
        <v>49</v>
      </c>
      <c r="D27" s="865">
        <v>119</v>
      </c>
      <c r="E27" s="865">
        <v>1295.482</v>
      </c>
      <c r="F27" s="865">
        <v>510.86599999999999</v>
      </c>
      <c r="G27" s="865">
        <v>3493.3359999999998</v>
      </c>
      <c r="H27" s="865">
        <v>5874.1490000000003</v>
      </c>
      <c r="I27" s="865">
        <v>483.00200000000001</v>
      </c>
      <c r="J27" s="865">
        <v>5391.1469999999999</v>
      </c>
      <c r="K27" s="865">
        <v>26.969000000000001</v>
      </c>
      <c r="L27" s="881"/>
      <c r="M27" s="881"/>
      <c r="N27" s="881"/>
      <c r="O27" s="881"/>
      <c r="P27" s="881"/>
      <c r="Q27" s="881"/>
      <c r="R27" s="881"/>
      <c r="S27" s="881"/>
      <c r="T27" s="881"/>
      <c r="U27" s="903"/>
      <c r="V27" s="903"/>
      <c r="W27" s="903"/>
      <c r="X27" s="903"/>
      <c r="Y27" s="903"/>
      <c r="Z27" s="903"/>
      <c r="AA27" s="903"/>
      <c r="AB27" s="903"/>
      <c r="AC27" s="903"/>
    </row>
    <row r="28" spans="1:29" s="831" customFormat="1" ht="12.95" customHeight="1">
      <c r="A28" s="826" t="s">
        <v>518</v>
      </c>
      <c r="B28" s="826"/>
      <c r="C28" s="865">
        <v>45</v>
      </c>
      <c r="D28" s="865" t="s">
        <v>529</v>
      </c>
      <c r="E28" s="865" t="s">
        <v>529</v>
      </c>
      <c r="F28" s="865" t="s">
        <v>529</v>
      </c>
      <c r="G28" s="865" t="s">
        <v>529</v>
      </c>
      <c r="H28" s="865" t="s">
        <v>529</v>
      </c>
      <c r="I28" s="865" t="s">
        <v>529</v>
      </c>
      <c r="J28" s="865" t="s">
        <v>529</v>
      </c>
      <c r="K28" s="865" t="s">
        <v>529</v>
      </c>
      <c r="L28" s="881"/>
      <c r="M28" s="881"/>
      <c r="N28" s="881"/>
      <c r="O28" s="881"/>
      <c r="P28" s="881"/>
      <c r="Q28" s="881"/>
      <c r="R28" s="881"/>
      <c r="S28" s="881"/>
      <c r="T28" s="881"/>
      <c r="U28" s="903"/>
      <c r="V28" s="903"/>
      <c r="W28" s="903"/>
      <c r="X28" s="903"/>
      <c r="Y28" s="903"/>
      <c r="Z28" s="903"/>
      <c r="AA28" s="903"/>
      <c r="AB28" s="903"/>
      <c r="AC28" s="903"/>
    </row>
    <row r="29" spans="1:29" ht="12.95" customHeight="1">
      <c r="A29" s="845" t="s">
        <v>519</v>
      </c>
      <c r="B29" s="827"/>
      <c r="C29" s="866">
        <v>10</v>
      </c>
      <c r="D29" s="866" t="s">
        <v>529</v>
      </c>
      <c r="E29" s="866" t="s">
        <v>529</v>
      </c>
      <c r="F29" s="866" t="s">
        <v>529</v>
      </c>
      <c r="G29" s="866" t="s">
        <v>529</v>
      </c>
      <c r="H29" s="866" t="s">
        <v>529</v>
      </c>
      <c r="I29" s="866" t="s">
        <v>529</v>
      </c>
      <c r="J29" s="866" t="s">
        <v>529</v>
      </c>
      <c r="K29" s="866" t="s">
        <v>529</v>
      </c>
      <c r="L29" s="881"/>
      <c r="M29" s="881"/>
      <c r="N29" s="881"/>
      <c r="O29" s="881"/>
      <c r="P29" s="881"/>
      <c r="Q29" s="881"/>
      <c r="R29" s="881"/>
      <c r="S29" s="881"/>
      <c r="T29" s="881"/>
      <c r="U29" s="903"/>
      <c r="V29" s="903"/>
      <c r="W29" s="903"/>
      <c r="X29" s="903"/>
      <c r="Y29" s="903"/>
      <c r="Z29" s="903"/>
      <c r="AA29" s="903"/>
      <c r="AB29" s="903"/>
      <c r="AC29" s="903"/>
    </row>
    <row r="30" spans="1:29" ht="12.95" customHeight="1">
      <c r="A30" s="845" t="s">
        <v>520</v>
      </c>
      <c r="B30" s="827"/>
      <c r="C30" s="866">
        <v>5</v>
      </c>
      <c r="D30" s="866">
        <v>11</v>
      </c>
      <c r="E30" s="866">
        <v>191.33</v>
      </c>
      <c r="F30" s="866">
        <v>53.902000000000001</v>
      </c>
      <c r="G30" s="866">
        <v>249.809</v>
      </c>
      <c r="H30" s="866">
        <v>683.5</v>
      </c>
      <c r="I30" s="866">
        <v>176.822</v>
      </c>
      <c r="J30" s="866">
        <v>506.678</v>
      </c>
      <c r="K30" s="866">
        <v>-101.021</v>
      </c>
      <c r="L30" s="881"/>
      <c r="M30" s="881"/>
      <c r="N30" s="881"/>
      <c r="O30" s="881"/>
      <c r="P30" s="881"/>
      <c r="Q30" s="881"/>
      <c r="R30" s="881"/>
      <c r="S30" s="881"/>
      <c r="T30" s="881"/>
      <c r="U30" s="903"/>
      <c r="V30" s="903"/>
      <c r="W30" s="903"/>
      <c r="X30" s="903"/>
      <c r="Y30" s="903"/>
      <c r="Z30" s="903"/>
      <c r="AA30" s="903"/>
      <c r="AB30" s="903"/>
      <c r="AC30" s="903"/>
    </row>
    <row r="31" spans="1:29" ht="12.95" customHeight="1">
      <c r="A31" s="845" t="s">
        <v>521</v>
      </c>
      <c r="B31" s="827"/>
      <c r="C31" s="866">
        <v>25</v>
      </c>
      <c r="D31" s="866" t="s">
        <v>529</v>
      </c>
      <c r="E31" s="866" t="s">
        <v>529</v>
      </c>
      <c r="F31" s="866" t="s">
        <v>529</v>
      </c>
      <c r="G31" s="866" t="s">
        <v>529</v>
      </c>
      <c r="H31" s="866" t="s">
        <v>529</v>
      </c>
      <c r="I31" s="866" t="s">
        <v>529</v>
      </c>
      <c r="J31" s="866" t="s">
        <v>529</v>
      </c>
      <c r="K31" s="866" t="s">
        <v>529</v>
      </c>
      <c r="L31" s="881"/>
      <c r="M31" s="881"/>
      <c r="N31" s="881"/>
      <c r="O31" s="881"/>
      <c r="P31" s="881"/>
      <c r="Q31" s="881"/>
      <c r="R31" s="881"/>
      <c r="S31" s="881"/>
      <c r="T31" s="881"/>
      <c r="U31" s="903"/>
      <c r="V31" s="903"/>
      <c r="W31" s="903"/>
      <c r="X31" s="903"/>
      <c r="Y31" s="903"/>
      <c r="Z31" s="903"/>
      <c r="AA31" s="903"/>
      <c r="AB31" s="903"/>
      <c r="AC31" s="903"/>
    </row>
    <row r="32" spans="1:29" ht="12.95" customHeight="1">
      <c r="A32" s="845" t="s">
        <v>522</v>
      </c>
      <c r="B32" s="827"/>
      <c r="C32" s="925">
        <v>2</v>
      </c>
      <c r="D32" s="921" t="s">
        <v>529</v>
      </c>
      <c r="E32" s="921" t="s">
        <v>529</v>
      </c>
      <c r="F32" s="921" t="s">
        <v>529</v>
      </c>
      <c r="G32" s="921" t="s">
        <v>529</v>
      </c>
      <c r="H32" s="921" t="s">
        <v>529</v>
      </c>
      <c r="I32" s="921" t="s">
        <v>529</v>
      </c>
      <c r="J32" s="921" t="s">
        <v>529</v>
      </c>
      <c r="K32" s="921" t="s">
        <v>529</v>
      </c>
      <c r="L32" s="881"/>
      <c r="M32" s="881"/>
      <c r="N32" s="881"/>
      <c r="O32" s="881"/>
      <c r="P32" s="881"/>
      <c r="Q32" s="881"/>
      <c r="R32" s="881"/>
      <c r="S32" s="881"/>
      <c r="T32" s="881"/>
      <c r="U32" s="903"/>
      <c r="V32" s="903"/>
      <c r="W32" s="903"/>
      <c r="X32" s="903"/>
      <c r="Y32" s="903"/>
      <c r="Z32" s="903"/>
      <c r="AA32" s="903"/>
      <c r="AB32" s="903"/>
      <c r="AC32" s="903"/>
    </row>
    <row r="33" spans="1:29" ht="12.95" customHeight="1">
      <c r="A33" s="845" t="s">
        <v>523</v>
      </c>
      <c r="B33" s="827"/>
      <c r="C33" s="925">
        <v>3</v>
      </c>
      <c r="D33" s="925">
        <v>5</v>
      </c>
      <c r="E33" s="925">
        <v>15.895</v>
      </c>
      <c r="F33" s="925">
        <v>24.681000000000001</v>
      </c>
      <c r="G33" s="925">
        <v>321.77800000000002</v>
      </c>
      <c r="H33" s="925">
        <v>546.17600000000004</v>
      </c>
      <c r="I33" s="925">
        <v>0</v>
      </c>
      <c r="J33" s="925">
        <v>546.17600000000004</v>
      </c>
      <c r="K33" s="925">
        <v>33.92</v>
      </c>
      <c r="L33" s="881"/>
      <c r="M33" s="881"/>
      <c r="W33" s="903"/>
      <c r="X33" s="903"/>
      <c r="Y33" s="903"/>
      <c r="Z33" s="903"/>
      <c r="AA33" s="903"/>
      <c r="AB33" s="903"/>
      <c r="AC33" s="903"/>
    </row>
    <row r="34" spans="1:29" s="831" customFormat="1" ht="12.95" customHeight="1">
      <c r="A34" s="846" t="s">
        <v>535</v>
      </c>
      <c r="B34" s="826"/>
      <c r="C34" s="880">
        <v>4</v>
      </c>
      <c r="D34" s="880" t="s">
        <v>529</v>
      </c>
      <c r="E34" s="880" t="s">
        <v>529</v>
      </c>
      <c r="F34" s="880" t="s">
        <v>529</v>
      </c>
      <c r="G34" s="880" t="s">
        <v>529</v>
      </c>
      <c r="H34" s="880" t="s">
        <v>529</v>
      </c>
      <c r="I34" s="880" t="s">
        <v>529</v>
      </c>
      <c r="J34" s="887" t="s">
        <v>529</v>
      </c>
      <c r="K34" s="887" t="s">
        <v>529</v>
      </c>
      <c r="L34" s="881"/>
      <c r="M34" s="881"/>
      <c r="W34" s="903"/>
      <c r="X34" s="903"/>
      <c r="Y34" s="903"/>
      <c r="Z34" s="903"/>
      <c r="AA34" s="903"/>
      <c r="AB34" s="903"/>
      <c r="AC34" s="903"/>
    </row>
    <row r="35" spans="1:29" s="831" customFormat="1" ht="12.95" customHeight="1">
      <c r="A35" s="846" t="s">
        <v>536</v>
      </c>
      <c r="B35" s="826"/>
      <c r="C35" s="880">
        <v>0</v>
      </c>
      <c r="D35" s="880">
        <v>0</v>
      </c>
      <c r="E35" s="880">
        <v>0</v>
      </c>
      <c r="F35" s="880">
        <v>0</v>
      </c>
      <c r="G35" s="880">
        <v>0</v>
      </c>
      <c r="H35" s="880">
        <v>0</v>
      </c>
      <c r="I35" s="880">
        <v>0</v>
      </c>
      <c r="J35" s="903">
        <v>0</v>
      </c>
      <c r="K35" s="903">
        <v>0</v>
      </c>
      <c r="L35" s="881"/>
      <c r="M35" s="881"/>
      <c r="N35" s="881"/>
      <c r="O35" s="881"/>
      <c r="P35" s="881"/>
      <c r="Q35" s="881"/>
      <c r="R35" s="881"/>
      <c r="S35" s="881"/>
      <c r="T35" s="881"/>
      <c r="U35" s="903"/>
      <c r="V35" s="903"/>
      <c r="W35" s="903"/>
      <c r="X35" s="903"/>
      <c r="Y35" s="903"/>
      <c r="Z35" s="903"/>
      <c r="AA35" s="903"/>
      <c r="AB35" s="903"/>
      <c r="AC35" s="903"/>
    </row>
    <row r="36" spans="1:29" ht="6.95" customHeight="1" thickBot="1">
      <c r="A36" s="877"/>
      <c r="B36" s="877"/>
      <c r="C36" s="878"/>
      <c r="D36" s="878"/>
      <c r="E36" s="878"/>
      <c r="F36" s="878"/>
      <c r="G36" s="878"/>
      <c r="H36" s="878"/>
      <c r="I36" s="878"/>
      <c r="J36" s="878"/>
      <c r="K36" s="878"/>
      <c r="L36" s="827"/>
      <c r="U36" s="903"/>
      <c r="V36" s="903"/>
      <c r="W36" s="903"/>
      <c r="X36" s="903"/>
      <c r="Y36" s="903"/>
      <c r="Z36" s="903"/>
      <c r="AA36" s="903"/>
      <c r="AB36" s="903"/>
      <c r="AC36" s="903"/>
    </row>
    <row r="37" spans="1:29" ht="3.75" customHeight="1" thickTop="1">
      <c r="A37" s="431"/>
      <c r="B37" s="431"/>
      <c r="C37" s="879"/>
      <c r="D37" s="879"/>
      <c r="E37" s="879"/>
      <c r="F37" s="879"/>
      <c r="G37" s="879"/>
      <c r="H37" s="879"/>
      <c r="I37" s="879"/>
      <c r="J37" s="879"/>
      <c r="K37" s="879"/>
      <c r="L37" s="827"/>
    </row>
    <row r="38" spans="1:29" ht="12.95" customHeight="1">
      <c r="A38" s="2058" t="s">
        <v>513</v>
      </c>
      <c r="B38" s="2058"/>
      <c r="C38" s="2058"/>
      <c r="D38" s="2058"/>
      <c r="E38" s="2058"/>
      <c r="F38" s="2058"/>
      <c r="G38" s="2058"/>
      <c r="H38" s="2058"/>
      <c r="I38" s="2058"/>
      <c r="J38" s="2058"/>
      <c r="K38" s="2058"/>
      <c r="L38" s="827"/>
    </row>
    <row r="39" spans="1:29" ht="21" customHeight="1">
      <c r="A39" s="827"/>
      <c r="B39" s="827"/>
      <c r="C39" s="827"/>
      <c r="D39" s="827"/>
      <c r="E39" s="827"/>
      <c r="F39" s="827"/>
      <c r="G39" s="827"/>
      <c r="H39" s="827"/>
      <c r="I39" s="827"/>
      <c r="J39" s="827"/>
      <c r="K39" s="827"/>
      <c r="L39" s="827"/>
    </row>
    <row r="40" spans="1:29" ht="21" customHeight="1">
      <c r="A40" s="827"/>
      <c r="B40" s="827"/>
      <c r="C40" s="827"/>
      <c r="D40" s="827"/>
      <c r="E40" s="827"/>
      <c r="F40" s="827"/>
      <c r="G40" s="827"/>
      <c r="H40" s="827"/>
      <c r="I40" s="827"/>
      <c r="J40" s="827"/>
      <c r="K40" s="827"/>
      <c r="L40" s="827"/>
    </row>
    <row r="41" spans="1:29" ht="21" customHeight="1">
      <c r="A41" s="827"/>
      <c r="B41" s="827"/>
      <c r="C41" s="827"/>
      <c r="D41" s="827"/>
      <c r="E41" s="827"/>
      <c r="F41" s="827"/>
      <c r="G41" s="827"/>
      <c r="H41" s="827"/>
      <c r="I41" s="827"/>
      <c r="J41" s="827"/>
      <c r="K41" s="827"/>
      <c r="L41" s="827"/>
    </row>
    <row r="42" spans="1:29" ht="21" customHeight="1">
      <c r="A42" s="827"/>
      <c r="B42" s="827"/>
      <c r="C42" s="827"/>
      <c r="D42" s="827"/>
      <c r="E42" s="827"/>
      <c r="F42" s="827"/>
      <c r="G42" s="827"/>
      <c r="H42" s="827"/>
      <c r="I42" s="827"/>
      <c r="J42" s="827"/>
      <c r="K42" s="827"/>
      <c r="L42" s="827"/>
    </row>
    <row r="43" spans="1:29" ht="21" customHeight="1">
      <c r="A43" s="827"/>
      <c r="B43" s="827"/>
      <c r="C43" s="827"/>
      <c r="D43" s="827"/>
      <c r="E43" s="827"/>
      <c r="F43" s="827"/>
      <c r="G43" s="827"/>
      <c r="H43" s="827"/>
      <c r="I43" s="827"/>
      <c r="J43" s="827"/>
      <c r="K43" s="827"/>
      <c r="L43" s="827"/>
    </row>
    <row r="44" spans="1:29" ht="21" customHeight="1"/>
    <row r="45" spans="1:29" ht="21" customHeight="1"/>
    <row r="46" spans="1:29" ht="21" customHeight="1"/>
    <row r="47" spans="1:29" ht="21" customHeight="1"/>
    <row r="48" spans="1:29" ht="21" customHeight="1"/>
    <row r="49" ht="21" customHeight="1"/>
    <row r="50" ht="21" customHeight="1"/>
  </sheetData>
  <mergeCells count="13">
    <mergeCell ref="C11:D11"/>
    <mergeCell ref="E11:K11"/>
    <mergeCell ref="A38:K38"/>
    <mergeCell ref="A2:K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rowBreaks count="1" manualBreakCount="1">
    <brk id="1" max="16383" man="1"/>
  </rowBreaks>
</worksheet>
</file>

<file path=xl/worksheets/sheet37.xml><?xml version="1.0" encoding="utf-8"?>
<worksheet xmlns="http://schemas.openxmlformats.org/spreadsheetml/2006/main" xmlns:r="http://schemas.openxmlformats.org/officeDocument/2006/relationships">
  <dimension ref="A1:N51"/>
  <sheetViews>
    <sheetView showGridLines="0" workbookViewId="0"/>
  </sheetViews>
  <sheetFormatPr defaultColWidth="10.5703125" defaultRowHeight="12.75"/>
  <cols>
    <col min="1" max="1" width="9.7109375" style="812" customWidth="1"/>
    <col min="2" max="2" width="5.28515625" style="812" customWidth="1"/>
    <col min="3" max="4" width="7.42578125" style="812" customWidth="1"/>
    <col min="5" max="5" width="9.7109375" style="812" customWidth="1"/>
    <col min="6" max="6" width="7.5703125" style="812" customWidth="1"/>
    <col min="7" max="7" width="7.85546875" style="812" customWidth="1"/>
    <col min="8" max="8" width="6.5703125" style="812" customWidth="1"/>
    <col min="9" max="9" width="6.85546875" style="812" customWidth="1"/>
    <col min="10" max="10" width="9.42578125" style="812" customWidth="1"/>
    <col min="11" max="11" width="8.85546875" style="812" customWidth="1"/>
    <col min="12" max="16384" width="10.5703125" style="812"/>
  </cols>
  <sheetData>
    <row r="1" spans="1:13" ht="20.25" customHeight="1">
      <c r="A1" s="1921" t="s">
        <v>1737</v>
      </c>
    </row>
    <row r="2" spans="1:13" ht="18.75" customHeight="1">
      <c r="A2" s="2057" t="s">
        <v>596</v>
      </c>
      <c r="B2" s="2057"/>
      <c r="C2" s="2057"/>
      <c r="D2" s="2057"/>
    </row>
    <row r="3" spans="1:13" ht="22.5" customHeight="1">
      <c r="A3" s="2059" t="s">
        <v>597</v>
      </c>
      <c r="B3" s="2059"/>
      <c r="C3" s="2059"/>
      <c r="D3" s="2059"/>
      <c r="E3" s="2043"/>
      <c r="F3" s="2043"/>
      <c r="G3" s="2043"/>
      <c r="H3" s="2043"/>
      <c r="I3" s="2043"/>
      <c r="J3" s="2043"/>
      <c r="K3" s="2043"/>
    </row>
    <row r="4" spans="1:13" ht="12.95" customHeight="1">
      <c r="A4" s="813">
        <v>2015</v>
      </c>
      <c r="B4" s="814"/>
      <c r="C4" s="814"/>
      <c r="D4" s="431"/>
      <c r="E4" s="827"/>
    </row>
    <row r="5" spans="1:13" ht="15" customHeight="1">
      <c r="A5" s="815"/>
      <c r="B5" s="816"/>
      <c r="C5" s="817"/>
      <c r="D5" s="817"/>
      <c r="E5" s="2045" t="s">
        <v>488</v>
      </c>
      <c r="F5" s="2046"/>
      <c r="G5" s="2046"/>
      <c r="H5" s="2047" t="s">
        <v>489</v>
      </c>
      <c r="I5" s="2048"/>
      <c r="J5" s="2048"/>
      <c r="K5" s="2049" t="s">
        <v>490</v>
      </c>
    </row>
    <row r="6" spans="1:13">
      <c r="A6" s="818"/>
      <c r="B6" s="819"/>
      <c r="C6" s="820"/>
      <c r="D6" s="820"/>
      <c r="E6" s="820"/>
      <c r="F6" s="820"/>
      <c r="G6" s="821"/>
      <c r="H6" s="815"/>
      <c r="I6" s="815"/>
      <c r="J6" s="815"/>
      <c r="K6" s="2050"/>
    </row>
    <row r="7" spans="1:13">
      <c r="A7" s="2052" t="s">
        <v>491</v>
      </c>
      <c r="B7" s="2053"/>
      <c r="C7" s="820" t="s">
        <v>492</v>
      </c>
      <c r="D7" s="820" t="s">
        <v>493</v>
      </c>
      <c r="E7" s="2054" t="s">
        <v>494</v>
      </c>
      <c r="F7" s="820" t="s">
        <v>495</v>
      </c>
      <c r="G7" s="820" t="s">
        <v>496</v>
      </c>
      <c r="H7" s="820" t="s">
        <v>0</v>
      </c>
      <c r="I7" s="2054" t="s">
        <v>497</v>
      </c>
      <c r="J7" s="820" t="s">
        <v>498</v>
      </c>
      <c r="K7" s="2050"/>
    </row>
    <row r="8" spans="1:13">
      <c r="A8" s="2052" t="s">
        <v>499</v>
      </c>
      <c r="B8" s="2053"/>
      <c r="C8" s="820"/>
      <c r="D8" s="820" t="s">
        <v>500</v>
      </c>
      <c r="E8" s="2055"/>
      <c r="F8" s="820"/>
      <c r="G8" s="820"/>
      <c r="H8" s="820"/>
      <c r="I8" s="2055"/>
      <c r="J8" s="820" t="s">
        <v>501</v>
      </c>
      <c r="K8" s="2050"/>
    </row>
    <row r="9" spans="1:13">
      <c r="A9" s="2052" t="s">
        <v>502</v>
      </c>
      <c r="B9" s="2053"/>
      <c r="C9" s="820"/>
      <c r="D9" s="820" t="s">
        <v>503</v>
      </c>
      <c r="E9" s="2055"/>
      <c r="F9" s="820"/>
      <c r="G9" s="820"/>
      <c r="H9" s="820"/>
      <c r="I9" s="2055"/>
      <c r="J9" s="820" t="s">
        <v>504</v>
      </c>
      <c r="K9" s="2050"/>
    </row>
    <row r="10" spans="1:13">
      <c r="A10" s="818"/>
      <c r="B10" s="819"/>
      <c r="C10" s="822"/>
      <c r="D10" s="822"/>
      <c r="E10" s="2056"/>
      <c r="F10" s="822"/>
      <c r="G10" s="822"/>
      <c r="H10" s="822"/>
      <c r="I10" s="822"/>
      <c r="J10" s="822"/>
      <c r="K10" s="2051"/>
    </row>
    <row r="11" spans="1:13" ht="15" customHeight="1">
      <c r="A11" s="823"/>
      <c r="B11" s="824"/>
      <c r="C11" s="2039" t="s">
        <v>505</v>
      </c>
      <c r="D11" s="2040"/>
      <c r="E11" s="2039" t="s">
        <v>506</v>
      </c>
      <c r="F11" s="2041"/>
      <c r="G11" s="2041"/>
      <c r="H11" s="2041"/>
      <c r="I11" s="2041"/>
      <c r="J11" s="2041"/>
      <c r="K11" s="2041"/>
    </row>
    <row r="12" spans="1:13" ht="12.95" customHeight="1">
      <c r="A12" s="825"/>
      <c r="B12" s="825"/>
      <c r="C12" s="825"/>
      <c r="D12" s="825"/>
      <c r="E12" s="827"/>
    </row>
    <row r="13" spans="1:13" ht="12.95" customHeight="1">
      <c r="A13" s="826" t="s">
        <v>598</v>
      </c>
      <c r="B13" s="827"/>
      <c r="C13" s="828"/>
      <c r="D13" s="828"/>
      <c r="E13" s="827"/>
    </row>
    <row r="14" spans="1:13" ht="12.95" customHeight="1">
      <c r="A14" s="826"/>
      <c r="B14" s="827"/>
      <c r="C14" s="828"/>
      <c r="D14" s="828"/>
      <c r="E14" s="827"/>
    </row>
    <row r="15" spans="1:13" s="831" customFormat="1" ht="12.95" customHeight="1">
      <c r="A15" s="826" t="s">
        <v>0</v>
      </c>
      <c r="B15" s="826"/>
      <c r="C15" s="880">
        <v>167</v>
      </c>
      <c r="D15" s="880">
        <v>1529</v>
      </c>
      <c r="E15" s="880">
        <v>27584.111000000001</v>
      </c>
      <c r="F15" s="880">
        <v>4228.7209999999995</v>
      </c>
      <c r="G15" s="880">
        <v>38278.921999999999</v>
      </c>
      <c r="H15" s="880">
        <v>81717.06</v>
      </c>
      <c r="I15" s="829">
        <v>3063.982</v>
      </c>
      <c r="J15" s="880">
        <v>78653.077999999994</v>
      </c>
      <c r="K15" s="880">
        <v>9735.0339999999997</v>
      </c>
      <c r="L15" s="830"/>
      <c r="M15" s="830"/>
    </row>
    <row r="16" spans="1:13" ht="12.95" customHeight="1">
      <c r="A16" s="833" t="s">
        <v>508</v>
      </c>
      <c r="B16" s="827"/>
      <c r="C16" s="881">
        <v>144</v>
      </c>
      <c r="D16" s="859">
        <v>231</v>
      </c>
      <c r="E16" s="859">
        <v>1746.039</v>
      </c>
      <c r="F16" s="859">
        <v>376.72500000000002</v>
      </c>
      <c r="G16" s="859">
        <v>3298.1579999999999</v>
      </c>
      <c r="H16" s="859">
        <v>6344.2309999999998</v>
      </c>
      <c r="I16" s="835">
        <v>294.44299999999998</v>
      </c>
      <c r="J16" s="859">
        <v>6049.7879999999996</v>
      </c>
      <c r="K16" s="859">
        <v>335.351</v>
      </c>
      <c r="L16" s="836"/>
      <c r="M16" s="836"/>
    </row>
    <row r="17" spans="1:14" ht="12.95" customHeight="1">
      <c r="A17" s="837" t="s">
        <v>509</v>
      </c>
      <c r="B17" s="827"/>
      <c r="C17" s="881">
        <v>18</v>
      </c>
      <c r="D17" s="881" t="s">
        <v>529</v>
      </c>
      <c r="E17" s="881" t="s">
        <v>529</v>
      </c>
      <c r="F17" s="881" t="s">
        <v>529</v>
      </c>
      <c r="G17" s="881" t="s">
        <v>529</v>
      </c>
      <c r="H17" s="881" t="s">
        <v>529</v>
      </c>
      <c r="I17" s="834" t="s">
        <v>529</v>
      </c>
      <c r="J17" s="881" t="s">
        <v>529</v>
      </c>
      <c r="K17" s="881" t="s">
        <v>529</v>
      </c>
      <c r="L17" s="836"/>
      <c r="M17" s="836"/>
    </row>
    <row r="18" spans="1:14" ht="12.95" customHeight="1">
      <c r="A18" s="837" t="s">
        <v>510</v>
      </c>
      <c r="B18" s="827"/>
      <c r="C18" s="881">
        <v>4</v>
      </c>
      <c r="D18" s="859">
        <v>649</v>
      </c>
      <c r="E18" s="859">
        <v>13482.475</v>
      </c>
      <c r="F18" s="859">
        <v>1404.691</v>
      </c>
      <c r="G18" s="859">
        <v>13785.689</v>
      </c>
      <c r="H18" s="859">
        <v>30003.705999999998</v>
      </c>
      <c r="I18" s="835">
        <v>1076.1420000000001</v>
      </c>
      <c r="J18" s="859">
        <v>28927.563999999998</v>
      </c>
      <c r="K18" s="859">
        <v>2491.0140000000001</v>
      </c>
      <c r="L18" s="836"/>
      <c r="M18" s="836"/>
    </row>
    <row r="19" spans="1:14" ht="12.95" customHeight="1">
      <c r="A19" s="833" t="s">
        <v>511</v>
      </c>
      <c r="B19" s="827"/>
      <c r="C19" s="881">
        <v>1</v>
      </c>
      <c r="D19" s="859" t="s">
        <v>529</v>
      </c>
      <c r="E19" s="859" t="s">
        <v>529</v>
      </c>
      <c r="F19" s="859" t="s">
        <v>529</v>
      </c>
      <c r="G19" s="859" t="s">
        <v>529</v>
      </c>
      <c r="H19" s="859" t="s">
        <v>529</v>
      </c>
      <c r="I19" s="835" t="s">
        <v>529</v>
      </c>
      <c r="J19" s="859" t="s">
        <v>529</v>
      </c>
      <c r="K19" s="859" t="s">
        <v>529</v>
      </c>
      <c r="L19" s="836"/>
      <c r="M19" s="836"/>
      <c r="N19" s="888"/>
    </row>
    <row r="20" spans="1:14" ht="12.95" customHeight="1">
      <c r="A20" s="833"/>
      <c r="B20" s="827"/>
      <c r="C20" s="874"/>
      <c r="D20" s="874"/>
      <c r="E20" s="874"/>
      <c r="F20" s="901"/>
      <c r="G20" s="901"/>
      <c r="H20" s="901"/>
      <c r="I20" s="901"/>
      <c r="J20" s="901"/>
      <c r="K20" s="901"/>
      <c r="L20" s="839"/>
      <c r="N20" s="888"/>
    </row>
    <row r="21" spans="1:14" ht="12.95" customHeight="1">
      <c r="A21" s="826" t="s">
        <v>599</v>
      </c>
      <c r="B21" s="851"/>
      <c r="C21" s="874"/>
      <c r="D21" s="874"/>
      <c r="E21" s="874"/>
      <c r="F21" s="901"/>
      <c r="G21" s="901"/>
      <c r="H21" s="901"/>
      <c r="I21" s="901"/>
      <c r="J21" s="901"/>
      <c r="K21" s="901"/>
      <c r="L21" s="839"/>
      <c r="N21" s="888"/>
    </row>
    <row r="22" spans="1:14" ht="12.95" customHeight="1">
      <c r="A22" s="826"/>
      <c r="B22" s="826"/>
      <c r="C22" s="873"/>
      <c r="D22" s="874"/>
      <c r="E22" s="874"/>
      <c r="F22" s="901"/>
      <c r="G22" s="901"/>
      <c r="H22" s="901"/>
      <c r="I22" s="901"/>
      <c r="J22" s="901"/>
      <c r="K22" s="901"/>
      <c r="L22" s="839"/>
      <c r="N22" s="888"/>
    </row>
    <row r="23" spans="1:14" ht="12.95" customHeight="1">
      <c r="A23" s="826" t="s">
        <v>0</v>
      </c>
      <c r="B23" s="826"/>
      <c r="C23" s="880">
        <v>24</v>
      </c>
      <c r="D23" s="880">
        <v>115</v>
      </c>
      <c r="E23" s="880">
        <v>1582.4970000000001</v>
      </c>
      <c r="F23" s="880">
        <v>82.016999999999996</v>
      </c>
      <c r="G23" s="880">
        <v>2202.9830000000002</v>
      </c>
      <c r="H23" s="880">
        <v>6315.4380000000001</v>
      </c>
      <c r="I23" s="880">
        <v>0</v>
      </c>
      <c r="J23" s="880">
        <v>6315.4380000000001</v>
      </c>
      <c r="K23" s="880">
        <v>1336.585</v>
      </c>
      <c r="L23" s="839"/>
    </row>
    <row r="24" spans="1:14" ht="12.95" customHeight="1">
      <c r="A24" s="833" t="s">
        <v>508</v>
      </c>
      <c r="B24" s="827"/>
      <c r="C24" s="881">
        <v>22</v>
      </c>
      <c r="D24" s="881" t="s">
        <v>529</v>
      </c>
      <c r="E24" s="881" t="s">
        <v>529</v>
      </c>
      <c r="F24" s="881" t="s">
        <v>529</v>
      </c>
      <c r="G24" s="881" t="s">
        <v>529</v>
      </c>
      <c r="H24" s="881" t="s">
        <v>529</v>
      </c>
      <c r="I24" s="881" t="s">
        <v>529</v>
      </c>
      <c r="J24" s="881" t="s">
        <v>529</v>
      </c>
      <c r="K24" s="881" t="s">
        <v>529</v>
      </c>
      <c r="L24" s="839"/>
    </row>
    <row r="25" spans="1:14" ht="12.95" customHeight="1">
      <c r="A25" s="837" t="s">
        <v>509</v>
      </c>
      <c r="B25" s="827"/>
      <c r="C25" s="881">
        <v>1</v>
      </c>
      <c r="D25" s="881" t="s">
        <v>529</v>
      </c>
      <c r="E25" s="881" t="s">
        <v>529</v>
      </c>
      <c r="F25" s="881" t="s">
        <v>529</v>
      </c>
      <c r="G25" s="881" t="s">
        <v>529</v>
      </c>
      <c r="H25" s="881" t="s">
        <v>529</v>
      </c>
      <c r="I25" s="881" t="s">
        <v>529</v>
      </c>
      <c r="J25" s="881" t="s">
        <v>529</v>
      </c>
      <c r="K25" s="881" t="s">
        <v>529</v>
      </c>
      <c r="L25" s="839"/>
    </row>
    <row r="26" spans="1:14" ht="12.95" customHeight="1">
      <c r="A26" s="837" t="s">
        <v>510</v>
      </c>
      <c r="B26" s="827"/>
      <c r="C26" s="881">
        <v>1</v>
      </c>
      <c r="D26" s="881" t="s">
        <v>529</v>
      </c>
      <c r="E26" s="881" t="s">
        <v>529</v>
      </c>
      <c r="F26" s="881" t="s">
        <v>529</v>
      </c>
      <c r="G26" s="881" t="s">
        <v>529</v>
      </c>
      <c r="H26" s="881" t="s">
        <v>529</v>
      </c>
      <c r="I26" s="881" t="s">
        <v>529</v>
      </c>
      <c r="J26" s="881" t="s">
        <v>529</v>
      </c>
      <c r="K26" s="881" t="s">
        <v>529</v>
      </c>
      <c r="L26" s="839"/>
    </row>
    <row r="27" spans="1:14" ht="12.95" customHeight="1">
      <c r="A27" s="833" t="s">
        <v>511</v>
      </c>
      <c r="B27" s="827"/>
      <c r="C27" s="881">
        <v>0</v>
      </c>
      <c r="D27" s="881">
        <v>0</v>
      </c>
      <c r="E27" s="881">
        <v>0</v>
      </c>
      <c r="F27" s="881">
        <v>0</v>
      </c>
      <c r="G27" s="881">
        <v>0</v>
      </c>
      <c r="H27" s="881">
        <v>0</v>
      </c>
      <c r="I27" s="881">
        <v>0</v>
      </c>
      <c r="J27" s="881">
        <v>0</v>
      </c>
      <c r="K27" s="881">
        <v>0</v>
      </c>
      <c r="L27" s="839"/>
    </row>
    <row r="28" spans="1:14" ht="12.95" customHeight="1">
      <c r="A28" s="833"/>
      <c r="B28" s="827"/>
      <c r="C28" s="902"/>
      <c r="D28" s="902"/>
      <c r="E28" s="874"/>
      <c r="F28" s="901"/>
      <c r="G28" s="901"/>
      <c r="H28" s="901"/>
      <c r="I28" s="901"/>
      <c r="J28" s="901"/>
      <c r="K28" s="901"/>
      <c r="L28" s="839"/>
    </row>
    <row r="29" spans="1:14" ht="12.95" customHeight="1">
      <c r="A29" s="826" t="s">
        <v>600</v>
      </c>
      <c r="B29" s="827"/>
      <c r="C29" s="902"/>
      <c r="D29" s="902"/>
      <c r="E29" s="874"/>
      <c r="F29" s="901"/>
      <c r="G29" s="901"/>
      <c r="H29" s="901"/>
      <c r="I29" s="901"/>
      <c r="J29" s="901"/>
      <c r="K29" s="901"/>
      <c r="L29" s="839"/>
    </row>
    <row r="30" spans="1:14" ht="12.95" customHeight="1">
      <c r="A30" s="826"/>
      <c r="B30" s="827"/>
      <c r="C30" s="902"/>
      <c r="D30" s="902"/>
      <c r="E30" s="874"/>
      <c r="F30" s="901"/>
      <c r="G30" s="901"/>
      <c r="H30" s="901"/>
      <c r="I30" s="901"/>
      <c r="J30" s="901"/>
      <c r="K30" s="901"/>
      <c r="L30" s="839"/>
    </row>
    <row r="31" spans="1:14" s="831" customFormat="1" ht="12.95" customHeight="1">
      <c r="A31" s="826" t="s">
        <v>0</v>
      </c>
      <c r="B31" s="826"/>
      <c r="C31" s="880">
        <v>61</v>
      </c>
      <c r="D31" s="880">
        <v>460</v>
      </c>
      <c r="E31" s="880">
        <v>8935.0169999999998</v>
      </c>
      <c r="F31" s="880">
        <v>536.10699999999997</v>
      </c>
      <c r="G31" s="880">
        <v>13159.592000000001</v>
      </c>
      <c r="H31" s="880">
        <v>17737.633999999998</v>
      </c>
      <c r="I31" s="880">
        <v>550.322</v>
      </c>
      <c r="J31" s="880">
        <v>17187.312000000002</v>
      </c>
      <c r="K31" s="880">
        <v>765.23599999999999</v>
      </c>
      <c r="L31" s="862"/>
    </row>
    <row r="32" spans="1:14" ht="12.95" customHeight="1">
      <c r="A32" s="833" t="s">
        <v>508</v>
      </c>
      <c r="B32" s="827"/>
      <c r="C32" s="881">
        <v>55</v>
      </c>
      <c r="D32" s="859">
        <v>68</v>
      </c>
      <c r="E32" s="859">
        <v>383.185</v>
      </c>
      <c r="F32" s="859">
        <v>167.977</v>
      </c>
      <c r="G32" s="859">
        <v>731.54899999999998</v>
      </c>
      <c r="H32" s="859">
        <v>1290.5050000000001</v>
      </c>
      <c r="I32" s="859">
        <v>198.72</v>
      </c>
      <c r="J32" s="859">
        <v>1091.7850000000001</v>
      </c>
      <c r="K32" s="859">
        <v>-116.864</v>
      </c>
      <c r="L32" s="839"/>
    </row>
    <row r="33" spans="1:12" ht="12.95" customHeight="1">
      <c r="A33" s="837" t="s">
        <v>509</v>
      </c>
      <c r="B33" s="827"/>
      <c r="C33" s="881">
        <v>4</v>
      </c>
      <c r="D33" s="859" t="s">
        <v>529</v>
      </c>
      <c r="E33" s="859" t="s">
        <v>529</v>
      </c>
      <c r="F33" s="859" t="s">
        <v>529</v>
      </c>
      <c r="G33" s="859" t="s">
        <v>529</v>
      </c>
      <c r="H33" s="859" t="s">
        <v>529</v>
      </c>
      <c r="I33" s="859" t="s">
        <v>529</v>
      </c>
      <c r="J33" s="859" t="s">
        <v>529</v>
      </c>
      <c r="K33" s="859" t="s">
        <v>529</v>
      </c>
      <c r="L33" s="839"/>
    </row>
    <row r="34" spans="1:12" ht="12.95" customHeight="1">
      <c r="A34" s="837" t="s">
        <v>510</v>
      </c>
      <c r="B34" s="827"/>
      <c r="C34" s="881">
        <v>2</v>
      </c>
      <c r="D34" s="881" t="s">
        <v>529</v>
      </c>
      <c r="E34" s="881" t="s">
        <v>529</v>
      </c>
      <c r="F34" s="881" t="s">
        <v>529</v>
      </c>
      <c r="G34" s="881" t="s">
        <v>529</v>
      </c>
      <c r="H34" s="881" t="s">
        <v>529</v>
      </c>
      <c r="I34" s="881" t="s">
        <v>529</v>
      </c>
      <c r="J34" s="881" t="s">
        <v>529</v>
      </c>
      <c r="K34" s="881" t="s">
        <v>529</v>
      </c>
      <c r="L34" s="839"/>
    </row>
    <row r="35" spans="1:12" ht="12.95" customHeight="1">
      <c r="A35" s="833" t="s">
        <v>511</v>
      </c>
      <c r="B35" s="827"/>
      <c r="C35" s="881">
        <v>0</v>
      </c>
      <c r="D35" s="881">
        <v>0</v>
      </c>
      <c r="E35" s="881">
        <v>0</v>
      </c>
      <c r="F35" s="881">
        <v>0</v>
      </c>
      <c r="G35" s="881">
        <v>0</v>
      </c>
      <c r="H35" s="881">
        <v>0</v>
      </c>
      <c r="I35" s="881">
        <v>0</v>
      </c>
      <c r="J35" s="881">
        <v>0</v>
      </c>
      <c r="K35" s="881">
        <v>0</v>
      </c>
      <c r="L35" s="839"/>
    </row>
    <row r="36" spans="1:12" ht="12.95" customHeight="1">
      <c r="A36" s="833"/>
      <c r="B36" s="827"/>
      <c r="C36" s="902"/>
      <c r="D36" s="902"/>
      <c r="E36" s="874"/>
      <c r="F36" s="901"/>
      <c r="G36" s="901"/>
      <c r="H36" s="901"/>
      <c r="I36" s="901"/>
      <c r="J36" s="901"/>
      <c r="K36" s="901"/>
      <c r="L36" s="839"/>
    </row>
    <row r="37" spans="1:12" ht="12.95" customHeight="1">
      <c r="A37" s="826" t="s">
        <v>601</v>
      </c>
      <c r="B37" s="851"/>
      <c r="C37" s="874"/>
      <c r="D37" s="874"/>
      <c r="E37" s="874"/>
      <c r="F37" s="901"/>
      <c r="G37" s="901"/>
      <c r="H37" s="901"/>
      <c r="I37" s="901"/>
      <c r="J37" s="901"/>
      <c r="K37" s="901"/>
      <c r="L37" s="839"/>
    </row>
    <row r="38" spans="1:12" ht="12.95" customHeight="1">
      <c r="A38" s="826"/>
      <c r="B38" s="826"/>
      <c r="C38" s="873"/>
      <c r="D38" s="874"/>
      <c r="E38" s="874"/>
      <c r="F38" s="901"/>
      <c r="G38" s="901"/>
      <c r="H38" s="901"/>
      <c r="I38" s="901"/>
      <c r="J38" s="901"/>
      <c r="K38" s="901"/>
      <c r="L38" s="839"/>
    </row>
    <row r="39" spans="1:12" ht="12.95" customHeight="1">
      <c r="A39" s="826" t="s">
        <v>0</v>
      </c>
      <c r="B39" s="826"/>
      <c r="C39" s="880">
        <v>66</v>
      </c>
      <c r="D39" s="880">
        <v>278</v>
      </c>
      <c r="E39" s="880">
        <v>3812.473</v>
      </c>
      <c r="F39" s="880">
        <v>708.63300000000004</v>
      </c>
      <c r="G39" s="880">
        <v>4730.1760000000004</v>
      </c>
      <c r="H39" s="880">
        <v>10181.934999999999</v>
      </c>
      <c r="I39" s="880">
        <v>169.83799999999999</v>
      </c>
      <c r="J39" s="880">
        <v>10012.097</v>
      </c>
      <c r="K39" s="880">
        <v>524.505</v>
      </c>
      <c r="L39" s="839"/>
    </row>
    <row r="40" spans="1:12" ht="12.95" customHeight="1">
      <c r="A40" s="833" t="s">
        <v>508</v>
      </c>
      <c r="B40" s="827"/>
      <c r="C40" s="881">
        <v>59</v>
      </c>
      <c r="D40" s="859">
        <v>113</v>
      </c>
      <c r="E40" s="859">
        <v>1056.1579999999999</v>
      </c>
      <c r="F40" s="859">
        <v>103.596</v>
      </c>
      <c r="G40" s="859">
        <v>1738.386</v>
      </c>
      <c r="H40" s="859">
        <v>3189.7190000000001</v>
      </c>
      <c r="I40" s="859">
        <v>9.3190000000000008</v>
      </c>
      <c r="J40" s="859">
        <v>3180.4</v>
      </c>
      <c r="K40" s="859">
        <v>92.998999999999995</v>
      </c>
      <c r="L40" s="839"/>
    </row>
    <row r="41" spans="1:12" ht="12.95" customHeight="1">
      <c r="A41" s="837" t="s">
        <v>509</v>
      </c>
      <c r="B41" s="827"/>
      <c r="C41" s="881">
        <v>7</v>
      </c>
      <c r="D41" s="881">
        <v>165</v>
      </c>
      <c r="E41" s="881">
        <v>2756.3150000000001</v>
      </c>
      <c r="F41" s="881">
        <v>605.03700000000003</v>
      </c>
      <c r="G41" s="881">
        <v>2991.79</v>
      </c>
      <c r="H41" s="881">
        <v>6992.2160000000003</v>
      </c>
      <c r="I41" s="881">
        <v>160.51900000000001</v>
      </c>
      <c r="J41" s="881">
        <v>6831.6970000000001</v>
      </c>
      <c r="K41" s="881">
        <v>431.50599999999997</v>
      </c>
      <c r="L41" s="839"/>
    </row>
    <row r="42" spans="1:12" ht="12.95" customHeight="1">
      <c r="A42" s="837" t="s">
        <v>510</v>
      </c>
      <c r="B42" s="827"/>
      <c r="C42" s="881">
        <v>0</v>
      </c>
      <c r="D42" s="859">
        <v>0</v>
      </c>
      <c r="E42" s="859">
        <v>0</v>
      </c>
      <c r="F42" s="859">
        <v>0</v>
      </c>
      <c r="G42" s="859">
        <v>0</v>
      </c>
      <c r="H42" s="859">
        <v>0</v>
      </c>
      <c r="I42" s="859">
        <v>0</v>
      </c>
      <c r="J42" s="859">
        <v>0</v>
      </c>
      <c r="K42" s="859">
        <v>0</v>
      </c>
      <c r="L42" s="839"/>
    </row>
    <row r="43" spans="1:12" ht="12.95" customHeight="1">
      <c r="A43" s="833" t="s">
        <v>511</v>
      </c>
      <c r="B43" s="827"/>
      <c r="C43" s="881">
        <v>0</v>
      </c>
      <c r="D43" s="881">
        <v>0</v>
      </c>
      <c r="E43" s="881">
        <v>0</v>
      </c>
      <c r="F43" s="881">
        <v>0</v>
      </c>
      <c r="G43" s="881">
        <v>0</v>
      </c>
      <c r="H43" s="881">
        <v>0</v>
      </c>
      <c r="I43" s="881">
        <v>0</v>
      </c>
      <c r="J43" s="881">
        <v>0</v>
      </c>
      <c r="K43" s="881">
        <v>0</v>
      </c>
      <c r="L43" s="839"/>
    </row>
    <row r="44" spans="1:12" ht="6.95" customHeight="1" thickBot="1">
      <c r="A44" s="840"/>
      <c r="B44" s="840"/>
      <c r="C44" s="840"/>
      <c r="D44" s="840"/>
      <c r="E44" s="840"/>
      <c r="F44" s="840"/>
      <c r="G44" s="840"/>
      <c r="H44" s="840"/>
      <c r="I44" s="840"/>
      <c r="J44" s="840"/>
      <c r="K44" s="840"/>
    </row>
    <row r="45" spans="1:12" ht="3.75" customHeight="1" thickTop="1">
      <c r="A45" s="431"/>
      <c r="B45" s="431"/>
      <c r="C45" s="431"/>
      <c r="D45" s="431"/>
      <c r="E45" s="827"/>
    </row>
    <row r="46" spans="1:12" ht="12.95" customHeight="1">
      <c r="A46" s="842" t="s">
        <v>513</v>
      </c>
      <c r="B46" s="842"/>
      <c r="C46" s="842"/>
      <c r="D46" s="842"/>
      <c r="E46" s="827"/>
    </row>
    <row r="47" spans="1:12" ht="22.5" customHeight="1">
      <c r="A47" s="827"/>
      <c r="B47" s="827"/>
      <c r="C47" s="827"/>
      <c r="D47" s="827"/>
      <c r="E47" s="827"/>
    </row>
    <row r="48" spans="1:12">
      <c r="A48" s="827"/>
      <c r="B48" s="827"/>
      <c r="C48" s="827"/>
      <c r="D48" s="827"/>
      <c r="E48" s="827"/>
    </row>
    <row r="49" spans="1:5">
      <c r="A49" s="827"/>
      <c r="B49" s="827"/>
      <c r="C49" s="827"/>
      <c r="D49" s="827"/>
      <c r="E49" s="827"/>
    </row>
    <row r="50" spans="1:5">
      <c r="A50" s="827"/>
      <c r="B50" s="827"/>
      <c r="C50" s="827"/>
      <c r="D50" s="827"/>
      <c r="E50" s="827"/>
    </row>
    <row r="51" spans="1:5">
      <c r="A51" s="827"/>
      <c r="B51" s="827"/>
      <c r="C51" s="827"/>
      <c r="D51" s="827"/>
      <c r="E51" s="827"/>
    </row>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dimension ref="A1:AC67"/>
  <sheetViews>
    <sheetView showGridLines="0" zoomScaleNormal="100" workbookViewId="0"/>
  </sheetViews>
  <sheetFormatPr defaultColWidth="10.5703125" defaultRowHeight="12.75"/>
  <cols>
    <col min="1" max="1" width="10.5703125" style="812" customWidth="1"/>
    <col min="2" max="2" width="8.5703125" style="812" customWidth="1"/>
    <col min="3" max="3" width="7.42578125" style="812" customWidth="1"/>
    <col min="4" max="4" width="6.85546875" style="812" customWidth="1"/>
    <col min="5" max="5" width="10" style="812" customWidth="1"/>
    <col min="6" max="6" width="7" style="812" customWidth="1"/>
    <col min="7" max="7" width="5.85546875" style="812" customWidth="1"/>
    <col min="8" max="8" width="6.5703125" style="812" customWidth="1"/>
    <col min="9" max="9" width="6.85546875" style="812" customWidth="1"/>
    <col min="10" max="10" width="8" style="812" customWidth="1"/>
    <col min="11" max="11" width="9.28515625" style="812" customWidth="1"/>
    <col min="12" max="16384" width="10.5703125" style="812"/>
  </cols>
  <sheetData>
    <row r="1" spans="1:29" ht="17.25" customHeight="1">
      <c r="A1" s="1921" t="s">
        <v>1737</v>
      </c>
    </row>
    <row r="2" spans="1:29" ht="23.25" customHeight="1">
      <c r="A2" s="2057" t="s">
        <v>602</v>
      </c>
      <c r="B2" s="2057"/>
      <c r="C2" s="2057"/>
      <c r="D2" s="2057"/>
    </row>
    <row r="3" spans="1:29" ht="23.25" customHeight="1">
      <c r="A3" s="2059" t="s">
        <v>603</v>
      </c>
      <c r="B3" s="2059"/>
      <c r="C3" s="2059"/>
      <c r="D3" s="2059"/>
      <c r="E3" s="2043"/>
      <c r="F3" s="2043"/>
      <c r="G3" s="2043"/>
      <c r="H3" s="2043"/>
      <c r="I3" s="2043"/>
      <c r="J3" s="2043"/>
      <c r="K3" s="2043"/>
    </row>
    <row r="4" spans="1:29" ht="12.95" customHeight="1">
      <c r="A4" s="926">
        <v>2015</v>
      </c>
      <c r="B4" s="814"/>
      <c r="C4" s="814"/>
      <c r="D4" s="431"/>
      <c r="E4" s="827"/>
    </row>
    <row r="5" spans="1:29" ht="15.75" customHeight="1">
      <c r="A5" s="815"/>
      <c r="B5" s="816"/>
      <c r="C5" s="817"/>
      <c r="D5" s="817"/>
      <c r="E5" s="2045" t="s">
        <v>488</v>
      </c>
      <c r="F5" s="2046"/>
      <c r="G5" s="2046"/>
      <c r="H5" s="2047" t="s">
        <v>489</v>
      </c>
      <c r="I5" s="2048"/>
      <c r="J5" s="2048"/>
      <c r="K5" s="2049" t="s">
        <v>490</v>
      </c>
    </row>
    <row r="6" spans="1:29" ht="4.5" customHeight="1">
      <c r="A6" s="818"/>
      <c r="B6" s="819"/>
      <c r="C6" s="820"/>
      <c r="D6" s="820"/>
      <c r="E6" s="820"/>
      <c r="F6" s="820"/>
      <c r="G6" s="821"/>
      <c r="H6" s="815"/>
      <c r="I6" s="815"/>
      <c r="J6" s="815"/>
      <c r="K6" s="2050"/>
    </row>
    <row r="7" spans="1:29">
      <c r="A7" s="2052" t="s">
        <v>491</v>
      </c>
      <c r="B7" s="2053"/>
      <c r="C7" s="820" t="s">
        <v>492</v>
      </c>
      <c r="D7" s="820" t="s">
        <v>493</v>
      </c>
      <c r="E7" s="2054" t="s">
        <v>494</v>
      </c>
      <c r="F7" s="820" t="s">
        <v>495</v>
      </c>
      <c r="G7" s="820" t="s">
        <v>496</v>
      </c>
      <c r="H7" s="820" t="s">
        <v>0</v>
      </c>
      <c r="I7" s="2054" t="s">
        <v>497</v>
      </c>
      <c r="J7" s="820" t="s">
        <v>498</v>
      </c>
      <c r="K7" s="2050"/>
    </row>
    <row r="8" spans="1:29">
      <c r="A8" s="2052" t="s">
        <v>516</v>
      </c>
      <c r="B8" s="2053"/>
      <c r="C8" s="820"/>
      <c r="D8" s="820" t="s">
        <v>500</v>
      </c>
      <c r="E8" s="2055"/>
      <c r="F8" s="820"/>
      <c r="G8" s="820"/>
      <c r="H8" s="820"/>
      <c r="I8" s="2055"/>
      <c r="J8" s="820" t="s">
        <v>501</v>
      </c>
      <c r="K8" s="2050"/>
    </row>
    <row r="9" spans="1:29">
      <c r="A9" s="2052" t="s">
        <v>517</v>
      </c>
      <c r="B9" s="2053"/>
      <c r="C9" s="820"/>
      <c r="D9" s="820" t="s">
        <v>503</v>
      </c>
      <c r="E9" s="2055"/>
      <c r="F9" s="820"/>
      <c r="G9" s="820"/>
      <c r="H9" s="820"/>
      <c r="I9" s="2055"/>
      <c r="J9" s="820" t="s">
        <v>504</v>
      </c>
      <c r="K9" s="2050"/>
    </row>
    <row r="10" spans="1:29" ht="4.5" customHeight="1">
      <c r="A10" s="818"/>
      <c r="B10" s="819"/>
      <c r="C10" s="822"/>
      <c r="D10" s="822"/>
      <c r="E10" s="2056"/>
      <c r="F10" s="822"/>
      <c r="G10" s="822"/>
      <c r="H10" s="822"/>
      <c r="I10" s="822"/>
      <c r="J10" s="822"/>
      <c r="K10" s="2051"/>
    </row>
    <row r="11" spans="1:29" ht="15" customHeight="1">
      <c r="A11" s="823"/>
      <c r="B11" s="824"/>
      <c r="C11" s="2039" t="s">
        <v>505</v>
      </c>
      <c r="D11" s="2040"/>
      <c r="E11" s="2039" t="s">
        <v>506</v>
      </c>
      <c r="F11" s="2041"/>
      <c r="G11" s="2041"/>
      <c r="H11" s="2041"/>
      <c r="I11" s="2041"/>
      <c r="J11" s="2041"/>
      <c r="K11" s="2041"/>
    </row>
    <row r="12" spans="1:29" ht="5.25" customHeight="1">
      <c r="A12" s="825"/>
      <c r="B12" s="825"/>
      <c r="C12" s="825"/>
      <c r="D12" s="825"/>
      <c r="E12" s="827"/>
    </row>
    <row r="13" spans="1:29" ht="12.95" customHeight="1">
      <c r="A13" s="826" t="s">
        <v>598</v>
      </c>
      <c r="B13" s="827"/>
      <c r="C13" s="827"/>
      <c r="D13" s="827"/>
      <c r="E13" s="827"/>
    </row>
    <row r="14" spans="1:29" ht="4.5" customHeight="1">
      <c r="A14" s="827"/>
      <c r="B14" s="827"/>
      <c r="C14" s="827"/>
      <c r="D14" s="827"/>
      <c r="E14" s="827"/>
    </row>
    <row r="15" spans="1:29" s="831" customFormat="1" ht="12.95" customHeight="1">
      <c r="A15" s="826" t="s">
        <v>28</v>
      </c>
      <c r="B15" s="826"/>
      <c r="C15" s="880">
        <v>167</v>
      </c>
      <c r="D15" s="880">
        <v>1529</v>
      </c>
      <c r="E15" s="880">
        <v>27584.111000000001</v>
      </c>
      <c r="F15" s="880">
        <v>4228.7209999999995</v>
      </c>
      <c r="G15" s="880">
        <v>38278.921999999999</v>
      </c>
      <c r="H15" s="880">
        <v>81717.06</v>
      </c>
      <c r="I15" s="880">
        <v>3063.982</v>
      </c>
      <c r="J15" s="880">
        <v>78653.077999999994</v>
      </c>
      <c r="K15" s="880">
        <v>9735.0339999999997</v>
      </c>
      <c r="L15" s="881"/>
      <c r="M15" s="881"/>
      <c r="N15" s="881"/>
      <c r="O15" s="881"/>
      <c r="P15" s="881"/>
      <c r="Q15" s="881"/>
      <c r="R15" s="881"/>
      <c r="S15" s="881"/>
      <c r="T15" s="881"/>
      <c r="U15" s="903"/>
      <c r="V15" s="903"/>
      <c r="W15" s="903"/>
      <c r="X15" s="903"/>
      <c r="Y15" s="903"/>
      <c r="Z15" s="903"/>
      <c r="AA15" s="903"/>
      <c r="AB15" s="903"/>
      <c r="AC15" s="903"/>
    </row>
    <row r="16" spans="1:29" ht="12.95" customHeight="1">
      <c r="A16" s="826" t="s">
        <v>518</v>
      </c>
      <c r="B16" s="827"/>
      <c r="C16" s="880">
        <v>160</v>
      </c>
      <c r="D16" s="880" t="s">
        <v>529</v>
      </c>
      <c r="E16" s="880" t="s">
        <v>529</v>
      </c>
      <c r="F16" s="880" t="s">
        <v>529</v>
      </c>
      <c r="G16" s="880" t="s">
        <v>529</v>
      </c>
      <c r="H16" s="880" t="s">
        <v>529</v>
      </c>
      <c r="I16" s="880" t="s">
        <v>529</v>
      </c>
      <c r="J16" s="880" t="s">
        <v>529</v>
      </c>
      <c r="K16" s="880" t="s">
        <v>529</v>
      </c>
      <c r="L16" s="881"/>
      <c r="M16" s="881"/>
      <c r="N16" s="881"/>
      <c r="O16" s="881"/>
      <c r="P16" s="881"/>
      <c r="Q16" s="881"/>
      <c r="R16" s="881"/>
      <c r="S16" s="881"/>
      <c r="T16" s="881"/>
      <c r="U16" s="903"/>
      <c r="V16" s="903"/>
      <c r="W16" s="903"/>
      <c r="X16" s="903"/>
      <c r="Y16" s="903"/>
      <c r="Z16" s="903"/>
      <c r="AA16" s="903"/>
      <c r="AB16" s="903"/>
      <c r="AC16" s="903"/>
    </row>
    <row r="17" spans="1:29" ht="12.95" customHeight="1">
      <c r="A17" s="845" t="s">
        <v>519</v>
      </c>
      <c r="B17" s="827"/>
      <c r="C17" s="881">
        <v>35</v>
      </c>
      <c r="D17" s="881" t="s">
        <v>529</v>
      </c>
      <c r="E17" s="881" t="s">
        <v>529</v>
      </c>
      <c r="F17" s="881" t="s">
        <v>529</v>
      </c>
      <c r="G17" s="881" t="s">
        <v>529</v>
      </c>
      <c r="H17" s="881" t="s">
        <v>529</v>
      </c>
      <c r="I17" s="881" t="s">
        <v>529</v>
      </c>
      <c r="J17" s="881" t="s">
        <v>529</v>
      </c>
      <c r="K17" s="881" t="s">
        <v>529</v>
      </c>
      <c r="L17" s="881"/>
      <c r="M17" s="881"/>
      <c r="N17" s="881"/>
      <c r="O17" s="881"/>
      <c r="P17" s="881"/>
      <c r="Q17" s="881"/>
      <c r="R17" s="881"/>
      <c r="S17" s="881"/>
      <c r="T17" s="881"/>
      <c r="U17" s="903"/>
      <c r="V17" s="903"/>
      <c r="W17" s="903"/>
      <c r="X17" s="903"/>
      <c r="Y17" s="903"/>
      <c r="Z17" s="903"/>
      <c r="AA17" s="903"/>
      <c r="AB17" s="903"/>
      <c r="AC17" s="903"/>
    </row>
    <row r="18" spans="1:29" ht="12.95" customHeight="1">
      <c r="A18" s="845" t="s">
        <v>520</v>
      </c>
      <c r="B18" s="827"/>
      <c r="C18" s="881">
        <v>47</v>
      </c>
      <c r="D18" s="881" t="s">
        <v>529</v>
      </c>
      <c r="E18" s="881" t="s">
        <v>529</v>
      </c>
      <c r="F18" s="881" t="s">
        <v>529</v>
      </c>
      <c r="G18" s="881" t="s">
        <v>529</v>
      </c>
      <c r="H18" s="881" t="s">
        <v>529</v>
      </c>
      <c r="I18" s="881" t="s">
        <v>529</v>
      </c>
      <c r="J18" s="881" t="s">
        <v>529</v>
      </c>
      <c r="K18" s="881" t="s">
        <v>529</v>
      </c>
      <c r="L18" s="881"/>
      <c r="M18" s="881"/>
      <c r="N18" s="881"/>
      <c r="O18" s="881"/>
      <c r="P18" s="881"/>
      <c r="Q18" s="881"/>
      <c r="R18" s="881"/>
      <c r="S18" s="881"/>
      <c r="T18" s="881"/>
      <c r="U18" s="903"/>
      <c r="V18" s="903"/>
      <c r="W18" s="903"/>
      <c r="X18" s="903"/>
      <c r="Y18" s="903"/>
      <c r="Z18" s="903"/>
      <c r="AA18" s="903"/>
      <c r="AB18" s="903"/>
      <c r="AC18" s="903"/>
    </row>
    <row r="19" spans="1:29" ht="12.95" customHeight="1">
      <c r="A19" s="845" t="s">
        <v>521</v>
      </c>
      <c r="B19" s="827"/>
      <c r="C19" s="881">
        <v>64</v>
      </c>
      <c r="D19" s="881" t="s">
        <v>529</v>
      </c>
      <c r="E19" s="881" t="s">
        <v>529</v>
      </c>
      <c r="F19" s="881" t="s">
        <v>529</v>
      </c>
      <c r="G19" s="881" t="s">
        <v>529</v>
      </c>
      <c r="H19" s="881" t="s">
        <v>529</v>
      </c>
      <c r="I19" s="881" t="s">
        <v>529</v>
      </c>
      <c r="J19" s="881" t="s">
        <v>529</v>
      </c>
      <c r="K19" s="881" t="s">
        <v>529</v>
      </c>
      <c r="L19" s="881"/>
      <c r="M19" s="881"/>
      <c r="N19" s="881"/>
      <c r="O19" s="881"/>
      <c r="P19" s="881"/>
      <c r="Q19" s="881"/>
      <c r="R19" s="881"/>
      <c r="S19" s="881"/>
      <c r="T19" s="881"/>
      <c r="U19" s="903"/>
      <c r="V19" s="903"/>
      <c r="W19" s="903"/>
      <c r="X19" s="903"/>
      <c r="Y19" s="903"/>
      <c r="Z19" s="903"/>
      <c r="AA19" s="903"/>
      <c r="AB19" s="903"/>
      <c r="AC19" s="903"/>
    </row>
    <row r="20" spans="1:29" ht="12.95" customHeight="1">
      <c r="A20" s="845" t="s">
        <v>522</v>
      </c>
      <c r="B20" s="827"/>
      <c r="C20" s="881">
        <v>11</v>
      </c>
      <c r="D20" s="859" t="s">
        <v>529</v>
      </c>
      <c r="E20" s="859" t="s">
        <v>529</v>
      </c>
      <c r="F20" s="859" t="s">
        <v>529</v>
      </c>
      <c r="G20" s="859" t="s">
        <v>529</v>
      </c>
      <c r="H20" s="859" t="s">
        <v>529</v>
      </c>
      <c r="I20" s="859" t="s">
        <v>529</v>
      </c>
      <c r="J20" s="859" t="s">
        <v>529</v>
      </c>
      <c r="K20" s="859" t="s">
        <v>529</v>
      </c>
      <c r="L20" s="881"/>
      <c r="M20" s="881"/>
      <c r="N20" s="881"/>
      <c r="O20" s="881"/>
      <c r="P20" s="881"/>
      <c r="Q20" s="881"/>
      <c r="R20" s="881"/>
      <c r="S20" s="881"/>
      <c r="T20" s="881"/>
      <c r="U20" s="903"/>
      <c r="V20" s="903"/>
      <c r="W20" s="903"/>
      <c r="X20" s="903"/>
      <c r="Y20" s="903"/>
      <c r="Z20" s="903"/>
      <c r="AA20" s="903"/>
      <c r="AB20" s="903"/>
      <c r="AC20" s="903"/>
    </row>
    <row r="21" spans="1:29" ht="12.95" customHeight="1">
      <c r="A21" s="845" t="s">
        <v>523</v>
      </c>
      <c r="B21" s="827"/>
      <c r="C21" s="881">
        <v>3</v>
      </c>
      <c r="D21" s="859" t="s">
        <v>529</v>
      </c>
      <c r="E21" s="859" t="s">
        <v>529</v>
      </c>
      <c r="F21" s="859" t="s">
        <v>529</v>
      </c>
      <c r="G21" s="859" t="s">
        <v>529</v>
      </c>
      <c r="H21" s="859" t="s">
        <v>529</v>
      </c>
      <c r="I21" s="859" t="s">
        <v>529</v>
      </c>
      <c r="J21" s="859" t="s">
        <v>529</v>
      </c>
      <c r="K21" s="859" t="s">
        <v>529</v>
      </c>
      <c r="L21" s="881"/>
      <c r="M21" s="881"/>
      <c r="N21" s="881"/>
      <c r="O21" s="881"/>
      <c r="P21" s="881"/>
      <c r="Q21" s="881"/>
      <c r="R21" s="881"/>
      <c r="S21" s="881"/>
      <c r="T21" s="881"/>
      <c r="U21" s="903"/>
      <c r="V21" s="903"/>
      <c r="W21" s="903"/>
      <c r="X21" s="903"/>
      <c r="Y21" s="903"/>
      <c r="Z21" s="903"/>
      <c r="AA21" s="903"/>
      <c r="AB21" s="903"/>
      <c r="AC21" s="903"/>
    </row>
    <row r="22" spans="1:29" ht="12.95" customHeight="1">
      <c r="A22" s="846" t="s">
        <v>524</v>
      </c>
      <c r="B22" s="827"/>
      <c r="C22" s="899">
        <v>5</v>
      </c>
      <c r="D22" s="899" t="s">
        <v>529</v>
      </c>
      <c r="E22" s="899" t="s">
        <v>529</v>
      </c>
      <c r="F22" s="899" t="s">
        <v>529</v>
      </c>
      <c r="G22" s="899" t="s">
        <v>529</v>
      </c>
      <c r="H22" s="899" t="s">
        <v>529</v>
      </c>
      <c r="I22" s="899" t="s">
        <v>529</v>
      </c>
      <c r="J22" s="899" t="s">
        <v>529</v>
      </c>
      <c r="K22" s="899" t="s">
        <v>529</v>
      </c>
      <c r="L22" s="881"/>
      <c r="M22" s="881"/>
      <c r="N22" s="881"/>
      <c r="O22" s="881"/>
      <c r="P22" s="881"/>
      <c r="Q22" s="881"/>
      <c r="R22" s="881"/>
      <c r="S22" s="881"/>
      <c r="T22" s="881"/>
      <c r="U22" s="903"/>
      <c r="V22" s="903"/>
      <c r="W22" s="903"/>
      <c r="X22" s="903"/>
      <c r="Y22" s="903"/>
      <c r="Z22" s="903"/>
      <c r="AA22" s="903"/>
      <c r="AB22" s="903"/>
      <c r="AC22" s="903"/>
    </row>
    <row r="23" spans="1:29" ht="12.95" customHeight="1">
      <c r="A23" s="846" t="s">
        <v>525</v>
      </c>
      <c r="B23" s="827"/>
      <c r="C23" s="899">
        <v>2</v>
      </c>
      <c r="D23" s="899" t="s">
        <v>529</v>
      </c>
      <c r="E23" s="899" t="s">
        <v>529</v>
      </c>
      <c r="F23" s="899" t="s">
        <v>529</v>
      </c>
      <c r="G23" s="899" t="s">
        <v>529</v>
      </c>
      <c r="H23" s="899" t="s">
        <v>529</v>
      </c>
      <c r="I23" s="899" t="s">
        <v>529</v>
      </c>
      <c r="J23" s="899" t="s">
        <v>529</v>
      </c>
      <c r="K23" s="899" t="s">
        <v>529</v>
      </c>
      <c r="L23" s="881"/>
      <c r="M23" s="881"/>
      <c r="N23" s="881"/>
      <c r="O23" s="881"/>
      <c r="P23" s="881"/>
      <c r="Q23" s="881"/>
      <c r="R23" s="881"/>
      <c r="S23" s="881"/>
      <c r="T23" s="881"/>
      <c r="U23" s="903"/>
      <c r="V23" s="903"/>
      <c r="W23" s="903"/>
      <c r="X23" s="903"/>
      <c r="Y23" s="903"/>
      <c r="Z23" s="903"/>
      <c r="AA23" s="903"/>
      <c r="AB23" s="903"/>
      <c r="AC23" s="903"/>
    </row>
    <row r="24" spans="1:29" ht="6" customHeight="1">
      <c r="A24" s="846"/>
      <c r="B24" s="827"/>
      <c r="C24" s="922"/>
      <c r="D24" s="922"/>
      <c r="E24" s="874"/>
      <c r="F24" s="901"/>
      <c r="G24" s="901"/>
      <c r="H24" s="901"/>
      <c r="I24" s="901"/>
      <c r="J24" s="901"/>
      <c r="K24" s="901"/>
      <c r="L24" s="881"/>
      <c r="M24" s="881"/>
      <c r="N24" s="881"/>
      <c r="O24" s="881"/>
      <c r="P24" s="881"/>
      <c r="Q24" s="881"/>
      <c r="R24" s="881"/>
      <c r="S24" s="881"/>
      <c r="T24" s="881"/>
    </row>
    <row r="25" spans="1:29" ht="12.95" customHeight="1">
      <c r="A25" s="826" t="s">
        <v>599</v>
      </c>
      <c r="B25" s="827"/>
      <c r="C25" s="874"/>
      <c r="D25" s="874"/>
      <c r="E25" s="874"/>
      <c r="F25" s="901"/>
      <c r="G25" s="901"/>
      <c r="H25" s="901"/>
      <c r="I25" s="901"/>
      <c r="J25" s="901"/>
      <c r="K25" s="901"/>
    </row>
    <row r="26" spans="1:29" ht="4.5" customHeight="1">
      <c r="A26" s="826" t="s">
        <v>534</v>
      </c>
      <c r="B26" s="827"/>
      <c r="C26" s="874"/>
      <c r="D26" s="874"/>
      <c r="E26" s="874"/>
      <c r="F26" s="901"/>
      <c r="G26" s="901"/>
      <c r="H26" s="901"/>
      <c r="I26" s="901"/>
      <c r="J26" s="901"/>
      <c r="K26" s="901"/>
    </row>
    <row r="27" spans="1:29" s="831" customFormat="1" ht="12.95" customHeight="1">
      <c r="A27" s="846" t="s">
        <v>28</v>
      </c>
      <c r="B27" s="826"/>
      <c r="C27" s="880">
        <v>24</v>
      </c>
      <c r="D27" s="880">
        <v>115</v>
      </c>
      <c r="E27" s="880">
        <v>1582.4970000000001</v>
      </c>
      <c r="F27" s="880">
        <v>82.016999999999996</v>
      </c>
      <c r="G27" s="880">
        <v>2202.9830000000002</v>
      </c>
      <c r="H27" s="880">
        <v>6315.4380000000001</v>
      </c>
      <c r="I27" s="880">
        <v>0</v>
      </c>
      <c r="J27" s="880">
        <v>6315.4380000000001</v>
      </c>
      <c r="K27" s="880">
        <v>1336.585</v>
      </c>
      <c r="L27" s="881"/>
      <c r="M27" s="881"/>
      <c r="N27" s="881"/>
      <c r="O27" s="832"/>
      <c r="P27" s="881"/>
      <c r="Q27" s="881"/>
      <c r="R27" s="881"/>
      <c r="S27" s="881"/>
      <c r="T27" s="881"/>
      <c r="U27" s="903"/>
      <c r="V27" s="903"/>
      <c r="W27" s="903"/>
      <c r="X27" s="903"/>
      <c r="Y27" s="903"/>
      <c r="Z27" s="903"/>
      <c r="AA27" s="903"/>
      <c r="AB27" s="903"/>
      <c r="AC27" s="903"/>
    </row>
    <row r="28" spans="1:29" s="831" customFormat="1" ht="12.95" customHeight="1">
      <c r="A28" s="826" t="s">
        <v>518</v>
      </c>
      <c r="B28" s="826"/>
      <c r="C28" s="880">
        <v>24</v>
      </c>
      <c r="D28" s="898">
        <v>115</v>
      </c>
      <c r="E28" s="898">
        <v>1582.4970000000001</v>
      </c>
      <c r="F28" s="898">
        <v>82.016999999999996</v>
      </c>
      <c r="G28" s="898">
        <v>2202.9830000000002</v>
      </c>
      <c r="H28" s="898">
        <v>6315.4380000000001</v>
      </c>
      <c r="I28" s="898">
        <v>0</v>
      </c>
      <c r="J28" s="898">
        <v>6315.4380000000001</v>
      </c>
      <c r="K28" s="898">
        <v>1336.585</v>
      </c>
      <c r="L28" s="881"/>
      <c r="M28" s="881"/>
      <c r="N28" s="881"/>
      <c r="O28" s="832"/>
      <c r="P28" s="881"/>
      <c r="Q28" s="881"/>
      <c r="R28" s="881"/>
      <c r="S28" s="881"/>
      <c r="T28" s="881"/>
      <c r="U28" s="903"/>
      <c r="V28" s="903"/>
      <c r="W28" s="903"/>
      <c r="X28" s="903"/>
      <c r="Y28" s="903"/>
      <c r="Z28" s="903"/>
      <c r="AA28" s="903"/>
      <c r="AB28" s="903"/>
      <c r="AC28" s="903"/>
    </row>
    <row r="29" spans="1:29" ht="12.95" customHeight="1">
      <c r="A29" s="845" t="s">
        <v>519</v>
      </c>
      <c r="B29" s="827"/>
      <c r="C29" s="881">
        <v>4</v>
      </c>
      <c r="D29" s="859" t="s">
        <v>529</v>
      </c>
      <c r="E29" s="859" t="s">
        <v>529</v>
      </c>
      <c r="F29" s="859" t="s">
        <v>529</v>
      </c>
      <c r="G29" s="859" t="s">
        <v>529</v>
      </c>
      <c r="H29" s="859" t="s">
        <v>529</v>
      </c>
      <c r="I29" s="859" t="s">
        <v>529</v>
      </c>
      <c r="J29" s="859" t="s">
        <v>529</v>
      </c>
      <c r="K29" s="859" t="s">
        <v>529</v>
      </c>
      <c r="L29" s="881"/>
      <c r="M29" s="881"/>
      <c r="N29" s="881"/>
      <c r="O29" s="881"/>
      <c r="P29" s="881"/>
      <c r="Q29" s="881"/>
      <c r="R29" s="881"/>
      <c r="S29" s="881"/>
      <c r="T29" s="881"/>
      <c r="U29" s="903"/>
      <c r="V29" s="903"/>
      <c r="W29" s="903"/>
      <c r="X29" s="903"/>
      <c r="Y29" s="903"/>
      <c r="Z29" s="903"/>
      <c r="AA29" s="903"/>
      <c r="AB29" s="903"/>
      <c r="AC29" s="903"/>
    </row>
    <row r="30" spans="1:29" ht="12.95" customHeight="1">
      <c r="A30" s="845" t="s">
        <v>520</v>
      </c>
      <c r="B30" s="827"/>
      <c r="C30" s="881">
        <v>7</v>
      </c>
      <c r="D30" s="859" t="s">
        <v>529</v>
      </c>
      <c r="E30" s="859" t="s">
        <v>529</v>
      </c>
      <c r="F30" s="859" t="s">
        <v>529</v>
      </c>
      <c r="G30" s="859" t="s">
        <v>529</v>
      </c>
      <c r="H30" s="859" t="s">
        <v>529</v>
      </c>
      <c r="I30" s="859" t="s">
        <v>529</v>
      </c>
      <c r="J30" s="859" t="s">
        <v>529</v>
      </c>
      <c r="K30" s="859" t="s">
        <v>529</v>
      </c>
      <c r="L30" s="881"/>
      <c r="M30" s="881"/>
      <c r="N30" s="881"/>
      <c r="O30" s="881"/>
      <c r="P30" s="881"/>
      <c r="Q30" s="881"/>
      <c r="R30" s="881"/>
      <c r="S30" s="881"/>
      <c r="T30" s="881"/>
      <c r="U30" s="903"/>
      <c r="V30" s="903"/>
      <c r="W30" s="903"/>
      <c r="X30" s="903"/>
      <c r="Y30" s="903"/>
      <c r="Z30" s="903"/>
      <c r="AA30" s="903"/>
      <c r="AB30" s="903"/>
      <c r="AC30" s="903"/>
    </row>
    <row r="31" spans="1:29" ht="12.95" customHeight="1">
      <c r="A31" s="845" t="s">
        <v>521</v>
      </c>
      <c r="B31" s="827"/>
      <c r="C31" s="881">
        <v>13</v>
      </c>
      <c r="D31" s="859" t="s">
        <v>529</v>
      </c>
      <c r="E31" s="859" t="s">
        <v>529</v>
      </c>
      <c r="F31" s="859" t="s">
        <v>529</v>
      </c>
      <c r="G31" s="859" t="s">
        <v>529</v>
      </c>
      <c r="H31" s="859" t="s">
        <v>529</v>
      </c>
      <c r="I31" s="859" t="s">
        <v>529</v>
      </c>
      <c r="J31" s="859" t="s">
        <v>529</v>
      </c>
      <c r="K31" s="859" t="s">
        <v>529</v>
      </c>
      <c r="L31" s="881"/>
      <c r="M31" s="881"/>
      <c r="N31" s="881"/>
      <c r="O31" s="832"/>
      <c r="P31" s="881"/>
      <c r="Q31" s="881"/>
      <c r="R31" s="881"/>
      <c r="S31" s="881"/>
      <c r="T31" s="881"/>
      <c r="U31" s="903"/>
      <c r="V31" s="903"/>
      <c r="W31" s="903"/>
      <c r="X31" s="903"/>
      <c r="Y31" s="903"/>
      <c r="Z31" s="903"/>
      <c r="AA31" s="903"/>
      <c r="AB31" s="903"/>
      <c r="AC31" s="903"/>
    </row>
    <row r="32" spans="1:29" ht="12.95" customHeight="1">
      <c r="A32" s="845" t="s">
        <v>522</v>
      </c>
      <c r="B32" s="827"/>
      <c r="C32" s="881">
        <v>0</v>
      </c>
      <c r="D32" s="859">
        <v>0</v>
      </c>
      <c r="E32" s="859">
        <v>0</v>
      </c>
      <c r="F32" s="859">
        <v>0</v>
      </c>
      <c r="G32" s="859">
        <v>0</v>
      </c>
      <c r="H32" s="859">
        <v>0</v>
      </c>
      <c r="I32" s="859">
        <v>0</v>
      </c>
      <c r="J32" s="859">
        <v>0</v>
      </c>
      <c r="K32" s="859">
        <v>0</v>
      </c>
      <c r="L32" s="881"/>
      <c r="M32" s="881"/>
      <c r="N32" s="881"/>
      <c r="O32" s="881"/>
      <c r="P32" s="881"/>
      <c r="Q32" s="881"/>
      <c r="R32" s="881"/>
      <c r="S32" s="881"/>
      <c r="T32" s="881"/>
      <c r="U32" s="903"/>
      <c r="V32" s="903"/>
      <c r="W32" s="903"/>
      <c r="X32" s="903"/>
      <c r="Y32" s="903"/>
      <c r="Z32" s="903"/>
      <c r="AA32" s="903"/>
      <c r="AB32" s="903"/>
      <c r="AC32" s="903"/>
    </row>
    <row r="33" spans="1:29" ht="12.95" customHeight="1">
      <c r="A33" s="845" t="s">
        <v>523</v>
      </c>
      <c r="B33" s="827"/>
      <c r="C33" s="881">
        <v>0</v>
      </c>
      <c r="D33" s="859">
        <v>0</v>
      </c>
      <c r="E33" s="859">
        <v>0</v>
      </c>
      <c r="F33" s="859">
        <v>0</v>
      </c>
      <c r="G33" s="859">
        <v>0</v>
      </c>
      <c r="H33" s="859">
        <v>0</v>
      </c>
      <c r="I33" s="859">
        <v>0</v>
      </c>
      <c r="J33" s="859">
        <v>0</v>
      </c>
      <c r="K33" s="859">
        <v>0</v>
      </c>
      <c r="L33" s="881"/>
      <c r="M33" s="881"/>
      <c r="N33" s="881"/>
      <c r="O33" s="881"/>
      <c r="P33" s="881"/>
      <c r="Q33" s="881"/>
      <c r="R33" s="881"/>
      <c r="S33" s="881"/>
      <c r="T33" s="881"/>
      <c r="U33" s="903"/>
      <c r="V33" s="903"/>
      <c r="W33" s="903"/>
      <c r="X33" s="903"/>
      <c r="Y33" s="903"/>
      <c r="Z33" s="903"/>
      <c r="AA33" s="903"/>
      <c r="AB33" s="903"/>
      <c r="AC33" s="903"/>
    </row>
    <row r="34" spans="1:29" s="831" customFormat="1" ht="12.95" customHeight="1">
      <c r="A34" s="846" t="s">
        <v>535</v>
      </c>
      <c r="B34" s="826"/>
      <c r="C34" s="831">
        <v>0</v>
      </c>
      <c r="D34" s="831">
        <v>0</v>
      </c>
      <c r="E34" s="831">
        <v>0</v>
      </c>
      <c r="F34" s="831">
        <v>0</v>
      </c>
      <c r="G34" s="831">
        <v>0</v>
      </c>
      <c r="H34" s="831">
        <v>0</v>
      </c>
      <c r="I34" s="831">
        <v>0</v>
      </c>
      <c r="J34" s="831">
        <v>0</v>
      </c>
      <c r="K34" s="831">
        <v>0</v>
      </c>
      <c r="L34" s="881"/>
      <c r="M34" s="881"/>
      <c r="N34" s="881"/>
      <c r="O34" s="881"/>
      <c r="P34" s="881"/>
      <c r="Q34" s="881"/>
      <c r="R34" s="881"/>
      <c r="S34" s="881"/>
      <c r="T34" s="881"/>
      <c r="U34" s="903"/>
      <c r="V34" s="903"/>
      <c r="W34" s="903"/>
      <c r="X34" s="903"/>
      <c r="Y34" s="903"/>
      <c r="Z34" s="903"/>
      <c r="AA34" s="903"/>
      <c r="AB34" s="903"/>
      <c r="AC34" s="903"/>
    </row>
    <row r="35" spans="1:29" s="831" customFormat="1" ht="12.95" customHeight="1">
      <c r="A35" s="846" t="s">
        <v>536</v>
      </c>
      <c r="B35" s="826"/>
      <c r="C35" s="831">
        <v>0</v>
      </c>
      <c r="D35" s="831">
        <v>0</v>
      </c>
      <c r="E35" s="831">
        <v>0</v>
      </c>
      <c r="F35" s="831">
        <v>0</v>
      </c>
      <c r="G35" s="831">
        <v>0</v>
      </c>
      <c r="H35" s="831">
        <v>0</v>
      </c>
      <c r="I35" s="831">
        <v>0</v>
      </c>
      <c r="J35" s="831">
        <v>0</v>
      </c>
      <c r="K35" s="831">
        <v>0</v>
      </c>
      <c r="L35" s="881"/>
      <c r="M35" s="881"/>
      <c r="N35" s="881"/>
      <c r="O35" s="881"/>
      <c r="P35" s="881"/>
      <c r="Q35" s="881"/>
      <c r="R35" s="881"/>
      <c r="S35" s="881"/>
      <c r="T35" s="881"/>
      <c r="U35" s="903"/>
      <c r="V35" s="903"/>
      <c r="W35" s="903"/>
      <c r="X35" s="903"/>
      <c r="Y35" s="903"/>
      <c r="Z35" s="903"/>
      <c r="AA35" s="903"/>
      <c r="AB35" s="903"/>
      <c r="AC35" s="903"/>
    </row>
    <row r="36" spans="1:29" s="831" customFormat="1" ht="6" customHeight="1">
      <c r="A36" s="846"/>
      <c r="B36" s="826"/>
      <c r="C36" s="873"/>
      <c r="D36" s="873"/>
      <c r="E36" s="873"/>
      <c r="F36" s="887"/>
      <c r="G36" s="887"/>
      <c r="H36" s="887"/>
      <c r="I36" s="887"/>
      <c r="J36" s="887"/>
      <c r="K36" s="887"/>
      <c r="L36" s="881"/>
      <c r="M36" s="881"/>
      <c r="N36" s="881"/>
      <c r="O36" s="881"/>
      <c r="P36" s="881"/>
      <c r="Q36" s="881"/>
      <c r="R36" s="881"/>
      <c r="S36" s="881"/>
      <c r="T36" s="881"/>
    </row>
    <row r="37" spans="1:29" ht="12.95" customHeight="1">
      <c r="A37" s="826" t="s">
        <v>600</v>
      </c>
      <c r="B37" s="827"/>
      <c r="C37" s="874"/>
      <c r="D37" s="874"/>
      <c r="E37" s="874"/>
      <c r="F37" s="901"/>
      <c r="G37" s="901"/>
      <c r="H37" s="901"/>
      <c r="I37" s="901"/>
      <c r="J37" s="901"/>
      <c r="K37" s="901"/>
    </row>
    <row r="38" spans="1:29" ht="4.5" customHeight="1">
      <c r="A38" s="826" t="s">
        <v>534</v>
      </c>
      <c r="B38" s="827"/>
      <c r="C38" s="874"/>
      <c r="D38" s="874"/>
      <c r="E38" s="874"/>
      <c r="F38" s="901"/>
      <c r="G38" s="901"/>
      <c r="H38" s="901"/>
      <c r="I38" s="901"/>
      <c r="J38" s="901"/>
      <c r="K38" s="901"/>
    </row>
    <row r="39" spans="1:29" s="831" customFormat="1" ht="12.95" customHeight="1">
      <c r="A39" s="846" t="s">
        <v>28</v>
      </c>
      <c r="B39" s="826"/>
      <c r="C39" s="880">
        <v>61</v>
      </c>
      <c r="D39" s="880">
        <v>460</v>
      </c>
      <c r="E39" s="880">
        <v>8935.0169999999998</v>
      </c>
      <c r="F39" s="880">
        <v>536.10699999999997</v>
      </c>
      <c r="G39" s="880">
        <v>13159.592000000001</v>
      </c>
      <c r="H39" s="880">
        <v>17737.633999999998</v>
      </c>
      <c r="I39" s="880">
        <v>550.322</v>
      </c>
      <c r="J39" s="880">
        <v>17187.312000000002</v>
      </c>
      <c r="K39" s="880">
        <v>765.23599999999999</v>
      </c>
      <c r="L39" s="881"/>
      <c r="M39" s="881"/>
      <c r="N39" s="881"/>
      <c r="O39" s="881"/>
      <c r="P39" s="881"/>
      <c r="Q39" s="881"/>
      <c r="R39" s="881"/>
      <c r="S39" s="881"/>
      <c r="T39" s="881"/>
      <c r="U39" s="903"/>
      <c r="V39" s="903"/>
      <c r="W39" s="903"/>
      <c r="X39" s="903"/>
      <c r="Y39" s="903"/>
      <c r="Z39" s="903"/>
      <c r="AA39" s="903"/>
      <c r="AB39" s="903"/>
      <c r="AC39" s="903"/>
    </row>
    <row r="40" spans="1:29" s="831" customFormat="1" ht="12.95" customHeight="1">
      <c r="A40" s="826" t="s">
        <v>518</v>
      </c>
      <c r="B40" s="826"/>
      <c r="C40" s="880">
        <v>57</v>
      </c>
      <c r="D40" s="880" t="s">
        <v>529</v>
      </c>
      <c r="E40" s="880" t="s">
        <v>529</v>
      </c>
      <c r="F40" s="880" t="s">
        <v>529</v>
      </c>
      <c r="G40" s="880" t="s">
        <v>529</v>
      </c>
      <c r="H40" s="880" t="s">
        <v>529</v>
      </c>
      <c r="I40" s="880" t="s">
        <v>529</v>
      </c>
      <c r="J40" s="880" t="s">
        <v>529</v>
      </c>
      <c r="K40" s="880" t="s">
        <v>529</v>
      </c>
      <c r="L40" s="881"/>
      <c r="M40" s="881"/>
      <c r="N40" s="881"/>
      <c r="O40" s="881"/>
      <c r="P40" s="881"/>
      <c r="Q40" s="881"/>
      <c r="R40" s="881"/>
      <c r="S40" s="881"/>
      <c r="T40" s="881"/>
      <c r="U40" s="903"/>
      <c r="V40" s="903"/>
      <c r="W40" s="903"/>
      <c r="X40" s="903"/>
      <c r="Y40" s="903"/>
      <c r="Z40" s="903"/>
      <c r="AA40" s="903"/>
      <c r="AB40" s="903"/>
      <c r="AC40" s="903"/>
    </row>
    <row r="41" spans="1:29" ht="12.95" customHeight="1">
      <c r="A41" s="845" t="s">
        <v>519</v>
      </c>
      <c r="B41" s="827"/>
      <c r="C41" s="881">
        <v>11</v>
      </c>
      <c r="D41" s="859" t="s">
        <v>529</v>
      </c>
      <c r="E41" s="859" t="s">
        <v>529</v>
      </c>
      <c r="F41" s="859" t="s">
        <v>529</v>
      </c>
      <c r="G41" s="859" t="s">
        <v>529</v>
      </c>
      <c r="H41" s="859" t="s">
        <v>529</v>
      </c>
      <c r="I41" s="859" t="s">
        <v>529</v>
      </c>
      <c r="J41" s="859" t="s">
        <v>529</v>
      </c>
      <c r="K41" s="859" t="s">
        <v>529</v>
      </c>
      <c r="L41" s="881"/>
      <c r="M41" s="881"/>
      <c r="N41" s="881"/>
      <c r="O41" s="881"/>
      <c r="P41" s="881"/>
      <c r="Q41" s="881"/>
      <c r="R41" s="881"/>
      <c r="S41" s="881"/>
      <c r="T41" s="881"/>
      <c r="U41" s="903"/>
      <c r="V41" s="903"/>
      <c r="W41" s="903"/>
      <c r="X41" s="903"/>
      <c r="Y41" s="903"/>
      <c r="Z41" s="903"/>
      <c r="AA41" s="903"/>
      <c r="AB41" s="903"/>
      <c r="AC41" s="903"/>
    </row>
    <row r="42" spans="1:29" ht="12.95" customHeight="1">
      <c r="A42" s="845" t="s">
        <v>520</v>
      </c>
      <c r="B42" s="827"/>
      <c r="C42" s="881">
        <v>11</v>
      </c>
      <c r="D42" s="859" t="s">
        <v>529</v>
      </c>
      <c r="E42" s="859" t="s">
        <v>529</v>
      </c>
      <c r="F42" s="859" t="s">
        <v>529</v>
      </c>
      <c r="G42" s="859" t="s">
        <v>529</v>
      </c>
      <c r="H42" s="859" t="s">
        <v>529</v>
      </c>
      <c r="I42" s="859" t="s">
        <v>529</v>
      </c>
      <c r="J42" s="859" t="s">
        <v>529</v>
      </c>
      <c r="K42" s="859" t="s">
        <v>529</v>
      </c>
      <c r="L42" s="881"/>
      <c r="M42" s="881"/>
      <c r="N42" s="881"/>
      <c r="O42" s="881"/>
      <c r="P42" s="881"/>
      <c r="Q42" s="881"/>
      <c r="R42" s="881"/>
      <c r="S42" s="881"/>
      <c r="T42" s="881"/>
      <c r="U42" s="903"/>
      <c r="V42" s="903"/>
      <c r="W42" s="903"/>
      <c r="X42" s="903"/>
      <c r="Y42" s="903"/>
      <c r="Z42" s="903"/>
      <c r="AA42" s="903"/>
      <c r="AB42" s="903"/>
      <c r="AC42" s="903"/>
    </row>
    <row r="43" spans="1:29" ht="12.95" customHeight="1">
      <c r="A43" s="845" t="s">
        <v>521</v>
      </c>
      <c r="B43" s="827"/>
      <c r="C43" s="881">
        <v>28</v>
      </c>
      <c r="D43" s="859" t="s">
        <v>529</v>
      </c>
      <c r="E43" s="859" t="s">
        <v>529</v>
      </c>
      <c r="F43" s="859" t="s">
        <v>529</v>
      </c>
      <c r="G43" s="859" t="s">
        <v>529</v>
      </c>
      <c r="H43" s="859" t="s">
        <v>529</v>
      </c>
      <c r="I43" s="859" t="s">
        <v>529</v>
      </c>
      <c r="J43" s="859" t="s">
        <v>529</v>
      </c>
      <c r="K43" s="859" t="s">
        <v>529</v>
      </c>
      <c r="L43" s="881"/>
      <c r="M43" s="881"/>
      <c r="N43" s="881"/>
      <c r="O43" s="881"/>
      <c r="P43" s="881"/>
      <c r="Q43" s="881"/>
      <c r="R43" s="881"/>
      <c r="S43" s="881"/>
      <c r="T43" s="881"/>
      <c r="U43" s="903"/>
      <c r="V43" s="903"/>
      <c r="W43" s="903"/>
      <c r="X43" s="903"/>
      <c r="Y43" s="903"/>
      <c r="Z43" s="903"/>
      <c r="AA43" s="903"/>
      <c r="AB43" s="903"/>
      <c r="AC43" s="903"/>
    </row>
    <row r="44" spans="1:29" ht="12.95" customHeight="1">
      <c r="A44" s="845" t="s">
        <v>522</v>
      </c>
      <c r="B44" s="827"/>
      <c r="C44" s="881">
        <v>6</v>
      </c>
      <c r="D44" s="859" t="s">
        <v>529</v>
      </c>
      <c r="E44" s="859" t="s">
        <v>529</v>
      </c>
      <c r="F44" s="859" t="s">
        <v>529</v>
      </c>
      <c r="G44" s="859" t="s">
        <v>529</v>
      </c>
      <c r="H44" s="859" t="s">
        <v>529</v>
      </c>
      <c r="I44" s="859" t="s">
        <v>529</v>
      </c>
      <c r="J44" s="859" t="s">
        <v>529</v>
      </c>
      <c r="K44" s="859" t="s">
        <v>529</v>
      </c>
      <c r="L44" s="881"/>
      <c r="M44" s="881"/>
      <c r="N44" s="881"/>
      <c r="O44" s="881"/>
      <c r="P44" s="881"/>
      <c r="Q44" s="881"/>
      <c r="R44" s="881"/>
      <c r="S44" s="881"/>
      <c r="T44" s="881"/>
      <c r="U44" s="903"/>
      <c r="V44" s="903"/>
      <c r="W44" s="903"/>
      <c r="X44" s="903"/>
      <c r="Y44" s="903"/>
      <c r="Z44" s="903"/>
      <c r="AA44" s="903"/>
      <c r="AB44" s="903"/>
      <c r="AC44" s="903"/>
    </row>
    <row r="45" spans="1:29" ht="12.95" customHeight="1">
      <c r="A45" s="845" t="s">
        <v>523</v>
      </c>
      <c r="B45" s="827"/>
      <c r="C45" s="881">
        <v>1</v>
      </c>
      <c r="D45" s="881" t="s">
        <v>529</v>
      </c>
      <c r="E45" s="881" t="s">
        <v>529</v>
      </c>
      <c r="F45" s="881" t="s">
        <v>529</v>
      </c>
      <c r="G45" s="881" t="s">
        <v>529</v>
      </c>
      <c r="H45" s="881" t="s">
        <v>529</v>
      </c>
      <c r="I45" s="881" t="s">
        <v>529</v>
      </c>
      <c r="J45" s="881" t="s">
        <v>529</v>
      </c>
      <c r="K45" s="881" t="s">
        <v>529</v>
      </c>
      <c r="L45" s="881"/>
      <c r="M45" s="881"/>
      <c r="N45" s="881"/>
      <c r="O45" s="881"/>
      <c r="P45" s="881"/>
      <c r="Q45" s="881"/>
      <c r="R45" s="881"/>
      <c r="S45" s="881"/>
      <c r="T45" s="881"/>
      <c r="U45" s="903"/>
      <c r="V45" s="903"/>
      <c r="W45" s="903"/>
      <c r="X45" s="903"/>
      <c r="Y45" s="903"/>
      <c r="Z45" s="903"/>
      <c r="AA45" s="903"/>
      <c r="AB45" s="903"/>
      <c r="AC45" s="903"/>
    </row>
    <row r="46" spans="1:29" s="831" customFormat="1" ht="12.95" customHeight="1">
      <c r="A46" s="846" t="s">
        <v>535</v>
      </c>
      <c r="B46" s="826"/>
      <c r="C46" s="899">
        <v>4</v>
      </c>
      <c r="D46" s="899" t="s">
        <v>529</v>
      </c>
      <c r="E46" s="899" t="s">
        <v>529</v>
      </c>
      <c r="F46" s="899" t="s">
        <v>529</v>
      </c>
      <c r="G46" s="899" t="s">
        <v>529</v>
      </c>
      <c r="H46" s="899" t="s">
        <v>529</v>
      </c>
      <c r="I46" s="899" t="s">
        <v>529</v>
      </c>
      <c r="J46" s="899" t="s">
        <v>529</v>
      </c>
      <c r="K46" s="899" t="s">
        <v>529</v>
      </c>
      <c r="L46" s="881"/>
      <c r="M46" s="881"/>
      <c r="N46" s="881"/>
      <c r="O46" s="881"/>
      <c r="P46" s="881"/>
      <c r="Q46" s="881"/>
      <c r="R46" s="881"/>
      <c r="S46" s="881"/>
      <c r="T46" s="881"/>
      <c r="U46" s="903"/>
      <c r="V46" s="903"/>
      <c r="W46" s="903"/>
      <c r="X46" s="903"/>
      <c r="Y46" s="903"/>
      <c r="Z46" s="903"/>
      <c r="AA46" s="903"/>
      <c r="AB46" s="903"/>
      <c r="AC46" s="903"/>
    </row>
    <row r="47" spans="1:29" s="831" customFormat="1" ht="12.95" customHeight="1">
      <c r="A47" s="846" t="s">
        <v>536</v>
      </c>
      <c r="B47" s="826"/>
      <c r="C47" s="899">
        <v>0</v>
      </c>
      <c r="D47" s="899">
        <v>0</v>
      </c>
      <c r="E47" s="899">
        <v>0</v>
      </c>
      <c r="F47" s="899">
        <v>0</v>
      </c>
      <c r="G47" s="899">
        <v>0</v>
      </c>
      <c r="H47" s="899">
        <v>0</v>
      </c>
      <c r="I47" s="899">
        <v>0</v>
      </c>
      <c r="J47" s="899">
        <v>0</v>
      </c>
      <c r="K47" s="899">
        <v>0</v>
      </c>
      <c r="L47" s="881"/>
      <c r="M47" s="881"/>
      <c r="N47" s="881"/>
      <c r="O47" s="881"/>
      <c r="P47" s="881"/>
      <c r="Q47" s="881"/>
      <c r="R47" s="881"/>
      <c r="S47" s="881"/>
      <c r="T47" s="881"/>
      <c r="U47" s="903"/>
      <c r="V47" s="903"/>
      <c r="W47" s="903"/>
      <c r="X47" s="903"/>
      <c r="Y47" s="903"/>
      <c r="Z47" s="903"/>
      <c r="AA47" s="903"/>
      <c r="AB47" s="903"/>
      <c r="AC47" s="903"/>
    </row>
    <row r="48" spans="1:29" ht="6" customHeight="1">
      <c r="A48" s="431"/>
      <c r="B48" s="827"/>
      <c r="C48" s="874"/>
      <c r="D48" s="874"/>
      <c r="E48" s="874"/>
      <c r="F48" s="901"/>
      <c r="G48" s="901"/>
      <c r="H48" s="901"/>
      <c r="I48" s="901"/>
      <c r="J48" s="901"/>
      <c r="K48" s="901"/>
      <c r="L48" s="881"/>
      <c r="M48" s="881"/>
      <c r="N48" s="881"/>
      <c r="O48" s="881"/>
      <c r="P48" s="881"/>
      <c r="Q48" s="881"/>
      <c r="R48" s="881"/>
      <c r="S48" s="881"/>
      <c r="T48" s="881"/>
    </row>
    <row r="49" spans="1:29" ht="12.95" customHeight="1">
      <c r="A49" s="826" t="s">
        <v>601</v>
      </c>
      <c r="B49" s="827"/>
      <c r="C49" s="874"/>
      <c r="D49" s="874"/>
      <c r="E49" s="874"/>
      <c r="F49" s="901"/>
      <c r="G49" s="901"/>
      <c r="H49" s="901"/>
      <c r="I49" s="901"/>
      <c r="J49" s="901"/>
      <c r="K49" s="901"/>
    </row>
    <row r="50" spans="1:29" ht="4.5" customHeight="1">
      <c r="A50" s="826" t="s">
        <v>534</v>
      </c>
      <c r="B50" s="827"/>
      <c r="C50" s="874"/>
      <c r="D50" s="874"/>
      <c r="E50" s="874"/>
      <c r="F50" s="901"/>
      <c r="G50" s="901"/>
      <c r="H50" s="901"/>
      <c r="I50" s="901"/>
      <c r="J50" s="901"/>
      <c r="K50" s="901"/>
    </row>
    <row r="51" spans="1:29" s="831" customFormat="1" ht="12.95" customHeight="1">
      <c r="A51" s="846" t="s">
        <v>28</v>
      </c>
      <c r="B51" s="826"/>
      <c r="C51" s="880">
        <v>66</v>
      </c>
      <c r="D51" s="880">
        <v>278</v>
      </c>
      <c r="E51" s="880">
        <v>3812.473</v>
      </c>
      <c r="F51" s="880">
        <v>708.63300000000004</v>
      </c>
      <c r="G51" s="880">
        <v>4730.1760000000004</v>
      </c>
      <c r="H51" s="880">
        <v>10181.934999999999</v>
      </c>
      <c r="I51" s="880">
        <v>169.83799999999999</v>
      </c>
      <c r="J51" s="880">
        <v>10012.097</v>
      </c>
      <c r="K51" s="880">
        <v>524.505</v>
      </c>
      <c r="L51" s="881"/>
      <c r="M51" s="881"/>
      <c r="N51" s="881"/>
      <c r="O51" s="881"/>
      <c r="P51" s="881"/>
      <c r="Q51" s="881"/>
      <c r="R51" s="881"/>
      <c r="S51" s="881"/>
      <c r="T51" s="881"/>
      <c r="U51" s="903"/>
      <c r="V51" s="903"/>
      <c r="W51" s="903"/>
      <c r="X51" s="903"/>
      <c r="Y51" s="903"/>
      <c r="Z51" s="903"/>
      <c r="AA51" s="903"/>
      <c r="AB51" s="903"/>
      <c r="AC51" s="903"/>
    </row>
    <row r="52" spans="1:29" s="831" customFormat="1" ht="12.95" customHeight="1">
      <c r="A52" s="826" t="s">
        <v>518</v>
      </c>
      <c r="B52" s="826"/>
      <c r="C52" s="880">
        <v>65</v>
      </c>
      <c r="D52" s="898" t="s">
        <v>529</v>
      </c>
      <c r="E52" s="898" t="s">
        <v>529</v>
      </c>
      <c r="F52" s="898" t="s">
        <v>529</v>
      </c>
      <c r="G52" s="898" t="s">
        <v>529</v>
      </c>
      <c r="H52" s="898" t="s">
        <v>529</v>
      </c>
      <c r="I52" s="898" t="s">
        <v>529</v>
      </c>
      <c r="J52" s="898" t="s">
        <v>529</v>
      </c>
      <c r="K52" s="898" t="s">
        <v>529</v>
      </c>
      <c r="L52" s="881"/>
      <c r="M52" s="881"/>
      <c r="N52" s="881"/>
      <c r="O52" s="881"/>
      <c r="P52" s="881"/>
      <c r="Q52" s="881"/>
      <c r="R52" s="881"/>
      <c r="S52" s="881"/>
      <c r="T52" s="881"/>
      <c r="U52" s="903"/>
      <c r="V52" s="903"/>
      <c r="W52" s="903"/>
      <c r="X52" s="903"/>
      <c r="Y52" s="903"/>
      <c r="Z52" s="903"/>
      <c r="AA52" s="903"/>
      <c r="AB52" s="903"/>
      <c r="AC52" s="903"/>
    </row>
    <row r="53" spans="1:29" ht="12.95" customHeight="1">
      <c r="A53" s="845" t="s">
        <v>519</v>
      </c>
      <c r="B53" s="827"/>
      <c r="C53" s="881">
        <v>16</v>
      </c>
      <c r="D53" s="881" t="s">
        <v>529</v>
      </c>
      <c r="E53" s="881" t="s">
        <v>529</v>
      </c>
      <c r="F53" s="881" t="s">
        <v>529</v>
      </c>
      <c r="G53" s="881" t="s">
        <v>529</v>
      </c>
      <c r="H53" s="881" t="s">
        <v>529</v>
      </c>
      <c r="I53" s="881" t="s">
        <v>529</v>
      </c>
      <c r="J53" s="881" t="s">
        <v>529</v>
      </c>
      <c r="K53" s="881" t="s">
        <v>529</v>
      </c>
      <c r="L53" s="881"/>
      <c r="M53" s="881"/>
      <c r="N53" s="881"/>
      <c r="O53" s="881"/>
      <c r="P53" s="881"/>
      <c r="Q53" s="881"/>
      <c r="R53" s="881"/>
      <c r="S53" s="881"/>
      <c r="T53" s="881"/>
      <c r="U53" s="903"/>
      <c r="V53" s="903"/>
      <c r="W53" s="903"/>
      <c r="X53" s="903"/>
      <c r="Y53" s="903"/>
      <c r="Z53" s="903"/>
      <c r="AA53" s="903"/>
      <c r="AB53" s="903"/>
      <c r="AC53" s="903"/>
    </row>
    <row r="54" spans="1:29" ht="12.95" customHeight="1">
      <c r="A54" s="845" t="s">
        <v>520</v>
      </c>
      <c r="B54" s="827"/>
      <c r="C54" s="881">
        <v>26</v>
      </c>
      <c r="D54" s="859" t="s">
        <v>529</v>
      </c>
      <c r="E54" s="859" t="s">
        <v>529</v>
      </c>
      <c r="F54" s="859" t="s">
        <v>529</v>
      </c>
      <c r="G54" s="859" t="s">
        <v>529</v>
      </c>
      <c r="H54" s="859" t="s">
        <v>529</v>
      </c>
      <c r="I54" s="859" t="s">
        <v>529</v>
      </c>
      <c r="J54" s="859" t="s">
        <v>529</v>
      </c>
      <c r="K54" s="859" t="s">
        <v>529</v>
      </c>
      <c r="L54" s="881"/>
      <c r="M54" s="881"/>
      <c r="N54" s="881"/>
      <c r="O54" s="881"/>
      <c r="P54" s="881"/>
      <c r="Q54" s="881"/>
      <c r="R54" s="881"/>
      <c r="S54" s="881"/>
      <c r="T54" s="881"/>
      <c r="U54" s="903"/>
      <c r="V54" s="903"/>
      <c r="W54" s="903"/>
      <c r="X54" s="903"/>
      <c r="Y54" s="903"/>
      <c r="Z54" s="903"/>
      <c r="AA54" s="903"/>
      <c r="AB54" s="903"/>
      <c r="AC54" s="903"/>
    </row>
    <row r="55" spans="1:29" ht="12.95" customHeight="1">
      <c r="A55" s="845" t="s">
        <v>521</v>
      </c>
      <c r="B55" s="827"/>
      <c r="C55" s="881">
        <v>20</v>
      </c>
      <c r="D55" s="881" t="s">
        <v>529</v>
      </c>
      <c r="E55" s="881" t="s">
        <v>529</v>
      </c>
      <c r="F55" s="881" t="s">
        <v>529</v>
      </c>
      <c r="G55" s="881" t="s">
        <v>529</v>
      </c>
      <c r="H55" s="881" t="s">
        <v>529</v>
      </c>
      <c r="I55" s="881" t="s">
        <v>529</v>
      </c>
      <c r="J55" s="881" t="s">
        <v>529</v>
      </c>
      <c r="K55" s="881" t="s">
        <v>529</v>
      </c>
      <c r="L55" s="881"/>
      <c r="M55" s="881"/>
      <c r="N55" s="881"/>
      <c r="O55" s="881"/>
      <c r="P55" s="881"/>
      <c r="Q55" s="881"/>
      <c r="R55" s="881"/>
      <c r="S55" s="881"/>
      <c r="T55" s="881"/>
      <c r="U55" s="903"/>
      <c r="V55" s="903"/>
      <c r="W55" s="903"/>
      <c r="X55" s="903"/>
      <c r="Y55" s="903"/>
      <c r="Z55" s="903"/>
      <c r="AA55" s="903"/>
      <c r="AB55" s="903"/>
      <c r="AC55" s="903"/>
    </row>
    <row r="56" spans="1:29" ht="12.95" customHeight="1">
      <c r="A56" s="845" t="s">
        <v>522</v>
      </c>
      <c r="B56" s="827"/>
      <c r="C56" s="881">
        <v>3</v>
      </c>
      <c r="D56" s="881" t="s">
        <v>529</v>
      </c>
      <c r="E56" s="881" t="s">
        <v>529</v>
      </c>
      <c r="F56" s="881" t="s">
        <v>529</v>
      </c>
      <c r="G56" s="881" t="s">
        <v>529</v>
      </c>
      <c r="H56" s="881" t="s">
        <v>529</v>
      </c>
      <c r="I56" s="881" t="s">
        <v>529</v>
      </c>
      <c r="J56" s="881" t="s">
        <v>529</v>
      </c>
      <c r="K56" s="881" t="s">
        <v>529</v>
      </c>
      <c r="L56" s="881"/>
      <c r="M56" s="881"/>
      <c r="N56" s="881"/>
      <c r="O56" s="881"/>
      <c r="P56" s="881"/>
      <c r="Q56" s="881"/>
      <c r="R56" s="881"/>
      <c r="S56" s="881"/>
      <c r="T56" s="881"/>
      <c r="U56" s="903"/>
      <c r="V56" s="903"/>
      <c r="W56" s="903"/>
      <c r="X56" s="903"/>
      <c r="Y56" s="903"/>
      <c r="Z56" s="903"/>
      <c r="AA56" s="903"/>
      <c r="AB56" s="903"/>
      <c r="AC56" s="903"/>
    </row>
    <row r="57" spans="1:29" ht="12.95" customHeight="1">
      <c r="A57" s="845" t="s">
        <v>523</v>
      </c>
      <c r="B57" s="827"/>
      <c r="C57" s="881">
        <v>0</v>
      </c>
      <c r="D57" s="859">
        <v>0</v>
      </c>
      <c r="E57" s="859">
        <v>0</v>
      </c>
      <c r="F57" s="859">
        <v>0</v>
      </c>
      <c r="G57" s="859">
        <v>0</v>
      </c>
      <c r="H57" s="859">
        <v>0</v>
      </c>
      <c r="I57" s="859">
        <v>0</v>
      </c>
      <c r="J57" s="859">
        <v>0</v>
      </c>
      <c r="K57" s="859">
        <v>0</v>
      </c>
      <c r="L57" s="881"/>
      <c r="M57" s="881"/>
      <c r="N57" s="881"/>
      <c r="O57" s="881"/>
      <c r="P57" s="881"/>
      <c r="Q57" s="881"/>
      <c r="R57" s="881"/>
      <c r="S57" s="881"/>
      <c r="T57" s="881"/>
      <c r="U57" s="903"/>
      <c r="V57" s="903"/>
      <c r="W57" s="903"/>
      <c r="X57" s="903"/>
      <c r="Y57" s="903"/>
      <c r="Z57" s="903"/>
      <c r="AA57" s="903"/>
      <c r="AB57" s="903"/>
      <c r="AC57" s="903"/>
    </row>
    <row r="58" spans="1:29" s="831" customFormat="1" ht="12.95" customHeight="1">
      <c r="A58" s="846" t="s">
        <v>535</v>
      </c>
      <c r="B58" s="826"/>
      <c r="C58" s="899">
        <v>0</v>
      </c>
      <c r="D58" s="899">
        <v>0</v>
      </c>
      <c r="E58" s="899">
        <v>0</v>
      </c>
      <c r="F58" s="899">
        <v>0</v>
      </c>
      <c r="G58" s="899">
        <v>0</v>
      </c>
      <c r="H58" s="899">
        <v>0</v>
      </c>
      <c r="I58" s="899">
        <v>0</v>
      </c>
      <c r="J58" s="899">
        <v>0</v>
      </c>
      <c r="K58" s="899">
        <v>0</v>
      </c>
      <c r="L58" s="881"/>
      <c r="M58" s="881"/>
      <c r="N58" s="881"/>
      <c r="O58" s="881"/>
      <c r="P58" s="881"/>
      <c r="Q58" s="881"/>
      <c r="R58" s="881"/>
      <c r="S58" s="881"/>
      <c r="T58" s="881"/>
      <c r="U58" s="903"/>
      <c r="V58" s="903"/>
      <c r="W58" s="903"/>
      <c r="X58" s="903"/>
      <c r="Y58" s="903"/>
      <c r="Z58" s="903"/>
      <c r="AA58" s="903"/>
      <c r="AB58" s="903"/>
      <c r="AC58" s="903"/>
    </row>
    <row r="59" spans="1:29" s="831" customFormat="1" ht="12.95" customHeight="1">
      <c r="A59" s="846" t="s">
        <v>536</v>
      </c>
      <c r="B59" s="826"/>
      <c r="C59" s="899">
        <v>1</v>
      </c>
      <c r="D59" s="899" t="s">
        <v>529</v>
      </c>
      <c r="E59" s="899" t="s">
        <v>529</v>
      </c>
      <c r="F59" s="899" t="s">
        <v>529</v>
      </c>
      <c r="G59" s="899" t="s">
        <v>529</v>
      </c>
      <c r="H59" s="899" t="s">
        <v>529</v>
      </c>
      <c r="I59" s="899" t="s">
        <v>529</v>
      </c>
      <c r="J59" s="899" t="s">
        <v>529</v>
      </c>
      <c r="K59" s="899" t="s">
        <v>529</v>
      </c>
      <c r="L59" s="881"/>
      <c r="M59" s="881"/>
      <c r="N59" s="881"/>
      <c r="O59" s="881"/>
      <c r="P59" s="881"/>
      <c r="Q59" s="881"/>
      <c r="R59" s="881"/>
      <c r="S59" s="881"/>
      <c r="T59" s="881"/>
      <c r="U59" s="903"/>
      <c r="V59" s="903"/>
      <c r="W59" s="903"/>
      <c r="X59" s="903"/>
      <c r="Y59" s="903"/>
      <c r="Z59" s="903"/>
      <c r="AA59" s="903"/>
      <c r="AB59" s="903"/>
      <c r="AC59" s="903"/>
    </row>
    <row r="60" spans="1:29" ht="2.25" customHeight="1" thickBot="1">
      <c r="A60" s="877"/>
      <c r="B60" s="877"/>
      <c r="C60" s="878"/>
      <c r="D60" s="878"/>
      <c r="E60" s="878"/>
      <c r="F60" s="878"/>
      <c r="G60" s="878"/>
      <c r="H60" s="878"/>
      <c r="I60" s="878"/>
      <c r="J60" s="878"/>
      <c r="K60" s="878"/>
    </row>
    <row r="61" spans="1:29" ht="3.75" customHeight="1" thickTop="1">
      <c r="A61" s="431"/>
      <c r="B61" s="431"/>
      <c r="C61" s="879"/>
      <c r="D61" s="879"/>
      <c r="E61" s="827"/>
    </row>
    <row r="62" spans="1:29" ht="12" customHeight="1">
      <c r="A62" s="842" t="s">
        <v>513</v>
      </c>
      <c r="B62" s="842"/>
      <c r="C62" s="842"/>
      <c r="D62" s="842"/>
      <c r="E62" s="827"/>
    </row>
    <row r="63" spans="1:29" ht="15.75" customHeight="1">
      <c r="A63" s="827"/>
      <c r="B63" s="827"/>
      <c r="C63" s="827"/>
      <c r="D63" s="827"/>
      <c r="E63" s="827"/>
    </row>
    <row r="64" spans="1:29">
      <c r="A64" s="827"/>
      <c r="B64" s="827"/>
      <c r="C64" s="827"/>
      <c r="D64" s="827"/>
      <c r="E64" s="827"/>
    </row>
    <row r="65" spans="1:5">
      <c r="A65" s="827"/>
      <c r="B65" s="827"/>
      <c r="C65" s="827"/>
      <c r="D65" s="827"/>
      <c r="E65" s="827"/>
    </row>
    <row r="66" spans="1:5">
      <c r="A66" s="827"/>
      <c r="B66" s="827"/>
      <c r="C66" s="827"/>
      <c r="D66" s="827"/>
      <c r="E66" s="827"/>
    </row>
    <row r="67" spans="1:5">
      <c r="A67" s="827"/>
      <c r="B67" s="827"/>
      <c r="C67" s="827"/>
      <c r="D67" s="827"/>
      <c r="E67" s="827"/>
    </row>
  </sheetData>
  <mergeCells count="12">
    <mergeCell ref="C11:D11"/>
    <mergeCell ref="E11:K11"/>
    <mergeCell ref="A2:D2"/>
    <mergeCell ref="A3:K3"/>
    <mergeCell ref="E5:G5"/>
    <mergeCell ref="H5:J5"/>
    <mergeCell ref="K5:K10"/>
    <mergeCell ref="A7:B7"/>
    <mergeCell ref="E7:E10"/>
    <mergeCell ref="I7:I9"/>
    <mergeCell ref="A8:B8"/>
    <mergeCell ref="A9:B9"/>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dimension ref="A1:L57"/>
  <sheetViews>
    <sheetView showGridLines="0" workbookViewId="0"/>
  </sheetViews>
  <sheetFormatPr defaultColWidth="10.5703125" defaultRowHeight="12.75"/>
  <cols>
    <col min="1" max="1" width="32" style="812" customWidth="1"/>
    <col min="2" max="2" width="6.85546875" style="812" customWidth="1"/>
    <col min="3" max="3" width="10.5703125" style="812" customWidth="1"/>
    <col min="4" max="4" width="10.42578125" style="812" customWidth="1"/>
    <col min="5" max="5" width="6.85546875" style="812" customWidth="1"/>
    <col min="6" max="6" width="9.140625" style="812" customWidth="1"/>
    <col min="7" max="7" width="11.140625" style="812" customWidth="1"/>
    <col min="8" max="8" width="10.42578125" style="812" customWidth="1"/>
    <col min="9" max="12" width="10.5703125" style="157"/>
    <col min="13" max="16384" width="10.5703125" style="812"/>
  </cols>
  <sheetData>
    <row r="1" spans="1:11" ht="18" customHeight="1">
      <c r="A1" s="1921" t="s">
        <v>1737</v>
      </c>
    </row>
    <row r="2" spans="1:11" ht="21.75" customHeight="1">
      <c r="A2" s="2057" t="s">
        <v>604</v>
      </c>
      <c r="B2" s="2057"/>
      <c r="C2" s="2057"/>
      <c r="D2" s="2057"/>
      <c r="E2" s="2057"/>
      <c r="F2" s="2057"/>
      <c r="G2" s="2057"/>
    </row>
    <row r="3" spans="1:11" ht="27" customHeight="1">
      <c r="A3" s="2063" t="s">
        <v>605</v>
      </c>
      <c r="B3" s="2063"/>
      <c r="C3" s="2063"/>
      <c r="D3" s="2063"/>
      <c r="E3" s="2063"/>
      <c r="F3" s="2063"/>
      <c r="G3" s="2063"/>
    </row>
    <row r="4" spans="1:11" ht="9.75" customHeight="1">
      <c r="A4" s="848"/>
      <c r="B4" s="814"/>
      <c r="C4" s="431"/>
      <c r="D4" s="431"/>
      <c r="E4" s="431"/>
      <c r="F4" s="431"/>
      <c r="G4" s="431"/>
    </row>
    <row r="5" spans="1:11" ht="15" customHeight="1">
      <c r="A5" s="815"/>
      <c r="B5" s="2045">
        <v>2015</v>
      </c>
      <c r="C5" s="2046"/>
      <c r="D5" s="2046"/>
      <c r="E5" s="2045">
        <v>2014</v>
      </c>
      <c r="F5" s="2046"/>
      <c r="G5" s="2046"/>
    </row>
    <row r="6" spans="1:11" ht="9" customHeight="1">
      <c r="A6" s="818"/>
      <c r="B6" s="817"/>
      <c r="C6" s="820"/>
      <c r="D6" s="820"/>
      <c r="E6" s="817"/>
      <c r="F6" s="820"/>
      <c r="G6" s="820"/>
    </row>
    <row r="7" spans="1:11" ht="9" customHeight="1">
      <c r="A7" s="821" t="s">
        <v>606</v>
      </c>
      <c r="B7" s="820" t="s">
        <v>492</v>
      </c>
      <c r="C7" s="2054" t="s">
        <v>607</v>
      </c>
      <c r="D7" s="2054" t="s">
        <v>608</v>
      </c>
      <c r="E7" s="820" t="s">
        <v>492</v>
      </c>
      <c r="F7" s="2054" t="s">
        <v>607</v>
      </c>
      <c r="G7" s="2054" t="s">
        <v>608</v>
      </c>
    </row>
    <row r="8" spans="1:11" ht="9" customHeight="1">
      <c r="A8" s="821"/>
      <c r="B8" s="820"/>
      <c r="C8" s="2055"/>
      <c r="D8" s="2055"/>
      <c r="E8" s="820"/>
      <c r="F8" s="2055"/>
      <c r="G8" s="2055"/>
    </row>
    <row r="9" spans="1:11" ht="9" customHeight="1">
      <c r="A9" s="821"/>
      <c r="B9" s="820"/>
      <c r="C9" s="2055"/>
      <c r="D9" s="2055"/>
      <c r="E9" s="820"/>
      <c r="F9" s="2055"/>
      <c r="G9" s="2055"/>
    </row>
    <row r="10" spans="1:11" ht="9" customHeight="1">
      <c r="A10" s="818"/>
      <c r="B10" s="822"/>
      <c r="C10" s="2056"/>
      <c r="D10" s="2056"/>
      <c r="E10" s="822"/>
      <c r="F10" s="2056"/>
      <c r="G10" s="2056"/>
    </row>
    <row r="11" spans="1:11" ht="15" customHeight="1">
      <c r="A11" s="823"/>
      <c r="B11" s="927" t="s">
        <v>505</v>
      </c>
      <c r="C11" s="2039" t="s">
        <v>506</v>
      </c>
      <c r="D11" s="2040"/>
      <c r="E11" s="927" t="s">
        <v>505</v>
      </c>
      <c r="F11" s="2039" t="s">
        <v>506</v>
      </c>
      <c r="G11" s="2040"/>
    </row>
    <row r="12" spans="1:11" ht="12.95" customHeight="1">
      <c r="A12" s="825"/>
      <c r="B12" s="825"/>
      <c r="C12" s="825"/>
      <c r="D12" s="825"/>
      <c r="E12" s="825"/>
      <c r="F12" s="825"/>
      <c r="G12" s="825"/>
    </row>
    <row r="13" spans="1:11" ht="12.95" customHeight="1">
      <c r="A13" s="928" t="s">
        <v>609</v>
      </c>
      <c r="B13" s="903">
        <v>52827</v>
      </c>
      <c r="C13" s="903">
        <v>45290.474999999999</v>
      </c>
      <c r="D13" s="903">
        <v>4960.7989999999991</v>
      </c>
      <c r="E13" s="908">
        <v>50671</v>
      </c>
      <c r="F13" s="908">
        <v>48358.796000000002</v>
      </c>
      <c r="G13" s="908">
        <v>6712.4619999999986</v>
      </c>
      <c r="H13" s="929"/>
      <c r="I13" s="930"/>
    </row>
    <row r="14" spans="1:11" ht="12.95" customHeight="1">
      <c r="A14" s="825"/>
      <c r="B14" s="888"/>
      <c r="C14" s="929"/>
      <c r="D14" s="929"/>
      <c r="E14" s="931"/>
      <c r="F14" s="931"/>
      <c r="G14" s="931"/>
      <c r="H14" s="929"/>
    </row>
    <row r="15" spans="1:11" ht="24" customHeight="1">
      <c r="A15" s="932" t="s">
        <v>157</v>
      </c>
      <c r="B15" s="888">
        <v>658</v>
      </c>
      <c r="C15" s="929">
        <v>73.003</v>
      </c>
      <c r="D15" s="929">
        <v>0</v>
      </c>
      <c r="E15" s="874">
        <v>636</v>
      </c>
      <c r="F15" s="933">
        <v>35.680999999999997</v>
      </c>
      <c r="G15" s="934" t="s">
        <v>547</v>
      </c>
      <c r="H15" s="929"/>
      <c r="I15" s="935"/>
      <c r="J15" s="935"/>
      <c r="K15" s="935"/>
    </row>
    <row r="16" spans="1:11" ht="7.5" customHeight="1">
      <c r="A16" s="2082" t="s">
        <v>158</v>
      </c>
      <c r="B16" s="888"/>
      <c r="C16" s="929"/>
      <c r="D16" s="929"/>
      <c r="E16" s="2089">
        <v>4723</v>
      </c>
      <c r="F16" s="2081">
        <v>5.6360000000000001</v>
      </c>
      <c r="G16" s="2081">
        <v>40.576999999999998</v>
      </c>
      <c r="H16" s="929"/>
      <c r="I16" s="935"/>
      <c r="J16" s="935"/>
      <c r="K16" s="935"/>
    </row>
    <row r="17" spans="1:12" ht="21" customHeight="1">
      <c r="A17" s="2082"/>
      <c r="B17" s="888">
        <v>4537</v>
      </c>
      <c r="C17" s="929">
        <v>1.68</v>
      </c>
      <c r="D17" s="929">
        <v>39.911999999999999</v>
      </c>
      <c r="E17" s="2089"/>
      <c r="F17" s="2081"/>
      <c r="G17" s="2081"/>
      <c r="H17" s="929"/>
      <c r="I17" s="935" t="s">
        <v>73</v>
      </c>
      <c r="J17" s="935"/>
      <c r="K17" s="935"/>
    </row>
    <row r="18" spans="1:12" ht="7.5" customHeight="1">
      <c r="A18" s="2082" t="s">
        <v>610</v>
      </c>
      <c r="B18" s="888"/>
      <c r="C18" s="929"/>
      <c r="D18" s="929"/>
      <c r="E18" s="2085">
        <v>111</v>
      </c>
      <c r="F18" s="2081">
        <v>0.42</v>
      </c>
      <c r="G18" s="2081">
        <v>142.89099999999999</v>
      </c>
      <c r="H18" s="929"/>
      <c r="I18" s="935"/>
      <c r="J18" s="935"/>
      <c r="K18" s="935"/>
    </row>
    <row r="19" spans="1:12" ht="21" customHeight="1">
      <c r="A19" s="2082"/>
      <c r="B19" s="936">
        <v>90</v>
      </c>
      <c r="C19" s="937">
        <v>0.437</v>
      </c>
      <c r="D19" s="937">
        <v>57.820999999999998</v>
      </c>
      <c r="E19" s="2085"/>
      <c r="F19" s="2081"/>
      <c r="G19" s="2081"/>
      <c r="H19" s="929"/>
      <c r="I19" s="935"/>
      <c r="J19" s="935"/>
      <c r="K19" s="935"/>
    </row>
    <row r="20" spans="1:12" ht="15" customHeight="1">
      <c r="A20" s="938" t="s">
        <v>160</v>
      </c>
      <c r="B20" s="888">
        <v>430</v>
      </c>
      <c r="C20" s="929">
        <v>16533.322</v>
      </c>
      <c r="D20" s="929">
        <v>718.52300000000002</v>
      </c>
      <c r="E20" s="902">
        <v>423</v>
      </c>
      <c r="F20" s="933">
        <v>18048.145</v>
      </c>
      <c r="G20" s="933">
        <v>1522.0519999999999</v>
      </c>
      <c r="H20" s="929"/>
      <c r="I20" s="935"/>
      <c r="J20" s="935"/>
      <c r="K20" s="935"/>
    </row>
    <row r="21" spans="1:12" ht="15" customHeight="1">
      <c r="A21" s="938" t="s">
        <v>161</v>
      </c>
      <c r="B21" s="888">
        <v>304</v>
      </c>
      <c r="C21" s="929">
        <v>1088.326</v>
      </c>
      <c r="D21" s="929">
        <v>0</v>
      </c>
      <c r="E21" s="902">
        <v>304</v>
      </c>
      <c r="F21" s="933">
        <v>1913.059</v>
      </c>
      <c r="G21" s="933">
        <v>0.129</v>
      </c>
      <c r="H21" s="929"/>
      <c r="I21" s="935"/>
      <c r="J21" s="935"/>
      <c r="K21" s="935"/>
    </row>
    <row r="22" spans="1:12" ht="15" customHeight="1">
      <c r="A22" s="938" t="s">
        <v>162</v>
      </c>
      <c r="B22" s="888">
        <v>426</v>
      </c>
      <c r="C22" s="929">
        <v>1950.6990000000001</v>
      </c>
      <c r="D22" s="929">
        <v>3.1629999999999998</v>
      </c>
      <c r="E22" s="902">
        <v>444</v>
      </c>
      <c r="F22" s="933">
        <v>2105.4789999999998</v>
      </c>
      <c r="G22" s="933">
        <v>5.7149999999999999</v>
      </c>
      <c r="H22" s="929"/>
      <c r="I22" s="935"/>
      <c r="J22" s="935"/>
      <c r="K22" s="935"/>
    </row>
    <row r="23" spans="1:12" ht="15" customHeight="1">
      <c r="A23" s="938" t="s">
        <v>163</v>
      </c>
      <c r="B23" s="888">
        <v>21</v>
      </c>
      <c r="C23" s="929">
        <v>0.45900000000000002</v>
      </c>
      <c r="D23" s="934" t="s">
        <v>547</v>
      </c>
      <c r="E23" s="902">
        <v>24</v>
      </c>
      <c r="F23" s="933">
        <v>0</v>
      </c>
      <c r="G23" s="933">
        <v>0</v>
      </c>
      <c r="H23" s="939"/>
      <c r="I23" s="940"/>
      <c r="J23" s="940"/>
      <c r="K23" s="940"/>
      <c r="L23" s="941"/>
    </row>
    <row r="24" spans="1:12" ht="15" customHeight="1">
      <c r="A24" s="2082" t="s">
        <v>164</v>
      </c>
      <c r="B24" s="888">
        <v>1685</v>
      </c>
      <c r="C24" s="929">
        <v>6474.1610000000001</v>
      </c>
      <c r="D24" s="929">
        <v>536.43200000000002</v>
      </c>
      <c r="E24" s="2085">
        <v>1498</v>
      </c>
      <c r="F24" s="2081">
        <v>6895.7460000000001</v>
      </c>
      <c r="G24" s="2081">
        <v>1771.9659999999999</v>
      </c>
      <c r="H24" s="929"/>
      <c r="I24" s="935"/>
      <c r="J24" s="935"/>
      <c r="K24" s="935"/>
    </row>
    <row r="25" spans="1:12" ht="7.5" customHeight="1">
      <c r="A25" s="2082"/>
      <c r="B25" s="888"/>
      <c r="C25" s="929"/>
      <c r="D25" s="929"/>
      <c r="E25" s="2085"/>
      <c r="F25" s="2081"/>
      <c r="G25" s="2081"/>
      <c r="H25" s="929"/>
      <c r="I25" s="935"/>
      <c r="J25" s="935"/>
      <c r="K25" s="935"/>
    </row>
    <row r="26" spans="1:12" s="911" customFormat="1" ht="9" customHeight="1">
      <c r="A26" s="2086" t="s">
        <v>165</v>
      </c>
      <c r="B26" s="942"/>
      <c r="C26" s="939"/>
      <c r="D26" s="939"/>
      <c r="E26" s="2087">
        <v>217</v>
      </c>
      <c r="F26" s="2088">
        <v>56.41</v>
      </c>
      <c r="G26" s="2088">
        <v>0</v>
      </c>
      <c r="H26" s="929"/>
      <c r="I26" s="935"/>
      <c r="J26" s="935"/>
      <c r="K26" s="935"/>
      <c r="L26" s="157"/>
    </row>
    <row r="27" spans="1:12" s="911" customFormat="1" ht="15" customHeight="1">
      <c r="A27" s="2086"/>
      <c r="B27" s="936">
        <v>242</v>
      </c>
      <c r="C27" s="937">
        <v>10.205</v>
      </c>
      <c r="D27" s="937">
        <v>0</v>
      </c>
      <c r="E27" s="2087"/>
      <c r="F27" s="2088"/>
      <c r="G27" s="2088"/>
      <c r="H27" s="929"/>
      <c r="I27" s="935"/>
      <c r="J27" s="935"/>
      <c r="K27" s="935"/>
      <c r="L27" s="157"/>
    </row>
    <row r="28" spans="1:12" ht="18" customHeight="1">
      <c r="A28" s="2086" t="s">
        <v>166</v>
      </c>
      <c r="B28" s="888">
        <v>65</v>
      </c>
      <c r="C28" s="929">
        <v>4513.6260000000002</v>
      </c>
      <c r="D28" s="929">
        <v>1424.7380000000001</v>
      </c>
      <c r="E28" s="2085">
        <v>72</v>
      </c>
      <c r="F28" s="2081">
        <v>7309.3190000000004</v>
      </c>
      <c r="G28" s="2081">
        <v>1337.5150000000001</v>
      </c>
      <c r="H28" s="929"/>
      <c r="I28" s="935"/>
      <c r="J28" s="935"/>
      <c r="K28" s="935"/>
    </row>
    <row r="29" spans="1:12" ht="7.5" customHeight="1">
      <c r="A29" s="2086"/>
      <c r="B29" s="888"/>
      <c r="C29" s="929"/>
      <c r="D29" s="929"/>
      <c r="E29" s="2085"/>
      <c r="F29" s="2081"/>
      <c r="G29" s="2081"/>
      <c r="H29" s="929"/>
      <c r="I29" s="935"/>
      <c r="J29" s="935"/>
      <c r="K29" s="935"/>
    </row>
    <row r="30" spans="1:12" ht="15" customHeight="1">
      <c r="A30" s="938" t="s">
        <v>167</v>
      </c>
      <c r="B30" s="888">
        <v>73</v>
      </c>
      <c r="C30" s="929">
        <v>1021.697</v>
      </c>
      <c r="D30" s="929">
        <v>0</v>
      </c>
      <c r="E30" s="902">
        <v>79</v>
      </c>
      <c r="F30" s="933">
        <v>483.52</v>
      </c>
      <c r="G30" s="933">
        <v>0</v>
      </c>
      <c r="H30" s="929"/>
      <c r="I30" s="935"/>
      <c r="J30" s="935"/>
      <c r="K30" s="935"/>
    </row>
    <row r="31" spans="1:12" ht="15" customHeight="1">
      <c r="A31" s="938" t="s">
        <v>9</v>
      </c>
      <c r="B31" s="888">
        <v>351</v>
      </c>
      <c r="C31" s="929">
        <v>1002.07</v>
      </c>
      <c r="D31" s="929">
        <v>1119.819</v>
      </c>
      <c r="E31" s="902">
        <v>361</v>
      </c>
      <c r="F31" s="933">
        <v>1244.1199999999999</v>
      </c>
      <c r="G31" s="933">
        <v>1047.5530000000001</v>
      </c>
      <c r="H31" s="929"/>
      <c r="I31" s="935"/>
      <c r="J31" s="935"/>
      <c r="K31" s="935"/>
    </row>
    <row r="32" spans="1:12" ht="15" customHeight="1">
      <c r="A32" s="938" t="s">
        <v>11</v>
      </c>
      <c r="B32" s="888">
        <v>271</v>
      </c>
      <c r="C32" s="929">
        <v>703.57</v>
      </c>
      <c r="D32" s="929">
        <v>0</v>
      </c>
      <c r="E32" s="902">
        <v>282</v>
      </c>
      <c r="F32" s="933">
        <v>706.56</v>
      </c>
      <c r="G32" s="933">
        <v>0</v>
      </c>
      <c r="H32" s="929"/>
      <c r="I32" s="935"/>
      <c r="J32" s="935"/>
      <c r="K32" s="935"/>
    </row>
    <row r="33" spans="1:12" ht="15" customHeight="1">
      <c r="A33" s="938" t="s">
        <v>12</v>
      </c>
      <c r="B33" s="888">
        <v>80</v>
      </c>
      <c r="C33" s="929">
        <v>4095.0360000000001</v>
      </c>
      <c r="D33" s="929">
        <v>210.46199999999999</v>
      </c>
      <c r="E33" s="902">
        <v>81</v>
      </c>
      <c r="F33" s="933">
        <v>2173.739</v>
      </c>
      <c r="G33" s="933">
        <v>100.59399999999999</v>
      </c>
      <c r="H33" s="929"/>
      <c r="I33" s="935"/>
      <c r="J33" s="935"/>
      <c r="K33" s="935"/>
    </row>
    <row r="34" spans="1:12" ht="15" customHeight="1">
      <c r="A34" s="938" t="s">
        <v>169</v>
      </c>
      <c r="B34" s="888">
        <v>38</v>
      </c>
      <c r="C34" s="929">
        <v>0.377</v>
      </c>
      <c r="D34" s="929">
        <v>0</v>
      </c>
      <c r="E34" s="902">
        <v>40</v>
      </c>
      <c r="F34" s="933">
        <v>1.0529999999999999</v>
      </c>
      <c r="G34" s="933">
        <v>0</v>
      </c>
      <c r="H34" s="929"/>
      <c r="I34" s="935"/>
      <c r="J34" s="935"/>
      <c r="K34" s="935"/>
    </row>
    <row r="35" spans="1:12" ht="15" customHeight="1">
      <c r="A35" s="938" t="s">
        <v>185</v>
      </c>
      <c r="B35" s="888">
        <v>8110</v>
      </c>
      <c r="C35" s="929">
        <v>80.561000000000007</v>
      </c>
      <c r="D35" s="929">
        <v>25.552</v>
      </c>
      <c r="E35" s="902">
        <v>7696</v>
      </c>
      <c r="F35" s="933">
        <v>78.605000000000004</v>
      </c>
      <c r="G35" s="933">
        <v>19.375</v>
      </c>
      <c r="H35" s="929"/>
      <c r="I35" s="943"/>
      <c r="J35" s="943"/>
      <c r="K35" s="943"/>
      <c r="L35" s="944"/>
    </row>
    <row r="36" spans="1:12" ht="15" customHeight="1">
      <c r="A36" s="812" t="s">
        <v>171</v>
      </c>
      <c r="B36" s="888">
        <v>3500</v>
      </c>
      <c r="C36" s="929">
        <v>6379.4350000000004</v>
      </c>
      <c r="D36" s="929">
        <v>53.68</v>
      </c>
      <c r="E36" s="902">
        <v>3463</v>
      </c>
      <c r="F36" s="933">
        <v>6293.8050000000003</v>
      </c>
      <c r="G36" s="933">
        <v>56.679000000000002</v>
      </c>
      <c r="H36" s="929"/>
      <c r="I36" s="935"/>
      <c r="J36" s="935"/>
      <c r="K36" s="935"/>
    </row>
    <row r="37" spans="1:12" ht="15" customHeight="1">
      <c r="A37" s="938" t="s">
        <v>13</v>
      </c>
      <c r="B37" s="888">
        <v>4555</v>
      </c>
      <c r="C37" s="929">
        <v>435.14699999999999</v>
      </c>
      <c r="D37" s="929">
        <v>37.387999999999998</v>
      </c>
      <c r="E37" s="902">
        <v>4030</v>
      </c>
      <c r="F37" s="933">
        <v>195.571</v>
      </c>
      <c r="G37" s="933">
        <v>60.970999999999997</v>
      </c>
      <c r="H37" s="929"/>
      <c r="I37" s="935"/>
      <c r="J37" s="935"/>
      <c r="K37" s="935"/>
    </row>
    <row r="38" spans="1:12" ht="15" customHeight="1">
      <c r="A38" s="938" t="s">
        <v>14</v>
      </c>
      <c r="B38" s="888">
        <v>2244</v>
      </c>
      <c r="C38" s="929">
        <v>8.7149999999999999</v>
      </c>
      <c r="D38" s="929">
        <v>0</v>
      </c>
      <c r="E38" s="902">
        <v>2144</v>
      </c>
      <c r="F38" s="933">
        <v>14.343999999999999</v>
      </c>
      <c r="G38" s="933">
        <v>0</v>
      </c>
      <c r="H38" s="945"/>
      <c r="I38" s="935"/>
      <c r="J38" s="935"/>
      <c r="K38" s="935"/>
    </row>
    <row r="39" spans="1:12" ht="15" customHeight="1">
      <c r="A39" s="812" t="s">
        <v>16</v>
      </c>
      <c r="B39" s="888">
        <v>3062</v>
      </c>
      <c r="C39" s="929">
        <v>17.516999999999999</v>
      </c>
      <c r="D39" s="929">
        <v>0</v>
      </c>
      <c r="E39" s="902">
        <v>2945</v>
      </c>
      <c r="F39" s="933">
        <v>3.9710000000000001</v>
      </c>
      <c r="G39" s="933">
        <v>0</v>
      </c>
      <c r="H39" s="929"/>
      <c r="I39" s="935"/>
      <c r="J39" s="935"/>
      <c r="K39" s="935"/>
    </row>
    <row r="40" spans="1:12" s="831" customFormat="1" ht="15" customHeight="1">
      <c r="A40" s="938" t="s">
        <v>173</v>
      </c>
      <c r="B40" s="888">
        <v>28</v>
      </c>
      <c r="C40" s="929">
        <v>0</v>
      </c>
      <c r="D40" s="929">
        <v>0</v>
      </c>
      <c r="E40" s="902">
        <v>44</v>
      </c>
      <c r="F40" s="933">
        <v>0</v>
      </c>
      <c r="G40" s="933">
        <v>0</v>
      </c>
      <c r="H40" s="929"/>
      <c r="I40" s="935"/>
      <c r="J40" s="935"/>
      <c r="K40" s="935"/>
      <c r="L40" s="157"/>
    </row>
    <row r="41" spans="1:12" ht="15" customHeight="1">
      <c r="A41" s="938" t="s">
        <v>174</v>
      </c>
      <c r="B41" s="888">
        <v>317</v>
      </c>
      <c r="C41" s="929">
        <v>13.3</v>
      </c>
      <c r="D41" s="929">
        <v>0</v>
      </c>
      <c r="E41" s="902">
        <v>265</v>
      </c>
      <c r="F41" s="933">
        <v>8.8059999999999992</v>
      </c>
      <c r="G41" s="933">
        <v>0</v>
      </c>
      <c r="H41" s="929"/>
      <c r="I41" s="935"/>
      <c r="J41" s="935"/>
      <c r="K41" s="935"/>
    </row>
    <row r="42" spans="1:12" ht="15" customHeight="1">
      <c r="A42" s="946" t="s">
        <v>175</v>
      </c>
      <c r="B42" s="888">
        <v>15540</v>
      </c>
      <c r="C42" s="929">
        <v>733.56200000000001</v>
      </c>
      <c r="D42" s="929">
        <v>401.23099999999999</v>
      </c>
      <c r="E42" s="902">
        <v>14986</v>
      </c>
      <c r="F42" s="933">
        <v>688.077</v>
      </c>
      <c r="G42" s="933">
        <v>221.672</v>
      </c>
      <c r="H42" s="929"/>
      <c r="I42" s="935"/>
      <c r="J42" s="935"/>
      <c r="K42" s="935"/>
    </row>
    <row r="43" spans="1:12" ht="15" customHeight="1">
      <c r="A43" s="946" t="s">
        <v>176</v>
      </c>
      <c r="B43" s="888">
        <v>543</v>
      </c>
      <c r="C43" s="929">
        <v>71.575000000000003</v>
      </c>
      <c r="D43" s="929">
        <v>226.607</v>
      </c>
      <c r="E43" s="902">
        <v>460</v>
      </c>
      <c r="F43" s="933">
        <v>20.29</v>
      </c>
      <c r="G43" s="933">
        <v>229.51499999999999</v>
      </c>
      <c r="H43" s="929"/>
    </row>
    <row r="44" spans="1:12" ht="15" customHeight="1">
      <c r="A44" s="938" t="s">
        <v>177</v>
      </c>
      <c r="B44" s="888">
        <v>5457</v>
      </c>
      <c r="C44" s="934" t="s">
        <v>547</v>
      </c>
      <c r="D44" s="929">
        <v>43.789000000000001</v>
      </c>
      <c r="E44" s="902">
        <v>5123</v>
      </c>
      <c r="F44" s="933">
        <v>0.58799999999999997</v>
      </c>
      <c r="G44" s="933">
        <v>43.369</v>
      </c>
      <c r="H44" s="929"/>
    </row>
    <row r="45" spans="1:12" ht="15" customHeight="1">
      <c r="A45" s="2082" t="s">
        <v>178</v>
      </c>
      <c r="B45" s="2083">
        <v>49</v>
      </c>
      <c r="C45" s="2084">
        <v>0</v>
      </c>
      <c r="D45" s="2084">
        <v>21.591999999999999</v>
      </c>
      <c r="E45" s="2085">
        <v>52</v>
      </c>
      <c r="F45" s="2081">
        <v>4.2279999999999998</v>
      </c>
      <c r="G45" s="2081">
        <v>21.591999999999999</v>
      </c>
      <c r="H45" s="929"/>
    </row>
    <row r="46" spans="1:12" ht="15" customHeight="1">
      <c r="A46" s="2082"/>
      <c r="B46" s="2083"/>
      <c r="C46" s="2084"/>
      <c r="D46" s="2084"/>
      <c r="E46" s="2085"/>
      <c r="F46" s="2081"/>
      <c r="G46" s="2081"/>
      <c r="H46" s="929"/>
    </row>
    <row r="47" spans="1:12" ht="15" customHeight="1">
      <c r="A47" s="938" t="s">
        <v>179</v>
      </c>
      <c r="B47" s="888">
        <v>24</v>
      </c>
      <c r="C47" s="929">
        <v>0</v>
      </c>
      <c r="D47" s="929">
        <v>0</v>
      </c>
      <c r="E47" s="902">
        <v>28</v>
      </c>
      <c r="F47" s="933">
        <v>0</v>
      </c>
      <c r="G47" s="933">
        <v>0</v>
      </c>
      <c r="H47" s="929"/>
    </row>
    <row r="48" spans="1:12" ht="15" customHeight="1">
      <c r="A48" s="938" t="s">
        <v>180</v>
      </c>
      <c r="B48" s="888">
        <v>61</v>
      </c>
      <c r="C48" s="929">
        <v>81.912999999999997</v>
      </c>
      <c r="D48" s="929">
        <v>40</v>
      </c>
      <c r="E48" s="902">
        <v>60</v>
      </c>
      <c r="F48" s="933">
        <v>71.165999999999997</v>
      </c>
      <c r="G48" s="933">
        <v>90</v>
      </c>
      <c r="H48" s="929"/>
    </row>
    <row r="49" spans="1:8" ht="15" customHeight="1">
      <c r="A49" s="938" t="s">
        <v>611</v>
      </c>
      <c r="B49" s="888">
        <v>66</v>
      </c>
      <c r="C49" s="929">
        <v>0</v>
      </c>
      <c r="D49" s="929">
        <v>0</v>
      </c>
      <c r="E49" s="902">
        <v>80</v>
      </c>
      <c r="F49" s="934" t="s">
        <v>547</v>
      </c>
      <c r="G49" s="933">
        <v>0</v>
      </c>
      <c r="H49" s="929"/>
    </row>
    <row r="50" spans="1:8" ht="8.25" customHeight="1" thickBot="1">
      <c r="A50" s="840"/>
      <c r="B50" s="840"/>
      <c r="C50" s="947"/>
      <c r="D50" s="948"/>
      <c r="E50" s="948"/>
      <c r="F50" s="947"/>
      <c r="G50" s="948"/>
    </row>
    <row r="51" spans="1:8" ht="3.75" customHeight="1" thickTop="1">
      <c r="A51" s="431"/>
      <c r="B51" s="431"/>
      <c r="C51" s="864"/>
      <c r="D51" s="431"/>
      <c r="E51" s="431"/>
      <c r="F51" s="864"/>
      <c r="G51" s="431"/>
    </row>
    <row r="52" spans="1:8" ht="12.95" customHeight="1">
      <c r="A52" s="2058" t="s">
        <v>513</v>
      </c>
      <c r="B52" s="2058"/>
      <c r="C52" s="2058"/>
      <c r="D52" s="2058"/>
      <c r="E52" s="2058"/>
      <c r="F52" s="2058"/>
      <c r="G52" s="2058"/>
    </row>
    <row r="53" spans="1:8">
      <c r="A53" s="827"/>
      <c r="B53" s="827"/>
      <c r="C53" s="827"/>
      <c r="D53" s="827"/>
      <c r="E53" s="827"/>
      <c r="F53" s="827"/>
      <c r="G53" s="827"/>
    </row>
    <row r="54" spans="1:8">
      <c r="A54" s="827"/>
      <c r="B54" s="827"/>
      <c r="C54" s="827"/>
      <c r="D54" s="827"/>
      <c r="E54" s="827"/>
      <c r="F54" s="827"/>
      <c r="G54" s="827"/>
    </row>
    <row r="55" spans="1:8">
      <c r="A55" s="827"/>
      <c r="B55" s="827"/>
      <c r="C55" s="827"/>
      <c r="D55" s="827"/>
      <c r="E55" s="827"/>
      <c r="F55" s="827"/>
      <c r="G55" s="827"/>
    </row>
    <row r="56" spans="1:8">
      <c r="A56" s="827"/>
      <c r="B56" s="827"/>
      <c r="C56" s="827"/>
      <c r="D56" s="827"/>
      <c r="E56" s="827"/>
      <c r="F56" s="827"/>
      <c r="G56" s="827"/>
    </row>
    <row r="57" spans="1:8">
      <c r="A57" s="827"/>
      <c r="B57" s="827"/>
      <c r="C57" s="827"/>
      <c r="D57" s="827"/>
      <c r="E57" s="827"/>
      <c r="F57" s="827"/>
      <c r="G57" s="827"/>
    </row>
  </sheetData>
  <mergeCells count="38">
    <mergeCell ref="A2:G2"/>
    <mergeCell ref="A3:G3"/>
    <mergeCell ref="B5:D5"/>
    <mergeCell ref="E5:G5"/>
    <mergeCell ref="C7:C10"/>
    <mergeCell ref="D7:D10"/>
    <mergeCell ref="F7:F10"/>
    <mergeCell ref="G7:G10"/>
    <mergeCell ref="C11:D11"/>
    <mergeCell ref="F11:G11"/>
    <mergeCell ref="A16:A17"/>
    <mergeCell ref="E16:E17"/>
    <mergeCell ref="F16:F17"/>
    <mergeCell ref="G16:G17"/>
    <mergeCell ref="A18:A19"/>
    <mergeCell ref="E18:E19"/>
    <mergeCell ref="F18:F19"/>
    <mergeCell ref="G18:G19"/>
    <mergeCell ref="A24:A25"/>
    <mergeCell ref="E24:E25"/>
    <mergeCell ref="F24:F25"/>
    <mergeCell ref="G24:G25"/>
    <mergeCell ref="A26:A27"/>
    <mergeCell ref="E26:E27"/>
    <mergeCell ref="F26:F27"/>
    <mergeCell ref="G26:G27"/>
    <mergeCell ref="A28:A29"/>
    <mergeCell ref="E28:E29"/>
    <mergeCell ref="F28:F29"/>
    <mergeCell ref="G28:G29"/>
    <mergeCell ref="G45:G46"/>
    <mergeCell ref="A52:G52"/>
    <mergeCell ref="A45:A46"/>
    <mergeCell ref="B45:B46"/>
    <mergeCell ref="C45:C46"/>
    <mergeCell ref="D45:D46"/>
    <mergeCell ref="E45:E46"/>
    <mergeCell ref="F45:F46"/>
  </mergeCells>
  <hyperlinks>
    <hyperlink ref="A1" location="Índice!A1" display="Voltar ao índic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dimension ref="A1:L70"/>
  <sheetViews>
    <sheetView zoomScaleNormal="100" workbookViewId="0"/>
  </sheetViews>
  <sheetFormatPr defaultColWidth="9.7109375" defaultRowHeight="12.75"/>
  <cols>
    <col min="1" max="1" width="22.42578125" style="16" customWidth="1"/>
    <col min="2" max="2" width="6.7109375" style="16" customWidth="1"/>
    <col min="3" max="3" width="9.5703125" style="16" customWidth="1"/>
    <col min="4" max="4" width="7" style="16" customWidth="1"/>
    <col min="5" max="5" width="9.5703125" style="16" customWidth="1"/>
    <col min="6" max="6" width="6.28515625" style="16" customWidth="1"/>
    <col min="7" max="7" width="9.5703125" style="16" customWidth="1"/>
    <col min="8" max="8" width="6.42578125" style="16" customWidth="1"/>
    <col min="9" max="9" width="9.5703125" style="16" customWidth="1"/>
    <col min="10" max="12" width="9.7109375" style="33"/>
    <col min="13" max="16384" width="9.7109375" style="16"/>
  </cols>
  <sheetData>
    <row r="1" spans="1:9" ht="17.25" customHeight="1">
      <c r="A1" s="1921" t="s">
        <v>1737</v>
      </c>
    </row>
    <row r="2" spans="1:9" ht="23.25" customHeight="1">
      <c r="A2" s="1970" t="s">
        <v>24</v>
      </c>
      <c r="B2" s="1970"/>
      <c r="C2" s="1970"/>
      <c r="D2" s="1970"/>
      <c r="E2" s="1970"/>
      <c r="F2" s="1970"/>
      <c r="G2" s="1970"/>
      <c r="H2" s="1970"/>
      <c r="I2" s="1970"/>
    </row>
    <row r="3" spans="1:9" ht="23.25" customHeight="1">
      <c r="A3" s="1976" t="s">
        <v>25</v>
      </c>
      <c r="B3" s="1976"/>
      <c r="C3" s="1976"/>
      <c r="D3" s="1976"/>
      <c r="E3" s="1976"/>
      <c r="F3" s="1976"/>
      <c r="G3" s="1976"/>
      <c r="H3" s="1976"/>
      <c r="I3" s="1976"/>
    </row>
    <row r="4" spans="1:9" ht="12.95" customHeight="1">
      <c r="A4" s="3"/>
      <c r="B4" s="3"/>
      <c r="C4" s="3"/>
      <c r="D4" s="3"/>
      <c r="E4" s="3"/>
      <c r="F4" s="3"/>
      <c r="G4" s="3"/>
      <c r="H4" s="3"/>
      <c r="I4" s="17" t="s">
        <v>2</v>
      </c>
    </row>
    <row r="5" spans="1:9" ht="34.5" customHeight="1">
      <c r="A5" s="1977" t="s">
        <v>26</v>
      </c>
      <c r="B5" s="1979" t="s">
        <v>92</v>
      </c>
      <c r="C5" s="1980"/>
      <c r="D5" s="1979" t="s">
        <v>23</v>
      </c>
      <c r="E5" s="1980"/>
      <c r="F5" s="1979" t="s">
        <v>18</v>
      </c>
      <c r="G5" s="1980"/>
      <c r="H5" s="1979" t="s">
        <v>17</v>
      </c>
      <c r="I5" s="1980"/>
    </row>
    <row r="6" spans="1:9" ht="43.5" customHeight="1">
      <c r="A6" s="1978"/>
      <c r="B6" s="34" t="s">
        <v>0</v>
      </c>
      <c r="C6" s="35" t="s">
        <v>27</v>
      </c>
      <c r="D6" s="34" t="s">
        <v>0</v>
      </c>
      <c r="E6" s="35" t="s">
        <v>27</v>
      </c>
      <c r="F6" s="34" t="s">
        <v>0</v>
      </c>
      <c r="G6" s="35" t="s">
        <v>27</v>
      </c>
      <c r="H6" s="34" t="s">
        <v>0</v>
      </c>
      <c r="I6" s="35" t="s">
        <v>27</v>
      </c>
    </row>
    <row r="7" spans="1:9" ht="12.95" customHeight="1">
      <c r="A7" s="20"/>
      <c r="B7" s="20"/>
      <c r="C7" s="20"/>
      <c r="D7" s="20"/>
      <c r="E7" s="20"/>
      <c r="F7" s="20"/>
      <c r="G7" s="20"/>
      <c r="H7" s="20"/>
      <c r="I7" s="20"/>
    </row>
    <row r="8" spans="1:9" ht="12.95" customHeight="1">
      <c r="A8" s="36" t="s">
        <v>28</v>
      </c>
      <c r="B8" s="37">
        <v>4605.2</v>
      </c>
      <c r="C8" s="37">
        <v>81.7</v>
      </c>
      <c r="D8" s="37">
        <v>4548.7</v>
      </c>
      <c r="E8" s="37">
        <v>85.2</v>
      </c>
      <c r="F8" s="37">
        <v>4499.5</v>
      </c>
      <c r="G8" s="37">
        <v>78.400000000000006</v>
      </c>
      <c r="H8" s="37">
        <v>4429.3999999999996</v>
      </c>
      <c r="I8" s="37">
        <v>73.099999999999994</v>
      </c>
    </row>
    <row r="9" spans="1:9" ht="12.95" customHeight="1">
      <c r="A9" s="38"/>
      <c r="B9" s="39"/>
      <c r="C9" s="39"/>
      <c r="D9" s="39"/>
      <c r="E9" s="39"/>
      <c r="F9" s="39"/>
      <c r="G9" s="39"/>
      <c r="H9" s="39"/>
      <c r="I9" s="39"/>
    </row>
    <row r="10" spans="1:9" ht="12.95" customHeight="1">
      <c r="A10" s="40" t="s">
        <v>29</v>
      </c>
      <c r="B10" s="37">
        <v>4383.5</v>
      </c>
      <c r="C10" s="37">
        <v>81.600000000000009</v>
      </c>
      <c r="D10" s="37">
        <v>4329.5</v>
      </c>
      <c r="E10" s="37">
        <v>81.600000000000009</v>
      </c>
      <c r="F10" s="37">
        <v>4286.2</v>
      </c>
      <c r="G10" s="37">
        <v>74.699999999999989</v>
      </c>
      <c r="H10" s="37">
        <v>4221.3999999999996</v>
      </c>
      <c r="I10" s="37">
        <v>70.099999999999994</v>
      </c>
    </row>
    <row r="11" spans="1:9" ht="12.95" customHeight="1">
      <c r="A11" s="38"/>
      <c r="B11" s="41"/>
      <c r="C11" s="41"/>
      <c r="D11" s="41"/>
      <c r="E11" s="41"/>
      <c r="F11" s="41"/>
      <c r="G11" s="41"/>
      <c r="H11" s="41"/>
      <c r="I11" s="41"/>
    </row>
    <row r="12" spans="1:9" ht="12.95" customHeight="1">
      <c r="A12" s="42" t="s">
        <v>30</v>
      </c>
      <c r="B12" s="43">
        <v>1594.2</v>
      </c>
      <c r="C12" s="43">
        <v>19.2</v>
      </c>
      <c r="D12" s="43">
        <v>1573.3</v>
      </c>
      <c r="E12" s="43">
        <v>23.3</v>
      </c>
      <c r="F12" s="43">
        <v>1562.2</v>
      </c>
      <c r="G12" s="43">
        <v>20</v>
      </c>
      <c r="H12" s="43">
        <v>1543.9</v>
      </c>
      <c r="I12" s="43">
        <v>17.899999999999999</v>
      </c>
    </row>
    <row r="13" spans="1:9" ht="12.95" customHeight="1">
      <c r="A13" s="42" t="s">
        <v>31</v>
      </c>
      <c r="B13" s="43">
        <v>1051</v>
      </c>
      <c r="C13" s="43">
        <v>10.1</v>
      </c>
      <c r="D13" s="43">
        <v>1054.3</v>
      </c>
      <c r="E13" s="43">
        <v>12</v>
      </c>
      <c r="F13" s="43">
        <v>1045.8</v>
      </c>
      <c r="G13" s="43">
        <v>11.5</v>
      </c>
      <c r="H13" s="43">
        <v>1059.2</v>
      </c>
      <c r="I13" s="43">
        <v>11.7</v>
      </c>
    </row>
    <row r="14" spans="1:9" ht="12.95" customHeight="1">
      <c r="A14" s="42" t="s">
        <v>32</v>
      </c>
      <c r="B14" s="43">
        <v>1233.3</v>
      </c>
      <c r="C14" s="43">
        <v>43.9</v>
      </c>
      <c r="D14" s="43">
        <v>1205</v>
      </c>
      <c r="E14" s="43">
        <v>40.6</v>
      </c>
      <c r="F14" s="43">
        <v>1177</v>
      </c>
      <c r="G14" s="43">
        <v>35.6</v>
      </c>
      <c r="H14" s="43">
        <v>1132.9000000000001</v>
      </c>
      <c r="I14" s="43">
        <v>34.799999999999997</v>
      </c>
    </row>
    <row r="15" spans="1:9" ht="12.95" customHeight="1">
      <c r="A15" s="42" t="s">
        <v>33</v>
      </c>
      <c r="B15" s="43">
        <v>301.60000000000002</v>
      </c>
      <c r="C15" s="44" t="s">
        <v>1</v>
      </c>
      <c r="D15" s="43">
        <v>303</v>
      </c>
      <c r="E15" s="44" t="s">
        <v>1</v>
      </c>
      <c r="F15" s="43">
        <v>306.8</v>
      </c>
      <c r="G15" s="43">
        <v>4.5999999999999996</v>
      </c>
      <c r="H15" s="43">
        <v>298.5</v>
      </c>
      <c r="I15" s="44" t="s">
        <v>1</v>
      </c>
    </row>
    <row r="16" spans="1:9" ht="12.95" customHeight="1">
      <c r="A16" s="42" t="s">
        <v>34</v>
      </c>
      <c r="B16" s="43">
        <v>203.4</v>
      </c>
      <c r="C16" s="44" t="s">
        <v>1</v>
      </c>
      <c r="D16" s="43">
        <v>193.9</v>
      </c>
      <c r="E16" s="44" t="s">
        <v>1</v>
      </c>
      <c r="F16" s="43">
        <v>194.4</v>
      </c>
      <c r="G16" s="44" t="s">
        <v>1</v>
      </c>
      <c r="H16" s="43">
        <v>186.9</v>
      </c>
      <c r="I16" s="44" t="s">
        <v>1</v>
      </c>
    </row>
    <row r="17" spans="1:12" ht="12.95" customHeight="1">
      <c r="A17" s="38"/>
      <c r="B17" s="45"/>
      <c r="C17" s="45"/>
      <c r="D17" s="45"/>
      <c r="E17" s="45"/>
      <c r="F17" s="45"/>
      <c r="G17" s="45"/>
      <c r="H17" s="45"/>
      <c r="I17" s="45"/>
    </row>
    <row r="18" spans="1:12" ht="12.95" customHeight="1">
      <c r="A18" s="40" t="s">
        <v>35</v>
      </c>
      <c r="B18" s="37">
        <v>107.3</v>
      </c>
      <c r="C18" s="46" t="s">
        <v>1</v>
      </c>
      <c r="D18" s="37">
        <v>106.7</v>
      </c>
      <c r="E18" s="46" t="s">
        <v>1</v>
      </c>
      <c r="F18" s="37">
        <v>101.8</v>
      </c>
      <c r="G18" s="46" t="s">
        <v>1</v>
      </c>
      <c r="H18" s="37">
        <v>99.2</v>
      </c>
      <c r="I18" s="46" t="s">
        <v>1</v>
      </c>
    </row>
    <row r="19" spans="1:12" ht="12.95" customHeight="1">
      <c r="A19" s="38"/>
      <c r="B19" s="47"/>
      <c r="C19" s="47"/>
      <c r="D19" s="47"/>
      <c r="E19" s="47"/>
      <c r="F19" s="47"/>
      <c r="G19" s="47"/>
      <c r="H19" s="47"/>
      <c r="I19" s="47"/>
    </row>
    <row r="20" spans="1:12" ht="12.95" customHeight="1">
      <c r="A20" s="40" t="s">
        <v>36</v>
      </c>
      <c r="B20" s="37">
        <v>114.4</v>
      </c>
      <c r="C20" s="46" t="s">
        <v>1</v>
      </c>
      <c r="D20" s="37">
        <v>112.4</v>
      </c>
      <c r="E20" s="46" t="s">
        <v>1</v>
      </c>
      <c r="F20" s="37">
        <v>111.7</v>
      </c>
      <c r="G20" s="46" t="s">
        <v>1</v>
      </c>
      <c r="H20" s="37">
        <v>108.8</v>
      </c>
      <c r="I20" s="46" t="s">
        <v>1</v>
      </c>
    </row>
    <row r="21" spans="1:12" ht="6.95" customHeight="1" thickBot="1">
      <c r="A21" s="29"/>
      <c r="B21" s="29"/>
      <c r="C21" s="29"/>
      <c r="D21" s="29"/>
      <c r="E21" s="29"/>
      <c r="F21" s="29"/>
      <c r="G21" s="29"/>
      <c r="H21" s="48"/>
      <c r="I21" s="49"/>
    </row>
    <row r="22" spans="1:12" ht="3.75" customHeight="1" thickTop="1">
      <c r="A22" s="30"/>
      <c r="B22" s="30"/>
      <c r="C22" s="30"/>
      <c r="D22" s="30"/>
      <c r="E22" s="30"/>
      <c r="F22" s="31"/>
      <c r="G22" s="31"/>
      <c r="H22" s="31"/>
      <c r="I22" s="31"/>
    </row>
    <row r="23" spans="1:12" s="51" customFormat="1" ht="25.5" customHeight="1">
      <c r="A23" s="1974" t="s">
        <v>37</v>
      </c>
      <c r="B23" s="1974"/>
      <c r="C23" s="1974"/>
      <c r="D23" s="1974"/>
      <c r="E23" s="1974"/>
      <c r="F23" s="1974"/>
      <c r="G23" s="1974"/>
      <c r="H23" s="1974"/>
      <c r="I23" s="1975"/>
      <c r="J23" s="50"/>
      <c r="K23" s="50"/>
      <c r="L23" s="50"/>
    </row>
    <row r="24" spans="1:12" ht="12.95" customHeight="1">
      <c r="A24" s="1972" t="s">
        <v>22</v>
      </c>
      <c r="B24" s="1972"/>
      <c r="C24" s="1972"/>
      <c r="D24" s="1972"/>
      <c r="E24" s="1972"/>
      <c r="F24" s="1972"/>
      <c r="G24" s="1972"/>
      <c r="H24" s="1972"/>
      <c r="I24" s="1972"/>
    </row>
    <row r="25" spans="1:12" ht="12.95" customHeight="1">
      <c r="A25" s="52" t="s">
        <v>88</v>
      </c>
      <c r="B25" s="52"/>
      <c r="C25" s="52"/>
    </row>
    <row r="26" spans="1:12" ht="12.95" customHeight="1">
      <c r="A26" s="52" t="s">
        <v>93</v>
      </c>
      <c r="B26" s="52"/>
      <c r="C26" s="52"/>
    </row>
    <row r="27" spans="1:12" ht="12.95" customHeight="1">
      <c r="A27" s="1973" t="s">
        <v>87</v>
      </c>
      <c r="B27" s="1973"/>
      <c r="C27" s="1973"/>
      <c r="D27" s="1973"/>
      <c r="E27" s="1973"/>
      <c r="F27" s="1973"/>
      <c r="G27" s="1973"/>
      <c r="H27" s="1973"/>
      <c r="I27" s="1973"/>
    </row>
    <row r="28" spans="1:12" ht="17.100000000000001" customHeight="1"/>
    <row r="29" spans="1:12" ht="17.100000000000001" customHeight="1"/>
    <row r="30" spans="1:12" ht="17.100000000000001" customHeight="1"/>
    <row r="31" spans="1:12" ht="17.100000000000001" customHeight="1"/>
    <row r="32" spans="1:12"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sheetData>
  <mergeCells count="10">
    <mergeCell ref="A23:I23"/>
    <mergeCell ref="A24:I24"/>
    <mergeCell ref="A27:I27"/>
    <mergeCell ref="A2:I2"/>
    <mergeCell ref="A3:I3"/>
    <mergeCell ref="A5:A6"/>
    <mergeCell ref="B5:C5"/>
    <mergeCell ref="D5:E5"/>
    <mergeCell ref="F5:G5"/>
    <mergeCell ref="H5:I5"/>
  </mergeCells>
  <hyperlinks>
    <hyperlink ref="A1" location="Índice!A1" display="Voltar ao índice"/>
  </hyperlinks>
  <pageMargins left="0.78740157480314965" right="0.78740157480314965" top="1.1811023622047243" bottom="0.78740157480314965" header="0" footer="0"/>
  <pageSetup paperSize="9" orientation="portrait" verticalDpi="1200" r:id="rId1"/>
  <headerFooter alignWithMargins="0"/>
</worksheet>
</file>

<file path=xl/worksheets/sheet40.xml><?xml version="1.0" encoding="utf-8"?>
<worksheet xmlns="http://schemas.openxmlformats.org/spreadsheetml/2006/main" xmlns:r="http://schemas.openxmlformats.org/officeDocument/2006/relationships">
  <dimension ref="A1:G36"/>
  <sheetViews>
    <sheetView showGridLines="0" workbookViewId="0"/>
  </sheetViews>
  <sheetFormatPr defaultColWidth="9.140625" defaultRowHeight="12.75"/>
  <cols>
    <col min="1" max="1" width="21.42578125" style="122" customWidth="1"/>
    <col min="2" max="6" width="10.85546875" style="122" customWidth="1"/>
    <col min="7" max="7" width="11.140625" style="122" customWidth="1"/>
    <col min="8" max="16384" width="9.140625" style="122"/>
  </cols>
  <sheetData>
    <row r="1" spans="1:7" ht="17.25" customHeight="1">
      <c r="A1" s="1921" t="s">
        <v>1737</v>
      </c>
    </row>
    <row r="2" spans="1:7" ht="23.25" customHeight="1">
      <c r="A2" s="2091" t="s">
        <v>612</v>
      </c>
      <c r="B2" s="2091"/>
      <c r="C2" s="2091"/>
      <c r="D2" s="2091"/>
      <c r="E2" s="2091"/>
      <c r="F2" s="2091"/>
      <c r="G2" s="2091"/>
    </row>
    <row r="3" spans="1:7" ht="23.25" customHeight="1">
      <c r="A3" s="2070" t="s">
        <v>613</v>
      </c>
      <c r="B3" s="2070"/>
      <c r="C3" s="2070"/>
      <c r="D3" s="2070"/>
      <c r="E3" s="2070"/>
      <c r="F3" s="2070"/>
      <c r="G3" s="2070"/>
    </row>
    <row r="4" spans="1:7" ht="13.5" customHeight="1">
      <c r="A4" s="949"/>
      <c r="B4" s="950"/>
      <c r="C4" s="950"/>
      <c r="D4" s="950"/>
      <c r="E4" s="951"/>
      <c r="F4" s="950"/>
      <c r="G4" s="951" t="s">
        <v>614</v>
      </c>
    </row>
    <row r="5" spans="1:7" ht="29.25" customHeight="1">
      <c r="A5" s="2092" t="s">
        <v>615</v>
      </c>
      <c r="B5" s="2045" t="s">
        <v>616</v>
      </c>
      <c r="C5" s="2046"/>
      <c r="D5" s="2094"/>
      <c r="E5" s="2045" t="s">
        <v>617</v>
      </c>
      <c r="F5" s="2046"/>
      <c r="G5" s="2094"/>
    </row>
    <row r="6" spans="1:7" ht="11.25" customHeight="1">
      <c r="A6" s="2064"/>
      <c r="B6" s="2095" t="s">
        <v>618</v>
      </c>
      <c r="C6" s="2095" t="s">
        <v>23</v>
      </c>
      <c r="D6" s="2095" t="s">
        <v>18</v>
      </c>
      <c r="E6" s="2095" t="s">
        <v>618</v>
      </c>
      <c r="F6" s="2095" t="s">
        <v>23</v>
      </c>
      <c r="G6" s="2095" t="s">
        <v>18</v>
      </c>
    </row>
    <row r="7" spans="1:7" ht="11.25" customHeight="1">
      <c r="A7" s="2093"/>
      <c r="B7" s="2078"/>
      <c r="C7" s="2078"/>
      <c r="D7" s="2078"/>
      <c r="E7" s="2078"/>
      <c r="F7" s="2078"/>
      <c r="G7" s="2078"/>
    </row>
    <row r="8" spans="1:7" ht="12.95" customHeight="1">
      <c r="A8" s="952"/>
      <c r="B8" s="953"/>
      <c r="C8" s="952"/>
      <c r="D8" s="952"/>
      <c r="E8" s="952"/>
      <c r="F8" s="952"/>
      <c r="G8" s="952"/>
    </row>
    <row r="9" spans="1:7" ht="12.95" customHeight="1">
      <c r="A9" s="954" t="s">
        <v>0</v>
      </c>
      <c r="B9" s="955">
        <v>21466.142999999993</v>
      </c>
      <c r="C9" s="955">
        <v>33412.277999999977</v>
      </c>
      <c r="D9" s="955">
        <v>47057.667000000001</v>
      </c>
      <c r="E9" s="955">
        <v>43969.924000000006</v>
      </c>
      <c r="F9" s="956">
        <v>41385.186999999998</v>
      </c>
      <c r="G9" s="956">
        <v>40205.350999999988</v>
      </c>
    </row>
    <row r="10" spans="1:7" ht="12.95" customHeight="1">
      <c r="A10" s="952"/>
      <c r="B10" s="957"/>
      <c r="C10" s="957"/>
      <c r="D10" s="957"/>
      <c r="E10" s="957"/>
      <c r="F10" s="958"/>
      <c r="G10" s="958"/>
    </row>
    <row r="11" spans="1:7" ht="12.95" customHeight="1">
      <c r="A11" s="952" t="s">
        <v>619</v>
      </c>
      <c r="B11" s="957">
        <v>4756.9540000000015</v>
      </c>
      <c r="C11" s="957">
        <v>6561.5839999999998</v>
      </c>
      <c r="D11" s="957">
        <v>8217.0870000000014</v>
      </c>
      <c r="E11" s="957">
        <v>39224.408000000003</v>
      </c>
      <c r="F11" s="958">
        <v>36018.099000000002</v>
      </c>
      <c r="G11" s="958">
        <v>35960.298999999992</v>
      </c>
    </row>
    <row r="12" spans="1:7" ht="12.95" customHeight="1">
      <c r="A12" s="952"/>
      <c r="B12" s="957"/>
      <c r="C12" s="957"/>
      <c r="D12" s="957"/>
      <c r="E12" s="957"/>
      <c r="F12" s="958"/>
      <c r="G12" s="958"/>
    </row>
    <row r="13" spans="1:7" ht="12.95" customHeight="1">
      <c r="A13" s="952" t="s">
        <v>620</v>
      </c>
      <c r="B13" s="957">
        <v>216.23699999999999</v>
      </c>
      <c r="C13" s="957">
        <v>736.05399999999997</v>
      </c>
      <c r="D13" s="957">
        <v>679.94700000000012</v>
      </c>
      <c r="E13" s="957">
        <v>342.57299999999998</v>
      </c>
      <c r="F13" s="958">
        <v>102.61800000000001</v>
      </c>
      <c r="G13" s="958">
        <v>106.81700000000001</v>
      </c>
    </row>
    <row r="14" spans="1:7" ht="12.95" customHeight="1">
      <c r="A14" s="952"/>
      <c r="B14" s="957"/>
      <c r="C14" s="957"/>
      <c r="D14" s="957"/>
      <c r="E14" s="957"/>
      <c r="F14" s="958"/>
      <c r="G14" s="958"/>
    </row>
    <row r="15" spans="1:7" ht="12.95" customHeight="1">
      <c r="A15" s="959" t="s">
        <v>621</v>
      </c>
      <c r="B15" s="2090">
        <v>12427.679</v>
      </c>
      <c r="C15" s="2090">
        <v>22058.026000000002</v>
      </c>
      <c r="D15" s="2090">
        <v>33410.343000000001</v>
      </c>
      <c r="E15" s="2090">
        <v>24.399000000000001</v>
      </c>
      <c r="F15" s="2090">
        <v>21.992999999999999</v>
      </c>
      <c r="G15" s="2090">
        <v>13.421999999999999</v>
      </c>
    </row>
    <row r="16" spans="1:7" ht="12.95" customHeight="1">
      <c r="A16" s="959" t="s">
        <v>622</v>
      </c>
      <c r="B16" s="2090"/>
      <c r="C16" s="2090"/>
      <c r="D16" s="2090"/>
      <c r="E16" s="2090"/>
      <c r="F16" s="2090"/>
      <c r="G16" s="2090"/>
    </row>
    <row r="17" spans="1:7" ht="12.95" customHeight="1">
      <c r="A17" s="959"/>
      <c r="B17" s="957"/>
      <c r="C17" s="957"/>
      <c r="D17" s="957"/>
      <c r="E17" s="957"/>
      <c r="F17" s="957"/>
      <c r="G17" s="957"/>
    </row>
    <row r="18" spans="1:7" ht="12.95" customHeight="1">
      <c r="A18" s="952" t="s">
        <v>623</v>
      </c>
      <c r="B18" s="957">
        <v>49.023000000000003</v>
      </c>
      <c r="C18" s="957">
        <v>52.840999999999994</v>
      </c>
      <c r="D18" s="957">
        <v>108.34400000000001</v>
      </c>
      <c r="E18" s="957">
        <v>7.9920000000000009</v>
      </c>
      <c r="F18" s="960">
        <v>2.7729999999999997</v>
      </c>
      <c r="G18" s="960">
        <v>5.2059999999999995</v>
      </c>
    </row>
    <row r="19" spans="1:7" ht="12.95" customHeight="1">
      <c r="A19" s="952"/>
      <c r="B19" s="957"/>
      <c r="C19" s="957"/>
      <c r="D19" s="957"/>
      <c r="E19" s="957"/>
      <c r="F19" s="961"/>
      <c r="G19" s="961"/>
    </row>
    <row r="20" spans="1:7" ht="12.95" customHeight="1">
      <c r="A20" s="952" t="s">
        <v>624</v>
      </c>
      <c r="B20" s="957">
        <v>156.446</v>
      </c>
      <c r="C20" s="957">
        <v>163.374</v>
      </c>
      <c r="D20" s="957">
        <v>232.059</v>
      </c>
      <c r="E20" s="957">
        <v>1133.9090000000001</v>
      </c>
      <c r="F20" s="960">
        <v>1617.6969999999999</v>
      </c>
      <c r="G20" s="960">
        <v>868.09100000000001</v>
      </c>
    </row>
    <row r="21" spans="1:7" ht="12.95" customHeight="1">
      <c r="A21" s="952"/>
      <c r="B21" s="957"/>
      <c r="C21" s="957"/>
      <c r="D21" s="957"/>
      <c r="E21" s="957"/>
      <c r="F21" s="958"/>
      <c r="G21" s="958"/>
    </row>
    <row r="22" spans="1:7" ht="12.95" customHeight="1">
      <c r="A22" s="952" t="s">
        <v>625</v>
      </c>
      <c r="B22" s="957">
        <v>1842.162</v>
      </c>
      <c r="C22" s="957">
        <v>2628.0360000000001</v>
      </c>
      <c r="D22" s="957">
        <v>2388.8000000000002</v>
      </c>
      <c r="E22" s="957">
        <v>1523.53</v>
      </c>
      <c r="F22" s="958">
        <v>1297.08</v>
      </c>
      <c r="G22" s="958">
        <v>1349.5409999999999</v>
      </c>
    </row>
    <row r="23" spans="1:7" ht="12.95" customHeight="1">
      <c r="A23" s="952"/>
      <c r="B23" s="957"/>
      <c r="C23" s="957"/>
      <c r="D23" s="957"/>
      <c r="E23" s="957"/>
      <c r="F23" s="958"/>
      <c r="G23" s="958"/>
    </row>
    <row r="24" spans="1:7" ht="12.95" customHeight="1">
      <c r="A24" s="952" t="s">
        <v>626</v>
      </c>
      <c r="B24" s="957">
        <v>9.9380000000000006</v>
      </c>
      <c r="C24" s="957">
        <v>8.3439999999999994</v>
      </c>
      <c r="D24" s="957">
        <v>6.0339999999999998</v>
      </c>
      <c r="E24" s="957">
        <v>19.457999999999998</v>
      </c>
      <c r="F24" s="957">
        <v>15.317</v>
      </c>
      <c r="G24" s="957">
        <v>10.201000000000001</v>
      </c>
    </row>
    <row r="25" spans="1:7" ht="12.95" customHeight="1">
      <c r="A25" s="952"/>
      <c r="B25" s="957"/>
      <c r="C25" s="957"/>
      <c r="D25" s="957"/>
      <c r="E25" s="957"/>
      <c r="F25" s="957"/>
      <c r="G25" s="957"/>
    </row>
    <row r="26" spans="1:7" ht="12.95" customHeight="1">
      <c r="A26" s="952" t="s">
        <v>627</v>
      </c>
      <c r="B26" s="957">
        <v>2007.7040000000006</v>
      </c>
      <c r="C26" s="957">
        <v>1204.019</v>
      </c>
      <c r="D26" s="957">
        <v>2015.0529999999997</v>
      </c>
      <c r="E26" s="957">
        <v>1693.655</v>
      </c>
      <c r="F26" s="962">
        <v>2309.61</v>
      </c>
      <c r="G26" s="962">
        <v>1891.7739999999999</v>
      </c>
    </row>
    <row r="27" spans="1:7" ht="6.95" customHeight="1" thickBot="1">
      <c r="A27" s="963"/>
      <c r="B27" s="964"/>
      <c r="C27" s="965"/>
      <c r="D27" s="966"/>
      <c r="E27" s="967"/>
      <c r="F27" s="968"/>
      <c r="G27" s="968"/>
    </row>
    <row r="28" spans="1:7" ht="3.75" customHeight="1" thickTop="1">
      <c r="A28" s="950"/>
      <c r="B28" s="969"/>
      <c r="C28" s="970"/>
      <c r="D28" s="970"/>
      <c r="E28" s="970"/>
      <c r="F28" s="950"/>
      <c r="G28" s="970"/>
    </row>
    <row r="29" spans="1:7" ht="14.25" customHeight="1">
      <c r="A29" s="954" t="s">
        <v>628</v>
      </c>
      <c r="B29" s="811"/>
      <c r="C29" s="811"/>
      <c r="D29" s="811"/>
      <c r="E29" s="811"/>
      <c r="F29" s="811"/>
      <c r="G29" s="811"/>
    </row>
    <row r="30" spans="1:7" ht="13.5" customHeight="1">
      <c r="B30" s="971"/>
      <c r="C30" s="971"/>
      <c r="D30" s="971"/>
      <c r="E30" s="971"/>
      <c r="F30" s="971"/>
      <c r="G30" s="971"/>
    </row>
    <row r="31" spans="1:7">
      <c r="A31" s="952"/>
      <c r="B31" s="971"/>
      <c r="C31" s="971"/>
      <c r="D31" s="971"/>
      <c r="E31" s="971"/>
      <c r="F31" s="971"/>
      <c r="G31" s="971"/>
    </row>
    <row r="32" spans="1:7">
      <c r="A32" s="952"/>
      <c r="B32" s="952"/>
      <c r="C32" s="952"/>
      <c r="D32" s="952"/>
      <c r="E32" s="952"/>
      <c r="F32" s="952"/>
      <c r="G32" s="952"/>
    </row>
    <row r="34" spans="2:3">
      <c r="B34" s="900"/>
      <c r="C34" s="900"/>
    </row>
    <row r="35" spans="2:3">
      <c r="B35" s="900"/>
      <c r="C35" s="900"/>
    </row>
    <row r="36" spans="2:3">
      <c r="B36" s="900"/>
      <c r="C36" s="900"/>
    </row>
  </sheetData>
  <mergeCells count="17">
    <mergeCell ref="A2:G2"/>
    <mergeCell ref="A3:G3"/>
    <mergeCell ref="A5:A7"/>
    <mergeCell ref="B5:D5"/>
    <mergeCell ref="E5:G5"/>
    <mergeCell ref="B6:B7"/>
    <mergeCell ref="C6:C7"/>
    <mergeCell ref="D6:D7"/>
    <mergeCell ref="E6:E7"/>
    <mergeCell ref="F6:F7"/>
    <mergeCell ref="G6:G7"/>
    <mergeCell ref="G15:G16"/>
    <mergeCell ref="B15:B16"/>
    <mergeCell ref="C15:C16"/>
    <mergeCell ref="D15:D16"/>
    <mergeCell ref="E15:E16"/>
    <mergeCell ref="F15:F16"/>
  </mergeCells>
  <hyperlinks>
    <hyperlink ref="A1" location="Índice!A1" display="Voltar ao índice"/>
  </hyperlinks>
  <pageMargins left="0.78740157480314965" right="0.78740157480314965" top="1.1811023622047245" bottom="0.78740157480314965" header="0" footer="0"/>
  <pageSetup paperSize="9" orientation="portrait" horizontalDpi="2400" verticalDpi="2400" r:id="rId1"/>
  <headerFooter alignWithMargins="0"/>
</worksheet>
</file>

<file path=xl/worksheets/sheet41.xml><?xml version="1.0" encoding="utf-8"?>
<worksheet xmlns="http://schemas.openxmlformats.org/spreadsheetml/2006/main" xmlns:r="http://schemas.openxmlformats.org/officeDocument/2006/relationships">
  <dimension ref="A1:I56"/>
  <sheetViews>
    <sheetView showGridLines="0" zoomScaleNormal="100" workbookViewId="0"/>
  </sheetViews>
  <sheetFormatPr defaultColWidth="9.140625" defaultRowHeight="12.75"/>
  <cols>
    <col min="1" max="1" width="21.7109375" style="952" customWidth="1"/>
    <col min="2" max="7" width="10.85546875" style="952" customWidth="1"/>
    <col min="8" max="16384" width="9.140625" style="952"/>
  </cols>
  <sheetData>
    <row r="1" spans="1:7" ht="17.25" customHeight="1">
      <c r="A1" s="1921" t="s">
        <v>1737</v>
      </c>
    </row>
    <row r="2" spans="1:7" ht="23.25" customHeight="1">
      <c r="A2" s="2091" t="s">
        <v>629</v>
      </c>
      <c r="B2" s="2091"/>
      <c r="C2" s="2091"/>
      <c r="D2" s="2091"/>
      <c r="E2" s="2091"/>
      <c r="F2" s="2091"/>
      <c r="G2" s="2091"/>
    </row>
    <row r="3" spans="1:7" ht="23.25" customHeight="1">
      <c r="A3" s="2097" t="s">
        <v>630</v>
      </c>
      <c r="B3" s="2098"/>
      <c r="C3" s="2098"/>
      <c r="D3" s="2098"/>
      <c r="E3" s="2098"/>
      <c r="F3" s="2098"/>
      <c r="G3" s="2098"/>
    </row>
    <row r="4" spans="1:7" ht="13.5" customHeight="1">
      <c r="A4" s="972"/>
      <c r="B4" s="950"/>
      <c r="C4" s="950"/>
      <c r="D4" s="950"/>
      <c r="E4" s="950"/>
      <c r="F4" s="950"/>
      <c r="G4" s="973" t="s">
        <v>631</v>
      </c>
    </row>
    <row r="5" spans="1:7" ht="29.25" customHeight="1">
      <c r="A5" s="2092" t="s">
        <v>615</v>
      </c>
      <c r="B5" s="2099" t="s">
        <v>616</v>
      </c>
      <c r="C5" s="2046"/>
      <c r="D5" s="2094"/>
      <c r="E5" s="2045" t="s">
        <v>617</v>
      </c>
      <c r="F5" s="2046"/>
      <c r="G5" s="2094"/>
    </row>
    <row r="6" spans="1:7" ht="17.25" customHeight="1">
      <c r="A6" s="2064"/>
      <c r="B6" s="2095" t="s">
        <v>618</v>
      </c>
      <c r="C6" s="2095" t="s">
        <v>23</v>
      </c>
      <c r="D6" s="2095" t="s">
        <v>632</v>
      </c>
      <c r="E6" s="2095" t="s">
        <v>618</v>
      </c>
      <c r="F6" s="2095" t="s">
        <v>23</v>
      </c>
      <c r="G6" s="2095" t="s">
        <v>632</v>
      </c>
    </row>
    <row r="7" spans="1:7" ht="8.25" customHeight="1">
      <c r="A7" s="2093"/>
      <c r="B7" s="2078"/>
      <c r="C7" s="2078"/>
      <c r="D7" s="2078"/>
      <c r="E7" s="2078"/>
      <c r="F7" s="2078"/>
      <c r="G7" s="2078"/>
    </row>
    <row r="8" spans="1:7" ht="12.95" customHeight="1">
      <c r="A8" s="974"/>
      <c r="B8" s="975"/>
      <c r="C8" s="975"/>
      <c r="D8" s="975"/>
      <c r="E8" s="975"/>
      <c r="F8" s="975"/>
      <c r="G8" s="975"/>
    </row>
    <row r="9" spans="1:7" ht="12.95" customHeight="1">
      <c r="A9" s="976" t="s">
        <v>0</v>
      </c>
      <c r="B9" s="956">
        <v>4020.72</v>
      </c>
      <c r="C9" s="956">
        <v>4144.5790000000006</v>
      </c>
      <c r="D9" s="977">
        <v>4073.2709999999993</v>
      </c>
      <c r="E9" s="956">
        <v>63629.02199999999</v>
      </c>
      <c r="F9" s="956">
        <v>66620.496999999988</v>
      </c>
      <c r="G9" s="977">
        <v>71983.309000000008</v>
      </c>
    </row>
    <row r="10" spans="1:7" ht="12.95" customHeight="1">
      <c r="A10" s="974"/>
      <c r="B10" s="958"/>
      <c r="C10" s="958"/>
      <c r="D10" s="978"/>
      <c r="E10" s="958"/>
      <c r="F10" s="958"/>
      <c r="G10" s="978"/>
    </row>
    <row r="11" spans="1:7" ht="12.95" customHeight="1">
      <c r="A11" s="952" t="s">
        <v>619</v>
      </c>
      <c r="B11" s="958">
        <v>2298.5889999999999</v>
      </c>
      <c r="C11" s="958">
        <v>1787.9870000000001</v>
      </c>
      <c r="D11" s="979">
        <v>1329.095</v>
      </c>
      <c r="E11" s="958">
        <v>62651.350999999988</v>
      </c>
      <c r="F11" s="958">
        <v>65521.442000000003</v>
      </c>
      <c r="G11" s="978">
        <v>70933.891000000003</v>
      </c>
    </row>
    <row r="12" spans="1:7" ht="12.95" customHeight="1">
      <c r="B12" s="958"/>
      <c r="C12" s="958"/>
      <c r="D12" s="979"/>
      <c r="E12" s="958"/>
      <c r="F12" s="958"/>
      <c r="G12" s="978"/>
    </row>
    <row r="13" spans="1:7" ht="12.95" customHeight="1">
      <c r="A13" s="952" t="s">
        <v>620</v>
      </c>
      <c r="B13" s="958">
        <v>474.59900000000005</v>
      </c>
      <c r="C13" s="958">
        <v>545.01700000000005</v>
      </c>
      <c r="D13" s="980">
        <v>559.80799999999999</v>
      </c>
      <c r="E13" s="958">
        <v>8.375</v>
      </c>
      <c r="F13" s="958">
        <v>8.6050000000000004</v>
      </c>
      <c r="G13" s="981">
        <v>12.201000000000001</v>
      </c>
    </row>
    <row r="14" spans="1:7" ht="12.95" customHeight="1">
      <c r="B14" s="958"/>
      <c r="C14" s="958"/>
      <c r="D14" s="979"/>
      <c r="E14" s="958"/>
      <c r="F14" s="958"/>
      <c r="G14" s="978"/>
    </row>
    <row r="15" spans="1:7" ht="12.95" customHeight="1">
      <c r="A15" s="959" t="s">
        <v>621</v>
      </c>
      <c r="B15" s="2096">
        <v>998.63800000000003</v>
      </c>
      <c r="C15" s="2096">
        <v>1565.4510000000002</v>
      </c>
      <c r="D15" s="2096">
        <v>1766.1709999999998</v>
      </c>
      <c r="E15" s="2096">
        <v>3.0150000000000001</v>
      </c>
      <c r="F15" s="2096" t="s">
        <v>633</v>
      </c>
      <c r="G15" s="2096">
        <v>0</v>
      </c>
    </row>
    <row r="16" spans="1:7" ht="12.95" customHeight="1">
      <c r="A16" s="959" t="s">
        <v>622</v>
      </c>
      <c r="B16" s="2096"/>
      <c r="C16" s="2096"/>
      <c r="D16" s="2096"/>
      <c r="E16" s="2096"/>
      <c r="F16" s="2096"/>
      <c r="G16" s="2096"/>
    </row>
    <row r="17" spans="1:9" ht="12.95" customHeight="1">
      <c r="A17" s="959"/>
      <c r="B17" s="958"/>
      <c r="C17" s="958"/>
      <c r="D17" s="958"/>
      <c r="E17" s="958"/>
      <c r="F17" s="958"/>
      <c r="G17" s="958"/>
    </row>
    <row r="18" spans="1:9" ht="12.95" customHeight="1">
      <c r="A18" s="952" t="s">
        <v>623</v>
      </c>
      <c r="B18" s="958">
        <v>10.462</v>
      </c>
      <c r="C18" s="958">
        <v>21.625999999999998</v>
      </c>
      <c r="D18" s="982">
        <v>23.055000000000003</v>
      </c>
      <c r="E18" s="960">
        <v>0.82499999999999996</v>
      </c>
      <c r="F18" s="960">
        <v>0</v>
      </c>
      <c r="G18" s="981">
        <v>0.96099999999999997</v>
      </c>
    </row>
    <row r="19" spans="1:9" ht="12.95" customHeight="1">
      <c r="B19" s="958"/>
      <c r="C19" s="958"/>
      <c r="D19" s="979"/>
      <c r="E19" s="958"/>
      <c r="F19" s="958"/>
      <c r="G19" s="981"/>
    </row>
    <row r="20" spans="1:9" ht="12.95" customHeight="1">
      <c r="A20" s="952" t="s">
        <v>624</v>
      </c>
      <c r="B20" s="958">
        <v>26.594999999999999</v>
      </c>
      <c r="C20" s="958">
        <v>36.277999999999999</v>
      </c>
      <c r="D20" s="979">
        <v>36.453000000000003</v>
      </c>
      <c r="E20" s="958">
        <v>701.27800000000002</v>
      </c>
      <c r="F20" s="958">
        <v>381.25299999999999</v>
      </c>
      <c r="G20" s="978">
        <v>375.21</v>
      </c>
    </row>
    <row r="21" spans="1:9" ht="12.95" customHeight="1">
      <c r="B21" s="958"/>
      <c r="C21" s="958"/>
      <c r="D21" s="979"/>
      <c r="E21" s="958"/>
      <c r="F21" s="958"/>
      <c r="G21" s="978"/>
    </row>
    <row r="22" spans="1:9" ht="12.95" customHeight="1">
      <c r="A22" s="952" t="s">
        <v>625</v>
      </c>
      <c r="B22" s="958">
        <v>169.024</v>
      </c>
      <c r="C22" s="958">
        <v>144.68600000000001</v>
      </c>
      <c r="D22" s="979">
        <v>316.83300000000003</v>
      </c>
      <c r="E22" s="958">
        <v>243.298</v>
      </c>
      <c r="F22" s="958">
        <v>672.43899999999996</v>
      </c>
      <c r="G22" s="978">
        <v>652.76099999999997</v>
      </c>
    </row>
    <row r="23" spans="1:9" ht="12.95" customHeight="1">
      <c r="B23" s="958"/>
      <c r="C23" s="958"/>
      <c r="D23" s="958"/>
      <c r="E23" s="958"/>
      <c r="F23" s="958"/>
      <c r="G23" s="978"/>
    </row>
    <row r="24" spans="1:9" ht="12.95" customHeight="1">
      <c r="A24" s="952" t="s">
        <v>626</v>
      </c>
      <c r="B24" s="960">
        <v>0</v>
      </c>
      <c r="C24" s="960">
        <v>1.0640000000000001</v>
      </c>
      <c r="D24" s="980" t="s">
        <v>633</v>
      </c>
      <c r="E24" s="960">
        <v>0.54</v>
      </c>
      <c r="F24" s="960" t="s">
        <v>633</v>
      </c>
      <c r="G24" s="978">
        <v>1.4850000000000001</v>
      </c>
      <c r="I24" s="881"/>
    </row>
    <row r="25" spans="1:9" ht="12.95" customHeight="1">
      <c r="B25" s="958"/>
      <c r="C25" s="958"/>
      <c r="D25" s="979"/>
      <c r="E25" s="958"/>
      <c r="F25" s="958"/>
      <c r="G25" s="978"/>
    </row>
    <row r="26" spans="1:9" ht="12.95" customHeight="1">
      <c r="A26" s="952" t="s">
        <v>627</v>
      </c>
      <c r="B26" s="958">
        <v>42.812999999999995</v>
      </c>
      <c r="C26" s="958">
        <v>42.470000000000006</v>
      </c>
      <c r="D26" s="983">
        <v>41.853999999999999</v>
      </c>
      <c r="E26" s="958">
        <v>20.34</v>
      </c>
      <c r="F26" s="958">
        <v>35.858000000000004</v>
      </c>
      <c r="G26" s="978">
        <v>6.7999999999999989</v>
      </c>
    </row>
    <row r="27" spans="1:9" ht="6.95" customHeight="1" thickBot="1">
      <c r="A27" s="984"/>
      <c r="B27" s="985"/>
      <c r="C27" s="985"/>
      <c r="D27" s="985"/>
      <c r="E27" s="985"/>
      <c r="F27" s="985"/>
      <c r="G27" s="986"/>
    </row>
    <row r="28" spans="1:9" ht="3.75" customHeight="1" thickTop="1">
      <c r="A28" s="987"/>
      <c r="B28" s="988"/>
      <c r="C28" s="988"/>
      <c r="D28" s="988"/>
      <c r="E28" s="988"/>
      <c r="F28" s="988"/>
      <c r="G28" s="950"/>
    </row>
    <row r="29" spans="1:9" ht="12.95" customHeight="1">
      <c r="A29" s="954" t="s">
        <v>628</v>
      </c>
      <c r="B29" s="971"/>
      <c r="C29" s="971"/>
      <c r="D29" s="971"/>
      <c r="E29" s="971"/>
      <c r="F29" s="971"/>
      <c r="G29" s="971"/>
    </row>
    <row r="30" spans="1:9" ht="15" customHeight="1"/>
    <row r="31" spans="1:9" ht="15" customHeight="1"/>
    <row r="32" spans="1:9" ht="15" customHeight="1">
      <c r="B32" s="989"/>
      <c r="C32" s="989"/>
      <c r="D32" s="989"/>
    </row>
    <row r="33" spans="1:4" ht="15" customHeight="1">
      <c r="B33" s="989"/>
      <c r="C33" s="989"/>
      <c r="D33" s="989"/>
    </row>
    <row r="34" spans="1:4" ht="15" customHeight="1"/>
    <row r="35" spans="1:4" ht="9.9499999999999993" customHeight="1"/>
    <row r="36" spans="1:4" ht="15" customHeight="1"/>
    <row r="37" spans="1:4" ht="12" customHeight="1">
      <c r="A37" s="990"/>
    </row>
    <row r="38" spans="1:4" ht="12" customHeight="1">
      <c r="A38" s="991"/>
    </row>
    <row r="39" spans="1:4" ht="12" customHeight="1">
      <c r="A39" s="883"/>
    </row>
    <row r="40" spans="1:4" ht="12" customHeight="1">
      <c r="A40" s="883"/>
    </row>
    <row r="41" spans="1:4" ht="12" customHeight="1">
      <c r="A41" s="883"/>
    </row>
    <row r="42" spans="1:4" ht="12" customHeight="1">
      <c r="A42" s="883"/>
    </row>
    <row r="43" spans="1:4" ht="12" customHeight="1">
      <c r="A43" s="883"/>
    </row>
    <row r="44" spans="1:4" ht="12" customHeight="1">
      <c r="A44" s="883"/>
    </row>
    <row r="45" spans="1:4" ht="12" customHeight="1">
      <c r="A45" s="883"/>
    </row>
    <row r="46" spans="1:4" ht="12" customHeight="1">
      <c r="A46" s="883"/>
    </row>
    <row r="47" spans="1:4" ht="12" customHeight="1">
      <c r="A47" s="883"/>
    </row>
    <row r="48" spans="1:4" ht="12" customHeight="1">
      <c r="A48" s="883"/>
    </row>
    <row r="49" spans="1:1" ht="12" customHeight="1">
      <c r="A49" s="883"/>
    </row>
    <row r="50" spans="1:1" ht="12" customHeight="1">
      <c r="A50" s="883"/>
    </row>
    <row r="51" spans="1:1" ht="12" customHeight="1">
      <c r="A51" s="883"/>
    </row>
    <row r="52" spans="1:1" ht="12" customHeight="1">
      <c r="A52" s="883"/>
    </row>
    <row r="53" spans="1:1" ht="12" customHeight="1">
      <c r="A53" s="883"/>
    </row>
    <row r="54" spans="1:1" ht="12" customHeight="1">
      <c r="A54" s="883"/>
    </row>
    <row r="55" spans="1:1" ht="12" customHeight="1"/>
    <row r="56" spans="1:1" ht="15.75" customHeight="1"/>
  </sheetData>
  <mergeCells count="17">
    <mergeCell ref="A2:G2"/>
    <mergeCell ref="A3:G3"/>
    <mergeCell ref="A5:A7"/>
    <mergeCell ref="B5:D5"/>
    <mergeCell ref="E5:G5"/>
    <mergeCell ref="B6:B7"/>
    <mergeCell ref="C6:C7"/>
    <mergeCell ref="D6:D7"/>
    <mergeCell ref="E6:E7"/>
    <mergeCell ref="F6:F7"/>
    <mergeCell ref="G6:G7"/>
    <mergeCell ref="G15:G16"/>
    <mergeCell ref="B15:B16"/>
    <mergeCell ref="C15:C16"/>
    <mergeCell ref="D15:D16"/>
    <mergeCell ref="E15:E16"/>
    <mergeCell ref="F15:F16"/>
  </mergeCells>
  <hyperlinks>
    <hyperlink ref="A1" location="Índice!A1" display="Voltar ao índice"/>
  </hyperlinks>
  <printOptions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dimension ref="A1:H37"/>
  <sheetViews>
    <sheetView showGridLines="0" workbookViewId="0"/>
  </sheetViews>
  <sheetFormatPr defaultColWidth="9.140625" defaultRowHeight="12.75"/>
  <cols>
    <col min="1" max="1" width="20.85546875" style="122" customWidth="1"/>
    <col min="2" max="7" width="11" style="122" customWidth="1"/>
    <col min="8" max="16384" width="9.140625" style="122"/>
  </cols>
  <sheetData>
    <row r="1" spans="1:8" ht="17.25" customHeight="1">
      <c r="A1" s="1921" t="s">
        <v>1737</v>
      </c>
    </row>
    <row r="2" spans="1:8" ht="23.25" customHeight="1">
      <c r="A2" s="2091" t="s">
        <v>634</v>
      </c>
      <c r="B2" s="2091"/>
      <c r="C2" s="2091"/>
      <c r="D2" s="2091"/>
      <c r="E2" s="2091"/>
      <c r="F2" s="2091"/>
      <c r="G2" s="2091"/>
    </row>
    <row r="3" spans="1:8" ht="23.25" customHeight="1">
      <c r="A3" s="2070" t="s">
        <v>635</v>
      </c>
      <c r="B3" s="2070"/>
      <c r="C3" s="2070"/>
      <c r="D3" s="2070"/>
      <c r="E3" s="2070"/>
      <c r="F3" s="2070"/>
      <c r="G3" s="2070"/>
    </row>
    <row r="4" spans="1:8" ht="13.5" customHeight="1">
      <c r="A4" s="949"/>
      <c r="B4" s="950"/>
      <c r="C4" s="950"/>
      <c r="D4" s="950"/>
      <c r="E4" s="951"/>
      <c r="F4" s="950"/>
      <c r="G4" s="951" t="s">
        <v>614</v>
      </c>
    </row>
    <row r="5" spans="1:8" ht="29.25" customHeight="1">
      <c r="A5" s="2092" t="s">
        <v>615</v>
      </c>
      <c r="B5" s="992"/>
      <c r="C5" s="993" t="s">
        <v>616</v>
      </c>
      <c r="D5" s="994"/>
      <c r="E5" s="2045" t="s">
        <v>617</v>
      </c>
      <c r="F5" s="2046"/>
      <c r="G5" s="2094"/>
    </row>
    <row r="6" spans="1:8" ht="11.25" customHeight="1">
      <c r="A6" s="2064"/>
      <c r="B6" s="2095" t="s">
        <v>618</v>
      </c>
      <c r="C6" s="2095" t="s">
        <v>23</v>
      </c>
      <c r="D6" s="2095" t="s">
        <v>632</v>
      </c>
      <c r="E6" s="2095" t="s">
        <v>618</v>
      </c>
      <c r="F6" s="2095" t="s">
        <v>23</v>
      </c>
      <c r="G6" s="2095" t="s">
        <v>632</v>
      </c>
    </row>
    <row r="7" spans="1:8" ht="11.25" customHeight="1">
      <c r="A7" s="2093"/>
      <c r="B7" s="2078"/>
      <c r="C7" s="2078"/>
      <c r="D7" s="2078"/>
      <c r="E7" s="2078"/>
      <c r="F7" s="2078"/>
      <c r="G7" s="2078"/>
    </row>
    <row r="8" spans="1:8" ht="12.95" customHeight="1">
      <c r="A8" s="952"/>
      <c r="B8" s="953"/>
      <c r="C8" s="952"/>
      <c r="D8" s="952"/>
      <c r="E8" s="952"/>
      <c r="F8" s="952"/>
      <c r="G8" s="952"/>
    </row>
    <row r="9" spans="1:8" ht="12.95" customHeight="1">
      <c r="A9" s="954" t="s">
        <v>0</v>
      </c>
      <c r="B9" s="956">
        <v>2006.2039999999997</v>
      </c>
      <c r="C9" s="956">
        <v>2184.1710000000003</v>
      </c>
      <c r="D9" s="956">
        <v>3218.7379999999998</v>
      </c>
      <c r="E9" s="956">
        <v>11533.911</v>
      </c>
      <c r="F9" s="956">
        <v>10007.381999999998</v>
      </c>
      <c r="G9" s="956">
        <v>11917.324000000002</v>
      </c>
    </row>
    <row r="10" spans="1:8" ht="12.95" customHeight="1">
      <c r="A10" s="952"/>
      <c r="B10" s="958"/>
      <c r="C10" s="958"/>
      <c r="D10" s="958"/>
      <c r="E10" s="958"/>
      <c r="F10" s="958"/>
      <c r="G10" s="958"/>
    </row>
    <row r="11" spans="1:8" ht="12.95" customHeight="1">
      <c r="A11" s="952" t="s">
        <v>619</v>
      </c>
      <c r="B11" s="958">
        <v>584.18899999999996</v>
      </c>
      <c r="C11" s="958">
        <v>945.18799999999987</v>
      </c>
      <c r="D11" s="958">
        <v>1274.3430000000001</v>
      </c>
      <c r="E11" s="960">
        <v>11307.294999999998</v>
      </c>
      <c r="F11" s="960">
        <v>9777.1769999999997</v>
      </c>
      <c r="G11" s="960">
        <v>11436.192000000003</v>
      </c>
      <c r="H11" s="957"/>
    </row>
    <row r="12" spans="1:8" ht="12.95" customHeight="1">
      <c r="A12" s="952"/>
      <c r="B12" s="958"/>
      <c r="C12" s="958"/>
      <c r="D12" s="958"/>
      <c r="E12" s="960"/>
      <c r="F12" s="960"/>
      <c r="G12" s="960"/>
    </row>
    <row r="13" spans="1:8" ht="12.95" customHeight="1">
      <c r="A13" s="952" t="s">
        <v>620</v>
      </c>
      <c r="B13" s="958">
        <v>1.2070000000000001</v>
      </c>
      <c r="C13" s="958">
        <v>1.8679999999999999</v>
      </c>
      <c r="D13" s="958">
        <v>187.21</v>
      </c>
      <c r="E13" s="960">
        <v>12.962</v>
      </c>
      <c r="F13" s="960">
        <v>6.7870000000000008</v>
      </c>
      <c r="G13" s="960">
        <v>13.523999999999999</v>
      </c>
    </row>
    <row r="14" spans="1:8" ht="12.95" customHeight="1">
      <c r="A14" s="952"/>
      <c r="B14" s="958"/>
      <c r="C14" s="958"/>
      <c r="D14" s="958"/>
      <c r="E14" s="960"/>
      <c r="F14" s="960"/>
      <c r="G14" s="960"/>
    </row>
    <row r="15" spans="1:8" ht="12.95" customHeight="1">
      <c r="A15" s="959" t="s">
        <v>621</v>
      </c>
      <c r="B15" s="2090">
        <v>666.46800000000007</v>
      </c>
      <c r="C15" s="2090">
        <v>732.5390000000001</v>
      </c>
      <c r="D15" s="2090">
        <v>1349.5619999999997</v>
      </c>
      <c r="E15" s="2090">
        <v>0.97799999999999998</v>
      </c>
      <c r="F15" s="2090">
        <v>1.462</v>
      </c>
      <c r="G15" s="2090">
        <v>1.6419999999999999</v>
      </c>
    </row>
    <row r="16" spans="1:8" ht="12.95" customHeight="1">
      <c r="A16" s="959" t="s">
        <v>622</v>
      </c>
      <c r="B16" s="2090"/>
      <c r="C16" s="2090"/>
      <c r="D16" s="2090"/>
      <c r="E16" s="2090"/>
      <c r="F16" s="2090"/>
      <c r="G16" s="2090"/>
    </row>
    <row r="17" spans="1:7" ht="12.95" customHeight="1">
      <c r="A17" s="959"/>
      <c r="B17" s="957"/>
      <c r="C17" s="957"/>
      <c r="D17" s="957"/>
      <c r="E17" s="960"/>
      <c r="F17" s="960"/>
      <c r="G17" s="960"/>
    </row>
    <row r="18" spans="1:7" ht="12.95" customHeight="1">
      <c r="A18" s="952" t="s">
        <v>623</v>
      </c>
      <c r="B18" s="958">
        <v>3.9459999999999997</v>
      </c>
      <c r="C18" s="958">
        <v>6.9989999999999997</v>
      </c>
      <c r="D18" s="958">
        <v>8.9359999999999999</v>
      </c>
      <c r="E18" s="960" t="s">
        <v>633</v>
      </c>
      <c r="F18" s="960">
        <v>0.52</v>
      </c>
      <c r="G18" s="960">
        <v>1.446</v>
      </c>
    </row>
    <row r="19" spans="1:7" ht="12.95" customHeight="1">
      <c r="A19" s="952"/>
      <c r="B19" s="957"/>
      <c r="C19" s="957"/>
      <c r="D19" s="957"/>
      <c r="E19" s="923"/>
      <c r="F19" s="923"/>
      <c r="G19" s="923"/>
    </row>
    <row r="20" spans="1:7" ht="12.95" customHeight="1">
      <c r="A20" s="952" t="s">
        <v>624</v>
      </c>
      <c r="B20" s="958">
        <v>690.37700000000007</v>
      </c>
      <c r="C20" s="958">
        <v>472.14100000000002</v>
      </c>
      <c r="D20" s="958">
        <v>287.89200000000005</v>
      </c>
      <c r="E20" s="960">
        <v>140.464</v>
      </c>
      <c r="F20" s="960">
        <v>117.765</v>
      </c>
      <c r="G20" s="960">
        <v>130.68299999999999</v>
      </c>
    </row>
    <row r="21" spans="1:7" ht="12.95" customHeight="1">
      <c r="A21" s="952"/>
      <c r="B21" s="958"/>
      <c r="C21" s="958"/>
      <c r="D21" s="958"/>
      <c r="E21" s="960"/>
      <c r="F21" s="960"/>
      <c r="G21" s="960"/>
    </row>
    <row r="22" spans="1:7" ht="12.95" customHeight="1">
      <c r="A22" s="952" t="s">
        <v>625</v>
      </c>
      <c r="B22" s="960">
        <v>0.77500000000000013</v>
      </c>
      <c r="C22" s="960">
        <v>1.097</v>
      </c>
      <c r="D22" s="960">
        <v>20.515000000000001</v>
      </c>
      <c r="E22" s="960">
        <v>9.6920000000000002</v>
      </c>
      <c r="F22" s="960">
        <v>20.414000000000001</v>
      </c>
      <c r="G22" s="960">
        <v>15.695</v>
      </c>
    </row>
    <row r="23" spans="1:7" ht="12.95" customHeight="1">
      <c r="A23" s="952"/>
      <c r="B23" s="958"/>
      <c r="C23" s="958"/>
      <c r="D23" s="958"/>
      <c r="E23" s="960"/>
      <c r="F23" s="960"/>
      <c r="G23" s="960"/>
    </row>
    <row r="24" spans="1:7" ht="12.95" customHeight="1">
      <c r="A24" s="952" t="s">
        <v>626</v>
      </c>
      <c r="B24" s="958">
        <v>22.222999999999999</v>
      </c>
      <c r="C24" s="958">
        <v>4.2549999999999999</v>
      </c>
      <c r="D24" s="958">
        <v>52.202999999999996</v>
      </c>
      <c r="E24" s="960">
        <v>5.1989999999999998</v>
      </c>
      <c r="F24" s="960">
        <v>4.0250000000000004</v>
      </c>
      <c r="G24" s="960">
        <v>5.7539999999999996</v>
      </c>
    </row>
    <row r="25" spans="1:7" ht="12.95" customHeight="1">
      <c r="A25" s="952"/>
      <c r="B25" s="958"/>
      <c r="C25" s="958"/>
      <c r="D25" s="958"/>
      <c r="E25" s="960"/>
      <c r="F25" s="960"/>
      <c r="G25" s="960"/>
    </row>
    <row r="26" spans="1:7" ht="12.95" customHeight="1">
      <c r="A26" s="952" t="s">
        <v>627</v>
      </c>
      <c r="B26" s="958">
        <v>37.019000000000005</v>
      </c>
      <c r="C26" s="958">
        <v>20.084</v>
      </c>
      <c r="D26" s="958">
        <v>38.076999999999991</v>
      </c>
      <c r="E26" s="960">
        <v>57.142000000000003</v>
      </c>
      <c r="F26" s="960">
        <v>79.231999999999999</v>
      </c>
      <c r="G26" s="958">
        <v>312.38799999999998</v>
      </c>
    </row>
    <row r="27" spans="1:7" ht="6.95" customHeight="1" thickBot="1">
      <c r="A27" s="963"/>
      <c r="B27" s="964"/>
      <c r="C27" s="965"/>
      <c r="D27" s="965"/>
      <c r="E27" s="965"/>
      <c r="F27" s="965"/>
      <c r="G27" s="963"/>
    </row>
    <row r="28" spans="1:7" ht="3.75" customHeight="1" thickTop="1">
      <c r="A28" s="950"/>
      <c r="B28" s="969"/>
      <c r="C28" s="970"/>
      <c r="D28" s="970"/>
      <c r="E28" s="970"/>
      <c r="F28" s="950"/>
      <c r="G28" s="970"/>
    </row>
    <row r="29" spans="1:7" s="952" customFormat="1" ht="12.95" customHeight="1">
      <c r="A29" s="954" t="s">
        <v>628</v>
      </c>
      <c r="B29" s="971"/>
      <c r="C29" s="971"/>
      <c r="D29" s="971"/>
      <c r="E29" s="971"/>
      <c r="F29" s="971"/>
      <c r="G29" s="971"/>
    </row>
    <row r="30" spans="1:7" s="900" customFormat="1" ht="8.25" customHeight="1">
      <c r="B30" s="989"/>
      <c r="C30" s="989"/>
      <c r="D30" s="989"/>
      <c r="E30" s="989"/>
      <c r="F30" s="989"/>
      <c r="G30" s="989"/>
    </row>
    <row r="31" spans="1:7">
      <c r="B31" s="971"/>
      <c r="C31" s="971"/>
      <c r="D31" s="971"/>
      <c r="E31" s="971"/>
      <c r="F31" s="971"/>
      <c r="G31" s="971"/>
    </row>
    <row r="32" spans="1:7">
      <c r="A32" s="952"/>
      <c r="B32" s="971"/>
      <c r="C32" s="971"/>
      <c r="D32" s="971"/>
      <c r="E32" s="971"/>
      <c r="F32" s="971"/>
      <c r="G32" s="971"/>
    </row>
    <row r="33" spans="1:7">
      <c r="A33" s="952"/>
      <c r="B33" s="952"/>
      <c r="C33" s="952"/>
      <c r="D33" s="952"/>
      <c r="E33" s="952"/>
      <c r="F33" s="952"/>
      <c r="G33" s="952"/>
    </row>
    <row r="35" spans="1:7">
      <c r="B35" s="900"/>
      <c r="C35" s="900"/>
    </row>
    <row r="36" spans="1:7">
      <c r="B36" s="900"/>
      <c r="C36" s="900"/>
    </row>
    <row r="37" spans="1:7">
      <c r="B37" s="900"/>
      <c r="C37" s="900"/>
    </row>
  </sheetData>
  <mergeCells count="16">
    <mergeCell ref="G15:G16"/>
    <mergeCell ref="A2:G2"/>
    <mergeCell ref="A3:G3"/>
    <mergeCell ref="A5:A7"/>
    <mergeCell ref="E5:G5"/>
    <mergeCell ref="B6:B7"/>
    <mergeCell ref="C6:C7"/>
    <mergeCell ref="D6:D7"/>
    <mergeCell ref="E6:E7"/>
    <mergeCell ref="F6:F7"/>
    <mergeCell ref="G6:G7"/>
    <mergeCell ref="B15:B16"/>
    <mergeCell ref="C15:C16"/>
    <mergeCell ref="D15:D16"/>
    <mergeCell ref="E15:E16"/>
    <mergeCell ref="F15:F16"/>
  </mergeCells>
  <hyperlinks>
    <hyperlink ref="A1" location="Índice!A1" display="Voltar ao índice"/>
  </hyperlinks>
  <pageMargins left="0.78740157480314965" right="0.78740157480314965" top="1.1811023622047245" bottom="0.78740157480314965" header="0.17" footer="0"/>
  <pageSetup paperSize="9" orientation="portrait" horizontalDpi="2400" verticalDpi="2400" r:id="rId1"/>
  <headerFooter alignWithMargins="0"/>
</worksheet>
</file>

<file path=xl/worksheets/sheet43.xml><?xml version="1.0" encoding="utf-8"?>
<worksheet xmlns="http://schemas.openxmlformats.org/spreadsheetml/2006/main" xmlns:r="http://schemas.openxmlformats.org/officeDocument/2006/relationships">
  <dimension ref="A1:G38"/>
  <sheetViews>
    <sheetView showGridLines="0" workbookViewId="0"/>
  </sheetViews>
  <sheetFormatPr defaultColWidth="9.140625" defaultRowHeight="12.75"/>
  <cols>
    <col min="1" max="1" width="22.42578125" style="122" customWidth="1"/>
    <col min="2" max="7" width="10.7109375" style="122" customWidth="1"/>
    <col min="8" max="16384" width="9.140625" style="122"/>
  </cols>
  <sheetData>
    <row r="1" spans="1:7" ht="17.25" customHeight="1">
      <c r="A1" s="1921" t="s">
        <v>1737</v>
      </c>
    </row>
    <row r="2" spans="1:7" ht="23.25" customHeight="1">
      <c r="A2" s="2091" t="s">
        <v>636</v>
      </c>
      <c r="B2" s="2091"/>
      <c r="C2" s="2091"/>
      <c r="D2" s="2091"/>
      <c r="E2" s="2091"/>
      <c r="F2" s="2091"/>
      <c r="G2" s="2091"/>
    </row>
    <row r="3" spans="1:7" ht="23.25" customHeight="1">
      <c r="A3" s="2070" t="s">
        <v>637</v>
      </c>
      <c r="B3" s="2070"/>
      <c r="C3" s="2070"/>
      <c r="D3" s="2070"/>
      <c r="E3" s="2070"/>
      <c r="F3" s="2070"/>
      <c r="G3" s="2070"/>
    </row>
    <row r="4" spans="1:7" ht="13.5" customHeight="1">
      <c r="A4" s="949"/>
      <c r="B4" s="950"/>
      <c r="C4" s="950"/>
      <c r="D4" s="950"/>
      <c r="E4" s="951"/>
      <c r="F4" s="950"/>
      <c r="G4" s="951" t="s">
        <v>614</v>
      </c>
    </row>
    <row r="5" spans="1:7" ht="29.25" customHeight="1">
      <c r="A5" s="2092" t="s">
        <v>615</v>
      </c>
      <c r="B5" s="992"/>
      <c r="C5" s="993" t="s">
        <v>616</v>
      </c>
      <c r="D5" s="994"/>
      <c r="E5" s="2045" t="s">
        <v>617</v>
      </c>
      <c r="F5" s="2046"/>
      <c r="G5" s="2094"/>
    </row>
    <row r="6" spans="1:7" ht="11.25" customHeight="1">
      <c r="A6" s="2064"/>
      <c r="B6" s="2095" t="s">
        <v>618</v>
      </c>
      <c r="C6" s="2095" t="s">
        <v>23</v>
      </c>
      <c r="D6" s="2095" t="s">
        <v>632</v>
      </c>
      <c r="E6" s="2095" t="s">
        <v>618</v>
      </c>
      <c r="F6" s="2095" t="s">
        <v>23</v>
      </c>
      <c r="G6" s="2095" t="s">
        <v>632</v>
      </c>
    </row>
    <row r="7" spans="1:7" ht="11.25" customHeight="1">
      <c r="A7" s="2093"/>
      <c r="B7" s="2078"/>
      <c r="C7" s="2078"/>
      <c r="D7" s="2078"/>
      <c r="E7" s="2078"/>
      <c r="F7" s="2078"/>
      <c r="G7" s="2078"/>
    </row>
    <row r="8" spans="1:7" ht="12.95" customHeight="1">
      <c r="A8" s="952"/>
      <c r="B8" s="953"/>
      <c r="C8" s="953"/>
      <c r="D8" s="952"/>
      <c r="E8" s="952"/>
      <c r="F8" s="952"/>
      <c r="G8" s="952"/>
    </row>
    <row r="9" spans="1:7" ht="12.95" customHeight="1">
      <c r="A9" s="954" t="s">
        <v>0</v>
      </c>
      <c r="B9" s="995">
        <v>4531.2950000000001</v>
      </c>
      <c r="C9" s="995">
        <v>5535.6310000000021</v>
      </c>
      <c r="D9" s="995">
        <v>4667.049</v>
      </c>
      <c r="E9" s="995">
        <v>28714.29</v>
      </c>
      <c r="F9" s="995">
        <v>26217.371000000003</v>
      </c>
      <c r="G9" s="995">
        <v>18025.750999999997</v>
      </c>
    </row>
    <row r="10" spans="1:7" ht="12.95" customHeight="1">
      <c r="A10" s="952"/>
      <c r="B10" s="996"/>
      <c r="C10" s="996"/>
      <c r="D10" s="996"/>
      <c r="E10" s="996"/>
      <c r="F10" s="996"/>
      <c r="G10" s="996"/>
    </row>
    <row r="11" spans="1:7" ht="12.95" customHeight="1">
      <c r="A11" s="952" t="s">
        <v>619</v>
      </c>
      <c r="B11" s="996">
        <v>3989.5160000000005</v>
      </c>
      <c r="C11" s="996">
        <v>3593.2419999999997</v>
      </c>
      <c r="D11" s="996">
        <v>3861.842000000001</v>
      </c>
      <c r="E11" s="996">
        <v>27112.929</v>
      </c>
      <c r="F11" s="996">
        <v>24932.188000000002</v>
      </c>
      <c r="G11" s="996">
        <v>16820.786</v>
      </c>
    </row>
    <row r="12" spans="1:7" ht="12.95" customHeight="1">
      <c r="A12" s="952"/>
      <c r="B12" s="996"/>
      <c r="C12" s="996"/>
      <c r="D12" s="996"/>
      <c r="E12" s="996"/>
      <c r="F12" s="996"/>
      <c r="G12" s="996"/>
    </row>
    <row r="13" spans="1:7" ht="12.95" customHeight="1">
      <c r="A13" s="952" t="s">
        <v>620</v>
      </c>
      <c r="B13" s="996">
        <v>73.837000000000003</v>
      </c>
      <c r="C13" s="996">
        <v>273.16500000000002</v>
      </c>
      <c r="D13" s="996">
        <v>290.34399999999999</v>
      </c>
      <c r="E13" s="996">
        <v>45.333999999999996</v>
      </c>
      <c r="F13" s="996">
        <v>50.672000000000004</v>
      </c>
      <c r="G13" s="996">
        <v>49.418999999999997</v>
      </c>
    </row>
    <row r="14" spans="1:7" ht="12.95" customHeight="1">
      <c r="A14" s="952"/>
      <c r="B14" s="996"/>
      <c r="C14" s="996"/>
      <c r="D14" s="996"/>
      <c r="E14" s="996"/>
      <c r="F14" s="996"/>
      <c r="G14" s="996"/>
    </row>
    <row r="15" spans="1:7" ht="12.95" customHeight="1">
      <c r="A15" s="959" t="s">
        <v>621</v>
      </c>
      <c r="B15" s="2085">
        <v>268.73399999999998</v>
      </c>
      <c r="C15" s="2085">
        <v>1411.9390000000001</v>
      </c>
      <c r="D15" s="2085">
        <v>376.51899999999989</v>
      </c>
      <c r="E15" s="2085" t="s">
        <v>633</v>
      </c>
      <c r="F15" s="2085">
        <v>0.61899999999999999</v>
      </c>
      <c r="G15" s="2085">
        <v>36.46</v>
      </c>
    </row>
    <row r="16" spans="1:7" ht="12.95" customHeight="1">
      <c r="A16" s="959" t="s">
        <v>622</v>
      </c>
      <c r="B16" s="2085"/>
      <c r="C16" s="2085"/>
      <c r="D16" s="2085"/>
      <c r="E16" s="2085"/>
      <c r="F16" s="2085"/>
      <c r="G16" s="2085"/>
    </row>
    <row r="17" spans="1:7" ht="12.95" customHeight="1">
      <c r="A17" s="959"/>
      <c r="B17" s="996"/>
      <c r="C17" s="996"/>
    </row>
    <row r="18" spans="1:7" ht="12.95" customHeight="1">
      <c r="A18" s="952" t="s">
        <v>623</v>
      </c>
      <c r="B18" s="997">
        <v>2.5649999999999999</v>
      </c>
      <c r="C18" s="997">
        <v>1.0429999999999999</v>
      </c>
      <c r="D18" s="902" t="s">
        <v>633</v>
      </c>
      <c r="E18" s="998">
        <v>5.7770000000000001</v>
      </c>
      <c r="F18" s="998">
        <v>17.205000000000002</v>
      </c>
      <c r="G18" s="998">
        <v>5.9429999999999996</v>
      </c>
    </row>
    <row r="19" spans="1:7" ht="12.95" customHeight="1">
      <c r="A19" s="952"/>
      <c r="B19" s="996"/>
      <c r="C19" s="996"/>
      <c r="D19" s="902"/>
      <c r="E19" s="998"/>
      <c r="F19" s="998"/>
      <c r="G19" s="998"/>
    </row>
    <row r="20" spans="1:7" ht="12.95" customHeight="1">
      <c r="A20" s="952" t="s">
        <v>624</v>
      </c>
      <c r="B20" s="902">
        <v>52.274999999999999</v>
      </c>
      <c r="C20" s="902">
        <v>178.43899999999999</v>
      </c>
      <c r="D20" s="996">
        <v>77.563000000000002</v>
      </c>
      <c r="E20" s="902">
        <v>762.12800000000004</v>
      </c>
      <c r="F20" s="902">
        <v>631.33100000000002</v>
      </c>
      <c r="G20" s="902">
        <v>592.697</v>
      </c>
    </row>
    <row r="21" spans="1:7" ht="12.95" customHeight="1">
      <c r="A21" s="952"/>
      <c r="B21" s="996"/>
      <c r="C21" s="996"/>
      <c r="D21" s="989"/>
      <c r="E21" s="902"/>
      <c r="F21" s="902"/>
      <c r="G21" s="902"/>
    </row>
    <row r="22" spans="1:7" ht="12.95" customHeight="1">
      <c r="A22" s="952" t="s">
        <v>625</v>
      </c>
      <c r="B22" s="989">
        <v>5.1909999999999998</v>
      </c>
      <c r="C22" s="989">
        <v>2.5219999999999998</v>
      </c>
      <c r="D22" s="996">
        <v>3.2229999999999999</v>
      </c>
      <c r="E22" s="902">
        <v>39.043999999999997</v>
      </c>
      <c r="F22" s="902">
        <v>23.858000000000001</v>
      </c>
      <c r="G22" s="902">
        <v>13.138</v>
      </c>
    </row>
    <row r="23" spans="1:7" ht="12.95" customHeight="1">
      <c r="A23" s="952"/>
      <c r="B23" s="996"/>
      <c r="C23" s="996"/>
      <c r="D23" s="996"/>
      <c r="E23" s="996"/>
      <c r="F23" s="996"/>
      <c r="G23" s="996"/>
    </row>
    <row r="24" spans="1:7" ht="12.95" customHeight="1">
      <c r="A24" s="952" t="s">
        <v>626</v>
      </c>
      <c r="B24" s="996">
        <v>55.393999999999998</v>
      </c>
      <c r="C24" s="996">
        <v>18.956</v>
      </c>
      <c r="D24" s="996">
        <v>39.405000000000001</v>
      </c>
      <c r="E24" s="996">
        <v>325.745</v>
      </c>
      <c r="F24" s="996">
        <v>164.36500000000001</v>
      </c>
      <c r="G24" s="996">
        <v>115.852</v>
      </c>
    </row>
    <row r="25" spans="1:7" ht="12.95" customHeight="1">
      <c r="A25" s="952"/>
      <c r="B25" s="996"/>
      <c r="C25" s="996"/>
      <c r="D25" s="996"/>
      <c r="E25" s="996"/>
      <c r="F25" s="996"/>
      <c r="G25" s="996"/>
    </row>
    <row r="26" spans="1:7" ht="12.95" customHeight="1">
      <c r="A26" s="952" t="s">
        <v>627</v>
      </c>
      <c r="B26" s="996">
        <v>83.782999999999987</v>
      </c>
      <c r="C26" s="996">
        <v>56.325000000000003</v>
      </c>
      <c r="D26" s="996">
        <v>17.878</v>
      </c>
      <c r="E26" s="996">
        <v>423.15000000000003</v>
      </c>
      <c r="F26" s="996">
        <v>397.13299999999998</v>
      </c>
      <c r="G26" s="996">
        <v>391.45599999999996</v>
      </c>
    </row>
    <row r="27" spans="1:7" ht="6.95" customHeight="1" thickBot="1">
      <c r="A27" s="963"/>
      <c r="B27" s="964"/>
      <c r="C27" s="965"/>
      <c r="D27" s="965"/>
      <c r="E27" s="965"/>
      <c r="F27" s="965"/>
      <c r="G27" s="963"/>
    </row>
    <row r="28" spans="1:7" ht="3.75" customHeight="1" thickTop="1">
      <c r="A28" s="950"/>
      <c r="B28" s="969"/>
      <c r="C28" s="970"/>
      <c r="D28" s="970"/>
      <c r="E28" s="970"/>
      <c r="F28" s="950"/>
      <c r="G28" s="970"/>
    </row>
    <row r="29" spans="1:7" s="952" customFormat="1" ht="12.95" customHeight="1">
      <c r="A29" s="954" t="s">
        <v>628</v>
      </c>
      <c r="B29" s="971"/>
      <c r="C29" s="971"/>
      <c r="D29" s="971"/>
      <c r="E29" s="971"/>
      <c r="F29" s="971"/>
      <c r="G29" s="971"/>
    </row>
    <row r="30" spans="1:7" s="900" customFormat="1" ht="8.25" customHeight="1">
      <c r="B30" s="989"/>
      <c r="C30" s="989"/>
      <c r="D30" s="989"/>
      <c r="E30" s="989"/>
      <c r="F30" s="989"/>
      <c r="G30" s="989"/>
    </row>
    <row r="31" spans="1:7">
      <c r="B31" s="971"/>
      <c r="C31" s="971"/>
      <c r="D31" s="971"/>
      <c r="E31" s="971"/>
      <c r="F31" s="971"/>
      <c r="G31" s="971"/>
    </row>
    <row r="32" spans="1:7">
      <c r="A32" s="952"/>
      <c r="B32" s="971"/>
      <c r="C32" s="971"/>
      <c r="D32" s="971"/>
      <c r="E32" s="971"/>
      <c r="F32" s="971"/>
      <c r="G32" s="971"/>
    </row>
    <row r="33" spans="1:7">
      <c r="A33" s="952"/>
      <c r="B33" s="971"/>
      <c r="C33" s="971"/>
      <c r="D33" s="971"/>
      <c r="E33" s="971"/>
      <c r="F33" s="971"/>
      <c r="G33" s="971"/>
    </row>
    <row r="34" spans="1:7">
      <c r="A34" s="952"/>
      <c r="B34" s="952"/>
      <c r="C34" s="952"/>
      <c r="D34" s="952"/>
      <c r="E34" s="952"/>
      <c r="F34" s="952"/>
      <c r="G34" s="952"/>
    </row>
    <row r="36" spans="1:7">
      <c r="B36" s="900"/>
      <c r="C36" s="900"/>
    </row>
    <row r="37" spans="1:7">
      <c r="B37" s="900"/>
      <c r="C37" s="900"/>
    </row>
    <row r="38" spans="1:7">
      <c r="B38" s="900"/>
      <c r="C38" s="900"/>
    </row>
  </sheetData>
  <mergeCells count="16">
    <mergeCell ref="G15:G16"/>
    <mergeCell ref="A2:G2"/>
    <mergeCell ref="A3:G3"/>
    <mergeCell ref="A5:A7"/>
    <mergeCell ref="E5:G5"/>
    <mergeCell ref="B6:B7"/>
    <mergeCell ref="C6:C7"/>
    <mergeCell ref="D6:D7"/>
    <mergeCell ref="E6:E7"/>
    <mergeCell ref="F6:F7"/>
    <mergeCell ref="G6:G7"/>
    <mergeCell ref="B15:B16"/>
    <mergeCell ref="C15:C16"/>
    <mergeCell ref="D15:D16"/>
    <mergeCell ref="E15:E16"/>
    <mergeCell ref="F15:F16"/>
  </mergeCells>
  <hyperlinks>
    <hyperlink ref="A1" location="Índice!A1" display="Voltar ao índice"/>
  </hyperlinks>
  <pageMargins left="0.78740157480314965" right="0.78740157480314965" top="1.1811023622047245" bottom="0.78740157480314965" header="0" footer="0"/>
  <pageSetup paperSize="9" orientation="portrait" horizontalDpi="2400" verticalDpi="2400" r:id="rId1"/>
  <headerFooter alignWithMargins="0"/>
</worksheet>
</file>

<file path=xl/worksheets/sheet44.xml><?xml version="1.0" encoding="utf-8"?>
<worksheet xmlns="http://schemas.openxmlformats.org/spreadsheetml/2006/main" xmlns:r="http://schemas.openxmlformats.org/officeDocument/2006/relationships">
  <dimension ref="A1:J98"/>
  <sheetViews>
    <sheetView workbookViewId="0"/>
  </sheetViews>
  <sheetFormatPr defaultColWidth="9.7109375" defaultRowHeight="12.75"/>
  <cols>
    <col min="1" max="1" width="21.7109375" style="999" customWidth="1"/>
    <col min="2" max="7" width="10.85546875" style="999" customWidth="1"/>
    <col min="8" max="16384" width="9.7109375" style="999"/>
  </cols>
  <sheetData>
    <row r="1" spans="1:9" ht="17.25" customHeight="1">
      <c r="A1" s="1921" t="s">
        <v>1737</v>
      </c>
    </row>
    <row r="2" spans="1:9" ht="23.25" customHeight="1">
      <c r="A2" s="2101" t="s">
        <v>638</v>
      </c>
      <c r="B2" s="2101"/>
      <c r="C2" s="2101"/>
      <c r="D2" s="2101"/>
      <c r="E2" s="2101"/>
      <c r="F2" s="2101"/>
      <c r="G2" s="2101"/>
    </row>
    <row r="3" spans="1:9" ht="23.25" customHeight="1">
      <c r="A3" s="2102" t="s">
        <v>639</v>
      </c>
      <c r="B3" s="2102"/>
      <c r="C3" s="2102"/>
      <c r="D3" s="2102"/>
      <c r="E3" s="2102"/>
      <c r="F3" s="2102"/>
      <c r="G3" s="2102"/>
    </row>
    <row r="4" spans="1:9" ht="13.5" customHeight="1">
      <c r="A4" s="1000"/>
      <c r="B4" s="1000"/>
      <c r="C4" s="1000"/>
      <c r="D4" s="1000"/>
      <c r="E4" s="1001"/>
      <c r="F4" s="1002"/>
      <c r="G4" s="1003" t="s">
        <v>640</v>
      </c>
    </row>
    <row r="5" spans="1:9" ht="20.100000000000001" customHeight="1">
      <c r="A5" s="2103" t="s">
        <v>615</v>
      </c>
      <c r="B5" s="2106" t="s">
        <v>616</v>
      </c>
      <c r="C5" s="2107"/>
      <c r="D5" s="2108"/>
      <c r="E5" s="2106" t="s">
        <v>617</v>
      </c>
      <c r="F5" s="2107"/>
      <c r="G5" s="2108"/>
    </row>
    <row r="6" spans="1:9" ht="19.5" customHeight="1">
      <c r="A6" s="2104"/>
      <c r="B6" s="2109" t="s">
        <v>618</v>
      </c>
      <c r="C6" s="2109" t="s">
        <v>23</v>
      </c>
      <c r="D6" s="2109" t="s">
        <v>632</v>
      </c>
      <c r="E6" s="2109" t="s">
        <v>618</v>
      </c>
      <c r="F6" s="2109" t="s">
        <v>23</v>
      </c>
      <c r="G6" s="2109" t="s">
        <v>632</v>
      </c>
    </row>
    <row r="7" spans="1:9" ht="7.5" customHeight="1">
      <c r="A7" s="2105"/>
      <c r="B7" s="2110"/>
      <c r="C7" s="2110"/>
      <c r="D7" s="2110"/>
      <c r="E7" s="2110"/>
      <c r="F7" s="2110"/>
      <c r="G7" s="2110"/>
    </row>
    <row r="8" spans="1:9" ht="9" customHeight="1">
      <c r="A8" s="1004"/>
      <c r="B8" s="1004"/>
      <c r="C8" s="1004"/>
      <c r="D8" s="1004"/>
      <c r="E8" s="1004"/>
      <c r="F8" s="1004"/>
      <c r="G8" s="1004"/>
    </row>
    <row r="9" spans="1:9" ht="12" customHeight="1">
      <c r="A9" s="1005" t="s">
        <v>0</v>
      </c>
      <c r="B9" s="1006">
        <v>7510.1890000000012</v>
      </c>
      <c r="C9" s="1006">
        <v>11597.316999999995</v>
      </c>
      <c r="D9" s="1006">
        <v>14978.076000000001</v>
      </c>
      <c r="E9" s="1006">
        <v>8095.8379999999979</v>
      </c>
      <c r="F9" s="1006">
        <v>5217.4820000000009</v>
      </c>
      <c r="G9" s="1006">
        <v>5952.0730000000003</v>
      </c>
      <c r="I9" s="1007"/>
    </row>
    <row r="10" spans="1:9" ht="12" customHeight="1">
      <c r="A10" s="1008"/>
      <c r="B10" s="1009"/>
      <c r="C10" s="1009"/>
      <c r="D10" s="1009"/>
      <c r="E10" s="1010"/>
      <c r="F10" s="1010"/>
      <c r="G10" s="1010"/>
      <c r="I10" s="1007"/>
    </row>
    <row r="11" spans="1:9" ht="12" customHeight="1">
      <c r="A11" s="1011" t="s">
        <v>619</v>
      </c>
      <c r="B11" s="1012">
        <v>4156.9949999999999</v>
      </c>
      <c r="C11" s="1012">
        <v>5257.5969999999988</v>
      </c>
      <c r="D11" s="1012">
        <v>4682.1639999999998</v>
      </c>
      <c r="E11" s="1012">
        <v>1336.0010000000002</v>
      </c>
      <c r="F11" s="1012">
        <v>3022.136</v>
      </c>
      <c r="G11" s="1012">
        <v>3945.6310000000003</v>
      </c>
      <c r="H11" s="1013"/>
      <c r="I11" s="1007"/>
    </row>
    <row r="12" spans="1:9" ht="12" customHeight="1">
      <c r="A12" s="1014"/>
      <c r="B12" s="1012"/>
      <c r="C12" s="1012"/>
      <c r="D12" s="1012"/>
      <c r="E12" s="1012"/>
      <c r="F12" s="1012"/>
      <c r="G12" s="1012"/>
      <c r="H12" s="1013"/>
      <c r="I12" s="1007"/>
    </row>
    <row r="13" spans="1:9" ht="16.5" customHeight="1">
      <c r="A13" s="1014" t="s">
        <v>620</v>
      </c>
      <c r="B13" s="1012">
        <v>443.416</v>
      </c>
      <c r="C13" s="1012">
        <v>335.37700000000001</v>
      </c>
      <c r="D13" s="1012">
        <v>1250.4610000000002</v>
      </c>
      <c r="E13" s="1015">
        <v>926.76900000000001</v>
      </c>
      <c r="F13" s="1015">
        <v>165.19299999999998</v>
      </c>
      <c r="G13" s="1015">
        <v>356.90299999999996</v>
      </c>
      <c r="H13" s="1013"/>
      <c r="I13" s="1007"/>
    </row>
    <row r="14" spans="1:9" ht="9.75" customHeight="1">
      <c r="A14" s="1016"/>
      <c r="B14" s="1012"/>
      <c r="C14" s="1012"/>
      <c r="D14" s="1012"/>
      <c r="E14" s="1012"/>
      <c r="F14" s="1012"/>
      <c r="G14" s="1012"/>
      <c r="H14" s="1013"/>
      <c r="I14" s="1007"/>
    </row>
    <row r="15" spans="1:9" ht="12" customHeight="1">
      <c r="A15" s="1016" t="s">
        <v>621</v>
      </c>
      <c r="B15" s="2100">
        <v>395.93800000000005</v>
      </c>
      <c r="C15" s="2100">
        <v>694.67199999999991</v>
      </c>
      <c r="D15" s="2100">
        <v>926.63499999999999</v>
      </c>
      <c r="E15" s="2100">
        <v>58.414999999999999</v>
      </c>
      <c r="F15" s="2100">
        <v>98.138000000000005</v>
      </c>
      <c r="G15" s="2100">
        <v>48.021000000000001</v>
      </c>
      <c r="H15" s="1013"/>
      <c r="I15" s="1007"/>
    </row>
    <row r="16" spans="1:9" ht="12" customHeight="1">
      <c r="A16" s="1016" t="s">
        <v>622</v>
      </c>
      <c r="B16" s="2100"/>
      <c r="C16" s="2100"/>
      <c r="D16" s="2100"/>
      <c r="E16" s="2100"/>
      <c r="F16" s="2100"/>
      <c r="G16" s="2100"/>
      <c r="H16" s="1013"/>
      <c r="I16" s="1007"/>
    </row>
    <row r="17" spans="1:10" ht="12" customHeight="1">
      <c r="A17" s="1016"/>
      <c r="B17" s="1017"/>
      <c r="C17" s="1017"/>
      <c r="D17" s="1017"/>
      <c r="E17" s="1017"/>
      <c r="F17" s="1017"/>
      <c r="G17" s="1017"/>
      <c r="H17" s="1013"/>
      <c r="I17" s="1007"/>
    </row>
    <row r="18" spans="1:10" ht="12" customHeight="1">
      <c r="A18" s="1016" t="s">
        <v>623</v>
      </c>
      <c r="B18" s="1012">
        <v>40.516000000000005</v>
      </c>
      <c r="C18" s="1012">
        <v>19.733000000000001</v>
      </c>
      <c r="D18" s="1012">
        <v>4.8899999999999997</v>
      </c>
      <c r="E18" s="1012">
        <v>150.95599999999999</v>
      </c>
      <c r="F18" s="1012">
        <v>287.952</v>
      </c>
      <c r="G18" s="1012">
        <v>63.334000000000003</v>
      </c>
      <c r="H18" s="1013"/>
      <c r="I18" s="1007"/>
    </row>
    <row r="19" spans="1:10" ht="12" customHeight="1">
      <c r="A19" s="1016"/>
      <c r="B19" s="1012"/>
      <c r="C19" s="1012"/>
      <c r="D19" s="1012"/>
      <c r="E19" s="1012"/>
      <c r="F19" s="1012"/>
      <c r="G19" s="1012"/>
      <c r="H19" s="1013"/>
      <c r="I19" s="1007"/>
    </row>
    <row r="20" spans="1:10" ht="12" customHeight="1">
      <c r="A20" s="1016" t="s">
        <v>624</v>
      </c>
      <c r="B20" s="1012">
        <v>982.12699999999995</v>
      </c>
      <c r="C20" s="1012">
        <v>2278.9029999999998</v>
      </c>
      <c r="D20" s="1012">
        <v>2128.8139999999999</v>
      </c>
      <c r="E20" s="1012">
        <v>4165.0420000000004</v>
      </c>
      <c r="F20" s="1012">
        <v>756.21199999999999</v>
      </c>
      <c r="G20" s="1012">
        <v>1144.0229999999999</v>
      </c>
      <c r="H20" s="1013"/>
      <c r="I20" s="1007"/>
    </row>
    <row r="21" spans="1:10" ht="12" customHeight="1">
      <c r="A21" s="1016"/>
      <c r="B21" s="1012"/>
      <c r="C21" s="1012"/>
      <c r="D21" s="1012"/>
      <c r="E21" s="1012"/>
      <c r="F21" s="1012"/>
      <c r="G21" s="1012"/>
      <c r="H21" s="1013"/>
      <c r="I21" s="1007"/>
    </row>
    <row r="22" spans="1:10" ht="12" customHeight="1">
      <c r="A22" s="1016" t="s">
        <v>625</v>
      </c>
      <c r="B22" s="1012">
        <v>7.2759999999999998</v>
      </c>
      <c r="C22" s="1012">
        <v>414.24099999999999</v>
      </c>
      <c r="D22" s="1012">
        <v>150.65</v>
      </c>
      <c r="E22" s="1012">
        <v>457.62</v>
      </c>
      <c r="F22" s="1012">
        <v>314.44200000000001</v>
      </c>
      <c r="G22" s="1012">
        <v>105.69199999999999</v>
      </c>
      <c r="H22" s="1013"/>
      <c r="I22" s="1007"/>
    </row>
    <row r="23" spans="1:10" ht="12" customHeight="1">
      <c r="A23" s="1016"/>
      <c r="B23" s="1012"/>
      <c r="C23" s="1012"/>
      <c r="D23" s="1012"/>
      <c r="E23" s="1012"/>
      <c r="F23" s="1012"/>
      <c r="G23" s="1012"/>
      <c r="H23" s="1013"/>
    </row>
    <row r="24" spans="1:10" ht="12" customHeight="1">
      <c r="A24" s="1016" t="s">
        <v>626</v>
      </c>
      <c r="B24" s="1012">
        <v>9.4629999999999992</v>
      </c>
      <c r="C24" s="1012">
        <v>74.165000000000006</v>
      </c>
      <c r="D24" s="1012">
        <v>3.1440000000000001</v>
      </c>
      <c r="E24" s="1012">
        <v>559.05700000000002</v>
      </c>
      <c r="F24" s="1012">
        <v>22.501000000000001</v>
      </c>
      <c r="G24" s="1012">
        <v>0</v>
      </c>
      <c r="H24" s="1013"/>
    </row>
    <row r="25" spans="1:10" ht="12" customHeight="1">
      <c r="A25" s="1016"/>
      <c r="B25" s="1012"/>
      <c r="C25" s="1012"/>
      <c r="D25" s="1012"/>
      <c r="E25" s="1015"/>
      <c r="F25" s="1015"/>
      <c r="G25" s="1015"/>
      <c r="H25" s="1013"/>
    </row>
    <row r="26" spans="1:10" ht="12.95" customHeight="1">
      <c r="A26" s="1018" t="s">
        <v>627</v>
      </c>
      <c r="B26" s="1012">
        <v>1474.4579999999999</v>
      </c>
      <c r="C26" s="1012">
        <v>2522.6289999999999</v>
      </c>
      <c r="D26" s="1012">
        <v>5831.3180000000002</v>
      </c>
      <c r="E26" s="1012">
        <v>441.97800000000001</v>
      </c>
      <c r="F26" s="1012">
        <v>550.9079999999999</v>
      </c>
      <c r="G26" s="1012">
        <v>288.46899999999994</v>
      </c>
      <c r="H26" s="1013"/>
    </row>
    <row r="27" spans="1:10" ht="6.95" customHeight="1" thickBot="1">
      <c r="A27" s="1019"/>
      <c r="B27" s="1019"/>
      <c r="C27" s="1019"/>
      <c r="D27" s="1020"/>
      <c r="E27" s="1021"/>
      <c r="F27" s="1019"/>
      <c r="G27" s="1022"/>
    </row>
    <row r="28" spans="1:10" ht="3.75" customHeight="1" thickTop="1">
      <c r="A28" s="1023"/>
      <c r="B28" s="1008"/>
      <c r="C28" s="1008"/>
      <c r="D28" s="1008"/>
      <c r="E28" s="1008"/>
      <c r="F28" s="1008"/>
      <c r="G28" s="1008"/>
    </row>
    <row r="29" spans="1:10" s="1018" customFormat="1" ht="12.95" customHeight="1">
      <c r="A29" s="1024" t="s">
        <v>628</v>
      </c>
      <c r="B29" s="1025"/>
      <c r="C29" s="1025"/>
      <c r="D29" s="1025"/>
      <c r="E29" s="1025"/>
      <c r="F29" s="1025"/>
      <c r="G29" s="1025"/>
      <c r="H29" s="1026"/>
      <c r="I29" s="1026"/>
      <c r="J29" s="1026"/>
    </row>
    <row r="30" spans="1:10" ht="17.100000000000001" customHeight="1">
      <c r="A30" s="1008"/>
      <c r="B30" s="1008"/>
      <c r="C30" s="1008"/>
      <c r="D30" s="1008"/>
      <c r="E30" s="1008"/>
      <c r="F30" s="1008"/>
      <c r="G30" s="1008"/>
    </row>
    <row r="31" spans="1:10" ht="17.100000000000001" customHeight="1"/>
    <row r="32" spans="1:10"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sheetData>
  <mergeCells count="17">
    <mergeCell ref="A2:G2"/>
    <mergeCell ref="A3:G3"/>
    <mergeCell ref="A5:A7"/>
    <mergeCell ref="B5:D5"/>
    <mergeCell ref="E5:G5"/>
    <mergeCell ref="B6:B7"/>
    <mergeCell ref="C6:C7"/>
    <mergeCell ref="D6:D7"/>
    <mergeCell ref="E6:E7"/>
    <mergeCell ref="F6:F7"/>
    <mergeCell ref="G6:G7"/>
    <mergeCell ref="G15:G16"/>
    <mergeCell ref="B15:B16"/>
    <mergeCell ref="C15:C16"/>
    <mergeCell ref="D15:D16"/>
    <mergeCell ref="E15:E16"/>
    <mergeCell ref="F15:F16"/>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45.xml><?xml version="1.0" encoding="utf-8"?>
<worksheet xmlns="http://schemas.openxmlformats.org/spreadsheetml/2006/main" xmlns:r="http://schemas.openxmlformats.org/officeDocument/2006/relationships">
  <dimension ref="A1:J98"/>
  <sheetViews>
    <sheetView workbookViewId="0"/>
  </sheetViews>
  <sheetFormatPr defaultColWidth="9.7109375" defaultRowHeight="12.75"/>
  <cols>
    <col min="1" max="1" width="21.85546875" style="999" customWidth="1"/>
    <col min="2" max="7" width="10.85546875" style="999" customWidth="1"/>
    <col min="8" max="16384" width="9.7109375" style="999"/>
  </cols>
  <sheetData>
    <row r="1" spans="1:9" ht="17.25" customHeight="1">
      <c r="A1" s="1921" t="s">
        <v>1737</v>
      </c>
    </row>
    <row r="2" spans="1:9" ht="23.25" customHeight="1">
      <c r="A2" s="2101" t="s">
        <v>641</v>
      </c>
      <c r="B2" s="2101"/>
      <c r="C2" s="2101"/>
      <c r="D2" s="2101"/>
      <c r="E2" s="2101"/>
      <c r="F2" s="2101"/>
      <c r="G2" s="2101"/>
    </row>
    <row r="3" spans="1:9" ht="23.25" customHeight="1">
      <c r="A3" s="2102" t="s">
        <v>642</v>
      </c>
      <c r="B3" s="2102"/>
      <c r="C3" s="2102"/>
      <c r="D3" s="2102"/>
      <c r="E3" s="2102"/>
      <c r="F3" s="2102"/>
      <c r="G3" s="2102"/>
    </row>
    <row r="4" spans="1:9" ht="13.5" customHeight="1">
      <c r="A4" s="1000"/>
      <c r="B4" s="1000"/>
      <c r="C4" s="1000"/>
      <c r="D4" s="1000"/>
      <c r="E4" s="1001"/>
      <c r="F4" s="1002"/>
      <c r="G4" s="1003" t="s">
        <v>640</v>
      </c>
    </row>
    <row r="5" spans="1:9" ht="20.100000000000001" customHeight="1">
      <c r="A5" s="2103" t="s">
        <v>615</v>
      </c>
      <c r="B5" s="2106" t="s">
        <v>616</v>
      </c>
      <c r="C5" s="2107"/>
      <c r="D5" s="2108"/>
      <c r="E5" s="2106" t="s">
        <v>617</v>
      </c>
      <c r="F5" s="2107"/>
      <c r="G5" s="2108"/>
    </row>
    <row r="6" spans="1:9" ht="19.5" customHeight="1">
      <c r="A6" s="2104"/>
      <c r="B6" s="2109" t="s">
        <v>618</v>
      </c>
      <c r="C6" s="2109" t="s">
        <v>23</v>
      </c>
      <c r="D6" s="2109" t="s">
        <v>632</v>
      </c>
      <c r="E6" s="2109" t="s">
        <v>618</v>
      </c>
      <c r="F6" s="2109" t="s">
        <v>23</v>
      </c>
      <c r="G6" s="2109" t="s">
        <v>632</v>
      </c>
    </row>
    <row r="7" spans="1:9" ht="7.5" customHeight="1">
      <c r="A7" s="2105"/>
      <c r="B7" s="2111"/>
      <c r="C7" s="2111"/>
      <c r="D7" s="2111"/>
      <c r="E7" s="2111"/>
      <c r="F7" s="2111"/>
      <c r="G7" s="2111"/>
    </row>
    <row r="8" spans="1:9" ht="12.95" customHeight="1">
      <c r="A8" s="1004"/>
      <c r="B8" s="1004"/>
      <c r="C8" s="1004"/>
      <c r="D8" s="1004"/>
      <c r="E8" s="1004"/>
      <c r="F8" s="1004"/>
      <c r="G8" s="1004"/>
    </row>
    <row r="9" spans="1:9" ht="12.95" customHeight="1">
      <c r="A9" s="1005" t="s">
        <v>0</v>
      </c>
      <c r="B9" s="1006">
        <v>2209.1609999999996</v>
      </c>
      <c r="C9" s="1006">
        <v>3442.1730000000002</v>
      </c>
      <c r="D9" s="1006">
        <v>9216.9340000000011</v>
      </c>
      <c r="E9" s="1006">
        <v>5809.2440000000015</v>
      </c>
      <c r="F9" s="1006">
        <v>2572.8609999999999</v>
      </c>
      <c r="G9" s="1006">
        <v>4083.0169999999998</v>
      </c>
      <c r="I9" s="1007"/>
    </row>
    <row r="10" spans="1:9" ht="12.95" customHeight="1">
      <c r="A10" s="1008"/>
      <c r="B10" s="1009"/>
      <c r="C10" s="1009"/>
      <c r="D10" s="1009"/>
      <c r="E10" s="1010"/>
      <c r="F10" s="1010"/>
      <c r="G10" s="1010"/>
      <c r="I10" s="1007"/>
    </row>
    <row r="11" spans="1:9" ht="12.95" customHeight="1">
      <c r="A11" s="1011" t="s">
        <v>619</v>
      </c>
      <c r="B11" s="1012">
        <v>361.07399999999996</v>
      </c>
      <c r="C11" s="1012">
        <v>1015.748</v>
      </c>
      <c r="D11" s="1012">
        <v>1757.5200000000004</v>
      </c>
      <c r="E11" s="1027">
        <v>519.42899999999997</v>
      </c>
      <c r="F11" s="1027">
        <v>1385.98</v>
      </c>
      <c r="G11" s="1012">
        <v>2691.5070000000005</v>
      </c>
      <c r="H11" s="1013"/>
      <c r="I11" s="1007"/>
    </row>
    <row r="12" spans="1:9" ht="12.95" customHeight="1">
      <c r="A12" s="1014"/>
      <c r="B12" s="1012"/>
      <c r="C12" s="1012"/>
      <c r="D12" s="1012"/>
      <c r="E12" s="1028"/>
      <c r="F12" s="1028"/>
      <c r="G12" s="1012"/>
      <c r="H12" s="1013"/>
      <c r="I12" s="1007"/>
    </row>
    <row r="13" spans="1:9" ht="12.95" customHeight="1">
      <c r="A13" s="1014" t="s">
        <v>620</v>
      </c>
      <c r="B13" s="1012">
        <v>236.07</v>
      </c>
      <c r="C13" s="1012">
        <v>262.05399999999997</v>
      </c>
      <c r="D13" s="1012">
        <v>917.74400000000014</v>
      </c>
      <c r="E13" s="1029">
        <v>94.989000000000004</v>
      </c>
      <c r="F13" s="1029">
        <v>145.32300000000001</v>
      </c>
      <c r="G13" s="1015">
        <v>229.517</v>
      </c>
      <c r="H13" s="1013"/>
      <c r="I13" s="1007"/>
    </row>
    <row r="14" spans="1:9" ht="12.95" customHeight="1">
      <c r="A14" s="1014"/>
      <c r="B14" s="1012"/>
      <c r="C14" s="1012"/>
      <c r="D14" s="1012"/>
      <c r="E14" s="1029"/>
      <c r="F14" s="1029"/>
      <c r="G14" s="1015"/>
      <c r="H14" s="1013"/>
      <c r="I14" s="1007"/>
    </row>
    <row r="15" spans="1:9" ht="12.95" customHeight="1">
      <c r="A15" s="1016" t="s">
        <v>621</v>
      </c>
      <c r="B15" s="2100">
        <v>366.79300000000001</v>
      </c>
      <c r="C15" s="2100">
        <v>640.91300000000001</v>
      </c>
      <c r="D15" s="2100">
        <v>811.83600000000001</v>
      </c>
      <c r="E15" s="2100">
        <v>18.434000000000001</v>
      </c>
      <c r="F15" s="2100">
        <v>32.833999999999996</v>
      </c>
      <c r="G15" s="2100">
        <v>10.584000000000001</v>
      </c>
      <c r="H15" s="1013"/>
      <c r="I15" s="1007"/>
    </row>
    <row r="16" spans="1:9" ht="12.95" customHeight="1">
      <c r="A16" s="1016" t="s">
        <v>643</v>
      </c>
      <c r="B16" s="2100"/>
      <c r="C16" s="2100"/>
      <c r="D16" s="2100"/>
      <c r="E16" s="2100"/>
      <c r="F16" s="2100"/>
      <c r="G16" s="2100"/>
      <c r="H16" s="1013"/>
      <c r="I16" s="1007"/>
    </row>
    <row r="17" spans="1:10" ht="12.95" customHeight="1">
      <c r="A17" s="1016"/>
      <c r="H17" s="1013"/>
      <c r="I17" s="1007"/>
    </row>
    <row r="18" spans="1:10" ht="12.95" customHeight="1">
      <c r="A18" s="1016" t="s">
        <v>623</v>
      </c>
      <c r="B18" s="1012">
        <v>40.516000000000005</v>
      </c>
      <c r="C18" s="1012">
        <v>19.733000000000001</v>
      </c>
      <c r="D18" s="1012">
        <v>4.7409999999999997</v>
      </c>
      <c r="E18" s="1028">
        <v>42.488999999999997</v>
      </c>
      <c r="F18" s="1028">
        <v>30.927</v>
      </c>
      <c r="G18" s="1012">
        <v>32.364999999999995</v>
      </c>
      <c r="H18" s="1013"/>
      <c r="I18" s="1007"/>
    </row>
    <row r="19" spans="1:10" ht="12.95" customHeight="1">
      <c r="A19" s="1016"/>
      <c r="B19" s="1012"/>
      <c r="C19" s="1012"/>
      <c r="D19" s="1012"/>
      <c r="E19" s="1028"/>
      <c r="F19" s="1028"/>
      <c r="G19" s="1012"/>
      <c r="H19" s="1013"/>
      <c r="I19" s="1007"/>
    </row>
    <row r="20" spans="1:10" ht="12.95" customHeight="1">
      <c r="A20" s="1016" t="s">
        <v>624</v>
      </c>
      <c r="B20" s="1012">
        <v>487.61500000000001</v>
      </c>
      <c r="C20" s="1012">
        <v>854.21699999999998</v>
      </c>
      <c r="D20" s="1012">
        <v>1475.47</v>
      </c>
      <c r="E20" s="1012">
        <v>3814.0920000000001</v>
      </c>
      <c r="F20" s="1028">
        <v>262.98399999999998</v>
      </c>
      <c r="G20" s="1012">
        <v>787.43</v>
      </c>
      <c r="H20" s="1013"/>
      <c r="I20" s="1007"/>
    </row>
    <row r="21" spans="1:10" ht="12.95" customHeight="1">
      <c r="A21" s="1016"/>
      <c r="B21" s="1012"/>
      <c r="C21" s="1012"/>
      <c r="D21" s="1012"/>
      <c r="E21" s="1028"/>
      <c r="F21" s="1028"/>
      <c r="G21" s="1012"/>
      <c r="H21" s="1013"/>
      <c r="I21" s="1007"/>
    </row>
    <row r="22" spans="1:10" ht="12.95" customHeight="1">
      <c r="A22" s="1016" t="s">
        <v>625</v>
      </c>
      <c r="B22" s="1012">
        <v>1.0249999999999999</v>
      </c>
      <c r="C22" s="1012">
        <v>361.505</v>
      </c>
      <c r="D22" s="1012">
        <v>47.155999999999999</v>
      </c>
      <c r="E22" s="1028">
        <v>415.834</v>
      </c>
      <c r="F22" s="1028">
        <v>262.46100000000001</v>
      </c>
      <c r="G22" s="1012">
        <v>100.331</v>
      </c>
      <c r="H22" s="1013"/>
      <c r="I22" s="1007"/>
    </row>
    <row r="23" spans="1:10" ht="12.95" customHeight="1">
      <c r="A23" s="1016"/>
      <c r="B23" s="1012"/>
      <c r="C23" s="1012"/>
      <c r="D23" s="1012"/>
      <c r="E23" s="1028"/>
      <c r="F23" s="1028"/>
      <c r="G23" s="1012"/>
      <c r="H23" s="1013"/>
      <c r="I23" s="1007"/>
    </row>
    <row r="24" spans="1:10" ht="12.95" customHeight="1">
      <c r="A24" s="1016" t="s">
        <v>626</v>
      </c>
      <c r="B24" s="1012">
        <v>0.747</v>
      </c>
      <c r="C24" s="1012">
        <v>6.5209999999999999</v>
      </c>
      <c r="D24" s="1012">
        <v>3.1440000000000001</v>
      </c>
      <c r="E24" s="1028">
        <v>549.75599999999997</v>
      </c>
      <c r="F24" s="1028">
        <v>14.942</v>
      </c>
      <c r="G24" s="1012">
        <v>0</v>
      </c>
      <c r="H24" s="1013"/>
    </row>
    <row r="25" spans="1:10" ht="12.95" customHeight="1">
      <c r="A25" s="1016"/>
      <c r="B25" s="1012"/>
      <c r="C25" s="1012"/>
      <c r="D25" s="1012"/>
      <c r="E25" s="1028"/>
      <c r="F25" s="1028"/>
      <c r="G25" s="1015"/>
      <c r="H25" s="1013"/>
    </row>
    <row r="26" spans="1:10" ht="12.95" customHeight="1">
      <c r="A26" s="1016" t="s">
        <v>627</v>
      </c>
      <c r="B26" s="1012">
        <v>715.32099999999991</v>
      </c>
      <c r="C26" s="1012">
        <v>281.48199999999991</v>
      </c>
      <c r="D26" s="1012">
        <v>4199.3230000000003</v>
      </c>
      <c r="E26" s="1028">
        <v>354.221</v>
      </c>
      <c r="F26" s="1028">
        <v>437.40999999999991</v>
      </c>
      <c r="G26" s="1012">
        <v>231.28300000000002</v>
      </c>
      <c r="H26" s="1013"/>
    </row>
    <row r="27" spans="1:10" ht="6.95" customHeight="1" thickBot="1">
      <c r="A27" s="1019"/>
      <c r="B27" s="1019"/>
      <c r="C27" s="1019"/>
      <c r="D27" s="1020"/>
      <c r="E27" s="1021"/>
      <c r="F27" s="1019"/>
      <c r="G27" s="1022"/>
    </row>
    <row r="28" spans="1:10" ht="3.75" customHeight="1" thickTop="1">
      <c r="A28" s="1023"/>
      <c r="B28" s="1008"/>
      <c r="C28" s="1008"/>
      <c r="D28" s="1008"/>
      <c r="E28" s="1008"/>
      <c r="F28" s="1008"/>
      <c r="G28" s="1008"/>
    </row>
    <row r="29" spans="1:10" s="1018" customFormat="1" ht="12.95" customHeight="1">
      <c r="A29" s="1024" t="s">
        <v>628</v>
      </c>
      <c r="B29" s="1025"/>
      <c r="C29" s="1025"/>
      <c r="D29" s="1025"/>
      <c r="E29" s="1025"/>
      <c r="F29" s="1025"/>
      <c r="G29" s="1025"/>
      <c r="H29" s="1026"/>
      <c r="I29" s="1026"/>
      <c r="J29" s="1026"/>
    </row>
    <row r="30" spans="1:10" ht="17.100000000000001" customHeight="1">
      <c r="A30" s="1008"/>
      <c r="B30" s="1008"/>
      <c r="C30" s="1008"/>
      <c r="D30" s="1008"/>
      <c r="E30" s="1008"/>
      <c r="F30" s="1008"/>
      <c r="G30" s="1008"/>
    </row>
    <row r="31" spans="1:10" ht="17.100000000000001" customHeight="1"/>
    <row r="32" spans="1:10"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sheetData>
  <mergeCells count="17">
    <mergeCell ref="A2:G2"/>
    <mergeCell ref="A3:G3"/>
    <mergeCell ref="A5:A7"/>
    <mergeCell ref="B5:D5"/>
    <mergeCell ref="E5:G5"/>
    <mergeCell ref="B6:B7"/>
    <mergeCell ref="C6:C7"/>
    <mergeCell ref="D6:D7"/>
    <mergeCell ref="E6:E7"/>
    <mergeCell ref="F6:F7"/>
    <mergeCell ref="G6:G7"/>
    <mergeCell ref="G15:G16"/>
    <mergeCell ref="B15:B16"/>
    <mergeCell ref="C15:C16"/>
    <mergeCell ref="D15:D16"/>
    <mergeCell ref="E15:E16"/>
    <mergeCell ref="F15:F16"/>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46.xml><?xml version="1.0" encoding="utf-8"?>
<worksheet xmlns="http://schemas.openxmlformats.org/spreadsheetml/2006/main" xmlns:r="http://schemas.openxmlformats.org/officeDocument/2006/relationships">
  <dimension ref="A1:J353"/>
  <sheetViews>
    <sheetView showGridLines="0" workbookViewId="0"/>
  </sheetViews>
  <sheetFormatPr defaultColWidth="9.7109375" defaultRowHeight="12.75"/>
  <cols>
    <col min="1" max="1" width="21.85546875" style="812" customWidth="1"/>
    <col min="2" max="7" width="10.85546875" style="812" customWidth="1"/>
    <col min="8" max="16384" width="9.7109375" style="812"/>
  </cols>
  <sheetData>
    <row r="1" spans="1:9" ht="17.25" customHeight="1">
      <c r="A1" s="1921" t="s">
        <v>1737</v>
      </c>
    </row>
    <row r="2" spans="1:9" ht="23.25" customHeight="1">
      <c r="A2" s="2114" t="s">
        <v>644</v>
      </c>
      <c r="B2" s="2114"/>
      <c r="C2" s="2114"/>
      <c r="D2" s="2114"/>
      <c r="E2" s="2114"/>
      <c r="F2" s="2114"/>
      <c r="G2" s="2114"/>
    </row>
    <row r="3" spans="1:9" ht="23.25" customHeight="1">
      <c r="A3" s="2115" t="s">
        <v>645</v>
      </c>
      <c r="B3" s="2115"/>
      <c r="C3" s="2115"/>
      <c r="D3" s="2115"/>
      <c r="E3" s="2115"/>
      <c r="F3" s="2115"/>
      <c r="G3" s="2115"/>
    </row>
    <row r="4" spans="1:9" ht="13.5" customHeight="1">
      <c r="A4" s="864"/>
      <c r="B4" s="864"/>
      <c r="C4" s="864"/>
      <c r="D4" s="864"/>
      <c r="E4" s="1030"/>
      <c r="F4" s="1031"/>
      <c r="G4" s="1032" t="s">
        <v>640</v>
      </c>
    </row>
    <row r="5" spans="1:9" ht="20.100000000000001" customHeight="1">
      <c r="A5" s="2092" t="s">
        <v>615</v>
      </c>
      <c r="B5" s="992"/>
      <c r="C5" s="993" t="s">
        <v>616</v>
      </c>
      <c r="D5" s="994"/>
      <c r="E5" s="2045" t="s">
        <v>617</v>
      </c>
      <c r="F5" s="2046"/>
      <c r="G5" s="2094"/>
    </row>
    <row r="6" spans="1:9" ht="19.5" customHeight="1">
      <c r="A6" s="2064"/>
      <c r="B6" s="2095" t="s">
        <v>618</v>
      </c>
      <c r="C6" s="2095" t="s">
        <v>23</v>
      </c>
      <c r="D6" s="2095" t="s">
        <v>632</v>
      </c>
      <c r="E6" s="2095" t="s">
        <v>618</v>
      </c>
      <c r="F6" s="2095" t="s">
        <v>23</v>
      </c>
      <c r="G6" s="2095" t="s">
        <v>632</v>
      </c>
    </row>
    <row r="7" spans="1:9" ht="7.5" customHeight="1">
      <c r="A7" s="2093"/>
      <c r="B7" s="2078"/>
      <c r="C7" s="2078"/>
      <c r="D7" s="2078"/>
      <c r="E7" s="2078"/>
      <c r="F7" s="2078"/>
      <c r="G7" s="2078"/>
    </row>
    <row r="8" spans="1:9" ht="13.5" customHeight="1">
      <c r="A8" s="1033"/>
      <c r="B8" s="1034"/>
      <c r="C8" s="1034"/>
      <c r="D8" s="1034"/>
      <c r="E8" s="1034"/>
      <c r="F8" s="1034"/>
      <c r="G8" s="1034"/>
      <c r="H8" s="827"/>
      <c r="I8" s="1035"/>
    </row>
    <row r="9" spans="1:9" s="831" customFormat="1" ht="12" customHeight="1">
      <c r="A9" s="826" t="s">
        <v>0</v>
      </c>
      <c r="B9" s="1036">
        <v>1526.9960000000001</v>
      </c>
      <c r="C9" s="1036">
        <v>3326.1730000000002</v>
      </c>
      <c r="D9" s="1036">
        <v>1961.7340000000002</v>
      </c>
      <c r="E9" s="1036">
        <v>40.957000000000001</v>
      </c>
      <c r="F9" s="1036">
        <v>349.42700000000002</v>
      </c>
      <c r="G9" s="1036">
        <v>48.306999999999995</v>
      </c>
      <c r="H9" s="1037"/>
      <c r="I9" s="1038"/>
    </row>
    <row r="10" spans="1:9" ht="12" customHeight="1">
      <c r="A10" s="1039"/>
      <c r="B10" s="1040"/>
      <c r="C10" s="1040"/>
      <c r="D10" s="1040"/>
      <c r="E10" s="1040"/>
      <c r="F10" s="1040"/>
      <c r="G10" s="1040"/>
      <c r="H10" s="827"/>
      <c r="I10" s="1035"/>
    </row>
    <row r="11" spans="1:9" ht="12" customHeight="1">
      <c r="A11" s="952" t="s">
        <v>619</v>
      </c>
      <c r="B11" s="1041">
        <v>1365.4090000000001</v>
      </c>
      <c r="C11" s="1041">
        <v>2078.48</v>
      </c>
      <c r="D11" s="1041">
        <v>1267.731</v>
      </c>
      <c r="E11" s="1042">
        <v>0</v>
      </c>
      <c r="F11" s="1042">
        <v>159.21600000000001</v>
      </c>
      <c r="G11" s="1042">
        <v>35.6</v>
      </c>
      <c r="H11" s="827"/>
      <c r="I11" s="1035"/>
    </row>
    <row r="12" spans="1:9" ht="12" customHeight="1">
      <c r="A12" s="1039"/>
      <c r="B12" s="1041"/>
      <c r="C12" s="1041"/>
      <c r="D12" s="1041"/>
      <c r="E12" s="1042"/>
      <c r="F12" s="1042"/>
      <c r="G12" s="1042"/>
      <c r="H12" s="827"/>
      <c r="I12" s="1035"/>
    </row>
    <row r="13" spans="1:9" ht="12" customHeight="1">
      <c r="A13" s="959" t="s">
        <v>620</v>
      </c>
      <c r="B13" s="1041">
        <v>0</v>
      </c>
      <c r="C13" s="1041">
        <v>35.159999999999997</v>
      </c>
      <c r="D13" s="1041">
        <v>280.13499999999999</v>
      </c>
      <c r="E13" s="1041">
        <v>0</v>
      </c>
      <c r="F13" s="1041">
        <v>16.79</v>
      </c>
      <c r="G13" s="1041">
        <v>2.7080000000000002</v>
      </c>
      <c r="H13" s="827"/>
      <c r="I13" s="1035"/>
    </row>
    <row r="14" spans="1:9" ht="12" customHeight="1">
      <c r="A14" s="959"/>
      <c r="B14" s="1042"/>
      <c r="C14" s="1042"/>
      <c r="D14" s="1042"/>
      <c r="E14" s="1042"/>
      <c r="F14" s="1042"/>
      <c r="G14" s="1042"/>
      <c r="H14" s="827"/>
      <c r="I14" s="1035"/>
    </row>
    <row r="15" spans="1:9" ht="12" customHeight="1">
      <c r="A15" s="959" t="s">
        <v>621</v>
      </c>
      <c r="B15" s="2113">
        <v>0</v>
      </c>
      <c r="C15" s="2113">
        <v>0</v>
      </c>
      <c r="D15" s="2113">
        <v>0</v>
      </c>
      <c r="E15" s="2113">
        <v>0</v>
      </c>
      <c r="F15" s="2113">
        <v>36.207999999999998</v>
      </c>
      <c r="G15" s="2113">
        <v>0</v>
      </c>
      <c r="H15" s="827" t="s">
        <v>118</v>
      </c>
      <c r="I15" s="1035"/>
    </row>
    <row r="16" spans="1:9" ht="12" customHeight="1">
      <c r="A16" s="959" t="s">
        <v>643</v>
      </c>
      <c r="B16" s="2113"/>
      <c r="C16" s="2113"/>
      <c r="D16" s="2113"/>
      <c r="E16" s="2113"/>
      <c r="F16" s="2113"/>
      <c r="G16" s="2113"/>
      <c r="H16" s="827"/>
      <c r="I16" s="1035"/>
    </row>
    <row r="17" spans="1:10" ht="12" customHeight="1">
      <c r="A17" s="959"/>
      <c r="B17" s="896"/>
      <c r="C17" s="896"/>
      <c r="D17" s="896"/>
      <c r="E17" s="896"/>
      <c r="F17" s="896"/>
      <c r="G17" s="896"/>
      <c r="H17" s="827"/>
      <c r="I17" s="1035"/>
    </row>
    <row r="18" spans="1:10" ht="12" customHeight="1">
      <c r="A18" s="959" t="s">
        <v>623</v>
      </c>
      <c r="B18" s="896">
        <v>0</v>
      </c>
      <c r="C18" s="896">
        <v>0</v>
      </c>
      <c r="D18" s="896">
        <v>0</v>
      </c>
      <c r="E18" s="896">
        <v>3.9729999999999999</v>
      </c>
      <c r="F18" s="896">
        <v>43.719000000000001</v>
      </c>
      <c r="G18" s="1041">
        <v>0</v>
      </c>
      <c r="H18" s="827"/>
      <c r="I18" s="1035"/>
    </row>
    <row r="19" spans="1:10" ht="12" customHeight="1">
      <c r="A19" s="959"/>
      <c r="B19" s="896"/>
      <c r="C19" s="896"/>
      <c r="D19" s="896"/>
      <c r="E19" s="1041"/>
      <c r="F19" s="1041"/>
      <c r="G19" s="1041"/>
      <c r="H19" s="827"/>
      <c r="I19" s="1035"/>
    </row>
    <row r="20" spans="1:10" ht="12" customHeight="1">
      <c r="A20" s="959" t="s">
        <v>624</v>
      </c>
      <c r="B20" s="1041">
        <v>67.855000000000004</v>
      </c>
      <c r="C20" s="1041">
        <v>93.537999999999997</v>
      </c>
      <c r="D20" s="1041">
        <v>127.40300000000001</v>
      </c>
      <c r="E20" s="1041">
        <v>19.234000000000002</v>
      </c>
      <c r="F20" s="1041">
        <v>12.372999999999999</v>
      </c>
      <c r="G20" s="1041">
        <v>3.379</v>
      </c>
      <c r="H20" s="827"/>
    </row>
    <row r="21" spans="1:10" ht="12" customHeight="1">
      <c r="A21" s="959"/>
      <c r="B21" s="1041"/>
      <c r="C21" s="1041"/>
      <c r="D21" s="1041"/>
      <c r="E21" s="1041"/>
      <c r="F21" s="1041"/>
      <c r="G21" s="1042"/>
      <c r="H21" s="827"/>
    </row>
    <row r="22" spans="1:10" ht="12" customHeight="1">
      <c r="A22" s="959" t="s">
        <v>625</v>
      </c>
      <c r="B22" s="1041">
        <v>0</v>
      </c>
      <c r="C22" s="1041">
        <v>16.158999999999999</v>
      </c>
      <c r="D22" s="1041">
        <v>48.265000000000001</v>
      </c>
      <c r="E22" s="1042">
        <v>4.3</v>
      </c>
      <c r="F22" s="1042">
        <v>46.113</v>
      </c>
      <c r="G22" s="1042">
        <v>0</v>
      </c>
      <c r="H22" s="827"/>
    </row>
    <row r="23" spans="1:10" ht="12" customHeight="1">
      <c r="A23" s="959"/>
      <c r="B23" s="1042"/>
      <c r="C23" s="1042"/>
      <c r="D23" s="1042"/>
      <c r="E23" s="1042"/>
      <c r="F23" s="1042"/>
      <c r="G23" s="1041"/>
      <c r="H23" s="827"/>
    </row>
    <row r="24" spans="1:10" ht="12" customHeight="1">
      <c r="A24" s="959" t="s">
        <v>626</v>
      </c>
      <c r="B24" s="1042">
        <v>0</v>
      </c>
      <c r="C24" s="1042">
        <v>0</v>
      </c>
      <c r="D24" s="1042">
        <v>0</v>
      </c>
      <c r="E24" s="1041">
        <v>9.3010000000000002</v>
      </c>
      <c r="F24" s="1041">
        <v>0.73799999999999999</v>
      </c>
      <c r="G24" s="1041">
        <v>0</v>
      </c>
      <c r="H24" s="827"/>
    </row>
    <row r="25" spans="1:10" ht="12" customHeight="1">
      <c r="A25" s="959"/>
      <c r="B25" s="1041"/>
      <c r="C25" s="1041"/>
      <c r="D25" s="1041"/>
      <c r="E25" s="1041"/>
      <c r="F25" s="1041"/>
      <c r="G25" s="1041"/>
      <c r="H25" s="827"/>
    </row>
    <row r="26" spans="1:10" ht="12.95" customHeight="1">
      <c r="A26" s="431" t="s">
        <v>627</v>
      </c>
      <c r="B26" s="1042">
        <v>93.731999999999999</v>
      </c>
      <c r="C26" s="1042">
        <v>1102.836</v>
      </c>
      <c r="D26" s="1042">
        <v>238.2</v>
      </c>
      <c r="E26" s="1041">
        <v>4.149</v>
      </c>
      <c r="F26" s="1041">
        <v>34.270000000000003</v>
      </c>
      <c r="G26" s="1043">
        <v>6.62</v>
      </c>
      <c r="H26" s="827"/>
    </row>
    <row r="27" spans="1:10" ht="6.95" customHeight="1" thickBot="1">
      <c r="A27" s="840"/>
      <c r="B27" s="840"/>
      <c r="C27" s="840"/>
      <c r="D27" s="840"/>
      <c r="E27" s="1044"/>
      <c r="F27" s="840"/>
      <c r="G27" s="1045"/>
      <c r="H27" s="827"/>
    </row>
    <row r="28" spans="1:10" ht="3.75" customHeight="1" thickTop="1">
      <c r="A28" s="431"/>
      <c r="B28" s="431"/>
      <c r="C28" s="431"/>
      <c r="D28" s="431"/>
      <c r="E28" s="1046"/>
      <c r="F28" s="431"/>
      <c r="G28" s="1047"/>
      <c r="H28" s="827"/>
    </row>
    <row r="29" spans="1:10" ht="12.95" customHeight="1">
      <c r="A29" s="2112" t="s">
        <v>646</v>
      </c>
      <c r="B29" s="2058"/>
      <c r="C29" s="2058"/>
      <c r="D29" s="2058"/>
      <c r="E29" s="2058"/>
      <c r="F29" s="2058"/>
      <c r="G29" s="2058"/>
      <c r="H29" s="827"/>
    </row>
    <row r="30" spans="1:10" s="1051" customFormat="1" ht="12.95" customHeight="1">
      <c r="A30" s="1048" t="s">
        <v>628</v>
      </c>
      <c r="B30" s="1049"/>
      <c r="C30" s="1049"/>
      <c r="D30" s="1049"/>
      <c r="E30" s="1049"/>
      <c r="F30" s="1049"/>
      <c r="G30" s="1049"/>
      <c r="H30" s="1050"/>
      <c r="I30" s="1050"/>
      <c r="J30" s="1050"/>
    </row>
    <row r="31" spans="1:10" ht="17.100000000000001" customHeight="1">
      <c r="A31" s="827"/>
      <c r="B31" s="1052"/>
      <c r="C31" s="1053"/>
      <c r="D31" s="1053"/>
      <c r="E31" s="1053"/>
      <c r="F31" s="827"/>
      <c r="G31" s="827"/>
      <c r="H31" s="827"/>
    </row>
    <row r="32" spans="1:10" ht="17.100000000000001" customHeight="1">
      <c r="A32" s="827"/>
      <c r="B32" s="122"/>
      <c r="C32" s="1054"/>
      <c r="D32" s="1054"/>
      <c r="E32" s="1054"/>
      <c r="F32" s="827"/>
      <c r="G32" s="827"/>
      <c r="H32" s="827"/>
    </row>
    <row r="33" spans="1:8" ht="17.100000000000001" customHeight="1">
      <c r="A33" s="827"/>
      <c r="B33" s="827"/>
      <c r="C33" s="827"/>
      <c r="D33" s="827"/>
      <c r="E33" s="827"/>
      <c r="F33" s="827"/>
      <c r="G33" s="827"/>
      <c r="H33" s="827"/>
    </row>
    <row r="34" spans="1:8" ht="17.100000000000001" customHeight="1">
      <c r="A34" s="827"/>
      <c r="B34" s="827"/>
      <c r="C34" s="827"/>
      <c r="D34" s="827"/>
      <c r="E34" s="827"/>
      <c r="F34" s="827"/>
      <c r="G34" s="827"/>
      <c r="H34" s="827"/>
    </row>
    <row r="35" spans="1:8" ht="17.100000000000001" customHeight="1">
      <c r="A35" s="827"/>
      <c r="B35" s="827"/>
      <c r="C35" s="827"/>
      <c r="D35" s="827"/>
      <c r="E35" s="827"/>
      <c r="F35" s="827"/>
      <c r="G35" s="827"/>
      <c r="H35" s="827"/>
    </row>
    <row r="36" spans="1:8" ht="17.100000000000001" customHeight="1">
      <c r="A36" s="827"/>
      <c r="B36" s="827"/>
      <c r="C36" s="827"/>
      <c r="D36" s="827"/>
      <c r="E36" s="827"/>
      <c r="F36" s="827"/>
      <c r="G36" s="827"/>
      <c r="H36" s="827"/>
    </row>
    <row r="37" spans="1:8" ht="17.100000000000001" customHeight="1">
      <c r="A37" s="827"/>
      <c r="B37" s="827"/>
      <c r="C37" s="827"/>
      <c r="D37" s="827"/>
      <c r="E37" s="827"/>
      <c r="F37" s="827"/>
      <c r="G37" s="827"/>
      <c r="H37" s="827"/>
    </row>
    <row r="38" spans="1:8" ht="17.100000000000001" customHeight="1">
      <c r="A38" s="827"/>
      <c r="B38" s="827"/>
      <c r="C38" s="827"/>
      <c r="D38" s="827"/>
      <c r="E38" s="827"/>
      <c r="F38" s="827"/>
      <c r="G38" s="827"/>
      <c r="H38" s="827"/>
    </row>
    <row r="39" spans="1:8" ht="17.100000000000001" customHeight="1">
      <c r="A39" s="827"/>
      <c r="B39" s="827"/>
      <c r="C39" s="827"/>
      <c r="D39" s="827"/>
      <c r="E39" s="827"/>
      <c r="F39" s="827"/>
      <c r="G39" s="827"/>
      <c r="H39" s="827"/>
    </row>
    <row r="40" spans="1:8" ht="17.100000000000001" customHeight="1">
      <c r="A40" s="827"/>
      <c r="B40" s="827"/>
      <c r="C40" s="827"/>
      <c r="D40" s="827"/>
      <c r="E40" s="827"/>
      <c r="F40" s="827"/>
      <c r="G40" s="827"/>
      <c r="H40" s="827"/>
    </row>
    <row r="41" spans="1:8" ht="17.100000000000001" customHeight="1">
      <c r="A41" s="827"/>
      <c r="B41" s="827"/>
      <c r="C41" s="827"/>
      <c r="D41" s="827"/>
      <c r="E41" s="827"/>
      <c r="F41" s="827"/>
      <c r="G41" s="827"/>
      <c r="H41" s="827"/>
    </row>
    <row r="42" spans="1:8" ht="17.100000000000001" customHeight="1">
      <c r="A42" s="827"/>
      <c r="B42" s="827"/>
      <c r="C42" s="827"/>
      <c r="D42" s="827"/>
      <c r="E42" s="827"/>
      <c r="F42" s="827"/>
      <c r="G42" s="827"/>
      <c r="H42" s="827"/>
    </row>
    <row r="43" spans="1:8" ht="17.100000000000001" customHeight="1">
      <c r="A43" s="827"/>
      <c r="B43" s="827"/>
      <c r="C43" s="827"/>
      <c r="D43" s="827"/>
      <c r="E43" s="827"/>
      <c r="F43" s="827"/>
      <c r="G43" s="827"/>
      <c r="H43" s="827"/>
    </row>
    <row r="44" spans="1:8" ht="17.100000000000001" customHeight="1">
      <c r="A44" s="827"/>
      <c r="B44" s="827"/>
      <c r="C44" s="827"/>
      <c r="D44" s="827"/>
      <c r="E44" s="827"/>
      <c r="F44" s="827"/>
      <c r="G44" s="827"/>
      <c r="H44" s="827"/>
    </row>
    <row r="45" spans="1:8" ht="17.100000000000001" customHeight="1">
      <c r="A45" s="827"/>
      <c r="B45" s="827"/>
      <c r="C45" s="827"/>
      <c r="D45" s="827"/>
      <c r="E45" s="827"/>
      <c r="F45" s="827"/>
      <c r="G45" s="827"/>
      <c r="H45" s="827"/>
    </row>
    <row r="46" spans="1:8" ht="17.100000000000001" customHeight="1">
      <c r="A46" s="827"/>
      <c r="B46" s="827"/>
      <c r="C46" s="827"/>
      <c r="D46" s="827"/>
      <c r="E46" s="827"/>
      <c r="F46" s="827"/>
      <c r="G46" s="827"/>
      <c r="H46" s="827"/>
    </row>
    <row r="47" spans="1:8" ht="17.100000000000001" customHeight="1">
      <c r="A47" s="827"/>
      <c r="B47" s="827"/>
      <c r="C47" s="827"/>
      <c r="D47" s="827"/>
      <c r="E47" s="827"/>
      <c r="F47" s="827"/>
      <c r="G47" s="827"/>
      <c r="H47" s="827"/>
    </row>
    <row r="48" spans="1:8" ht="17.100000000000001" customHeight="1">
      <c r="A48" s="827"/>
      <c r="B48" s="827"/>
      <c r="C48" s="827"/>
      <c r="D48" s="827"/>
      <c r="E48" s="827"/>
      <c r="F48" s="827"/>
      <c r="G48" s="827"/>
      <c r="H48" s="827"/>
    </row>
    <row r="49" spans="1:8" ht="17.100000000000001" customHeight="1">
      <c r="A49" s="827"/>
      <c r="B49" s="827"/>
      <c r="C49" s="827"/>
      <c r="D49" s="827"/>
      <c r="E49" s="827"/>
      <c r="F49" s="827"/>
      <c r="G49" s="827"/>
      <c r="H49" s="827"/>
    </row>
    <row r="50" spans="1:8" ht="17.100000000000001" customHeight="1">
      <c r="A50" s="827"/>
      <c r="B50" s="827"/>
      <c r="C50" s="827"/>
      <c r="D50" s="827"/>
      <c r="E50" s="827"/>
      <c r="F50" s="827"/>
      <c r="G50" s="827"/>
      <c r="H50" s="827"/>
    </row>
    <row r="51" spans="1:8" ht="17.100000000000001" customHeight="1">
      <c r="A51" s="827"/>
      <c r="B51" s="827"/>
      <c r="C51" s="827"/>
      <c r="D51" s="827"/>
      <c r="E51" s="827"/>
      <c r="F51" s="827"/>
      <c r="G51" s="827"/>
      <c r="H51" s="827"/>
    </row>
    <row r="52" spans="1:8" ht="17.100000000000001" customHeight="1">
      <c r="A52" s="827"/>
      <c r="B52" s="827"/>
      <c r="C52" s="827"/>
      <c r="D52" s="827"/>
      <c r="E52" s="827"/>
      <c r="F52" s="827"/>
      <c r="G52" s="827"/>
      <c r="H52" s="827"/>
    </row>
    <row r="53" spans="1:8" ht="17.100000000000001" customHeight="1">
      <c r="A53" s="827"/>
      <c r="B53" s="827"/>
      <c r="C53" s="827"/>
      <c r="D53" s="827"/>
      <c r="E53" s="827"/>
      <c r="F53" s="827"/>
      <c r="G53" s="827"/>
      <c r="H53" s="827"/>
    </row>
    <row r="54" spans="1:8" ht="17.100000000000001" customHeight="1">
      <c r="A54" s="827"/>
      <c r="B54" s="827"/>
      <c r="C54" s="827"/>
      <c r="D54" s="827"/>
      <c r="E54" s="827"/>
      <c r="F54" s="827"/>
      <c r="G54" s="827"/>
      <c r="H54" s="827"/>
    </row>
    <row r="55" spans="1:8" ht="17.100000000000001" customHeight="1">
      <c r="A55" s="827"/>
      <c r="B55" s="827"/>
      <c r="C55" s="827"/>
      <c r="D55" s="827"/>
      <c r="E55" s="827"/>
      <c r="F55" s="827"/>
      <c r="G55" s="827"/>
      <c r="H55" s="827"/>
    </row>
    <row r="56" spans="1:8" ht="17.100000000000001" customHeight="1">
      <c r="A56" s="827"/>
      <c r="B56" s="827"/>
      <c r="C56" s="827"/>
      <c r="D56" s="827"/>
      <c r="E56" s="827"/>
      <c r="F56" s="827"/>
      <c r="G56" s="827"/>
      <c r="H56" s="827"/>
    </row>
    <row r="57" spans="1:8" ht="17.100000000000001" customHeight="1">
      <c r="A57" s="827"/>
      <c r="B57" s="827"/>
      <c r="C57" s="827"/>
      <c r="D57" s="827"/>
      <c r="E57" s="827"/>
      <c r="F57" s="827"/>
      <c r="G57" s="827"/>
      <c r="H57" s="827"/>
    </row>
    <row r="58" spans="1:8" ht="17.100000000000001" customHeight="1">
      <c r="A58" s="827"/>
      <c r="B58" s="827"/>
      <c r="C58" s="827"/>
      <c r="D58" s="827"/>
      <c r="E58" s="827"/>
      <c r="F58" s="827"/>
      <c r="G58" s="827"/>
      <c r="H58" s="827"/>
    </row>
    <row r="59" spans="1:8" ht="17.100000000000001" customHeight="1">
      <c r="A59" s="827"/>
      <c r="B59" s="827"/>
      <c r="C59" s="827"/>
      <c r="D59" s="827"/>
      <c r="E59" s="827"/>
      <c r="F59" s="827"/>
      <c r="G59" s="827"/>
      <c r="H59" s="827"/>
    </row>
    <row r="60" spans="1:8" ht="17.100000000000001" customHeight="1">
      <c r="A60" s="827"/>
      <c r="B60" s="827"/>
      <c r="C60" s="827"/>
      <c r="D60" s="827"/>
      <c r="E60" s="827"/>
      <c r="F60" s="827"/>
      <c r="G60" s="827"/>
      <c r="H60" s="827"/>
    </row>
    <row r="61" spans="1:8" ht="17.100000000000001" customHeight="1">
      <c r="A61" s="827"/>
      <c r="B61" s="827"/>
      <c r="C61" s="827"/>
      <c r="D61" s="827"/>
      <c r="E61" s="827"/>
      <c r="F61" s="827"/>
      <c r="G61" s="827"/>
      <c r="H61" s="827"/>
    </row>
    <row r="62" spans="1:8" ht="17.100000000000001" customHeight="1">
      <c r="A62" s="827"/>
      <c r="B62" s="827"/>
      <c r="C62" s="827"/>
      <c r="D62" s="827"/>
      <c r="E62" s="827"/>
      <c r="F62" s="827"/>
      <c r="G62" s="827"/>
      <c r="H62" s="827"/>
    </row>
    <row r="63" spans="1:8" ht="17.100000000000001" customHeight="1">
      <c r="A63" s="827"/>
      <c r="B63" s="827"/>
      <c r="C63" s="827"/>
      <c r="D63" s="827"/>
      <c r="E63" s="827"/>
      <c r="F63" s="827"/>
      <c r="G63" s="827"/>
      <c r="H63" s="827"/>
    </row>
    <row r="64" spans="1:8" ht="17.100000000000001" customHeight="1">
      <c r="A64" s="827"/>
      <c r="B64" s="827"/>
      <c r="C64" s="827"/>
      <c r="D64" s="827"/>
      <c r="E64" s="827"/>
      <c r="F64" s="827"/>
      <c r="G64" s="827"/>
      <c r="H64" s="827"/>
    </row>
    <row r="65" spans="1:8" ht="17.100000000000001" customHeight="1">
      <c r="A65" s="827"/>
      <c r="B65" s="827"/>
      <c r="C65" s="827"/>
      <c r="D65" s="827"/>
      <c r="E65" s="827"/>
      <c r="F65" s="827"/>
      <c r="G65" s="827"/>
      <c r="H65" s="827"/>
    </row>
    <row r="66" spans="1:8" ht="17.100000000000001" customHeight="1">
      <c r="A66" s="827"/>
      <c r="B66" s="827"/>
      <c r="C66" s="827"/>
      <c r="D66" s="827"/>
      <c r="E66" s="827"/>
      <c r="F66" s="827"/>
      <c r="G66" s="827"/>
      <c r="H66" s="827"/>
    </row>
    <row r="67" spans="1:8" ht="17.100000000000001" customHeight="1">
      <c r="A67" s="827"/>
      <c r="B67" s="827"/>
      <c r="C67" s="827"/>
      <c r="D67" s="827"/>
      <c r="E67" s="827"/>
      <c r="F67" s="827"/>
      <c r="G67" s="827"/>
      <c r="H67" s="827"/>
    </row>
    <row r="68" spans="1:8" ht="17.100000000000001" customHeight="1">
      <c r="A68" s="827"/>
      <c r="B68" s="827"/>
      <c r="C68" s="827"/>
      <c r="D68" s="827"/>
      <c r="E68" s="827"/>
      <c r="F68" s="827"/>
      <c r="G68" s="827"/>
      <c r="H68" s="827"/>
    </row>
    <row r="69" spans="1:8" ht="17.100000000000001" customHeight="1">
      <c r="A69" s="827"/>
      <c r="B69" s="827"/>
      <c r="C69" s="827"/>
      <c r="D69" s="827"/>
      <c r="E69" s="827"/>
      <c r="F69" s="827"/>
      <c r="G69" s="827"/>
      <c r="H69" s="827"/>
    </row>
    <row r="70" spans="1:8" ht="17.100000000000001" customHeight="1">
      <c r="A70" s="827"/>
      <c r="B70" s="827"/>
      <c r="C70" s="827"/>
      <c r="D70" s="827"/>
      <c r="E70" s="827"/>
      <c r="F70" s="827"/>
      <c r="G70" s="827"/>
      <c r="H70" s="827"/>
    </row>
    <row r="71" spans="1:8" ht="17.100000000000001" customHeight="1">
      <c r="A71" s="827"/>
      <c r="B71" s="827"/>
      <c r="C71" s="827"/>
      <c r="D71" s="827"/>
      <c r="E71" s="827"/>
      <c r="F71" s="827"/>
      <c r="G71" s="827"/>
      <c r="H71" s="827"/>
    </row>
    <row r="72" spans="1:8" ht="17.100000000000001" customHeight="1">
      <c r="A72" s="827"/>
      <c r="B72" s="827"/>
      <c r="C72" s="827"/>
      <c r="D72" s="827"/>
      <c r="E72" s="827"/>
      <c r="F72" s="827"/>
      <c r="G72" s="827"/>
      <c r="H72" s="827"/>
    </row>
    <row r="73" spans="1:8" ht="17.100000000000001" customHeight="1">
      <c r="A73" s="827"/>
      <c r="B73" s="827"/>
      <c r="C73" s="827"/>
      <c r="D73" s="827"/>
      <c r="E73" s="827"/>
      <c r="F73" s="827"/>
      <c r="G73" s="827"/>
      <c r="H73" s="827"/>
    </row>
    <row r="74" spans="1:8" ht="17.100000000000001" customHeight="1">
      <c r="A74" s="827"/>
      <c r="B74" s="827"/>
      <c r="C74" s="827"/>
      <c r="D74" s="827"/>
      <c r="E74" s="827"/>
      <c r="F74" s="827"/>
      <c r="G74" s="827"/>
      <c r="H74" s="827"/>
    </row>
    <row r="75" spans="1:8" ht="17.100000000000001" customHeight="1">
      <c r="A75" s="827"/>
      <c r="B75" s="827"/>
      <c r="C75" s="827"/>
      <c r="D75" s="827"/>
      <c r="E75" s="827"/>
      <c r="F75" s="827"/>
      <c r="G75" s="827"/>
      <c r="H75" s="827"/>
    </row>
    <row r="76" spans="1:8" ht="17.100000000000001" customHeight="1">
      <c r="A76" s="827"/>
      <c r="B76" s="827"/>
      <c r="C76" s="827"/>
      <c r="D76" s="827"/>
      <c r="E76" s="827"/>
      <c r="F76" s="827"/>
      <c r="G76" s="827"/>
      <c r="H76" s="827"/>
    </row>
    <row r="77" spans="1:8" ht="17.100000000000001" customHeight="1">
      <c r="A77" s="827"/>
      <c r="B77" s="827"/>
      <c r="C77" s="827"/>
      <c r="D77" s="827"/>
      <c r="E77" s="827"/>
      <c r="F77" s="827"/>
      <c r="G77" s="827"/>
      <c r="H77" s="827"/>
    </row>
    <row r="78" spans="1:8" ht="17.100000000000001" customHeight="1">
      <c r="A78" s="827"/>
      <c r="B78" s="827"/>
      <c r="C78" s="827"/>
      <c r="D78" s="827"/>
      <c r="E78" s="827"/>
      <c r="F78" s="827"/>
      <c r="G78" s="827"/>
      <c r="H78" s="827"/>
    </row>
    <row r="79" spans="1:8" ht="17.100000000000001" customHeight="1">
      <c r="A79" s="827"/>
      <c r="B79" s="827"/>
      <c r="C79" s="827"/>
      <c r="D79" s="827"/>
      <c r="E79" s="827"/>
      <c r="F79" s="827"/>
      <c r="G79" s="827"/>
      <c r="H79" s="827"/>
    </row>
    <row r="80" spans="1:8" ht="17.100000000000001" customHeight="1">
      <c r="A80" s="827"/>
      <c r="B80" s="827"/>
      <c r="C80" s="827"/>
      <c r="D80" s="827"/>
      <c r="E80" s="827"/>
      <c r="F80" s="827"/>
      <c r="G80" s="827"/>
      <c r="H80" s="827"/>
    </row>
    <row r="81" spans="1:8" ht="17.100000000000001" customHeight="1">
      <c r="A81" s="827"/>
      <c r="B81" s="827"/>
      <c r="C81" s="827"/>
      <c r="D81" s="827"/>
      <c r="E81" s="827"/>
      <c r="F81" s="827"/>
      <c r="G81" s="827"/>
      <c r="H81" s="827"/>
    </row>
    <row r="82" spans="1:8" ht="17.100000000000001" customHeight="1">
      <c r="A82" s="827"/>
      <c r="B82" s="827"/>
      <c r="C82" s="827"/>
      <c r="D82" s="827"/>
      <c r="E82" s="827"/>
      <c r="F82" s="827"/>
      <c r="G82" s="827"/>
      <c r="H82" s="827"/>
    </row>
    <row r="83" spans="1:8" ht="17.100000000000001" customHeight="1">
      <c r="A83" s="827"/>
      <c r="B83" s="827"/>
      <c r="C83" s="827"/>
      <c r="D83" s="827"/>
      <c r="E83" s="827"/>
      <c r="F83" s="827"/>
      <c r="G83" s="827"/>
      <c r="H83" s="827"/>
    </row>
    <row r="84" spans="1:8" ht="17.100000000000001" customHeight="1">
      <c r="A84" s="827"/>
      <c r="B84" s="827"/>
      <c r="C84" s="827"/>
      <c r="D84" s="827"/>
      <c r="E84" s="827"/>
      <c r="F84" s="827"/>
      <c r="G84" s="827"/>
      <c r="H84" s="827"/>
    </row>
    <row r="85" spans="1:8" ht="17.100000000000001" customHeight="1">
      <c r="A85" s="827"/>
      <c r="B85" s="827"/>
      <c r="C85" s="827"/>
      <c r="D85" s="827"/>
      <c r="E85" s="827"/>
      <c r="F85" s="827"/>
      <c r="G85" s="827"/>
      <c r="H85" s="827"/>
    </row>
    <row r="86" spans="1:8" ht="17.100000000000001" customHeight="1">
      <c r="A86" s="827"/>
      <c r="B86" s="827"/>
      <c r="C86" s="827"/>
      <c r="D86" s="827"/>
      <c r="E86" s="827"/>
      <c r="F86" s="827"/>
      <c r="G86" s="827"/>
      <c r="H86" s="827"/>
    </row>
    <row r="87" spans="1:8" ht="17.100000000000001" customHeight="1">
      <c r="A87" s="827"/>
      <c r="B87" s="827"/>
      <c r="C87" s="827"/>
      <c r="D87" s="827"/>
      <c r="E87" s="827"/>
      <c r="F87" s="827"/>
      <c r="G87" s="827"/>
      <c r="H87" s="827"/>
    </row>
    <row r="88" spans="1:8" ht="17.100000000000001" customHeight="1">
      <c r="A88" s="827"/>
      <c r="B88" s="827"/>
      <c r="C88" s="827"/>
      <c r="D88" s="827"/>
      <c r="E88" s="827"/>
      <c r="F88" s="827"/>
      <c r="G88" s="827"/>
      <c r="H88" s="827"/>
    </row>
    <row r="89" spans="1:8" ht="17.100000000000001" customHeight="1">
      <c r="A89" s="827"/>
      <c r="B89" s="827"/>
      <c r="C89" s="827"/>
      <c r="D89" s="827"/>
      <c r="E89" s="827"/>
      <c r="F89" s="827"/>
      <c r="G89" s="827"/>
      <c r="H89" s="827"/>
    </row>
    <row r="90" spans="1:8" ht="17.100000000000001" customHeight="1">
      <c r="A90" s="827"/>
      <c r="B90" s="827"/>
      <c r="C90" s="827"/>
      <c r="D90" s="827"/>
      <c r="E90" s="827"/>
      <c r="F90" s="827"/>
      <c r="G90" s="827"/>
      <c r="H90" s="827"/>
    </row>
    <row r="91" spans="1:8" ht="17.100000000000001" customHeight="1">
      <c r="A91" s="827"/>
      <c r="B91" s="827"/>
      <c r="C91" s="827"/>
      <c r="D91" s="827"/>
      <c r="E91" s="827"/>
      <c r="F91" s="827"/>
      <c r="G91" s="827"/>
      <c r="H91" s="827"/>
    </row>
    <row r="92" spans="1:8" ht="17.100000000000001" customHeight="1">
      <c r="A92" s="827"/>
      <c r="B92" s="827"/>
      <c r="C92" s="827"/>
      <c r="D92" s="827"/>
      <c r="E92" s="827"/>
      <c r="F92" s="827"/>
      <c r="G92" s="827"/>
      <c r="H92" s="827"/>
    </row>
    <row r="93" spans="1:8" ht="17.100000000000001" customHeight="1">
      <c r="A93" s="827"/>
      <c r="B93" s="827"/>
      <c r="C93" s="827"/>
      <c r="D93" s="827"/>
      <c r="E93" s="827"/>
      <c r="F93" s="827"/>
      <c r="G93" s="827"/>
      <c r="H93" s="827"/>
    </row>
    <row r="94" spans="1:8" ht="17.100000000000001" customHeight="1">
      <c r="A94" s="827"/>
      <c r="B94" s="827"/>
      <c r="C94" s="827"/>
      <c r="D94" s="827"/>
      <c r="E94" s="827"/>
      <c r="F94" s="827"/>
      <c r="G94" s="827"/>
      <c r="H94" s="827"/>
    </row>
    <row r="95" spans="1:8" ht="17.100000000000001" customHeight="1">
      <c r="A95" s="827"/>
      <c r="B95" s="827"/>
      <c r="C95" s="827"/>
      <c r="D95" s="827"/>
      <c r="E95" s="827"/>
      <c r="F95" s="827"/>
      <c r="G95" s="827"/>
      <c r="H95" s="827"/>
    </row>
    <row r="96" spans="1:8" ht="17.100000000000001" customHeight="1">
      <c r="A96" s="827"/>
      <c r="B96" s="827"/>
      <c r="C96" s="827"/>
      <c r="D96" s="827"/>
      <c r="E96" s="827"/>
      <c r="F96" s="827"/>
      <c r="G96" s="827"/>
      <c r="H96" s="827"/>
    </row>
    <row r="97" spans="1:8" ht="17.100000000000001" customHeight="1">
      <c r="A97" s="827"/>
      <c r="B97" s="827"/>
      <c r="C97" s="827"/>
      <c r="D97" s="827"/>
      <c r="E97" s="827"/>
      <c r="F97" s="827"/>
      <c r="G97" s="827"/>
      <c r="H97" s="827"/>
    </row>
    <row r="98" spans="1:8">
      <c r="A98" s="827"/>
      <c r="B98" s="827"/>
      <c r="C98" s="827"/>
      <c r="D98" s="827"/>
      <c r="E98" s="827"/>
      <c r="F98" s="827"/>
      <c r="G98" s="827"/>
      <c r="H98" s="827"/>
    </row>
    <row r="99" spans="1:8">
      <c r="A99" s="827"/>
      <c r="B99" s="827"/>
      <c r="C99" s="827"/>
      <c r="D99" s="827"/>
      <c r="E99" s="827"/>
      <c r="F99" s="827"/>
      <c r="G99" s="827"/>
      <c r="H99" s="827"/>
    </row>
    <row r="100" spans="1:8">
      <c r="A100" s="827"/>
      <c r="B100" s="827"/>
      <c r="C100" s="827"/>
      <c r="D100" s="827"/>
      <c r="E100" s="827"/>
      <c r="F100" s="827"/>
      <c r="G100" s="827"/>
      <c r="H100" s="827"/>
    </row>
    <row r="101" spans="1:8">
      <c r="A101" s="827"/>
      <c r="B101" s="827"/>
      <c r="C101" s="827"/>
      <c r="D101" s="827"/>
      <c r="E101" s="827"/>
      <c r="F101" s="827"/>
      <c r="G101" s="827"/>
      <c r="H101" s="827"/>
    </row>
    <row r="102" spans="1:8">
      <c r="A102" s="827"/>
      <c r="B102" s="827"/>
      <c r="C102" s="827"/>
      <c r="D102" s="827"/>
      <c r="E102" s="827"/>
      <c r="F102" s="827"/>
      <c r="G102" s="827"/>
      <c r="H102" s="827"/>
    </row>
    <row r="103" spans="1:8">
      <c r="A103" s="827"/>
      <c r="B103" s="827"/>
      <c r="C103" s="827"/>
      <c r="D103" s="827"/>
      <c r="E103" s="827"/>
      <c r="F103" s="827"/>
      <c r="G103" s="827"/>
      <c r="H103" s="827"/>
    </row>
    <row r="104" spans="1:8">
      <c r="A104" s="827"/>
      <c r="B104" s="827"/>
      <c r="C104" s="827"/>
      <c r="D104" s="827"/>
      <c r="E104" s="827"/>
      <c r="F104" s="827"/>
      <c r="G104" s="827"/>
      <c r="H104" s="827"/>
    </row>
    <row r="105" spans="1:8">
      <c r="A105" s="827"/>
      <c r="B105" s="827"/>
      <c r="C105" s="827"/>
      <c r="D105" s="827"/>
      <c r="E105" s="827"/>
      <c r="F105" s="827"/>
      <c r="G105" s="827"/>
      <c r="H105" s="827"/>
    </row>
    <row r="106" spans="1:8">
      <c r="A106" s="827"/>
      <c r="B106" s="827"/>
      <c r="C106" s="827"/>
      <c r="D106" s="827"/>
      <c r="E106" s="827"/>
      <c r="F106" s="827"/>
      <c r="G106" s="827"/>
      <c r="H106" s="827"/>
    </row>
    <row r="107" spans="1:8">
      <c r="A107" s="827"/>
      <c r="B107" s="827"/>
      <c r="C107" s="827"/>
      <c r="D107" s="827"/>
      <c r="E107" s="827"/>
      <c r="F107" s="827"/>
      <c r="G107" s="827"/>
      <c r="H107" s="827"/>
    </row>
    <row r="108" spans="1:8">
      <c r="A108" s="827"/>
      <c r="B108" s="827"/>
      <c r="C108" s="827"/>
      <c r="D108" s="827"/>
      <c r="E108" s="827"/>
      <c r="F108" s="827"/>
      <c r="G108" s="827"/>
      <c r="H108" s="827"/>
    </row>
    <row r="109" spans="1:8">
      <c r="A109" s="827"/>
      <c r="B109" s="827"/>
      <c r="C109" s="827"/>
      <c r="D109" s="827"/>
      <c r="E109" s="827"/>
      <c r="F109" s="827"/>
      <c r="G109" s="827"/>
      <c r="H109" s="827"/>
    </row>
    <row r="110" spans="1:8">
      <c r="A110" s="827"/>
      <c r="B110" s="827"/>
      <c r="C110" s="827"/>
      <c r="D110" s="827"/>
      <c r="E110" s="827"/>
      <c r="F110" s="827"/>
      <c r="G110" s="827"/>
      <c r="H110" s="827"/>
    </row>
    <row r="111" spans="1:8">
      <c r="A111" s="827"/>
      <c r="B111" s="827"/>
      <c r="C111" s="827"/>
      <c r="D111" s="827"/>
      <c r="E111" s="827"/>
      <c r="F111" s="827"/>
      <c r="G111" s="827"/>
      <c r="H111" s="827"/>
    </row>
    <row r="112" spans="1:8">
      <c r="A112" s="827"/>
      <c r="B112" s="827"/>
      <c r="C112" s="827"/>
      <c r="D112" s="827"/>
      <c r="E112" s="827"/>
      <c r="F112" s="827"/>
      <c r="G112" s="827"/>
      <c r="H112" s="827"/>
    </row>
    <row r="113" spans="1:8">
      <c r="A113" s="827"/>
      <c r="B113" s="827"/>
      <c r="C113" s="827"/>
      <c r="D113" s="827"/>
      <c r="E113" s="827"/>
      <c r="F113" s="827"/>
      <c r="G113" s="827"/>
      <c r="H113" s="827"/>
    </row>
    <row r="114" spans="1:8">
      <c r="A114" s="827"/>
      <c r="B114" s="827"/>
      <c r="C114" s="827"/>
      <c r="D114" s="827"/>
      <c r="E114" s="827"/>
      <c r="F114" s="827"/>
      <c r="G114" s="827"/>
      <c r="H114" s="827"/>
    </row>
    <row r="115" spans="1:8">
      <c r="A115" s="827"/>
      <c r="B115" s="827"/>
      <c r="C115" s="827"/>
      <c r="D115" s="827"/>
      <c r="E115" s="827"/>
      <c r="F115" s="827"/>
      <c r="G115" s="827"/>
      <c r="H115" s="827"/>
    </row>
    <row r="116" spans="1:8">
      <c r="A116" s="827"/>
      <c r="B116" s="827"/>
      <c r="C116" s="827"/>
      <c r="D116" s="827"/>
      <c r="E116" s="827"/>
      <c r="F116" s="827"/>
      <c r="G116" s="827"/>
      <c r="H116" s="827"/>
    </row>
    <row r="117" spans="1:8">
      <c r="A117" s="827"/>
      <c r="B117" s="827"/>
      <c r="C117" s="827"/>
      <c r="D117" s="827"/>
      <c r="E117" s="827"/>
      <c r="F117" s="827"/>
      <c r="G117" s="827"/>
      <c r="H117" s="827"/>
    </row>
    <row r="118" spans="1:8">
      <c r="A118" s="827"/>
      <c r="B118" s="827"/>
      <c r="C118" s="827"/>
      <c r="D118" s="827"/>
      <c r="E118" s="827"/>
      <c r="F118" s="827"/>
      <c r="G118" s="827"/>
      <c r="H118" s="827"/>
    </row>
    <row r="119" spans="1:8">
      <c r="A119" s="827"/>
      <c r="B119" s="827"/>
      <c r="C119" s="827"/>
      <c r="D119" s="827"/>
      <c r="E119" s="827"/>
      <c r="F119" s="827"/>
      <c r="G119" s="827"/>
      <c r="H119" s="827"/>
    </row>
    <row r="120" spans="1:8">
      <c r="A120" s="827"/>
      <c r="B120" s="827"/>
      <c r="C120" s="827"/>
      <c r="D120" s="827"/>
      <c r="E120" s="827"/>
      <c r="F120" s="827"/>
      <c r="G120" s="827"/>
      <c r="H120" s="827"/>
    </row>
    <row r="121" spans="1:8">
      <c r="A121" s="827"/>
      <c r="B121" s="827"/>
      <c r="C121" s="827"/>
      <c r="D121" s="827"/>
      <c r="E121" s="827"/>
      <c r="F121" s="827"/>
      <c r="G121" s="827"/>
      <c r="H121" s="827"/>
    </row>
    <row r="122" spans="1:8">
      <c r="A122" s="827"/>
      <c r="B122" s="827"/>
      <c r="C122" s="827"/>
      <c r="D122" s="827"/>
      <c r="E122" s="827"/>
      <c r="F122" s="827"/>
      <c r="G122" s="827"/>
      <c r="H122" s="827"/>
    </row>
    <row r="123" spans="1:8">
      <c r="A123" s="827"/>
      <c r="B123" s="827"/>
      <c r="C123" s="827"/>
      <c r="D123" s="827"/>
      <c r="E123" s="827"/>
      <c r="F123" s="827"/>
      <c r="G123" s="827"/>
      <c r="H123" s="827"/>
    </row>
    <row r="124" spans="1:8">
      <c r="A124" s="827"/>
      <c r="B124" s="827"/>
      <c r="C124" s="827"/>
      <c r="D124" s="827"/>
      <c r="E124" s="827"/>
      <c r="F124" s="827"/>
      <c r="G124" s="827"/>
      <c r="H124" s="827"/>
    </row>
    <row r="125" spans="1:8">
      <c r="A125" s="827"/>
      <c r="B125" s="827"/>
      <c r="C125" s="827"/>
      <c r="D125" s="827"/>
      <c r="E125" s="827"/>
      <c r="F125" s="827"/>
      <c r="G125" s="827"/>
      <c r="H125" s="827"/>
    </row>
    <row r="126" spans="1:8">
      <c r="A126" s="827"/>
      <c r="B126" s="827"/>
      <c r="C126" s="827"/>
      <c r="D126" s="827"/>
      <c r="E126" s="827"/>
      <c r="F126" s="827"/>
      <c r="G126" s="827"/>
      <c r="H126" s="827"/>
    </row>
    <row r="127" spans="1:8">
      <c r="A127" s="827"/>
      <c r="B127" s="827"/>
      <c r="C127" s="827"/>
      <c r="D127" s="827"/>
      <c r="E127" s="827"/>
      <c r="F127" s="827"/>
      <c r="G127" s="827"/>
      <c r="H127" s="827"/>
    </row>
    <row r="128" spans="1:8">
      <c r="A128" s="827"/>
      <c r="B128" s="827"/>
      <c r="C128" s="827"/>
      <c r="D128" s="827"/>
      <c r="E128" s="827"/>
      <c r="F128" s="827"/>
      <c r="G128" s="827"/>
      <c r="H128" s="827"/>
    </row>
    <row r="129" spans="1:8">
      <c r="A129" s="827"/>
      <c r="B129" s="827"/>
      <c r="C129" s="827"/>
      <c r="D129" s="827"/>
      <c r="E129" s="827"/>
      <c r="F129" s="827"/>
      <c r="G129" s="827"/>
      <c r="H129" s="827"/>
    </row>
    <row r="130" spans="1:8">
      <c r="A130" s="827"/>
      <c r="B130" s="827"/>
      <c r="C130" s="827"/>
      <c r="D130" s="827"/>
      <c r="E130" s="827"/>
      <c r="F130" s="827"/>
      <c r="G130" s="827"/>
      <c r="H130" s="827"/>
    </row>
    <row r="131" spans="1:8">
      <c r="A131" s="827"/>
      <c r="B131" s="827"/>
      <c r="C131" s="827"/>
      <c r="D131" s="827"/>
      <c r="E131" s="827"/>
      <c r="F131" s="827"/>
      <c r="G131" s="827"/>
      <c r="H131" s="827"/>
    </row>
    <row r="132" spans="1:8">
      <c r="A132" s="827"/>
      <c r="B132" s="827"/>
      <c r="C132" s="827"/>
      <c r="D132" s="827"/>
      <c r="E132" s="827"/>
      <c r="F132" s="827"/>
      <c r="G132" s="827"/>
      <c r="H132" s="827"/>
    </row>
    <row r="133" spans="1:8">
      <c r="A133" s="827"/>
      <c r="B133" s="827"/>
      <c r="C133" s="827"/>
      <c r="D133" s="827"/>
      <c r="E133" s="827"/>
      <c r="F133" s="827"/>
      <c r="G133" s="827"/>
      <c r="H133" s="827"/>
    </row>
    <row r="134" spans="1:8">
      <c r="A134" s="827"/>
      <c r="B134" s="827"/>
      <c r="C134" s="827"/>
      <c r="D134" s="827"/>
      <c r="E134" s="827"/>
      <c r="F134" s="827"/>
      <c r="G134" s="827"/>
      <c r="H134" s="827"/>
    </row>
    <row r="135" spans="1:8">
      <c r="A135" s="827"/>
      <c r="B135" s="827"/>
      <c r="C135" s="827"/>
      <c r="D135" s="827"/>
      <c r="E135" s="827"/>
      <c r="F135" s="827"/>
      <c r="G135" s="827"/>
      <c r="H135" s="827"/>
    </row>
    <row r="136" spans="1:8">
      <c r="A136" s="827"/>
      <c r="B136" s="827"/>
      <c r="C136" s="827"/>
      <c r="D136" s="827"/>
      <c r="E136" s="827"/>
      <c r="F136" s="827"/>
      <c r="G136" s="827"/>
      <c r="H136" s="827"/>
    </row>
    <row r="137" spans="1:8">
      <c r="A137" s="827"/>
      <c r="B137" s="827"/>
      <c r="C137" s="827"/>
      <c r="D137" s="827"/>
      <c r="E137" s="827"/>
      <c r="F137" s="827"/>
      <c r="G137" s="827"/>
      <c r="H137" s="827"/>
    </row>
    <row r="138" spans="1:8">
      <c r="A138" s="827"/>
      <c r="B138" s="827"/>
      <c r="C138" s="827"/>
      <c r="D138" s="827"/>
      <c r="E138" s="827"/>
      <c r="F138" s="827"/>
      <c r="G138" s="827"/>
      <c r="H138" s="827"/>
    </row>
    <row r="139" spans="1:8">
      <c r="A139" s="827"/>
      <c r="B139" s="827"/>
      <c r="C139" s="827"/>
      <c r="D139" s="827"/>
      <c r="E139" s="827"/>
      <c r="F139" s="827"/>
      <c r="G139" s="827"/>
      <c r="H139" s="827"/>
    </row>
    <row r="140" spans="1:8">
      <c r="A140" s="827"/>
      <c r="B140" s="827"/>
      <c r="C140" s="827"/>
      <c r="D140" s="827"/>
      <c r="E140" s="827"/>
      <c r="F140" s="827"/>
      <c r="G140" s="827"/>
      <c r="H140" s="827"/>
    </row>
    <row r="141" spans="1:8">
      <c r="A141" s="827"/>
      <c r="B141" s="827"/>
      <c r="C141" s="827"/>
      <c r="D141" s="827"/>
      <c r="E141" s="827"/>
      <c r="F141" s="827"/>
      <c r="G141" s="827"/>
      <c r="H141" s="827"/>
    </row>
    <row r="142" spans="1:8">
      <c r="A142" s="827"/>
      <c r="B142" s="827"/>
      <c r="C142" s="827"/>
      <c r="D142" s="827"/>
      <c r="E142" s="827"/>
      <c r="F142" s="827"/>
      <c r="G142" s="827"/>
      <c r="H142" s="827"/>
    </row>
    <row r="143" spans="1:8">
      <c r="A143" s="827"/>
      <c r="B143" s="827"/>
      <c r="C143" s="827"/>
      <c r="D143" s="827"/>
      <c r="E143" s="827"/>
      <c r="F143" s="827"/>
      <c r="G143" s="827"/>
      <c r="H143" s="827"/>
    </row>
    <row r="144" spans="1:8">
      <c r="A144" s="827"/>
      <c r="B144" s="827"/>
      <c r="C144" s="827"/>
      <c r="D144" s="827"/>
      <c r="E144" s="827"/>
      <c r="F144" s="827"/>
      <c r="G144" s="827"/>
      <c r="H144" s="827"/>
    </row>
    <row r="145" spans="1:8">
      <c r="A145" s="827"/>
      <c r="B145" s="827"/>
      <c r="C145" s="827"/>
      <c r="D145" s="827"/>
      <c r="E145" s="827"/>
      <c r="F145" s="827"/>
      <c r="G145" s="827"/>
      <c r="H145" s="827"/>
    </row>
    <row r="146" spans="1:8">
      <c r="A146" s="827"/>
      <c r="B146" s="827"/>
      <c r="C146" s="827"/>
      <c r="D146" s="827"/>
      <c r="E146" s="827"/>
      <c r="F146" s="827"/>
      <c r="G146" s="827"/>
      <c r="H146" s="827"/>
    </row>
    <row r="147" spans="1:8">
      <c r="A147" s="827"/>
      <c r="B147" s="827"/>
      <c r="C147" s="827"/>
      <c r="D147" s="827"/>
      <c r="E147" s="827"/>
      <c r="F147" s="827"/>
      <c r="G147" s="827"/>
      <c r="H147" s="827"/>
    </row>
    <row r="148" spans="1:8">
      <c r="A148" s="827"/>
      <c r="B148" s="827"/>
      <c r="C148" s="827"/>
      <c r="D148" s="827"/>
      <c r="E148" s="827"/>
      <c r="F148" s="827"/>
      <c r="G148" s="827"/>
      <c r="H148" s="827"/>
    </row>
    <row r="149" spans="1:8">
      <c r="A149" s="827"/>
      <c r="B149" s="827"/>
      <c r="C149" s="827"/>
      <c r="D149" s="827"/>
      <c r="E149" s="827"/>
      <c r="F149" s="827"/>
      <c r="G149" s="827"/>
      <c r="H149" s="827"/>
    </row>
    <row r="150" spans="1:8">
      <c r="A150" s="827"/>
      <c r="B150" s="827"/>
      <c r="C150" s="827"/>
      <c r="D150" s="827"/>
      <c r="E150" s="827"/>
      <c r="F150" s="827"/>
      <c r="G150" s="827"/>
      <c r="H150" s="827"/>
    </row>
    <row r="151" spans="1:8">
      <c r="A151" s="827"/>
      <c r="B151" s="827"/>
      <c r="C151" s="827"/>
      <c r="D151" s="827"/>
      <c r="E151" s="827"/>
      <c r="F151" s="827"/>
      <c r="G151" s="827"/>
      <c r="H151" s="827"/>
    </row>
    <row r="152" spans="1:8">
      <c r="A152" s="827"/>
      <c r="B152" s="827"/>
      <c r="C152" s="827"/>
      <c r="D152" s="827"/>
      <c r="E152" s="827"/>
      <c r="F152" s="827"/>
      <c r="G152" s="827"/>
      <c r="H152" s="827"/>
    </row>
    <row r="153" spans="1:8">
      <c r="A153" s="827"/>
      <c r="B153" s="827"/>
      <c r="C153" s="827"/>
      <c r="D153" s="827"/>
      <c r="E153" s="827"/>
      <c r="F153" s="827"/>
      <c r="G153" s="827"/>
      <c r="H153" s="827"/>
    </row>
    <row r="154" spans="1:8">
      <c r="A154" s="827"/>
      <c r="B154" s="827"/>
      <c r="C154" s="827"/>
      <c r="D154" s="827"/>
      <c r="E154" s="827"/>
      <c r="F154" s="827"/>
      <c r="G154" s="827"/>
      <c r="H154" s="827"/>
    </row>
    <row r="155" spans="1:8">
      <c r="A155" s="827"/>
      <c r="B155" s="827"/>
      <c r="C155" s="827"/>
      <c r="D155" s="827"/>
      <c r="E155" s="827"/>
      <c r="F155" s="827"/>
      <c r="G155" s="827"/>
      <c r="H155" s="827"/>
    </row>
    <row r="156" spans="1:8">
      <c r="A156" s="827"/>
      <c r="B156" s="827"/>
      <c r="C156" s="827"/>
      <c r="D156" s="827"/>
      <c r="E156" s="827"/>
      <c r="F156" s="827"/>
      <c r="G156" s="827"/>
      <c r="H156" s="827"/>
    </row>
    <row r="157" spans="1:8">
      <c r="A157" s="827"/>
      <c r="B157" s="827"/>
      <c r="C157" s="827"/>
      <c r="D157" s="827"/>
      <c r="E157" s="827"/>
      <c r="F157" s="827"/>
      <c r="G157" s="827"/>
      <c r="H157" s="827"/>
    </row>
    <row r="158" spans="1:8">
      <c r="A158" s="827"/>
      <c r="B158" s="827"/>
      <c r="C158" s="827"/>
      <c r="D158" s="827"/>
      <c r="E158" s="827"/>
      <c r="F158" s="827"/>
      <c r="G158" s="827"/>
      <c r="H158" s="827"/>
    </row>
    <row r="159" spans="1:8">
      <c r="A159" s="827"/>
      <c r="B159" s="827"/>
      <c r="C159" s="827"/>
      <c r="D159" s="827"/>
      <c r="E159" s="827"/>
      <c r="F159" s="827"/>
      <c r="G159" s="827"/>
      <c r="H159" s="827"/>
    </row>
    <row r="160" spans="1:8">
      <c r="A160" s="827"/>
      <c r="B160" s="827"/>
      <c r="C160" s="827"/>
      <c r="D160" s="827"/>
      <c r="E160" s="827"/>
      <c r="F160" s="827"/>
      <c r="G160" s="827"/>
      <c r="H160" s="827"/>
    </row>
    <row r="161" spans="1:8">
      <c r="A161" s="827"/>
      <c r="B161" s="827"/>
      <c r="C161" s="827"/>
      <c r="D161" s="827"/>
      <c r="E161" s="827"/>
      <c r="F161" s="827"/>
      <c r="G161" s="827"/>
      <c r="H161" s="827"/>
    </row>
    <row r="162" spans="1:8">
      <c r="A162" s="827"/>
      <c r="B162" s="827"/>
      <c r="C162" s="827"/>
      <c r="D162" s="827"/>
      <c r="E162" s="827"/>
      <c r="F162" s="827"/>
      <c r="G162" s="827"/>
      <c r="H162" s="827"/>
    </row>
    <row r="163" spans="1:8">
      <c r="A163" s="827"/>
      <c r="B163" s="827"/>
      <c r="C163" s="827"/>
      <c r="D163" s="827"/>
      <c r="E163" s="827"/>
      <c r="F163" s="827"/>
      <c r="G163" s="827"/>
      <c r="H163" s="827"/>
    </row>
    <row r="164" spans="1:8">
      <c r="A164" s="827"/>
      <c r="B164" s="827"/>
      <c r="C164" s="827"/>
      <c r="D164" s="827"/>
      <c r="E164" s="827"/>
      <c r="F164" s="827"/>
      <c r="G164" s="827"/>
      <c r="H164" s="827"/>
    </row>
    <row r="165" spans="1:8">
      <c r="A165" s="827"/>
      <c r="B165" s="827"/>
      <c r="C165" s="827"/>
      <c r="D165" s="827"/>
      <c r="E165" s="827"/>
      <c r="F165" s="827"/>
      <c r="G165" s="827"/>
      <c r="H165" s="827"/>
    </row>
    <row r="166" spans="1:8">
      <c r="A166" s="827"/>
      <c r="B166" s="827"/>
      <c r="C166" s="827"/>
      <c r="D166" s="827"/>
      <c r="E166" s="827"/>
      <c r="F166" s="827"/>
      <c r="G166" s="827"/>
      <c r="H166" s="827"/>
    </row>
    <row r="167" spans="1:8">
      <c r="A167" s="827"/>
      <c r="B167" s="827"/>
      <c r="C167" s="827"/>
      <c r="D167" s="827"/>
      <c r="E167" s="827"/>
      <c r="F167" s="827"/>
      <c r="G167" s="827"/>
      <c r="H167" s="827"/>
    </row>
    <row r="168" spans="1:8">
      <c r="A168" s="827"/>
      <c r="B168" s="827"/>
      <c r="C168" s="827"/>
      <c r="D168" s="827"/>
      <c r="E168" s="827"/>
      <c r="F168" s="827"/>
      <c r="G168" s="827"/>
      <c r="H168" s="827"/>
    </row>
    <row r="169" spans="1:8">
      <c r="A169" s="827"/>
      <c r="B169" s="827"/>
      <c r="C169" s="827"/>
      <c r="D169" s="827"/>
      <c r="E169" s="827"/>
      <c r="F169" s="827"/>
      <c r="G169" s="827"/>
      <c r="H169" s="827"/>
    </row>
    <row r="170" spans="1:8">
      <c r="A170" s="827"/>
      <c r="B170" s="827"/>
      <c r="C170" s="827"/>
      <c r="D170" s="827"/>
      <c r="E170" s="827"/>
      <c r="F170" s="827"/>
      <c r="G170" s="827"/>
      <c r="H170" s="827"/>
    </row>
    <row r="171" spans="1:8">
      <c r="A171" s="827"/>
      <c r="B171" s="827"/>
      <c r="C171" s="827"/>
      <c r="D171" s="827"/>
      <c r="E171" s="827"/>
      <c r="F171" s="827"/>
      <c r="G171" s="827"/>
      <c r="H171" s="827"/>
    </row>
    <row r="172" spans="1:8">
      <c r="A172" s="827"/>
      <c r="B172" s="827"/>
      <c r="C172" s="827"/>
      <c r="D172" s="827"/>
      <c r="E172" s="827"/>
      <c r="F172" s="827"/>
      <c r="G172" s="827"/>
      <c r="H172" s="827"/>
    </row>
    <row r="173" spans="1:8">
      <c r="A173" s="827"/>
      <c r="B173" s="827"/>
      <c r="C173" s="827"/>
      <c r="D173" s="827"/>
      <c r="E173" s="827"/>
      <c r="F173" s="827"/>
      <c r="G173" s="827"/>
      <c r="H173" s="827"/>
    </row>
    <row r="174" spans="1:8">
      <c r="A174" s="827"/>
      <c r="B174" s="827"/>
      <c r="C174" s="827"/>
      <c r="D174" s="827"/>
      <c r="E174" s="827"/>
      <c r="F174" s="827"/>
      <c r="G174" s="827"/>
      <c r="H174" s="827"/>
    </row>
    <row r="175" spans="1:8">
      <c r="A175" s="827"/>
      <c r="B175" s="827"/>
      <c r="C175" s="827"/>
      <c r="D175" s="827"/>
      <c r="E175" s="827"/>
      <c r="F175" s="827"/>
      <c r="G175" s="827"/>
      <c r="H175" s="827"/>
    </row>
    <row r="176" spans="1:8">
      <c r="A176" s="827"/>
      <c r="B176" s="827"/>
      <c r="C176" s="827"/>
      <c r="D176" s="827"/>
      <c r="E176" s="827"/>
      <c r="F176" s="827"/>
      <c r="G176" s="827"/>
      <c r="H176" s="827"/>
    </row>
    <row r="177" spans="1:8">
      <c r="A177" s="827"/>
      <c r="B177" s="827"/>
      <c r="C177" s="827"/>
      <c r="D177" s="827"/>
      <c r="E177" s="827"/>
      <c r="F177" s="827"/>
      <c r="G177" s="827"/>
      <c r="H177" s="827"/>
    </row>
    <row r="178" spans="1:8">
      <c r="A178" s="827"/>
      <c r="B178" s="827"/>
      <c r="C178" s="827"/>
      <c r="D178" s="827"/>
      <c r="E178" s="827"/>
      <c r="F178" s="827"/>
      <c r="G178" s="827"/>
      <c r="H178" s="827"/>
    </row>
    <row r="179" spans="1:8">
      <c r="A179" s="827"/>
      <c r="B179" s="827"/>
      <c r="C179" s="827"/>
      <c r="D179" s="827"/>
      <c r="E179" s="827"/>
      <c r="F179" s="827"/>
      <c r="G179" s="827"/>
      <c r="H179" s="827"/>
    </row>
    <row r="180" spans="1:8">
      <c r="A180" s="827"/>
      <c r="B180" s="827"/>
      <c r="C180" s="827"/>
      <c r="D180" s="827"/>
      <c r="E180" s="827"/>
      <c r="F180" s="827"/>
      <c r="G180" s="827"/>
      <c r="H180" s="827"/>
    </row>
    <row r="181" spans="1:8">
      <c r="A181" s="827"/>
      <c r="B181" s="827"/>
      <c r="C181" s="827"/>
      <c r="D181" s="827"/>
      <c r="E181" s="827"/>
      <c r="F181" s="827"/>
      <c r="G181" s="827"/>
      <c r="H181" s="827"/>
    </row>
    <row r="182" spans="1:8">
      <c r="A182" s="827"/>
      <c r="B182" s="827"/>
      <c r="C182" s="827"/>
      <c r="D182" s="827"/>
      <c r="E182" s="827"/>
      <c r="F182" s="827"/>
      <c r="G182" s="827"/>
      <c r="H182" s="827"/>
    </row>
    <row r="183" spans="1:8">
      <c r="A183" s="827"/>
      <c r="B183" s="827"/>
      <c r="C183" s="827"/>
      <c r="D183" s="827"/>
      <c r="E183" s="827"/>
      <c r="F183" s="827"/>
      <c r="G183" s="827"/>
      <c r="H183" s="827"/>
    </row>
    <row r="184" spans="1:8">
      <c r="A184" s="827"/>
      <c r="B184" s="827"/>
      <c r="C184" s="827"/>
      <c r="D184" s="827"/>
      <c r="E184" s="827"/>
      <c r="F184" s="827"/>
      <c r="G184" s="827"/>
      <c r="H184" s="827"/>
    </row>
    <row r="185" spans="1:8">
      <c r="A185" s="827"/>
      <c r="B185" s="827"/>
      <c r="C185" s="827"/>
      <c r="D185" s="827"/>
      <c r="E185" s="827"/>
      <c r="F185" s="827"/>
      <c r="G185" s="827"/>
      <c r="H185" s="827"/>
    </row>
    <row r="186" spans="1:8">
      <c r="A186" s="827"/>
      <c r="B186" s="827"/>
      <c r="C186" s="827"/>
      <c r="D186" s="827"/>
      <c r="E186" s="827"/>
      <c r="F186" s="827"/>
      <c r="G186" s="827"/>
      <c r="H186" s="827"/>
    </row>
    <row r="187" spans="1:8">
      <c r="A187" s="827"/>
      <c r="B187" s="827"/>
      <c r="C187" s="827"/>
      <c r="D187" s="827"/>
      <c r="E187" s="827"/>
      <c r="F187" s="827"/>
      <c r="G187" s="827"/>
      <c r="H187" s="827"/>
    </row>
    <row r="188" spans="1:8">
      <c r="A188" s="827"/>
      <c r="B188" s="827"/>
      <c r="C188" s="827"/>
      <c r="D188" s="827"/>
      <c r="E188" s="827"/>
      <c r="F188" s="827"/>
      <c r="G188" s="827"/>
      <c r="H188" s="827"/>
    </row>
    <row r="189" spans="1:8">
      <c r="A189" s="827"/>
      <c r="B189" s="827"/>
      <c r="C189" s="827"/>
      <c r="D189" s="827"/>
      <c r="E189" s="827"/>
      <c r="F189" s="827"/>
      <c r="G189" s="827"/>
      <c r="H189" s="827"/>
    </row>
    <row r="190" spans="1:8">
      <c r="A190" s="827"/>
      <c r="B190" s="827"/>
      <c r="C190" s="827"/>
      <c r="D190" s="827"/>
      <c r="E190" s="827"/>
      <c r="F190" s="827"/>
      <c r="G190" s="827"/>
      <c r="H190" s="827"/>
    </row>
    <row r="191" spans="1:8">
      <c r="A191" s="827"/>
      <c r="B191" s="827"/>
      <c r="C191" s="827"/>
      <c r="D191" s="827"/>
      <c r="E191" s="827"/>
      <c r="F191" s="827"/>
      <c r="G191" s="827"/>
      <c r="H191" s="827"/>
    </row>
    <row r="192" spans="1:8">
      <c r="A192" s="827"/>
      <c r="B192" s="827"/>
      <c r="C192" s="827"/>
      <c r="D192" s="827"/>
      <c r="E192" s="827"/>
      <c r="F192" s="827"/>
      <c r="G192" s="827"/>
      <c r="H192" s="827"/>
    </row>
    <row r="193" spans="1:8">
      <c r="A193" s="827"/>
      <c r="B193" s="827"/>
      <c r="C193" s="827"/>
      <c r="D193" s="827"/>
      <c r="E193" s="827"/>
      <c r="F193" s="827"/>
      <c r="G193" s="827"/>
      <c r="H193" s="827"/>
    </row>
    <row r="194" spans="1:8">
      <c r="A194" s="827"/>
      <c r="B194" s="827"/>
      <c r="C194" s="827"/>
      <c r="D194" s="827"/>
      <c r="E194" s="827"/>
      <c r="F194" s="827"/>
      <c r="G194" s="827"/>
      <c r="H194" s="827"/>
    </row>
    <row r="195" spans="1:8">
      <c r="A195" s="827"/>
      <c r="B195" s="827"/>
      <c r="C195" s="827"/>
      <c r="D195" s="827"/>
      <c r="E195" s="827"/>
      <c r="F195" s="827"/>
      <c r="G195" s="827"/>
      <c r="H195" s="827"/>
    </row>
    <row r="196" spans="1:8">
      <c r="A196" s="827"/>
      <c r="B196" s="827"/>
      <c r="C196" s="827"/>
      <c r="D196" s="827"/>
      <c r="E196" s="827"/>
      <c r="F196" s="827"/>
      <c r="G196" s="827"/>
      <c r="H196" s="827"/>
    </row>
    <row r="197" spans="1:8">
      <c r="A197" s="827"/>
      <c r="B197" s="827"/>
      <c r="C197" s="827"/>
      <c r="D197" s="827"/>
      <c r="E197" s="827"/>
      <c r="F197" s="827"/>
      <c r="G197" s="827"/>
      <c r="H197" s="827"/>
    </row>
    <row r="198" spans="1:8">
      <c r="A198" s="827"/>
      <c r="B198" s="827"/>
      <c r="C198" s="827"/>
      <c r="D198" s="827"/>
      <c r="E198" s="827"/>
      <c r="F198" s="827"/>
      <c r="G198" s="827"/>
      <c r="H198" s="827"/>
    </row>
    <row r="199" spans="1:8">
      <c r="A199" s="827"/>
      <c r="B199" s="827"/>
      <c r="C199" s="827"/>
      <c r="D199" s="827"/>
      <c r="E199" s="827"/>
      <c r="F199" s="827"/>
      <c r="G199" s="827"/>
      <c r="H199" s="827"/>
    </row>
    <row r="200" spans="1:8">
      <c r="A200" s="827"/>
      <c r="B200" s="827"/>
      <c r="C200" s="827"/>
      <c r="D200" s="827"/>
      <c r="E200" s="827"/>
      <c r="F200" s="827"/>
      <c r="G200" s="827"/>
      <c r="H200" s="827"/>
    </row>
    <row r="201" spans="1:8">
      <c r="A201" s="827"/>
      <c r="B201" s="827"/>
      <c r="C201" s="827"/>
      <c r="D201" s="827"/>
      <c r="E201" s="827"/>
      <c r="F201" s="827"/>
      <c r="G201" s="827"/>
      <c r="H201" s="827"/>
    </row>
    <row r="202" spans="1:8">
      <c r="A202" s="827"/>
      <c r="B202" s="827"/>
      <c r="C202" s="827"/>
      <c r="D202" s="827"/>
      <c r="E202" s="827"/>
      <c r="F202" s="827"/>
      <c r="G202" s="827"/>
      <c r="H202" s="827"/>
    </row>
    <row r="203" spans="1:8">
      <c r="A203" s="827"/>
      <c r="B203" s="827"/>
      <c r="C203" s="827"/>
      <c r="D203" s="827"/>
      <c r="E203" s="827"/>
      <c r="F203" s="827"/>
      <c r="G203" s="827"/>
      <c r="H203" s="827"/>
    </row>
    <row r="204" spans="1:8">
      <c r="A204" s="827"/>
      <c r="B204" s="827"/>
      <c r="C204" s="827"/>
      <c r="D204" s="827"/>
      <c r="E204" s="827"/>
      <c r="F204" s="827"/>
      <c r="G204" s="827"/>
      <c r="H204" s="827"/>
    </row>
    <row r="205" spans="1:8">
      <c r="A205" s="827"/>
      <c r="B205" s="827"/>
      <c r="C205" s="827"/>
      <c r="D205" s="827"/>
      <c r="E205" s="827"/>
      <c r="F205" s="827"/>
      <c r="G205" s="827"/>
      <c r="H205" s="827"/>
    </row>
    <row r="206" spans="1:8">
      <c r="A206" s="827"/>
      <c r="B206" s="827"/>
      <c r="C206" s="827"/>
      <c r="D206" s="827"/>
      <c r="E206" s="827"/>
      <c r="F206" s="827"/>
      <c r="G206" s="827"/>
      <c r="H206" s="827"/>
    </row>
    <row r="207" spans="1:8">
      <c r="A207" s="827"/>
      <c r="B207" s="827"/>
      <c r="C207" s="827"/>
      <c r="D207" s="827"/>
      <c r="E207" s="827"/>
      <c r="F207" s="827"/>
      <c r="G207" s="827"/>
      <c r="H207" s="827"/>
    </row>
    <row r="208" spans="1:8">
      <c r="A208" s="827"/>
      <c r="B208" s="827"/>
      <c r="C208" s="827"/>
      <c r="D208" s="827"/>
      <c r="E208" s="827"/>
      <c r="F208" s="827"/>
      <c r="G208" s="827"/>
      <c r="H208" s="827"/>
    </row>
    <row r="209" spans="1:8">
      <c r="A209" s="827"/>
      <c r="B209" s="827"/>
      <c r="C209" s="827"/>
      <c r="D209" s="827"/>
      <c r="E209" s="827"/>
      <c r="F209" s="827"/>
      <c r="G209" s="827"/>
      <c r="H209" s="827"/>
    </row>
    <row r="210" spans="1:8">
      <c r="A210" s="827"/>
      <c r="B210" s="827"/>
      <c r="C210" s="827"/>
      <c r="D210" s="827"/>
      <c r="E210" s="827"/>
      <c r="F210" s="827"/>
      <c r="G210" s="827"/>
      <c r="H210" s="827"/>
    </row>
    <row r="211" spans="1:8">
      <c r="A211" s="827"/>
      <c r="B211" s="827"/>
      <c r="C211" s="827"/>
      <c r="D211" s="827"/>
      <c r="E211" s="827"/>
      <c r="F211" s="827"/>
      <c r="G211" s="827"/>
      <c r="H211" s="827"/>
    </row>
    <row r="212" spans="1:8">
      <c r="A212" s="827"/>
      <c r="B212" s="827"/>
      <c r="C212" s="827"/>
      <c r="D212" s="827"/>
      <c r="E212" s="827"/>
      <c r="F212" s="827"/>
      <c r="G212" s="827"/>
      <c r="H212" s="827"/>
    </row>
    <row r="213" spans="1:8">
      <c r="A213" s="827"/>
      <c r="B213" s="827"/>
      <c r="C213" s="827"/>
      <c r="D213" s="827"/>
      <c r="E213" s="827"/>
      <c r="F213" s="827"/>
      <c r="G213" s="827"/>
      <c r="H213" s="827"/>
    </row>
    <row r="214" spans="1:8">
      <c r="A214" s="827"/>
      <c r="B214" s="827"/>
      <c r="C214" s="827"/>
      <c r="D214" s="827"/>
      <c r="E214" s="827"/>
      <c r="F214" s="827"/>
      <c r="G214" s="827"/>
      <c r="H214" s="827"/>
    </row>
    <row r="215" spans="1:8">
      <c r="A215" s="827"/>
      <c r="B215" s="827"/>
      <c r="C215" s="827"/>
      <c r="D215" s="827"/>
      <c r="E215" s="827"/>
      <c r="F215" s="827"/>
      <c r="G215" s="827"/>
      <c r="H215" s="827"/>
    </row>
    <row r="216" spans="1:8">
      <c r="A216" s="827"/>
      <c r="B216" s="827"/>
      <c r="C216" s="827"/>
      <c r="D216" s="827"/>
      <c r="E216" s="827"/>
      <c r="F216" s="827"/>
      <c r="G216" s="827"/>
      <c r="H216" s="827"/>
    </row>
    <row r="217" spans="1:8">
      <c r="A217" s="827"/>
      <c r="B217" s="827"/>
      <c r="C217" s="827"/>
      <c r="D217" s="827"/>
      <c r="E217" s="827"/>
      <c r="F217" s="827"/>
      <c r="G217" s="827"/>
      <c r="H217" s="827"/>
    </row>
    <row r="218" spans="1:8">
      <c r="A218" s="827"/>
      <c r="B218" s="827"/>
      <c r="C218" s="827"/>
      <c r="D218" s="827"/>
      <c r="E218" s="827"/>
      <c r="F218" s="827"/>
      <c r="G218" s="827"/>
      <c r="H218" s="827"/>
    </row>
    <row r="219" spans="1:8">
      <c r="A219" s="827"/>
      <c r="B219" s="827"/>
      <c r="C219" s="827"/>
      <c r="D219" s="827"/>
      <c r="E219" s="827"/>
      <c r="F219" s="827"/>
      <c r="G219" s="827"/>
      <c r="H219" s="827"/>
    </row>
    <row r="220" spans="1:8">
      <c r="A220" s="827"/>
      <c r="B220" s="827"/>
      <c r="C220" s="827"/>
      <c r="D220" s="827"/>
      <c r="E220" s="827"/>
      <c r="F220" s="827"/>
      <c r="G220" s="827"/>
      <c r="H220" s="827"/>
    </row>
    <row r="221" spans="1:8">
      <c r="A221" s="827"/>
      <c r="B221" s="827"/>
      <c r="C221" s="827"/>
      <c r="D221" s="827"/>
      <c r="E221" s="827"/>
      <c r="F221" s="827"/>
      <c r="G221" s="827"/>
      <c r="H221" s="827"/>
    </row>
    <row r="222" spans="1:8">
      <c r="A222" s="827"/>
      <c r="B222" s="827"/>
      <c r="C222" s="827"/>
      <c r="D222" s="827"/>
      <c r="E222" s="827"/>
      <c r="F222" s="827"/>
      <c r="G222" s="827"/>
      <c r="H222" s="827"/>
    </row>
    <row r="223" spans="1:8">
      <c r="A223" s="827"/>
      <c r="B223" s="827"/>
      <c r="C223" s="827"/>
      <c r="D223" s="827"/>
      <c r="E223" s="827"/>
      <c r="F223" s="827"/>
      <c r="G223" s="827"/>
      <c r="H223" s="827"/>
    </row>
    <row r="224" spans="1:8">
      <c r="A224" s="827"/>
      <c r="B224" s="827"/>
      <c r="C224" s="827"/>
      <c r="D224" s="827"/>
      <c r="E224" s="827"/>
      <c r="F224" s="827"/>
      <c r="G224" s="827"/>
      <c r="H224" s="827"/>
    </row>
    <row r="225" spans="1:8">
      <c r="A225" s="827"/>
      <c r="B225" s="827"/>
      <c r="C225" s="827"/>
      <c r="D225" s="827"/>
      <c r="E225" s="827"/>
      <c r="F225" s="827"/>
      <c r="G225" s="827"/>
      <c r="H225" s="827"/>
    </row>
    <row r="226" spans="1:8">
      <c r="A226" s="827"/>
      <c r="B226" s="827"/>
      <c r="C226" s="827"/>
      <c r="D226" s="827"/>
      <c r="E226" s="827"/>
      <c r="F226" s="827"/>
      <c r="G226" s="827"/>
      <c r="H226" s="827"/>
    </row>
    <row r="227" spans="1:8">
      <c r="A227" s="827"/>
      <c r="B227" s="827"/>
      <c r="C227" s="827"/>
      <c r="D227" s="827"/>
      <c r="E227" s="827"/>
      <c r="F227" s="827"/>
      <c r="G227" s="827"/>
      <c r="H227" s="827"/>
    </row>
    <row r="228" spans="1:8">
      <c r="A228" s="827"/>
      <c r="B228" s="827"/>
      <c r="C228" s="827"/>
      <c r="D228" s="827"/>
      <c r="E228" s="827"/>
      <c r="F228" s="827"/>
      <c r="G228" s="827"/>
      <c r="H228" s="827"/>
    </row>
    <row r="229" spans="1:8">
      <c r="A229" s="827"/>
      <c r="B229" s="827"/>
      <c r="C229" s="827"/>
      <c r="D229" s="827"/>
      <c r="E229" s="827"/>
      <c r="F229" s="827"/>
      <c r="G229" s="827"/>
      <c r="H229" s="827"/>
    </row>
    <row r="230" spans="1:8">
      <c r="A230" s="827"/>
      <c r="B230" s="827"/>
      <c r="C230" s="827"/>
      <c r="D230" s="827"/>
      <c r="E230" s="827"/>
      <c r="F230" s="827"/>
      <c r="G230" s="827"/>
      <c r="H230" s="827"/>
    </row>
    <row r="231" spans="1:8">
      <c r="A231" s="827"/>
      <c r="B231" s="827"/>
      <c r="C231" s="827"/>
      <c r="D231" s="827"/>
      <c r="E231" s="827"/>
      <c r="F231" s="827"/>
      <c r="G231" s="827"/>
      <c r="H231" s="827"/>
    </row>
    <row r="232" spans="1:8">
      <c r="A232" s="827"/>
      <c r="B232" s="827"/>
      <c r="C232" s="827"/>
      <c r="D232" s="827"/>
      <c r="E232" s="827"/>
      <c r="F232" s="827"/>
      <c r="G232" s="827"/>
      <c r="H232" s="827"/>
    </row>
    <row r="233" spans="1:8">
      <c r="A233" s="827"/>
      <c r="B233" s="827"/>
      <c r="C233" s="827"/>
      <c r="D233" s="827"/>
      <c r="E233" s="827"/>
      <c r="F233" s="827"/>
      <c r="G233" s="827"/>
      <c r="H233" s="827"/>
    </row>
    <row r="234" spans="1:8">
      <c r="A234" s="827"/>
      <c r="B234" s="827"/>
      <c r="C234" s="827"/>
      <c r="D234" s="827"/>
      <c r="E234" s="827"/>
      <c r="F234" s="827"/>
      <c r="G234" s="827"/>
      <c r="H234" s="827"/>
    </row>
    <row r="235" spans="1:8">
      <c r="A235" s="827"/>
      <c r="B235" s="827"/>
      <c r="C235" s="827"/>
      <c r="D235" s="827"/>
      <c r="E235" s="827"/>
      <c r="F235" s="827"/>
      <c r="G235" s="827"/>
      <c r="H235" s="827"/>
    </row>
    <row r="236" spans="1:8">
      <c r="A236" s="827"/>
      <c r="B236" s="827"/>
      <c r="C236" s="827"/>
      <c r="D236" s="827"/>
      <c r="E236" s="827"/>
      <c r="F236" s="827"/>
      <c r="G236" s="827"/>
      <c r="H236" s="827"/>
    </row>
    <row r="237" spans="1:8">
      <c r="A237" s="827"/>
      <c r="B237" s="827"/>
      <c r="C237" s="827"/>
      <c r="D237" s="827"/>
      <c r="E237" s="827"/>
      <c r="F237" s="827"/>
      <c r="G237" s="827"/>
      <c r="H237" s="827"/>
    </row>
    <row r="238" spans="1:8">
      <c r="A238" s="827"/>
      <c r="B238" s="827"/>
      <c r="C238" s="827"/>
      <c r="D238" s="827"/>
      <c r="E238" s="827"/>
      <c r="F238" s="827"/>
      <c r="G238" s="827"/>
      <c r="H238" s="827"/>
    </row>
    <row r="239" spans="1:8">
      <c r="A239" s="827"/>
      <c r="B239" s="827"/>
      <c r="C239" s="827"/>
      <c r="D239" s="827"/>
      <c r="E239" s="827"/>
      <c r="F239" s="827"/>
      <c r="G239" s="827"/>
      <c r="H239" s="827"/>
    </row>
    <row r="240" spans="1:8">
      <c r="A240" s="827"/>
      <c r="B240" s="827"/>
      <c r="C240" s="827"/>
      <c r="D240" s="827"/>
      <c r="E240" s="827"/>
      <c r="F240" s="827"/>
      <c r="G240" s="827"/>
      <c r="H240" s="827"/>
    </row>
    <row r="241" spans="1:8">
      <c r="A241" s="827"/>
      <c r="B241" s="827"/>
      <c r="C241" s="827"/>
      <c r="D241" s="827"/>
      <c r="E241" s="827"/>
      <c r="F241" s="827"/>
      <c r="G241" s="827"/>
      <c r="H241" s="827"/>
    </row>
    <row r="242" spans="1:8">
      <c r="A242" s="827"/>
      <c r="B242" s="827"/>
      <c r="C242" s="827"/>
      <c r="D242" s="827"/>
      <c r="E242" s="827"/>
      <c r="F242" s="827"/>
      <c r="G242" s="827"/>
      <c r="H242" s="827"/>
    </row>
    <row r="243" spans="1:8">
      <c r="A243" s="827"/>
      <c r="B243" s="827"/>
      <c r="C243" s="827"/>
      <c r="D243" s="827"/>
      <c r="E243" s="827"/>
      <c r="F243" s="827"/>
      <c r="G243" s="827"/>
      <c r="H243" s="827"/>
    </row>
    <row r="244" spans="1:8">
      <c r="A244" s="827"/>
      <c r="B244" s="827"/>
      <c r="C244" s="827"/>
      <c r="D244" s="827"/>
      <c r="E244" s="827"/>
      <c r="F244" s="827"/>
      <c r="G244" s="827"/>
      <c r="H244" s="827"/>
    </row>
    <row r="245" spans="1:8">
      <c r="A245" s="827"/>
      <c r="B245" s="827"/>
      <c r="C245" s="827"/>
      <c r="D245" s="827"/>
      <c r="E245" s="827"/>
      <c r="F245" s="827"/>
      <c r="G245" s="827"/>
      <c r="H245" s="827"/>
    </row>
    <row r="246" spans="1:8">
      <c r="A246" s="827"/>
      <c r="B246" s="827"/>
      <c r="C246" s="827"/>
      <c r="D246" s="827"/>
      <c r="E246" s="827"/>
      <c r="F246" s="827"/>
      <c r="G246" s="827"/>
      <c r="H246" s="827"/>
    </row>
    <row r="247" spans="1:8">
      <c r="A247" s="827"/>
      <c r="B247" s="827"/>
      <c r="C247" s="827"/>
      <c r="D247" s="827"/>
      <c r="E247" s="827"/>
      <c r="F247" s="827"/>
      <c r="G247" s="827"/>
      <c r="H247" s="827"/>
    </row>
    <row r="248" spans="1:8">
      <c r="A248" s="827"/>
      <c r="B248" s="827"/>
      <c r="C248" s="827"/>
      <c r="D248" s="827"/>
      <c r="E248" s="827"/>
      <c r="F248" s="827"/>
      <c r="G248" s="827"/>
      <c r="H248" s="827"/>
    </row>
    <row r="249" spans="1:8">
      <c r="A249" s="827"/>
      <c r="B249" s="827"/>
      <c r="C249" s="827"/>
      <c r="D249" s="827"/>
      <c r="E249" s="827"/>
      <c r="F249" s="827"/>
      <c r="G249" s="827"/>
      <c r="H249" s="827"/>
    </row>
    <row r="250" spans="1:8">
      <c r="A250" s="827"/>
      <c r="B250" s="827"/>
      <c r="C250" s="827"/>
      <c r="D250" s="827"/>
      <c r="E250" s="827"/>
      <c r="F250" s="827"/>
      <c r="G250" s="827"/>
      <c r="H250" s="827"/>
    </row>
    <row r="251" spans="1:8">
      <c r="A251" s="827"/>
      <c r="B251" s="827"/>
      <c r="C251" s="827"/>
      <c r="D251" s="827"/>
      <c r="E251" s="827"/>
      <c r="F251" s="827"/>
      <c r="G251" s="827"/>
      <c r="H251" s="827"/>
    </row>
    <row r="252" spans="1:8">
      <c r="A252" s="827"/>
      <c r="B252" s="827"/>
      <c r="C252" s="827"/>
      <c r="D252" s="827"/>
      <c r="E252" s="827"/>
      <c r="F252" s="827"/>
      <c r="G252" s="827"/>
      <c r="H252" s="827"/>
    </row>
    <row r="253" spans="1:8">
      <c r="A253" s="827"/>
      <c r="B253" s="827"/>
      <c r="C253" s="827"/>
      <c r="D253" s="827"/>
      <c r="E253" s="827"/>
      <c r="F253" s="827"/>
      <c r="G253" s="827"/>
      <c r="H253" s="827"/>
    </row>
    <row r="254" spans="1:8">
      <c r="A254" s="827"/>
      <c r="B254" s="827"/>
      <c r="C254" s="827"/>
      <c r="D254" s="827"/>
      <c r="E254" s="827"/>
      <c r="F254" s="827"/>
      <c r="G254" s="827"/>
      <c r="H254" s="827"/>
    </row>
    <row r="255" spans="1:8">
      <c r="A255" s="827"/>
      <c r="B255" s="827"/>
      <c r="C255" s="827"/>
      <c r="D255" s="827"/>
      <c r="E255" s="827"/>
      <c r="F255" s="827"/>
      <c r="G255" s="827"/>
      <c r="H255" s="827"/>
    </row>
    <row r="256" spans="1:8">
      <c r="A256" s="827"/>
      <c r="B256" s="827"/>
      <c r="C256" s="827"/>
      <c r="D256" s="827"/>
      <c r="E256" s="827"/>
      <c r="F256" s="827"/>
      <c r="G256" s="827"/>
      <c r="H256" s="827"/>
    </row>
    <row r="257" spans="1:8">
      <c r="A257" s="827"/>
      <c r="B257" s="827"/>
      <c r="C257" s="827"/>
      <c r="D257" s="827"/>
      <c r="E257" s="827"/>
      <c r="F257" s="827"/>
      <c r="G257" s="827"/>
      <c r="H257" s="827"/>
    </row>
    <row r="258" spans="1:8">
      <c r="A258" s="827"/>
      <c r="B258" s="827"/>
      <c r="C258" s="827"/>
      <c r="D258" s="827"/>
      <c r="E258" s="827"/>
      <c r="F258" s="827"/>
      <c r="G258" s="827"/>
      <c r="H258" s="827"/>
    </row>
    <row r="259" spans="1:8">
      <c r="A259" s="827"/>
      <c r="B259" s="827"/>
      <c r="C259" s="827"/>
      <c r="D259" s="827"/>
      <c r="E259" s="827"/>
      <c r="F259" s="827"/>
      <c r="G259" s="827"/>
      <c r="H259" s="827"/>
    </row>
    <row r="260" spans="1:8">
      <c r="A260" s="827"/>
      <c r="B260" s="827"/>
      <c r="C260" s="827"/>
      <c r="D260" s="827"/>
      <c r="E260" s="827"/>
      <c r="F260" s="827"/>
      <c r="G260" s="827"/>
      <c r="H260" s="827"/>
    </row>
    <row r="261" spans="1:8">
      <c r="A261" s="827"/>
      <c r="B261" s="827"/>
      <c r="C261" s="827"/>
      <c r="D261" s="827"/>
      <c r="E261" s="827"/>
      <c r="F261" s="827"/>
      <c r="G261" s="827"/>
      <c r="H261" s="827"/>
    </row>
    <row r="262" spans="1:8">
      <c r="A262" s="827"/>
      <c r="B262" s="827"/>
      <c r="C262" s="827"/>
      <c r="D262" s="827"/>
      <c r="E262" s="827"/>
      <c r="F262" s="827"/>
      <c r="G262" s="827"/>
      <c r="H262" s="827"/>
    </row>
    <row r="263" spans="1:8">
      <c r="A263" s="827"/>
      <c r="B263" s="827"/>
      <c r="C263" s="827"/>
      <c r="D263" s="827"/>
      <c r="E263" s="827"/>
      <c r="F263" s="827"/>
      <c r="G263" s="827"/>
      <c r="H263" s="827"/>
    </row>
    <row r="264" spans="1:8">
      <c r="A264" s="827"/>
      <c r="B264" s="827"/>
      <c r="C264" s="827"/>
      <c r="D264" s="827"/>
      <c r="E264" s="827"/>
      <c r="F264" s="827"/>
      <c r="G264" s="827"/>
      <c r="H264" s="827"/>
    </row>
    <row r="265" spans="1:8">
      <c r="A265" s="827"/>
      <c r="B265" s="827"/>
      <c r="C265" s="827"/>
      <c r="D265" s="827"/>
      <c r="E265" s="827"/>
      <c r="F265" s="827"/>
      <c r="G265" s="827"/>
      <c r="H265" s="827"/>
    </row>
    <row r="266" spans="1:8">
      <c r="A266" s="827"/>
      <c r="B266" s="827"/>
      <c r="C266" s="827"/>
      <c r="D266" s="827"/>
      <c r="E266" s="827"/>
      <c r="F266" s="827"/>
      <c r="G266" s="827"/>
      <c r="H266" s="827"/>
    </row>
    <row r="267" spans="1:8">
      <c r="A267" s="827"/>
      <c r="B267" s="827"/>
      <c r="C267" s="827"/>
      <c r="D267" s="827"/>
      <c r="E267" s="827"/>
      <c r="F267" s="827"/>
      <c r="G267" s="827"/>
      <c r="H267" s="827"/>
    </row>
    <row r="268" spans="1:8">
      <c r="A268" s="827"/>
      <c r="B268" s="827"/>
      <c r="C268" s="827"/>
      <c r="D268" s="827"/>
      <c r="E268" s="827"/>
      <c r="F268" s="827"/>
      <c r="G268" s="827"/>
      <c r="H268" s="827"/>
    </row>
    <row r="269" spans="1:8">
      <c r="A269" s="827"/>
      <c r="B269" s="827"/>
      <c r="C269" s="827"/>
      <c r="D269" s="827"/>
      <c r="E269" s="827"/>
      <c r="F269" s="827"/>
      <c r="G269" s="827"/>
      <c r="H269" s="827"/>
    </row>
    <row r="270" spans="1:8">
      <c r="A270" s="827"/>
      <c r="B270" s="827"/>
      <c r="C270" s="827"/>
      <c r="D270" s="827"/>
      <c r="E270" s="827"/>
      <c r="F270" s="827"/>
      <c r="G270" s="827"/>
      <c r="H270" s="827"/>
    </row>
    <row r="271" spans="1:8">
      <c r="A271" s="827"/>
      <c r="B271" s="827"/>
      <c r="C271" s="827"/>
      <c r="D271" s="827"/>
      <c r="E271" s="827"/>
      <c r="F271" s="827"/>
      <c r="G271" s="827"/>
      <c r="H271" s="827"/>
    </row>
    <row r="272" spans="1:8">
      <c r="A272" s="827"/>
      <c r="B272" s="827"/>
      <c r="C272" s="827"/>
      <c r="D272" s="827"/>
      <c r="E272" s="827"/>
      <c r="F272" s="827"/>
      <c r="G272" s="827"/>
      <c r="H272" s="827"/>
    </row>
    <row r="273" spans="1:8">
      <c r="A273" s="827"/>
      <c r="B273" s="827"/>
      <c r="C273" s="827"/>
      <c r="D273" s="827"/>
      <c r="E273" s="827"/>
      <c r="F273" s="827"/>
      <c r="G273" s="827"/>
      <c r="H273" s="827"/>
    </row>
    <row r="274" spans="1:8">
      <c r="A274" s="827"/>
      <c r="B274" s="827"/>
      <c r="C274" s="827"/>
      <c r="D274" s="827"/>
      <c r="E274" s="827"/>
      <c r="F274" s="827"/>
      <c r="G274" s="827"/>
      <c r="H274" s="827"/>
    </row>
    <row r="275" spans="1:8">
      <c r="A275" s="827"/>
      <c r="B275" s="827"/>
      <c r="C275" s="827"/>
      <c r="D275" s="827"/>
      <c r="E275" s="827"/>
      <c r="F275" s="827"/>
      <c r="G275" s="827"/>
      <c r="H275" s="827"/>
    </row>
    <row r="276" spans="1:8">
      <c r="A276" s="827"/>
      <c r="B276" s="827"/>
      <c r="C276" s="827"/>
      <c r="D276" s="827"/>
      <c r="E276" s="827"/>
      <c r="F276" s="827"/>
      <c r="G276" s="827"/>
      <c r="H276" s="827"/>
    </row>
    <row r="277" spans="1:8">
      <c r="A277" s="827"/>
      <c r="B277" s="827"/>
      <c r="C277" s="827"/>
      <c r="D277" s="827"/>
      <c r="E277" s="827"/>
      <c r="F277" s="827"/>
      <c r="G277" s="827"/>
      <c r="H277" s="827"/>
    </row>
    <row r="278" spans="1:8">
      <c r="A278" s="827"/>
      <c r="B278" s="827"/>
      <c r="C278" s="827"/>
      <c r="D278" s="827"/>
      <c r="E278" s="827"/>
      <c r="F278" s="827"/>
      <c r="G278" s="827"/>
      <c r="H278" s="827"/>
    </row>
    <row r="279" spans="1:8">
      <c r="A279" s="827"/>
      <c r="B279" s="827"/>
      <c r="C279" s="827"/>
      <c r="D279" s="827"/>
      <c r="E279" s="827"/>
      <c r="F279" s="827"/>
      <c r="G279" s="827"/>
      <c r="H279" s="827"/>
    </row>
    <row r="280" spans="1:8">
      <c r="A280" s="827"/>
      <c r="B280" s="827"/>
      <c r="C280" s="827"/>
      <c r="D280" s="827"/>
      <c r="E280" s="827"/>
      <c r="F280" s="827"/>
      <c r="G280" s="827"/>
      <c r="H280" s="827"/>
    </row>
    <row r="281" spans="1:8">
      <c r="A281" s="827"/>
      <c r="B281" s="827"/>
      <c r="C281" s="827"/>
      <c r="D281" s="827"/>
      <c r="E281" s="827"/>
      <c r="F281" s="827"/>
      <c r="G281" s="827"/>
      <c r="H281" s="827"/>
    </row>
    <row r="282" spans="1:8">
      <c r="A282" s="827"/>
      <c r="B282" s="827"/>
      <c r="C282" s="827"/>
      <c r="D282" s="827"/>
      <c r="E282" s="827"/>
      <c r="F282" s="827"/>
      <c r="G282" s="827"/>
      <c r="H282" s="827"/>
    </row>
    <row r="283" spans="1:8">
      <c r="A283" s="827"/>
      <c r="B283" s="827"/>
      <c r="C283" s="827"/>
      <c r="D283" s="827"/>
      <c r="E283" s="827"/>
      <c r="F283" s="827"/>
      <c r="G283" s="827"/>
      <c r="H283" s="827"/>
    </row>
    <row r="284" spans="1:8">
      <c r="A284" s="827"/>
      <c r="B284" s="827"/>
      <c r="C284" s="827"/>
      <c r="D284" s="827"/>
      <c r="E284" s="827"/>
      <c r="F284" s="827"/>
      <c r="G284" s="827"/>
      <c r="H284" s="827"/>
    </row>
    <row r="285" spans="1:8">
      <c r="A285" s="827"/>
      <c r="B285" s="827"/>
      <c r="C285" s="827"/>
      <c r="D285" s="827"/>
      <c r="E285" s="827"/>
      <c r="F285" s="827"/>
      <c r="G285" s="827"/>
      <c r="H285" s="827"/>
    </row>
    <row r="286" spans="1:8">
      <c r="A286" s="827"/>
      <c r="B286" s="827"/>
      <c r="C286" s="827"/>
      <c r="D286" s="827"/>
      <c r="E286" s="827"/>
      <c r="F286" s="827"/>
      <c r="G286" s="827"/>
      <c r="H286" s="827"/>
    </row>
    <row r="287" spans="1:8">
      <c r="A287" s="827"/>
      <c r="B287" s="827"/>
      <c r="C287" s="827"/>
      <c r="D287" s="827"/>
      <c r="E287" s="827"/>
      <c r="F287" s="827"/>
      <c r="G287" s="827"/>
      <c r="H287" s="827"/>
    </row>
    <row r="288" spans="1:8">
      <c r="A288" s="827"/>
      <c r="B288" s="827"/>
      <c r="C288" s="827"/>
      <c r="D288" s="827"/>
      <c r="E288" s="827"/>
      <c r="F288" s="827"/>
      <c r="G288" s="827"/>
      <c r="H288" s="827"/>
    </row>
    <row r="289" spans="1:8">
      <c r="A289" s="827"/>
      <c r="B289" s="827"/>
      <c r="C289" s="827"/>
      <c r="D289" s="827"/>
      <c r="E289" s="827"/>
      <c r="F289" s="827"/>
      <c r="G289" s="827"/>
      <c r="H289" s="827"/>
    </row>
    <row r="290" spans="1:8">
      <c r="A290" s="827"/>
      <c r="B290" s="827"/>
      <c r="C290" s="827"/>
      <c r="D290" s="827"/>
      <c r="E290" s="827"/>
      <c r="F290" s="827"/>
      <c r="G290" s="827"/>
      <c r="H290" s="827"/>
    </row>
    <row r="291" spans="1:8">
      <c r="A291" s="827"/>
      <c r="B291" s="827"/>
      <c r="C291" s="827"/>
      <c r="D291" s="827"/>
      <c r="E291" s="827"/>
      <c r="F291" s="827"/>
      <c r="G291" s="827"/>
      <c r="H291" s="827"/>
    </row>
    <row r="292" spans="1:8">
      <c r="A292" s="827"/>
      <c r="B292" s="827"/>
      <c r="C292" s="827"/>
      <c r="D292" s="827"/>
      <c r="E292" s="827"/>
      <c r="F292" s="827"/>
      <c r="G292" s="827"/>
      <c r="H292" s="827"/>
    </row>
    <row r="293" spans="1:8">
      <c r="A293" s="827"/>
      <c r="B293" s="827"/>
      <c r="C293" s="827"/>
      <c r="D293" s="827"/>
      <c r="E293" s="827"/>
      <c r="F293" s="827"/>
      <c r="G293" s="827"/>
      <c r="H293" s="827"/>
    </row>
    <row r="294" spans="1:8">
      <c r="A294" s="827"/>
      <c r="B294" s="827"/>
      <c r="C294" s="827"/>
      <c r="D294" s="827"/>
      <c r="E294" s="827"/>
      <c r="F294" s="827"/>
      <c r="G294" s="827"/>
      <c r="H294" s="827"/>
    </row>
    <row r="295" spans="1:8">
      <c r="A295" s="827"/>
      <c r="B295" s="827"/>
      <c r="C295" s="827"/>
      <c r="D295" s="827"/>
      <c r="E295" s="827"/>
      <c r="F295" s="827"/>
      <c r="G295" s="827"/>
      <c r="H295" s="827"/>
    </row>
    <row r="296" spans="1:8">
      <c r="A296" s="827"/>
      <c r="B296" s="827"/>
      <c r="C296" s="827"/>
      <c r="D296" s="827"/>
      <c r="E296" s="827"/>
      <c r="F296" s="827"/>
      <c r="G296" s="827"/>
      <c r="H296" s="827"/>
    </row>
    <row r="297" spans="1:8">
      <c r="A297" s="827"/>
      <c r="B297" s="827"/>
      <c r="C297" s="827"/>
      <c r="D297" s="827"/>
      <c r="E297" s="827"/>
      <c r="F297" s="827"/>
      <c r="G297" s="827"/>
      <c r="H297" s="827"/>
    </row>
    <row r="298" spans="1:8">
      <c r="A298" s="827"/>
      <c r="B298" s="827"/>
      <c r="C298" s="827"/>
      <c r="D298" s="827"/>
      <c r="E298" s="827"/>
      <c r="F298" s="827"/>
      <c r="G298" s="827"/>
      <c r="H298" s="827"/>
    </row>
    <row r="299" spans="1:8">
      <c r="A299" s="827"/>
      <c r="B299" s="827"/>
      <c r="C299" s="827"/>
      <c r="D299" s="827"/>
      <c r="E299" s="827"/>
      <c r="F299" s="827"/>
      <c r="G299" s="827"/>
      <c r="H299" s="827"/>
    </row>
    <row r="300" spans="1:8">
      <c r="A300" s="827"/>
      <c r="B300" s="827"/>
      <c r="C300" s="827"/>
      <c r="D300" s="827"/>
      <c r="E300" s="827"/>
      <c r="F300" s="827"/>
      <c r="G300" s="827"/>
      <c r="H300" s="827"/>
    </row>
    <row r="301" spans="1:8">
      <c r="A301" s="827"/>
      <c r="B301" s="827"/>
      <c r="C301" s="827"/>
      <c r="D301" s="827"/>
      <c r="E301" s="827"/>
      <c r="F301" s="827"/>
      <c r="G301" s="827"/>
      <c r="H301" s="827"/>
    </row>
    <row r="302" spans="1:8">
      <c r="A302" s="827"/>
      <c r="B302" s="827"/>
      <c r="C302" s="827"/>
      <c r="D302" s="827"/>
      <c r="E302" s="827"/>
      <c r="F302" s="827"/>
      <c r="G302" s="827"/>
      <c r="H302" s="827"/>
    </row>
    <row r="303" spans="1:8">
      <c r="A303" s="827"/>
      <c r="B303" s="827"/>
      <c r="C303" s="827"/>
      <c r="D303" s="827"/>
      <c r="E303" s="827"/>
      <c r="F303" s="827"/>
      <c r="G303" s="827"/>
      <c r="H303" s="827"/>
    </row>
    <row r="304" spans="1:8">
      <c r="A304" s="827"/>
      <c r="B304" s="827"/>
      <c r="C304" s="827"/>
      <c r="D304" s="827"/>
      <c r="E304" s="827"/>
      <c r="F304" s="827"/>
      <c r="G304" s="827"/>
      <c r="H304" s="827"/>
    </row>
    <row r="305" spans="1:8">
      <c r="A305" s="827"/>
      <c r="B305" s="827"/>
      <c r="C305" s="827"/>
      <c r="D305" s="827"/>
      <c r="E305" s="827"/>
      <c r="F305" s="827"/>
      <c r="G305" s="827"/>
      <c r="H305" s="827"/>
    </row>
    <row r="306" spans="1:8">
      <c r="A306" s="827"/>
      <c r="B306" s="827"/>
      <c r="C306" s="827"/>
      <c r="D306" s="827"/>
      <c r="E306" s="827"/>
      <c r="F306" s="827"/>
      <c r="G306" s="827"/>
      <c r="H306" s="827"/>
    </row>
    <row r="307" spans="1:8">
      <c r="A307" s="827"/>
      <c r="B307" s="827"/>
      <c r="C307" s="827"/>
      <c r="D307" s="827"/>
      <c r="E307" s="827"/>
      <c r="F307" s="827"/>
      <c r="G307" s="827"/>
      <c r="H307" s="827"/>
    </row>
    <row r="308" spans="1:8">
      <c r="A308" s="827"/>
      <c r="B308" s="827"/>
      <c r="C308" s="827"/>
      <c r="D308" s="827"/>
      <c r="E308" s="827"/>
      <c r="F308" s="827"/>
      <c r="G308" s="827"/>
      <c r="H308" s="827"/>
    </row>
    <row r="309" spans="1:8">
      <c r="A309" s="827"/>
      <c r="B309" s="827"/>
      <c r="C309" s="827"/>
      <c r="D309" s="827"/>
      <c r="E309" s="827"/>
      <c r="F309" s="827"/>
      <c r="G309" s="827"/>
      <c r="H309" s="827"/>
    </row>
    <row r="310" spans="1:8">
      <c r="A310" s="827"/>
      <c r="B310" s="827"/>
      <c r="C310" s="827"/>
      <c r="D310" s="827"/>
      <c r="E310" s="827"/>
      <c r="F310" s="827"/>
      <c r="G310" s="827"/>
      <c r="H310" s="827"/>
    </row>
    <row r="311" spans="1:8">
      <c r="A311" s="827"/>
      <c r="B311" s="827"/>
      <c r="C311" s="827"/>
      <c r="D311" s="827"/>
      <c r="E311" s="827"/>
      <c r="F311" s="827"/>
      <c r="G311" s="827"/>
      <c r="H311" s="827"/>
    </row>
    <row r="312" spans="1:8">
      <c r="A312" s="827"/>
      <c r="B312" s="827"/>
      <c r="C312" s="827"/>
      <c r="D312" s="827"/>
      <c r="E312" s="827"/>
      <c r="F312" s="827"/>
      <c r="G312" s="827"/>
      <c r="H312" s="827"/>
    </row>
    <row r="313" spans="1:8">
      <c r="A313" s="827"/>
      <c r="B313" s="827"/>
      <c r="C313" s="827"/>
      <c r="D313" s="827"/>
      <c r="E313" s="827"/>
      <c r="F313" s="827"/>
      <c r="G313" s="827"/>
      <c r="H313" s="827"/>
    </row>
    <row r="314" spans="1:8">
      <c r="A314" s="827"/>
      <c r="B314" s="827"/>
      <c r="C314" s="827"/>
      <c r="D314" s="827"/>
      <c r="E314" s="827"/>
      <c r="F314" s="827"/>
      <c r="G314" s="827"/>
      <c r="H314" s="827"/>
    </row>
    <row r="315" spans="1:8">
      <c r="A315" s="827"/>
      <c r="B315" s="827"/>
      <c r="C315" s="827"/>
      <c r="D315" s="827"/>
      <c r="E315" s="827"/>
      <c r="F315" s="827"/>
      <c r="G315" s="827"/>
      <c r="H315" s="827"/>
    </row>
    <row r="316" spans="1:8">
      <c r="A316" s="827"/>
      <c r="B316" s="827"/>
      <c r="C316" s="827"/>
      <c r="D316" s="827"/>
      <c r="E316" s="827"/>
      <c r="F316" s="827"/>
      <c r="G316" s="827"/>
      <c r="H316" s="827"/>
    </row>
    <row r="317" spans="1:8">
      <c r="A317" s="827"/>
      <c r="B317" s="827"/>
      <c r="C317" s="827"/>
      <c r="D317" s="827"/>
      <c r="E317" s="827"/>
      <c r="F317" s="827"/>
      <c r="G317" s="827"/>
      <c r="H317" s="827"/>
    </row>
    <row r="318" spans="1:8">
      <c r="A318" s="827"/>
      <c r="B318" s="827"/>
      <c r="C318" s="827"/>
      <c r="D318" s="827"/>
      <c r="E318" s="827"/>
      <c r="F318" s="827"/>
      <c r="G318" s="827"/>
      <c r="H318" s="827"/>
    </row>
    <row r="319" spans="1:8">
      <c r="A319" s="827"/>
      <c r="B319" s="827"/>
      <c r="C319" s="827"/>
      <c r="D319" s="827"/>
      <c r="E319" s="827"/>
      <c r="F319" s="827"/>
      <c r="G319" s="827"/>
      <c r="H319" s="827"/>
    </row>
    <row r="320" spans="1:8">
      <c r="A320" s="827"/>
      <c r="B320" s="827"/>
      <c r="C320" s="827"/>
      <c r="D320" s="827"/>
      <c r="E320" s="827"/>
      <c r="F320" s="827"/>
      <c r="G320" s="827"/>
      <c r="H320" s="827"/>
    </row>
    <row r="321" spans="1:8">
      <c r="A321" s="827"/>
      <c r="B321" s="827"/>
      <c r="C321" s="827"/>
      <c r="D321" s="827"/>
      <c r="E321" s="827"/>
      <c r="F321" s="827"/>
      <c r="G321" s="827"/>
      <c r="H321" s="827"/>
    </row>
    <row r="322" spans="1:8">
      <c r="A322" s="827"/>
      <c r="B322" s="827"/>
      <c r="C322" s="827"/>
      <c r="D322" s="827"/>
      <c r="E322" s="827"/>
      <c r="F322" s="827"/>
      <c r="G322" s="827"/>
      <c r="H322" s="827"/>
    </row>
    <row r="323" spans="1:8">
      <c r="A323" s="827"/>
      <c r="B323" s="827"/>
      <c r="C323" s="827"/>
      <c r="D323" s="827"/>
      <c r="E323" s="827"/>
      <c r="F323" s="827"/>
      <c r="G323" s="827"/>
      <c r="H323" s="827"/>
    </row>
    <row r="324" spans="1:8">
      <c r="A324" s="827"/>
      <c r="B324" s="827"/>
      <c r="C324" s="827"/>
      <c r="D324" s="827"/>
      <c r="E324" s="827"/>
      <c r="F324" s="827"/>
      <c r="G324" s="827"/>
      <c r="H324" s="827"/>
    </row>
    <row r="325" spans="1:8">
      <c r="A325" s="827"/>
      <c r="B325" s="827"/>
      <c r="C325" s="827"/>
      <c r="D325" s="827"/>
      <c r="E325" s="827"/>
      <c r="F325" s="827"/>
      <c r="G325" s="827"/>
      <c r="H325" s="827"/>
    </row>
    <row r="326" spans="1:8">
      <c r="A326" s="827"/>
      <c r="B326" s="827"/>
      <c r="C326" s="827"/>
      <c r="D326" s="827"/>
      <c r="E326" s="827"/>
      <c r="F326" s="827"/>
      <c r="G326" s="827"/>
      <c r="H326" s="827"/>
    </row>
    <row r="327" spans="1:8">
      <c r="A327" s="827"/>
      <c r="B327" s="827"/>
      <c r="C327" s="827"/>
      <c r="D327" s="827"/>
      <c r="E327" s="827"/>
      <c r="F327" s="827"/>
      <c r="G327" s="827"/>
      <c r="H327" s="827"/>
    </row>
    <row r="328" spans="1:8">
      <c r="A328" s="827"/>
      <c r="B328" s="827"/>
      <c r="C328" s="827"/>
      <c r="D328" s="827"/>
      <c r="E328" s="827"/>
      <c r="F328" s="827"/>
      <c r="G328" s="827"/>
      <c r="H328" s="827"/>
    </row>
    <row r="329" spans="1:8">
      <c r="A329" s="827"/>
      <c r="B329" s="827"/>
      <c r="C329" s="827"/>
      <c r="D329" s="827"/>
      <c r="E329" s="827"/>
      <c r="F329" s="827"/>
      <c r="G329" s="827"/>
      <c r="H329" s="827"/>
    </row>
    <row r="330" spans="1:8">
      <c r="A330" s="827"/>
      <c r="B330" s="827"/>
      <c r="C330" s="827"/>
      <c r="D330" s="827"/>
      <c r="E330" s="827"/>
      <c r="F330" s="827"/>
      <c r="G330" s="827"/>
      <c r="H330" s="827"/>
    </row>
    <row r="331" spans="1:8">
      <c r="A331" s="827"/>
      <c r="B331" s="827"/>
      <c r="C331" s="827"/>
      <c r="D331" s="827"/>
      <c r="E331" s="827"/>
      <c r="F331" s="827"/>
      <c r="G331" s="827"/>
      <c r="H331" s="827"/>
    </row>
    <row r="332" spans="1:8">
      <c r="A332" s="827"/>
      <c r="B332" s="827"/>
      <c r="C332" s="827"/>
      <c r="D332" s="827"/>
      <c r="E332" s="827"/>
      <c r="F332" s="827"/>
      <c r="G332" s="827"/>
      <c r="H332" s="827"/>
    </row>
    <row r="333" spans="1:8">
      <c r="A333" s="827"/>
      <c r="B333" s="827"/>
      <c r="C333" s="827"/>
      <c r="D333" s="827"/>
      <c r="E333" s="827"/>
      <c r="F333" s="827"/>
      <c r="G333" s="827"/>
      <c r="H333" s="827"/>
    </row>
    <row r="334" spans="1:8">
      <c r="A334" s="827"/>
      <c r="B334" s="827"/>
      <c r="C334" s="827"/>
      <c r="D334" s="827"/>
      <c r="E334" s="827"/>
      <c r="F334" s="827"/>
      <c r="G334" s="827"/>
      <c r="H334" s="827"/>
    </row>
    <row r="335" spans="1:8">
      <c r="A335" s="827"/>
      <c r="B335" s="827"/>
      <c r="C335" s="827"/>
      <c r="D335" s="827"/>
      <c r="E335" s="827"/>
      <c r="F335" s="827"/>
      <c r="G335" s="827"/>
      <c r="H335" s="827"/>
    </row>
    <row r="336" spans="1:8">
      <c r="A336" s="827"/>
      <c r="B336" s="827"/>
      <c r="C336" s="827"/>
      <c r="D336" s="827"/>
      <c r="E336" s="827"/>
      <c r="F336" s="827"/>
      <c r="G336" s="827"/>
      <c r="H336" s="827"/>
    </row>
    <row r="337" spans="1:8">
      <c r="A337" s="827"/>
      <c r="B337" s="827"/>
      <c r="C337" s="827"/>
      <c r="D337" s="827"/>
      <c r="E337" s="827"/>
      <c r="F337" s="827"/>
      <c r="G337" s="827"/>
      <c r="H337" s="827"/>
    </row>
    <row r="338" spans="1:8">
      <c r="A338" s="827"/>
      <c r="B338" s="827"/>
      <c r="C338" s="827"/>
      <c r="D338" s="827"/>
      <c r="E338" s="827"/>
      <c r="F338" s="827"/>
      <c r="G338" s="827"/>
      <c r="H338" s="827"/>
    </row>
    <row r="339" spans="1:8">
      <c r="A339" s="827"/>
      <c r="B339" s="827"/>
      <c r="C339" s="827"/>
      <c r="D339" s="827"/>
      <c r="E339" s="827"/>
      <c r="F339" s="827"/>
      <c r="G339" s="827"/>
      <c r="H339" s="827"/>
    </row>
    <row r="340" spans="1:8">
      <c r="A340" s="827"/>
      <c r="B340" s="827"/>
      <c r="C340" s="827"/>
      <c r="D340" s="827"/>
      <c r="E340" s="827"/>
      <c r="F340" s="827"/>
      <c r="G340" s="827"/>
      <c r="H340" s="827"/>
    </row>
    <row r="341" spans="1:8">
      <c r="A341" s="827"/>
      <c r="B341" s="827"/>
      <c r="C341" s="827"/>
      <c r="D341" s="827"/>
      <c r="E341" s="827"/>
      <c r="F341" s="827"/>
      <c r="G341" s="827"/>
      <c r="H341" s="827"/>
    </row>
    <row r="342" spans="1:8">
      <c r="A342" s="827"/>
      <c r="B342" s="827"/>
      <c r="C342" s="827"/>
      <c r="D342" s="827"/>
      <c r="E342" s="827"/>
      <c r="F342" s="827"/>
      <c r="G342" s="827"/>
      <c r="H342" s="827"/>
    </row>
    <row r="343" spans="1:8">
      <c r="A343" s="827"/>
      <c r="B343" s="827"/>
      <c r="C343" s="827"/>
      <c r="D343" s="827"/>
      <c r="E343" s="827"/>
      <c r="F343" s="827"/>
      <c r="G343" s="827"/>
      <c r="H343" s="827"/>
    </row>
    <row r="344" spans="1:8">
      <c r="A344" s="827"/>
      <c r="B344" s="827"/>
      <c r="C344" s="827"/>
      <c r="D344" s="827"/>
      <c r="E344" s="827"/>
      <c r="F344" s="827"/>
      <c r="G344" s="827"/>
      <c r="H344" s="827"/>
    </row>
    <row r="345" spans="1:8">
      <c r="A345" s="827"/>
      <c r="B345" s="827"/>
      <c r="C345" s="827"/>
      <c r="D345" s="827"/>
      <c r="E345" s="827"/>
      <c r="F345" s="827"/>
      <c r="G345" s="827"/>
      <c r="H345" s="827"/>
    </row>
    <row r="346" spans="1:8">
      <c r="A346" s="827"/>
      <c r="B346" s="827"/>
      <c r="C346" s="827"/>
      <c r="D346" s="827"/>
      <c r="E346" s="827"/>
      <c r="F346" s="827"/>
      <c r="G346" s="827"/>
      <c r="H346" s="827"/>
    </row>
    <row r="347" spans="1:8">
      <c r="A347" s="827"/>
      <c r="B347" s="827"/>
      <c r="C347" s="827"/>
      <c r="D347" s="827"/>
      <c r="E347" s="827"/>
      <c r="F347" s="827"/>
      <c r="G347" s="827"/>
      <c r="H347" s="827"/>
    </row>
    <row r="348" spans="1:8">
      <c r="A348" s="827"/>
      <c r="B348" s="827"/>
      <c r="C348" s="827"/>
      <c r="D348" s="827"/>
      <c r="E348" s="827"/>
      <c r="F348" s="827"/>
      <c r="G348" s="827"/>
      <c r="H348" s="827"/>
    </row>
    <row r="349" spans="1:8">
      <c r="A349" s="827"/>
      <c r="B349" s="827"/>
      <c r="C349" s="827"/>
      <c r="D349" s="827"/>
      <c r="E349" s="827"/>
      <c r="F349" s="827"/>
      <c r="G349" s="827"/>
      <c r="H349" s="827"/>
    </row>
    <row r="350" spans="1:8">
      <c r="A350" s="827"/>
      <c r="B350" s="827"/>
      <c r="C350" s="827"/>
      <c r="D350" s="827"/>
      <c r="E350" s="827"/>
      <c r="F350" s="827"/>
      <c r="G350" s="827"/>
      <c r="H350" s="827"/>
    </row>
    <row r="351" spans="1:8">
      <c r="A351" s="827"/>
      <c r="B351" s="827"/>
      <c r="C351" s="827"/>
      <c r="D351" s="827"/>
      <c r="E351" s="827"/>
      <c r="F351" s="827"/>
      <c r="G351" s="827"/>
      <c r="H351" s="827"/>
    </row>
    <row r="352" spans="1:8">
      <c r="A352" s="827"/>
      <c r="B352" s="827"/>
      <c r="C352" s="827"/>
      <c r="D352" s="827"/>
      <c r="E352" s="827"/>
      <c r="F352" s="827"/>
      <c r="G352" s="827"/>
      <c r="H352" s="827"/>
    </row>
    <row r="353" spans="1:8">
      <c r="A353" s="827"/>
      <c r="B353" s="827"/>
      <c r="C353" s="827"/>
      <c r="D353" s="827"/>
      <c r="E353" s="827"/>
      <c r="F353" s="827"/>
      <c r="G353" s="827"/>
      <c r="H353" s="827"/>
    </row>
  </sheetData>
  <mergeCells count="17">
    <mergeCell ref="A2:G2"/>
    <mergeCell ref="A3:G3"/>
    <mergeCell ref="A5:A7"/>
    <mergeCell ref="E5:G5"/>
    <mergeCell ref="B6:B7"/>
    <mergeCell ref="C6:C7"/>
    <mergeCell ref="D6:D7"/>
    <mergeCell ref="E6:E7"/>
    <mergeCell ref="F6:F7"/>
    <mergeCell ref="G6:G7"/>
    <mergeCell ref="A29:G29"/>
    <mergeCell ref="B15:B16"/>
    <mergeCell ref="C15:C16"/>
    <mergeCell ref="D15:D16"/>
    <mergeCell ref="E15:E16"/>
    <mergeCell ref="F15:F16"/>
    <mergeCell ref="G15:G16"/>
  </mergeCells>
  <hyperlinks>
    <hyperlink ref="A1" location="Índice!A1" display="Voltar ao índice"/>
  </hyperlinks>
  <pageMargins left="0.78740157480314965" right="0.78740157480314965" top="1.1811023622047245" bottom="0.78740157480314965" header="0" footer="0"/>
  <pageSetup paperSize="9" orientation="portrait" verticalDpi="2400" r:id="rId1"/>
  <headerFooter alignWithMargins="0"/>
</worksheet>
</file>

<file path=xl/worksheets/sheet47.xml><?xml version="1.0" encoding="utf-8"?>
<worksheet xmlns="http://schemas.openxmlformats.org/spreadsheetml/2006/main" xmlns:r="http://schemas.openxmlformats.org/officeDocument/2006/relationships">
  <dimension ref="A1:L33"/>
  <sheetViews>
    <sheetView workbookViewId="0"/>
  </sheetViews>
  <sheetFormatPr defaultColWidth="7.85546875" defaultRowHeight="12.75"/>
  <cols>
    <col min="1" max="1" width="5.28515625" style="812" customWidth="1"/>
    <col min="2" max="2" width="9.5703125" style="1069" customWidth="1"/>
    <col min="3" max="3" width="9.5703125" style="1070" customWidth="1"/>
    <col min="4" max="4" width="4" style="812" customWidth="1"/>
    <col min="5" max="5" width="2.140625" style="812" customWidth="1"/>
    <col min="6" max="6" width="26" style="812" customWidth="1"/>
    <col min="7" max="7" width="10.42578125" style="812" customWidth="1"/>
    <col min="8" max="8" width="9.5703125" style="812" customWidth="1"/>
    <col min="9" max="9" width="10.140625" style="812" customWidth="1"/>
    <col min="10" max="10" width="14.7109375" style="812" customWidth="1"/>
    <col min="11" max="11" width="3.85546875" style="812" customWidth="1"/>
    <col min="12" max="12" width="2.7109375" style="812" customWidth="1"/>
    <col min="13" max="256" width="7.85546875" style="812"/>
    <col min="257" max="257" width="5.28515625" style="812" customWidth="1"/>
    <col min="258" max="259" width="9.5703125" style="812" customWidth="1"/>
    <col min="260" max="260" width="4" style="812" customWidth="1"/>
    <col min="261" max="261" width="2.140625" style="812" customWidth="1"/>
    <col min="262" max="262" width="26" style="812" customWidth="1"/>
    <col min="263" max="263" width="10.42578125" style="812" customWidth="1"/>
    <col min="264" max="264" width="9.5703125" style="812" customWidth="1"/>
    <col min="265" max="265" width="10.140625" style="812" customWidth="1"/>
    <col min="266" max="266" width="14.7109375" style="812" customWidth="1"/>
    <col min="267" max="267" width="3.85546875" style="812" customWidth="1"/>
    <col min="268" max="268" width="2.7109375" style="812" customWidth="1"/>
    <col min="269" max="512" width="7.85546875" style="812"/>
    <col min="513" max="513" width="5.28515625" style="812" customWidth="1"/>
    <col min="514" max="515" width="9.5703125" style="812" customWidth="1"/>
    <col min="516" max="516" width="4" style="812" customWidth="1"/>
    <col min="517" max="517" width="2.140625" style="812" customWidth="1"/>
    <col min="518" max="518" width="26" style="812" customWidth="1"/>
    <col min="519" max="519" width="10.42578125" style="812" customWidth="1"/>
    <col min="520" max="520" width="9.5703125" style="812" customWidth="1"/>
    <col min="521" max="521" width="10.140625" style="812" customWidth="1"/>
    <col min="522" max="522" width="14.7109375" style="812" customWidth="1"/>
    <col min="523" max="523" width="3.85546875" style="812" customWidth="1"/>
    <col min="524" max="524" width="2.7109375" style="812" customWidth="1"/>
    <col min="525" max="768" width="7.85546875" style="812"/>
    <col min="769" max="769" width="5.28515625" style="812" customWidth="1"/>
    <col min="770" max="771" width="9.5703125" style="812" customWidth="1"/>
    <col min="772" max="772" width="4" style="812" customWidth="1"/>
    <col min="773" max="773" width="2.140625" style="812" customWidth="1"/>
    <col min="774" max="774" width="26" style="812" customWidth="1"/>
    <col min="775" max="775" width="10.42578125" style="812" customWidth="1"/>
    <col min="776" max="776" width="9.5703125" style="812" customWidth="1"/>
    <col min="777" max="777" width="10.140625" style="812" customWidth="1"/>
    <col min="778" max="778" width="14.7109375" style="812" customWidth="1"/>
    <col min="779" max="779" width="3.85546875" style="812" customWidth="1"/>
    <col min="780" max="780" width="2.7109375" style="812" customWidth="1"/>
    <col min="781" max="1024" width="7.85546875" style="812"/>
    <col min="1025" max="1025" width="5.28515625" style="812" customWidth="1"/>
    <col min="1026" max="1027" width="9.5703125" style="812" customWidth="1"/>
    <col min="1028" max="1028" width="4" style="812" customWidth="1"/>
    <col min="1029" max="1029" width="2.140625" style="812" customWidth="1"/>
    <col min="1030" max="1030" width="26" style="812" customWidth="1"/>
    <col min="1031" max="1031" width="10.42578125" style="812" customWidth="1"/>
    <col min="1032" max="1032" width="9.5703125" style="812" customWidth="1"/>
    <col min="1033" max="1033" width="10.140625" style="812" customWidth="1"/>
    <col min="1034" max="1034" width="14.7109375" style="812" customWidth="1"/>
    <col min="1035" max="1035" width="3.85546875" style="812" customWidth="1"/>
    <col min="1036" max="1036" width="2.7109375" style="812" customWidth="1"/>
    <col min="1037" max="1280" width="7.85546875" style="812"/>
    <col min="1281" max="1281" width="5.28515625" style="812" customWidth="1"/>
    <col min="1282" max="1283" width="9.5703125" style="812" customWidth="1"/>
    <col min="1284" max="1284" width="4" style="812" customWidth="1"/>
    <col min="1285" max="1285" width="2.140625" style="812" customWidth="1"/>
    <col min="1286" max="1286" width="26" style="812" customWidth="1"/>
    <col min="1287" max="1287" width="10.42578125" style="812" customWidth="1"/>
    <col min="1288" max="1288" width="9.5703125" style="812" customWidth="1"/>
    <col min="1289" max="1289" width="10.140625" style="812" customWidth="1"/>
    <col min="1290" max="1290" width="14.7109375" style="812" customWidth="1"/>
    <col min="1291" max="1291" width="3.85546875" style="812" customWidth="1"/>
    <col min="1292" max="1292" width="2.7109375" style="812" customWidth="1"/>
    <col min="1293" max="1536" width="7.85546875" style="812"/>
    <col min="1537" max="1537" width="5.28515625" style="812" customWidth="1"/>
    <col min="1538" max="1539" width="9.5703125" style="812" customWidth="1"/>
    <col min="1540" max="1540" width="4" style="812" customWidth="1"/>
    <col min="1541" max="1541" width="2.140625" style="812" customWidth="1"/>
    <col min="1542" max="1542" width="26" style="812" customWidth="1"/>
    <col min="1543" max="1543" width="10.42578125" style="812" customWidth="1"/>
    <col min="1544" max="1544" width="9.5703125" style="812" customWidth="1"/>
    <col min="1545" max="1545" width="10.140625" style="812" customWidth="1"/>
    <col min="1546" max="1546" width="14.7109375" style="812" customWidth="1"/>
    <col min="1547" max="1547" width="3.85546875" style="812" customWidth="1"/>
    <col min="1548" max="1548" width="2.7109375" style="812" customWidth="1"/>
    <col min="1549" max="1792" width="7.85546875" style="812"/>
    <col min="1793" max="1793" width="5.28515625" style="812" customWidth="1"/>
    <col min="1794" max="1795" width="9.5703125" style="812" customWidth="1"/>
    <col min="1796" max="1796" width="4" style="812" customWidth="1"/>
    <col min="1797" max="1797" width="2.140625" style="812" customWidth="1"/>
    <col min="1798" max="1798" width="26" style="812" customWidth="1"/>
    <col min="1799" max="1799" width="10.42578125" style="812" customWidth="1"/>
    <col min="1800" max="1800" width="9.5703125" style="812" customWidth="1"/>
    <col min="1801" max="1801" width="10.140625" style="812" customWidth="1"/>
    <col min="1802" max="1802" width="14.7109375" style="812" customWidth="1"/>
    <col min="1803" max="1803" width="3.85546875" style="812" customWidth="1"/>
    <col min="1804" max="1804" width="2.7109375" style="812" customWidth="1"/>
    <col min="1805" max="2048" width="7.85546875" style="812"/>
    <col min="2049" max="2049" width="5.28515625" style="812" customWidth="1"/>
    <col min="2050" max="2051" width="9.5703125" style="812" customWidth="1"/>
    <col min="2052" max="2052" width="4" style="812" customWidth="1"/>
    <col min="2053" max="2053" width="2.140625" style="812" customWidth="1"/>
    <col min="2054" max="2054" width="26" style="812" customWidth="1"/>
    <col min="2055" max="2055" width="10.42578125" style="812" customWidth="1"/>
    <col min="2056" max="2056" width="9.5703125" style="812" customWidth="1"/>
    <col min="2057" max="2057" width="10.140625" style="812" customWidth="1"/>
    <col min="2058" max="2058" width="14.7109375" style="812" customWidth="1"/>
    <col min="2059" max="2059" width="3.85546875" style="812" customWidth="1"/>
    <col min="2060" max="2060" width="2.7109375" style="812" customWidth="1"/>
    <col min="2061" max="2304" width="7.85546875" style="812"/>
    <col min="2305" max="2305" width="5.28515625" style="812" customWidth="1"/>
    <col min="2306" max="2307" width="9.5703125" style="812" customWidth="1"/>
    <col min="2308" max="2308" width="4" style="812" customWidth="1"/>
    <col min="2309" max="2309" width="2.140625" style="812" customWidth="1"/>
    <col min="2310" max="2310" width="26" style="812" customWidth="1"/>
    <col min="2311" max="2311" width="10.42578125" style="812" customWidth="1"/>
    <col min="2312" max="2312" width="9.5703125" style="812" customWidth="1"/>
    <col min="2313" max="2313" width="10.140625" style="812" customWidth="1"/>
    <col min="2314" max="2314" width="14.7109375" style="812" customWidth="1"/>
    <col min="2315" max="2315" width="3.85546875" style="812" customWidth="1"/>
    <col min="2316" max="2316" width="2.7109375" style="812" customWidth="1"/>
    <col min="2317" max="2560" width="7.85546875" style="812"/>
    <col min="2561" max="2561" width="5.28515625" style="812" customWidth="1"/>
    <col min="2562" max="2563" width="9.5703125" style="812" customWidth="1"/>
    <col min="2564" max="2564" width="4" style="812" customWidth="1"/>
    <col min="2565" max="2565" width="2.140625" style="812" customWidth="1"/>
    <col min="2566" max="2566" width="26" style="812" customWidth="1"/>
    <col min="2567" max="2567" width="10.42578125" style="812" customWidth="1"/>
    <col min="2568" max="2568" width="9.5703125" style="812" customWidth="1"/>
    <col min="2569" max="2569" width="10.140625" style="812" customWidth="1"/>
    <col min="2570" max="2570" width="14.7109375" style="812" customWidth="1"/>
    <col min="2571" max="2571" width="3.85546875" style="812" customWidth="1"/>
    <col min="2572" max="2572" width="2.7109375" style="812" customWidth="1"/>
    <col min="2573" max="2816" width="7.85546875" style="812"/>
    <col min="2817" max="2817" width="5.28515625" style="812" customWidth="1"/>
    <col min="2818" max="2819" width="9.5703125" style="812" customWidth="1"/>
    <col min="2820" max="2820" width="4" style="812" customWidth="1"/>
    <col min="2821" max="2821" width="2.140625" style="812" customWidth="1"/>
    <col min="2822" max="2822" width="26" style="812" customWidth="1"/>
    <col min="2823" max="2823" width="10.42578125" style="812" customWidth="1"/>
    <col min="2824" max="2824" width="9.5703125" style="812" customWidth="1"/>
    <col min="2825" max="2825" width="10.140625" style="812" customWidth="1"/>
    <col min="2826" max="2826" width="14.7109375" style="812" customWidth="1"/>
    <col min="2827" max="2827" width="3.85546875" style="812" customWidth="1"/>
    <col min="2828" max="2828" width="2.7109375" style="812" customWidth="1"/>
    <col min="2829" max="3072" width="7.85546875" style="812"/>
    <col min="3073" max="3073" width="5.28515625" style="812" customWidth="1"/>
    <col min="3074" max="3075" width="9.5703125" style="812" customWidth="1"/>
    <col min="3076" max="3076" width="4" style="812" customWidth="1"/>
    <col min="3077" max="3077" width="2.140625" style="812" customWidth="1"/>
    <col min="3078" max="3078" width="26" style="812" customWidth="1"/>
    <col min="3079" max="3079" width="10.42578125" style="812" customWidth="1"/>
    <col min="3080" max="3080" width="9.5703125" style="812" customWidth="1"/>
    <col min="3081" max="3081" width="10.140625" style="812" customWidth="1"/>
    <col min="3082" max="3082" width="14.7109375" style="812" customWidth="1"/>
    <col min="3083" max="3083" width="3.85546875" style="812" customWidth="1"/>
    <col min="3084" max="3084" width="2.7109375" style="812" customWidth="1"/>
    <col min="3085" max="3328" width="7.85546875" style="812"/>
    <col min="3329" max="3329" width="5.28515625" style="812" customWidth="1"/>
    <col min="3330" max="3331" width="9.5703125" style="812" customWidth="1"/>
    <col min="3332" max="3332" width="4" style="812" customWidth="1"/>
    <col min="3333" max="3333" width="2.140625" style="812" customWidth="1"/>
    <col min="3334" max="3334" width="26" style="812" customWidth="1"/>
    <col min="3335" max="3335" width="10.42578125" style="812" customWidth="1"/>
    <col min="3336" max="3336" width="9.5703125" style="812" customWidth="1"/>
    <col min="3337" max="3337" width="10.140625" style="812" customWidth="1"/>
    <col min="3338" max="3338" width="14.7109375" style="812" customWidth="1"/>
    <col min="3339" max="3339" width="3.85546875" style="812" customWidth="1"/>
    <col min="3340" max="3340" width="2.7109375" style="812" customWidth="1"/>
    <col min="3341" max="3584" width="7.85546875" style="812"/>
    <col min="3585" max="3585" width="5.28515625" style="812" customWidth="1"/>
    <col min="3586" max="3587" width="9.5703125" style="812" customWidth="1"/>
    <col min="3588" max="3588" width="4" style="812" customWidth="1"/>
    <col min="3589" max="3589" width="2.140625" style="812" customWidth="1"/>
    <col min="3590" max="3590" width="26" style="812" customWidth="1"/>
    <col min="3591" max="3591" width="10.42578125" style="812" customWidth="1"/>
    <col min="3592" max="3592" width="9.5703125" style="812" customWidth="1"/>
    <col min="3593" max="3593" width="10.140625" style="812" customWidth="1"/>
    <col min="3594" max="3594" width="14.7109375" style="812" customWidth="1"/>
    <col min="3595" max="3595" width="3.85546875" style="812" customWidth="1"/>
    <col min="3596" max="3596" width="2.7109375" style="812" customWidth="1"/>
    <col min="3597" max="3840" width="7.85546875" style="812"/>
    <col min="3841" max="3841" width="5.28515625" style="812" customWidth="1"/>
    <col min="3842" max="3843" width="9.5703125" style="812" customWidth="1"/>
    <col min="3844" max="3844" width="4" style="812" customWidth="1"/>
    <col min="3845" max="3845" width="2.140625" style="812" customWidth="1"/>
    <col min="3846" max="3846" width="26" style="812" customWidth="1"/>
    <col min="3847" max="3847" width="10.42578125" style="812" customWidth="1"/>
    <col min="3848" max="3848" width="9.5703125" style="812" customWidth="1"/>
    <col min="3849" max="3849" width="10.140625" style="812" customWidth="1"/>
    <col min="3850" max="3850" width="14.7109375" style="812" customWidth="1"/>
    <col min="3851" max="3851" width="3.85546875" style="812" customWidth="1"/>
    <col min="3852" max="3852" width="2.7109375" style="812" customWidth="1"/>
    <col min="3853" max="4096" width="7.85546875" style="812"/>
    <col min="4097" max="4097" width="5.28515625" style="812" customWidth="1"/>
    <col min="4098" max="4099" width="9.5703125" style="812" customWidth="1"/>
    <col min="4100" max="4100" width="4" style="812" customWidth="1"/>
    <col min="4101" max="4101" width="2.140625" style="812" customWidth="1"/>
    <col min="4102" max="4102" width="26" style="812" customWidth="1"/>
    <col min="4103" max="4103" width="10.42578125" style="812" customWidth="1"/>
    <col min="4104" max="4104" width="9.5703125" style="812" customWidth="1"/>
    <col min="4105" max="4105" width="10.140625" style="812" customWidth="1"/>
    <col min="4106" max="4106" width="14.7109375" style="812" customWidth="1"/>
    <col min="4107" max="4107" width="3.85546875" style="812" customWidth="1"/>
    <col min="4108" max="4108" width="2.7109375" style="812" customWidth="1"/>
    <col min="4109" max="4352" width="7.85546875" style="812"/>
    <col min="4353" max="4353" width="5.28515625" style="812" customWidth="1"/>
    <col min="4354" max="4355" width="9.5703125" style="812" customWidth="1"/>
    <col min="4356" max="4356" width="4" style="812" customWidth="1"/>
    <col min="4357" max="4357" width="2.140625" style="812" customWidth="1"/>
    <col min="4358" max="4358" width="26" style="812" customWidth="1"/>
    <col min="4359" max="4359" width="10.42578125" style="812" customWidth="1"/>
    <col min="4360" max="4360" width="9.5703125" style="812" customWidth="1"/>
    <col min="4361" max="4361" width="10.140625" style="812" customWidth="1"/>
    <col min="4362" max="4362" width="14.7109375" style="812" customWidth="1"/>
    <col min="4363" max="4363" width="3.85546875" style="812" customWidth="1"/>
    <col min="4364" max="4364" width="2.7109375" style="812" customWidth="1"/>
    <col min="4365" max="4608" width="7.85546875" style="812"/>
    <col min="4609" max="4609" width="5.28515625" style="812" customWidth="1"/>
    <col min="4610" max="4611" width="9.5703125" style="812" customWidth="1"/>
    <col min="4612" max="4612" width="4" style="812" customWidth="1"/>
    <col min="4613" max="4613" width="2.140625" style="812" customWidth="1"/>
    <col min="4614" max="4614" width="26" style="812" customWidth="1"/>
    <col min="4615" max="4615" width="10.42578125" style="812" customWidth="1"/>
    <col min="4616" max="4616" width="9.5703125" style="812" customWidth="1"/>
    <col min="4617" max="4617" width="10.140625" style="812" customWidth="1"/>
    <col min="4618" max="4618" width="14.7109375" style="812" customWidth="1"/>
    <col min="4619" max="4619" width="3.85546875" style="812" customWidth="1"/>
    <col min="4620" max="4620" width="2.7109375" style="812" customWidth="1"/>
    <col min="4621" max="4864" width="7.85546875" style="812"/>
    <col min="4865" max="4865" width="5.28515625" style="812" customWidth="1"/>
    <col min="4866" max="4867" width="9.5703125" style="812" customWidth="1"/>
    <col min="4868" max="4868" width="4" style="812" customWidth="1"/>
    <col min="4869" max="4869" width="2.140625" style="812" customWidth="1"/>
    <col min="4870" max="4870" width="26" style="812" customWidth="1"/>
    <col min="4871" max="4871" width="10.42578125" style="812" customWidth="1"/>
    <col min="4872" max="4872" width="9.5703125" style="812" customWidth="1"/>
    <col min="4873" max="4873" width="10.140625" style="812" customWidth="1"/>
    <col min="4874" max="4874" width="14.7109375" style="812" customWidth="1"/>
    <col min="4875" max="4875" width="3.85546875" style="812" customWidth="1"/>
    <col min="4876" max="4876" width="2.7109375" style="812" customWidth="1"/>
    <col min="4877" max="5120" width="7.85546875" style="812"/>
    <col min="5121" max="5121" width="5.28515625" style="812" customWidth="1"/>
    <col min="5122" max="5123" width="9.5703125" style="812" customWidth="1"/>
    <col min="5124" max="5124" width="4" style="812" customWidth="1"/>
    <col min="5125" max="5125" width="2.140625" style="812" customWidth="1"/>
    <col min="5126" max="5126" width="26" style="812" customWidth="1"/>
    <col min="5127" max="5127" width="10.42578125" style="812" customWidth="1"/>
    <col min="5128" max="5128" width="9.5703125" style="812" customWidth="1"/>
    <col min="5129" max="5129" width="10.140625" style="812" customWidth="1"/>
    <col min="5130" max="5130" width="14.7109375" style="812" customWidth="1"/>
    <col min="5131" max="5131" width="3.85546875" style="812" customWidth="1"/>
    <col min="5132" max="5132" width="2.7109375" style="812" customWidth="1"/>
    <col min="5133" max="5376" width="7.85546875" style="812"/>
    <col min="5377" max="5377" width="5.28515625" style="812" customWidth="1"/>
    <col min="5378" max="5379" width="9.5703125" style="812" customWidth="1"/>
    <col min="5380" max="5380" width="4" style="812" customWidth="1"/>
    <col min="5381" max="5381" width="2.140625" style="812" customWidth="1"/>
    <col min="5382" max="5382" width="26" style="812" customWidth="1"/>
    <col min="5383" max="5383" width="10.42578125" style="812" customWidth="1"/>
    <col min="5384" max="5384" width="9.5703125" style="812" customWidth="1"/>
    <col min="5385" max="5385" width="10.140625" style="812" customWidth="1"/>
    <col min="5386" max="5386" width="14.7109375" style="812" customWidth="1"/>
    <col min="5387" max="5387" width="3.85546875" style="812" customWidth="1"/>
    <col min="5388" max="5388" width="2.7109375" style="812" customWidth="1"/>
    <col min="5389" max="5632" width="7.85546875" style="812"/>
    <col min="5633" max="5633" width="5.28515625" style="812" customWidth="1"/>
    <col min="5634" max="5635" width="9.5703125" style="812" customWidth="1"/>
    <col min="5636" max="5636" width="4" style="812" customWidth="1"/>
    <col min="5637" max="5637" width="2.140625" style="812" customWidth="1"/>
    <col min="5638" max="5638" width="26" style="812" customWidth="1"/>
    <col min="5639" max="5639" width="10.42578125" style="812" customWidth="1"/>
    <col min="5640" max="5640" width="9.5703125" style="812" customWidth="1"/>
    <col min="5641" max="5641" width="10.140625" style="812" customWidth="1"/>
    <col min="5642" max="5642" width="14.7109375" style="812" customWidth="1"/>
    <col min="5643" max="5643" width="3.85546875" style="812" customWidth="1"/>
    <col min="5644" max="5644" width="2.7109375" style="812" customWidth="1"/>
    <col min="5645" max="5888" width="7.85546875" style="812"/>
    <col min="5889" max="5889" width="5.28515625" style="812" customWidth="1"/>
    <col min="5890" max="5891" width="9.5703125" style="812" customWidth="1"/>
    <col min="5892" max="5892" width="4" style="812" customWidth="1"/>
    <col min="5893" max="5893" width="2.140625" style="812" customWidth="1"/>
    <col min="5894" max="5894" width="26" style="812" customWidth="1"/>
    <col min="5895" max="5895" width="10.42578125" style="812" customWidth="1"/>
    <col min="5896" max="5896" width="9.5703125" style="812" customWidth="1"/>
    <col min="5897" max="5897" width="10.140625" style="812" customWidth="1"/>
    <col min="5898" max="5898" width="14.7109375" style="812" customWidth="1"/>
    <col min="5899" max="5899" width="3.85546875" style="812" customWidth="1"/>
    <col min="5900" max="5900" width="2.7109375" style="812" customWidth="1"/>
    <col min="5901" max="6144" width="7.85546875" style="812"/>
    <col min="6145" max="6145" width="5.28515625" style="812" customWidth="1"/>
    <col min="6146" max="6147" width="9.5703125" style="812" customWidth="1"/>
    <col min="6148" max="6148" width="4" style="812" customWidth="1"/>
    <col min="6149" max="6149" width="2.140625" style="812" customWidth="1"/>
    <col min="6150" max="6150" width="26" style="812" customWidth="1"/>
    <col min="6151" max="6151" width="10.42578125" style="812" customWidth="1"/>
    <col min="6152" max="6152" width="9.5703125" style="812" customWidth="1"/>
    <col min="6153" max="6153" width="10.140625" style="812" customWidth="1"/>
    <col min="6154" max="6154" width="14.7109375" style="812" customWidth="1"/>
    <col min="6155" max="6155" width="3.85546875" style="812" customWidth="1"/>
    <col min="6156" max="6156" width="2.7109375" style="812" customWidth="1"/>
    <col min="6157" max="6400" width="7.85546875" style="812"/>
    <col min="6401" max="6401" width="5.28515625" style="812" customWidth="1"/>
    <col min="6402" max="6403" width="9.5703125" style="812" customWidth="1"/>
    <col min="6404" max="6404" width="4" style="812" customWidth="1"/>
    <col min="6405" max="6405" width="2.140625" style="812" customWidth="1"/>
    <col min="6406" max="6406" width="26" style="812" customWidth="1"/>
    <col min="6407" max="6407" width="10.42578125" style="812" customWidth="1"/>
    <col min="6408" max="6408" width="9.5703125" style="812" customWidth="1"/>
    <col min="6409" max="6409" width="10.140625" style="812" customWidth="1"/>
    <col min="6410" max="6410" width="14.7109375" style="812" customWidth="1"/>
    <col min="6411" max="6411" width="3.85546875" style="812" customWidth="1"/>
    <col min="6412" max="6412" width="2.7109375" style="812" customWidth="1"/>
    <col min="6413" max="6656" width="7.85546875" style="812"/>
    <col min="6657" max="6657" width="5.28515625" style="812" customWidth="1"/>
    <col min="6658" max="6659" width="9.5703125" style="812" customWidth="1"/>
    <col min="6660" max="6660" width="4" style="812" customWidth="1"/>
    <col min="6661" max="6661" width="2.140625" style="812" customWidth="1"/>
    <col min="6662" max="6662" width="26" style="812" customWidth="1"/>
    <col min="6663" max="6663" width="10.42578125" style="812" customWidth="1"/>
    <col min="6664" max="6664" width="9.5703125" style="812" customWidth="1"/>
    <col min="6665" max="6665" width="10.140625" style="812" customWidth="1"/>
    <col min="6666" max="6666" width="14.7109375" style="812" customWidth="1"/>
    <col min="6667" max="6667" width="3.85546875" style="812" customWidth="1"/>
    <col min="6668" max="6668" width="2.7109375" style="812" customWidth="1"/>
    <col min="6669" max="6912" width="7.85546875" style="812"/>
    <col min="6913" max="6913" width="5.28515625" style="812" customWidth="1"/>
    <col min="6914" max="6915" width="9.5703125" style="812" customWidth="1"/>
    <col min="6916" max="6916" width="4" style="812" customWidth="1"/>
    <col min="6917" max="6917" width="2.140625" style="812" customWidth="1"/>
    <col min="6918" max="6918" width="26" style="812" customWidth="1"/>
    <col min="6919" max="6919" width="10.42578125" style="812" customWidth="1"/>
    <col min="6920" max="6920" width="9.5703125" style="812" customWidth="1"/>
    <col min="6921" max="6921" width="10.140625" style="812" customWidth="1"/>
    <col min="6922" max="6922" width="14.7109375" style="812" customWidth="1"/>
    <col min="6923" max="6923" width="3.85546875" style="812" customWidth="1"/>
    <col min="6924" max="6924" width="2.7109375" style="812" customWidth="1"/>
    <col min="6925" max="7168" width="7.85546875" style="812"/>
    <col min="7169" max="7169" width="5.28515625" style="812" customWidth="1"/>
    <col min="7170" max="7171" width="9.5703125" style="812" customWidth="1"/>
    <col min="7172" max="7172" width="4" style="812" customWidth="1"/>
    <col min="7173" max="7173" width="2.140625" style="812" customWidth="1"/>
    <col min="7174" max="7174" width="26" style="812" customWidth="1"/>
    <col min="7175" max="7175" width="10.42578125" style="812" customWidth="1"/>
    <col min="7176" max="7176" width="9.5703125" style="812" customWidth="1"/>
    <col min="7177" max="7177" width="10.140625" style="812" customWidth="1"/>
    <col min="7178" max="7178" width="14.7109375" style="812" customWidth="1"/>
    <col min="7179" max="7179" width="3.85546875" style="812" customWidth="1"/>
    <col min="7180" max="7180" width="2.7109375" style="812" customWidth="1"/>
    <col min="7181" max="7424" width="7.85546875" style="812"/>
    <col min="7425" max="7425" width="5.28515625" style="812" customWidth="1"/>
    <col min="7426" max="7427" width="9.5703125" style="812" customWidth="1"/>
    <col min="7428" max="7428" width="4" style="812" customWidth="1"/>
    <col min="7429" max="7429" width="2.140625" style="812" customWidth="1"/>
    <col min="7430" max="7430" width="26" style="812" customWidth="1"/>
    <col min="7431" max="7431" width="10.42578125" style="812" customWidth="1"/>
    <col min="7432" max="7432" width="9.5703125" style="812" customWidth="1"/>
    <col min="7433" max="7433" width="10.140625" style="812" customWidth="1"/>
    <col min="7434" max="7434" width="14.7109375" style="812" customWidth="1"/>
    <col min="7435" max="7435" width="3.85546875" style="812" customWidth="1"/>
    <col min="7436" max="7436" width="2.7109375" style="812" customWidth="1"/>
    <col min="7437" max="7680" width="7.85546875" style="812"/>
    <col min="7681" max="7681" width="5.28515625" style="812" customWidth="1"/>
    <col min="7682" max="7683" width="9.5703125" style="812" customWidth="1"/>
    <col min="7684" max="7684" width="4" style="812" customWidth="1"/>
    <col min="7685" max="7685" width="2.140625" style="812" customWidth="1"/>
    <col min="7686" max="7686" width="26" style="812" customWidth="1"/>
    <col min="7687" max="7687" width="10.42578125" style="812" customWidth="1"/>
    <col min="7688" max="7688" width="9.5703125" style="812" customWidth="1"/>
    <col min="7689" max="7689" width="10.140625" style="812" customWidth="1"/>
    <col min="7690" max="7690" width="14.7109375" style="812" customWidth="1"/>
    <col min="7691" max="7691" width="3.85546875" style="812" customWidth="1"/>
    <col min="7692" max="7692" width="2.7109375" style="812" customWidth="1"/>
    <col min="7693" max="7936" width="7.85546875" style="812"/>
    <col min="7937" max="7937" width="5.28515625" style="812" customWidth="1"/>
    <col min="7938" max="7939" width="9.5703125" style="812" customWidth="1"/>
    <col min="7940" max="7940" width="4" style="812" customWidth="1"/>
    <col min="7941" max="7941" width="2.140625" style="812" customWidth="1"/>
    <col min="7942" max="7942" width="26" style="812" customWidth="1"/>
    <col min="7943" max="7943" width="10.42578125" style="812" customWidth="1"/>
    <col min="7944" max="7944" width="9.5703125" style="812" customWidth="1"/>
    <col min="7945" max="7945" width="10.140625" style="812" customWidth="1"/>
    <col min="7946" max="7946" width="14.7109375" style="812" customWidth="1"/>
    <col min="7947" max="7947" width="3.85546875" style="812" customWidth="1"/>
    <col min="7948" max="7948" width="2.7109375" style="812" customWidth="1"/>
    <col min="7949" max="8192" width="7.85546875" style="812"/>
    <col min="8193" max="8193" width="5.28515625" style="812" customWidth="1"/>
    <col min="8194" max="8195" width="9.5703125" style="812" customWidth="1"/>
    <col min="8196" max="8196" width="4" style="812" customWidth="1"/>
    <col min="8197" max="8197" width="2.140625" style="812" customWidth="1"/>
    <col min="8198" max="8198" width="26" style="812" customWidth="1"/>
    <col min="8199" max="8199" width="10.42578125" style="812" customWidth="1"/>
    <col min="8200" max="8200" width="9.5703125" style="812" customWidth="1"/>
    <col min="8201" max="8201" width="10.140625" style="812" customWidth="1"/>
    <col min="8202" max="8202" width="14.7109375" style="812" customWidth="1"/>
    <col min="8203" max="8203" width="3.85546875" style="812" customWidth="1"/>
    <col min="8204" max="8204" width="2.7109375" style="812" customWidth="1"/>
    <col min="8205" max="8448" width="7.85546875" style="812"/>
    <col min="8449" max="8449" width="5.28515625" style="812" customWidth="1"/>
    <col min="8450" max="8451" width="9.5703125" style="812" customWidth="1"/>
    <col min="8452" max="8452" width="4" style="812" customWidth="1"/>
    <col min="8453" max="8453" width="2.140625" style="812" customWidth="1"/>
    <col min="8454" max="8454" width="26" style="812" customWidth="1"/>
    <col min="8455" max="8455" width="10.42578125" style="812" customWidth="1"/>
    <col min="8456" max="8456" width="9.5703125" style="812" customWidth="1"/>
    <col min="8457" max="8457" width="10.140625" style="812" customWidth="1"/>
    <col min="8458" max="8458" width="14.7109375" style="812" customWidth="1"/>
    <col min="8459" max="8459" width="3.85546875" style="812" customWidth="1"/>
    <col min="8460" max="8460" width="2.7109375" style="812" customWidth="1"/>
    <col min="8461" max="8704" width="7.85546875" style="812"/>
    <col min="8705" max="8705" width="5.28515625" style="812" customWidth="1"/>
    <col min="8706" max="8707" width="9.5703125" style="812" customWidth="1"/>
    <col min="8708" max="8708" width="4" style="812" customWidth="1"/>
    <col min="8709" max="8709" width="2.140625" style="812" customWidth="1"/>
    <col min="8710" max="8710" width="26" style="812" customWidth="1"/>
    <col min="8711" max="8711" width="10.42578125" style="812" customWidth="1"/>
    <col min="8712" max="8712" width="9.5703125" style="812" customWidth="1"/>
    <col min="8713" max="8713" width="10.140625" style="812" customWidth="1"/>
    <col min="8714" max="8714" width="14.7109375" style="812" customWidth="1"/>
    <col min="8715" max="8715" width="3.85546875" style="812" customWidth="1"/>
    <col min="8716" max="8716" width="2.7109375" style="812" customWidth="1"/>
    <col min="8717" max="8960" width="7.85546875" style="812"/>
    <col min="8961" max="8961" width="5.28515625" style="812" customWidth="1"/>
    <col min="8962" max="8963" width="9.5703125" style="812" customWidth="1"/>
    <col min="8964" max="8964" width="4" style="812" customWidth="1"/>
    <col min="8965" max="8965" width="2.140625" style="812" customWidth="1"/>
    <col min="8966" max="8966" width="26" style="812" customWidth="1"/>
    <col min="8967" max="8967" width="10.42578125" style="812" customWidth="1"/>
    <col min="8968" max="8968" width="9.5703125" style="812" customWidth="1"/>
    <col min="8969" max="8969" width="10.140625" style="812" customWidth="1"/>
    <col min="8970" max="8970" width="14.7109375" style="812" customWidth="1"/>
    <col min="8971" max="8971" width="3.85546875" style="812" customWidth="1"/>
    <col min="8972" max="8972" width="2.7109375" style="812" customWidth="1"/>
    <col min="8973" max="9216" width="7.85546875" style="812"/>
    <col min="9217" max="9217" width="5.28515625" style="812" customWidth="1"/>
    <col min="9218" max="9219" width="9.5703125" style="812" customWidth="1"/>
    <col min="9220" max="9220" width="4" style="812" customWidth="1"/>
    <col min="9221" max="9221" width="2.140625" style="812" customWidth="1"/>
    <col min="9222" max="9222" width="26" style="812" customWidth="1"/>
    <col min="9223" max="9223" width="10.42578125" style="812" customWidth="1"/>
    <col min="9224" max="9224" width="9.5703125" style="812" customWidth="1"/>
    <col min="9225" max="9225" width="10.140625" style="812" customWidth="1"/>
    <col min="9226" max="9226" width="14.7109375" style="812" customWidth="1"/>
    <col min="9227" max="9227" width="3.85546875" style="812" customWidth="1"/>
    <col min="9228" max="9228" width="2.7109375" style="812" customWidth="1"/>
    <col min="9229" max="9472" width="7.85546875" style="812"/>
    <col min="9473" max="9473" width="5.28515625" style="812" customWidth="1"/>
    <col min="9474" max="9475" width="9.5703125" style="812" customWidth="1"/>
    <col min="9476" max="9476" width="4" style="812" customWidth="1"/>
    <col min="9477" max="9477" width="2.140625" style="812" customWidth="1"/>
    <col min="9478" max="9478" width="26" style="812" customWidth="1"/>
    <col min="9479" max="9479" width="10.42578125" style="812" customWidth="1"/>
    <col min="9480" max="9480" width="9.5703125" style="812" customWidth="1"/>
    <col min="9481" max="9481" width="10.140625" style="812" customWidth="1"/>
    <col min="9482" max="9482" width="14.7109375" style="812" customWidth="1"/>
    <col min="9483" max="9483" width="3.85546875" style="812" customWidth="1"/>
    <col min="9484" max="9484" width="2.7109375" style="812" customWidth="1"/>
    <col min="9485" max="9728" width="7.85546875" style="812"/>
    <col min="9729" max="9729" width="5.28515625" style="812" customWidth="1"/>
    <col min="9730" max="9731" width="9.5703125" style="812" customWidth="1"/>
    <col min="9732" max="9732" width="4" style="812" customWidth="1"/>
    <col min="9733" max="9733" width="2.140625" style="812" customWidth="1"/>
    <col min="9734" max="9734" width="26" style="812" customWidth="1"/>
    <col min="9735" max="9735" width="10.42578125" style="812" customWidth="1"/>
    <col min="9736" max="9736" width="9.5703125" style="812" customWidth="1"/>
    <col min="9737" max="9737" width="10.140625" style="812" customWidth="1"/>
    <col min="9738" max="9738" width="14.7109375" style="812" customWidth="1"/>
    <col min="9739" max="9739" width="3.85546875" style="812" customWidth="1"/>
    <col min="9740" max="9740" width="2.7109375" style="812" customWidth="1"/>
    <col min="9741" max="9984" width="7.85546875" style="812"/>
    <col min="9985" max="9985" width="5.28515625" style="812" customWidth="1"/>
    <col min="9986" max="9987" width="9.5703125" style="812" customWidth="1"/>
    <col min="9988" max="9988" width="4" style="812" customWidth="1"/>
    <col min="9989" max="9989" width="2.140625" style="812" customWidth="1"/>
    <col min="9990" max="9990" width="26" style="812" customWidth="1"/>
    <col min="9991" max="9991" width="10.42578125" style="812" customWidth="1"/>
    <col min="9992" max="9992" width="9.5703125" style="812" customWidth="1"/>
    <col min="9993" max="9993" width="10.140625" style="812" customWidth="1"/>
    <col min="9994" max="9994" width="14.7109375" style="812" customWidth="1"/>
    <col min="9995" max="9995" width="3.85546875" style="812" customWidth="1"/>
    <col min="9996" max="9996" width="2.7109375" style="812" customWidth="1"/>
    <col min="9997" max="10240" width="7.85546875" style="812"/>
    <col min="10241" max="10241" width="5.28515625" style="812" customWidth="1"/>
    <col min="10242" max="10243" width="9.5703125" style="812" customWidth="1"/>
    <col min="10244" max="10244" width="4" style="812" customWidth="1"/>
    <col min="10245" max="10245" width="2.140625" style="812" customWidth="1"/>
    <col min="10246" max="10246" width="26" style="812" customWidth="1"/>
    <col min="10247" max="10247" width="10.42578125" style="812" customWidth="1"/>
    <col min="10248" max="10248" width="9.5703125" style="812" customWidth="1"/>
    <col min="10249" max="10249" width="10.140625" style="812" customWidth="1"/>
    <col min="10250" max="10250" width="14.7109375" style="812" customWidth="1"/>
    <col min="10251" max="10251" width="3.85546875" style="812" customWidth="1"/>
    <col min="10252" max="10252" width="2.7109375" style="812" customWidth="1"/>
    <col min="10253" max="10496" width="7.85546875" style="812"/>
    <col min="10497" max="10497" width="5.28515625" style="812" customWidth="1"/>
    <col min="10498" max="10499" width="9.5703125" style="812" customWidth="1"/>
    <col min="10500" max="10500" width="4" style="812" customWidth="1"/>
    <col min="10501" max="10501" width="2.140625" style="812" customWidth="1"/>
    <col min="10502" max="10502" width="26" style="812" customWidth="1"/>
    <col min="10503" max="10503" width="10.42578125" style="812" customWidth="1"/>
    <col min="10504" max="10504" width="9.5703125" style="812" customWidth="1"/>
    <col min="10505" max="10505" width="10.140625" style="812" customWidth="1"/>
    <col min="10506" max="10506" width="14.7109375" style="812" customWidth="1"/>
    <col min="10507" max="10507" width="3.85546875" style="812" customWidth="1"/>
    <col min="10508" max="10508" width="2.7109375" style="812" customWidth="1"/>
    <col min="10509" max="10752" width="7.85546875" style="812"/>
    <col min="10753" max="10753" width="5.28515625" style="812" customWidth="1"/>
    <col min="10754" max="10755" width="9.5703125" style="812" customWidth="1"/>
    <col min="10756" max="10756" width="4" style="812" customWidth="1"/>
    <col min="10757" max="10757" width="2.140625" style="812" customWidth="1"/>
    <col min="10758" max="10758" width="26" style="812" customWidth="1"/>
    <col min="10759" max="10759" width="10.42578125" style="812" customWidth="1"/>
    <col min="10760" max="10760" width="9.5703125" style="812" customWidth="1"/>
    <col min="10761" max="10761" width="10.140625" style="812" customWidth="1"/>
    <col min="10762" max="10762" width="14.7109375" style="812" customWidth="1"/>
    <col min="10763" max="10763" width="3.85546875" style="812" customWidth="1"/>
    <col min="10764" max="10764" width="2.7109375" style="812" customWidth="1"/>
    <col min="10765" max="11008" width="7.85546875" style="812"/>
    <col min="11009" max="11009" width="5.28515625" style="812" customWidth="1"/>
    <col min="11010" max="11011" width="9.5703125" style="812" customWidth="1"/>
    <col min="11012" max="11012" width="4" style="812" customWidth="1"/>
    <col min="11013" max="11013" width="2.140625" style="812" customWidth="1"/>
    <col min="11014" max="11014" width="26" style="812" customWidth="1"/>
    <col min="11015" max="11015" width="10.42578125" style="812" customWidth="1"/>
    <col min="11016" max="11016" width="9.5703125" style="812" customWidth="1"/>
    <col min="11017" max="11017" width="10.140625" style="812" customWidth="1"/>
    <col min="11018" max="11018" width="14.7109375" style="812" customWidth="1"/>
    <col min="11019" max="11019" width="3.85546875" style="812" customWidth="1"/>
    <col min="11020" max="11020" width="2.7109375" style="812" customWidth="1"/>
    <col min="11021" max="11264" width="7.85546875" style="812"/>
    <col min="11265" max="11265" width="5.28515625" style="812" customWidth="1"/>
    <col min="11266" max="11267" width="9.5703125" style="812" customWidth="1"/>
    <col min="11268" max="11268" width="4" style="812" customWidth="1"/>
    <col min="11269" max="11269" width="2.140625" style="812" customWidth="1"/>
    <col min="11270" max="11270" width="26" style="812" customWidth="1"/>
    <col min="11271" max="11271" width="10.42578125" style="812" customWidth="1"/>
    <col min="11272" max="11272" width="9.5703125" style="812" customWidth="1"/>
    <col min="11273" max="11273" width="10.140625" style="812" customWidth="1"/>
    <col min="11274" max="11274" width="14.7109375" style="812" customWidth="1"/>
    <col min="11275" max="11275" width="3.85546875" style="812" customWidth="1"/>
    <col min="11276" max="11276" width="2.7109375" style="812" customWidth="1"/>
    <col min="11277" max="11520" width="7.85546875" style="812"/>
    <col min="11521" max="11521" width="5.28515625" style="812" customWidth="1"/>
    <col min="11522" max="11523" width="9.5703125" style="812" customWidth="1"/>
    <col min="11524" max="11524" width="4" style="812" customWidth="1"/>
    <col min="11525" max="11525" width="2.140625" style="812" customWidth="1"/>
    <col min="11526" max="11526" width="26" style="812" customWidth="1"/>
    <col min="11527" max="11527" width="10.42578125" style="812" customWidth="1"/>
    <col min="11528" max="11528" width="9.5703125" style="812" customWidth="1"/>
    <col min="11529" max="11529" width="10.140625" style="812" customWidth="1"/>
    <col min="11530" max="11530" width="14.7109375" style="812" customWidth="1"/>
    <col min="11531" max="11531" width="3.85546875" style="812" customWidth="1"/>
    <col min="11532" max="11532" width="2.7109375" style="812" customWidth="1"/>
    <col min="11533" max="11776" width="7.85546875" style="812"/>
    <col min="11777" max="11777" width="5.28515625" style="812" customWidth="1"/>
    <col min="11778" max="11779" width="9.5703125" style="812" customWidth="1"/>
    <col min="11780" max="11780" width="4" style="812" customWidth="1"/>
    <col min="11781" max="11781" width="2.140625" style="812" customWidth="1"/>
    <col min="11782" max="11782" width="26" style="812" customWidth="1"/>
    <col min="11783" max="11783" width="10.42578125" style="812" customWidth="1"/>
    <col min="11784" max="11784" width="9.5703125" style="812" customWidth="1"/>
    <col min="11785" max="11785" width="10.140625" style="812" customWidth="1"/>
    <col min="11786" max="11786" width="14.7109375" style="812" customWidth="1"/>
    <col min="11787" max="11787" width="3.85546875" style="812" customWidth="1"/>
    <col min="11788" max="11788" width="2.7109375" style="812" customWidth="1"/>
    <col min="11789" max="12032" width="7.85546875" style="812"/>
    <col min="12033" max="12033" width="5.28515625" style="812" customWidth="1"/>
    <col min="12034" max="12035" width="9.5703125" style="812" customWidth="1"/>
    <col min="12036" max="12036" width="4" style="812" customWidth="1"/>
    <col min="12037" max="12037" width="2.140625" style="812" customWidth="1"/>
    <col min="12038" max="12038" width="26" style="812" customWidth="1"/>
    <col min="12039" max="12039" width="10.42578125" style="812" customWidth="1"/>
    <col min="12040" max="12040" width="9.5703125" style="812" customWidth="1"/>
    <col min="12041" max="12041" width="10.140625" style="812" customWidth="1"/>
    <col min="12042" max="12042" width="14.7109375" style="812" customWidth="1"/>
    <col min="12043" max="12043" width="3.85546875" style="812" customWidth="1"/>
    <col min="12044" max="12044" width="2.7109375" style="812" customWidth="1"/>
    <col min="12045" max="12288" width="7.85546875" style="812"/>
    <col min="12289" max="12289" width="5.28515625" style="812" customWidth="1"/>
    <col min="12290" max="12291" width="9.5703125" style="812" customWidth="1"/>
    <col min="12292" max="12292" width="4" style="812" customWidth="1"/>
    <col min="12293" max="12293" width="2.140625" style="812" customWidth="1"/>
    <col min="12294" max="12294" width="26" style="812" customWidth="1"/>
    <col min="12295" max="12295" width="10.42578125" style="812" customWidth="1"/>
    <col min="12296" max="12296" width="9.5703125" style="812" customWidth="1"/>
    <col min="12297" max="12297" width="10.140625" style="812" customWidth="1"/>
    <col min="12298" max="12298" width="14.7109375" style="812" customWidth="1"/>
    <col min="12299" max="12299" width="3.85546875" style="812" customWidth="1"/>
    <col min="12300" max="12300" width="2.7109375" style="812" customWidth="1"/>
    <col min="12301" max="12544" width="7.85546875" style="812"/>
    <col min="12545" max="12545" width="5.28515625" style="812" customWidth="1"/>
    <col min="12546" max="12547" width="9.5703125" style="812" customWidth="1"/>
    <col min="12548" max="12548" width="4" style="812" customWidth="1"/>
    <col min="12549" max="12549" width="2.140625" style="812" customWidth="1"/>
    <col min="12550" max="12550" width="26" style="812" customWidth="1"/>
    <col min="12551" max="12551" width="10.42578125" style="812" customWidth="1"/>
    <col min="12552" max="12552" width="9.5703125" style="812" customWidth="1"/>
    <col min="12553" max="12553" width="10.140625" style="812" customWidth="1"/>
    <col min="12554" max="12554" width="14.7109375" style="812" customWidth="1"/>
    <col min="12555" max="12555" width="3.85546875" style="812" customWidth="1"/>
    <col min="12556" max="12556" width="2.7109375" style="812" customWidth="1"/>
    <col min="12557" max="12800" width="7.85546875" style="812"/>
    <col min="12801" max="12801" width="5.28515625" style="812" customWidth="1"/>
    <col min="12802" max="12803" width="9.5703125" style="812" customWidth="1"/>
    <col min="12804" max="12804" width="4" style="812" customWidth="1"/>
    <col min="12805" max="12805" width="2.140625" style="812" customWidth="1"/>
    <col min="12806" max="12806" width="26" style="812" customWidth="1"/>
    <col min="12807" max="12807" width="10.42578125" style="812" customWidth="1"/>
    <col min="12808" max="12808" width="9.5703125" style="812" customWidth="1"/>
    <col min="12809" max="12809" width="10.140625" style="812" customWidth="1"/>
    <col min="12810" max="12810" width="14.7109375" style="812" customWidth="1"/>
    <col min="12811" max="12811" width="3.85546875" style="812" customWidth="1"/>
    <col min="12812" max="12812" width="2.7109375" style="812" customWidth="1"/>
    <col min="12813" max="13056" width="7.85546875" style="812"/>
    <col min="13057" max="13057" width="5.28515625" style="812" customWidth="1"/>
    <col min="13058" max="13059" width="9.5703125" style="812" customWidth="1"/>
    <col min="13060" max="13060" width="4" style="812" customWidth="1"/>
    <col min="13061" max="13061" width="2.140625" style="812" customWidth="1"/>
    <col min="13062" max="13062" width="26" style="812" customWidth="1"/>
    <col min="13063" max="13063" width="10.42578125" style="812" customWidth="1"/>
    <col min="13064" max="13064" width="9.5703125" style="812" customWidth="1"/>
    <col min="13065" max="13065" width="10.140625" style="812" customWidth="1"/>
    <col min="13066" max="13066" width="14.7109375" style="812" customWidth="1"/>
    <col min="13067" max="13067" width="3.85546875" style="812" customWidth="1"/>
    <col min="13068" max="13068" width="2.7109375" style="812" customWidth="1"/>
    <col min="13069" max="13312" width="7.85546875" style="812"/>
    <col min="13313" max="13313" width="5.28515625" style="812" customWidth="1"/>
    <col min="13314" max="13315" width="9.5703125" style="812" customWidth="1"/>
    <col min="13316" max="13316" width="4" style="812" customWidth="1"/>
    <col min="13317" max="13317" width="2.140625" style="812" customWidth="1"/>
    <col min="13318" max="13318" width="26" style="812" customWidth="1"/>
    <col min="13319" max="13319" width="10.42578125" style="812" customWidth="1"/>
    <col min="13320" max="13320" width="9.5703125" style="812" customWidth="1"/>
    <col min="13321" max="13321" width="10.140625" style="812" customWidth="1"/>
    <col min="13322" max="13322" width="14.7109375" style="812" customWidth="1"/>
    <col min="13323" max="13323" width="3.85546875" style="812" customWidth="1"/>
    <col min="13324" max="13324" width="2.7109375" style="812" customWidth="1"/>
    <col min="13325" max="13568" width="7.85546875" style="812"/>
    <col min="13569" max="13569" width="5.28515625" style="812" customWidth="1"/>
    <col min="13570" max="13571" width="9.5703125" style="812" customWidth="1"/>
    <col min="13572" max="13572" width="4" style="812" customWidth="1"/>
    <col min="13573" max="13573" width="2.140625" style="812" customWidth="1"/>
    <col min="13574" max="13574" width="26" style="812" customWidth="1"/>
    <col min="13575" max="13575" width="10.42578125" style="812" customWidth="1"/>
    <col min="13576" max="13576" width="9.5703125" style="812" customWidth="1"/>
    <col min="13577" max="13577" width="10.140625" style="812" customWidth="1"/>
    <col min="13578" max="13578" width="14.7109375" style="812" customWidth="1"/>
    <col min="13579" max="13579" width="3.85546875" style="812" customWidth="1"/>
    <col min="13580" max="13580" width="2.7109375" style="812" customWidth="1"/>
    <col min="13581" max="13824" width="7.85546875" style="812"/>
    <col min="13825" max="13825" width="5.28515625" style="812" customWidth="1"/>
    <col min="13826" max="13827" width="9.5703125" style="812" customWidth="1"/>
    <col min="13828" max="13828" width="4" style="812" customWidth="1"/>
    <col min="13829" max="13829" width="2.140625" style="812" customWidth="1"/>
    <col min="13830" max="13830" width="26" style="812" customWidth="1"/>
    <col min="13831" max="13831" width="10.42578125" style="812" customWidth="1"/>
    <col min="13832" max="13832" width="9.5703125" style="812" customWidth="1"/>
    <col min="13833" max="13833" width="10.140625" style="812" customWidth="1"/>
    <col min="13834" max="13834" width="14.7109375" style="812" customWidth="1"/>
    <col min="13835" max="13835" width="3.85546875" style="812" customWidth="1"/>
    <col min="13836" max="13836" width="2.7109375" style="812" customWidth="1"/>
    <col min="13837" max="14080" width="7.85546875" style="812"/>
    <col min="14081" max="14081" width="5.28515625" style="812" customWidth="1"/>
    <col min="14082" max="14083" width="9.5703125" style="812" customWidth="1"/>
    <col min="14084" max="14084" width="4" style="812" customWidth="1"/>
    <col min="14085" max="14085" width="2.140625" style="812" customWidth="1"/>
    <col min="14086" max="14086" width="26" style="812" customWidth="1"/>
    <col min="14087" max="14087" width="10.42578125" style="812" customWidth="1"/>
    <col min="14088" max="14088" width="9.5703125" style="812" customWidth="1"/>
    <col min="14089" max="14089" width="10.140625" style="812" customWidth="1"/>
    <col min="14090" max="14090" width="14.7109375" style="812" customWidth="1"/>
    <col min="14091" max="14091" width="3.85546875" style="812" customWidth="1"/>
    <col min="14092" max="14092" width="2.7109375" style="812" customWidth="1"/>
    <col min="14093" max="14336" width="7.85546875" style="812"/>
    <col min="14337" max="14337" width="5.28515625" style="812" customWidth="1"/>
    <col min="14338" max="14339" width="9.5703125" style="812" customWidth="1"/>
    <col min="14340" max="14340" width="4" style="812" customWidth="1"/>
    <col min="14341" max="14341" width="2.140625" style="812" customWidth="1"/>
    <col min="14342" max="14342" width="26" style="812" customWidth="1"/>
    <col min="14343" max="14343" width="10.42578125" style="812" customWidth="1"/>
    <col min="14344" max="14344" width="9.5703125" style="812" customWidth="1"/>
    <col min="14345" max="14345" width="10.140625" style="812" customWidth="1"/>
    <col min="14346" max="14346" width="14.7109375" style="812" customWidth="1"/>
    <col min="14347" max="14347" width="3.85546875" style="812" customWidth="1"/>
    <col min="14348" max="14348" width="2.7109375" style="812" customWidth="1"/>
    <col min="14349" max="14592" width="7.85546875" style="812"/>
    <col min="14593" max="14593" width="5.28515625" style="812" customWidth="1"/>
    <col min="14594" max="14595" width="9.5703125" style="812" customWidth="1"/>
    <col min="14596" max="14596" width="4" style="812" customWidth="1"/>
    <col min="14597" max="14597" width="2.140625" style="812" customWidth="1"/>
    <col min="14598" max="14598" width="26" style="812" customWidth="1"/>
    <col min="14599" max="14599" width="10.42578125" style="812" customWidth="1"/>
    <col min="14600" max="14600" width="9.5703125" style="812" customWidth="1"/>
    <col min="14601" max="14601" width="10.140625" style="812" customWidth="1"/>
    <col min="14602" max="14602" width="14.7109375" style="812" customWidth="1"/>
    <col min="14603" max="14603" width="3.85546875" style="812" customWidth="1"/>
    <col min="14604" max="14604" width="2.7109375" style="812" customWidth="1"/>
    <col min="14605" max="14848" width="7.85546875" style="812"/>
    <col min="14849" max="14849" width="5.28515625" style="812" customWidth="1"/>
    <col min="14850" max="14851" width="9.5703125" style="812" customWidth="1"/>
    <col min="14852" max="14852" width="4" style="812" customWidth="1"/>
    <col min="14853" max="14853" width="2.140625" style="812" customWidth="1"/>
    <col min="14854" max="14854" width="26" style="812" customWidth="1"/>
    <col min="14855" max="14855" width="10.42578125" style="812" customWidth="1"/>
    <col min="14856" max="14856" width="9.5703125" style="812" customWidth="1"/>
    <col min="14857" max="14857" width="10.140625" style="812" customWidth="1"/>
    <col min="14858" max="14858" width="14.7109375" style="812" customWidth="1"/>
    <col min="14859" max="14859" width="3.85546875" style="812" customWidth="1"/>
    <col min="14860" max="14860" width="2.7109375" style="812" customWidth="1"/>
    <col min="14861" max="15104" width="7.85546875" style="812"/>
    <col min="15105" max="15105" width="5.28515625" style="812" customWidth="1"/>
    <col min="15106" max="15107" width="9.5703125" style="812" customWidth="1"/>
    <col min="15108" max="15108" width="4" style="812" customWidth="1"/>
    <col min="15109" max="15109" width="2.140625" style="812" customWidth="1"/>
    <col min="15110" max="15110" width="26" style="812" customWidth="1"/>
    <col min="15111" max="15111" width="10.42578125" style="812" customWidth="1"/>
    <col min="15112" max="15112" width="9.5703125" style="812" customWidth="1"/>
    <col min="15113" max="15113" width="10.140625" style="812" customWidth="1"/>
    <col min="15114" max="15114" width="14.7109375" style="812" customWidth="1"/>
    <col min="15115" max="15115" width="3.85546875" style="812" customWidth="1"/>
    <col min="15116" max="15116" width="2.7109375" style="812" customWidth="1"/>
    <col min="15117" max="15360" width="7.85546875" style="812"/>
    <col min="15361" max="15361" width="5.28515625" style="812" customWidth="1"/>
    <col min="15362" max="15363" width="9.5703125" style="812" customWidth="1"/>
    <col min="15364" max="15364" width="4" style="812" customWidth="1"/>
    <col min="15365" max="15365" width="2.140625" style="812" customWidth="1"/>
    <col min="15366" max="15366" width="26" style="812" customWidth="1"/>
    <col min="15367" max="15367" width="10.42578125" style="812" customWidth="1"/>
    <col min="15368" max="15368" width="9.5703125" style="812" customWidth="1"/>
    <col min="15369" max="15369" width="10.140625" style="812" customWidth="1"/>
    <col min="15370" max="15370" width="14.7109375" style="812" customWidth="1"/>
    <col min="15371" max="15371" width="3.85546875" style="812" customWidth="1"/>
    <col min="15372" max="15372" width="2.7109375" style="812" customWidth="1"/>
    <col min="15373" max="15616" width="7.85546875" style="812"/>
    <col min="15617" max="15617" width="5.28515625" style="812" customWidth="1"/>
    <col min="15618" max="15619" width="9.5703125" style="812" customWidth="1"/>
    <col min="15620" max="15620" width="4" style="812" customWidth="1"/>
    <col min="15621" max="15621" width="2.140625" style="812" customWidth="1"/>
    <col min="15622" max="15622" width="26" style="812" customWidth="1"/>
    <col min="15623" max="15623" width="10.42578125" style="812" customWidth="1"/>
    <col min="15624" max="15624" width="9.5703125" style="812" customWidth="1"/>
    <col min="15625" max="15625" width="10.140625" style="812" customWidth="1"/>
    <col min="15626" max="15626" width="14.7109375" style="812" customWidth="1"/>
    <col min="15627" max="15627" width="3.85546875" style="812" customWidth="1"/>
    <col min="15628" max="15628" width="2.7109375" style="812" customWidth="1"/>
    <col min="15629" max="15872" width="7.85546875" style="812"/>
    <col min="15873" max="15873" width="5.28515625" style="812" customWidth="1"/>
    <col min="15874" max="15875" width="9.5703125" style="812" customWidth="1"/>
    <col min="15876" max="15876" width="4" style="812" customWidth="1"/>
    <col min="15877" max="15877" width="2.140625" style="812" customWidth="1"/>
    <col min="15878" max="15878" width="26" style="812" customWidth="1"/>
    <col min="15879" max="15879" width="10.42578125" style="812" customWidth="1"/>
    <col min="15880" max="15880" width="9.5703125" style="812" customWidth="1"/>
    <col min="15881" max="15881" width="10.140625" style="812" customWidth="1"/>
    <col min="15882" max="15882" width="14.7109375" style="812" customWidth="1"/>
    <col min="15883" max="15883" width="3.85546875" style="812" customWidth="1"/>
    <col min="15884" max="15884" width="2.7109375" style="812" customWidth="1"/>
    <col min="15885" max="16128" width="7.85546875" style="812"/>
    <col min="16129" max="16129" width="5.28515625" style="812" customWidth="1"/>
    <col min="16130" max="16131" width="9.5703125" style="812" customWidth="1"/>
    <col min="16132" max="16132" width="4" style="812" customWidth="1"/>
    <col min="16133" max="16133" width="2.140625" style="812" customWidth="1"/>
    <col min="16134" max="16134" width="26" style="812" customWidth="1"/>
    <col min="16135" max="16135" width="10.42578125" style="812" customWidth="1"/>
    <col min="16136" max="16136" width="9.5703125" style="812" customWidth="1"/>
    <col min="16137" max="16137" width="10.140625" style="812" customWidth="1"/>
    <col min="16138" max="16138" width="14.7109375" style="812" customWidth="1"/>
    <col min="16139" max="16139" width="3.85546875" style="812" customWidth="1"/>
    <col min="16140" max="16140" width="2.7109375" style="812" customWidth="1"/>
    <col min="16141" max="16384" width="7.85546875" style="812"/>
  </cols>
  <sheetData>
    <row r="1" spans="1:11" ht="13.5">
      <c r="A1" s="1921" t="s">
        <v>1737</v>
      </c>
    </row>
    <row r="2" spans="1:11" ht="12.75" customHeight="1">
      <c r="A2" s="2057" t="s">
        <v>647</v>
      </c>
      <c r="B2" s="2057"/>
      <c r="C2" s="2057"/>
      <c r="D2" s="2057"/>
      <c r="E2" s="2057"/>
      <c r="F2" s="2057"/>
      <c r="G2" s="2057"/>
      <c r="H2" s="2057"/>
      <c r="I2" s="2057"/>
      <c r="J2" s="1055"/>
      <c r="K2" s="1055"/>
    </row>
    <row r="3" spans="1:11" s="911" customFormat="1" ht="21.75" customHeight="1">
      <c r="A3" s="2117" t="s">
        <v>648</v>
      </c>
      <c r="B3" s="2117"/>
      <c r="C3" s="2117"/>
      <c r="D3" s="2117"/>
      <c r="E3" s="2117"/>
      <c r="F3" s="2117"/>
      <c r="G3" s="2117"/>
      <c r="H3" s="2117"/>
      <c r="I3" s="2117"/>
      <c r="J3" s="1056"/>
      <c r="K3" s="1056"/>
    </row>
    <row r="4" spans="1:11" ht="12.95" customHeight="1">
      <c r="A4" s="813">
        <v>2016</v>
      </c>
      <c r="B4" s="813"/>
      <c r="C4" s="431"/>
      <c r="D4" s="813"/>
      <c r="E4" s="1057"/>
      <c r="F4" s="431"/>
      <c r="G4" s="431"/>
      <c r="H4" s="431"/>
      <c r="I4" s="431"/>
      <c r="J4" s="827"/>
      <c r="K4" s="827"/>
    </row>
    <row r="5" spans="1:11" ht="21.75" customHeight="1">
      <c r="A5" s="2118" t="s">
        <v>649</v>
      </c>
      <c r="B5" s="2118"/>
      <c r="C5" s="2118"/>
      <c r="D5" s="2118"/>
      <c r="E5" s="2118"/>
      <c r="F5" s="2118"/>
      <c r="G5" s="2119" t="s">
        <v>650</v>
      </c>
      <c r="H5" s="2118"/>
      <c r="I5" s="2118"/>
    </row>
    <row r="6" spans="1:11" ht="12.95" customHeight="1">
      <c r="A6" s="827"/>
      <c r="B6" s="827"/>
      <c r="C6" s="827"/>
      <c r="D6" s="827"/>
      <c r="E6" s="827"/>
      <c r="F6" s="827"/>
      <c r="G6" s="827"/>
      <c r="H6" s="827"/>
      <c r="I6" s="827"/>
      <c r="J6" s="827"/>
      <c r="K6" s="827"/>
    </row>
    <row r="7" spans="1:11" s="826" customFormat="1" ht="12.95" customHeight="1">
      <c r="A7" s="826" t="s">
        <v>651</v>
      </c>
      <c r="B7" s="1058"/>
      <c r="C7" s="827"/>
      <c r="E7" s="827"/>
      <c r="F7" s="827"/>
      <c r="I7" s="1059">
        <v>744</v>
      </c>
      <c r="J7" s="827"/>
    </row>
    <row r="8" spans="1:11" s="827" customFormat="1" ht="12.95" customHeight="1">
      <c r="A8" s="827" t="s">
        <v>652</v>
      </c>
      <c r="B8" s="833"/>
      <c r="I8" s="1060">
        <v>17</v>
      </c>
    </row>
    <row r="9" spans="1:11" s="827" customFormat="1" ht="12.95" customHeight="1">
      <c r="A9" s="431"/>
      <c r="B9" s="833"/>
      <c r="I9" s="849"/>
    </row>
    <row r="10" spans="1:11" s="827" customFormat="1" ht="12.95" customHeight="1">
      <c r="A10" s="826" t="s">
        <v>653</v>
      </c>
      <c r="B10" s="833"/>
      <c r="I10" s="1059">
        <v>727</v>
      </c>
    </row>
    <row r="11" spans="1:11" s="827" customFormat="1" ht="12.95" customHeight="1">
      <c r="A11" s="826"/>
      <c r="B11" s="833"/>
      <c r="I11" s="1059"/>
    </row>
    <row r="12" spans="1:11" s="827" customFormat="1" ht="12.95" customHeight="1">
      <c r="A12" s="1061" t="s">
        <v>654</v>
      </c>
      <c r="B12" s="833"/>
      <c r="I12" s="1059">
        <v>684</v>
      </c>
    </row>
    <row r="13" spans="1:11" s="827" customFormat="1" ht="12.95" customHeight="1">
      <c r="A13" s="1062" t="s">
        <v>655</v>
      </c>
      <c r="B13" s="833"/>
      <c r="I13" s="1060">
        <v>405</v>
      </c>
    </row>
    <row r="14" spans="1:11" s="827" customFormat="1" ht="12.95" customHeight="1">
      <c r="A14" s="1062" t="s">
        <v>656</v>
      </c>
      <c r="B14" s="833"/>
      <c r="I14" s="1060">
        <v>279</v>
      </c>
    </row>
    <row r="15" spans="1:11" s="827" customFormat="1" ht="12.95" customHeight="1">
      <c r="A15" s="1062"/>
      <c r="B15" s="833"/>
      <c r="I15" s="1060"/>
    </row>
    <row r="16" spans="1:11" s="827" customFormat="1" ht="12.95" customHeight="1">
      <c r="A16" s="1061" t="s">
        <v>657</v>
      </c>
      <c r="B16" s="833"/>
      <c r="I16" s="1059"/>
    </row>
    <row r="17" spans="1:12" s="827" customFormat="1" ht="12.95" customHeight="1">
      <c r="A17" s="1062" t="s">
        <v>658</v>
      </c>
      <c r="B17" s="833"/>
      <c r="I17" s="1060"/>
    </row>
    <row r="18" spans="1:12" s="827" customFormat="1" ht="12.95" customHeight="1">
      <c r="A18" s="1062" t="s">
        <v>659</v>
      </c>
      <c r="B18" s="1062" t="s">
        <v>660</v>
      </c>
      <c r="I18" s="1060">
        <v>4</v>
      </c>
    </row>
    <row r="19" spans="1:12" s="827" customFormat="1" ht="12.95" customHeight="1">
      <c r="A19" s="1062" t="s">
        <v>661</v>
      </c>
      <c r="B19" s="1062" t="s">
        <v>662</v>
      </c>
      <c r="I19" s="1060">
        <v>28</v>
      </c>
    </row>
    <row r="20" spans="1:12" s="827" customFormat="1" ht="12.95" customHeight="1">
      <c r="A20" s="1062"/>
      <c r="B20" s="1062" t="s">
        <v>663</v>
      </c>
      <c r="I20" s="1060">
        <v>11</v>
      </c>
    </row>
    <row r="21" spans="1:12" s="1065" customFormat="1" ht="6.95" customHeight="1" thickBot="1">
      <c r="A21" s="1063"/>
      <c r="B21" s="1063"/>
      <c r="C21" s="1063"/>
      <c r="D21" s="1063"/>
      <c r="E21" s="1063"/>
      <c r="F21" s="1063"/>
      <c r="G21" s="1063"/>
      <c r="H21" s="1063"/>
      <c r="I21" s="1063"/>
      <c r="J21" s="1064"/>
      <c r="K21" s="1064"/>
    </row>
    <row r="22" spans="1:12" ht="3.75" customHeight="1" thickTop="1">
      <c r="A22" s="827"/>
      <c r="B22" s="827"/>
      <c r="C22" s="827"/>
      <c r="D22" s="827"/>
      <c r="E22" s="827"/>
      <c r="F22" s="827"/>
      <c r="G22" s="827"/>
      <c r="H22" s="827"/>
      <c r="I22" s="827"/>
      <c r="J22" s="854"/>
      <c r="K22" s="827"/>
    </row>
    <row r="23" spans="1:12" ht="12.95" customHeight="1">
      <c r="A23" s="2120" t="s">
        <v>664</v>
      </c>
      <c r="B23" s="2120"/>
      <c r="C23" s="2120"/>
      <c r="D23" s="2120"/>
      <c r="E23" s="2120"/>
      <c r="F23" s="2120"/>
      <c r="G23" s="2120"/>
      <c r="H23" s="2120"/>
      <c r="I23" s="2120"/>
      <c r="J23" s="813"/>
      <c r="K23" s="827"/>
      <c r="L23" s="827"/>
    </row>
    <row r="24" spans="1:12" ht="12.95" customHeight="1">
      <c r="A24" s="1066" t="s">
        <v>665</v>
      </c>
      <c r="B24" s="1067"/>
      <c r="C24" s="833"/>
      <c r="D24" s="833"/>
      <c r="E24" s="854"/>
      <c r="F24" s="854"/>
      <c r="G24" s="854"/>
    </row>
    <row r="25" spans="1:12" ht="12.95" customHeight="1">
      <c r="A25" s="1068" t="s">
        <v>666</v>
      </c>
      <c r="B25" s="1067"/>
      <c r="C25" s="833"/>
      <c r="D25" s="833"/>
      <c r="E25" s="854"/>
      <c r="F25" s="854"/>
      <c r="G25" s="854"/>
    </row>
    <row r="26" spans="1:12" ht="12.95" customHeight="1">
      <c r="A26" s="1068" t="s">
        <v>667</v>
      </c>
      <c r="B26" s="1067"/>
      <c r="C26" s="833"/>
      <c r="D26" s="833"/>
      <c r="E26" s="854"/>
      <c r="F26" s="854"/>
      <c r="G26" s="854"/>
    </row>
    <row r="27" spans="1:12" ht="12.95" customHeight="1">
      <c r="A27" s="1068" t="s">
        <v>668</v>
      </c>
      <c r="B27" s="1067"/>
      <c r="C27" s="833"/>
      <c r="D27" s="833"/>
      <c r="E27" s="854"/>
      <c r="F27" s="854"/>
      <c r="G27" s="854"/>
    </row>
    <row r="28" spans="1:12" ht="12.95" customHeight="1">
      <c r="A28" s="1068" t="s">
        <v>669</v>
      </c>
      <c r="B28" s="1067"/>
      <c r="C28" s="833"/>
      <c r="D28" s="833"/>
      <c r="E28" s="854"/>
      <c r="F28" s="854"/>
      <c r="G28" s="854"/>
    </row>
    <row r="29" spans="1:12" ht="12.95" customHeight="1">
      <c r="A29" s="2116" t="s">
        <v>670</v>
      </c>
      <c r="B29" s="2116"/>
      <c r="C29" s="2116"/>
      <c r="D29" s="2116"/>
      <c r="E29" s="2116"/>
      <c r="F29" s="827"/>
      <c r="G29" s="827"/>
      <c r="H29" s="827"/>
      <c r="I29" s="827"/>
      <c r="J29" s="827"/>
      <c r="K29" s="827"/>
    </row>
    <row r="30" spans="1:12">
      <c r="A30" s="827"/>
      <c r="B30" s="833"/>
      <c r="C30" s="854"/>
      <c r="D30" s="827"/>
      <c r="E30" s="827"/>
      <c r="F30" s="827"/>
      <c r="G30" s="827"/>
      <c r="H30" s="827"/>
      <c r="I30" s="827"/>
      <c r="J30" s="827"/>
      <c r="K30" s="827"/>
    </row>
    <row r="31" spans="1:12">
      <c r="A31" s="827"/>
      <c r="B31" s="833"/>
      <c r="C31" s="854"/>
      <c r="D31" s="827"/>
      <c r="E31" s="827"/>
      <c r="F31" s="827"/>
      <c r="G31" s="827"/>
      <c r="H31" s="827"/>
      <c r="I31" s="827"/>
      <c r="J31" s="827"/>
      <c r="K31" s="827"/>
    </row>
    <row r="32" spans="1:12">
      <c r="A32" s="827"/>
      <c r="B32" s="833"/>
      <c r="C32" s="854"/>
      <c r="D32" s="827"/>
      <c r="E32" s="827"/>
      <c r="F32" s="827"/>
      <c r="G32" s="827"/>
      <c r="H32" s="827"/>
      <c r="I32" s="827"/>
      <c r="J32" s="827"/>
      <c r="K32" s="827"/>
    </row>
    <row r="33" spans="1:11">
      <c r="A33" s="827"/>
      <c r="B33" s="833"/>
      <c r="C33" s="854"/>
      <c r="D33" s="827"/>
      <c r="E33" s="827"/>
      <c r="F33" s="827"/>
      <c r="G33" s="827"/>
      <c r="H33" s="827"/>
      <c r="I33" s="827"/>
      <c r="J33" s="827"/>
      <c r="K33" s="827"/>
    </row>
  </sheetData>
  <mergeCells count="6">
    <mergeCell ref="A29:E29"/>
    <mergeCell ref="A2:I2"/>
    <mergeCell ref="A3:I3"/>
    <mergeCell ref="A5:F5"/>
    <mergeCell ref="G5:I5"/>
    <mergeCell ref="A23:I23"/>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dimension ref="A1:L33"/>
  <sheetViews>
    <sheetView zoomScaleNormal="100" workbookViewId="0"/>
  </sheetViews>
  <sheetFormatPr defaultColWidth="7.85546875" defaultRowHeight="12.75"/>
  <cols>
    <col min="1" max="1" width="3.140625" style="812" customWidth="1"/>
    <col min="2" max="2" width="31.28515625" style="812" customWidth="1"/>
    <col min="3" max="3" width="8.28515625" style="1069" customWidth="1"/>
    <col min="4" max="4" width="8" style="812" customWidth="1"/>
    <col min="5" max="5" width="7.85546875" style="812" customWidth="1"/>
    <col min="6" max="6" width="8.140625" style="812" customWidth="1"/>
    <col min="7" max="7" width="7.85546875" style="812" customWidth="1"/>
    <col min="8" max="8" width="12.140625" style="812" customWidth="1"/>
    <col min="9" max="256" width="7.85546875" style="812"/>
    <col min="257" max="257" width="3.140625" style="812" customWidth="1"/>
    <col min="258" max="258" width="31.28515625" style="812" customWidth="1"/>
    <col min="259" max="259" width="8.28515625" style="812" customWidth="1"/>
    <col min="260" max="260" width="8" style="812" customWidth="1"/>
    <col min="261" max="261" width="7.85546875" style="812" customWidth="1"/>
    <col min="262" max="262" width="8.140625" style="812" customWidth="1"/>
    <col min="263" max="263" width="7.85546875" style="812" customWidth="1"/>
    <col min="264" max="264" width="12.140625" style="812" customWidth="1"/>
    <col min="265" max="512" width="7.85546875" style="812"/>
    <col min="513" max="513" width="3.140625" style="812" customWidth="1"/>
    <col min="514" max="514" width="31.28515625" style="812" customWidth="1"/>
    <col min="515" max="515" width="8.28515625" style="812" customWidth="1"/>
    <col min="516" max="516" width="8" style="812" customWidth="1"/>
    <col min="517" max="517" width="7.85546875" style="812" customWidth="1"/>
    <col min="518" max="518" width="8.140625" style="812" customWidth="1"/>
    <col min="519" max="519" width="7.85546875" style="812" customWidth="1"/>
    <col min="520" max="520" width="12.140625" style="812" customWidth="1"/>
    <col min="521" max="768" width="7.85546875" style="812"/>
    <col min="769" max="769" width="3.140625" style="812" customWidth="1"/>
    <col min="770" max="770" width="31.28515625" style="812" customWidth="1"/>
    <col min="771" max="771" width="8.28515625" style="812" customWidth="1"/>
    <col min="772" max="772" width="8" style="812" customWidth="1"/>
    <col min="773" max="773" width="7.85546875" style="812" customWidth="1"/>
    <col min="774" max="774" width="8.140625" style="812" customWidth="1"/>
    <col min="775" max="775" width="7.85546875" style="812" customWidth="1"/>
    <col min="776" max="776" width="12.140625" style="812" customWidth="1"/>
    <col min="777" max="1024" width="7.85546875" style="812"/>
    <col min="1025" max="1025" width="3.140625" style="812" customWidth="1"/>
    <col min="1026" max="1026" width="31.28515625" style="812" customWidth="1"/>
    <col min="1027" max="1027" width="8.28515625" style="812" customWidth="1"/>
    <col min="1028" max="1028" width="8" style="812" customWidth="1"/>
    <col min="1029" max="1029" width="7.85546875" style="812" customWidth="1"/>
    <col min="1030" max="1030" width="8.140625" style="812" customWidth="1"/>
    <col min="1031" max="1031" width="7.85546875" style="812" customWidth="1"/>
    <col min="1032" max="1032" width="12.140625" style="812" customWidth="1"/>
    <col min="1033" max="1280" width="7.85546875" style="812"/>
    <col min="1281" max="1281" width="3.140625" style="812" customWidth="1"/>
    <col min="1282" max="1282" width="31.28515625" style="812" customWidth="1"/>
    <col min="1283" max="1283" width="8.28515625" style="812" customWidth="1"/>
    <col min="1284" max="1284" width="8" style="812" customWidth="1"/>
    <col min="1285" max="1285" width="7.85546875" style="812" customWidth="1"/>
    <col min="1286" max="1286" width="8.140625" style="812" customWidth="1"/>
    <col min="1287" max="1287" width="7.85546875" style="812" customWidth="1"/>
    <col min="1288" max="1288" width="12.140625" style="812" customWidth="1"/>
    <col min="1289" max="1536" width="7.85546875" style="812"/>
    <col min="1537" max="1537" width="3.140625" style="812" customWidth="1"/>
    <col min="1538" max="1538" width="31.28515625" style="812" customWidth="1"/>
    <col min="1539" max="1539" width="8.28515625" style="812" customWidth="1"/>
    <col min="1540" max="1540" width="8" style="812" customWidth="1"/>
    <col min="1541" max="1541" width="7.85546875" style="812" customWidth="1"/>
    <col min="1542" max="1542" width="8.140625" style="812" customWidth="1"/>
    <col min="1543" max="1543" width="7.85546875" style="812" customWidth="1"/>
    <col min="1544" max="1544" width="12.140625" style="812" customWidth="1"/>
    <col min="1545" max="1792" width="7.85546875" style="812"/>
    <col min="1793" max="1793" width="3.140625" style="812" customWidth="1"/>
    <col min="1794" max="1794" width="31.28515625" style="812" customWidth="1"/>
    <col min="1795" max="1795" width="8.28515625" style="812" customWidth="1"/>
    <col min="1796" max="1796" width="8" style="812" customWidth="1"/>
    <col min="1797" max="1797" width="7.85546875" style="812" customWidth="1"/>
    <col min="1798" max="1798" width="8.140625" style="812" customWidth="1"/>
    <col min="1799" max="1799" width="7.85546875" style="812" customWidth="1"/>
    <col min="1800" max="1800" width="12.140625" style="812" customWidth="1"/>
    <col min="1801" max="2048" width="7.85546875" style="812"/>
    <col min="2049" max="2049" width="3.140625" style="812" customWidth="1"/>
    <col min="2050" max="2050" width="31.28515625" style="812" customWidth="1"/>
    <col min="2051" max="2051" width="8.28515625" style="812" customWidth="1"/>
    <col min="2052" max="2052" width="8" style="812" customWidth="1"/>
    <col min="2053" max="2053" width="7.85546875" style="812" customWidth="1"/>
    <col min="2054" max="2054" width="8.140625" style="812" customWidth="1"/>
    <col min="2055" max="2055" width="7.85546875" style="812" customWidth="1"/>
    <col min="2056" max="2056" width="12.140625" style="812" customWidth="1"/>
    <col min="2057" max="2304" width="7.85546875" style="812"/>
    <col min="2305" max="2305" width="3.140625" style="812" customWidth="1"/>
    <col min="2306" max="2306" width="31.28515625" style="812" customWidth="1"/>
    <col min="2307" max="2307" width="8.28515625" style="812" customWidth="1"/>
    <col min="2308" max="2308" width="8" style="812" customWidth="1"/>
    <col min="2309" max="2309" width="7.85546875" style="812" customWidth="1"/>
    <col min="2310" max="2310" width="8.140625" style="812" customWidth="1"/>
    <col min="2311" max="2311" width="7.85546875" style="812" customWidth="1"/>
    <col min="2312" max="2312" width="12.140625" style="812" customWidth="1"/>
    <col min="2313" max="2560" width="7.85546875" style="812"/>
    <col min="2561" max="2561" width="3.140625" style="812" customWidth="1"/>
    <col min="2562" max="2562" width="31.28515625" style="812" customWidth="1"/>
    <col min="2563" max="2563" width="8.28515625" style="812" customWidth="1"/>
    <col min="2564" max="2564" width="8" style="812" customWidth="1"/>
    <col min="2565" max="2565" width="7.85546875" style="812" customWidth="1"/>
    <col min="2566" max="2566" width="8.140625" style="812" customWidth="1"/>
    <col min="2567" max="2567" width="7.85546875" style="812" customWidth="1"/>
    <col min="2568" max="2568" width="12.140625" style="812" customWidth="1"/>
    <col min="2569" max="2816" width="7.85546875" style="812"/>
    <col min="2817" max="2817" width="3.140625" style="812" customWidth="1"/>
    <col min="2818" max="2818" width="31.28515625" style="812" customWidth="1"/>
    <col min="2819" max="2819" width="8.28515625" style="812" customWidth="1"/>
    <col min="2820" max="2820" width="8" style="812" customWidth="1"/>
    <col min="2821" max="2821" width="7.85546875" style="812" customWidth="1"/>
    <col min="2822" max="2822" width="8.140625" style="812" customWidth="1"/>
    <col min="2823" max="2823" width="7.85546875" style="812" customWidth="1"/>
    <col min="2824" max="2824" width="12.140625" style="812" customWidth="1"/>
    <col min="2825" max="3072" width="7.85546875" style="812"/>
    <col min="3073" max="3073" width="3.140625" style="812" customWidth="1"/>
    <col min="3074" max="3074" width="31.28515625" style="812" customWidth="1"/>
    <col min="3075" max="3075" width="8.28515625" style="812" customWidth="1"/>
    <col min="3076" max="3076" width="8" style="812" customWidth="1"/>
    <col min="3077" max="3077" width="7.85546875" style="812" customWidth="1"/>
    <col min="3078" max="3078" width="8.140625" style="812" customWidth="1"/>
    <col min="3079" max="3079" width="7.85546875" style="812" customWidth="1"/>
    <col min="3080" max="3080" width="12.140625" style="812" customWidth="1"/>
    <col min="3081" max="3328" width="7.85546875" style="812"/>
    <col min="3329" max="3329" width="3.140625" style="812" customWidth="1"/>
    <col min="3330" max="3330" width="31.28515625" style="812" customWidth="1"/>
    <col min="3331" max="3331" width="8.28515625" style="812" customWidth="1"/>
    <col min="3332" max="3332" width="8" style="812" customWidth="1"/>
    <col min="3333" max="3333" width="7.85546875" style="812" customWidth="1"/>
    <col min="3334" max="3334" width="8.140625" style="812" customWidth="1"/>
    <col min="3335" max="3335" width="7.85546875" style="812" customWidth="1"/>
    <col min="3336" max="3336" width="12.140625" style="812" customWidth="1"/>
    <col min="3337" max="3584" width="7.85546875" style="812"/>
    <col min="3585" max="3585" width="3.140625" style="812" customWidth="1"/>
    <col min="3586" max="3586" width="31.28515625" style="812" customWidth="1"/>
    <col min="3587" max="3587" width="8.28515625" style="812" customWidth="1"/>
    <col min="3588" max="3588" width="8" style="812" customWidth="1"/>
    <col min="3589" max="3589" width="7.85546875" style="812" customWidth="1"/>
    <col min="3590" max="3590" width="8.140625" style="812" customWidth="1"/>
    <col min="3591" max="3591" width="7.85546875" style="812" customWidth="1"/>
    <col min="3592" max="3592" width="12.140625" style="812" customWidth="1"/>
    <col min="3593" max="3840" width="7.85546875" style="812"/>
    <col min="3841" max="3841" width="3.140625" style="812" customWidth="1"/>
    <col min="3842" max="3842" width="31.28515625" style="812" customWidth="1"/>
    <col min="3843" max="3843" width="8.28515625" style="812" customWidth="1"/>
    <col min="3844" max="3844" width="8" style="812" customWidth="1"/>
    <col min="3845" max="3845" width="7.85546875" style="812" customWidth="1"/>
    <col min="3846" max="3846" width="8.140625" style="812" customWidth="1"/>
    <col min="3847" max="3847" width="7.85546875" style="812" customWidth="1"/>
    <col min="3848" max="3848" width="12.140625" style="812" customWidth="1"/>
    <col min="3849" max="4096" width="7.85546875" style="812"/>
    <col min="4097" max="4097" width="3.140625" style="812" customWidth="1"/>
    <col min="4098" max="4098" width="31.28515625" style="812" customWidth="1"/>
    <col min="4099" max="4099" width="8.28515625" style="812" customWidth="1"/>
    <col min="4100" max="4100" width="8" style="812" customWidth="1"/>
    <col min="4101" max="4101" width="7.85546875" style="812" customWidth="1"/>
    <col min="4102" max="4102" width="8.140625" style="812" customWidth="1"/>
    <col min="4103" max="4103" width="7.85546875" style="812" customWidth="1"/>
    <col min="4104" max="4104" width="12.140625" style="812" customWidth="1"/>
    <col min="4105" max="4352" width="7.85546875" style="812"/>
    <col min="4353" max="4353" width="3.140625" style="812" customWidth="1"/>
    <col min="4354" max="4354" width="31.28515625" style="812" customWidth="1"/>
    <col min="4355" max="4355" width="8.28515625" style="812" customWidth="1"/>
    <col min="4356" max="4356" width="8" style="812" customWidth="1"/>
    <col min="4357" max="4357" width="7.85546875" style="812" customWidth="1"/>
    <col min="4358" max="4358" width="8.140625" style="812" customWidth="1"/>
    <col min="4359" max="4359" width="7.85546875" style="812" customWidth="1"/>
    <col min="4360" max="4360" width="12.140625" style="812" customWidth="1"/>
    <col min="4361" max="4608" width="7.85546875" style="812"/>
    <col min="4609" max="4609" width="3.140625" style="812" customWidth="1"/>
    <col min="4610" max="4610" width="31.28515625" style="812" customWidth="1"/>
    <col min="4611" max="4611" width="8.28515625" style="812" customWidth="1"/>
    <col min="4612" max="4612" width="8" style="812" customWidth="1"/>
    <col min="4613" max="4613" width="7.85546875" style="812" customWidth="1"/>
    <col min="4614" max="4614" width="8.140625" style="812" customWidth="1"/>
    <col min="4615" max="4615" width="7.85546875" style="812" customWidth="1"/>
    <col min="4616" max="4616" width="12.140625" style="812" customWidth="1"/>
    <col min="4617" max="4864" width="7.85546875" style="812"/>
    <col min="4865" max="4865" width="3.140625" style="812" customWidth="1"/>
    <col min="4866" max="4866" width="31.28515625" style="812" customWidth="1"/>
    <col min="4867" max="4867" width="8.28515625" style="812" customWidth="1"/>
    <col min="4868" max="4868" width="8" style="812" customWidth="1"/>
    <col min="4869" max="4869" width="7.85546875" style="812" customWidth="1"/>
    <col min="4870" max="4870" width="8.140625" style="812" customWidth="1"/>
    <col min="4871" max="4871" width="7.85546875" style="812" customWidth="1"/>
    <col min="4872" max="4872" width="12.140625" style="812" customWidth="1"/>
    <col min="4873" max="5120" width="7.85546875" style="812"/>
    <col min="5121" max="5121" width="3.140625" style="812" customWidth="1"/>
    <col min="5122" max="5122" width="31.28515625" style="812" customWidth="1"/>
    <col min="5123" max="5123" width="8.28515625" style="812" customWidth="1"/>
    <col min="5124" max="5124" width="8" style="812" customWidth="1"/>
    <col min="5125" max="5125" width="7.85546875" style="812" customWidth="1"/>
    <col min="5126" max="5126" width="8.140625" style="812" customWidth="1"/>
    <col min="5127" max="5127" width="7.85546875" style="812" customWidth="1"/>
    <col min="5128" max="5128" width="12.140625" style="812" customWidth="1"/>
    <col min="5129" max="5376" width="7.85546875" style="812"/>
    <col min="5377" max="5377" width="3.140625" style="812" customWidth="1"/>
    <col min="5378" max="5378" width="31.28515625" style="812" customWidth="1"/>
    <col min="5379" max="5379" width="8.28515625" style="812" customWidth="1"/>
    <col min="5380" max="5380" width="8" style="812" customWidth="1"/>
    <col min="5381" max="5381" width="7.85546875" style="812" customWidth="1"/>
    <col min="5382" max="5382" width="8.140625" style="812" customWidth="1"/>
    <col min="5383" max="5383" width="7.85546875" style="812" customWidth="1"/>
    <col min="5384" max="5384" width="12.140625" style="812" customWidth="1"/>
    <col min="5385" max="5632" width="7.85546875" style="812"/>
    <col min="5633" max="5633" width="3.140625" style="812" customWidth="1"/>
    <col min="5634" max="5634" width="31.28515625" style="812" customWidth="1"/>
    <col min="5635" max="5635" width="8.28515625" style="812" customWidth="1"/>
    <col min="5636" max="5636" width="8" style="812" customWidth="1"/>
    <col min="5637" max="5637" width="7.85546875" style="812" customWidth="1"/>
    <col min="5638" max="5638" width="8.140625" style="812" customWidth="1"/>
    <col min="5639" max="5639" width="7.85546875" style="812" customWidth="1"/>
    <col min="5640" max="5640" width="12.140625" style="812" customWidth="1"/>
    <col min="5641" max="5888" width="7.85546875" style="812"/>
    <col min="5889" max="5889" width="3.140625" style="812" customWidth="1"/>
    <col min="5890" max="5890" width="31.28515625" style="812" customWidth="1"/>
    <col min="5891" max="5891" width="8.28515625" style="812" customWidth="1"/>
    <col min="5892" max="5892" width="8" style="812" customWidth="1"/>
    <col min="5893" max="5893" width="7.85546875" style="812" customWidth="1"/>
    <col min="5894" max="5894" width="8.140625" style="812" customWidth="1"/>
    <col min="5895" max="5895" width="7.85546875" style="812" customWidth="1"/>
    <col min="5896" max="5896" width="12.140625" style="812" customWidth="1"/>
    <col min="5897" max="6144" width="7.85546875" style="812"/>
    <col min="6145" max="6145" width="3.140625" style="812" customWidth="1"/>
    <col min="6146" max="6146" width="31.28515625" style="812" customWidth="1"/>
    <col min="6147" max="6147" width="8.28515625" style="812" customWidth="1"/>
    <col min="6148" max="6148" width="8" style="812" customWidth="1"/>
    <col min="6149" max="6149" width="7.85546875" style="812" customWidth="1"/>
    <col min="6150" max="6150" width="8.140625" style="812" customWidth="1"/>
    <col min="6151" max="6151" width="7.85546875" style="812" customWidth="1"/>
    <col min="6152" max="6152" width="12.140625" style="812" customWidth="1"/>
    <col min="6153" max="6400" width="7.85546875" style="812"/>
    <col min="6401" max="6401" width="3.140625" style="812" customWidth="1"/>
    <col min="6402" max="6402" width="31.28515625" style="812" customWidth="1"/>
    <col min="6403" max="6403" width="8.28515625" style="812" customWidth="1"/>
    <col min="6404" max="6404" width="8" style="812" customWidth="1"/>
    <col min="6405" max="6405" width="7.85546875" style="812" customWidth="1"/>
    <col min="6406" max="6406" width="8.140625" style="812" customWidth="1"/>
    <col min="6407" max="6407" width="7.85546875" style="812" customWidth="1"/>
    <col min="6408" max="6408" width="12.140625" style="812" customWidth="1"/>
    <col min="6409" max="6656" width="7.85546875" style="812"/>
    <col min="6657" max="6657" width="3.140625" style="812" customWidth="1"/>
    <col min="6658" max="6658" width="31.28515625" style="812" customWidth="1"/>
    <col min="6659" max="6659" width="8.28515625" style="812" customWidth="1"/>
    <col min="6660" max="6660" width="8" style="812" customWidth="1"/>
    <col min="6661" max="6661" width="7.85546875" style="812" customWidth="1"/>
    <col min="6662" max="6662" width="8.140625" style="812" customWidth="1"/>
    <col min="6663" max="6663" width="7.85546875" style="812" customWidth="1"/>
    <col min="6664" max="6664" width="12.140625" style="812" customWidth="1"/>
    <col min="6665" max="6912" width="7.85546875" style="812"/>
    <col min="6913" max="6913" width="3.140625" style="812" customWidth="1"/>
    <col min="6914" max="6914" width="31.28515625" style="812" customWidth="1"/>
    <col min="6915" max="6915" width="8.28515625" style="812" customWidth="1"/>
    <col min="6916" max="6916" width="8" style="812" customWidth="1"/>
    <col min="6917" max="6917" width="7.85546875" style="812" customWidth="1"/>
    <col min="6918" max="6918" width="8.140625" style="812" customWidth="1"/>
    <col min="6919" max="6919" width="7.85546875" style="812" customWidth="1"/>
    <col min="6920" max="6920" width="12.140625" style="812" customWidth="1"/>
    <col min="6921" max="7168" width="7.85546875" style="812"/>
    <col min="7169" max="7169" width="3.140625" style="812" customWidth="1"/>
    <col min="7170" max="7170" width="31.28515625" style="812" customWidth="1"/>
    <col min="7171" max="7171" width="8.28515625" style="812" customWidth="1"/>
    <col min="7172" max="7172" width="8" style="812" customWidth="1"/>
    <col min="7173" max="7173" width="7.85546875" style="812" customWidth="1"/>
    <col min="7174" max="7174" width="8.140625" style="812" customWidth="1"/>
    <col min="7175" max="7175" width="7.85546875" style="812" customWidth="1"/>
    <col min="7176" max="7176" width="12.140625" style="812" customWidth="1"/>
    <col min="7177" max="7424" width="7.85546875" style="812"/>
    <col min="7425" max="7425" width="3.140625" style="812" customWidth="1"/>
    <col min="7426" max="7426" width="31.28515625" style="812" customWidth="1"/>
    <col min="7427" max="7427" width="8.28515625" style="812" customWidth="1"/>
    <col min="7428" max="7428" width="8" style="812" customWidth="1"/>
    <col min="7429" max="7429" width="7.85546875" style="812" customWidth="1"/>
    <col min="7430" max="7430" width="8.140625" style="812" customWidth="1"/>
    <col min="7431" max="7431" width="7.85546875" style="812" customWidth="1"/>
    <col min="7432" max="7432" width="12.140625" style="812" customWidth="1"/>
    <col min="7433" max="7680" width="7.85546875" style="812"/>
    <col min="7681" max="7681" width="3.140625" style="812" customWidth="1"/>
    <col min="7682" max="7682" width="31.28515625" style="812" customWidth="1"/>
    <col min="7683" max="7683" width="8.28515625" style="812" customWidth="1"/>
    <col min="7684" max="7684" width="8" style="812" customWidth="1"/>
    <col min="7685" max="7685" width="7.85546875" style="812" customWidth="1"/>
    <col min="7686" max="7686" width="8.140625" style="812" customWidth="1"/>
    <col min="7687" max="7687" width="7.85546875" style="812" customWidth="1"/>
    <col min="7688" max="7688" width="12.140625" style="812" customWidth="1"/>
    <col min="7689" max="7936" width="7.85546875" style="812"/>
    <col min="7937" max="7937" width="3.140625" style="812" customWidth="1"/>
    <col min="7938" max="7938" width="31.28515625" style="812" customWidth="1"/>
    <col min="7939" max="7939" width="8.28515625" style="812" customWidth="1"/>
    <col min="7940" max="7940" width="8" style="812" customWidth="1"/>
    <col min="7941" max="7941" width="7.85546875" style="812" customWidth="1"/>
    <col min="7942" max="7942" width="8.140625" style="812" customWidth="1"/>
    <col min="7943" max="7943" width="7.85546875" style="812" customWidth="1"/>
    <col min="7944" max="7944" width="12.140625" style="812" customWidth="1"/>
    <col min="7945" max="8192" width="7.85546875" style="812"/>
    <col min="8193" max="8193" width="3.140625" style="812" customWidth="1"/>
    <col min="8194" max="8194" width="31.28515625" style="812" customWidth="1"/>
    <col min="8195" max="8195" width="8.28515625" style="812" customWidth="1"/>
    <col min="8196" max="8196" width="8" style="812" customWidth="1"/>
    <col min="8197" max="8197" width="7.85546875" style="812" customWidth="1"/>
    <col min="8198" max="8198" width="8.140625" style="812" customWidth="1"/>
    <col min="8199" max="8199" width="7.85546875" style="812" customWidth="1"/>
    <col min="8200" max="8200" width="12.140625" style="812" customWidth="1"/>
    <col min="8201" max="8448" width="7.85546875" style="812"/>
    <col min="8449" max="8449" width="3.140625" style="812" customWidth="1"/>
    <col min="8450" max="8450" width="31.28515625" style="812" customWidth="1"/>
    <col min="8451" max="8451" width="8.28515625" style="812" customWidth="1"/>
    <col min="8452" max="8452" width="8" style="812" customWidth="1"/>
    <col min="8453" max="8453" width="7.85546875" style="812" customWidth="1"/>
    <col min="8454" max="8454" width="8.140625" style="812" customWidth="1"/>
    <col min="8455" max="8455" width="7.85546875" style="812" customWidth="1"/>
    <col min="8456" max="8456" width="12.140625" style="812" customWidth="1"/>
    <col min="8457" max="8704" width="7.85546875" style="812"/>
    <col min="8705" max="8705" width="3.140625" style="812" customWidth="1"/>
    <col min="8706" max="8706" width="31.28515625" style="812" customWidth="1"/>
    <col min="8707" max="8707" width="8.28515625" style="812" customWidth="1"/>
    <col min="8708" max="8708" width="8" style="812" customWidth="1"/>
    <col min="8709" max="8709" width="7.85546875" style="812" customWidth="1"/>
    <col min="8710" max="8710" width="8.140625" style="812" customWidth="1"/>
    <col min="8711" max="8711" width="7.85546875" style="812" customWidth="1"/>
    <col min="8712" max="8712" width="12.140625" style="812" customWidth="1"/>
    <col min="8713" max="8960" width="7.85546875" style="812"/>
    <col min="8961" max="8961" width="3.140625" style="812" customWidth="1"/>
    <col min="8962" max="8962" width="31.28515625" style="812" customWidth="1"/>
    <col min="8963" max="8963" width="8.28515625" style="812" customWidth="1"/>
    <col min="8964" max="8964" width="8" style="812" customWidth="1"/>
    <col min="8965" max="8965" width="7.85546875" style="812" customWidth="1"/>
    <col min="8966" max="8966" width="8.140625" style="812" customWidth="1"/>
    <col min="8967" max="8967" width="7.85546875" style="812" customWidth="1"/>
    <col min="8968" max="8968" width="12.140625" style="812" customWidth="1"/>
    <col min="8969" max="9216" width="7.85546875" style="812"/>
    <col min="9217" max="9217" width="3.140625" style="812" customWidth="1"/>
    <col min="9218" max="9218" width="31.28515625" style="812" customWidth="1"/>
    <col min="9219" max="9219" width="8.28515625" style="812" customWidth="1"/>
    <col min="9220" max="9220" width="8" style="812" customWidth="1"/>
    <col min="9221" max="9221" width="7.85546875" style="812" customWidth="1"/>
    <col min="9222" max="9222" width="8.140625" style="812" customWidth="1"/>
    <col min="9223" max="9223" width="7.85546875" style="812" customWidth="1"/>
    <col min="9224" max="9224" width="12.140625" style="812" customWidth="1"/>
    <col min="9225" max="9472" width="7.85546875" style="812"/>
    <col min="9473" max="9473" width="3.140625" style="812" customWidth="1"/>
    <col min="9474" max="9474" width="31.28515625" style="812" customWidth="1"/>
    <col min="9475" max="9475" width="8.28515625" style="812" customWidth="1"/>
    <col min="9476" max="9476" width="8" style="812" customWidth="1"/>
    <col min="9477" max="9477" width="7.85546875" style="812" customWidth="1"/>
    <col min="9478" max="9478" width="8.140625" style="812" customWidth="1"/>
    <col min="9479" max="9479" width="7.85546875" style="812" customWidth="1"/>
    <col min="9480" max="9480" width="12.140625" style="812" customWidth="1"/>
    <col min="9481" max="9728" width="7.85546875" style="812"/>
    <col min="9729" max="9729" width="3.140625" style="812" customWidth="1"/>
    <col min="9730" max="9730" width="31.28515625" style="812" customWidth="1"/>
    <col min="9731" max="9731" width="8.28515625" style="812" customWidth="1"/>
    <col min="9732" max="9732" width="8" style="812" customWidth="1"/>
    <col min="9733" max="9733" width="7.85546875" style="812" customWidth="1"/>
    <col min="9734" max="9734" width="8.140625" style="812" customWidth="1"/>
    <col min="9735" max="9735" width="7.85546875" style="812" customWidth="1"/>
    <col min="9736" max="9736" width="12.140625" style="812" customWidth="1"/>
    <col min="9737" max="9984" width="7.85546875" style="812"/>
    <col min="9985" max="9985" width="3.140625" style="812" customWidth="1"/>
    <col min="9986" max="9986" width="31.28515625" style="812" customWidth="1"/>
    <col min="9987" max="9987" width="8.28515625" style="812" customWidth="1"/>
    <col min="9988" max="9988" width="8" style="812" customWidth="1"/>
    <col min="9989" max="9989" width="7.85546875" style="812" customWidth="1"/>
    <col min="9990" max="9990" width="8.140625" style="812" customWidth="1"/>
    <col min="9991" max="9991" width="7.85546875" style="812" customWidth="1"/>
    <col min="9992" max="9992" width="12.140625" style="812" customWidth="1"/>
    <col min="9993" max="10240" width="7.85546875" style="812"/>
    <col min="10241" max="10241" width="3.140625" style="812" customWidth="1"/>
    <col min="10242" max="10242" width="31.28515625" style="812" customWidth="1"/>
    <col min="10243" max="10243" width="8.28515625" style="812" customWidth="1"/>
    <col min="10244" max="10244" width="8" style="812" customWidth="1"/>
    <col min="10245" max="10245" width="7.85546875" style="812" customWidth="1"/>
    <col min="10246" max="10246" width="8.140625" style="812" customWidth="1"/>
    <col min="10247" max="10247" width="7.85546875" style="812" customWidth="1"/>
    <col min="10248" max="10248" width="12.140625" style="812" customWidth="1"/>
    <col min="10249" max="10496" width="7.85546875" style="812"/>
    <col min="10497" max="10497" width="3.140625" style="812" customWidth="1"/>
    <col min="10498" max="10498" width="31.28515625" style="812" customWidth="1"/>
    <col min="10499" max="10499" width="8.28515625" style="812" customWidth="1"/>
    <col min="10500" max="10500" width="8" style="812" customWidth="1"/>
    <col min="10501" max="10501" width="7.85546875" style="812" customWidth="1"/>
    <col min="10502" max="10502" width="8.140625" style="812" customWidth="1"/>
    <col min="10503" max="10503" width="7.85546875" style="812" customWidth="1"/>
    <col min="10504" max="10504" width="12.140625" style="812" customWidth="1"/>
    <col min="10505" max="10752" width="7.85546875" style="812"/>
    <col min="10753" max="10753" width="3.140625" style="812" customWidth="1"/>
    <col min="10754" max="10754" width="31.28515625" style="812" customWidth="1"/>
    <col min="10755" max="10755" width="8.28515625" style="812" customWidth="1"/>
    <col min="10756" max="10756" width="8" style="812" customWidth="1"/>
    <col min="10757" max="10757" width="7.85546875" style="812" customWidth="1"/>
    <col min="10758" max="10758" width="8.140625" style="812" customWidth="1"/>
    <col min="10759" max="10759" width="7.85546875" style="812" customWidth="1"/>
    <col min="10760" max="10760" width="12.140625" style="812" customWidth="1"/>
    <col min="10761" max="11008" width="7.85546875" style="812"/>
    <col min="11009" max="11009" width="3.140625" style="812" customWidth="1"/>
    <col min="11010" max="11010" width="31.28515625" style="812" customWidth="1"/>
    <col min="11011" max="11011" width="8.28515625" style="812" customWidth="1"/>
    <col min="11012" max="11012" width="8" style="812" customWidth="1"/>
    <col min="11013" max="11013" width="7.85546875" style="812" customWidth="1"/>
    <col min="11014" max="11014" width="8.140625" style="812" customWidth="1"/>
    <col min="11015" max="11015" width="7.85546875" style="812" customWidth="1"/>
    <col min="11016" max="11016" width="12.140625" style="812" customWidth="1"/>
    <col min="11017" max="11264" width="7.85546875" style="812"/>
    <col min="11265" max="11265" width="3.140625" style="812" customWidth="1"/>
    <col min="11266" max="11266" width="31.28515625" style="812" customWidth="1"/>
    <col min="11267" max="11267" width="8.28515625" style="812" customWidth="1"/>
    <col min="11268" max="11268" width="8" style="812" customWidth="1"/>
    <col min="11269" max="11269" width="7.85546875" style="812" customWidth="1"/>
    <col min="11270" max="11270" width="8.140625" style="812" customWidth="1"/>
    <col min="11271" max="11271" width="7.85546875" style="812" customWidth="1"/>
    <col min="11272" max="11272" width="12.140625" style="812" customWidth="1"/>
    <col min="11273" max="11520" width="7.85546875" style="812"/>
    <col min="11521" max="11521" width="3.140625" style="812" customWidth="1"/>
    <col min="11522" max="11522" width="31.28515625" style="812" customWidth="1"/>
    <col min="11523" max="11523" width="8.28515625" style="812" customWidth="1"/>
    <col min="11524" max="11524" width="8" style="812" customWidth="1"/>
    <col min="11525" max="11525" width="7.85546875" style="812" customWidth="1"/>
    <col min="11526" max="11526" width="8.140625" style="812" customWidth="1"/>
    <col min="11527" max="11527" width="7.85546875" style="812" customWidth="1"/>
    <col min="11528" max="11528" width="12.140625" style="812" customWidth="1"/>
    <col min="11529" max="11776" width="7.85546875" style="812"/>
    <col min="11777" max="11777" width="3.140625" style="812" customWidth="1"/>
    <col min="11778" max="11778" width="31.28515625" style="812" customWidth="1"/>
    <col min="11779" max="11779" width="8.28515625" style="812" customWidth="1"/>
    <col min="11780" max="11780" width="8" style="812" customWidth="1"/>
    <col min="11781" max="11781" width="7.85546875" style="812" customWidth="1"/>
    <col min="11782" max="11782" width="8.140625" style="812" customWidth="1"/>
    <col min="11783" max="11783" width="7.85546875" style="812" customWidth="1"/>
    <col min="11784" max="11784" width="12.140625" style="812" customWidth="1"/>
    <col min="11785" max="12032" width="7.85546875" style="812"/>
    <col min="12033" max="12033" width="3.140625" style="812" customWidth="1"/>
    <col min="12034" max="12034" width="31.28515625" style="812" customWidth="1"/>
    <col min="12035" max="12035" width="8.28515625" style="812" customWidth="1"/>
    <col min="12036" max="12036" width="8" style="812" customWidth="1"/>
    <col min="12037" max="12037" width="7.85546875" style="812" customWidth="1"/>
    <col min="12038" max="12038" width="8.140625" style="812" customWidth="1"/>
    <col min="12039" max="12039" width="7.85546875" style="812" customWidth="1"/>
    <col min="12040" max="12040" width="12.140625" style="812" customWidth="1"/>
    <col min="12041" max="12288" width="7.85546875" style="812"/>
    <col min="12289" max="12289" width="3.140625" style="812" customWidth="1"/>
    <col min="12290" max="12290" width="31.28515625" style="812" customWidth="1"/>
    <col min="12291" max="12291" width="8.28515625" style="812" customWidth="1"/>
    <col min="12292" max="12292" width="8" style="812" customWidth="1"/>
    <col min="12293" max="12293" width="7.85546875" style="812" customWidth="1"/>
    <col min="12294" max="12294" width="8.140625" style="812" customWidth="1"/>
    <col min="12295" max="12295" width="7.85546875" style="812" customWidth="1"/>
    <col min="12296" max="12296" width="12.140625" style="812" customWidth="1"/>
    <col min="12297" max="12544" width="7.85546875" style="812"/>
    <col min="12545" max="12545" width="3.140625" style="812" customWidth="1"/>
    <col min="12546" max="12546" width="31.28515625" style="812" customWidth="1"/>
    <col min="12547" max="12547" width="8.28515625" style="812" customWidth="1"/>
    <col min="12548" max="12548" width="8" style="812" customWidth="1"/>
    <col min="12549" max="12549" width="7.85546875" style="812" customWidth="1"/>
    <col min="12550" max="12550" width="8.140625" style="812" customWidth="1"/>
    <col min="12551" max="12551" width="7.85546875" style="812" customWidth="1"/>
    <col min="12552" max="12552" width="12.140625" style="812" customWidth="1"/>
    <col min="12553" max="12800" width="7.85546875" style="812"/>
    <col min="12801" max="12801" width="3.140625" style="812" customWidth="1"/>
    <col min="12802" max="12802" width="31.28515625" style="812" customWidth="1"/>
    <col min="12803" max="12803" width="8.28515625" style="812" customWidth="1"/>
    <col min="12804" max="12804" width="8" style="812" customWidth="1"/>
    <col min="12805" max="12805" width="7.85546875" style="812" customWidth="1"/>
    <col min="12806" max="12806" width="8.140625" style="812" customWidth="1"/>
    <col min="12807" max="12807" width="7.85546875" style="812" customWidth="1"/>
    <col min="12808" max="12808" width="12.140625" style="812" customWidth="1"/>
    <col min="12809" max="13056" width="7.85546875" style="812"/>
    <col min="13057" max="13057" width="3.140625" style="812" customWidth="1"/>
    <col min="13058" max="13058" width="31.28515625" style="812" customWidth="1"/>
    <col min="13059" max="13059" width="8.28515625" style="812" customWidth="1"/>
    <col min="13060" max="13060" width="8" style="812" customWidth="1"/>
    <col min="13061" max="13061" width="7.85546875" style="812" customWidth="1"/>
    <col min="13062" max="13062" width="8.140625" style="812" customWidth="1"/>
    <col min="13063" max="13063" width="7.85546875" style="812" customWidth="1"/>
    <col min="13064" max="13064" width="12.140625" style="812" customWidth="1"/>
    <col min="13065" max="13312" width="7.85546875" style="812"/>
    <col min="13313" max="13313" width="3.140625" style="812" customWidth="1"/>
    <col min="13314" max="13314" width="31.28515625" style="812" customWidth="1"/>
    <col min="13315" max="13315" width="8.28515625" style="812" customWidth="1"/>
    <col min="13316" max="13316" width="8" style="812" customWidth="1"/>
    <col min="13317" max="13317" width="7.85546875" style="812" customWidth="1"/>
    <col min="13318" max="13318" width="8.140625" style="812" customWidth="1"/>
    <col min="13319" max="13319" width="7.85546875" style="812" customWidth="1"/>
    <col min="13320" max="13320" width="12.140625" style="812" customWidth="1"/>
    <col min="13321" max="13568" width="7.85546875" style="812"/>
    <col min="13569" max="13569" width="3.140625" style="812" customWidth="1"/>
    <col min="13570" max="13570" width="31.28515625" style="812" customWidth="1"/>
    <col min="13571" max="13571" width="8.28515625" style="812" customWidth="1"/>
    <col min="13572" max="13572" width="8" style="812" customWidth="1"/>
    <col min="13573" max="13573" width="7.85546875" style="812" customWidth="1"/>
    <col min="13574" max="13574" width="8.140625" style="812" customWidth="1"/>
    <col min="13575" max="13575" width="7.85546875" style="812" customWidth="1"/>
    <col min="13576" max="13576" width="12.140625" style="812" customWidth="1"/>
    <col min="13577" max="13824" width="7.85546875" style="812"/>
    <col min="13825" max="13825" width="3.140625" style="812" customWidth="1"/>
    <col min="13826" max="13826" width="31.28515625" style="812" customWidth="1"/>
    <col min="13827" max="13827" width="8.28515625" style="812" customWidth="1"/>
    <col min="13828" max="13828" width="8" style="812" customWidth="1"/>
    <col min="13829" max="13829" width="7.85546875" style="812" customWidth="1"/>
    <col min="13830" max="13830" width="8.140625" style="812" customWidth="1"/>
    <col min="13831" max="13831" width="7.85546875" style="812" customWidth="1"/>
    <col min="13832" max="13832" width="12.140625" style="812" customWidth="1"/>
    <col min="13833" max="14080" width="7.85546875" style="812"/>
    <col min="14081" max="14081" width="3.140625" style="812" customWidth="1"/>
    <col min="14082" max="14082" width="31.28515625" style="812" customWidth="1"/>
    <col min="14083" max="14083" width="8.28515625" style="812" customWidth="1"/>
    <col min="14084" max="14084" width="8" style="812" customWidth="1"/>
    <col min="14085" max="14085" width="7.85546875" style="812" customWidth="1"/>
    <col min="14086" max="14086" width="8.140625" style="812" customWidth="1"/>
    <col min="14087" max="14087" width="7.85546875" style="812" customWidth="1"/>
    <col min="14088" max="14088" width="12.140625" style="812" customWidth="1"/>
    <col min="14089" max="14336" width="7.85546875" style="812"/>
    <col min="14337" max="14337" width="3.140625" style="812" customWidth="1"/>
    <col min="14338" max="14338" width="31.28515625" style="812" customWidth="1"/>
    <col min="14339" max="14339" width="8.28515625" style="812" customWidth="1"/>
    <col min="14340" max="14340" width="8" style="812" customWidth="1"/>
    <col min="14341" max="14341" width="7.85546875" style="812" customWidth="1"/>
    <col min="14342" max="14342" width="8.140625" style="812" customWidth="1"/>
    <col min="14343" max="14343" width="7.85546875" style="812" customWidth="1"/>
    <col min="14344" max="14344" width="12.140625" style="812" customWidth="1"/>
    <col min="14345" max="14592" width="7.85546875" style="812"/>
    <col min="14593" max="14593" width="3.140625" style="812" customWidth="1"/>
    <col min="14594" max="14594" width="31.28515625" style="812" customWidth="1"/>
    <col min="14595" max="14595" width="8.28515625" style="812" customWidth="1"/>
    <col min="14596" max="14596" width="8" style="812" customWidth="1"/>
    <col min="14597" max="14597" width="7.85546875" style="812" customWidth="1"/>
    <col min="14598" max="14598" width="8.140625" style="812" customWidth="1"/>
    <col min="14599" max="14599" width="7.85546875" style="812" customWidth="1"/>
    <col min="14600" max="14600" width="12.140625" style="812" customWidth="1"/>
    <col min="14601" max="14848" width="7.85546875" style="812"/>
    <col min="14849" max="14849" width="3.140625" style="812" customWidth="1"/>
    <col min="14850" max="14850" width="31.28515625" style="812" customWidth="1"/>
    <col min="14851" max="14851" width="8.28515625" style="812" customWidth="1"/>
    <col min="14852" max="14852" width="8" style="812" customWidth="1"/>
    <col min="14853" max="14853" width="7.85546875" style="812" customWidth="1"/>
    <col min="14854" max="14854" width="8.140625" style="812" customWidth="1"/>
    <col min="14855" max="14855" width="7.85546875" style="812" customWidth="1"/>
    <col min="14856" max="14856" width="12.140625" style="812" customWidth="1"/>
    <col min="14857" max="15104" width="7.85546875" style="812"/>
    <col min="15105" max="15105" width="3.140625" style="812" customWidth="1"/>
    <col min="15106" max="15106" width="31.28515625" style="812" customWidth="1"/>
    <col min="15107" max="15107" width="8.28515625" style="812" customWidth="1"/>
    <col min="15108" max="15108" width="8" style="812" customWidth="1"/>
    <col min="15109" max="15109" width="7.85546875" style="812" customWidth="1"/>
    <col min="15110" max="15110" width="8.140625" style="812" customWidth="1"/>
    <col min="15111" max="15111" width="7.85546875" style="812" customWidth="1"/>
    <col min="15112" max="15112" width="12.140625" style="812" customWidth="1"/>
    <col min="15113" max="15360" width="7.85546875" style="812"/>
    <col min="15361" max="15361" width="3.140625" style="812" customWidth="1"/>
    <col min="15362" max="15362" width="31.28515625" style="812" customWidth="1"/>
    <col min="15363" max="15363" width="8.28515625" style="812" customWidth="1"/>
    <col min="15364" max="15364" width="8" style="812" customWidth="1"/>
    <col min="15365" max="15365" width="7.85546875" style="812" customWidth="1"/>
    <col min="15366" max="15366" width="8.140625" style="812" customWidth="1"/>
    <col min="15367" max="15367" width="7.85546875" style="812" customWidth="1"/>
    <col min="15368" max="15368" width="12.140625" style="812" customWidth="1"/>
    <col min="15369" max="15616" width="7.85546875" style="812"/>
    <col min="15617" max="15617" width="3.140625" style="812" customWidth="1"/>
    <col min="15618" max="15618" width="31.28515625" style="812" customWidth="1"/>
    <col min="15619" max="15619" width="8.28515625" style="812" customWidth="1"/>
    <col min="15620" max="15620" width="8" style="812" customWidth="1"/>
    <col min="15621" max="15621" width="7.85546875" style="812" customWidth="1"/>
    <col min="15622" max="15622" width="8.140625" style="812" customWidth="1"/>
    <col min="15623" max="15623" width="7.85546875" style="812" customWidth="1"/>
    <col min="15624" max="15624" width="12.140625" style="812" customWidth="1"/>
    <col min="15625" max="15872" width="7.85546875" style="812"/>
    <col min="15873" max="15873" width="3.140625" style="812" customWidth="1"/>
    <col min="15874" max="15874" width="31.28515625" style="812" customWidth="1"/>
    <col min="15875" max="15875" width="8.28515625" style="812" customWidth="1"/>
    <col min="15876" max="15876" width="8" style="812" customWidth="1"/>
    <col min="15877" max="15877" width="7.85546875" style="812" customWidth="1"/>
    <col min="15878" max="15878" width="8.140625" style="812" customWidth="1"/>
    <col min="15879" max="15879" width="7.85546875" style="812" customWidth="1"/>
    <col min="15880" max="15880" width="12.140625" style="812" customWidth="1"/>
    <col min="15881" max="16128" width="7.85546875" style="812"/>
    <col min="16129" max="16129" width="3.140625" style="812" customWidth="1"/>
    <col min="16130" max="16130" width="31.28515625" style="812" customWidth="1"/>
    <col min="16131" max="16131" width="8.28515625" style="812" customWidth="1"/>
    <col min="16132" max="16132" width="8" style="812" customWidth="1"/>
    <col min="16133" max="16133" width="7.85546875" style="812" customWidth="1"/>
    <col min="16134" max="16134" width="8.140625" style="812" customWidth="1"/>
    <col min="16135" max="16135" width="7.85546875" style="812" customWidth="1"/>
    <col min="16136" max="16136" width="12.140625" style="812" customWidth="1"/>
    <col min="16137" max="16384" width="7.85546875" style="812"/>
  </cols>
  <sheetData>
    <row r="1" spans="1:9" ht="13.5">
      <c r="A1" s="1921" t="s">
        <v>1737</v>
      </c>
    </row>
    <row r="2" spans="1:9" ht="12.75" customHeight="1">
      <c r="A2" s="2057" t="s">
        <v>671</v>
      </c>
      <c r="B2" s="2057"/>
      <c r="C2" s="2057"/>
      <c r="D2" s="2057"/>
      <c r="E2" s="2057"/>
      <c r="F2" s="2057"/>
      <c r="G2" s="2057"/>
      <c r="H2" s="2057"/>
    </row>
    <row r="3" spans="1:9" s="911" customFormat="1" ht="21.75" customHeight="1">
      <c r="A3" s="2117" t="s">
        <v>672</v>
      </c>
      <c r="B3" s="2117"/>
      <c r="C3" s="2117"/>
      <c r="D3" s="2117"/>
      <c r="E3" s="2117"/>
      <c r="F3" s="2117"/>
      <c r="G3" s="2117"/>
      <c r="H3" s="2117"/>
    </row>
    <row r="4" spans="1:9" ht="12.95" customHeight="1">
      <c r="A4" s="2121">
        <v>2016</v>
      </c>
      <c r="B4" s="2122"/>
      <c r="C4" s="814"/>
      <c r="D4" s="1071"/>
      <c r="E4" s="1072"/>
      <c r="F4" s="1073"/>
      <c r="G4" s="431"/>
      <c r="H4" s="849" t="s">
        <v>673</v>
      </c>
    </row>
    <row r="5" spans="1:9" ht="38.25" customHeight="1">
      <c r="A5" s="2123" t="s">
        <v>674</v>
      </c>
      <c r="B5" s="2124"/>
      <c r="C5" s="1074" t="s">
        <v>675</v>
      </c>
      <c r="D5" s="1075" t="s">
        <v>676</v>
      </c>
      <c r="E5" s="1076" t="s">
        <v>677</v>
      </c>
      <c r="F5" s="1075" t="s">
        <v>678</v>
      </c>
      <c r="G5" s="1077" t="s">
        <v>679</v>
      </c>
      <c r="H5" s="1078" t="s">
        <v>680</v>
      </c>
    </row>
    <row r="6" spans="1:9" ht="12.95" customHeight="1">
      <c r="A6" s="1057"/>
      <c r="B6" s="1057"/>
      <c r="C6" s="1079"/>
      <c r="D6" s="1080"/>
      <c r="E6" s="1080"/>
      <c r="F6" s="1080"/>
      <c r="G6" s="1080"/>
      <c r="H6" s="1080"/>
      <c r="I6" s="1081"/>
    </row>
    <row r="7" spans="1:9" s="826" customFormat="1" ht="15.75" customHeight="1">
      <c r="A7" s="826" t="s">
        <v>0</v>
      </c>
      <c r="B7" s="853"/>
      <c r="C7" s="855">
        <v>684</v>
      </c>
      <c r="D7" s="855">
        <v>617</v>
      </c>
      <c r="E7" s="855">
        <v>483</v>
      </c>
      <c r="F7" s="855">
        <v>533</v>
      </c>
      <c r="G7" s="855">
        <v>529</v>
      </c>
      <c r="H7" s="855">
        <v>405</v>
      </c>
    </row>
    <row r="8" spans="1:9" s="826" customFormat="1" ht="15.75" customHeight="1"/>
    <row r="9" spans="1:9" s="827" customFormat="1" ht="15.75" customHeight="1">
      <c r="B9" s="827" t="s">
        <v>681</v>
      </c>
      <c r="C9" s="1082">
        <v>133</v>
      </c>
      <c r="D9" s="1082">
        <v>127</v>
      </c>
      <c r="E9" s="1082">
        <v>101</v>
      </c>
      <c r="F9" s="1082">
        <v>108</v>
      </c>
      <c r="G9" s="1082">
        <v>114</v>
      </c>
      <c r="H9" s="1082">
        <v>84</v>
      </c>
    </row>
    <row r="10" spans="1:9" s="827" customFormat="1" ht="15.75" customHeight="1">
      <c r="B10" s="827" t="s">
        <v>682</v>
      </c>
      <c r="C10" s="1082">
        <v>65</v>
      </c>
      <c r="D10" s="1082">
        <v>62</v>
      </c>
      <c r="E10" s="1082">
        <v>52</v>
      </c>
      <c r="F10" s="1082">
        <v>54</v>
      </c>
      <c r="G10" s="1082">
        <v>52</v>
      </c>
      <c r="H10" s="1082">
        <v>43</v>
      </c>
    </row>
    <row r="11" spans="1:9" s="827" customFormat="1" ht="15.75" customHeight="1">
      <c r="B11" s="845" t="s">
        <v>683</v>
      </c>
      <c r="C11" s="1082">
        <v>14</v>
      </c>
      <c r="D11" s="1082">
        <v>13</v>
      </c>
      <c r="E11" s="1082">
        <v>11</v>
      </c>
      <c r="F11" s="1082">
        <v>10</v>
      </c>
      <c r="G11" s="1082">
        <v>11</v>
      </c>
      <c r="H11" s="1082">
        <v>8</v>
      </c>
    </row>
    <row r="12" spans="1:9" s="827" customFormat="1" ht="15.75" customHeight="1">
      <c r="B12" s="845" t="s">
        <v>684</v>
      </c>
      <c r="C12" s="1082">
        <v>41</v>
      </c>
      <c r="D12" s="1082">
        <v>40</v>
      </c>
      <c r="E12" s="1082">
        <v>37</v>
      </c>
      <c r="F12" s="1082">
        <v>36</v>
      </c>
      <c r="G12" s="1082">
        <v>35</v>
      </c>
      <c r="H12" s="1082">
        <v>32</v>
      </c>
    </row>
    <row r="13" spans="1:9" s="827" customFormat="1" ht="15.75" customHeight="1">
      <c r="B13" s="845" t="s">
        <v>685</v>
      </c>
      <c r="C13" s="1082">
        <v>135</v>
      </c>
      <c r="D13" s="1082">
        <v>110</v>
      </c>
      <c r="E13" s="1082">
        <v>68</v>
      </c>
      <c r="F13" s="1082">
        <v>87</v>
      </c>
      <c r="G13" s="1082">
        <v>88</v>
      </c>
      <c r="H13" s="1082">
        <v>56</v>
      </c>
    </row>
    <row r="14" spans="1:9" s="827" customFormat="1" ht="15.75" customHeight="1">
      <c r="B14" s="845" t="s">
        <v>686</v>
      </c>
      <c r="C14" s="1082">
        <v>97</v>
      </c>
      <c r="D14" s="1082">
        <v>87</v>
      </c>
      <c r="E14" s="1082">
        <v>63</v>
      </c>
      <c r="F14" s="1082">
        <v>75</v>
      </c>
      <c r="G14" s="1082">
        <v>69</v>
      </c>
      <c r="H14" s="1082">
        <v>51</v>
      </c>
    </row>
    <row r="15" spans="1:9" s="827" customFormat="1" ht="15.75" customHeight="1">
      <c r="B15" s="845" t="s">
        <v>687</v>
      </c>
      <c r="C15" s="1082">
        <v>73</v>
      </c>
      <c r="D15" s="1082">
        <v>69</v>
      </c>
      <c r="E15" s="1082">
        <v>57</v>
      </c>
      <c r="F15" s="1082">
        <v>63</v>
      </c>
      <c r="G15" s="1082">
        <v>61</v>
      </c>
      <c r="H15" s="1082">
        <v>49</v>
      </c>
    </row>
    <row r="16" spans="1:9" s="827" customFormat="1" ht="15.75" customHeight="1">
      <c r="B16" s="845" t="s">
        <v>688</v>
      </c>
      <c r="C16" s="1082">
        <v>84</v>
      </c>
      <c r="D16" s="1082">
        <v>78</v>
      </c>
      <c r="E16" s="1082">
        <v>69</v>
      </c>
      <c r="F16" s="1082">
        <v>72</v>
      </c>
      <c r="G16" s="1082">
        <v>71</v>
      </c>
      <c r="H16" s="1082">
        <v>60</v>
      </c>
    </row>
    <row r="17" spans="1:12" s="827" customFormat="1" ht="15.75" customHeight="1">
      <c r="B17" s="845" t="s">
        <v>689</v>
      </c>
      <c r="C17" s="1082">
        <v>29</v>
      </c>
      <c r="D17" s="1082">
        <v>20</v>
      </c>
      <c r="E17" s="1082">
        <v>18</v>
      </c>
      <c r="F17" s="1082">
        <v>18</v>
      </c>
      <c r="G17" s="1082">
        <v>19</v>
      </c>
      <c r="H17" s="1082">
        <v>17</v>
      </c>
    </row>
    <row r="18" spans="1:12" s="827" customFormat="1" ht="15.75" customHeight="1">
      <c r="B18" s="431" t="s">
        <v>690</v>
      </c>
      <c r="C18" s="1082">
        <v>13</v>
      </c>
      <c r="D18" s="1082">
        <v>11</v>
      </c>
      <c r="E18" s="1082">
        <v>7</v>
      </c>
      <c r="F18" s="1082">
        <v>10</v>
      </c>
      <c r="G18" s="1082">
        <v>9</v>
      </c>
      <c r="H18" s="1082">
        <v>5</v>
      </c>
    </row>
    <row r="19" spans="1:12" s="827" customFormat="1" ht="6.95" customHeight="1">
      <c r="B19" s="431"/>
    </row>
    <row r="20" spans="1:12" ht="3" customHeight="1" thickBot="1">
      <c r="A20" s="840"/>
      <c r="B20" s="840"/>
      <c r="C20" s="1083"/>
      <c r="D20" s="1084"/>
      <c r="E20" s="1084"/>
      <c r="F20" s="1084"/>
      <c r="G20" s="1084"/>
      <c r="H20" s="1084"/>
    </row>
    <row r="21" spans="1:12" ht="3.75" customHeight="1" thickTop="1">
      <c r="A21" s="827"/>
      <c r="B21" s="827"/>
      <c r="C21" s="833"/>
      <c r="D21" s="854"/>
      <c r="E21" s="854"/>
      <c r="F21" s="827"/>
      <c r="G21" s="827"/>
      <c r="H21" s="827"/>
    </row>
    <row r="22" spans="1:12" ht="12.95" customHeight="1">
      <c r="A22" s="813" t="s">
        <v>664</v>
      </c>
      <c r="B22" s="813"/>
      <c r="C22" s="813"/>
      <c r="D22" s="813"/>
      <c r="E22" s="813"/>
      <c r="F22" s="813"/>
      <c r="G22" s="813"/>
      <c r="H22" s="813"/>
      <c r="I22" s="813"/>
      <c r="J22" s="813"/>
      <c r="K22" s="813"/>
    </row>
    <row r="23" spans="1:12" ht="12.95" customHeight="1">
      <c r="A23" s="1066" t="s">
        <v>665</v>
      </c>
      <c r="B23" s="1067"/>
      <c r="C23" s="833"/>
      <c r="D23" s="833"/>
      <c r="E23" s="854"/>
      <c r="F23" s="854"/>
      <c r="G23" s="854"/>
      <c r="H23" s="854"/>
    </row>
    <row r="24" spans="1:12" ht="12.95" customHeight="1">
      <c r="A24" s="1068" t="s">
        <v>666</v>
      </c>
      <c r="B24" s="1067"/>
      <c r="C24" s="833"/>
      <c r="D24" s="833"/>
      <c r="E24" s="854"/>
      <c r="F24" s="854"/>
      <c r="G24" s="854"/>
      <c r="H24" s="854"/>
    </row>
    <row r="25" spans="1:12" ht="12.95" customHeight="1">
      <c r="A25" s="1068" t="s">
        <v>667</v>
      </c>
      <c r="B25" s="1067"/>
      <c r="C25" s="833"/>
      <c r="D25" s="833"/>
      <c r="E25" s="854"/>
      <c r="F25" s="854"/>
      <c r="G25" s="854"/>
      <c r="H25" s="854"/>
    </row>
    <row r="26" spans="1:12" ht="12.95" customHeight="1">
      <c r="A26" s="1068" t="s">
        <v>668</v>
      </c>
      <c r="B26" s="1067"/>
      <c r="C26" s="833"/>
      <c r="D26" s="833"/>
      <c r="E26" s="854"/>
      <c r="F26" s="854"/>
      <c r="G26" s="854"/>
      <c r="H26" s="854"/>
    </row>
    <row r="27" spans="1:12" ht="12.95" customHeight="1">
      <c r="A27" s="1068" t="s">
        <v>669</v>
      </c>
      <c r="B27" s="1067"/>
      <c r="C27" s="833"/>
      <c r="D27" s="833"/>
      <c r="E27" s="854"/>
      <c r="F27" s="854"/>
      <c r="G27" s="854"/>
      <c r="H27" s="854"/>
    </row>
    <row r="28" spans="1:12" ht="12.95" customHeight="1">
      <c r="A28" s="2116" t="s">
        <v>670</v>
      </c>
      <c r="B28" s="2116"/>
      <c r="C28" s="2116"/>
      <c r="D28" s="2116"/>
      <c r="E28" s="2116"/>
      <c r="F28" s="827"/>
      <c r="G28" s="827"/>
      <c r="H28" s="827"/>
      <c r="I28" s="827"/>
      <c r="J28" s="827"/>
      <c r="K28" s="827"/>
    </row>
    <row r="29" spans="1:12" ht="15" customHeight="1">
      <c r="A29" s="827"/>
      <c r="B29" s="827"/>
      <c r="C29" s="833"/>
      <c r="D29" s="854"/>
      <c r="E29" s="854"/>
      <c r="F29" s="827"/>
      <c r="G29" s="827"/>
      <c r="H29" s="827"/>
    </row>
    <row r="30" spans="1:12" s="1089" customFormat="1" ht="12" customHeight="1">
      <c r="A30" s="1085" t="s">
        <v>691</v>
      </c>
      <c r="B30" s="1086"/>
      <c r="C30" s="1087"/>
      <c r="D30" s="1086"/>
      <c r="E30" s="1086"/>
      <c r="F30" s="1086"/>
      <c r="G30" s="1086"/>
      <c r="H30" s="1086"/>
      <c r="I30" s="1086"/>
      <c r="J30" s="1086"/>
      <c r="K30" s="1088"/>
      <c r="L30" s="1088"/>
    </row>
    <row r="31" spans="1:12" s="1089" customFormat="1" ht="9.75" customHeight="1">
      <c r="A31" s="1090"/>
      <c r="B31" s="1086"/>
      <c r="C31" s="1087"/>
      <c r="D31" s="1086"/>
      <c r="E31" s="1086"/>
      <c r="F31" s="1086"/>
      <c r="G31" s="1086"/>
      <c r="H31" s="1086"/>
      <c r="I31" s="1086"/>
      <c r="J31" s="1086"/>
      <c r="K31" s="1088"/>
      <c r="L31" s="1088"/>
    </row>
    <row r="32" spans="1:12">
      <c r="A32" s="827"/>
      <c r="B32" s="827"/>
      <c r="C32" s="833"/>
      <c r="D32" s="827"/>
      <c r="E32" s="827"/>
      <c r="F32" s="827"/>
      <c r="G32" s="827"/>
      <c r="H32" s="827"/>
    </row>
    <row r="33" spans="1:8">
      <c r="A33" s="827"/>
      <c r="B33" s="827"/>
      <c r="C33" s="833"/>
      <c r="D33" s="827"/>
      <c r="E33" s="827"/>
      <c r="F33" s="827"/>
      <c r="G33" s="827"/>
      <c r="H33" s="827"/>
    </row>
  </sheetData>
  <mergeCells count="5">
    <mergeCell ref="A2:H2"/>
    <mergeCell ref="A3:H3"/>
    <mergeCell ref="A4:B4"/>
    <mergeCell ref="A5:B5"/>
    <mergeCell ref="A28:E28"/>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dimension ref="A1:L28"/>
  <sheetViews>
    <sheetView showGridLines="0" workbookViewId="0"/>
  </sheetViews>
  <sheetFormatPr defaultColWidth="7.85546875" defaultRowHeight="12.75"/>
  <cols>
    <col min="1" max="1" width="4.28515625" style="122" customWidth="1"/>
    <col min="2" max="2" width="49.42578125" style="122" customWidth="1"/>
    <col min="3" max="3" width="11" style="530" customWidth="1"/>
    <col min="4" max="4" width="11" style="1099" customWidth="1"/>
    <col min="5" max="5" width="11" style="122" customWidth="1"/>
    <col min="6" max="6" width="9.7109375" style="122" customWidth="1"/>
    <col min="7" max="256" width="7.85546875" style="122"/>
    <col min="257" max="257" width="4.28515625" style="122" customWidth="1"/>
    <col min="258" max="258" width="49.42578125" style="122" customWidth="1"/>
    <col min="259" max="261" width="11" style="122" customWidth="1"/>
    <col min="262" max="262" width="9.7109375" style="122" customWidth="1"/>
    <col min="263" max="512" width="7.85546875" style="122"/>
    <col min="513" max="513" width="4.28515625" style="122" customWidth="1"/>
    <col min="514" max="514" width="49.42578125" style="122" customWidth="1"/>
    <col min="515" max="517" width="11" style="122" customWidth="1"/>
    <col min="518" max="518" width="9.7109375" style="122" customWidth="1"/>
    <col min="519" max="768" width="7.85546875" style="122"/>
    <col min="769" max="769" width="4.28515625" style="122" customWidth="1"/>
    <col min="770" max="770" width="49.42578125" style="122" customWidth="1"/>
    <col min="771" max="773" width="11" style="122" customWidth="1"/>
    <col min="774" max="774" width="9.7109375" style="122" customWidth="1"/>
    <col min="775" max="1024" width="7.85546875" style="122"/>
    <col min="1025" max="1025" width="4.28515625" style="122" customWidth="1"/>
    <col min="1026" max="1026" width="49.42578125" style="122" customWidth="1"/>
    <col min="1027" max="1029" width="11" style="122" customWidth="1"/>
    <col min="1030" max="1030" width="9.7109375" style="122" customWidth="1"/>
    <col min="1031" max="1280" width="7.85546875" style="122"/>
    <col min="1281" max="1281" width="4.28515625" style="122" customWidth="1"/>
    <col min="1282" max="1282" width="49.42578125" style="122" customWidth="1"/>
    <col min="1283" max="1285" width="11" style="122" customWidth="1"/>
    <col min="1286" max="1286" width="9.7109375" style="122" customWidth="1"/>
    <col min="1287" max="1536" width="7.85546875" style="122"/>
    <col min="1537" max="1537" width="4.28515625" style="122" customWidth="1"/>
    <col min="1538" max="1538" width="49.42578125" style="122" customWidth="1"/>
    <col min="1539" max="1541" width="11" style="122" customWidth="1"/>
    <col min="1542" max="1542" width="9.7109375" style="122" customWidth="1"/>
    <col min="1543" max="1792" width="7.85546875" style="122"/>
    <col min="1793" max="1793" width="4.28515625" style="122" customWidth="1"/>
    <col min="1794" max="1794" width="49.42578125" style="122" customWidth="1"/>
    <col min="1795" max="1797" width="11" style="122" customWidth="1"/>
    <col min="1798" max="1798" width="9.7109375" style="122" customWidth="1"/>
    <col min="1799" max="2048" width="7.85546875" style="122"/>
    <col min="2049" max="2049" width="4.28515625" style="122" customWidth="1"/>
    <col min="2050" max="2050" width="49.42578125" style="122" customWidth="1"/>
    <col min="2051" max="2053" width="11" style="122" customWidth="1"/>
    <col min="2054" max="2054" width="9.7109375" style="122" customWidth="1"/>
    <col min="2055" max="2304" width="7.85546875" style="122"/>
    <col min="2305" max="2305" width="4.28515625" style="122" customWidth="1"/>
    <col min="2306" max="2306" width="49.42578125" style="122" customWidth="1"/>
    <col min="2307" max="2309" width="11" style="122" customWidth="1"/>
    <col min="2310" max="2310" width="9.7109375" style="122" customWidth="1"/>
    <col min="2311" max="2560" width="7.85546875" style="122"/>
    <col min="2561" max="2561" width="4.28515625" style="122" customWidth="1"/>
    <col min="2562" max="2562" width="49.42578125" style="122" customWidth="1"/>
    <col min="2563" max="2565" width="11" style="122" customWidth="1"/>
    <col min="2566" max="2566" width="9.7109375" style="122" customWidth="1"/>
    <col min="2567" max="2816" width="7.85546875" style="122"/>
    <col min="2817" max="2817" width="4.28515625" style="122" customWidth="1"/>
    <col min="2818" max="2818" width="49.42578125" style="122" customWidth="1"/>
    <col min="2819" max="2821" width="11" style="122" customWidth="1"/>
    <col min="2822" max="2822" width="9.7109375" style="122" customWidth="1"/>
    <col min="2823" max="3072" width="7.85546875" style="122"/>
    <col min="3073" max="3073" width="4.28515625" style="122" customWidth="1"/>
    <col min="3074" max="3074" width="49.42578125" style="122" customWidth="1"/>
    <col min="3075" max="3077" width="11" style="122" customWidth="1"/>
    <col min="3078" max="3078" width="9.7109375" style="122" customWidth="1"/>
    <col min="3079" max="3328" width="7.85546875" style="122"/>
    <col min="3329" max="3329" width="4.28515625" style="122" customWidth="1"/>
    <col min="3330" max="3330" width="49.42578125" style="122" customWidth="1"/>
    <col min="3331" max="3333" width="11" style="122" customWidth="1"/>
    <col min="3334" max="3334" width="9.7109375" style="122" customWidth="1"/>
    <col min="3335" max="3584" width="7.85546875" style="122"/>
    <col min="3585" max="3585" width="4.28515625" style="122" customWidth="1"/>
    <col min="3586" max="3586" width="49.42578125" style="122" customWidth="1"/>
    <col min="3587" max="3589" width="11" style="122" customWidth="1"/>
    <col min="3590" max="3590" width="9.7109375" style="122" customWidth="1"/>
    <col min="3591" max="3840" width="7.85546875" style="122"/>
    <col min="3841" max="3841" width="4.28515625" style="122" customWidth="1"/>
    <col min="3842" max="3842" width="49.42578125" style="122" customWidth="1"/>
    <col min="3843" max="3845" width="11" style="122" customWidth="1"/>
    <col min="3846" max="3846" width="9.7109375" style="122" customWidth="1"/>
    <col min="3847" max="4096" width="7.85546875" style="122"/>
    <col min="4097" max="4097" width="4.28515625" style="122" customWidth="1"/>
    <col min="4098" max="4098" width="49.42578125" style="122" customWidth="1"/>
    <col min="4099" max="4101" width="11" style="122" customWidth="1"/>
    <col min="4102" max="4102" width="9.7109375" style="122" customWidth="1"/>
    <col min="4103" max="4352" width="7.85546875" style="122"/>
    <col min="4353" max="4353" width="4.28515625" style="122" customWidth="1"/>
    <col min="4354" max="4354" width="49.42578125" style="122" customWidth="1"/>
    <col min="4355" max="4357" width="11" style="122" customWidth="1"/>
    <col min="4358" max="4358" width="9.7109375" style="122" customWidth="1"/>
    <col min="4359" max="4608" width="7.85546875" style="122"/>
    <col min="4609" max="4609" width="4.28515625" style="122" customWidth="1"/>
    <col min="4610" max="4610" width="49.42578125" style="122" customWidth="1"/>
    <col min="4611" max="4613" width="11" style="122" customWidth="1"/>
    <col min="4614" max="4614" width="9.7109375" style="122" customWidth="1"/>
    <col min="4615" max="4864" width="7.85546875" style="122"/>
    <col min="4865" max="4865" width="4.28515625" style="122" customWidth="1"/>
    <col min="4866" max="4866" width="49.42578125" style="122" customWidth="1"/>
    <col min="4867" max="4869" width="11" style="122" customWidth="1"/>
    <col min="4870" max="4870" width="9.7109375" style="122" customWidth="1"/>
    <col min="4871" max="5120" width="7.85546875" style="122"/>
    <col min="5121" max="5121" width="4.28515625" style="122" customWidth="1"/>
    <col min="5122" max="5122" width="49.42578125" style="122" customWidth="1"/>
    <col min="5123" max="5125" width="11" style="122" customWidth="1"/>
    <col min="5126" max="5126" width="9.7109375" style="122" customWidth="1"/>
    <col min="5127" max="5376" width="7.85546875" style="122"/>
    <col min="5377" max="5377" width="4.28515625" style="122" customWidth="1"/>
    <col min="5378" max="5378" width="49.42578125" style="122" customWidth="1"/>
    <col min="5379" max="5381" width="11" style="122" customWidth="1"/>
    <col min="5382" max="5382" width="9.7109375" style="122" customWidth="1"/>
    <col min="5383" max="5632" width="7.85546875" style="122"/>
    <col min="5633" max="5633" width="4.28515625" style="122" customWidth="1"/>
    <col min="5634" max="5634" width="49.42578125" style="122" customWidth="1"/>
    <col min="5635" max="5637" width="11" style="122" customWidth="1"/>
    <col min="5638" max="5638" width="9.7109375" style="122" customWidth="1"/>
    <col min="5639" max="5888" width="7.85546875" style="122"/>
    <col min="5889" max="5889" width="4.28515625" style="122" customWidth="1"/>
    <col min="5890" max="5890" width="49.42578125" style="122" customWidth="1"/>
    <col min="5891" max="5893" width="11" style="122" customWidth="1"/>
    <col min="5894" max="5894" width="9.7109375" style="122" customWidth="1"/>
    <col min="5895" max="6144" width="7.85546875" style="122"/>
    <col min="6145" max="6145" width="4.28515625" style="122" customWidth="1"/>
    <col min="6146" max="6146" width="49.42578125" style="122" customWidth="1"/>
    <col min="6147" max="6149" width="11" style="122" customWidth="1"/>
    <col min="6150" max="6150" width="9.7109375" style="122" customWidth="1"/>
    <col min="6151" max="6400" width="7.85546875" style="122"/>
    <col min="6401" max="6401" width="4.28515625" style="122" customWidth="1"/>
    <col min="6402" max="6402" width="49.42578125" style="122" customWidth="1"/>
    <col min="6403" max="6405" width="11" style="122" customWidth="1"/>
    <col min="6406" max="6406" width="9.7109375" style="122" customWidth="1"/>
    <col min="6407" max="6656" width="7.85546875" style="122"/>
    <col min="6657" max="6657" width="4.28515625" style="122" customWidth="1"/>
    <col min="6658" max="6658" width="49.42578125" style="122" customWidth="1"/>
    <col min="6659" max="6661" width="11" style="122" customWidth="1"/>
    <col min="6662" max="6662" width="9.7109375" style="122" customWidth="1"/>
    <col min="6663" max="6912" width="7.85546875" style="122"/>
    <col min="6913" max="6913" width="4.28515625" style="122" customWidth="1"/>
    <col min="6914" max="6914" width="49.42578125" style="122" customWidth="1"/>
    <col min="6915" max="6917" width="11" style="122" customWidth="1"/>
    <col min="6918" max="6918" width="9.7109375" style="122" customWidth="1"/>
    <col min="6919" max="7168" width="7.85546875" style="122"/>
    <col min="7169" max="7169" width="4.28515625" style="122" customWidth="1"/>
    <col min="7170" max="7170" width="49.42578125" style="122" customWidth="1"/>
    <col min="7171" max="7173" width="11" style="122" customWidth="1"/>
    <col min="7174" max="7174" width="9.7109375" style="122" customWidth="1"/>
    <col min="7175" max="7424" width="7.85546875" style="122"/>
    <col min="7425" max="7425" width="4.28515625" style="122" customWidth="1"/>
    <col min="7426" max="7426" width="49.42578125" style="122" customWidth="1"/>
    <col min="7427" max="7429" width="11" style="122" customWidth="1"/>
    <col min="7430" max="7430" width="9.7109375" style="122" customWidth="1"/>
    <col min="7431" max="7680" width="7.85546875" style="122"/>
    <col min="7681" max="7681" width="4.28515625" style="122" customWidth="1"/>
    <col min="7682" max="7682" width="49.42578125" style="122" customWidth="1"/>
    <col min="7683" max="7685" width="11" style="122" customWidth="1"/>
    <col min="7686" max="7686" width="9.7109375" style="122" customWidth="1"/>
    <col min="7687" max="7936" width="7.85546875" style="122"/>
    <col min="7937" max="7937" width="4.28515625" style="122" customWidth="1"/>
    <col min="7938" max="7938" width="49.42578125" style="122" customWidth="1"/>
    <col min="7939" max="7941" width="11" style="122" customWidth="1"/>
    <col min="7942" max="7942" width="9.7109375" style="122" customWidth="1"/>
    <col min="7943" max="8192" width="7.85546875" style="122"/>
    <col min="8193" max="8193" width="4.28515625" style="122" customWidth="1"/>
    <col min="8194" max="8194" width="49.42578125" style="122" customWidth="1"/>
    <col min="8195" max="8197" width="11" style="122" customWidth="1"/>
    <col min="8198" max="8198" width="9.7109375" style="122" customWidth="1"/>
    <col min="8199" max="8448" width="7.85546875" style="122"/>
    <col min="8449" max="8449" width="4.28515625" style="122" customWidth="1"/>
    <col min="8450" max="8450" width="49.42578125" style="122" customWidth="1"/>
    <col min="8451" max="8453" width="11" style="122" customWidth="1"/>
    <col min="8454" max="8454" width="9.7109375" style="122" customWidth="1"/>
    <col min="8455" max="8704" width="7.85546875" style="122"/>
    <col min="8705" max="8705" width="4.28515625" style="122" customWidth="1"/>
    <col min="8706" max="8706" width="49.42578125" style="122" customWidth="1"/>
    <col min="8707" max="8709" width="11" style="122" customWidth="1"/>
    <col min="8710" max="8710" width="9.7109375" style="122" customWidth="1"/>
    <col min="8711" max="8960" width="7.85546875" style="122"/>
    <col min="8961" max="8961" width="4.28515625" style="122" customWidth="1"/>
    <col min="8962" max="8962" width="49.42578125" style="122" customWidth="1"/>
    <col min="8963" max="8965" width="11" style="122" customWidth="1"/>
    <col min="8966" max="8966" width="9.7109375" style="122" customWidth="1"/>
    <col min="8967" max="9216" width="7.85546875" style="122"/>
    <col min="9217" max="9217" width="4.28515625" style="122" customWidth="1"/>
    <col min="9218" max="9218" width="49.42578125" style="122" customWidth="1"/>
    <col min="9219" max="9221" width="11" style="122" customWidth="1"/>
    <col min="9222" max="9222" width="9.7109375" style="122" customWidth="1"/>
    <col min="9223" max="9472" width="7.85546875" style="122"/>
    <col min="9473" max="9473" width="4.28515625" style="122" customWidth="1"/>
    <col min="9474" max="9474" width="49.42578125" style="122" customWidth="1"/>
    <col min="9475" max="9477" width="11" style="122" customWidth="1"/>
    <col min="9478" max="9478" width="9.7109375" style="122" customWidth="1"/>
    <col min="9479" max="9728" width="7.85546875" style="122"/>
    <col min="9729" max="9729" width="4.28515625" style="122" customWidth="1"/>
    <col min="9730" max="9730" width="49.42578125" style="122" customWidth="1"/>
    <col min="9731" max="9733" width="11" style="122" customWidth="1"/>
    <col min="9734" max="9734" width="9.7109375" style="122" customWidth="1"/>
    <col min="9735" max="9984" width="7.85546875" style="122"/>
    <col min="9985" max="9985" width="4.28515625" style="122" customWidth="1"/>
    <col min="9986" max="9986" width="49.42578125" style="122" customWidth="1"/>
    <col min="9987" max="9989" width="11" style="122" customWidth="1"/>
    <col min="9990" max="9990" width="9.7109375" style="122" customWidth="1"/>
    <col min="9991" max="10240" width="7.85546875" style="122"/>
    <col min="10241" max="10241" width="4.28515625" style="122" customWidth="1"/>
    <col min="10242" max="10242" width="49.42578125" style="122" customWidth="1"/>
    <col min="10243" max="10245" width="11" style="122" customWidth="1"/>
    <col min="10246" max="10246" width="9.7109375" style="122" customWidth="1"/>
    <col min="10247" max="10496" width="7.85546875" style="122"/>
    <col min="10497" max="10497" width="4.28515625" style="122" customWidth="1"/>
    <col min="10498" max="10498" width="49.42578125" style="122" customWidth="1"/>
    <col min="10499" max="10501" width="11" style="122" customWidth="1"/>
    <col min="10502" max="10502" width="9.7109375" style="122" customWidth="1"/>
    <col min="10503" max="10752" width="7.85546875" style="122"/>
    <col min="10753" max="10753" width="4.28515625" style="122" customWidth="1"/>
    <col min="10754" max="10754" width="49.42578125" style="122" customWidth="1"/>
    <col min="10755" max="10757" width="11" style="122" customWidth="1"/>
    <col min="10758" max="10758" width="9.7109375" style="122" customWidth="1"/>
    <col min="10759" max="11008" width="7.85546875" style="122"/>
    <col min="11009" max="11009" width="4.28515625" style="122" customWidth="1"/>
    <col min="11010" max="11010" width="49.42578125" style="122" customWidth="1"/>
    <col min="11011" max="11013" width="11" style="122" customWidth="1"/>
    <col min="11014" max="11014" width="9.7109375" style="122" customWidth="1"/>
    <col min="11015" max="11264" width="7.85546875" style="122"/>
    <col min="11265" max="11265" width="4.28515625" style="122" customWidth="1"/>
    <col min="11266" max="11266" width="49.42578125" style="122" customWidth="1"/>
    <col min="11267" max="11269" width="11" style="122" customWidth="1"/>
    <col min="11270" max="11270" width="9.7109375" style="122" customWidth="1"/>
    <col min="11271" max="11520" width="7.85546875" style="122"/>
    <col min="11521" max="11521" width="4.28515625" style="122" customWidth="1"/>
    <col min="11522" max="11522" width="49.42578125" style="122" customWidth="1"/>
    <col min="11523" max="11525" width="11" style="122" customWidth="1"/>
    <col min="11526" max="11526" width="9.7109375" style="122" customWidth="1"/>
    <col min="11527" max="11776" width="7.85546875" style="122"/>
    <col min="11777" max="11777" width="4.28515625" style="122" customWidth="1"/>
    <col min="11778" max="11778" width="49.42578125" style="122" customWidth="1"/>
    <col min="11779" max="11781" width="11" style="122" customWidth="1"/>
    <col min="11782" max="11782" width="9.7109375" style="122" customWidth="1"/>
    <col min="11783" max="12032" width="7.85546875" style="122"/>
    <col min="12033" max="12033" width="4.28515625" style="122" customWidth="1"/>
    <col min="12034" max="12034" width="49.42578125" style="122" customWidth="1"/>
    <col min="12035" max="12037" width="11" style="122" customWidth="1"/>
    <col min="12038" max="12038" width="9.7109375" style="122" customWidth="1"/>
    <col min="12039" max="12288" width="7.85546875" style="122"/>
    <col min="12289" max="12289" width="4.28515625" style="122" customWidth="1"/>
    <col min="12290" max="12290" width="49.42578125" style="122" customWidth="1"/>
    <col min="12291" max="12293" width="11" style="122" customWidth="1"/>
    <col min="12294" max="12294" width="9.7109375" style="122" customWidth="1"/>
    <col min="12295" max="12544" width="7.85546875" style="122"/>
    <col min="12545" max="12545" width="4.28515625" style="122" customWidth="1"/>
    <col min="12546" max="12546" width="49.42578125" style="122" customWidth="1"/>
    <col min="12547" max="12549" width="11" style="122" customWidth="1"/>
    <col min="12550" max="12550" width="9.7109375" style="122" customWidth="1"/>
    <col min="12551" max="12800" width="7.85546875" style="122"/>
    <col min="12801" max="12801" width="4.28515625" style="122" customWidth="1"/>
    <col min="12802" max="12802" width="49.42578125" style="122" customWidth="1"/>
    <col min="12803" max="12805" width="11" style="122" customWidth="1"/>
    <col min="12806" max="12806" width="9.7109375" style="122" customWidth="1"/>
    <col min="12807" max="13056" width="7.85546875" style="122"/>
    <col min="13057" max="13057" width="4.28515625" style="122" customWidth="1"/>
    <col min="13058" max="13058" width="49.42578125" style="122" customWidth="1"/>
    <col min="13059" max="13061" width="11" style="122" customWidth="1"/>
    <col min="13062" max="13062" width="9.7109375" style="122" customWidth="1"/>
    <col min="13063" max="13312" width="7.85546875" style="122"/>
    <col min="13313" max="13313" width="4.28515625" style="122" customWidth="1"/>
    <col min="13314" max="13314" width="49.42578125" style="122" customWidth="1"/>
    <col min="13315" max="13317" width="11" style="122" customWidth="1"/>
    <col min="13318" max="13318" width="9.7109375" style="122" customWidth="1"/>
    <col min="13319" max="13568" width="7.85546875" style="122"/>
    <col min="13569" max="13569" width="4.28515625" style="122" customWidth="1"/>
    <col min="13570" max="13570" width="49.42578125" style="122" customWidth="1"/>
    <col min="13571" max="13573" width="11" style="122" customWidth="1"/>
    <col min="13574" max="13574" width="9.7109375" style="122" customWidth="1"/>
    <col min="13575" max="13824" width="7.85546875" style="122"/>
    <col min="13825" max="13825" width="4.28515625" style="122" customWidth="1"/>
    <col min="13826" max="13826" width="49.42578125" style="122" customWidth="1"/>
    <col min="13827" max="13829" width="11" style="122" customWidth="1"/>
    <col min="13830" max="13830" width="9.7109375" style="122" customWidth="1"/>
    <col min="13831" max="14080" width="7.85546875" style="122"/>
    <col min="14081" max="14081" width="4.28515625" style="122" customWidth="1"/>
    <col min="14082" max="14082" width="49.42578125" style="122" customWidth="1"/>
    <col min="14083" max="14085" width="11" style="122" customWidth="1"/>
    <col min="14086" max="14086" width="9.7109375" style="122" customWidth="1"/>
    <col min="14087" max="14336" width="7.85546875" style="122"/>
    <col min="14337" max="14337" width="4.28515625" style="122" customWidth="1"/>
    <col min="14338" max="14338" width="49.42578125" style="122" customWidth="1"/>
    <col min="14339" max="14341" width="11" style="122" customWidth="1"/>
    <col min="14342" max="14342" width="9.7109375" style="122" customWidth="1"/>
    <col min="14343" max="14592" width="7.85546875" style="122"/>
    <col min="14593" max="14593" width="4.28515625" style="122" customWidth="1"/>
    <col min="14594" max="14594" width="49.42578125" style="122" customWidth="1"/>
    <col min="14595" max="14597" width="11" style="122" customWidth="1"/>
    <col min="14598" max="14598" width="9.7109375" style="122" customWidth="1"/>
    <col min="14599" max="14848" width="7.85546875" style="122"/>
    <col min="14849" max="14849" width="4.28515625" style="122" customWidth="1"/>
    <col min="14850" max="14850" width="49.42578125" style="122" customWidth="1"/>
    <col min="14851" max="14853" width="11" style="122" customWidth="1"/>
    <col min="14854" max="14854" width="9.7109375" style="122" customWidth="1"/>
    <col min="14855" max="15104" width="7.85546875" style="122"/>
    <col min="15105" max="15105" width="4.28515625" style="122" customWidth="1"/>
    <col min="15106" max="15106" width="49.42578125" style="122" customWidth="1"/>
    <col min="15107" max="15109" width="11" style="122" customWidth="1"/>
    <col min="15110" max="15110" width="9.7109375" style="122" customWidth="1"/>
    <col min="15111" max="15360" width="7.85546875" style="122"/>
    <col min="15361" max="15361" width="4.28515625" style="122" customWidth="1"/>
    <col min="15362" max="15362" width="49.42578125" style="122" customWidth="1"/>
    <col min="15363" max="15365" width="11" style="122" customWidth="1"/>
    <col min="15366" max="15366" width="9.7109375" style="122" customWidth="1"/>
    <col min="15367" max="15616" width="7.85546875" style="122"/>
    <col min="15617" max="15617" width="4.28515625" style="122" customWidth="1"/>
    <col min="15618" max="15618" width="49.42578125" style="122" customWidth="1"/>
    <col min="15619" max="15621" width="11" style="122" customWidth="1"/>
    <col min="15622" max="15622" width="9.7109375" style="122" customWidth="1"/>
    <col min="15623" max="15872" width="7.85546875" style="122"/>
    <col min="15873" max="15873" width="4.28515625" style="122" customWidth="1"/>
    <col min="15874" max="15874" width="49.42578125" style="122" customWidth="1"/>
    <col min="15875" max="15877" width="11" style="122" customWidth="1"/>
    <col min="15878" max="15878" width="9.7109375" style="122" customWidth="1"/>
    <col min="15879" max="16128" width="7.85546875" style="122"/>
    <col min="16129" max="16129" width="4.28515625" style="122" customWidth="1"/>
    <col min="16130" max="16130" width="49.42578125" style="122" customWidth="1"/>
    <col min="16131" max="16133" width="11" style="122" customWidth="1"/>
    <col min="16134" max="16134" width="9.7109375" style="122" customWidth="1"/>
    <col min="16135" max="16384" width="7.85546875" style="122"/>
  </cols>
  <sheetData>
    <row r="1" spans="1:9" ht="17.25" customHeight="1">
      <c r="A1" s="1921" t="s">
        <v>1737</v>
      </c>
      <c r="B1" s="952"/>
      <c r="C1" s="1091"/>
      <c r="D1" s="953"/>
      <c r="E1" s="952"/>
      <c r="F1" s="952"/>
    </row>
    <row r="2" spans="1:9" ht="12.75" customHeight="1">
      <c r="A2" s="2057" t="s">
        <v>693</v>
      </c>
      <c r="B2" s="2057"/>
      <c r="C2" s="2057"/>
      <c r="D2" s="2057"/>
      <c r="E2" s="2057"/>
    </row>
    <row r="3" spans="1:9" ht="21.75" customHeight="1">
      <c r="A3" s="2126" t="s">
        <v>694</v>
      </c>
      <c r="B3" s="2126"/>
      <c r="C3" s="2126"/>
      <c r="D3" s="2126"/>
      <c r="E3" s="2126"/>
      <c r="F3" s="952"/>
    </row>
    <row r="4" spans="1:9" ht="12.95" customHeight="1">
      <c r="A4" s="813">
        <v>2016</v>
      </c>
      <c r="B4" s="813"/>
      <c r="C4" s="814"/>
      <c r="D4" s="1072"/>
      <c r="E4" s="1092" t="s">
        <v>673</v>
      </c>
    </row>
    <row r="5" spans="1:9" ht="21" customHeight="1">
      <c r="A5" s="2127" t="s">
        <v>674</v>
      </c>
      <c r="B5" s="2128"/>
      <c r="C5" s="2119" t="s">
        <v>695</v>
      </c>
      <c r="D5" s="2118"/>
      <c r="E5" s="2118"/>
      <c r="F5" s="1093"/>
      <c r="G5" s="1093"/>
      <c r="H5" s="1093"/>
      <c r="I5" s="1093"/>
    </row>
    <row r="6" spans="1:9" ht="28.5" customHeight="1">
      <c r="A6" s="2129"/>
      <c r="B6" s="2130"/>
      <c r="C6" s="1078" t="s">
        <v>0</v>
      </c>
      <c r="D6" s="1078" t="s">
        <v>696</v>
      </c>
      <c r="E6" s="1078" t="s">
        <v>697</v>
      </c>
      <c r="F6" s="952"/>
    </row>
    <row r="7" spans="1:9" ht="12.95" customHeight="1">
      <c r="A7" s="827"/>
      <c r="B7" s="827"/>
      <c r="C7" s="833"/>
      <c r="D7" s="854"/>
      <c r="E7" s="952"/>
      <c r="F7" s="952"/>
    </row>
    <row r="8" spans="1:9" s="826" customFormat="1" ht="15.75" customHeight="1">
      <c r="A8" s="826" t="s">
        <v>0</v>
      </c>
      <c r="B8" s="853"/>
      <c r="C8" s="855">
        <v>405</v>
      </c>
      <c r="D8" s="855">
        <v>393</v>
      </c>
      <c r="E8" s="855">
        <v>12</v>
      </c>
      <c r="F8" s="855"/>
      <c r="G8" s="855"/>
      <c r="H8" s="855"/>
    </row>
    <row r="9" spans="1:9" s="826" customFormat="1" ht="15.75" customHeight="1"/>
    <row r="10" spans="1:9" s="827" customFormat="1" ht="15.75" customHeight="1">
      <c r="B10" s="827" t="s">
        <v>681</v>
      </c>
      <c r="C10" s="1094">
        <v>84</v>
      </c>
      <c r="D10" s="1082">
        <v>82</v>
      </c>
      <c r="E10" s="1082">
        <v>2</v>
      </c>
      <c r="F10" s="1082"/>
      <c r="G10" s="1082"/>
      <c r="H10" s="1082"/>
    </row>
    <row r="11" spans="1:9" s="827" customFormat="1" ht="15.75" customHeight="1">
      <c r="B11" s="827" t="s">
        <v>682</v>
      </c>
      <c r="C11" s="1094">
        <v>43</v>
      </c>
      <c r="D11" s="1082">
        <v>41</v>
      </c>
      <c r="E11" s="1082">
        <v>2</v>
      </c>
      <c r="F11" s="1082"/>
      <c r="G11" s="1082"/>
      <c r="H11" s="1082"/>
    </row>
    <row r="12" spans="1:9" s="827" customFormat="1" ht="15.75" customHeight="1">
      <c r="B12" s="845" t="s">
        <v>683</v>
      </c>
      <c r="C12" s="1094">
        <v>8</v>
      </c>
      <c r="D12" s="1082">
        <v>8</v>
      </c>
      <c r="E12" s="1082">
        <v>0</v>
      </c>
      <c r="F12" s="1082"/>
      <c r="G12" s="1082"/>
      <c r="H12" s="1082"/>
    </row>
    <row r="13" spans="1:9" s="827" customFormat="1" ht="15.75" customHeight="1">
      <c r="B13" s="845" t="s">
        <v>684</v>
      </c>
      <c r="C13" s="1094">
        <v>32</v>
      </c>
      <c r="D13" s="1082">
        <v>31</v>
      </c>
      <c r="E13" s="1082">
        <v>1</v>
      </c>
      <c r="F13" s="1082"/>
      <c r="G13" s="1082"/>
      <c r="H13" s="1082"/>
    </row>
    <row r="14" spans="1:9" s="827" customFormat="1" ht="15.75" customHeight="1">
      <c r="B14" s="845" t="s">
        <v>685</v>
      </c>
      <c r="C14" s="1094">
        <v>56</v>
      </c>
      <c r="D14" s="1082">
        <v>54</v>
      </c>
      <c r="E14" s="1082">
        <v>2</v>
      </c>
      <c r="F14" s="1082"/>
      <c r="G14" s="1082"/>
      <c r="H14" s="1082"/>
    </row>
    <row r="15" spans="1:9" s="827" customFormat="1" ht="15.75" customHeight="1">
      <c r="B15" s="845" t="s">
        <v>686</v>
      </c>
      <c r="C15" s="1094">
        <v>51</v>
      </c>
      <c r="D15" s="1082">
        <v>50</v>
      </c>
      <c r="E15" s="1082">
        <v>1</v>
      </c>
      <c r="F15" s="1082"/>
      <c r="G15" s="1082"/>
      <c r="H15" s="1082"/>
    </row>
    <row r="16" spans="1:9" s="827" customFormat="1" ht="15.75" customHeight="1">
      <c r="B16" s="845" t="s">
        <v>687</v>
      </c>
      <c r="C16" s="1094">
        <v>49</v>
      </c>
      <c r="D16" s="1082">
        <v>47</v>
      </c>
      <c r="E16" s="1082">
        <v>2</v>
      </c>
      <c r="F16" s="1082"/>
      <c r="G16" s="1082"/>
      <c r="H16" s="1082"/>
    </row>
    <row r="17" spans="1:12" s="827" customFormat="1" ht="15.75" customHeight="1">
      <c r="B17" s="845" t="s">
        <v>688</v>
      </c>
      <c r="C17" s="1094">
        <v>60</v>
      </c>
      <c r="D17" s="1082">
        <v>59</v>
      </c>
      <c r="E17" s="1082">
        <v>1</v>
      </c>
      <c r="F17" s="1082"/>
      <c r="G17" s="1082"/>
      <c r="H17" s="1082"/>
    </row>
    <row r="18" spans="1:12" s="827" customFormat="1" ht="15.75" customHeight="1">
      <c r="B18" s="845" t="s">
        <v>689</v>
      </c>
      <c r="C18" s="1094">
        <v>17</v>
      </c>
      <c r="D18" s="1082">
        <v>16</v>
      </c>
      <c r="E18" s="1082">
        <v>1</v>
      </c>
      <c r="F18" s="1082"/>
      <c r="G18" s="1082"/>
      <c r="H18" s="1082"/>
    </row>
    <row r="19" spans="1:12" s="827" customFormat="1" ht="15.75" customHeight="1">
      <c r="B19" s="431" t="s">
        <v>690</v>
      </c>
      <c r="C19" s="1094">
        <v>5</v>
      </c>
      <c r="D19" s="1082">
        <v>5</v>
      </c>
      <c r="E19" s="1082">
        <v>0</v>
      </c>
      <c r="F19" s="1082"/>
      <c r="G19" s="1082"/>
      <c r="H19" s="1082"/>
    </row>
    <row r="20" spans="1:12" ht="6.95" customHeight="1" thickBot="1">
      <c r="A20" s="840"/>
      <c r="B20" s="840"/>
      <c r="C20" s="1095"/>
      <c r="D20" s="1084"/>
      <c r="E20" s="1084"/>
    </row>
    <row r="21" spans="1:12" ht="3.75" customHeight="1" thickTop="1">
      <c r="A21" s="431"/>
      <c r="B21" s="431"/>
      <c r="C21" s="1096"/>
      <c r="D21" s="1071"/>
      <c r="E21" s="1071"/>
    </row>
    <row r="22" spans="1:12" ht="12.95" customHeight="1">
      <c r="A22" s="2116" t="s">
        <v>670</v>
      </c>
      <c r="B22" s="2116"/>
      <c r="C22" s="2116"/>
      <c r="D22" s="2116"/>
      <c r="E22" s="2116"/>
      <c r="G22" s="1097"/>
    </row>
    <row r="23" spans="1:12" ht="13.5" customHeight="1">
      <c r="A23" s="2125"/>
      <c r="B23" s="2125"/>
      <c r="C23" s="2125"/>
      <c r="D23" s="2125"/>
      <c r="E23" s="2125"/>
      <c r="G23" s="1097"/>
    </row>
    <row r="24" spans="1:12" s="1089" customFormat="1" ht="12" customHeight="1">
      <c r="A24" s="1086" t="s">
        <v>691</v>
      </c>
      <c r="B24" s="1086"/>
      <c r="C24" s="1087"/>
      <c r="D24" s="1086"/>
      <c r="E24" s="1086"/>
      <c r="F24" s="1086"/>
      <c r="G24" s="1086"/>
      <c r="H24" s="1086"/>
      <c r="I24" s="1086"/>
      <c r="J24" s="1086"/>
      <c r="K24" s="1088"/>
      <c r="L24" s="1088"/>
    </row>
    <row r="25" spans="1:12" s="1089" customFormat="1" ht="9" customHeight="1">
      <c r="A25" s="1098" t="s">
        <v>692</v>
      </c>
      <c r="B25" s="1086"/>
      <c r="C25" s="1087"/>
      <c r="D25" s="1086"/>
      <c r="E25" s="1086"/>
      <c r="F25" s="1086"/>
      <c r="G25" s="1086"/>
      <c r="H25" s="1086"/>
      <c r="I25" s="1086"/>
      <c r="J25" s="1086"/>
      <c r="K25" s="1088"/>
      <c r="L25" s="1088"/>
    </row>
    <row r="27" spans="1:12">
      <c r="G27" s="563"/>
    </row>
    <row r="28" spans="1:12">
      <c r="G28" s="563"/>
    </row>
  </sheetData>
  <mergeCells count="6">
    <mergeCell ref="A23:E23"/>
    <mergeCell ref="A2:E2"/>
    <mergeCell ref="A3:E3"/>
    <mergeCell ref="A5:B6"/>
    <mergeCell ref="C5:E5"/>
    <mergeCell ref="A22:E22"/>
  </mergeCells>
  <hyperlinks>
    <hyperlink ref="A25" r:id="rId1"/>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5.xml><?xml version="1.0" encoding="utf-8"?>
<worksheet xmlns="http://schemas.openxmlformats.org/spreadsheetml/2006/main" xmlns:r="http://schemas.openxmlformats.org/officeDocument/2006/relationships">
  <dimension ref="A1:O57"/>
  <sheetViews>
    <sheetView showGridLines="0" workbookViewId="0"/>
  </sheetViews>
  <sheetFormatPr defaultColWidth="9.7109375" defaultRowHeight="12.75"/>
  <cols>
    <col min="1" max="1" width="24" style="16" customWidth="1"/>
    <col min="2" max="2" width="6.85546875" style="16" customWidth="1"/>
    <col min="3" max="3" width="9.7109375" style="16" customWidth="1"/>
    <col min="4" max="4" width="5.85546875" style="16" customWidth="1"/>
    <col min="5" max="5" width="9.5703125" style="16" customWidth="1"/>
    <col min="6" max="6" width="6.140625" style="16" customWidth="1"/>
    <col min="7" max="7" width="9.28515625" style="16" customWidth="1"/>
    <col min="8" max="8" width="5.85546875" style="16" customWidth="1"/>
    <col min="9" max="9" width="9.7109375" style="16" customWidth="1"/>
    <col min="10" max="16384" width="9.7109375" style="16"/>
  </cols>
  <sheetData>
    <row r="1" spans="1:12" ht="17.25" customHeight="1">
      <c r="A1" s="1921" t="s">
        <v>1737</v>
      </c>
    </row>
    <row r="2" spans="1:12" ht="16.5" customHeight="1">
      <c r="A2" s="1970" t="s">
        <v>38</v>
      </c>
      <c r="B2" s="1970"/>
      <c r="C2" s="1970"/>
      <c r="D2" s="1970"/>
      <c r="E2" s="1970"/>
      <c r="F2" s="1970"/>
    </row>
    <row r="3" spans="1:12" ht="27" customHeight="1">
      <c r="A3" s="1982" t="s">
        <v>39</v>
      </c>
      <c r="B3" s="1982"/>
      <c r="C3" s="1982"/>
      <c r="D3" s="1982"/>
      <c r="E3" s="1982"/>
      <c r="F3" s="1982"/>
      <c r="G3" s="1982"/>
      <c r="H3" s="1982"/>
      <c r="I3" s="1982"/>
    </row>
    <row r="4" spans="1:12" ht="12.95" customHeight="1">
      <c r="A4" s="3"/>
      <c r="B4" s="3"/>
      <c r="C4" s="3"/>
      <c r="D4" s="3"/>
      <c r="E4" s="3"/>
      <c r="I4" s="17" t="s">
        <v>2</v>
      </c>
    </row>
    <row r="5" spans="1:12" ht="34.5" customHeight="1">
      <c r="A5" s="1977" t="s">
        <v>40</v>
      </c>
      <c r="B5" s="1979" t="s">
        <v>92</v>
      </c>
      <c r="C5" s="1980"/>
      <c r="D5" s="1979" t="s">
        <v>23</v>
      </c>
      <c r="E5" s="1980"/>
      <c r="F5" s="1979" t="s">
        <v>18</v>
      </c>
      <c r="G5" s="1980"/>
      <c r="H5" s="1979" t="s">
        <v>17</v>
      </c>
      <c r="I5" s="1980"/>
    </row>
    <row r="6" spans="1:12" ht="43.5" customHeight="1">
      <c r="A6" s="1978"/>
      <c r="B6" s="34" t="s">
        <v>0</v>
      </c>
      <c r="C6" s="35" t="s">
        <v>27</v>
      </c>
      <c r="D6" s="34" t="s">
        <v>0</v>
      </c>
      <c r="E6" s="35" t="s">
        <v>27</v>
      </c>
      <c r="F6" s="34" t="s">
        <v>0</v>
      </c>
      <c r="G6" s="35" t="s">
        <v>27</v>
      </c>
      <c r="H6" s="34" t="s">
        <v>0</v>
      </c>
      <c r="I6" s="35" t="s">
        <v>27</v>
      </c>
    </row>
    <row r="7" spans="1:12" ht="12.95" customHeight="1">
      <c r="A7" s="20"/>
      <c r="B7" s="20"/>
      <c r="C7" s="20"/>
      <c r="D7" s="20"/>
      <c r="E7" s="20"/>
      <c r="F7" s="20"/>
      <c r="G7" s="20"/>
    </row>
    <row r="8" spans="1:12" s="60" customFormat="1" ht="12.95" customHeight="1">
      <c r="A8" s="53" t="s">
        <v>0</v>
      </c>
      <c r="B8" s="37">
        <v>4605.2</v>
      </c>
      <c r="C8" s="37">
        <v>81.7</v>
      </c>
      <c r="D8" s="37">
        <v>4548.7</v>
      </c>
      <c r="E8" s="37">
        <v>85.2</v>
      </c>
      <c r="F8" s="37">
        <v>4499.5</v>
      </c>
      <c r="G8" s="37">
        <v>78.400000000000006</v>
      </c>
      <c r="H8" s="37">
        <v>4429.3999999999996</v>
      </c>
      <c r="I8" s="37">
        <v>73.099999999999994</v>
      </c>
      <c r="J8" s="59"/>
      <c r="K8" s="59"/>
      <c r="L8" s="59"/>
    </row>
    <row r="9" spans="1:12" ht="12.95" customHeight="1">
      <c r="A9" s="54" t="s">
        <v>41</v>
      </c>
      <c r="B9" s="61"/>
      <c r="C9" s="62"/>
      <c r="D9" s="61"/>
      <c r="E9" s="62"/>
      <c r="F9" s="62"/>
      <c r="G9" s="62"/>
      <c r="H9" s="62"/>
      <c r="I9" s="62"/>
      <c r="J9" s="63"/>
      <c r="K9" s="63"/>
      <c r="L9" s="63"/>
    </row>
    <row r="10" spans="1:12" ht="12.95" customHeight="1">
      <c r="A10" s="55" t="s">
        <v>42</v>
      </c>
      <c r="B10" s="43">
        <v>2361.4</v>
      </c>
      <c r="C10" s="43">
        <v>40.9</v>
      </c>
      <c r="D10" s="43">
        <v>2334.3000000000002</v>
      </c>
      <c r="E10" s="43">
        <v>42.3</v>
      </c>
      <c r="F10" s="43">
        <v>2319.5</v>
      </c>
      <c r="G10" s="43">
        <v>39.200000000000003</v>
      </c>
      <c r="H10" s="43">
        <v>2288.4</v>
      </c>
      <c r="I10" s="43">
        <v>40.200000000000003</v>
      </c>
      <c r="J10" s="63"/>
      <c r="K10" s="63"/>
      <c r="L10" s="63"/>
    </row>
    <row r="11" spans="1:12" ht="12.95" customHeight="1">
      <c r="A11" s="55" t="s">
        <v>43</v>
      </c>
      <c r="B11" s="43">
        <v>2243.8000000000002</v>
      </c>
      <c r="C11" s="43">
        <v>40.9</v>
      </c>
      <c r="D11" s="43">
        <v>2214.4</v>
      </c>
      <c r="E11" s="43">
        <v>42.9</v>
      </c>
      <c r="F11" s="43">
        <v>2180</v>
      </c>
      <c r="G11" s="43">
        <v>39.1</v>
      </c>
      <c r="H11" s="43">
        <v>2141</v>
      </c>
      <c r="I11" s="43">
        <v>32.9</v>
      </c>
      <c r="J11" s="63"/>
      <c r="K11" s="63"/>
      <c r="L11" s="63"/>
    </row>
    <row r="12" spans="1:12" ht="12.95" customHeight="1">
      <c r="A12" s="55"/>
      <c r="B12" s="64"/>
      <c r="C12" s="64"/>
      <c r="D12" s="64"/>
      <c r="E12" s="64"/>
      <c r="F12" s="64"/>
      <c r="G12" s="64"/>
      <c r="H12" s="64"/>
      <c r="I12" s="64"/>
      <c r="J12" s="63"/>
      <c r="K12" s="63"/>
      <c r="L12" s="63"/>
    </row>
    <row r="13" spans="1:12" ht="12.95" customHeight="1">
      <c r="A13" s="54" t="s">
        <v>44</v>
      </c>
      <c r="B13" s="65"/>
      <c r="C13" s="65"/>
      <c r="D13" s="65"/>
      <c r="E13" s="65"/>
      <c r="F13" s="65"/>
      <c r="G13" s="65"/>
      <c r="H13" s="65"/>
      <c r="I13" s="65"/>
      <c r="J13" s="63"/>
      <c r="K13" s="63"/>
      <c r="L13" s="63"/>
    </row>
    <row r="14" spans="1:12" ht="12.95" customHeight="1">
      <c r="A14" s="55" t="s">
        <v>45</v>
      </c>
      <c r="B14" s="43">
        <v>262.39999999999998</v>
      </c>
      <c r="C14" s="44">
        <v>6.3</v>
      </c>
      <c r="D14" s="43">
        <v>251.5</v>
      </c>
      <c r="E14" s="44">
        <v>6.6</v>
      </c>
      <c r="F14" s="43">
        <v>246.5</v>
      </c>
      <c r="G14" s="44">
        <v>5.9</v>
      </c>
      <c r="H14" s="43">
        <v>241.1</v>
      </c>
      <c r="I14" s="44" t="s">
        <v>1</v>
      </c>
      <c r="J14" s="63"/>
      <c r="K14" s="63"/>
      <c r="L14" s="63"/>
    </row>
    <row r="15" spans="1:12" ht="12.95" customHeight="1">
      <c r="A15" s="55" t="s">
        <v>46</v>
      </c>
      <c r="B15" s="43">
        <v>923.1</v>
      </c>
      <c r="C15" s="43">
        <v>19</v>
      </c>
      <c r="D15" s="43">
        <v>942</v>
      </c>
      <c r="E15" s="43">
        <v>21</v>
      </c>
      <c r="F15" s="43">
        <v>945.1</v>
      </c>
      <c r="G15" s="43">
        <v>19.5</v>
      </c>
      <c r="H15" s="43">
        <v>941.7</v>
      </c>
      <c r="I15" s="43">
        <v>24.2</v>
      </c>
      <c r="J15" s="63"/>
      <c r="K15" s="63"/>
      <c r="L15" s="63"/>
    </row>
    <row r="16" spans="1:12" ht="12.95" customHeight="1">
      <c r="A16" s="55" t="s">
        <v>47</v>
      </c>
      <c r="B16" s="43">
        <v>1308.0999999999999</v>
      </c>
      <c r="C16" s="43">
        <v>27.3</v>
      </c>
      <c r="D16" s="43">
        <v>1295.9000000000001</v>
      </c>
      <c r="E16" s="43">
        <v>31.6</v>
      </c>
      <c r="F16" s="43">
        <v>1284.0999999999999</v>
      </c>
      <c r="G16" s="43">
        <v>28.2</v>
      </c>
      <c r="H16" s="43">
        <v>1240.3</v>
      </c>
      <c r="I16" s="43">
        <v>22.1</v>
      </c>
      <c r="J16" s="63"/>
      <c r="K16" s="63"/>
      <c r="L16" s="63"/>
    </row>
    <row r="17" spans="1:15" ht="12.95" customHeight="1">
      <c r="A17" s="55" t="s">
        <v>48</v>
      </c>
      <c r="B17" s="43">
        <v>1169.3</v>
      </c>
      <c r="C17" s="43">
        <v>19.3</v>
      </c>
      <c r="D17" s="43">
        <v>1146.7</v>
      </c>
      <c r="E17" s="43">
        <v>15.3</v>
      </c>
      <c r="F17" s="43">
        <v>1138.4000000000001</v>
      </c>
      <c r="G17" s="43">
        <v>15.7</v>
      </c>
      <c r="H17" s="43">
        <v>1110.4000000000001</v>
      </c>
      <c r="I17" s="43">
        <v>14.3</v>
      </c>
      <c r="J17" s="63"/>
      <c r="K17" s="63"/>
      <c r="L17" s="63"/>
    </row>
    <row r="18" spans="1:15" ht="12.95" customHeight="1">
      <c r="A18" s="55" t="s">
        <v>49</v>
      </c>
      <c r="B18" s="43">
        <v>942.3</v>
      </c>
      <c r="C18" s="43">
        <v>9.8000000000000007</v>
      </c>
      <c r="D18" s="43">
        <v>912.6</v>
      </c>
      <c r="E18" s="43">
        <v>10.7</v>
      </c>
      <c r="F18" s="43">
        <v>885.4</v>
      </c>
      <c r="G18" s="43">
        <v>9.1999999999999993</v>
      </c>
      <c r="H18" s="43">
        <v>895.9</v>
      </c>
      <c r="I18" s="43">
        <v>9.1</v>
      </c>
      <c r="J18" s="63"/>
      <c r="K18" s="63"/>
      <c r="L18" s="63"/>
    </row>
    <row r="19" spans="1:15" ht="12.95" customHeight="1">
      <c r="A19" s="55"/>
      <c r="B19" s="64"/>
      <c r="C19" s="64"/>
      <c r="D19" s="64"/>
      <c r="E19" s="64"/>
      <c r="F19" s="64"/>
      <c r="G19" s="64"/>
      <c r="H19" s="64"/>
      <c r="I19" s="64"/>
      <c r="J19" s="63"/>
      <c r="K19" s="63"/>
      <c r="L19" s="63"/>
    </row>
    <row r="20" spans="1:15" ht="12.95" customHeight="1">
      <c r="A20" s="54" t="s">
        <v>50</v>
      </c>
      <c r="B20" s="65"/>
      <c r="C20" s="65"/>
      <c r="D20" s="65"/>
      <c r="E20" s="65"/>
      <c r="F20" s="65"/>
      <c r="G20" s="65"/>
      <c r="H20" s="65"/>
      <c r="I20" s="65"/>
      <c r="J20" s="63"/>
      <c r="K20" s="63"/>
      <c r="L20" s="63"/>
    </row>
    <row r="21" spans="1:15" ht="12.95" customHeight="1">
      <c r="A21" s="55" t="s">
        <v>51</v>
      </c>
      <c r="B21" s="43">
        <v>2227.4</v>
      </c>
      <c r="C21" s="43">
        <v>16.8</v>
      </c>
      <c r="D21" s="43">
        <v>2282.1999999999998</v>
      </c>
      <c r="E21" s="43">
        <v>21</v>
      </c>
      <c r="F21" s="43">
        <v>2342.5</v>
      </c>
      <c r="G21" s="43">
        <v>19</v>
      </c>
      <c r="H21" s="43">
        <v>2474.1999999999998</v>
      </c>
      <c r="I21" s="43">
        <v>19</v>
      </c>
      <c r="J21" s="63"/>
      <c r="K21" s="63"/>
      <c r="L21" s="63"/>
    </row>
    <row r="22" spans="1:15" ht="12.95" customHeight="1">
      <c r="A22" s="55" t="s">
        <v>52</v>
      </c>
      <c r="B22" s="43">
        <v>1182.0999999999999</v>
      </c>
      <c r="C22" s="43">
        <v>29.1</v>
      </c>
      <c r="D22" s="43">
        <v>1133.2</v>
      </c>
      <c r="E22" s="43">
        <v>31.6</v>
      </c>
      <c r="F22" s="43">
        <v>1080.8</v>
      </c>
      <c r="G22" s="43">
        <v>26.7</v>
      </c>
      <c r="H22" s="43">
        <v>1010</v>
      </c>
      <c r="I22" s="43">
        <v>24.8</v>
      </c>
      <c r="J22" s="63"/>
      <c r="K22" s="63"/>
      <c r="L22" s="63"/>
    </row>
    <row r="23" spans="1:15" ht="12.95" customHeight="1">
      <c r="A23" s="55" t="s">
        <v>53</v>
      </c>
      <c r="B23" s="43">
        <v>1195.8</v>
      </c>
      <c r="C23" s="43">
        <v>35.9</v>
      </c>
      <c r="D23" s="43">
        <v>1133.3</v>
      </c>
      <c r="E23" s="43">
        <v>32.6</v>
      </c>
      <c r="F23" s="43">
        <v>1076.3</v>
      </c>
      <c r="G23" s="43">
        <v>32.700000000000003</v>
      </c>
      <c r="H23" s="43">
        <v>945.1</v>
      </c>
      <c r="I23" s="43">
        <v>29.4</v>
      </c>
      <c r="J23" s="63"/>
      <c r="K23" s="63"/>
      <c r="L23" s="63"/>
    </row>
    <row r="24" spans="1:15" ht="6.95" customHeight="1" thickBot="1">
      <c r="A24" s="29"/>
      <c r="B24" s="29"/>
      <c r="C24" s="29"/>
      <c r="D24" s="29"/>
      <c r="E24" s="29"/>
      <c r="F24" s="29"/>
      <c r="G24" s="29"/>
      <c r="H24" s="29"/>
      <c r="I24" s="29"/>
    </row>
    <row r="25" spans="1:15" ht="3.75" customHeight="1" thickTop="1">
      <c r="A25" s="30"/>
      <c r="B25" s="30"/>
      <c r="C25" s="30"/>
      <c r="D25" s="30"/>
      <c r="E25" s="31"/>
      <c r="F25" s="31"/>
    </row>
    <row r="26" spans="1:15" ht="24" customHeight="1">
      <c r="A26" s="1974" t="s">
        <v>37</v>
      </c>
      <c r="B26" s="1974"/>
      <c r="C26" s="1974"/>
      <c r="D26" s="1974"/>
      <c r="E26" s="1974"/>
      <c r="F26" s="1974"/>
      <c r="G26" s="1975"/>
      <c r="H26" s="1981"/>
      <c r="I26" s="1981"/>
    </row>
    <row r="27" spans="1:15" ht="12.95" customHeight="1">
      <c r="A27" s="16" t="s">
        <v>22</v>
      </c>
      <c r="D27" s="56"/>
      <c r="E27" s="56"/>
      <c r="F27" s="56"/>
      <c r="G27" s="56"/>
      <c r="H27" s="57"/>
      <c r="I27" s="57"/>
      <c r="J27" s="57"/>
      <c r="K27" s="57"/>
      <c r="L27" s="57"/>
      <c r="M27" s="57"/>
      <c r="N27" s="57"/>
      <c r="O27" s="58"/>
    </row>
    <row r="28" spans="1:15" ht="12.95" customHeight="1">
      <c r="A28" s="52" t="s">
        <v>88</v>
      </c>
    </row>
    <row r="29" spans="1:15" ht="12.95" customHeight="1">
      <c r="A29" s="1973" t="s">
        <v>87</v>
      </c>
      <c r="B29" s="1973"/>
      <c r="C29" s="1973"/>
      <c r="D29" s="1973"/>
      <c r="E29" s="1973"/>
      <c r="F29" s="1973"/>
    </row>
    <row r="30" spans="1:15" ht="12.75" customHeight="1">
      <c r="B30" s="52"/>
      <c r="C30" s="52"/>
    </row>
    <row r="31" spans="1:15" ht="17.100000000000001" customHeight="1"/>
    <row r="32" spans="1:15"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sheetData>
  <mergeCells count="9">
    <mergeCell ref="A26:I26"/>
    <mergeCell ref="A29:F29"/>
    <mergeCell ref="A2:F2"/>
    <mergeCell ref="A3:I3"/>
    <mergeCell ref="A5:A6"/>
    <mergeCell ref="B5:C5"/>
    <mergeCell ref="D5:E5"/>
    <mergeCell ref="F5:G5"/>
    <mergeCell ref="H5:I5"/>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50.xml><?xml version="1.0" encoding="utf-8"?>
<worksheet xmlns="http://schemas.openxmlformats.org/spreadsheetml/2006/main" xmlns:r="http://schemas.openxmlformats.org/officeDocument/2006/relationships">
  <dimension ref="A1:L30"/>
  <sheetViews>
    <sheetView showGridLines="0" workbookViewId="0"/>
  </sheetViews>
  <sheetFormatPr defaultColWidth="7.85546875" defaultRowHeight="12.75"/>
  <cols>
    <col min="1" max="1" width="39.140625" style="122" customWidth="1"/>
    <col min="2" max="2" width="15" style="530" customWidth="1"/>
    <col min="3" max="3" width="15" style="1099" customWidth="1"/>
    <col min="4" max="4" width="17.5703125" style="122" customWidth="1"/>
    <col min="5" max="5" width="9.7109375" style="122" customWidth="1"/>
    <col min="6" max="256" width="7.85546875" style="122"/>
    <col min="257" max="257" width="39.140625" style="122" customWidth="1"/>
    <col min="258" max="259" width="15" style="122" customWidth="1"/>
    <col min="260" max="260" width="17.5703125" style="122" customWidth="1"/>
    <col min="261" max="261" width="9.7109375" style="122" customWidth="1"/>
    <col min="262" max="512" width="7.85546875" style="122"/>
    <col min="513" max="513" width="39.140625" style="122" customWidth="1"/>
    <col min="514" max="515" width="15" style="122" customWidth="1"/>
    <col min="516" max="516" width="17.5703125" style="122" customWidth="1"/>
    <col min="517" max="517" width="9.7109375" style="122" customWidth="1"/>
    <col min="518" max="768" width="7.85546875" style="122"/>
    <col min="769" max="769" width="39.140625" style="122" customWidth="1"/>
    <col min="770" max="771" width="15" style="122" customWidth="1"/>
    <col min="772" max="772" width="17.5703125" style="122" customWidth="1"/>
    <col min="773" max="773" width="9.7109375" style="122" customWidth="1"/>
    <col min="774" max="1024" width="7.85546875" style="122"/>
    <col min="1025" max="1025" width="39.140625" style="122" customWidth="1"/>
    <col min="1026" max="1027" width="15" style="122" customWidth="1"/>
    <col min="1028" max="1028" width="17.5703125" style="122" customWidth="1"/>
    <col min="1029" max="1029" width="9.7109375" style="122" customWidth="1"/>
    <col min="1030" max="1280" width="7.85546875" style="122"/>
    <col min="1281" max="1281" width="39.140625" style="122" customWidth="1"/>
    <col min="1282" max="1283" width="15" style="122" customWidth="1"/>
    <col min="1284" max="1284" width="17.5703125" style="122" customWidth="1"/>
    <col min="1285" max="1285" width="9.7109375" style="122" customWidth="1"/>
    <col min="1286" max="1536" width="7.85546875" style="122"/>
    <col min="1537" max="1537" width="39.140625" style="122" customWidth="1"/>
    <col min="1538" max="1539" width="15" style="122" customWidth="1"/>
    <col min="1540" max="1540" width="17.5703125" style="122" customWidth="1"/>
    <col min="1541" max="1541" width="9.7109375" style="122" customWidth="1"/>
    <col min="1542" max="1792" width="7.85546875" style="122"/>
    <col min="1793" max="1793" width="39.140625" style="122" customWidth="1"/>
    <col min="1794" max="1795" width="15" style="122" customWidth="1"/>
    <col min="1796" max="1796" width="17.5703125" style="122" customWidth="1"/>
    <col min="1797" max="1797" width="9.7109375" style="122" customWidth="1"/>
    <col min="1798" max="2048" width="7.85546875" style="122"/>
    <col min="2049" max="2049" width="39.140625" style="122" customWidth="1"/>
    <col min="2050" max="2051" width="15" style="122" customWidth="1"/>
    <col min="2052" max="2052" width="17.5703125" style="122" customWidth="1"/>
    <col min="2053" max="2053" width="9.7109375" style="122" customWidth="1"/>
    <col min="2054" max="2304" width="7.85546875" style="122"/>
    <col min="2305" max="2305" width="39.140625" style="122" customWidth="1"/>
    <col min="2306" max="2307" width="15" style="122" customWidth="1"/>
    <col min="2308" max="2308" width="17.5703125" style="122" customWidth="1"/>
    <col min="2309" max="2309" width="9.7109375" style="122" customWidth="1"/>
    <col min="2310" max="2560" width="7.85546875" style="122"/>
    <col min="2561" max="2561" width="39.140625" style="122" customWidth="1"/>
    <col min="2562" max="2563" width="15" style="122" customWidth="1"/>
    <col min="2564" max="2564" width="17.5703125" style="122" customWidth="1"/>
    <col min="2565" max="2565" width="9.7109375" style="122" customWidth="1"/>
    <col min="2566" max="2816" width="7.85546875" style="122"/>
    <col min="2817" max="2817" width="39.140625" style="122" customWidth="1"/>
    <col min="2818" max="2819" width="15" style="122" customWidth="1"/>
    <col min="2820" max="2820" width="17.5703125" style="122" customWidth="1"/>
    <col min="2821" max="2821" width="9.7109375" style="122" customWidth="1"/>
    <col min="2822" max="3072" width="7.85546875" style="122"/>
    <col min="3073" max="3073" width="39.140625" style="122" customWidth="1"/>
    <col min="3074" max="3075" width="15" style="122" customWidth="1"/>
    <col min="3076" max="3076" width="17.5703125" style="122" customWidth="1"/>
    <col min="3077" max="3077" width="9.7109375" style="122" customWidth="1"/>
    <col min="3078" max="3328" width="7.85546875" style="122"/>
    <col min="3329" max="3329" width="39.140625" style="122" customWidth="1"/>
    <col min="3330" max="3331" width="15" style="122" customWidth="1"/>
    <col min="3332" max="3332" width="17.5703125" style="122" customWidth="1"/>
    <col min="3333" max="3333" width="9.7109375" style="122" customWidth="1"/>
    <col min="3334" max="3584" width="7.85546875" style="122"/>
    <col min="3585" max="3585" width="39.140625" style="122" customWidth="1"/>
    <col min="3586" max="3587" width="15" style="122" customWidth="1"/>
    <col min="3588" max="3588" width="17.5703125" style="122" customWidth="1"/>
    <col min="3589" max="3589" width="9.7109375" style="122" customWidth="1"/>
    <col min="3590" max="3840" width="7.85546875" style="122"/>
    <col min="3841" max="3841" width="39.140625" style="122" customWidth="1"/>
    <col min="3842" max="3843" width="15" style="122" customWidth="1"/>
    <col min="3844" max="3844" width="17.5703125" style="122" customWidth="1"/>
    <col min="3845" max="3845" width="9.7109375" style="122" customWidth="1"/>
    <col min="3846" max="4096" width="7.85546875" style="122"/>
    <col min="4097" max="4097" width="39.140625" style="122" customWidth="1"/>
    <col min="4098" max="4099" width="15" style="122" customWidth="1"/>
    <col min="4100" max="4100" width="17.5703125" style="122" customWidth="1"/>
    <col min="4101" max="4101" width="9.7109375" style="122" customWidth="1"/>
    <col min="4102" max="4352" width="7.85546875" style="122"/>
    <col min="4353" max="4353" width="39.140625" style="122" customWidth="1"/>
    <col min="4354" max="4355" width="15" style="122" customWidth="1"/>
    <col min="4356" max="4356" width="17.5703125" style="122" customWidth="1"/>
    <col min="4357" max="4357" width="9.7109375" style="122" customWidth="1"/>
    <col min="4358" max="4608" width="7.85546875" style="122"/>
    <col min="4609" max="4609" width="39.140625" style="122" customWidth="1"/>
    <col min="4610" max="4611" width="15" style="122" customWidth="1"/>
    <col min="4612" max="4612" width="17.5703125" style="122" customWidth="1"/>
    <col min="4613" max="4613" width="9.7109375" style="122" customWidth="1"/>
    <col min="4614" max="4864" width="7.85546875" style="122"/>
    <col min="4865" max="4865" width="39.140625" style="122" customWidth="1"/>
    <col min="4866" max="4867" width="15" style="122" customWidth="1"/>
    <col min="4868" max="4868" width="17.5703125" style="122" customWidth="1"/>
    <col min="4869" max="4869" width="9.7109375" style="122" customWidth="1"/>
    <col min="4870" max="5120" width="7.85546875" style="122"/>
    <col min="5121" max="5121" width="39.140625" style="122" customWidth="1"/>
    <col min="5122" max="5123" width="15" style="122" customWidth="1"/>
    <col min="5124" max="5124" width="17.5703125" style="122" customWidth="1"/>
    <col min="5125" max="5125" width="9.7109375" style="122" customWidth="1"/>
    <col min="5126" max="5376" width="7.85546875" style="122"/>
    <col min="5377" max="5377" width="39.140625" style="122" customWidth="1"/>
    <col min="5378" max="5379" width="15" style="122" customWidth="1"/>
    <col min="5380" max="5380" width="17.5703125" style="122" customWidth="1"/>
    <col min="5381" max="5381" width="9.7109375" style="122" customWidth="1"/>
    <col min="5382" max="5632" width="7.85546875" style="122"/>
    <col min="5633" max="5633" width="39.140625" style="122" customWidth="1"/>
    <col min="5634" max="5635" width="15" style="122" customWidth="1"/>
    <col min="5636" max="5636" width="17.5703125" style="122" customWidth="1"/>
    <col min="5637" max="5637" width="9.7109375" style="122" customWidth="1"/>
    <col min="5638" max="5888" width="7.85546875" style="122"/>
    <col min="5889" max="5889" width="39.140625" style="122" customWidth="1"/>
    <col min="5890" max="5891" width="15" style="122" customWidth="1"/>
    <col min="5892" max="5892" width="17.5703125" style="122" customWidth="1"/>
    <col min="5893" max="5893" width="9.7109375" style="122" customWidth="1"/>
    <col min="5894" max="6144" width="7.85546875" style="122"/>
    <col min="6145" max="6145" width="39.140625" style="122" customWidth="1"/>
    <col min="6146" max="6147" width="15" style="122" customWidth="1"/>
    <col min="6148" max="6148" width="17.5703125" style="122" customWidth="1"/>
    <col min="6149" max="6149" width="9.7109375" style="122" customWidth="1"/>
    <col min="6150" max="6400" width="7.85546875" style="122"/>
    <col min="6401" max="6401" width="39.140625" style="122" customWidth="1"/>
    <col min="6402" max="6403" width="15" style="122" customWidth="1"/>
    <col min="6404" max="6404" width="17.5703125" style="122" customWidth="1"/>
    <col min="6405" max="6405" width="9.7109375" style="122" customWidth="1"/>
    <col min="6406" max="6656" width="7.85546875" style="122"/>
    <col min="6657" max="6657" width="39.140625" style="122" customWidth="1"/>
    <col min="6658" max="6659" width="15" style="122" customWidth="1"/>
    <col min="6660" max="6660" width="17.5703125" style="122" customWidth="1"/>
    <col min="6661" max="6661" width="9.7109375" style="122" customWidth="1"/>
    <col min="6662" max="6912" width="7.85546875" style="122"/>
    <col min="6913" max="6913" width="39.140625" style="122" customWidth="1"/>
    <col min="6914" max="6915" width="15" style="122" customWidth="1"/>
    <col min="6916" max="6916" width="17.5703125" style="122" customWidth="1"/>
    <col min="6917" max="6917" width="9.7109375" style="122" customWidth="1"/>
    <col min="6918" max="7168" width="7.85546875" style="122"/>
    <col min="7169" max="7169" width="39.140625" style="122" customWidth="1"/>
    <col min="7170" max="7171" width="15" style="122" customWidth="1"/>
    <col min="7172" max="7172" width="17.5703125" style="122" customWidth="1"/>
    <col min="7173" max="7173" width="9.7109375" style="122" customWidth="1"/>
    <col min="7174" max="7424" width="7.85546875" style="122"/>
    <col min="7425" max="7425" width="39.140625" style="122" customWidth="1"/>
    <col min="7426" max="7427" width="15" style="122" customWidth="1"/>
    <col min="7428" max="7428" width="17.5703125" style="122" customWidth="1"/>
    <col min="7429" max="7429" width="9.7109375" style="122" customWidth="1"/>
    <col min="7430" max="7680" width="7.85546875" style="122"/>
    <col min="7681" max="7681" width="39.140625" style="122" customWidth="1"/>
    <col min="7682" max="7683" width="15" style="122" customWidth="1"/>
    <col min="7684" max="7684" width="17.5703125" style="122" customWidth="1"/>
    <col min="7685" max="7685" width="9.7109375" style="122" customWidth="1"/>
    <col min="7686" max="7936" width="7.85546875" style="122"/>
    <col min="7937" max="7937" width="39.140625" style="122" customWidth="1"/>
    <col min="7938" max="7939" width="15" style="122" customWidth="1"/>
    <col min="7940" max="7940" width="17.5703125" style="122" customWidth="1"/>
    <col min="7941" max="7941" width="9.7109375" style="122" customWidth="1"/>
    <col min="7942" max="8192" width="7.85546875" style="122"/>
    <col min="8193" max="8193" width="39.140625" style="122" customWidth="1"/>
    <col min="8194" max="8195" width="15" style="122" customWidth="1"/>
    <col min="8196" max="8196" width="17.5703125" style="122" customWidth="1"/>
    <col min="8197" max="8197" width="9.7109375" style="122" customWidth="1"/>
    <col min="8198" max="8448" width="7.85546875" style="122"/>
    <col min="8449" max="8449" width="39.140625" style="122" customWidth="1"/>
    <col min="8450" max="8451" width="15" style="122" customWidth="1"/>
    <col min="8452" max="8452" width="17.5703125" style="122" customWidth="1"/>
    <col min="8453" max="8453" width="9.7109375" style="122" customWidth="1"/>
    <col min="8454" max="8704" width="7.85546875" style="122"/>
    <col min="8705" max="8705" width="39.140625" style="122" customWidth="1"/>
    <col min="8706" max="8707" width="15" style="122" customWidth="1"/>
    <col min="8708" max="8708" width="17.5703125" style="122" customWidth="1"/>
    <col min="8709" max="8709" width="9.7109375" style="122" customWidth="1"/>
    <col min="8710" max="8960" width="7.85546875" style="122"/>
    <col min="8961" max="8961" width="39.140625" style="122" customWidth="1"/>
    <col min="8962" max="8963" width="15" style="122" customWidth="1"/>
    <col min="8964" max="8964" width="17.5703125" style="122" customWidth="1"/>
    <col min="8965" max="8965" width="9.7109375" style="122" customWidth="1"/>
    <col min="8966" max="9216" width="7.85546875" style="122"/>
    <col min="9217" max="9217" width="39.140625" style="122" customWidth="1"/>
    <col min="9218" max="9219" width="15" style="122" customWidth="1"/>
    <col min="9220" max="9220" width="17.5703125" style="122" customWidth="1"/>
    <col min="9221" max="9221" width="9.7109375" style="122" customWidth="1"/>
    <col min="9222" max="9472" width="7.85546875" style="122"/>
    <col min="9473" max="9473" width="39.140625" style="122" customWidth="1"/>
    <col min="9474" max="9475" width="15" style="122" customWidth="1"/>
    <col min="9476" max="9476" width="17.5703125" style="122" customWidth="1"/>
    <col min="9477" max="9477" width="9.7109375" style="122" customWidth="1"/>
    <col min="9478" max="9728" width="7.85546875" style="122"/>
    <col min="9729" max="9729" width="39.140625" style="122" customWidth="1"/>
    <col min="9730" max="9731" width="15" style="122" customWidth="1"/>
    <col min="9732" max="9732" width="17.5703125" style="122" customWidth="1"/>
    <col min="9733" max="9733" width="9.7109375" style="122" customWidth="1"/>
    <col min="9734" max="9984" width="7.85546875" style="122"/>
    <col min="9985" max="9985" width="39.140625" style="122" customWidth="1"/>
    <col min="9986" max="9987" width="15" style="122" customWidth="1"/>
    <col min="9988" max="9988" width="17.5703125" style="122" customWidth="1"/>
    <col min="9989" max="9989" width="9.7109375" style="122" customWidth="1"/>
    <col min="9990" max="10240" width="7.85546875" style="122"/>
    <col min="10241" max="10241" width="39.140625" style="122" customWidth="1"/>
    <col min="10242" max="10243" width="15" style="122" customWidth="1"/>
    <col min="10244" max="10244" width="17.5703125" style="122" customWidth="1"/>
    <col min="10245" max="10245" width="9.7109375" style="122" customWidth="1"/>
    <col min="10246" max="10496" width="7.85546875" style="122"/>
    <col min="10497" max="10497" width="39.140625" style="122" customWidth="1"/>
    <col min="10498" max="10499" width="15" style="122" customWidth="1"/>
    <col min="10500" max="10500" width="17.5703125" style="122" customWidth="1"/>
    <col min="10501" max="10501" width="9.7109375" style="122" customWidth="1"/>
    <col min="10502" max="10752" width="7.85546875" style="122"/>
    <col min="10753" max="10753" width="39.140625" style="122" customWidth="1"/>
    <col min="10754" max="10755" width="15" style="122" customWidth="1"/>
    <col min="10756" max="10756" width="17.5703125" style="122" customWidth="1"/>
    <col min="10757" max="10757" width="9.7109375" style="122" customWidth="1"/>
    <col min="10758" max="11008" width="7.85546875" style="122"/>
    <col min="11009" max="11009" width="39.140625" style="122" customWidth="1"/>
    <col min="11010" max="11011" width="15" style="122" customWidth="1"/>
    <col min="11012" max="11012" width="17.5703125" style="122" customWidth="1"/>
    <col min="11013" max="11013" width="9.7109375" style="122" customWidth="1"/>
    <col min="11014" max="11264" width="7.85546875" style="122"/>
    <col min="11265" max="11265" width="39.140625" style="122" customWidth="1"/>
    <col min="11266" max="11267" width="15" style="122" customWidth="1"/>
    <col min="11268" max="11268" width="17.5703125" style="122" customWidth="1"/>
    <col min="11269" max="11269" width="9.7109375" style="122" customWidth="1"/>
    <col min="11270" max="11520" width="7.85546875" style="122"/>
    <col min="11521" max="11521" width="39.140625" style="122" customWidth="1"/>
    <col min="11522" max="11523" width="15" style="122" customWidth="1"/>
    <col min="11524" max="11524" width="17.5703125" style="122" customWidth="1"/>
    <col min="11525" max="11525" width="9.7109375" style="122" customWidth="1"/>
    <col min="11526" max="11776" width="7.85546875" style="122"/>
    <col min="11777" max="11777" width="39.140625" style="122" customWidth="1"/>
    <col min="11778" max="11779" width="15" style="122" customWidth="1"/>
    <col min="11780" max="11780" width="17.5703125" style="122" customWidth="1"/>
    <col min="11781" max="11781" width="9.7109375" style="122" customWidth="1"/>
    <col min="11782" max="12032" width="7.85546875" style="122"/>
    <col min="12033" max="12033" width="39.140625" style="122" customWidth="1"/>
    <col min="12034" max="12035" width="15" style="122" customWidth="1"/>
    <col min="12036" max="12036" width="17.5703125" style="122" customWidth="1"/>
    <col min="12037" max="12037" width="9.7109375" style="122" customWidth="1"/>
    <col min="12038" max="12288" width="7.85546875" style="122"/>
    <col min="12289" max="12289" width="39.140625" style="122" customWidth="1"/>
    <col min="12290" max="12291" width="15" style="122" customWidth="1"/>
    <col min="12292" max="12292" width="17.5703125" style="122" customWidth="1"/>
    <col min="12293" max="12293" width="9.7109375" style="122" customWidth="1"/>
    <col min="12294" max="12544" width="7.85546875" style="122"/>
    <col min="12545" max="12545" width="39.140625" style="122" customWidth="1"/>
    <col min="12546" max="12547" width="15" style="122" customWidth="1"/>
    <col min="12548" max="12548" width="17.5703125" style="122" customWidth="1"/>
    <col min="12549" max="12549" width="9.7109375" style="122" customWidth="1"/>
    <col min="12550" max="12800" width="7.85546875" style="122"/>
    <col min="12801" max="12801" width="39.140625" style="122" customWidth="1"/>
    <col min="12802" max="12803" width="15" style="122" customWidth="1"/>
    <col min="12804" max="12804" width="17.5703125" style="122" customWidth="1"/>
    <col min="12805" max="12805" width="9.7109375" style="122" customWidth="1"/>
    <col min="12806" max="13056" width="7.85546875" style="122"/>
    <col min="13057" max="13057" width="39.140625" style="122" customWidth="1"/>
    <col min="13058" max="13059" width="15" style="122" customWidth="1"/>
    <col min="13060" max="13060" width="17.5703125" style="122" customWidth="1"/>
    <col min="13061" max="13061" width="9.7109375" style="122" customWidth="1"/>
    <col min="13062" max="13312" width="7.85546875" style="122"/>
    <col min="13313" max="13313" width="39.140625" style="122" customWidth="1"/>
    <col min="13314" max="13315" width="15" style="122" customWidth="1"/>
    <col min="13316" max="13316" width="17.5703125" style="122" customWidth="1"/>
    <col min="13317" max="13317" width="9.7109375" style="122" customWidth="1"/>
    <col min="13318" max="13568" width="7.85546875" style="122"/>
    <col min="13569" max="13569" width="39.140625" style="122" customWidth="1"/>
    <col min="13570" max="13571" width="15" style="122" customWidth="1"/>
    <col min="13572" max="13572" width="17.5703125" style="122" customWidth="1"/>
    <col min="13573" max="13573" width="9.7109375" style="122" customWidth="1"/>
    <col min="13574" max="13824" width="7.85546875" style="122"/>
    <col min="13825" max="13825" width="39.140625" style="122" customWidth="1"/>
    <col min="13826" max="13827" width="15" style="122" customWidth="1"/>
    <col min="13828" max="13828" width="17.5703125" style="122" customWidth="1"/>
    <col min="13829" max="13829" width="9.7109375" style="122" customWidth="1"/>
    <col min="13830" max="14080" width="7.85546875" style="122"/>
    <col min="14081" max="14081" width="39.140625" style="122" customWidth="1"/>
    <col min="14082" max="14083" width="15" style="122" customWidth="1"/>
    <col min="14084" max="14084" width="17.5703125" style="122" customWidth="1"/>
    <col min="14085" max="14085" width="9.7109375" style="122" customWidth="1"/>
    <col min="14086" max="14336" width="7.85546875" style="122"/>
    <col min="14337" max="14337" width="39.140625" style="122" customWidth="1"/>
    <col min="14338" max="14339" width="15" style="122" customWidth="1"/>
    <col min="14340" max="14340" width="17.5703125" style="122" customWidth="1"/>
    <col min="14341" max="14341" width="9.7109375" style="122" customWidth="1"/>
    <col min="14342" max="14592" width="7.85546875" style="122"/>
    <col min="14593" max="14593" width="39.140625" style="122" customWidth="1"/>
    <col min="14594" max="14595" width="15" style="122" customWidth="1"/>
    <col min="14596" max="14596" width="17.5703125" style="122" customWidth="1"/>
    <col min="14597" max="14597" width="9.7109375" style="122" customWidth="1"/>
    <col min="14598" max="14848" width="7.85546875" style="122"/>
    <col min="14849" max="14849" width="39.140625" style="122" customWidth="1"/>
    <col min="14850" max="14851" width="15" style="122" customWidth="1"/>
    <col min="14852" max="14852" width="17.5703125" style="122" customWidth="1"/>
    <col min="14853" max="14853" width="9.7109375" style="122" customWidth="1"/>
    <col min="14854" max="15104" width="7.85546875" style="122"/>
    <col min="15105" max="15105" width="39.140625" style="122" customWidth="1"/>
    <col min="15106" max="15107" width="15" style="122" customWidth="1"/>
    <col min="15108" max="15108" width="17.5703125" style="122" customWidth="1"/>
    <col min="15109" max="15109" width="9.7109375" style="122" customWidth="1"/>
    <col min="15110" max="15360" width="7.85546875" style="122"/>
    <col min="15361" max="15361" width="39.140625" style="122" customWidth="1"/>
    <col min="15362" max="15363" width="15" style="122" customWidth="1"/>
    <col min="15364" max="15364" width="17.5703125" style="122" customWidth="1"/>
    <col min="15365" max="15365" width="9.7109375" style="122" customWidth="1"/>
    <col min="15366" max="15616" width="7.85546875" style="122"/>
    <col min="15617" max="15617" width="39.140625" style="122" customWidth="1"/>
    <col min="15618" max="15619" width="15" style="122" customWidth="1"/>
    <col min="15620" max="15620" width="17.5703125" style="122" customWidth="1"/>
    <col min="15621" max="15621" width="9.7109375" style="122" customWidth="1"/>
    <col min="15622" max="15872" width="7.85546875" style="122"/>
    <col min="15873" max="15873" width="39.140625" style="122" customWidth="1"/>
    <col min="15874" max="15875" width="15" style="122" customWidth="1"/>
    <col min="15876" max="15876" width="17.5703125" style="122" customWidth="1"/>
    <col min="15877" max="15877" width="9.7109375" style="122" customWidth="1"/>
    <col min="15878" max="16128" width="7.85546875" style="122"/>
    <col min="16129" max="16129" width="39.140625" style="122" customWidth="1"/>
    <col min="16130" max="16131" width="15" style="122" customWidth="1"/>
    <col min="16132" max="16132" width="17.5703125" style="122" customWidth="1"/>
    <col min="16133" max="16133" width="9.7109375" style="122" customWidth="1"/>
    <col min="16134" max="16384" width="7.85546875" style="122"/>
  </cols>
  <sheetData>
    <row r="1" spans="1:9" ht="14.25" customHeight="1">
      <c r="A1" s="1921" t="s">
        <v>1737</v>
      </c>
      <c r="B1" s="1091"/>
      <c r="C1" s="953"/>
      <c r="D1" s="952"/>
      <c r="E1" s="952"/>
    </row>
    <row r="2" spans="1:9" ht="12.75" customHeight="1">
      <c r="A2" s="1100" t="s">
        <v>698</v>
      </c>
      <c r="B2" s="1100"/>
      <c r="C2" s="1100"/>
      <c r="D2" s="1100"/>
    </row>
    <row r="3" spans="1:9" ht="21.75" customHeight="1">
      <c r="A3" s="2131" t="s">
        <v>699</v>
      </c>
      <c r="B3" s="2131"/>
      <c r="C3" s="2131"/>
      <c r="D3" s="2131"/>
      <c r="E3" s="952"/>
    </row>
    <row r="4" spans="1:9" ht="12.95" customHeight="1">
      <c r="A4" s="813">
        <v>2016</v>
      </c>
      <c r="B4" s="814"/>
      <c r="C4" s="1072"/>
      <c r="D4" s="1101" t="s">
        <v>673</v>
      </c>
      <c r="E4" s="1093"/>
    </row>
    <row r="5" spans="1:9" ht="21" customHeight="1">
      <c r="A5" s="2132" t="s">
        <v>700</v>
      </c>
      <c r="B5" s="2119" t="s">
        <v>695</v>
      </c>
      <c r="C5" s="2118"/>
      <c r="D5" s="2118"/>
      <c r="E5" s="1093"/>
      <c r="F5" s="1093"/>
      <c r="G5" s="1093"/>
      <c r="H5" s="1093"/>
      <c r="I5" s="1093"/>
    </row>
    <row r="6" spans="1:9" ht="28.5" customHeight="1">
      <c r="A6" s="2133"/>
      <c r="B6" s="1078" t="s">
        <v>0</v>
      </c>
      <c r="C6" s="1078" t="s">
        <v>696</v>
      </c>
      <c r="D6" s="1078" t="s">
        <v>697</v>
      </c>
      <c r="E6" s="952"/>
    </row>
    <row r="7" spans="1:9" s="1065" customFormat="1" ht="12.95" customHeight="1">
      <c r="A7" s="1102"/>
      <c r="B7" s="1103"/>
      <c r="C7" s="1103"/>
      <c r="D7" s="1103"/>
      <c r="E7" s="1064"/>
    </row>
    <row r="8" spans="1:9" s="826" customFormat="1" ht="15.75" customHeight="1">
      <c r="A8" s="826" t="s">
        <v>28</v>
      </c>
      <c r="B8" s="855">
        <v>405</v>
      </c>
      <c r="C8" s="855">
        <v>393</v>
      </c>
      <c r="D8" s="855">
        <v>12</v>
      </c>
      <c r="E8" s="855"/>
      <c r="F8" s="855"/>
      <c r="G8" s="855"/>
    </row>
    <row r="9" spans="1:9" s="826" customFormat="1" ht="12.95" customHeight="1"/>
    <row r="10" spans="1:9" s="826" customFormat="1" ht="15.75" customHeight="1">
      <c r="A10" s="826" t="s">
        <v>518</v>
      </c>
      <c r="B10" s="1037">
        <v>375</v>
      </c>
      <c r="C10" s="1037">
        <v>365</v>
      </c>
      <c r="D10" s="1037">
        <v>10</v>
      </c>
      <c r="E10" s="1037"/>
      <c r="F10" s="1037"/>
      <c r="G10" s="1037"/>
    </row>
    <row r="11" spans="1:9" s="827" customFormat="1" ht="12.95" customHeight="1">
      <c r="B11" s="1094"/>
      <c r="C11" s="1082"/>
      <c r="D11" s="1082"/>
      <c r="E11" s="1082"/>
      <c r="F11" s="1082"/>
      <c r="G11" s="1082"/>
    </row>
    <row r="12" spans="1:9" s="827" customFormat="1" ht="15.75" customHeight="1">
      <c r="A12" s="845" t="s">
        <v>701</v>
      </c>
      <c r="B12" s="1094">
        <v>115</v>
      </c>
      <c r="C12" s="1082">
        <v>112</v>
      </c>
      <c r="D12" s="1082">
        <v>3</v>
      </c>
      <c r="E12" s="1082"/>
      <c r="F12" s="1082"/>
      <c r="G12" s="1082"/>
    </row>
    <row r="13" spans="1:9" s="827" customFormat="1" ht="15.75" customHeight="1">
      <c r="A13" s="845" t="s">
        <v>702</v>
      </c>
      <c r="B13" s="1094">
        <v>100</v>
      </c>
      <c r="C13" s="1082">
        <v>97</v>
      </c>
      <c r="D13" s="1082">
        <v>3</v>
      </c>
      <c r="E13" s="1082"/>
      <c r="F13" s="1082"/>
      <c r="G13" s="1082"/>
    </row>
    <row r="14" spans="1:9" s="827" customFormat="1" ht="15.75" customHeight="1">
      <c r="A14" s="845" t="s">
        <v>703</v>
      </c>
      <c r="B14" s="1094">
        <v>80</v>
      </c>
      <c r="C14" s="1082">
        <v>78</v>
      </c>
      <c r="D14" s="1082">
        <v>2</v>
      </c>
      <c r="E14" s="1082"/>
      <c r="F14" s="1082"/>
      <c r="G14" s="1082"/>
    </row>
    <row r="15" spans="1:9" s="827" customFormat="1" ht="15.75" customHeight="1">
      <c r="A15" s="845" t="s">
        <v>704</v>
      </c>
      <c r="B15" s="1094">
        <v>64</v>
      </c>
      <c r="C15" s="1082">
        <v>62</v>
      </c>
      <c r="D15" s="1082">
        <v>2</v>
      </c>
      <c r="E15" s="1082"/>
      <c r="F15" s="1082"/>
      <c r="G15" s="1082"/>
    </row>
    <row r="16" spans="1:9" s="827" customFormat="1" ht="15.75" customHeight="1">
      <c r="A16" s="845" t="s">
        <v>705</v>
      </c>
      <c r="B16" s="1094">
        <v>16</v>
      </c>
      <c r="C16" s="1082">
        <v>16</v>
      </c>
      <c r="D16" s="1082">
        <v>0</v>
      </c>
      <c r="E16" s="1082"/>
      <c r="F16" s="1082"/>
      <c r="G16" s="1082"/>
    </row>
    <row r="17" spans="1:12" s="827" customFormat="1" ht="12.95" customHeight="1">
      <c r="A17" s="845"/>
      <c r="B17" s="1094"/>
      <c r="C17" s="1082"/>
      <c r="D17" s="1082"/>
      <c r="E17" s="1082"/>
      <c r="F17" s="1082"/>
      <c r="G17" s="1082"/>
    </row>
    <row r="18" spans="1:12" s="827" customFormat="1" ht="15.75" customHeight="1">
      <c r="A18" s="826" t="s">
        <v>706</v>
      </c>
      <c r="B18" s="1094">
        <v>14</v>
      </c>
      <c r="C18" s="1094">
        <v>13</v>
      </c>
      <c r="D18" s="1094">
        <v>1</v>
      </c>
      <c r="E18" s="1082"/>
      <c r="F18" s="1082"/>
      <c r="G18" s="1082"/>
    </row>
    <row r="19" spans="1:12" s="827" customFormat="1" ht="12.95" customHeight="1">
      <c r="A19" s="826"/>
      <c r="B19" s="1094"/>
      <c r="C19" s="1094"/>
      <c r="D19" s="1094"/>
      <c r="E19" s="1082"/>
      <c r="F19" s="1082"/>
      <c r="G19" s="1082"/>
    </row>
    <row r="20" spans="1:12" s="827" customFormat="1" ht="15.75" customHeight="1">
      <c r="A20" s="826" t="s">
        <v>707</v>
      </c>
      <c r="B20" s="1094">
        <v>16</v>
      </c>
      <c r="C20" s="1094">
        <v>15</v>
      </c>
      <c r="D20" s="1094">
        <v>1</v>
      </c>
      <c r="E20" s="1082"/>
      <c r="F20" s="1082"/>
      <c r="G20" s="1082"/>
    </row>
    <row r="21" spans="1:12" ht="6.95" customHeight="1" thickBot="1">
      <c r="A21" s="840"/>
      <c r="B21" s="1083"/>
      <c r="C21" s="1084"/>
      <c r="D21" s="1084"/>
    </row>
    <row r="22" spans="1:12" ht="3.75" customHeight="1" thickTop="1">
      <c r="A22" s="431"/>
      <c r="B22" s="814"/>
      <c r="C22" s="1071"/>
      <c r="D22" s="1071"/>
    </row>
    <row r="23" spans="1:12" s="532" customFormat="1" ht="12.95" customHeight="1">
      <c r="A23" s="2116" t="s">
        <v>670</v>
      </c>
      <c r="B23" s="2116"/>
      <c r="C23" s="2116"/>
      <c r="D23" s="2116"/>
      <c r="E23" s="1104"/>
      <c r="G23" s="1097"/>
    </row>
    <row r="24" spans="1:12">
      <c r="A24" s="952"/>
      <c r="B24" s="1091"/>
      <c r="C24" s="953"/>
      <c r="D24" s="952"/>
      <c r="F24" s="1097"/>
    </row>
    <row r="25" spans="1:12" s="1089" customFormat="1" ht="9.75" customHeight="1">
      <c r="A25" s="1086" t="s">
        <v>691</v>
      </c>
      <c r="B25" s="1086"/>
      <c r="C25" s="1087"/>
      <c r="D25" s="1086"/>
      <c r="E25" s="1086"/>
      <c r="F25" s="1086"/>
      <c r="G25" s="1086"/>
      <c r="H25" s="1086"/>
      <c r="I25" s="1086"/>
      <c r="J25" s="1086"/>
      <c r="K25" s="1088"/>
      <c r="L25" s="1088"/>
    </row>
    <row r="26" spans="1:12" s="1089" customFormat="1" ht="14.25" customHeight="1">
      <c r="A26" s="1098" t="s">
        <v>708</v>
      </c>
      <c r="B26" s="1105"/>
      <c r="C26" s="1087"/>
      <c r="D26" s="1086"/>
      <c r="E26" s="1086"/>
      <c r="F26" s="1086"/>
      <c r="G26" s="1086"/>
      <c r="H26" s="1086"/>
      <c r="I26" s="1086"/>
      <c r="J26" s="1086"/>
      <c r="K26" s="1088"/>
      <c r="L26" s="1088"/>
    </row>
    <row r="27" spans="1:12">
      <c r="G27" s="563"/>
    </row>
    <row r="29" spans="1:12">
      <c r="F29" s="563"/>
    </row>
    <row r="30" spans="1:12">
      <c r="F30" s="563"/>
    </row>
  </sheetData>
  <mergeCells count="4">
    <mergeCell ref="A3:D3"/>
    <mergeCell ref="A5:A6"/>
    <mergeCell ref="B5:D5"/>
    <mergeCell ref="A23:D23"/>
  </mergeCells>
  <hyperlinks>
    <hyperlink ref="A26" r:id="rId1"/>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51.xml><?xml version="1.0" encoding="utf-8"?>
<worksheet xmlns="http://schemas.openxmlformats.org/spreadsheetml/2006/main" xmlns:r="http://schemas.openxmlformats.org/officeDocument/2006/relationships">
  <dimension ref="A1:L30"/>
  <sheetViews>
    <sheetView workbookViewId="0"/>
  </sheetViews>
  <sheetFormatPr defaultColWidth="7.85546875" defaultRowHeight="12.75"/>
  <cols>
    <col min="1" max="1" width="3.140625" style="812" customWidth="1"/>
    <col min="2" max="2" width="37.5703125" style="812" customWidth="1"/>
    <col min="3" max="3" width="10.7109375" style="812" customWidth="1"/>
    <col min="4" max="7" width="8.85546875" style="812" customWidth="1"/>
    <col min="8" max="256" width="7.85546875" style="812"/>
    <col min="257" max="257" width="3.140625" style="812" customWidth="1"/>
    <col min="258" max="258" width="37.5703125" style="812" customWidth="1"/>
    <col min="259" max="259" width="10.7109375" style="812" customWidth="1"/>
    <col min="260" max="263" width="8.85546875" style="812" customWidth="1"/>
    <col min="264" max="512" width="7.85546875" style="812"/>
    <col min="513" max="513" width="3.140625" style="812" customWidth="1"/>
    <col min="514" max="514" width="37.5703125" style="812" customWidth="1"/>
    <col min="515" max="515" width="10.7109375" style="812" customWidth="1"/>
    <col min="516" max="519" width="8.85546875" style="812" customWidth="1"/>
    <col min="520" max="768" width="7.85546875" style="812"/>
    <col min="769" max="769" width="3.140625" style="812" customWidth="1"/>
    <col min="770" max="770" width="37.5703125" style="812" customWidth="1"/>
    <col min="771" max="771" width="10.7109375" style="812" customWidth="1"/>
    <col min="772" max="775" width="8.85546875" style="812" customWidth="1"/>
    <col min="776" max="1024" width="7.85546875" style="812"/>
    <col min="1025" max="1025" width="3.140625" style="812" customWidth="1"/>
    <col min="1026" max="1026" width="37.5703125" style="812" customWidth="1"/>
    <col min="1027" max="1027" width="10.7109375" style="812" customWidth="1"/>
    <col min="1028" max="1031" width="8.85546875" style="812" customWidth="1"/>
    <col min="1032" max="1280" width="7.85546875" style="812"/>
    <col min="1281" max="1281" width="3.140625" style="812" customWidth="1"/>
    <col min="1282" max="1282" width="37.5703125" style="812" customWidth="1"/>
    <col min="1283" max="1283" width="10.7109375" style="812" customWidth="1"/>
    <col min="1284" max="1287" width="8.85546875" style="812" customWidth="1"/>
    <col min="1288" max="1536" width="7.85546875" style="812"/>
    <col min="1537" max="1537" width="3.140625" style="812" customWidth="1"/>
    <col min="1538" max="1538" width="37.5703125" style="812" customWidth="1"/>
    <col min="1539" max="1539" width="10.7109375" style="812" customWidth="1"/>
    <col min="1540" max="1543" width="8.85546875" style="812" customWidth="1"/>
    <col min="1544" max="1792" width="7.85546875" style="812"/>
    <col min="1793" max="1793" width="3.140625" style="812" customWidth="1"/>
    <col min="1794" max="1794" width="37.5703125" style="812" customWidth="1"/>
    <col min="1795" max="1795" width="10.7109375" style="812" customWidth="1"/>
    <col min="1796" max="1799" width="8.85546875" style="812" customWidth="1"/>
    <col min="1800" max="2048" width="7.85546875" style="812"/>
    <col min="2049" max="2049" width="3.140625" style="812" customWidth="1"/>
    <col min="2050" max="2050" width="37.5703125" style="812" customWidth="1"/>
    <col min="2051" max="2051" width="10.7109375" style="812" customWidth="1"/>
    <col min="2052" max="2055" width="8.85546875" style="812" customWidth="1"/>
    <col min="2056" max="2304" width="7.85546875" style="812"/>
    <col min="2305" max="2305" width="3.140625" style="812" customWidth="1"/>
    <col min="2306" max="2306" width="37.5703125" style="812" customWidth="1"/>
    <col min="2307" max="2307" width="10.7109375" style="812" customWidth="1"/>
    <col min="2308" max="2311" width="8.85546875" style="812" customWidth="1"/>
    <col min="2312" max="2560" width="7.85546875" style="812"/>
    <col min="2561" max="2561" width="3.140625" style="812" customWidth="1"/>
    <col min="2562" max="2562" width="37.5703125" style="812" customWidth="1"/>
    <col min="2563" max="2563" width="10.7109375" style="812" customWidth="1"/>
    <col min="2564" max="2567" width="8.85546875" style="812" customWidth="1"/>
    <col min="2568" max="2816" width="7.85546875" style="812"/>
    <col min="2817" max="2817" width="3.140625" style="812" customWidth="1"/>
    <col min="2818" max="2818" width="37.5703125" style="812" customWidth="1"/>
    <col min="2819" max="2819" width="10.7109375" style="812" customWidth="1"/>
    <col min="2820" max="2823" width="8.85546875" style="812" customWidth="1"/>
    <col min="2824" max="3072" width="7.85546875" style="812"/>
    <col min="3073" max="3073" width="3.140625" style="812" customWidth="1"/>
    <col min="3074" max="3074" width="37.5703125" style="812" customWidth="1"/>
    <col min="3075" max="3075" width="10.7109375" style="812" customWidth="1"/>
    <col min="3076" max="3079" width="8.85546875" style="812" customWidth="1"/>
    <col min="3080" max="3328" width="7.85546875" style="812"/>
    <col min="3329" max="3329" width="3.140625" style="812" customWidth="1"/>
    <col min="3330" max="3330" width="37.5703125" style="812" customWidth="1"/>
    <col min="3331" max="3331" width="10.7109375" style="812" customWidth="1"/>
    <col min="3332" max="3335" width="8.85546875" style="812" customWidth="1"/>
    <col min="3336" max="3584" width="7.85546875" style="812"/>
    <col min="3585" max="3585" width="3.140625" style="812" customWidth="1"/>
    <col min="3586" max="3586" width="37.5703125" style="812" customWidth="1"/>
    <col min="3587" max="3587" width="10.7109375" style="812" customWidth="1"/>
    <col min="3588" max="3591" width="8.85546875" style="812" customWidth="1"/>
    <col min="3592" max="3840" width="7.85546875" style="812"/>
    <col min="3841" max="3841" width="3.140625" style="812" customWidth="1"/>
    <col min="3842" max="3842" width="37.5703125" style="812" customWidth="1"/>
    <col min="3843" max="3843" width="10.7109375" style="812" customWidth="1"/>
    <col min="3844" max="3847" width="8.85546875" style="812" customWidth="1"/>
    <col min="3848" max="4096" width="7.85546875" style="812"/>
    <col min="4097" max="4097" width="3.140625" style="812" customWidth="1"/>
    <col min="4098" max="4098" width="37.5703125" style="812" customWidth="1"/>
    <col min="4099" max="4099" width="10.7109375" style="812" customWidth="1"/>
    <col min="4100" max="4103" width="8.85546875" style="812" customWidth="1"/>
    <col min="4104" max="4352" width="7.85546875" style="812"/>
    <col min="4353" max="4353" width="3.140625" style="812" customWidth="1"/>
    <col min="4354" max="4354" width="37.5703125" style="812" customWidth="1"/>
    <col min="4355" max="4355" width="10.7109375" style="812" customWidth="1"/>
    <col min="4356" max="4359" width="8.85546875" style="812" customWidth="1"/>
    <col min="4360" max="4608" width="7.85546875" style="812"/>
    <col min="4609" max="4609" width="3.140625" style="812" customWidth="1"/>
    <col min="4610" max="4610" width="37.5703125" style="812" customWidth="1"/>
    <col min="4611" max="4611" width="10.7109375" style="812" customWidth="1"/>
    <col min="4612" max="4615" width="8.85546875" style="812" customWidth="1"/>
    <col min="4616" max="4864" width="7.85546875" style="812"/>
    <col min="4865" max="4865" width="3.140625" style="812" customWidth="1"/>
    <col min="4866" max="4866" width="37.5703125" style="812" customWidth="1"/>
    <col min="4867" max="4867" width="10.7109375" style="812" customWidth="1"/>
    <col min="4868" max="4871" width="8.85546875" style="812" customWidth="1"/>
    <col min="4872" max="5120" width="7.85546875" style="812"/>
    <col min="5121" max="5121" width="3.140625" style="812" customWidth="1"/>
    <col min="5122" max="5122" width="37.5703125" style="812" customWidth="1"/>
    <col min="5123" max="5123" width="10.7109375" style="812" customWidth="1"/>
    <col min="5124" max="5127" width="8.85546875" style="812" customWidth="1"/>
    <col min="5128" max="5376" width="7.85546875" style="812"/>
    <col min="5377" max="5377" width="3.140625" style="812" customWidth="1"/>
    <col min="5378" max="5378" width="37.5703125" style="812" customWidth="1"/>
    <col min="5379" max="5379" width="10.7109375" style="812" customWidth="1"/>
    <col min="5380" max="5383" width="8.85546875" style="812" customWidth="1"/>
    <col min="5384" max="5632" width="7.85546875" style="812"/>
    <col min="5633" max="5633" width="3.140625" style="812" customWidth="1"/>
    <col min="5634" max="5634" width="37.5703125" style="812" customWidth="1"/>
    <col min="5635" max="5635" width="10.7109375" style="812" customWidth="1"/>
    <col min="5636" max="5639" width="8.85546875" style="812" customWidth="1"/>
    <col min="5640" max="5888" width="7.85546875" style="812"/>
    <col min="5889" max="5889" width="3.140625" style="812" customWidth="1"/>
    <col min="5890" max="5890" width="37.5703125" style="812" customWidth="1"/>
    <col min="5891" max="5891" width="10.7109375" style="812" customWidth="1"/>
    <col min="5892" max="5895" width="8.85546875" style="812" customWidth="1"/>
    <col min="5896" max="6144" width="7.85546875" style="812"/>
    <col min="6145" max="6145" width="3.140625" style="812" customWidth="1"/>
    <col min="6146" max="6146" width="37.5703125" style="812" customWidth="1"/>
    <col min="6147" max="6147" width="10.7109375" style="812" customWidth="1"/>
    <col min="6148" max="6151" width="8.85546875" style="812" customWidth="1"/>
    <col min="6152" max="6400" width="7.85546875" style="812"/>
    <col min="6401" max="6401" width="3.140625" style="812" customWidth="1"/>
    <col min="6402" max="6402" width="37.5703125" style="812" customWidth="1"/>
    <col min="6403" max="6403" width="10.7109375" style="812" customWidth="1"/>
    <col min="6404" max="6407" width="8.85546875" style="812" customWidth="1"/>
    <col min="6408" max="6656" width="7.85546875" style="812"/>
    <col min="6657" max="6657" width="3.140625" style="812" customWidth="1"/>
    <col min="6658" max="6658" width="37.5703125" style="812" customWidth="1"/>
    <col min="6659" max="6659" width="10.7109375" style="812" customWidth="1"/>
    <col min="6660" max="6663" width="8.85546875" style="812" customWidth="1"/>
    <col min="6664" max="6912" width="7.85546875" style="812"/>
    <col min="6913" max="6913" width="3.140625" style="812" customWidth="1"/>
    <col min="6914" max="6914" width="37.5703125" style="812" customWidth="1"/>
    <col min="6915" max="6915" width="10.7109375" style="812" customWidth="1"/>
    <col min="6916" max="6919" width="8.85546875" style="812" customWidth="1"/>
    <col min="6920" max="7168" width="7.85546875" style="812"/>
    <col min="7169" max="7169" width="3.140625" style="812" customWidth="1"/>
    <col min="7170" max="7170" width="37.5703125" style="812" customWidth="1"/>
    <col min="7171" max="7171" width="10.7109375" style="812" customWidth="1"/>
    <col min="7172" max="7175" width="8.85546875" style="812" customWidth="1"/>
    <col min="7176" max="7424" width="7.85546875" style="812"/>
    <col min="7425" max="7425" width="3.140625" style="812" customWidth="1"/>
    <col min="7426" max="7426" width="37.5703125" style="812" customWidth="1"/>
    <col min="7427" max="7427" width="10.7109375" style="812" customWidth="1"/>
    <col min="7428" max="7431" width="8.85546875" style="812" customWidth="1"/>
    <col min="7432" max="7680" width="7.85546875" style="812"/>
    <col min="7681" max="7681" width="3.140625" style="812" customWidth="1"/>
    <col min="7682" max="7682" width="37.5703125" style="812" customWidth="1"/>
    <col min="7683" max="7683" width="10.7109375" style="812" customWidth="1"/>
    <col min="7684" max="7687" width="8.85546875" style="812" customWidth="1"/>
    <col min="7688" max="7936" width="7.85546875" style="812"/>
    <col min="7937" max="7937" width="3.140625" style="812" customWidth="1"/>
    <col min="7938" max="7938" width="37.5703125" style="812" customWidth="1"/>
    <col min="7939" max="7939" width="10.7109375" style="812" customWidth="1"/>
    <col min="7940" max="7943" width="8.85546875" style="812" customWidth="1"/>
    <col min="7944" max="8192" width="7.85546875" style="812"/>
    <col min="8193" max="8193" width="3.140625" style="812" customWidth="1"/>
    <col min="8194" max="8194" width="37.5703125" style="812" customWidth="1"/>
    <col min="8195" max="8195" width="10.7109375" style="812" customWidth="1"/>
    <col min="8196" max="8199" width="8.85546875" style="812" customWidth="1"/>
    <col min="8200" max="8448" width="7.85546875" style="812"/>
    <col min="8449" max="8449" width="3.140625" style="812" customWidth="1"/>
    <col min="8450" max="8450" width="37.5703125" style="812" customWidth="1"/>
    <col min="8451" max="8451" width="10.7109375" style="812" customWidth="1"/>
    <col min="8452" max="8455" width="8.85546875" style="812" customWidth="1"/>
    <col min="8456" max="8704" width="7.85546875" style="812"/>
    <col min="8705" max="8705" width="3.140625" style="812" customWidth="1"/>
    <col min="8706" max="8706" width="37.5703125" style="812" customWidth="1"/>
    <col min="8707" max="8707" width="10.7109375" style="812" customWidth="1"/>
    <col min="8708" max="8711" width="8.85546875" style="812" customWidth="1"/>
    <col min="8712" max="8960" width="7.85546875" style="812"/>
    <col min="8961" max="8961" width="3.140625" style="812" customWidth="1"/>
    <col min="8962" max="8962" width="37.5703125" style="812" customWidth="1"/>
    <col min="8963" max="8963" width="10.7109375" style="812" customWidth="1"/>
    <col min="8964" max="8967" width="8.85546875" style="812" customWidth="1"/>
    <col min="8968" max="9216" width="7.85546875" style="812"/>
    <col min="9217" max="9217" width="3.140625" style="812" customWidth="1"/>
    <col min="9218" max="9218" width="37.5703125" style="812" customWidth="1"/>
    <col min="9219" max="9219" width="10.7109375" style="812" customWidth="1"/>
    <col min="9220" max="9223" width="8.85546875" style="812" customWidth="1"/>
    <col min="9224" max="9472" width="7.85546875" style="812"/>
    <col min="9473" max="9473" width="3.140625" style="812" customWidth="1"/>
    <col min="9474" max="9474" width="37.5703125" style="812" customWidth="1"/>
    <col min="9475" max="9475" width="10.7109375" style="812" customWidth="1"/>
    <col min="9476" max="9479" width="8.85546875" style="812" customWidth="1"/>
    <col min="9480" max="9728" width="7.85546875" style="812"/>
    <col min="9729" max="9729" width="3.140625" style="812" customWidth="1"/>
    <col min="9730" max="9730" width="37.5703125" style="812" customWidth="1"/>
    <col min="9731" max="9731" width="10.7109375" style="812" customWidth="1"/>
    <col min="9732" max="9735" width="8.85546875" style="812" customWidth="1"/>
    <col min="9736" max="9984" width="7.85546875" style="812"/>
    <col min="9985" max="9985" width="3.140625" style="812" customWidth="1"/>
    <col min="9986" max="9986" width="37.5703125" style="812" customWidth="1"/>
    <col min="9987" max="9987" width="10.7109375" style="812" customWidth="1"/>
    <col min="9988" max="9991" width="8.85546875" style="812" customWidth="1"/>
    <col min="9992" max="10240" width="7.85546875" style="812"/>
    <col min="10241" max="10241" width="3.140625" style="812" customWidth="1"/>
    <col min="10242" max="10242" width="37.5703125" style="812" customWidth="1"/>
    <col min="10243" max="10243" width="10.7109375" style="812" customWidth="1"/>
    <col min="10244" max="10247" width="8.85546875" style="812" customWidth="1"/>
    <col min="10248" max="10496" width="7.85546875" style="812"/>
    <col min="10497" max="10497" width="3.140625" style="812" customWidth="1"/>
    <col min="10498" max="10498" width="37.5703125" style="812" customWidth="1"/>
    <col min="10499" max="10499" width="10.7109375" style="812" customWidth="1"/>
    <col min="10500" max="10503" width="8.85546875" style="812" customWidth="1"/>
    <col min="10504" max="10752" width="7.85546875" style="812"/>
    <col min="10753" max="10753" width="3.140625" style="812" customWidth="1"/>
    <col min="10754" max="10754" width="37.5703125" style="812" customWidth="1"/>
    <col min="10755" max="10755" width="10.7109375" style="812" customWidth="1"/>
    <col min="10756" max="10759" width="8.85546875" style="812" customWidth="1"/>
    <col min="10760" max="11008" width="7.85546875" style="812"/>
    <col min="11009" max="11009" width="3.140625" style="812" customWidth="1"/>
    <col min="11010" max="11010" width="37.5703125" style="812" customWidth="1"/>
    <col min="11011" max="11011" width="10.7109375" style="812" customWidth="1"/>
    <col min="11012" max="11015" width="8.85546875" style="812" customWidth="1"/>
    <col min="11016" max="11264" width="7.85546875" style="812"/>
    <col min="11265" max="11265" width="3.140625" style="812" customWidth="1"/>
    <col min="11266" max="11266" width="37.5703125" style="812" customWidth="1"/>
    <col min="11267" max="11267" width="10.7109375" style="812" customWidth="1"/>
    <col min="11268" max="11271" width="8.85546875" style="812" customWidth="1"/>
    <col min="11272" max="11520" width="7.85546875" style="812"/>
    <col min="11521" max="11521" width="3.140625" style="812" customWidth="1"/>
    <col min="11522" max="11522" width="37.5703125" style="812" customWidth="1"/>
    <col min="11523" max="11523" width="10.7109375" style="812" customWidth="1"/>
    <col min="11524" max="11527" width="8.85546875" style="812" customWidth="1"/>
    <col min="11528" max="11776" width="7.85546875" style="812"/>
    <col min="11777" max="11777" width="3.140625" style="812" customWidth="1"/>
    <col min="11778" max="11778" width="37.5703125" style="812" customWidth="1"/>
    <col min="11779" max="11779" width="10.7109375" style="812" customWidth="1"/>
    <col min="11780" max="11783" width="8.85546875" style="812" customWidth="1"/>
    <col min="11784" max="12032" width="7.85546875" style="812"/>
    <col min="12033" max="12033" width="3.140625" style="812" customWidth="1"/>
    <col min="12034" max="12034" width="37.5703125" style="812" customWidth="1"/>
    <col min="12035" max="12035" width="10.7109375" style="812" customWidth="1"/>
    <col min="12036" max="12039" width="8.85546875" style="812" customWidth="1"/>
    <col min="12040" max="12288" width="7.85546875" style="812"/>
    <col min="12289" max="12289" width="3.140625" style="812" customWidth="1"/>
    <col min="12290" max="12290" width="37.5703125" style="812" customWidth="1"/>
    <col min="12291" max="12291" width="10.7109375" style="812" customWidth="1"/>
    <col min="12292" max="12295" width="8.85546875" style="812" customWidth="1"/>
    <col min="12296" max="12544" width="7.85546875" style="812"/>
    <col min="12545" max="12545" width="3.140625" style="812" customWidth="1"/>
    <col min="12546" max="12546" width="37.5703125" style="812" customWidth="1"/>
    <col min="12547" max="12547" width="10.7109375" style="812" customWidth="1"/>
    <col min="12548" max="12551" width="8.85546875" style="812" customWidth="1"/>
    <col min="12552" max="12800" width="7.85546875" style="812"/>
    <col min="12801" max="12801" width="3.140625" style="812" customWidth="1"/>
    <col min="12802" max="12802" width="37.5703125" style="812" customWidth="1"/>
    <col min="12803" max="12803" width="10.7109375" style="812" customWidth="1"/>
    <col min="12804" max="12807" width="8.85546875" style="812" customWidth="1"/>
    <col min="12808" max="13056" width="7.85546875" style="812"/>
    <col min="13057" max="13057" width="3.140625" style="812" customWidth="1"/>
    <col min="13058" max="13058" width="37.5703125" style="812" customWidth="1"/>
    <col min="13059" max="13059" width="10.7109375" style="812" customWidth="1"/>
    <col min="13060" max="13063" width="8.85546875" style="812" customWidth="1"/>
    <col min="13064" max="13312" width="7.85546875" style="812"/>
    <col min="13313" max="13313" width="3.140625" style="812" customWidth="1"/>
    <col min="13314" max="13314" width="37.5703125" style="812" customWidth="1"/>
    <col min="13315" max="13315" width="10.7109375" style="812" customWidth="1"/>
    <col min="13316" max="13319" width="8.85546875" style="812" customWidth="1"/>
    <col min="13320" max="13568" width="7.85546875" style="812"/>
    <col min="13569" max="13569" width="3.140625" style="812" customWidth="1"/>
    <col min="13570" max="13570" width="37.5703125" style="812" customWidth="1"/>
    <col min="13571" max="13571" width="10.7109375" style="812" customWidth="1"/>
    <col min="13572" max="13575" width="8.85546875" style="812" customWidth="1"/>
    <col min="13576" max="13824" width="7.85546875" style="812"/>
    <col min="13825" max="13825" width="3.140625" style="812" customWidth="1"/>
    <col min="13826" max="13826" width="37.5703125" style="812" customWidth="1"/>
    <col min="13827" max="13827" width="10.7109375" style="812" customWidth="1"/>
    <col min="13828" max="13831" width="8.85546875" style="812" customWidth="1"/>
    <col min="13832" max="14080" width="7.85546875" style="812"/>
    <col min="14081" max="14081" width="3.140625" style="812" customWidth="1"/>
    <col min="14082" max="14082" width="37.5703125" style="812" customWidth="1"/>
    <col min="14083" max="14083" width="10.7109375" style="812" customWidth="1"/>
    <col min="14084" max="14087" width="8.85546875" style="812" customWidth="1"/>
    <col min="14088" max="14336" width="7.85546875" style="812"/>
    <col min="14337" max="14337" width="3.140625" style="812" customWidth="1"/>
    <col min="14338" max="14338" width="37.5703125" style="812" customWidth="1"/>
    <col min="14339" max="14339" width="10.7109375" style="812" customWidth="1"/>
    <col min="14340" max="14343" width="8.85546875" style="812" customWidth="1"/>
    <col min="14344" max="14592" width="7.85546875" style="812"/>
    <col min="14593" max="14593" width="3.140625" style="812" customWidth="1"/>
    <col min="14594" max="14594" width="37.5703125" style="812" customWidth="1"/>
    <col min="14595" max="14595" width="10.7109375" style="812" customWidth="1"/>
    <col min="14596" max="14599" width="8.85546875" style="812" customWidth="1"/>
    <col min="14600" max="14848" width="7.85546875" style="812"/>
    <col min="14849" max="14849" width="3.140625" style="812" customWidth="1"/>
    <col min="14850" max="14850" width="37.5703125" style="812" customWidth="1"/>
    <col min="14851" max="14851" width="10.7109375" style="812" customWidth="1"/>
    <col min="14852" max="14855" width="8.85546875" style="812" customWidth="1"/>
    <col min="14856" max="15104" width="7.85546875" style="812"/>
    <col min="15105" max="15105" width="3.140625" style="812" customWidth="1"/>
    <col min="15106" max="15106" width="37.5703125" style="812" customWidth="1"/>
    <col min="15107" max="15107" width="10.7109375" style="812" customWidth="1"/>
    <col min="15108" max="15111" width="8.85546875" style="812" customWidth="1"/>
    <col min="15112" max="15360" width="7.85546875" style="812"/>
    <col min="15361" max="15361" width="3.140625" style="812" customWidth="1"/>
    <col min="15362" max="15362" width="37.5703125" style="812" customWidth="1"/>
    <col min="15363" max="15363" width="10.7109375" style="812" customWidth="1"/>
    <col min="15364" max="15367" width="8.85546875" style="812" customWidth="1"/>
    <col min="15368" max="15616" width="7.85546875" style="812"/>
    <col min="15617" max="15617" width="3.140625" style="812" customWidth="1"/>
    <col min="15618" max="15618" width="37.5703125" style="812" customWidth="1"/>
    <col min="15619" max="15619" width="10.7109375" style="812" customWidth="1"/>
    <col min="15620" max="15623" width="8.85546875" style="812" customWidth="1"/>
    <col min="15624" max="15872" width="7.85546875" style="812"/>
    <col min="15873" max="15873" width="3.140625" style="812" customWidth="1"/>
    <col min="15874" max="15874" width="37.5703125" style="812" customWidth="1"/>
    <col min="15875" max="15875" width="10.7109375" style="812" customWidth="1"/>
    <col min="15876" max="15879" width="8.85546875" style="812" customWidth="1"/>
    <col min="15880" max="16128" width="7.85546875" style="812"/>
    <col min="16129" max="16129" width="3.140625" style="812" customWidth="1"/>
    <col min="16130" max="16130" width="37.5703125" style="812" customWidth="1"/>
    <col min="16131" max="16131" width="10.7109375" style="812" customWidth="1"/>
    <col min="16132" max="16135" width="8.85546875" style="812" customWidth="1"/>
    <col min="16136" max="16384" width="7.85546875" style="812"/>
  </cols>
  <sheetData>
    <row r="1" spans="1:11" ht="14.25" customHeight="1">
      <c r="A1" s="1921" t="s">
        <v>1737</v>
      </c>
      <c r="B1" s="826"/>
      <c r="C1" s="827"/>
      <c r="D1" s="827"/>
      <c r="E1" s="827"/>
      <c r="F1" s="827"/>
      <c r="G1" s="854"/>
      <c r="H1" s="827"/>
      <c r="I1" s="827"/>
    </row>
    <row r="2" spans="1:11" ht="12.75" customHeight="1">
      <c r="A2" s="2057" t="s">
        <v>709</v>
      </c>
      <c r="B2" s="2057"/>
      <c r="C2" s="2057"/>
      <c r="D2" s="2057"/>
      <c r="E2" s="2057"/>
      <c r="F2" s="2057"/>
      <c r="G2" s="2057"/>
    </row>
    <row r="3" spans="1:11" s="911" customFormat="1" ht="21.75" customHeight="1">
      <c r="A3" s="2117" t="s">
        <v>710</v>
      </c>
      <c r="B3" s="2117"/>
      <c r="C3" s="2117"/>
      <c r="D3" s="2117"/>
      <c r="E3" s="2117"/>
      <c r="F3" s="2117"/>
      <c r="G3" s="2117"/>
    </row>
    <row r="4" spans="1:11" ht="12.95" customHeight="1">
      <c r="A4" s="2121">
        <v>2016</v>
      </c>
      <c r="B4" s="2122"/>
      <c r="C4" s="1071"/>
      <c r="D4" s="1072"/>
      <c r="E4" s="1057"/>
      <c r="F4" s="431"/>
      <c r="G4" s="849" t="s">
        <v>673</v>
      </c>
      <c r="H4" s="827"/>
      <c r="I4" s="827"/>
      <c r="J4" s="827"/>
      <c r="K4" s="827"/>
    </row>
    <row r="5" spans="1:11" ht="24" customHeight="1">
      <c r="A5" s="2134" t="s">
        <v>674</v>
      </c>
      <c r="B5" s="2132"/>
      <c r="C5" s="2136" t="s">
        <v>711</v>
      </c>
      <c r="D5" s="2138" t="s">
        <v>712</v>
      </c>
      <c r="E5" s="2139"/>
      <c r="F5" s="2140" t="s">
        <v>713</v>
      </c>
      <c r="G5" s="2128"/>
      <c r="H5" s="1081"/>
      <c r="I5" s="1081"/>
    </row>
    <row r="6" spans="1:11" ht="16.5" customHeight="1">
      <c r="A6" s="2135"/>
      <c r="B6" s="2133"/>
      <c r="C6" s="2137"/>
      <c r="D6" s="2064" t="s">
        <v>714</v>
      </c>
      <c r="E6" s="2064" t="s">
        <v>715</v>
      </c>
      <c r="F6" s="2064" t="s">
        <v>714</v>
      </c>
      <c r="G6" s="2064" t="s">
        <v>715</v>
      </c>
    </row>
    <row r="7" spans="1:11" ht="14.25" customHeight="1">
      <c r="A7" s="2135"/>
      <c r="B7" s="2133"/>
      <c r="C7" s="2137"/>
      <c r="D7" s="2065"/>
      <c r="E7" s="2065"/>
      <c r="F7" s="2065"/>
      <c r="G7" s="2065"/>
    </row>
    <row r="8" spans="1:11" ht="8.1" customHeight="1">
      <c r="A8" s="827"/>
      <c r="B8" s="827"/>
      <c r="C8" s="854"/>
      <c r="D8" s="854"/>
      <c r="E8" s="854"/>
      <c r="F8" s="854"/>
      <c r="G8" s="854"/>
      <c r="H8" s="827"/>
    </row>
    <row r="9" spans="1:11" s="826" customFormat="1" ht="15.75" customHeight="1">
      <c r="A9" s="826" t="s">
        <v>0</v>
      </c>
      <c r="B9" s="853"/>
      <c r="C9" s="873">
        <v>405</v>
      </c>
      <c r="D9" s="873">
        <v>388</v>
      </c>
      <c r="E9" s="873">
        <v>17</v>
      </c>
      <c r="F9" s="873">
        <v>235</v>
      </c>
      <c r="G9" s="873">
        <v>153</v>
      </c>
      <c r="H9" s="843"/>
    </row>
    <row r="10" spans="1:11" s="826" customFormat="1" ht="15.75" customHeight="1">
      <c r="C10" s="843"/>
      <c r="D10" s="843"/>
      <c r="E10" s="843"/>
      <c r="F10" s="843"/>
      <c r="G10" s="843"/>
    </row>
    <row r="11" spans="1:11" s="827" customFormat="1" ht="15.75" customHeight="1">
      <c r="B11" s="827" t="s">
        <v>681</v>
      </c>
      <c r="C11" s="873">
        <v>84</v>
      </c>
      <c r="D11" s="874">
        <v>79</v>
      </c>
      <c r="E11" s="874">
        <v>5</v>
      </c>
      <c r="F11" s="874">
        <v>50</v>
      </c>
      <c r="G11" s="874">
        <v>29</v>
      </c>
      <c r="H11" s="844"/>
      <c r="I11" s="844"/>
    </row>
    <row r="12" spans="1:11" s="827" customFormat="1" ht="15.75" customHeight="1">
      <c r="B12" s="827" t="s">
        <v>682</v>
      </c>
      <c r="C12" s="873">
        <v>43</v>
      </c>
      <c r="D12" s="874">
        <v>40</v>
      </c>
      <c r="E12" s="874">
        <v>3</v>
      </c>
      <c r="F12" s="874">
        <v>22</v>
      </c>
      <c r="G12" s="874">
        <v>18</v>
      </c>
      <c r="H12" s="844"/>
      <c r="I12" s="844"/>
    </row>
    <row r="13" spans="1:11" s="827" customFormat="1" ht="15.75" customHeight="1">
      <c r="B13" s="845" t="s">
        <v>683</v>
      </c>
      <c r="C13" s="873">
        <v>8</v>
      </c>
      <c r="D13" s="874">
        <v>8</v>
      </c>
      <c r="E13" s="874">
        <v>0</v>
      </c>
      <c r="F13" s="874">
        <v>3</v>
      </c>
      <c r="G13" s="874">
        <v>5</v>
      </c>
      <c r="H13" s="844"/>
      <c r="I13" s="844"/>
    </row>
    <row r="14" spans="1:11" s="827" customFormat="1" ht="15.75" customHeight="1">
      <c r="B14" s="845" t="s">
        <v>684</v>
      </c>
      <c r="C14" s="873">
        <v>32</v>
      </c>
      <c r="D14" s="874">
        <v>31</v>
      </c>
      <c r="E14" s="874">
        <v>1</v>
      </c>
      <c r="F14" s="874">
        <v>18</v>
      </c>
      <c r="G14" s="874">
        <v>13</v>
      </c>
      <c r="H14" s="844"/>
      <c r="I14" s="844"/>
    </row>
    <row r="15" spans="1:11" s="827" customFormat="1" ht="15.75" customHeight="1">
      <c r="B15" s="845" t="s">
        <v>685</v>
      </c>
      <c r="C15" s="873">
        <v>56</v>
      </c>
      <c r="D15" s="874">
        <v>53</v>
      </c>
      <c r="E15" s="874">
        <v>3</v>
      </c>
      <c r="F15" s="874">
        <v>33</v>
      </c>
      <c r="G15" s="874">
        <v>20</v>
      </c>
      <c r="H15" s="844"/>
      <c r="I15" s="844"/>
    </row>
    <row r="16" spans="1:11" s="827" customFormat="1" ht="15.75" customHeight="1">
      <c r="B16" s="845" t="s">
        <v>686</v>
      </c>
      <c r="C16" s="873">
        <v>51</v>
      </c>
      <c r="D16" s="874">
        <v>50</v>
      </c>
      <c r="E16" s="874">
        <v>1</v>
      </c>
      <c r="F16" s="874">
        <v>30</v>
      </c>
      <c r="G16" s="874">
        <v>20</v>
      </c>
      <c r="H16" s="844"/>
      <c r="I16" s="844"/>
    </row>
    <row r="17" spans="1:12" s="827" customFormat="1" ht="15.75" customHeight="1">
      <c r="B17" s="845" t="s">
        <v>687</v>
      </c>
      <c r="C17" s="873">
        <v>49</v>
      </c>
      <c r="D17" s="874">
        <v>48</v>
      </c>
      <c r="E17" s="874">
        <v>1</v>
      </c>
      <c r="F17" s="874">
        <v>28</v>
      </c>
      <c r="G17" s="874">
        <v>20</v>
      </c>
      <c r="H17" s="844"/>
      <c r="I17" s="844"/>
    </row>
    <row r="18" spans="1:12" s="827" customFormat="1" ht="15.75" customHeight="1">
      <c r="B18" s="845" t="s">
        <v>688</v>
      </c>
      <c r="C18" s="873">
        <v>60</v>
      </c>
      <c r="D18" s="874">
        <v>59</v>
      </c>
      <c r="E18" s="874">
        <v>1</v>
      </c>
      <c r="F18" s="874">
        <v>34</v>
      </c>
      <c r="G18" s="874">
        <v>25</v>
      </c>
      <c r="H18" s="844"/>
      <c r="I18" s="844"/>
    </row>
    <row r="19" spans="1:12" s="827" customFormat="1" ht="15.75" customHeight="1">
      <c r="B19" s="845" t="s">
        <v>689</v>
      </c>
      <c r="C19" s="873">
        <v>17</v>
      </c>
      <c r="D19" s="874">
        <v>16</v>
      </c>
      <c r="E19" s="874">
        <v>1</v>
      </c>
      <c r="F19" s="874">
        <v>13</v>
      </c>
      <c r="G19" s="874">
        <v>3</v>
      </c>
      <c r="H19" s="844"/>
      <c r="I19" s="844"/>
    </row>
    <row r="20" spans="1:12" s="827" customFormat="1" ht="15.75" customHeight="1">
      <c r="B20" s="431" t="s">
        <v>690</v>
      </c>
      <c r="C20" s="873">
        <v>5</v>
      </c>
      <c r="D20" s="874">
        <v>4</v>
      </c>
      <c r="E20" s="874">
        <v>1</v>
      </c>
      <c r="F20" s="874">
        <v>4</v>
      </c>
      <c r="G20" s="874">
        <v>0</v>
      </c>
      <c r="H20" s="844"/>
      <c r="I20" s="844"/>
    </row>
    <row r="21" spans="1:12" ht="6.95" customHeight="1" thickBot="1">
      <c r="A21" s="840"/>
      <c r="B21" s="840"/>
      <c r="C21" s="1084"/>
      <c r="D21" s="1084"/>
      <c r="E21" s="1084"/>
      <c r="F21" s="1084"/>
      <c r="G21" s="1084"/>
      <c r="H21" s="827"/>
    </row>
    <row r="22" spans="1:12" ht="3.75" customHeight="1" thickTop="1">
      <c r="A22" s="431"/>
      <c r="B22" s="431"/>
      <c r="C22" s="1071"/>
      <c r="D22" s="1071"/>
      <c r="E22" s="1071"/>
      <c r="F22" s="1071"/>
      <c r="G22" s="1071"/>
      <c r="H22" s="827"/>
    </row>
    <row r="23" spans="1:12" s="122" customFormat="1" ht="12.95" customHeight="1">
      <c r="A23" s="2116" t="s">
        <v>670</v>
      </c>
      <c r="B23" s="2116"/>
      <c r="C23" s="2116"/>
      <c r="D23" s="2116"/>
      <c r="E23" s="2116"/>
      <c r="G23" s="1097"/>
    </row>
    <row r="24" spans="1:12" ht="9.75" customHeight="1">
      <c r="A24" s="1066"/>
      <c r="B24" s="1067"/>
      <c r="C24" s="854"/>
      <c r="D24" s="854"/>
      <c r="E24" s="827"/>
      <c r="F24" s="827"/>
      <c r="G24" s="827"/>
      <c r="H24" s="827"/>
    </row>
    <row r="25" spans="1:12" s="1089" customFormat="1" ht="12" customHeight="1">
      <c r="A25" s="1086" t="s">
        <v>691</v>
      </c>
      <c r="B25" s="1086"/>
      <c r="C25" s="1087"/>
      <c r="D25" s="1086"/>
      <c r="E25" s="1086"/>
      <c r="F25" s="1086"/>
      <c r="G25" s="1086"/>
      <c r="H25" s="1086"/>
      <c r="I25" s="1086"/>
      <c r="J25" s="1086"/>
      <c r="K25" s="1088"/>
      <c r="L25" s="1088"/>
    </row>
    <row r="26" spans="1:12" s="1089" customFormat="1" ht="9" customHeight="1">
      <c r="A26" s="1098" t="s">
        <v>692</v>
      </c>
      <c r="B26" s="1086"/>
      <c r="C26" s="1087"/>
      <c r="D26" s="1086"/>
      <c r="E26" s="1086"/>
      <c r="F26" s="1086"/>
      <c r="G26" s="1086"/>
      <c r="H26" s="1086"/>
      <c r="I26" s="1086"/>
      <c r="J26" s="1086"/>
      <c r="K26" s="1088"/>
      <c r="L26" s="1088"/>
    </row>
    <row r="27" spans="1:12">
      <c r="A27" s="827"/>
      <c r="B27" s="827"/>
      <c r="C27" s="827"/>
      <c r="D27" s="827"/>
      <c r="E27" s="827"/>
      <c r="F27" s="827"/>
      <c r="G27" s="827"/>
      <c r="H27" s="827"/>
    </row>
    <row r="28" spans="1:12">
      <c r="A28" s="827"/>
      <c r="B28" s="827"/>
      <c r="C28" s="827"/>
      <c r="D28" s="827"/>
      <c r="E28" s="827"/>
      <c r="F28" s="827"/>
      <c r="G28" s="827"/>
      <c r="H28" s="827"/>
    </row>
    <row r="29" spans="1:12">
      <c r="A29" s="827"/>
      <c r="B29" s="827"/>
      <c r="C29" s="827"/>
      <c r="D29" s="827"/>
      <c r="E29" s="827"/>
      <c r="F29" s="827"/>
      <c r="G29" s="827"/>
      <c r="H29" s="827"/>
    </row>
    <row r="30" spans="1:12">
      <c r="A30" s="827"/>
      <c r="B30" s="827"/>
      <c r="C30" s="827"/>
      <c r="D30" s="827"/>
      <c r="E30" s="827"/>
      <c r="F30" s="827"/>
      <c r="G30" s="827"/>
      <c r="H30" s="827"/>
    </row>
  </sheetData>
  <mergeCells count="12">
    <mergeCell ref="G6:G7"/>
    <mergeCell ref="A23:E23"/>
    <mergeCell ref="A2:G2"/>
    <mergeCell ref="A3:G3"/>
    <mergeCell ref="A4:B4"/>
    <mergeCell ref="A5:B7"/>
    <mergeCell ref="C5:C7"/>
    <mergeCell ref="D5:E5"/>
    <mergeCell ref="F5:G5"/>
    <mergeCell ref="D6:D7"/>
    <mergeCell ref="E6:E7"/>
    <mergeCell ref="F6:F7"/>
  </mergeCells>
  <hyperlinks>
    <hyperlink ref="A26" r:id="rId1"/>
    <hyperlink ref="A1" location="Índice!A1" display="Voltar ao índice"/>
  </hyperlinks>
  <pageMargins left="0.78740157480314965" right="0.78740157480314965" top="1.1811023622047245" bottom="0.78740157480314965" header="0" footer="0"/>
  <pageSetup paperSize="9" orientation="portrait" horizontalDpi="300" verticalDpi="300" r:id="rId2"/>
  <headerFooter alignWithMargins="0"/>
</worksheet>
</file>

<file path=xl/worksheets/sheet52.xml><?xml version="1.0" encoding="utf-8"?>
<worksheet xmlns="http://schemas.openxmlformats.org/spreadsheetml/2006/main" xmlns:r="http://schemas.openxmlformats.org/officeDocument/2006/relationships">
  <dimension ref="A1:L31"/>
  <sheetViews>
    <sheetView workbookViewId="0"/>
  </sheetViews>
  <sheetFormatPr defaultColWidth="7.85546875" defaultRowHeight="12.75"/>
  <cols>
    <col min="1" max="1" width="3.140625" style="812" customWidth="1"/>
    <col min="2" max="2" width="27.42578125" style="812" customWidth="1"/>
    <col min="3" max="3" width="7.85546875" style="812" customWidth="1"/>
    <col min="4" max="5" width="9.28515625" style="812" customWidth="1"/>
    <col min="6" max="6" width="9.140625" style="812" customWidth="1"/>
    <col min="7" max="7" width="10" style="812" customWidth="1"/>
    <col min="8" max="8" width="10.5703125" style="812" customWidth="1"/>
    <col min="9" max="256" width="7.85546875" style="812"/>
    <col min="257" max="257" width="3.140625" style="812" customWidth="1"/>
    <col min="258" max="258" width="27.42578125" style="812" customWidth="1"/>
    <col min="259" max="259" width="7.85546875" style="812" customWidth="1"/>
    <col min="260" max="261" width="9.28515625" style="812" customWidth="1"/>
    <col min="262" max="262" width="9.140625" style="812" customWidth="1"/>
    <col min="263" max="263" width="10" style="812" customWidth="1"/>
    <col min="264" max="264" width="10.5703125" style="812" customWidth="1"/>
    <col min="265" max="512" width="7.85546875" style="812"/>
    <col min="513" max="513" width="3.140625" style="812" customWidth="1"/>
    <col min="514" max="514" width="27.42578125" style="812" customWidth="1"/>
    <col min="515" max="515" width="7.85546875" style="812" customWidth="1"/>
    <col min="516" max="517" width="9.28515625" style="812" customWidth="1"/>
    <col min="518" max="518" width="9.140625" style="812" customWidth="1"/>
    <col min="519" max="519" width="10" style="812" customWidth="1"/>
    <col min="520" max="520" width="10.5703125" style="812" customWidth="1"/>
    <col min="521" max="768" width="7.85546875" style="812"/>
    <col min="769" max="769" width="3.140625" style="812" customWidth="1"/>
    <col min="770" max="770" width="27.42578125" style="812" customWidth="1"/>
    <col min="771" max="771" width="7.85546875" style="812" customWidth="1"/>
    <col min="772" max="773" width="9.28515625" style="812" customWidth="1"/>
    <col min="774" max="774" width="9.140625" style="812" customWidth="1"/>
    <col min="775" max="775" width="10" style="812" customWidth="1"/>
    <col min="776" max="776" width="10.5703125" style="812" customWidth="1"/>
    <col min="777" max="1024" width="7.85546875" style="812"/>
    <col min="1025" max="1025" width="3.140625" style="812" customWidth="1"/>
    <col min="1026" max="1026" width="27.42578125" style="812" customWidth="1"/>
    <col min="1027" max="1027" width="7.85546875" style="812" customWidth="1"/>
    <col min="1028" max="1029" width="9.28515625" style="812" customWidth="1"/>
    <col min="1030" max="1030" width="9.140625" style="812" customWidth="1"/>
    <col min="1031" max="1031" width="10" style="812" customWidth="1"/>
    <col min="1032" max="1032" width="10.5703125" style="812" customWidth="1"/>
    <col min="1033" max="1280" width="7.85546875" style="812"/>
    <col min="1281" max="1281" width="3.140625" style="812" customWidth="1"/>
    <col min="1282" max="1282" width="27.42578125" style="812" customWidth="1"/>
    <col min="1283" max="1283" width="7.85546875" style="812" customWidth="1"/>
    <col min="1284" max="1285" width="9.28515625" style="812" customWidth="1"/>
    <col min="1286" max="1286" width="9.140625" style="812" customWidth="1"/>
    <col min="1287" max="1287" width="10" style="812" customWidth="1"/>
    <col min="1288" max="1288" width="10.5703125" style="812" customWidth="1"/>
    <col min="1289" max="1536" width="7.85546875" style="812"/>
    <col min="1537" max="1537" width="3.140625" style="812" customWidth="1"/>
    <col min="1538" max="1538" width="27.42578125" style="812" customWidth="1"/>
    <col min="1539" max="1539" width="7.85546875" style="812" customWidth="1"/>
    <col min="1540" max="1541" width="9.28515625" style="812" customWidth="1"/>
    <col min="1542" max="1542" width="9.140625" style="812" customWidth="1"/>
    <col min="1543" max="1543" width="10" style="812" customWidth="1"/>
    <col min="1544" max="1544" width="10.5703125" style="812" customWidth="1"/>
    <col min="1545" max="1792" width="7.85546875" style="812"/>
    <col min="1793" max="1793" width="3.140625" style="812" customWidth="1"/>
    <col min="1794" max="1794" width="27.42578125" style="812" customWidth="1"/>
    <col min="1795" max="1795" width="7.85546875" style="812" customWidth="1"/>
    <col min="1796" max="1797" width="9.28515625" style="812" customWidth="1"/>
    <col min="1798" max="1798" width="9.140625" style="812" customWidth="1"/>
    <col min="1799" max="1799" width="10" style="812" customWidth="1"/>
    <col min="1800" max="1800" width="10.5703125" style="812" customWidth="1"/>
    <col min="1801" max="2048" width="7.85546875" style="812"/>
    <col min="2049" max="2049" width="3.140625" style="812" customWidth="1"/>
    <col min="2050" max="2050" width="27.42578125" style="812" customWidth="1"/>
    <col min="2051" max="2051" width="7.85546875" style="812" customWidth="1"/>
    <col min="2052" max="2053" width="9.28515625" style="812" customWidth="1"/>
    <col min="2054" max="2054" width="9.140625" style="812" customWidth="1"/>
    <col min="2055" max="2055" width="10" style="812" customWidth="1"/>
    <col min="2056" max="2056" width="10.5703125" style="812" customWidth="1"/>
    <col min="2057" max="2304" width="7.85546875" style="812"/>
    <col min="2305" max="2305" width="3.140625" style="812" customWidth="1"/>
    <col min="2306" max="2306" width="27.42578125" style="812" customWidth="1"/>
    <col min="2307" max="2307" width="7.85546875" style="812" customWidth="1"/>
    <col min="2308" max="2309" width="9.28515625" style="812" customWidth="1"/>
    <col min="2310" max="2310" width="9.140625" style="812" customWidth="1"/>
    <col min="2311" max="2311" width="10" style="812" customWidth="1"/>
    <col min="2312" max="2312" width="10.5703125" style="812" customWidth="1"/>
    <col min="2313" max="2560" width="7.85546875" style="812"/>
    <col min="2561" max="2561" width="3.140625" style="812" customWidth="1"/>
    <col min="2562" max="2562" width="27.42578125" style="812" customWidth="1"/>
    <col min="2563" max="2563" width="7.85546875" style="812" customWidth="1"/>
    <col min="2564" max="2565" width="9.28515625" style="812" customWidth="1"/>
    <col min="2566" max="2566" width="9.140625" style="812" customWidth="1"/>
    <col min="2567" max="2567" width="10" style="812" customWidth="1"/>
    <col min="2568" max="2568" width="10.5703125" style="812" customWidth="1"/>
    <col min="2569" max="2816" width="7.85546875" style="812"/>
    <col min="2817" max="2817" width="3.140625" style="812" customWidth="1"/>
    <col min="2818" max="2818" width="27.42578125" style="812" customWidth="1"/>
    <col min="2819" max="2819" width="7.85546875" style="812" customWidth="1"/>
    <col min="2820" max="2821" width="9.28515625" style="812" customWidth="1"/>
    <col min="2822" max="2822" width="9.140625" style="812" customWidth="1"/>
    <col min="2823" max="2823" width="10" style="812" customWidth="1"/>
    <col min="2824" max="2824" width="10.5703125" style="812" customWidth="1"/>
    <col min="2825" max="3072" width="7.85546875" style="812"/>
    <col min="3073" max="3073" width="3.140625" style="812" customWidth="1"/>
    <col min="3074" max="3074" width="27.42578125" style="812" customWidth="1"/>
    <col min="3075" max="3075" width="7.85546875" style="812" customWidth="1"/>
    <col min="3076" max="3077" width="9.28515625" style="812" customWidth="1"/>
    <col min="3078" max="3078" width="9.140625" style="812" customWidth="1"/>
    <col min="3079" max="3079" width="10" style="812" customWidth="1"/>
    <col min="3080" max="3080" width="10.5703125" style="812" customWidth="1"/>
    <col min="3081" max="3328" width="7.85546875" style="812"/>
    <col min="3329" max="3329" width="3.140625" style="812" customWidth="1"/>
    <col min="3330" max="3330" width="27.42578125" style="812" customWidth="1"/>
    <col min="3331" max="3331" width="7.85546875" style="812" customWidth="1"/>
    <col min="3332" max="3333" width="9.28515625" style="812" customWidth="1"/>
    <col min="3334" max="3334" width="9.140625" style="812" customWidth="1"/>
    <col min="3335" max="3335" width="10" style="812" customWidth="1"/>
    <col min="3336" max="3336" width="10.5703125" style="812" customWidth="1"/>
    <col min="3337" max="3584" width="7.85546875" style="812"/>
    <col min="3585" max="3585" width="3.140625" style="812" customWidth="1"/>
    <col min="3586" max="3586" width="27.42578125" style="812" customWidth="1"/>
    <col min="3587" max="3587" width="7.85546875" style="812" customWidth="1"/>
    <col min="3588" max="3589" width="9.28515625" style="812" customWidth="1"/>
    <col min="3590" max="3590" width="9.140625" style="812" customWidth="1"/>
    <col min="3591" max="3591" width="10" style="812" customWidth="1"/>
    <col min="3592" max="3592" width="10.5703125" style="812" customWidth="1"/>
    <col min="3593" max="3840" width="7.85546875" style="812"/>
    <col min="3841" max="3841" width="3.140625" style="812" customWidth="1"/>
    <col min="3842" max="3842" width="27.42578125" style="812" customWidth="1"/>
    <col min="3843" max="3843" width="7.85546875" style="812" customWidth="1"/>
    <col min="3844" max="3845" width="9.28515625" style="812" customWidth="1"/>
    <col min="3846" max="3846" width="9.140625" style="812" customWidth="1"/>
    <col min="3847" max="3847" width="10" style="812" customWidth="1"/>
    <col min="3848" max="3848" width="10.5703125" style="812" customWidth="1"/>
    <col min="3849" max="4096" width="7.85546875" style="812"/>
    <col min="4097" max="4097" width="3.140625" style="812" customWidth="1"/>
    <col min="4098" max="4098" width="27.42578125" style="812" customWidth="1"/>
    <col min="4099" max="4099" width="7.85546875" style="812" customWidth="1"/>
    <col min="4100" max="4101" width="9.28515625" style="812" customWidth="1"/>
    <col min="4102" max="4102" width="9.140625" style="812" customWidth="1"/>
    <col min="4103" max="4103" width="10" style="812" customWidth="1"/>
    <col min="4104" max="4104" width="10.5703125" style="812" customWidth="1"/>
    <col min="4105" max="4352" width="7.85546875" style="812"/>
    <col min="4353" max="4353" width="3.140625" style="812" customWidth="1"/>
    <col min="4354" max="4354" width="27.42578125" style="812" customWidth="1"/>
    <col min="4355" max="4355" width="7.85546875" style="812" customWidth="1"/>
    <col min="4356" max="4357" width="9.28515625" style="812" customWidth="1"/>
    <col min="4358" max="4358" width="9.140625" style="812" customWidth="1"/>
    <col min="4359" max="4359" width="10" style="812" customWidth="1"/>
    <col min="4360" max="4360" width="10.5703125" style="812" customWidth="1"/>
    <col min="4361" max="4608" width="7.85546875" style="812"/>
    <col min="4609" max="4609" width="3.140625" style="812" customWidth="1"/>
    <col min="4610" max="4610" width="27.42578125" style="812" customWidth="1"/>
    <col min="4611" max="4611" width="7.85546875" style="812" customWidth="1"/>
    <col min="4612" max="4613" width="9.28515625" style="812" customWidth="1"/>
    <col min="4614" max="4614" width="9.140625" style="812" customWidth="1"/>
    <col min="4615" max="4615" width="10" style="812" customWidth="1"/>
    <col min="4616" max="4616" width="10.5703125" style="812" customWidth="1"/>
    <col min="4617" max="4864" width="7.85546875" style="812"/>
    <col min="4865" max="4865" width="3.140625" style="812" customWidth="1"/>
    <col min="4866" max="4866" width="27.42578125" style="812" customWidth="1"/>
    <col min="4867" max="4867" width="7.85546875" style="812" customWidth="1"/>
    <col min="4868" max="4869" width="9.28515625" style="812" customWidth="1"/>
    <col min="4870" max="4870" width="9.140625" style="812" customWidth="1"/>
    <col min="4871" max="4871" width="10" style="812" customWidth="1"/>
    <col min="4872" max="4872" width="10.5703125" style="812" customWidth="1"/>
    <col min="4873" max="5120" width="7.85546875" style="812"/>
    <col min="5121" max="5121" width="3.140625" style="812" customWidth="1"/>
    <col min="5122" max="5122" width="27.42578125" style="812" customWidth="1"/>
    <col min="5123" max="5123" width="7.85546875" style="812" customWidth="1"/>
    <col min="5124" max="5125" width="9.28515625" style="812" customWidth="1"/>
    <col min="5126" max="5126" width="9.140625" style="812" customWidth="1"/>
    <col min="5127" max="5127" width="10" style="812" customWidth="1"/>
    <col min="5128" max="5128" width="10.5703125" style="812" customWidth="1"/>
    <col min="5129" max="5376" width="7.85546875" style="812"/>
    <col min="5377" max="5377" width="3.140625" style="812" customWidth="1"/>
    <col min="5378" max="5378" width="27.42578125" style="812" customWidth="1"/>
    <col min="5379" max="5379" width="7.85546875" style="812" customWidth="1"/>
    <col min="5380" max="5381" width="9.28515625" style="812" customWidth="1"/>
    <col min="5382" max="5382" width="9.140625" style="812" customWidth="1"/>
    <col min="5383" max="5383" width="10" style="812" customWidth="1"/>
    <col min="5384" max="5384" width="10.5703125" style="812" customWidth="1"/>
    <col min="5385" max="5632" width="7.85546875" style="812"/>
    <col min="5633" max="5633" width="3.140625" style="812" customWidth="1"/>
    <col min="5634" max="5634" width="27.42578125" style="812" customWidth="1"/>
    <col min="5635" max="5635" width="7.85546875" style="812" customWidth="1"/>
    <col min="5636" max="5637" width="9.28515625" style="812" customWidth="1"/>
    <col min="5638" max="5638" width="9.140625" style="812" customWidth="1"/>
    <col min="5639" max="5639" width="10" style="812" customWidth="1"/>
    <col min="5640" max="5640" width="10.5703125" style="812" customWidth="1"/>
    <col min="5641" max="5888" width="7.85546875" style="812"/>
    <col min="5889" max="5889" width="3.140625" style="812" customWidth="1"/>
    <col min="5890" max="5890" width="27.42578125" style="812" customWidth="1"/>
    <col min="5891" max="5891" width="7.85546875" style="812" customWidth="1"/>
    <col min="5892" max="5893" width="9.28515625" style="812" customWidth="1"/>
    <col min="5894" max="5894" width="9.140625" style="812" customWidth="1"/>
    <col min="5895" max="5895" width="10" style="812" customWidth="1"/>
    <col min="5896" max="5896" width="10.5703125" style="812" customWidth="1"/>
    <col min="5897" max="6144" width="7.85546875" style="812"/>
    <col min="6145" max="6145" width="3.140625" style="812" customWidth="1"/>
    <col min="6146" max="6146" width="27.42578125" style="812" customWidth="1"/>
    <col min="6147" max="6147" width="7.85546875" style="812" customWidth="1"/>
    <col min="6148" max="6149" width="9.28515625" style="812" customWidth="1"/>
    <col min="6150" max="6150" width="9.140625" style="812" customWidth="1"/>
    <col min="6151" max="6151" width="10" style="812" customWidth="1"/>
    <col min="6152" max="6152" width="10.5703125" style="812" customWidth="1"/>
    <col min="6153" max="6400" width="7.85546875" style="812"/>
    <col min="6401" max="6401" width="3.140625" style="812" customWidth="1"/>
    <col min="6402" max="6402" width="27.42578125" style="812" customWidth="1"/>
    <col min="6403" max="6403" width="7.85546875" style="812" customWidth="1"/>
    <col min="6404" max="6405" width="9.28515625" style="812" customWidth="1"/>
    <col min="6406" max="6406" width="9.140625" style="812" customWidth="1"/>
    <col min="6407" max="6407" width="10" style="812" customWidth="1"/>
    <col min="6408" max="6408" width="10.5703125" style="812" customWidth="1"/>
    <col min="6409" max="6656" width="7.85546875" style="812"/>
    <col min="6657" max="6657" width="3.140625" style="812" customWidth="1"/>
    <col min="6658" max="6658" width="27.42578125" style="812" customWidth="1"/>
    <col min="6659" max="6659" width="7.85546875" style="812" customWidth="1"/>
    <col min="6660" max="6661" width="9.28515625" style="812" customWidth="1"/>
    <col min="6662" max="6662" width="9.140625" style="812" customWidth="1"/>
    <col min="6663" max="6663" width="10" style="812" customWidth="1"/>
    <col min="6664" max="6664" width="10.5703125" style="812" customWidth="1"/>
    <col min="6665" max="6912" width="7.85546875" style="812"/>
    <col min="6913" max="6913" width="3.140625" style="812" customWidth="1"/>
    <col min="6914" max="6914" width="27.42578125" style="812" customWidth="1"/>
    <col min="6915" max="6915" width="7.85546875" style="812" customWidth="1"/>
    <col min="6916" max="6917" width="9.28515625" style="812" customWidth="1"/>
    <col min="6918" max="6918" width="9.140625" style="812" customWidth="1"/>
    <col min="6919" max="6919" width="10" style="812" customWidth="1"/>
    <col min="6920" max="6920" width="10.5703125" style="812" customWidth="1"/>
    <col min="6921" max="7168" width="7.85546875" style="812"/>
    <col min="7169" max="7169" width="3.140625" style="812" customWidth="1"/>
    <col min="7170" max="7170" width="27.42578125" style="812" customWidth="1"/>
    <col min="7171" max="7171" width="7.85546875" style="812" customWidth="1"/>
    <col min="7172" max="7173" width="9.28515625" style="812" customWidth="1"/>
    <col min="7174" max="7174" width="9.140625" style="812" customWidth="1"/>
    <col min="7175" max="7175" width="10" style="812" customWidth="1"/>
    <col min="7176" max="7176" width="10.5703125" style="812" customWidth="1"/>
    <col min="7177" max="7424" width="7.85546875" style="812"/>
    <col min="7425" max="7425" width="3.140625" style="812" customWidth="1"/>
    <col min="7426" max="7426" width="27.42578125" style="812" customWidth="1"/>
    <col min="7427" max="7427" width="7.85546875" style="812" customWidth="1"/>
    <col min="7428" max="7429" width="9.28515625" style="812" customWidth="1"/>
    <col min="7430" max="7430" width="9.140625" style="812" customWidth="1"/>
    <col min="7431" max="7431" width="10" style="812" customWidth="1"/>
    <col min="7432" max="7432" width="10.5703125" style="812" customWidth="1"/>
    <col min="7433" max="7680" width="7.85546875" style="812"/>
    <col min="7681" max="7681" width="3.140625" style="812" customWidth="1"/>
    <col min="7682" max="7682" width="27.42578125" style="812" customWidth="1"/>
    <col min="7683" max="7683" width="7.85546875" style="812" customWidth="1"/>
    <col min="7684" max="7685" width="9.28515625" style="812" customWidth="1"/>
    <col min="7686" max="7686" width="9.140625" style="812" customWidth="1"/>
    <col min="7687" max="7687" width="10" style="812" customWidth="1"/>
    <col min="7688" max="7688" width="10.5703125" style="812" customWidth="1"/>
    <col min="7689" max="7936" width="7.85546875" style="812"/>
    <col min="7937" max="7937" width="3.140625" style="812" customWidth="1"/>
    <col min="7938" max="7938" width="27.42578125" style="812" customWidth="1"/>
    <col min="7939" max="7939" width="7.85546875" style="812" customWidth="1"/>
    <col min="7940" max="7941" width="9.28515625" style="812" customWidth="1"/>
    <col min="7942" max="7942" width="9.140625" style="812" customWidth="1"/>
    <col min="7943" max="7943" width="10" style="812" customWidth="1"/>
    <col min="7944" max="7944" width="10.5703125" style="812" customWidth="1"/>
    <col min="7945" max="8192" width="7.85546875" style="812"/>
    <col min="8193" max="8193" width="3.140625" style="812" customWidth="1"/>
    <col min="8194" max="8194" width="27.42578125" style="812" customWidth="1"/>
    <col min="8195" max="8195" width="7.85546875" style="812" customWidth="1"/>
    <col min="8196" max="8197" width="9.28515625" style="812" customWidth="1"/>
    <col min="8198" max="8198" width="9.140625" style="812" customWidth="1"/>
    <col min="8199" max="8199" width="10" style="812" customWidth="1"/>
    <col min="8200" max="8200" width="10.5703125" style="812" customWidth="1"/>
    <col min="8201" max="8448" width="7.85546875" style="812"/>
    <col min="8449" max="8449" width="3.140625" style="812" customWidth="1"/>
    <col min="8450" max="8450" width="27.42578125" style="812" customWidth="1"/>
    <col min="8451" max="8451" width="7.85546875" style="812" customWidth="1"/>
    <col min="8452" max="8453" width="9.28515625" style="812" customWidth="1"/>
    <col min="8454" max="8454" width="9.140625" style="812" customWidth="1"/>
    <col min="8455" max="8455" width="10" style="812" customWidth="1"/>
    <col min="8456" max="8456" width="10.5703125" style="812" customWidth="1"/>
    <col min="8457" max="8704" width="7.85546875" style="812"/>
    <col min="8705" max="8705" width="3.140625" style="812" customWidth="1"/>
    <col min="8706" max="8706" width="27.42578125" style="812" customWidth="1"/>
    <col min="8707" max="8707" width="7.85546875" style="812" customWidth="1"/>
    <col min="8708" max="8709" width="9.28515625" style="812" customWidth="1"/>
    <col min="8710" max="8710" width="9.140625" style="812" customWidth="1"/>
    <col min="8711" max="8711" width="10" style="812" customWidth="1"/>
    <col min="8712" max="8712" width="10.5703125" style="812" customWidth="1"/>
    <col min="8713" max="8960" width="7.85546875" style="812"/>
    <col min="8961" max="8961" width="3.140625" style="812" customWidth="1"/>
    <col min="8962" max="8962" width="27.42578125" style="812" customWidth="1"/>
    <col min="8963" max="8963" width="7.85546875" style="812" customWidth="1"/>
    <col min="8964" max="8965" width="9.28515625" style="812" customWidth="1"/>
    <col min="8966" max="8966" width="9.140625" style="812" customWidth="1"/>
    <col min="8967" max="8967" width="10" style="812" customWidth="1"/>
    <col min="8968" max="8968" width="10.5703125" style="812" customWidth="1"/>
    <col min="8969" max="9216" width="7.85546875" style="812"/>
    <col min="9217" max="9217" width="3.140625" style="812" customWidth="1"/>
    <col min="9218" max="9218" width="27.42578125" style="812" customWidth="1"/>
    <col min="9219" max="9219" width="7.85546875" style="812" customWidth="1"/>
    <col min="9220" max="9221" width="9.28515625" style="812" customWidth="1"/>
    <col min="9222" max="9222" width="9.140625" style="812" customWidth="1"/>
    <col min="9223" max="9223" width="10" style="812" customWidth="1"/>
    <col min="9224" max="9224" width="10.5703125" style="812" customWidth="1"/>
    <col min="9225" max="9472" width="7.85546875" style="812"/>
    <col min="9473" max="9473" width="3.140625" style="812" customWidth="1"/>
    <col min="9474" max="9474" width="27.42578125" style="812" customWidth="1"/>
    <col min="9475" max="9475" width="7.85546875" style="812" customWidth="1"/>
    <col min="9476" max="9477" width="9.28515625" style="812" customWidth="1"/>
    <col min="9478" max="9478" width="9.140625" style="812" customWidth="1"/>
    <col min="9479" max="9479" width="10" style="812" customWidth="1"/>
    <col min="9480" max="9480" width="10.5703125" style="812" customWidth="1"/>
    <col min="9481" max="9728" width="7.85546875" style="812"/>
    <col min="9729" max="9729" width="3.140625" style="812" customWidth="1"/>
    <col min="9730" max="9730" width="27.42578125" style="812" customWidth="1"/>
    <col min="9731" max="9731" width="7.85546875" style="812" customWidth="1"/>
    <col min="9732" max="9733" width="9.28515625" style="812" customWidth="1"/>
    <col min="9734" max="9734" width="9.140625" style="812" customWidth="1"/>
    <col min="9735" max="9735" width="10" style="812" customWidth="1"/>
    <col min="9736" max="9736" width="10.5703125" style="812" customWidth="1"/>
    <col min="9737" max="9984" width="7.85546875" style="812"/>
    <col min="9985" max="9985" width="3.140625" style="812" customWidth="1"/>
    <col min="9986" max="9986" width="27.42578125" style="812" customWidth="1"/>
    <col min="9987" max="9987" width="7.85546875" style="812" customWidth="1"/>
    <col min="9988" max="9989" width="9.28515625" style="812" customWidth="1"/>
    <col min="9990" max="9990" width="9.140625" style="812" customWidth="1"/>
    <col min="9991" max="9991" width="10" style="812" customWidth="1"/>
    <col min="9992" max="9992" width="10.5703125" style="812" customWidth="1"/>
    <col min="9993" max="10240" width="7.85546875" style="812"/>
    <col min="10241" max="10241" width="3.140625" style="812" customWidth="1"/>
    <col min="10242" max="10242" width="27.42578125" style="812" customWidth="1"/>
    <col min="10243" max="10243" width="7.85546875" style="812" customWidth="1"/>
    <col min="10244" max="10245" width="9.28515625" style="812" customWidth="1"/>
    <col min="10246" max="10246" width="9.140625" style="812" customWidth="1"/>
    <col min="10247" max="10247" width="10" style="812" customWidth="1"/>
    <col min="10248" max="10248" width="10.5703125" style="812" customWidth="1"/>
    <col min="10249" max="10496" width="7.85546875" style="812"/>
    <col min="10497" max="10497" width="3.140625" style="812" customWidth="1"/>
    <col min="10498" max="10498" width="27.42578125" style="812" customWidth="1"/>
    <col min="10499" max="10499" width="7.85546875" style="812" customWidth="1"/>
    <col min="10500" max="10501" width="9.28515625" style="812" customWidth="1"/>
    <col min="10502" max="10502" width="9.140625" style="812" customWidth="1"/>
    <col min="10503" max="10503" width="10" style="812" customWidth="1"/>
    <col min="10504" max="10504" width="10.5703125" style="812" customWidth="1"/>
    <col min="10505" max="10752" width="7.85546875" style="812"/>
    <col min="10753" max="10753" width="3.140625" style="812" customWidth="1"/>
    <col min="10754" max="10754" width="27.42578125" style="812" customWidth="1"/>
    <col min="10755" max="10755" width="7.85546875" style="812" customWidth="1"/>
    <col min="10756" max="10757" width="9.28515625" style="812" customWidth="1"/>
    <col min="10758" max="10758" width="9.140625" style="812" customWidth="1"/>
    <col min="10759" max="10759" width="10" style="812" customWidth="1"/>
    <col min="10760" max="10760" width="10.5703125" style="812" customWidth="1"/>
    <col min="10761" max="11008" width="7.85546875" style="812"/>
    <col min="11009" max="11009" width="3.140625" style="812" customWidth="1"/>
    <col min="11010" max="11010" width="27.42578125" style="812" customWidth="1"/>
    <col min="11011" max="11011" width="7.85546875" style="812" customWidth="1"/>
    <col min="11012" max="11013" width="9.28515625" style="812" customWidth="1"/>
    <col min="11014" max="11014" width="9.140625" style="812" customWidth="1"/>
    <col min="11015" max="11015" width="10" style="812" customWidth="1"/>
    <col min="11016" max="11016" width="10.5703125" style="812" customWidth="1"/>
    <col min="11017" max="11264" width="7.85546875" style="812"/>
    <col min="11265" max="11265" width="3.140625" style="812" customWidth="1"/>
    <col min="11266" max="11266" width="27.42578125" style="812" customWidth="1"/>
    <col min="11267" max="11267" width="7.85546875" style="812" customWidth="1"/>
    <col min="11268" max="11269" width="9.28515625" style="812" customWidth="1"/>
    <col min="11270" max="11270" width="9.140625" style="812" customWidth="1"/>
    <col min="11271" max="11271" width="10" style="812" customWidth="1"/>
    <col min="11272" max="11272" width="10.5703125" style="812" customWidth="1"/>
    <col min="11273" max="11520" width="7.85546875" style="812"/>
    <col min="11521" max="11521" width="3.140625" style="812" customWidth="1"/>
    <col min="11522" max="11522" width="27.42578125" style="812" customWidth="1"/>
    <col min="11523" max="11523" width="7.85546875" style="812" customWidth="1"/>
    <col min="11524" max="11525" width="9.28515625" style="812" customWidth="1"/>
    <col min="11526" max="11526" width="9.140625" style="812" customWidth="1"/>
    <col min="11527" max="11527" width="10" style="812" customWidth="1"/>
    <col min="11528" max="11528" width="10.5703125" style="812" customWidth="1"/>
    <col min="11529" max="11776" width="7.85546875" style="812"/>
    <col min="11777" max="11777" width="3.140625" style="812" customWidth="1"/>
    <col min="11778" max="11778" width="27.42578125" style="812" customWidth="1"/>
    <col min="11779" max="11779" width="7.85546875" style="812" customWidth="1"/>
    <col min="11780" max="11781" width="9.28515625" style="812" customWidth="1"/>
    <col min="11782" max="11782" width="9.140625" style="812" customWidth="1"/>
    <col min="11783" max="11783" width="10" style="812" customWidth="1"/>
    <col min="11784" max="11784" width="10.5703125" style="812" customWidth="1"/>
    <col min="11785" max="12032" width="7.85546875" style="812"/>
    <col min="12033" max="12033" width="3.140625" style="812" customWidth="1"/>
    <col min="12034" max="12034" width="27.42578125" style="812" customWidth="1"/>
    <col min="12035" max="12035" width="7.85546875" style="812" customWidth="1"/>
    <col min="12036" max="12037" width="9.28515625" style="812" customWidth="1"/>
    <col min="12038" max="12038" width="9.140625" style="812" customWidth="1"/>
    <col min="12039" max="12039" width="10" style="812" customWidth="1"/>
    <col min="12040" max="12040" width="10.5703125" style="812" customWidth="1"/>
    <col min="12041" max="12288" width="7.85546875" style="812"/>
    <col min="12289" max="12289" width="3.140625" style="812" customWidth="1"/>
    <col min="12290" max="12290" width="27.42578125" style="812" customWidth="1"/>
    <col min="12291" max="12291" width="7.85546875" style="812" customWidth="1"/>
    <col min="12292" max="12293" width="9.28515625" style="812" customWidth="1"/>
    <col min="12294" max="12294" width="9.140625" style="812" customWidth="1"/>
    <col min="12295" max="12295" width="10" style="812" customWidth="1"/>
    <col min="12296" max="12296" width="10.5703125" style="812" customWidth="1"/>
    <col min="12297" max="12544" width="7.85546875" style="812"/>
    <col min="12545" max="12545" width="3.140625" style="812" customWidth="1"/>
    <col min="12546" max="12546" width="27.42578125" style="812" customWidth="1"/>
    <col min="12547" max="12547" width="7.85546875" style="812" customWidth="1"/>
    <col min="12548" max="12549" width="9.28515625" style="812" customWidth="1"/>
    <col min="12550" max="12550" width="9.140625" style="812" customWidth="1"/>
    <col min="12551" max="12551" width="10" style="812" customWidth="1"/>
    <col min="12552" max="12552" width="10.5703125" style="812" customWidth="1"/>
    <col min="12553" max="12800" width="7.85546875" style="812"/>
    <col min="12801" max="12801" width="3.140625" style="812" customWidth="1"/>
    <col min="12802" max="12802" width="27.42578125" style="812" customWidth="1"/>
    <col min="12803" max="12803" width="7.85546875" style="812" customWidth="1"/>
    <col min="12804" max="12805" width="9.28515625" style="812" customWidth="1"/>
    <col min="12806" max="12806" width="9.140625" style="812" customWidth="1"/>
    <col min="12807" max="12807" width="10" style="812" customWidth="1"/>
    <col min="12808" max="12808" width="10.5703125" style="812" customWidth="1"/>
    <col min="12809" max="13056" width="7.85546875" style="812"/>
    <col min="13057" max="13057" width="3.140625" style="812" customWidth="1"/>
    <col min="13058" max="13058" width="27.42578125" style="812" customWidth="1"/>
    <col min="13059" max="13059" width="7.85546875" style="812" customWidth="1"/>
    <col min="13060" max="13061" width="9.28515625" style="812" customWidth="1"/>
    <col min="13062" max="13062" width="9.140625" style="812" customWidth="1"/>
    <col min="13063" max="13063" width="10" style="812" customWidth="1"/>
    <col min="13064" max="13064" width="10.5703125" style="812" customWidth="1"/>
    <col min="13065" max="13312" width="7.85546875" style="812"/>
    <col min="13313" max="13313" width="3.140625" style="812" customWidth="1"/>
    <col min="13314" max="13314" width="27.42578125" style="812" customWidth="1"/>
    <col min="13315" max="13315" width="7.85546875" style="812" customWidth="1"/>
    <col min="13316" max="13317" width="9.28515625" style="812" customWidth="1"/>
    <col min="13318" max="13318" width="9.140625" style="812" customWidth="1"/>
    <col min="13319" max="13319" width="10" style="812" customWidth="1"/>
    <col min="13320" max="13320" width="10.5703125" style="812" customWidth="1"/>
    <col min="13321" max="13568" width="7.85546875" style="812"/>
    <col min="13569" max="13569" width="3.140625" style="812" customWidth="1"/>
    <col min="13570" max="13570" width="27.42578125" style="812" customWidth="1"/>
    <col min="13571" max="13571" width="7.85546875" style="812" customWidth="1"/>
    <col min="13572" max="13573" width="9.28515625" style="812" customWidth="1"/>
    <col min="13574" max="13574" width="9.140625" style="812" customWidth="1"/>
    <col min="13575" max="13575" width="10" style="812" customWidth="1"/>
    <col min="13576" max="13576" width="10.5703125" style="812" customWidth="1"/>
    <col min="13577" max="13824" width="7.85546875" style="812"/>
    <col min="13825" max="13825" width="3.140625" style="812" customWidth="1"/>
    <col min="13826" max="13826" width="27.42578125" style="812" customWidth="1"/>
    <col min="13827" max="13827" width="7.85546875" style="812" customWidth="1"/>
    <col min="13828" max="13829" width="9.28515625" style="812" customWidth="1"/>
    <col min="13830" max="13830" width="9.140625" style="812" customWidth="1"/>
    <col min="13831" max="13831" width="10" style="812" customWidth="1"/>
    <col min="13832" max="13832" width="10.5703125" style="812" customWidth="1"/>
    <col min="13833" max="14080" width="7.85546875" style="812"/>
    <col min="14081" max="14081" width="3.140625" style="812" customWidth="1"/>
    <col min="14082" max="14082" width="27.42578125" style="812" customWidth="1"/>
    <col min="14083" max="14083" width="7.85546875" style="812" customWidth="1"/>
    <col min="14084" max="14085" width="9.28515625" style="812" customWidth="1"/>
    <col min="14086" max="14086" width="9.140625" style="812" customWidth="1"/>
    <col min="14087" max="14087" width="10" style="812" customWidth="1"/>
    <col min="14088" max="14088" width="10.5703125" style="812" customWidth="1"/>
    <col min="14089" max="14336" width="7.85546875" style="812"/>
    <col min="14337" max="14337" width="3.140625" style="812" customWidth="1"/>
    <col min="14338" max="14338" width="27.42578125" style="812" customWidth="1"/>
    <col min="14339" max="14339" width="7.85546875" style="812" customWidth="1"/>
    <col min="14340" max="14341" width="9.28515625" style="812" customWidth="1"/>
    <col min="14342" max="14342" width="9.140625" style="812" customWidth="1"/>
    <col min="14343" max="14343" width="10" style="812" customWidth="1"/>
    <col min="14344" max="14344" width="10.5703125" style="812" customWidth="1"/>
    <col min="14345" max="14592" width="7.85546875" style="812"/>
    <col min="14593" max="14593" width="3.140625" style="812" customWidth="1"/>
    <col min="14594" max="14594" width="27.42578125" style="812" customWidth="1"/>
    <col min="14595" max="14595" width="7.85546875" style="812" customWidth="1"/>
    <col min="14596" max="14597" width="9.28515625" style="812" customWidth="1"/>
    <col min="14598" max="14598" width="9.140625" style="812" customWidth="1"/>
    <col min="14599" max="14599" width="10" style="812" customWidth="1"/>
    <col min="14600" max="14600" width="10.5703125" style="812" customWidth="1"/>
    <col min="14601" max="14848" width="7.85546875" style="812"/>
    <col min="14849" max="14849" width="3.140625" style="812" customWidth="1"/>
    <col min="14850" max="14850" width="27.42578125" style="812" customWidth="1"/>
    <col min="14851" max="14851" width="7.85546875" style="812" customWidth="1"/>
    <col min="14852" max="14853" width="9.28515625" style="812" customWidth="1"/>
    <col min="14854" max="14854" width="9.140625" style="812" customWidth="1"/>
    <col min="14855" max="14855" width="10" style="812" customWidth="1"/>
    <col min="14856" max="14856" width="10.5703125" style="812" customWidth="1"/>
    <col min="14857" max="15104" width="7.85546875" style="812"/>
    <col min="15105" max="15105" width="3.140625" style="812" customWidth="1"/>
    <col min="15106" max="15106" width="27.42578125" style="812" customWidth="1"/>
    <col min="15107" max="15107" width="7.85546875" style="812" customWidth="1"/>
    <col min="15108" max="15109" width="9.28515625" style="812" customWidth="1"/>
    <col min="15110" max="15110" width="9.140625" style="812" customWidth="1"/>
    <col min="15111" max="15111" width="10" style="812" customWidth="1"/>
    <col min="15112" max="15112" width="10.5703125" style="812" customWidth="1"/>
    <col min="15113" max="15360" width="7.85546875" style="812"/>
    <col min="15361" max="15361" width="3.140625" style="812" customWidth="1"/>
    <col min="15362" max="15362" width="27.42578125" style="812" customWidth="1"/>
    <col min="15363" max="15363" width="7.85546875" style="812" customWidth="1"/>
    <col min="15364" max="15365" width="9.28515625" style="812" customWidth="1"/>
    <col min="15366" max="15366" width="9.140625" style="812" customWidth="1"/>
    <col min="15367" max="15367" width="10" style="812" customWidth="1"/>
    <col min="15368" max="15368" width="10.5703125" style="812" customWidth="1"/>
    <col min="15369" max="15616" width="7.85546875" style="812"/>
    <col min="15617" max="15617" width="3.140625" style="812" customWidth="1"/>
    <col min="15618" max="15618" width="27.42578125" style="812" customWidth="1"/>
    <col min="15619" max="15619" width="7.85546875" style="812" customWidth="1"/>
    <col min="15620" max="15621" width="9.28515625" style="812" customWidth="1"/>
    <col min="15622" max="15622" width="9.140625" style="812" customWidth="1"/>
    <col min="15623" max="15623" width="10" style="812" customWidth="1"/>
    <col min="15624" max="15624" width="10.5703125" style="812" customWidth="1"/>
    <col min="15625" max="15872" width="7.85546875" style="812"/>
    <col min="15873" max="15873" width="3.140625" style="812" customWidth="1"/>
    <col min="15874" max="15874" width="27.42578125" style="812" customWidth="1"/>
    <col min="15875" max="15875" width="7.85546875" style="812" customWidth="1"/>
    <col min="15876" max="15877" width="9.28515625" style="812" customWidth="1"/>
    <col min="15878" max="15878" width="9.140625" style="812" customWidth="1"/>
    <col min="15879" max="15879" width="10" style="812" customWidth="1"/>
    <col min="15880" max="15880" width="10.5703125" style="812" customWidth="1"/>
    <col min="15881" max="16128" width="7.85546875" style="812"/>
    <col min="16129" max="16129" width="3.140625" style="812" customWidth="1"/>
    <col min="16130" max="16130" width="27.42578125" style="812" customWidth="1"/>
    <col min="16131" max="16131" width="7.85546875" style="812" customWidth="1"/>
    <col min="16132" max="16133" width="9.28515625" style="812" customWidth="1"/>
    <col min="16134" max="16134" width="9.140625" style="812" customWidth="1"/>
    <col min="16135" max="16135" width="10" style="812" customWidth="1"/>
    <col min="16136" max="16136" width="10.5703125" style="812" customWidth="1"/>
    <col min="16137" max="16384" width="7.85546875" style="812"/>
  </cols>
  <sheetData>
    <row r="1" spans="1:11" ht="13.5">
      <c r="A1" s="1921" t="s">
        <v>1737</v>
      </c>
    </row>
    <row r="2" spans="1:11" ht="12.75" customHeight="1">
      <c r="A2" s="2141" t="s">
        <v>716</v>
      </c>
      <c r="B2" s="2141"/>
      <c r="C2" s="2141"/>
      <c r="D2" s="2141"/>
      <c r="E2" s="2141"/>
      <c r="F2" s="2141"/>
      <c r="G2" s="2141"/>
    </row>
    <row r="3" spans="1:11" s="911" customFormat="1" ht="21.75" customHeight="1">
      <c r="A3" s="2142" t="s">
        <v>717</v>
      </c>
      <c r="B3" s="2142"/>
      <c r="C3" s="2142"/>
      <c r="D3" s="2142"/>
      <c r="E3" s="2142"/>
      <c r="F3" s="2142"/>
      <c r="G3" s="2142"/>
      <c r="H3" s="2142"/>
    </row>
    <row r="4" spans="1:11" ht="12.75" customHeight="1">
      <c r="A4" s="2121">
        <v>2016</v>
      </c>
      <c r="B4" s="2122"/>
      <c r="C4" s="1106"/>
      <c r="D4" s="1071"/>
      <c r="E4" s="1107"/>
      <c r="F4" s="431"/>
      <c r="H4" s="849" t="s">
        <v>673</v>
      </c>
      <c r="I4" s="827"/>
      <c r="J4" s="827"/>
      <c r="K4" s="827"/>
    </row>
    <row r="5" spans="1:11" ht="15.75" customHeight="1">
      <c r="A5" s="2134" t="s">
        <v>674</v>
      </c>
      <c r="B5" s="2132"/>
      <c r="C5" s="2136" t="s">
        <v>711</v>
      </c>
      <c r="D5" s="2138" t="s">
        <v>718</v>
      </c>
      <c r="E5" s="2143"/>
      <c r="F5" s="2139"/>
      <c r="G5" s="2138" t="s">
        <v>719</v>
      </c>
      <c r="H5" s="2143"/>
      <c r="I5" s="1081"/>
    </row>
    <row r="6" spans="1:11" ht="21.75" customHeight="1">
      <c r="A6" s="2135"/>
      <c r="B6" s="2133"/>
      <c r="C6" s="2137"/>
      <c r="D6" s="2144" t="s">
        <v>99</v>
      </c>
      <c r="E6" s="2064" t="s">
        <v>720</v>
      </c>
      <c r="F6" s="2064" t="s">
        <v>721</v>
      </c>
      <c r="G6" s="2064" t="s">
        <v>722</v>
      </c>
      <c r="H6" s="2064" t="s">
        <v>723</v>
      </c>
    </row>
    <row r="7" spans="1:11" ht="19.5" customHeight="1">
      <c r="A7" s="2135"/>
      <c r="B7" s="2133"/>
      <c r="C7" s="2137"/>
      <c r="D7" s="2144"/>
      <c r="E7" s="2065"/>
      <c r="F7" s="2065"/>
      <c r="G7" s="2065"/>
      <c r="H7" s="2065"/>
    </row>
    <row r="8" spans="1:11" ht="12.95" customHeight="1">
      <c r="A8" s="827"/>
      <c r="B8" s="827"/>
      <c r="C8" s="827"/>
      <c r="D8" s="854"/>
      <c r="E8" s="854"/>
      <c r="F8" s="854"/>
      <c r="G8" s="854"/>
      <c r="H8" s="827"/>
    </row>
    <row r="9" spans="1:11" s="826" customFormat="1" ht="15.75" customHeight="1">
      <c r="A9" s="826" t="s">
        <v>0</v>
      </c>
      <c r="B9" s="853"/>
      <c r="C9" s="873">
        <v>405</v>
      </c>
      <c r="D9" s="873">
        <v>15532379.000000007</v>
      </c>
      <c r="E9" s="873">
        <v>1936350.9999999995</v>
      </c>
      <c r="F9" s="873">
        <v>6696929.9999999935</v>
      </c>
      <c r="G9" s="873">
        <v>5275691.0000000028</v>
      </c>
      <c r="H9" s="873">
        <v>8923914.0799999963</v>
      </c>
    </row>
    <row r="10" spans="1:11" s="826" customFormat="1" ht="15.75" customHeight="1">
      <c r="C10" s="843"/>
      <c r="D10" s="843"/>
      <c r="E10" s="843"/>
      <c r="F10" s="843"/>
      <c r="G10" s="843"/>
    </row>
    <row r="11" spans="1:11" s="827" customFormat="1" ht="15.75" customHeight="1">
      <c r="B11" s="827" t="s">
        <v>681</v>
      </c>
      <c r="C11" s="1059">
        <v>84</v>
      </c>
      <c r="D11" s="873">
        <v>4749981.0000000009</v>
      </c>
      <c r="E11" s="874">
        <v>762678</v>
      </c>
      <c r="F11" s="874">
        <v>2179242</v>
      </c>
      <c r="G11" s="874">
        <v>2217236</v>
      </c>
      <c r="H11" s="844">
        <v>3395085.350000002</v>
      </c>
    </row>
    <row r="12" spans="1:11" s="827" customFormat="1" ht="15.75" customHeight="1">
      <c r="B12" s="827" t="s">
        <v>682</v>
      </c>
      <c r="C12" s="1059">
        <v>43</v>
      </c>
      <c r="D12" s="873">
        <v>1103895.0000000002</v>
      </c>
      <c r="E12" s="874">
        <v>89051.999999999985</v>
      </c>
      <c r="F12" s="874">
        <v>603544.00000000012</v>
      </c>
      <c r="G12" s="874">
        <v>422157.99999999994</v>
      </c>
      <c r="H12" s="844">
        <v>762681.03999999992</v>
      </c>
    </row>
    <row r="13" spans="1:11" s="827" customFormat="1" ht="15.75" customHeight="1">
      <c r="B13" s="845" t="s">
        <v>683</v>
      </c>
      <c r="C13" s="1059">
        <v>8</v>
      </c>
      <c r="D13" s="873">
        <v>110798.00000000001</v>
      </c>
      <c r="E13" s="874">
        <v>25686</v>
      </c>
      <c r="F13" s="874">
        <v>29545</v>
      </c>
      <c r="G13" s="874">
        <v>45857</v>
      </c>
      <c r="H13" s="844">
        <v>61358.36</v>
      </c>
    </row>
    <row r="14" spans="1:11" s="827" customFormat="1" ht="15.75" customHeight="1">
      <c r="B14" s="845" t="s">
        <v>684</v>
      </c>
      <c r="C14" s="1059">
        <v>32</v>
      </c>
      <c r="D14" s="873">
        <v>809450.99999999988</v>
      </c>
      <c r="E14" s="874">
        <v>215263</v>
      </c>
      <c r="F14" s="874">
        <v>147154.99999999997</v>
      </c>
      <c r="G14" s="874">
        <v>227978.00000000003</v>
      </c>
      <c r="H14" s="844">
        <v>473650.38000000006</v>
      </c>
    </row>
    <row r="15" spans="1:11" s="827" customFormat="1" ht="15.75" customHeight="1">
      <c r="B15" s="845" t="s">
        <v>685</v>
      </c>
      <c r="C15" s="1059">
        <v>56</v>
      </c>
      <c r="D15" s="873">
        <v>434176</v>
      </c>
      <c r="E15" s="874">
        <v>90228.000000000015</v>
      </c>
      <c r="F15" s="874">
        <v>65068.999999999993</v>
      </c>
      <c r="G15" s="874">
        <v>237934.99999999997</v>
      </c>
      <c r="H15" s="844">
        <v>263444.26999999996</v>
      </c>
    </row>
    <row r="16" spans="1:11" s="827" customFormat="1" ht="15.75" customHeight="1">
      <c r="B16" s="845" t="s">
        <v>686</v>
      </c>
      <c r="C16" s="1059">
        <v>51</v>
      </c>
      <c r="D16" s="873">
        <v>2340204</v>
      </c>
      <c r="E16" s="874">
        <v>173527.99999999994</v>
      </c>
      <c r="F16" s="874">
        <v>598843</v>
      </c>
      <c r="G16" s="874">
        <v>583546</v>
      </c>
      <c r="H16" s="844">
        <v>1862788.1399999997</v>
      </c>
    </row>
    <row r="17" spans="1:12" s="827" customFormat="1" ht="15.75" customHeight="1">
      <c r="B17" s="845" t="s">
        <v>687</v>
      </c>
      <c r="C17" s="1059">
        <v>49</v>
      </c>
      <c r="D17" s="873">
        <v>3876391.0000000009</v>
      </c>
      <c r="E17" s="874">
        <v>316867.00000000006</v>
      </c>
      <c r="F17" s="874">
        <v>2551143.9999999995</v>
      </c>
      <c r="G17" s="874">
        <v>714797</v>
      </c>
      <c r="H17" s="844">
        <v>946101.4700000002</v>
      </c>
    </row>
    <row r="18" spans="1:12" s="827" customFormat="1" ht="15.75" customHeight="1">
      <c r="B18" s="845" t="s">
        <v>688</v>
      </c>
      <c r="C18" s="1059">
        <v>60</v>
      </c>
      <c r="D18" s="873">
        <v>1128211.9999999998</v>
      </c>
      <c r="E18" s="874">
        <v>162596</v>
      </c>
      <c r="F18" s="874">
        <v>285055.99999999988</v>
      </c>
      <c r="G18" s="874">
        <v>515571.00000000012</v>
      </c>
      <c r="H18" s="844">
        <v>538233.5199999999</v>
      </c>
    </row>
    <row r="19" spans="1:12" s="827" customFormat="1" ht="15.75" customHeight="1">
      <c r="B19" s="845" t="s">
        <v>689</v>
      </c>
      <c r="C19" s="1059">
        <v>17</v>
      </c>
      <c r="D19" s="873">
        <v>568207</v>
      </c>
      <c r="E19" s="874">
        <v>56818.999999999993</v>
      </c>
      <c r="F19" s="874">
        <v>124202</v>
      </c>
      <c r="G19" s="874">
        <v>297842</v>
      </c>
      <c r="H19" s="844">
        <v>359407.42</v>
      </c>
    </row>
    <row r="20" spans="1:12" s="827" customFormat="1" ht="15.75" customHeight="1">
      <c r="B20" s="431" t="s">
        <v>690</v>
      </c>
      <c r="C20" s="1108">
        <v>5</v>
      </c>
      <c r="D20" s="873">
        <v>411064</v>
      </c>
      <c r="E20" s="874">
        <v>43634</v>
      </c>
      <c r="F20" s="874">
        <v>113130</v>
      </c>
      <c r="G20" s="874">
        <v>12771</v>
      </c>
      <c r="H20" s="844">
        <v>261164.13</v>
      </c>
    </row>
    <row r="21" spans="1:12" s="827" customFormat="1" ht="6.95" customHeight="1">
      <c r="B21" s="431"/>
      <c r="C21" s="1108"/>
      <c r="D21" s="873"/>
      <c r="E21" s="874"/>
      <c r="F21" s="874"/>
      <c r="G21" s="874"/>
      <c r="H21" s="844"/>
    </row>
    <row r="22" spans="1:12" ht="3" customHeight="1" thickBot="1">
      <c r="A22" s="840"/>
      <c r="B22" s="840"/>
      <c r="C22" s="840"/>
      <c r="D22" s="1084"/>
      <c r="E22" s="1084"/>
      <c r="F22" s="1084"/>
      <c r="G22" s="1084"/>
      <c r="H22" s="1084"/>
    </row>
    <row r="23" spans="1:12" ht="3.75" customHeight="1" thickTop="1">
      <c r="A23" s="431"/>
      <c r="B23" s="431"/>
      <c r="C23" s="431"/>
      <c r="D23" s="1071"/>
      <c r="E23" s="1071"/>
      <c r="F23" s="1071"/>
      <c r="G23" s="1071"/>
      <c r="H23" s="1071"/>
    </row>
    <row r="24" spans="1:12" s="122" customFormat="1" ht="12.95" customHeight="1">
      <c r="A24" s="2116" t="s">
        <v>670</v>
      </c>
      <c r="B24" s="2116"/>
      <c r="C24" s="2116"/>
      <c r="D24" s="2116"/>
      <c r="E24" s="2116"/>
      <c r="G24" s="1097"/>
    </row>
    <row r="25" spans="1:12" ht="9.75" customHeight="1">
      <c r="A25" s="1066"/>
      <c r="B25" s="1067"/>
      <c r="C25" s="1067"/>
      <c r="D25" s="854"/>
      <c r="E25" s="854"/>
      <c r="F25" s="827"/>
      <c r="G25" s="827"/>
      <c r="H25" s="827"/>
    </row>
    <row r="26" spans="1:12" s="1089" customFormat="1" ht="12" customHeight="1">
      <c r="A26" s="1086" t="s">
        <v>691</v>
      </c>
      <c r="B26" s="1086"/>
      <c r="C26" s="1087"/>
      <c r="D26" s="1086"/>
      <c r="E26" s="1086"/>
      <c r="F26" s="1086"/>
      <c r="G26" s="1086"/>
      <c r="H26" s="1086"/>
      <c r="I26" s="1086"/>
      <c r="J26" s="1086"/>
      <c r="K26" s="1088"/>
      <c r="L26" s="1088"/>
    </row>
    <row r="27" spans="1:12" s="1109" customFormat="1" ht="9" customHeight="1">
      <c r="A27" s="1098" t="s">
        <v>692</v>
      </c>
      <c r="B27" s="1086"/>
      <c r="C27" s="1087"/>
      <c r="D27" s="1086"/>
      <c r="E27" s="1086"/>
      <c r="F27" s="1086"/>
      <c r="G27" s="1086"/>
      <c r="H27" s="1086"/>
      <c r="I27" s="1086"/>
      <c r="J27" s="1086"/>
      <c r="K27" s="1088"/>
      <c r="L27" s="1088"/>
    </row>
    <row r="28" spans="1:12" s="1111" customFormat="1" ht="9" customHeight="1">
      <c r="A28" s="1098" t="s">
        <v>724</v>
      </c>
      <c r="B28" s="1110"/>
      <c r="C28" s="1110"/>
      <c r="D28" s="1110"/>
      <c r="E28" s="1110"/>
      <c r="F28" s="1110"/>
      <c r="G28" s="1110"/>
      <c r="H28" s="1110"/>
    </row>
    <row r="29" spans="1:12" s="1111" customFormat="1" ht="9" customHeight="1">
      <c r="A29" s="1098" t="s">
        <v>725</v>
      </c>
      <c r="B29" s="1110"/>
      <c r="C29" s="1110"/>
      <c r="D29" s="1110"/>
      <c r="E29" s="1110"/>
      <c r="F29" s="1110"/>
      <c r="G29" s="1110"/>
      <c r="H29" s="1110"/>
    </row>
    <row r="30" spans="1:12" s="1111" customFormat="1" ht="9" customHeight="1">
      <c r="A30" s="1098" t="s">
        <v>726</v>
      </c>
      <c r="B30" s="1110"/>
      <c r="C30" s="1110"/>
      <c r="D30" s="1110"/>
      <c r="E30" s="1110"/>
      <c r="F30" s="1110"/>
      <c r="G30" s="1110"/>
      <c r="H30" s="1110"/>
    </row>
    <row r="31" spans="1:12">
      <c r="A31" s="827"/>
      <c r="B31" s="827"/>
      <c r="C31" s="827"/>
      <c r="D31" s="827"/>
      <c r="E31" s="827"/>
      <c r="F31" s="827"/>
      <c r="G31" s="827"/>
      <c r="H31" s="827"/>
    </row>
  </sheetData>
  <mergeCells count="13">
    <mergeCell ref="G6:G7"/>
    <mergeCell ref="H6:H7"/>
    <mergeCell ref="A24:E24"/>
    <mergeCell ref="A2:G2"/>
    <mergeCell ref="A3:H3"/>
    <mergeCell ref="A4:B4"/>
    <mergeCell ref="A5:B7"/>
    <mergeCell ref="C5:C7"/>
    <mergeCell ref="D5:F5"/>
    <mergeCell ref="G5:H5"/>
    <mergeCell ref="D6:D7"/>
    <mergeCell ref="E6:E7"/>
    <mergeCell ref="F6:F7"/>
  </mergeCells>
  <hyperlinks>
    <hyperlink ref="A27" r:id="rId1"/>
    <hyperlink ref="A28" r:id="rId2"/>
    <hyperlink ref="A29" r:id="rId3"/>
    <hyperlink ref="A30" r:id="rId4"/>
    <hyperlink ref="A1" location="Índice!A1" display="Voltar ao índice"/>
  </hyperlinks>
  <pageMargins left="0.78740157480314965" right="0.78740157480314965" top="1.1811023622047245" bottom="0.78740157480314965" header="0" footer="0"/>
  <pageSetup paperSize="9" orientation="portrait" horizontalDpi="300" verticalDpi="300" r:id="rId5"/>
  <headerFooter alignWithMargins="0"/>
</worksheet>
</file>

<file path=xl/worksheets/sheet53.xml><?xml version="1.0" encoding="utf-8"?>
<worksheet xmlns="http://schemas.openxmlformats.org/spreadsheetml/2006/main" xmlns:r="http://schemas.openxmlformats.org/officeDocument/2006/relationships">
  <dimension ref="A1:L30"/>
  <sheetViews>
    <sheetView showGridLines="0" workbookViewId="0"/>
  </sheetViews>
  <sheetFormatPr defaultColWidth="7.85546875" defaultRowHeight="12.75"/>
  <cols>
    <col min="1" max="1" width="20.140625" style="122" customWidth="1"/>
    <col min="2" max="2" width="7.85546875" style="122" customWidth="1"/>
    <col min="3" max="3" width="11.28515625" style="530" customWidth="1"/>
    <col min="4" max="4" width="14" style="1099" customWidth="1"/>
    <col min="5" max="5" width="12.28515625" style="122" customWidth="1"/>
    <col min="6" max="6" width="11.28515625" style="122" customWidth="1"/>
    <col min="7" max="7" width="10" style="122" customWidth="1"/>
    <col min="8" max="256" width="7.85546875" style="122"/>
    <col min="257" max="257" width="20.140625" style="122" customWidth="1"/>
    <col min="258" max="258" width="7.85546875" style="122" customWidth="1"/>
    <col min="259" max="259" width="11.28515625" style="122" customWidth="1"/>
    <col min="260" max="260" width="14" style="122" customWidth="1"/>
    <col min="261" max="261" width="12.28515625" style="122" customWidth="1"/>
    <col min="262" max="262" width="11.28515625" style="122" customWidth="1"/>
    <col min="263" max="263" width="10" style="122" customWidth="1"/>
    <col min="264" max="512" width="7.85546875" style="122"/>
    <col min="513" max="513" width="20.140625" style="122" customWidth="1"/>
    <col min="514" max="514" width="7.85546875" style="122" customWidth="1"/>
    <col min="515" max="515" width="11.28515625" style="122" customWidth="1"/>
    <col min="516" max="516" width="14" style="122" customWidth="1"/>
    <col min="517" max="517" width="12.28515625" style="122" customWidth="1"/>
    <col min="518" max="518" width="11.28515625" style="122" customWidth="1"/>
    <col min="519" max="519" width="10" style="122" customWidth="1"/>
    <col min="520" max="768" width="7.85546875" style="122"/>
    <col min="769" max="769" width="20.140625" style="122" customWidth="1"/>
    <col min="770" max="770" width="7.85546875" style="122" customWidth="1"/>
    <col min="771" max="771" width="11.28515625" style="122" customWidth="1"/>
    <col min="772" max="772" width="14" style="122" customWidth="1"/>
    <col min="773" max="773" width="12.28515625" style="122" customWidth="1"/>
    <col min="774" max="774" width="11.28515625" style="122" customWidth="1"/>
    <col min="775" max="775" width="10" style="122" customWidth="1"/>
    <col min="776" max="1024" width="7.85546875" style="122"/>
    <col min="1025" max="1025" width="20.140625" style="122" customWidth="1"/>
    <col min="1026" max="1026" width="7.85546875" style="122" customWidth="1"/>
    <col min="1027" max="1027" width="11.28515625" style="122" customWidth="1"/>
    <col min="1028" max="1028" width="14" style="122" customWidth="1"/>
    <col min="1029" max="1029" width="12.28515625" style="122" customWidth="1"/>
    <col min="1030" max="1030" width="11.28515625" style="122" customWidth="1"/>
    <col min="1031" max="1031" width="10" style="122" customWidth="1"/>
    <col min="1032" max="1280" width="7.85546875" style="122"/>
    <col min="1281" max="1281" width="20.140625" style="122" customWidth="1"/>
    <col min="1282" max="1282" width="7.85546875" style="122" customWidth="1"/>
    <col min="1283" max="1283" width="11.28515625" style="122" customWidth="1"/>
    <col min="1284" max="1284" width="14" style="122" customWidth="1"/>
    <col min="1285" max="1285" width="12.28515625" style="122" customWidth="1"/>
    <col min="1286" max="1286" width="11.28515625" style="122" customWidth="1"/>
    <col min="1287" max="1287" width="10" style="122" customWidth="1"/>
    <col min="1288" max="1536" width="7.85546875" style="122"/>
    <col min="1537" max="1537" width="20.140625" style="122" customWidth="1"/>
    <col min="1538" max="1538" width="7.85546875" style="122" customWidth="1"/>
    <col min="1539" max="1539" width="11.28515625" style="122" customWidth="1"/>
    <col min="1540" max="1540" width="14" style="122" customWidth="1"/>
    <col min="1541" max="1541" width="12.28515625" style="122" customWidth="1"/>
    <col min="1542" max="1542" width="11.28515625" style="122" customWidth="1"/>
    <col min="1543" max="1543" width="10" style="122" customWidth="1"/>
    <col min="1544" max="1792" width="7.85546875" style="122"/>
    <col min="1793" max="1793" width="20.140625" style="122" customWidth="1"/>
    <col min="1794" max="1794" width="7.85546875" style="122" customWidth="1"/>
    <col min="1795" max="1795" width="11.28515625" style="122" customWidth="1"/>
    <col min="1796" max="1796" width="14" style="122" customWidth="1"/>
    <col min="1797" max="1797" width="12.28515625" style="122" customWidth="1"/>
    <col min="1798" max="1798" width="11.28515625" style="122" customWidth="1"/>
    <col min="1799" max="1799" width="10" style="122" customWidth="1"/>
    <col min="1800" max="2048" width="7.85546875" style="122"/>
    <col min="2049" max="2049" width="20.140625" style="122" customWidth="1"/>
    <col min="2050" max="2050" width="7.85546875" style="122" customWidth="1"/>
    <col min="2051" max="2051" width="11.28515625" style="122" customWidth="1"/>
    <col min="2052" max="2052" width="14" style="122" customWidth="1"/>
    <col min="2053" max="2053" width="12.28515625" style="122" customWidth="1"/>
    <col min="2054" max="2054" width="11.28515625" style="122" customWidth="1"/>
    <col min="2055" max="2055" width="10" style="122" customWidth="1"/>
    <col min="2056" max="2304" width="7.85546875" style="122"/>
    <col min="2305" max="2305" width="20.140625" style="122" customWidth="1"/>
    <col min="2306" max="2306" width="7.85546875" style="122" customWidth="1"/>
    <col min="2307" max="2307" width="11.28515625" style="122" customWidth="1"/>
    <col min="2308" max="2308" width="14" style="122" customWidth="1"/>
    <col min="2309" max="2309" width="12.28515625" style="122" customWidth="1"/>
    <col min="2310" max="2310" width="11.28515625" style="122" customWidth="1"/>
    <col min="2311" max="2311" width="10" style="122" customWidth="1"/>
    <col min="2312" max="2560" width="7.85546875" style="122"/>
    <col min="2561" max="2561" width="20.140625" style="122" customWidth="1"/>
    <col min="2562" max="2562" width="7.85546875" style="122" customWidth="1"/>
    <col min="2563" max="2563" width="11.28515625" style="122" customWidth="1"/>
    <col min="2564" max="2564" width="14" style="122" customWidth="1"/>
    <col min="2565" max="2565" width="12.28515625" style="122" customWidth="1"/>
    <col min="2566" max="2566" width="11.28515625" style="122" customWidth="1"/>
    <col min="2567" max="2567" width="10" style="122" customWidth="1"/>
    <col min="2568" max="2816" width="7.85546875" style="122"/>
    <col min="2817" max="2817" width="20.140625" style="122" customWidth="1"/>
    <col min="2818" max="2818" width="7.85546875" style="122" customWidth="1"/>
    <col min="2819" max="2819" width="11.28515625" style="122" customWidth="1"/>
    <col min="2820" max="2820" width="14" style="122" customWidth="1"/>
    <col min="2821" max="2821" width="12.28515625" style="122" customWidth="1"/>
    <col min="2822" max="2822" width="11.28515625" style="122" customWidth="1"/>
    <col min="2823" max="2823" width="10" style="122" customWidth="1"/>
    <col min="2824" max="3072" width="7.85546875" style="122"/>
    <col min="3073" max="3073" width="20.140625" style="122" customWidth="1"/>
    <col min="3074" max="3074" width="7.85546875" style="122" customWidth="1"/>
    <col min="3075" max="3075" width="11.28515625" style="122" customWidth="1"/>
    <col min="3076" max="3076" width="14" style="122" customWidth="1"/>
    <col min="3077" max="3077" width="12.28515625" style="122" customWidth="1"/>
    <col min="3078" max="3078" width="11.28515625" style="122" customWidth="1"/>
    <col min="3079" max="3079" width="10" style="122" customWidth="1"/>
    <col min="3080" max="3328" width="7.85546875" style="122"/>
    <col min="3329" max="3329" width="20.140625" style="122" customWidth="1"/>
    <col min="3330" max="3330" width="7.85546875" style="122" customWidth="1"/>
    <col min="3331" max="3331" width="11.28515625" style="122" customWidth="1"/>
    <col min="3332" max="3332" width="14" style="122" customWidth="1"/>
    <col min="3333" max="3333" width="12.28515625" style="122" customWidth="1"/>
    <col min="3334" max="3334" width="11.28515625" style="122" customWidth="1"/>
    <col min="3335" max="3335" width="10" style="122" customWidth="1"/>
    <col min="3336" max="3584" width="7.85546875" style="122"/>
    <col min="3585" max="3585" width="20.140625" style="122" customWidth="1"/>
    <col min="3586" max="3586" width="7.85546875" style="122" customWidth="1"/>
    <col min="3587" max="3587" width="11.28515625" style="122" customWidth="1"/>
    <col min="3588" max="3588" width="14" style="122" customWidth="1"/>
    <col min="3589" max="3589" width="12.28515625" style="122" customWidth="1"/>
    <col min="3590" max="3590" width="11.28515625" style="122" customWidth="1"/>
    <col min="3591" max="3591" width="10" style="122" customWidth="1"/>
    <col min="3592" max="3840" width="7.85546875" style="122"/>
    <col min="3841" max="3841" width="20.140625" style="122" customWidth="1"/>
    <col min="3842" max="3842" width="7.85546875" style="122" customWidth="1"/>
    <col min="3843" max="3843" width="11.28515625" style="122" customWidth="1"/>
    <col min="3844" max="3844" width="14" style="122" customWidth="1"/>
    <col min="3845" max="3845" width="12.28515625" style="122" customWidth="1"/>
    <col min="3846" max="3846" width="11.28515625" style="122" customWidth="1"/>
    <col min="3847" max="3847" width="10" style="122" customWidth="1"/>
    <col min="3848" max="4096" width="7.85546875" style="122"/>
    <col min="4097" max="4097" width="20.140625" style="122" customWidth="1"/>
    <col min="4098" max="4098" width="7.85546875" style="122" customWidth="1"/>
    <col min="4099" max="4099" width="11.28515625" style="122" customWidth="1"/>
    <col min="4100" max="4100" width="14" style="122" customWidth="1"/>
    <col min="4101" max="4101" width="12.28515625" style="122" customWidth="1"/>
    <col min="4102" max="4102" width="11.28515625" style="122" customWidth="1"/>
    <col min="4103" max="4103" width="10" style="122" customWidth="1"/>
    <col min="4104" max="4352" width="7.85546875" style="122"/>
    <col min="4353" max="4353" width="20.140625" style="122" customWidth="1"/>
    <col min="4354" max="4354" width="7.85546875" style="122" customWidth="1"/>
    <col min="4355" max="4355" width="11.28515625" style="122" customWidth="1"/>
    <col min="4356" max="4356" width="14" style="122" customWidth="1"/>
    <col min="4357" max="4357" width="12.28515625" style="122" customWidth="1"/>
    <col min="4358" max="4358" width="11.28515625" style="122" customWidth="1"/>
    <col min="4359" max="4359" width="10" style="122" customWidth="1"/>
    <col min="4360" max="4608" width="7.85546875" style="122"/>
    <col min="4609" max="4609" width="20.140625" style="122" customWidth="1"/>
    <col min="4610" max="4610" width="7.85546875" style="122" customWidth="1"/>
    <col min="4611" max="4611" width="11.28515625" style="122" customWidth="1"/>
    <col min="4612" max="4612" width="14" style="122" customWidth="1"/>
    <col min="4613" max="4613" width="12.28515625" style="122" customWidth="1"/>
    <col min="4614" max="4614" width="11.28515625" style="122" customWidth="1"/>
    <col min="4615" max="4615" width="10" style="122" customWidth="1"/>
    <col min="4616" max="4864" width="7.85546875" style="122"/>
    <col min="4865" max="4865" width="20.140625" style="122" customWidth="1"/>
    <col min="4866" max="4866" width="7.85546875" style="122" customWidth="1"/>
    <col min="4867" max="4867" width="11.28515625" style="122" customWidth="1"/>
    <col min="4868" max="4868" width="14" style="122" customWidth="1"/>
    <col min="4869" max="4869" width="12.28515625" style="122" customWidth="1"/>
    <col min="4870" max="4870" width="11.28515625" style="122" customWidth="1"/>
    <col min="4871" max="4871" width="10" style="122" customWidth="1"/>
    <col min="4872" max="5120" width="7.85546875" style="122"/>
    <col min="5121" max="5121" width="20.140625" style="122" customWidth="1"/>
    <col min="5122" max="5122" width="7.85546875" style="122" customWidth="1"/>
    <col min="5123" max="5123" width="11.28515625" style="122" customWidth="1"/>
    <col min="5124" max="5124" width="14" style="122" customWidth="1"/>
    <col min="5125" max="5125" width="12.28515625" style="122" customWidth="1"/>
    <col min="5126" max="5126" width="11.28515625" style="122" customWidth="1"/>
    <col min="5127" max="5127" width="10" style="122" customWidth="1"/>
    <col min="5128" max="5376" width="7.85546875" style="122"/>
    <col min="5377" max="5377" width="20.140625" style="122" customWidth="1"/>
    <col min="5378" max="5378" width="7.85546875" style="122" customWidth="1"/>
    <col min="5379" max="5379" width="11.28515625" style="122" customWidth="1"/>
    <col min="5380" max="5380" width="14" style="122" customWidth="1"/>
    <col min="5381" max="5381" width="12.28515625" style="122" customWidth="1"/>
    <col min="5382" max="5382" width="11.28515625" style="122" customWidth="1"/>
    <col min="5383" max="5383" width="10" style="122" customWidth="1"/>
    <col min="5384" max="5632" width="7.85546875" style="122"/>
    <col min="5633" max="5633" width="20.140625" style="122" customWidth="1"/>
    <col min="5634" max="5634" width="7.85546875" style="122" customWidth="1"/>
    <col min="5635" max="5635" width="11.28515625" style="122" customWidth="1"/>
    <col min="5636" max="5636" width="14" style="122" customWidth="1"/>
    <col min="5637" max="5637" width="12.28515625" style="122" customWidth="1"/>
    <col min="5638" max="5638" width="11.28515625" style="122" customWidth="1"/>
    <col min="5639" max="5639" width="10" style="122" customWidth="1"/>
    <col min="5640" max="5888" width="7.85546875" style="122"/>
    <col min="5889" max="5889" width="20.140625" style="122" customWidth="1"/>
    <col min="5890" max="5890" width="7.85546875" style="122" customWidth="1"/>
    <col min="5891" max="5891" width="11.28515625" style="122" customWidth="1"/>
    <col min="5892" max="5892" width="14" style="122" customWidth="1"/>
    <col min="5893" max="5893" width="12.28515625" style="122" customWidth="1"/>
    <col min="5894" max="5894" width="11.28515625" style="122" customWidth="1"/>
    <col min="5895" max="5895" width="10" style="122" customWidth="1"/>
    <col min="5896" max="6144" width="7.85546875" style="122"/>
    <col min="6145" max="6145" width="20.140625" style="122" customWidth="1"/>
    <col min="6146" max="6146" width="7.85546875" style="122" customWidth="1"/>
    <col min="6147" max="6147" width="11.28515625" style="122" customWidth="1"/>
    <col min="6148" max="6148" width="14" style="122" customWidth="1"/>
    <col min="6149" max="6149" width="12.28515625" style="122" customWidth="1"/>
    <col min="6150" max="6150" width="11.28515625" style="122" customWidth="1"/>
    <col min="6151" max="6151" width="10" style="122" customWidth="1"/>
    <col min="6152" max="6400" width="7.85546875" style="122"/>
    <col min="6401" max="6401" width="20.140625" style="122" customWidth="1"/>
    <col min="6402" max="6402" width="7.85546875" style="122" customWidth="1"/>
    <col min="6403" max="6403" width="11.28515625" style="122" customWidth="1"/>
    <col min="6404" max="6404" width="14" style="122" customWidth="1"/>
    <col min="6405" max="6405" width="12.28515625" style="122" customWidth="1"/>
    <col min="6406" max="6406" width="11.28515625" style="122" customWidth="1"/>
    <col min="6407" max="6407" width="10" style="122" customWidth="1"/>
    <col min="6408" max="6656" width="7.85546875" style="122"/>
    <col min="6657" max="6657" width="20.140625" style="122" customWidth="1"/>
    <col min="6658" max="6658" width="7.85546875" style="122" customWidth="1"/>
    <col min="6659" max="6659" width="11.28515625" style="122" customWidth="1"/>
    <col min="6660" max="6660" width="14" style="122" customWidth="1"/>
    <col min="6661" max="6661" width="12.28515625" style="122" customWidth="1"/>
    <col min="6662" max="6662" width="11.28515625" style="122" customWidth="1"/>
    <col min="6663" max="6663" width="10" style="122" customWidth="1"/>
    <col min="6664" max="6912" width="7.85546875" style="122"/>
    <col min="6913" max="6913" width="20.140625" style="122" customWidth="1"/>
    <col min="6914" max="6914" width="7.85546875" style="122" customWidth="1"/>
    <col min="6915" max="6915" width="11.28515625" style="122" customWidth="1"/>
    <col min="6916" max="6916" width="14" style="122" customWidth="1"/>
    <col min="6917" max="6917" width="12.28515625" style="122" customWidth="1"/>
    <col min="6918" max="6918" width="11.28515625" style="122" customWidth="1"/>
    <col min="6919" max="6919" width="10" style="122" customWidth="1"/>
    <col min="6920" max="7168" width="7.85546875" style="122"/>
    <col min="7169" max="7169" width="20.140625" style="122" customWidth="1"/>
    <col min="7170" max="7170" width="7.85546875" style="122" customWidth="1"/>
    <col min="7171" max="7171" width="11.28515625" style="122" customWidth="1"/>
    <col min="7172" max="7172" width="14" style="122" customWidth="1"/>
    <col min="7173" max="7173" width="12.28515625" style="122" customWidth="1"/>
    <col min="7174" max="7174" width="11.28515625" style="122" customWidth="1"/>
    <col min="7175" max="7175" width="10" style="122" customWidth="1"/>
    <col min="7176" max="7424" width="7.85546875" style="122"/>
    <col min="7425" max="7425" width="20.140625" style="122" customWidth="1"/>
    <col min="7426" max="7426" width="7.85546875" style="122" customWidth="1"/>
    <col min="7427" max="7427" width="11.28515625" style="122" customWidth="1"/>
    <col min="7428" max="7428" width="14" style="122" customWidth="1"/>
    <col min="7429" max="7429" width="12.28515625" style="122" customWidth="1"/>
    <col min="7430" max="7430" width="11.28515625" style="122" customWidth="1"/>
    <col min="7431" max="7431" width="10" style="122" customWidth="1"/>
    <col min="7432" max="7680" width="7.85546875" style="122"/>
    <col min="7681" max="7681" width="20.140625" style="122" customWidth="1"/>
    <col min="7682" max="7682" width="7.85546875" style="122" customWidth="1"/>
    <col min="7683" max="7683" width="11.28515625" style="122" customWidth="1"/>
    <col min="7684" max="7684" width="14" style="122" customWidth="1"/>
    <col min="7685" max="7685" width="12.28515625" style="122" customWidth="1"/>
    <col min="7686" max="7686" width="11.28515625" style="122" customWidth="1"/>
    <col min="7687" max="7687" width="10" style="122" customWidth="1"/>
    <col min="7688" max="7936" width="7.85546875" style="122"/>
    <col min="7937" max="7937" width="20.140625" style="122" customWidth="1"/>
    <col min="7938" max="7938" width="7.85546875" style="122" customWidth="1"/>
    <col min="7939" max="7939" width="11.28515625" style="122" customWidth="1"/>
    <col min="7940" max="7940" width="14" style="122" customWidth="1"/>
    <col min="7941" max="7941" width="12.28515625" style="122" customWidth="1"/>
    <col min="7942" max="7942" width="11.28515625" style="122" customWidth="1"/>
    <col min="7943" max="7943" width="10" style="122" customWidth="1"/>
    <col min="7944" max="8192" width="7.85546875" style="122"/>
    <col min="8193" max="8193" width="20.140625" style="122" customWidth="1"/>
    <col min="8194" max="8194" width="7.85546875" style="122" customWidth="1"/>
    <col min="8195" max="8195" width="11.28515625" style="122" customWidth="1"/>
    <col min="8196" max="8196" width="14" style="122" customWidth="1"/>
    <col min="8197" max="8197" width="12.28515625" style="122" customWidth="1"/>
    <col min="8198" max="8198" width="11.28515625" style="122" customWidth="1"/>
    <col min="8199" max="8199" width="10" style="122" customWidth="1"/>
    <col min="8200" max="8448" width="7.85546875" style="122"/>
    <col min="8449" max="8449" width="20.140625" style="122" customWidth="1"/>
    <col min="8450" max="8450" width="7.85546875" style="122" customWidth="1"/>
    <col min="8451" max="8451" width="11.28515625" style="122" customWidth="1"/>
    <col min="8452" max="8452" width="14" style="122" customWidth="1"/>
    <col min="8453" max="8453" width="12.28515625" style="122" customWidth="1"/>
    <col min="8454" max="8454" width="11.28515625" style="122" customWidth="1"/>
    <col min="8455" max="8455" width="10" style="122" customWidth="1"/>
    <col min="8456" max="8704" width="7.85546875" style="122"/>
    <col min="8705" max="8705" width="20.140625" style="122" customWidth="1"/>
    <col min="8706" max="8706" width="7.85546875" style="122" customWidth="1"/>
    <col min="8707" max="8707" width="11.28515625" style="122" customWidth="1"/>
    <col min="8708" max="8708" width="14" style="122" customWidth="1"/>
    <col min="8709" max="8709" width="12.28515625" style="122" customWidth="1"/>
    <col min="8710" max="8710" width="11.28515625" style="122" customWidth="1"/>
    <col min="8711" max="8711" width="10" style="122" customWidth="1"/>
    <col min="8712" max="8960" width="7.85546875" style="122"/>
    <col min="8961" max="8961" width="20.140625" style="122" customWidth="1"/>
    <col min="8962" max="8962" width="7.85546875" style="122" customWidth="1"/>
    <col min="8963" max="8963" width="11.28515625" style="122" customWidth="1"/>
    <col min="8964" max="8964" width="14" style="122" customWidth="1"/>
    <col min="8965" max="8965" width="12.28515625" style="122" customWidth="1"/>
    <col min="8966" max="8966" width="11.28515625" style="122" customWidth="1"/>
    <col min="8967" max="8967" width="10" style="122" customWidth="1"/>
    <col min="8968" max="9216" width="7.85546875" style="122"/>
    <col min="9217" max="9217" width="20.140625" style="122" customWidth="1"/>
    <col min="9218" max="9218" width="7.85546875" style="122" customWidth="1"/>
    <col min="9219" max="9219" width="11.28515625" style="122" customWidth="1"/>
    <col min="9220" max="9220" width="14" style="122" customWidth="1"/>
    <col min="9221" max="9221" width="12.28515625" style="122" customWidth="1"/>
    <col min="9222" max="9222" width="11.28515625" style="122" customWidth="1"/>
    <col min="9223" max="9223" width="10" style="122" customWidth="1"/>
    <col min="9224" max="9472" width="7.85546875" style="122"/>
    <col min="9473" max="9473" width="20.140625" style="122" customWidth="1"/>
    <col min="9474" max="9474" width="7.85546875" style="122" customWidth="1"/>
    <col min="9475" max="9475" width="11.28515625" style="122" customWidth="1"/>
    <col min="9476" max="9476" width="14" style="122" customWidth="1"/>
    <col min="9477" max="9477" width="12.28515625" style="122" customWidth="1"/>
    <col min="9478" max="9478" width="11.28515625" style="122" customWidth="1"/>
    <col min="9479" max="9479" width="10" style="122" customWidth="1"/>
    <col min="9480" max="9728" width="7.85546875" style="122"/>
    <col min="9729" max="9729" width="20.140625" style="122" customWidth="1"/>
    <col min="9730" max="9730" width="7.85546875" style="122" customWidth="1"/>
    <col min="9731" max="9731" width="11.28515625" style="122" customWidth="1"/>
    <col min="9732" max="9732" width="14" style="122" customWidth="1"/>
    <col min="9733" max="9733" width="12.28515625" style="122" customWidth="1"/>
    <col min="9734" max="9734" width="11.28515625" style="122" customWidth="1"/>
    <col min="9735" max="9735" width="10" style="122" customWidth="1"/>
    <col min="9736" max="9984" width="7.85546875" style="122"/>
    <col min="9985" max="9985" width="20.140625" style="122" customWidth="1"/>
    <col min="9986" max="9986" width="7.85546875" style="122" customWidth="1"/>
    <col min="9987" max="9987" width="11.28515625" style="122" customWidth="1"/>
    <col min="9988" max="9988" width="14" style="122" customWidth="1"/>
    <col min="9989" max="9989" width="12.28515625" style="122" customWidth="1"/>
    <col min="9990" max="9990" width="11.28515625" style="122" customWidth="1"/>
    <col min="9991" max="9991" width="10" style="122" customWidth="1"/>
    <col min="9992" max="10240" width="7.85546875" style="122"/>
    <col min="10241" max="10241" width="20.140625" style="122" customWidth="1"/>
    <col min="10242" max="10242" width="7.85546875" style="122" customWidth="1"/>
    <col min="10243" max="10243" width="11.28515625" style="122" customWidth="1"/>
    <col min="10244" max="10244" width="14" style="122" customWidth="1"/>
    <col min="10245" max="10245" width="12.28515625" style="122" customWidth="1"/>
    <col min="10246" max="10246" width="11.28515625" style="122" customWidth="1"/>
    <col min="10247" max="10247" width="10" style="122" customWidth="1"/>
    <col min="10248" max="10496" width="7.85546875" style="122"/>
    <col min="10497" max="10497" width="20.140625" style="122" customWidth="1"/>
    <col min="10498" max="10498" width="7.85546875" style="122" customWidth="1"/>
    <col min="10499" max="10499" width="11.28515625" style="122" customWidth="1"/>
    <col min="10500" max="10500" width="14" style="122" customWidth="1"/>
    <col min="10501" max="10501" width="12.28515625" style="122" customWidth="1"/>
    <col min="10502" max="10502" width="11.28515625" style="122" customWidth="1"/>
    <col min="10503" max="10503" width="10" style="122" customWidth="1"/>
    <col min="10504" max="10752" width="7.85546875" style="122"/>
    <col min="10753" max="10753" width="20.140625" style="122" customWidth="1"/>
    <col min="10754" max="10754" width="7.85546875" style="122" customWidth="1"/>
    <col min="10755" max="10755" width="11.28515625" style="122" customWidth="1"/>
    <col min="10756" max="10756" width="14" style="122" customWidth="1"/>
    <col min="10757" max="10757" width="12.28515625" style="122" customWidth="1"/>
    <col min="10758" max="10758" width="11.28515625" style="122" customWidth="1"/>
    <col min="10759" max="10759" width="10" style="122" customWidth="1"/>
    <col min="10760" max="11008" width="7.85546875" style="122"/>
    <col min="11009" max="11009" width="20.140625" style="122" customWidth="1"/>
    <col min="11010" max="11010" width="7.85546875" style="122" customWidth="1"/>
    <col min="11011" max="11011" width="11.28515625" style="122" customWidth="1"/>
    <col min="11012" max="11012" width="14" style="122" customWidth="1"/>
    <col min="11013" max="11013" width="12.28515625" style="122" customWidth="1"/>
    <col min="11014" max="11014" width="11.28515625" style="122" customWidth="1"/>
    <col min="11015" max="11015" width="10" style="122" customWidth="1"/>
    <col min="11016" max="11264" width="7.85546875" style="122"/>
    <col min="11265" max="11265" width="20.140625" style="122" customWidth="1"/>
    <col min="11266" max="11266" width="7.85546875" style="122" customWidth="1"/>
    <col min="11267" max="11267" width="11.28515625" style="122" customWidth="1"/>
    <col min="11268" max="11268" width="14" style="122" customWidth="1"/>
    <col min="11269" max="11269" width="12.28515625" style="122" customWidth="1"/>
    <col min="11270" max="11270" width="11.28515625" style="122" customWidth="1"/>
    <col min="11271" max="11271" width="10" style="122" customWidth="1"/>
    <col min="11272" max="11520" width="7.85546875" style="122"/>
    <col min="11521" max="11521" width="20.140625" style="122" customWidth="1"/>
    <col min="11522" max="11522" width="7.85546875" style="122" customWidth="1"/>
    <col min="11523" max="11523" width="11.28515625" style="122" customWidth="1"/>
    <col min="11524" max="11524" width="14" style="122" customWidth="1"/>
    <col min="11525" max="11525" width="12.28515625" style="122" customWidth="1"/>
    <col min="11526" max="11526" width="11.28515625" style="122" customWidth="1"/>
    <col min="11527" max="11527" width="10" style="122" customWidth="1"/>
    <col min="11528" max="11776" width="7.85546875" style="122"/>
    <col min="11777" max="11777" width="20.140625" style="122" customWidth="1"/>
    <col min="11778" max="11778" width="7.85546875" style="122" customWidth="1"/>
    <col min="11779" max="11779" width="11.28515625" style="122" customWidth="1"/>
    <col min="11780" max="11780" width="14" style="122" customWidth="1"/>
    <col min="11781" max="11781" width="12.28515625" style="122" customWidth="1"/>
    <col min="11782" max="11782" width="11.28515625" style="122" customWidth="1"/>
    <col min="11783" max="11783" width="10" style="122" customWidth="1"/>
    <col min="11784" max="12032" width="7.85546875" style="122"/>
    <col min="12033" max="12033" width="20.140625" style="122" customWidth="1"/>
    <col min="12034" max="12034" width="7.85546875" style="122" customWidth="1"/>
    <col min="12035" max="12035" width="11.28515625" style="122" customWidth="1"/>
    <col min="12036" max="12036" width="14" style="122" customWidth="1"/>
    <col min="12037" max="12037" width="12.28515625" style="122" customWidth="1"/>
    <col min="12038" max="12038" width="11.28515625" style="122" customWidth="1"/>
    <col min="12039" max="12039" width="10" style="122" customWidth="1"/>
    <col min="12040" max="12288" width="7.85546875" style="122"/>
    <col min="12289" max="12289" width="20.140625" style="122" customWidth="1"/>
    <col min="12290" max="12290" width="7.85546875" style="122" customWidth="1"/>
    <col min="12291" max="12291" width="11.28515625" style="122" customWidth="1"/>
    <col min="12292" max="12292" width="14" style="122" customWidth="1"/>
    <col min="12293" max="12293" width="12.28515625" style="122" customWidth="1"/>
    <col min="12294" max="12294" width="11.28515625" style="122" customWidth="1"/>
    <col min="12295" max="12295" width="10" style="122" customWidth="1"/>
    <col min="12296" max="12544" width="7.85546875" style="122"/>
    <col min="12545" max="12545" width="20.140625" style="122" customWidth="1"/>
    <col min="12546" max="12546" width="7.85546875" style="122" customWidth="1"/>
    <col min="12547" max="12547" width="11.28515625" style="122" customWidth="1"/>
    <col min="12548" max="12548" width="14" style="122" customWidth="1"/>
    <col min="12549" max="12549" width="12.28515625" style="122" customWidth="1"/>
    <col min="12550" max="12550" width="11.28515625" style="122" customWidth="1"/>
    <col min="12551" max="12551" width="10" style="122" customWidth="1"/>
    <col min="12552" max="12800" width="7.85546875" style="122"/>
    <col min="12801" max="12801" width="20.140625" style="122" customWidth="1"/>
    <col min="12802" max="12802" width="7.85546875" style="122" customWidth="1"/>
    <col min="12803" max="12803" width="11.28515625" style="122" customWidth="1"/>
    <col min="12804" max="12804" width="14" style="122" customWidth="1"/>
    <col min="12805" max="12805" width="12.28515625" style="122" customWidth="1"/>
    <col min="12806" max="12806" width="11.28515625" style="122" customWidth="1"/>
    <col min="12807" max="12807" width="10" style="122" customWidth="1"/>
    <col min="12808" max="13056" width="7.85546875" style="122"/>
    <col min="13057" max="13057" width="20.140625" style="122" customWidth="1"/>
    <col min="13058" max="13058" width="7.85546875" style="122" customWidth="1"/>
    <col min="13059" max="13059" width="11.28515625" style="122" customWidth="1"/>
    <col min="13060" max="13060" width="14" style="122" customWidth="1"/>
    <col min="13061" max="13061" width="12.28515625" style="122" customWidth="1"/>
    <col min="13062" max="13062" width="11.28515625" style="122" customWidth="1"/>
    <col min="13063" max="13063" width="10" style="122" customWidth="1"/>
    <col min="13064" max="13312" width="7.85546875" style="122"/>
    <col min="13313" max="13313" width="20.140625" style="122" customWidth="1"/>
    <col min="13314" max="13314" width="7.85546875" style="122" customWidth="1"/>
    <col min="13315" max="13315" width="11.28515625" style="122" customWidth="1"/>
    <col min="13316" max="13316" width="14" style="122" customWidth="1"/>
    <col min="13317" max="13317" width="12.28515625" style="122" customWidth="1"/>
    <col min="13318" max="13318" width="11.28515625" style="122" customWidth="1"/>
    <col min="13319" max="13319" width="10" style="122" customWidth="1"/>
    <col min="13320" max="13568" width="7.85546875" style="122"/>
    <col min="13569" max="13569" width="20.140625" style="122" customWidth="1"/>
    <col min="13570" max="13570" width="7.85546875" style="122" customWidth="1"/>
    <col min="13571" max="13571" width="11.28515625" style="122" customWidth="1"/>
    <col min="13572" max="13572" width="14" style="122" customWidth="1"/>
    <col min="13573" max="13573" width="12.28515625" style="122" customWidth="1"/>
    <col min="13574" max="13574" width="11.28515625" style="122" customWidth="1"/>
    <col min="13575" max="13575" width="10" style="122" customWidth="1"/>
    <col min="13576" max="13824" width="7.85546875" style="122"/>
    <col min="13825" max="13825" width="20.140625" style="122" customWidth="1"/>
    <col min="13826" max="13826" width="7.85546875" style="122" customWidth="1"/>
    <col min="13827" max="13827" width="11.28515625" style="122" customWidth="1"/>
    <col min="13828" max="13828" width="14" style="122" customWidth="1"/>
    <col min="13829" max="13829" width="12.28515625" style="122" customWidth="1"/>
    <col min="13830" max="13830" width="11.28515625" style="122" customWidth="1"/>
    <col min="13831" max="13831" width="10" style="122" customWidth="1"/>
    <col min="13832" max="14080" width="7.85546875" style="122"/>
    <col min="14081" max="14081" width="20.140625" style="122" customWidth="1"/>
    <col min="14082" max="14082" width="7.85546875" style="122" customWidth="1"/>
    <col min="14083" max="14083" width="11.28515625" style="122" customWidth="1"/>
    <col min="14084" max="14084" width="14" style="122" customWidth="1"/>
    <col min="14085" max="14085" width="12.28515625" style="122" customWidth="1"/>
    <col min="14086" max="14086" width="11.28515625" style="122" customWidth="1"/>
    <col min="14087" max="14087" width="10" style="122" customWidth="1"/>
    <col min="14088" max="14336" width="7.85546875" style="122"/>
    <col min="14337" max="14337" width="20.140625" style="122" customWidth="1"/>
    <col min="14338" max="14338" width="7.85546875" style="122" customWidth="1"/>
    <col min="14339" max="14339" width="11.28515625" style="122" customWidth="1"/>
    <col min="14340" max="14340" width="14" style="122" customWidth="1"/>
    <col min="14341" max="14341" width="12.28515625" style="122" customWidth="1"/>
    <col min="14342" max="14342" width="11.28515625" style="122" customWidth="1"/>
    <col min="14343" max="14343" width="10" style="122" customWidth="1"/>
    <col min="14344" max="14592" width="7.85546875" style="122"/>
    <col min="14593" max="14593" width="20.140625" style="122" customWidth="1"/>
    <col min="14594" max="14594" width="7.85546875" style="122" customWidth="1"/>
    <col min="14595" max="14595" width="11.28515625" style="122" customWidth="1"/>
    <col min="14596" max="14596" width="14" style="122" customWidth="1"/>
    <col min="14597" max="14597" width="12.28515625" style="122" customWidth="1"/>
    <col min="14598" max="14598" width="11.28515625" style="122" customWidth="1"/>
    <col min="14599" max="14599" width="10" style="122" customWidth="1"/>
    <col min="14600" max="14848" width="7.85546875" style="122"/>
    <col min="14849" max="14849" width="20.140625" style="122" customWidth="1"/>
    <col min="14850" max="14850" width="7.85546875" style="122" customWidth="1"/>
    <col min="14851" max="14851" width="11.28515625" style="122" customWidth="1"/>
    <col min="14852" max="14852" width="14" style="122" customWidth="1"/>
    <col min="14853" max="14853" width="12.28515625" style="122" customWidth="1"/>
    <col min="14854" max="14854" width="11.28515625" style="122" customWidth="1"/>
    <col min="14855" max="14855" width="10" style="122" customWidth="1"/>
    <col min="14856" max="15104" width="7.85546875" style="122"/>
    <col min="15105" max="15105" width="20.140625" style="122" customWidth="1"/>
    <col min="15106" max="15106" width="7.85546875" style="122" customWidth="1"/>
    <col min="15107" max="15107" width="11.28515625" style="122" customWidth="1"/>
    <col min="15108" max="15108" width="14" style="122" customWidth="1"/>
    <col min="15109" max="15109" width="12.28515625" style="122" customWidth="1"/>
    <col min="15110" max="15110" width="11.28515625" style="122" customWidth="1"/>
    <col min="15111" max="15111" width="10" style="122" customWidth="1"/>
    <col min="15112" max="15360" width="7.85546875" style="122"/>
    <col min="15361" max="15361" width="20.140625" style="122" customWidth="1"/>
    <col min="15362" max="15362" width="7.85546875" style="122" customWidth="1"/>
    <col min="15363" max="15363" width="11.28515625" style="122" customWidth="1"/>
    <col min="15364" max="15364" width="14" style="122" customWidth="1"/>
    <col min="15365" max="15365" width="12.28515625" style="122" customWidth="1"/>
    <col min="15366" max="15366" width="11.28515625" style="122" customWidth="1"/>
    <col min="15367" max="15367" width="10" style="122" customWidth="1"/>
    <col min="15368" max="15616" width="7.85546875" style="122"/>
    <col min="15617" max="15617" width="20.140625" style="122" customWidth="1"/>
    <col min="15618" max="15618" width="7.85546875" style="122" customWidth="1"/>
    <col min="15619" max="15619" width="11.28515625" style="122" customWidth="1"/>
    <col min="15620" max="15620" width="14" style="122" customWidth="1"/>
    <col min="15621" max="15621" width="12.28515625" style="122" customWidth="1"/>
    <col min="15622" max="15622" width="11.28515625" style="122" customWidth="1"/>
    <col min="15623" max="15623" width="10" style="122" customWidth="1"/>
    <col min="15624" max="15872" width="7.85546875" style="122"/>
    <col min="15873" max="15873" width="20.140625" style="122" customWidth="1"/>
    <col min="15874" max="15874" width="7.85546875" style="122" customWidth="1"/>
    <col min="15875" max="15875" width="11.28515625" style="122" customWidth="1"/>
    <col min="15876" max="15876" width="14" style="122" customWidth="1"/>
    <col min="15877" max="15877" width="12.28515625" style="122" customWidth="1"/>
    <col min="15878" max="15878" width="11.28515625" style="122" customWidth="1"/>
    <col min="15879" max="15879" width="10" style="122" customWidth="1"/>
    <col min="15880" max="16128" width="7.85546875" style="122"/>
    <col min="16129" max="16129" width="20.140625" style="122" customWidth="1"/>
    <col min="16130" max="16130" width="7.85546875" style="122" customWidth="1"/>
    <col min="16131" max="16131" width="11.28515625" style="122" customWidth="1"/>
    <col min="16132" max="16132" width="14" style="122" customWidth="1"/>
    <col min="16133" max="16133" width="12.28515625" style="122" customWidth="1"/>
    <col min="16134" max="16134" width="11.28515625" style="122" customWidth="1"/>
    <col min="16135" max="16135" width="10" style="122" customWidth="1"/>
    <col min="16136" max="16384" width="7.85546875" style="122"/>
  </cols>
  <sheetData>
    <row r="1" spans="1:9" ht="16.5" customHeight="1">
      <c r="A1" s="1921" t="s">
        <v>1737</v>
      </c>
      <c r="B1" s="952"/>
      <c r="C1" s="1091"/>
      <c r="D1" s="953"/>
      <c r="E1" s="952"/>
      <c r="F1" s="952"/>
    </row>
    <row r="2" spans="1:9" ht="12.75" customHeight="1">
      <c r="A2" s="1100" t="s">
        <v>727</v>
      </c>
      <c r="B2" s="1100"/>
      <c r="C2" s="1100"/>
      <c r="D2" s="1100"/>
      <c r="E2" s="1100"/>
    </row>
    <row r="3" spans="1:9" ht="21.75" customHeight="1">
      <c r="A3" s="2126" t="s">
        <v>728</v>
      </c>
      <c r="B3" s="2126"/>
      <c r="C3" s="2126"/>
      <c r="D3" s="2126"/>
      <c r="E3" s="2126"/>
      <c r="F3" s="2126"/>
      <c r="G3" s="2126"/>
    </row>
    <row r="4" spans="1:9" ht="12.95" customHeight="1">
      <c r="A4" s="813">
        <v>2016</v>
      </c>
      <c r="B4" s="813"/>
      <c r="C4" s="1071"/>
      <c r="D4" s="1072"/>
      <c r="E4" s="1057"/>
      <c r="F4" s="812"/>
      <c r="G4" s="849" t="s">
        <v>673</v>
      </c>
    </row>
    <row r="5" spans="1:9" ht="21" customHeight="1">
      <c r="A5" s="2132" t="s">
        <v>700</v>
      </c>
      <c r="B5" s="2136" t="s">
        <v>711</v>
      </c>
      <c r="C5" s="2138" t="s">
        <v>718</v>
      </c>
      <c r="D5" s="2143"/>
      <c r="E5" s="2139"/>
      <c r="F5" s="2138" t="s">
        <v>719</v>
      </c>
      <c r="G5" s="2143"/>
      <c r="H5" s="1093"/>
      <c r="I5" s="1093"/>
    </row>
    <row r="6" spans="1:9" ht="28.5" customHeight="1">
      <c r="A6" s="2133"/>
      <c r="B6" s="2137"/>
      <c r="C6" s="2144" t="s">
        <v>99</v>
      </c>
      <c r="D6" s="2064" t="s">
        <v>720</v>
      </c>
      <c r="E6" s="2064" t="s">
        <v>721</v>
      </c>
      <c r="F6" s="2064" t="s">
        <v>722</v>
      </c>
      <c r="G6" s="2064" t="s">
        <v>723</v>
      </c>
    </row>
    <row r="7" spans="1:9" ht="15.75" customHeight="1">
      <c r="A7" s="2145"/>
      <c r="B7" s="2137"/>
      <c r="C7" s="2144"/>
      <c r="D7" s="2065"/>
      <c r="E7" s="2065"/>
      <c r="F7" s="2065"/>
      <c r="G7" s="2065"/>
    </row>
    <row r="8" spans="1:9" s="826" customFormat="1" ht="15.75" customHeight="1">
      <c r="A8" s="826" t="s">
        <v>28</v>
      </c>
      <c r="B8" s="873">
        <v>405</v>
      </c>
      <c r="C8" s="1112">
        <v>15532379.000000007</v>
      </c>
      <c r="D8" s="1112">
        <v>1936350.9999999995</v>
      </c>
      <c r="E8" s="1112">
        <v>6696929.9999999935</v>
      </c>
      <c r="F8" s="1112">
        <v>5275691.0000000028</v>
      </c>
      <c r="G8" s="1112">
        <v>8923914.0799999963</v>
      </c>
      <c r="H8" s="855"/>
    </row>
    <row r="9" spans="1:9" s="826" customFormat="1" ht="12.95" customHeight="1">
      <c r="B9" s="843"/>
      <c r="C9" s="1113"/>
      <c r="D9" s="1113"/>
      <c r="E9" s="1113"/>
      <c r="F9" s="1113"/>
      <c r="G9" s="1113"/>
    </row>
    <row r="10" spans="1:9" s="826" customFormat="1" ht="15.75" customHeight="1">
      <c r="A10" s="826" t="s">
        <v>518</v>
      </c>
      <c r="B10" s="843">
        <v>375</v>
      </c>
      <c r="C10" s="1113">
        <v>15061648.000000004</v>
      </c>
      <c r="D10" s="1113">
        <v>1871354</v>
      </c>
      <c r="E10" s="1113">
        <v>6462778.9999999953</v>
      </c>
      <c r="F10" s="1113">
        <v>5141606.0000000019</v>
      </c>
      <c r="G10" s="1113">
        <v>8576890.0499999952</v>
      </c>
      <c r="H10" s="855"/>
    </row>
    <row r="11" spans="1:9" s="827" customFormat="1" ht="12.95" customHeight="1">
      <c r="C11" s="1112"/>
      <c r="D11" s="1114"/>
      <c r="E11" s="1114"/>
      <c r="F11" s="1114"/>
      <c r="G11" s="1114"/>
      <c r="H11" s="1082"/>
    </row>
    <row r="12" spans="1:9" s="827" customFormat="1" ht="15.75" customHeight="1">
      <c r="A12" s="845" t="s">
        <v>701</v>
      </c>
      <c r="B12" s="1059">
        <v>115</v>
      </c>
      <c r="C12" s="1112">
        <v>4567440.0000000019</v>
      </c>
      <c r="D12" s="1114">
        <v>473147.99999999988</v>
      </c>
      <c r="E12" s="1114">
        <v>1468924</v>
      </c>
      <c r="F12" s="1114">
        <v>1360685</v>
      </c>
      <c r="G12" s="1114">
        <v>2482922.7000000002</v>
      </c>
      <c r="H12" s="855"/>
    </row>
    <row r="13" spans="1:9" s="827" customFormat="1" ht="15.75" customHeight="1">
      <c r="A13" s="845" t="s">
        <v>702</v>
      </c>
      <c r="B13" s="1059">
        <v>100</v>
      </c>
      <c r="C13" s="1112">
        <v>1835229.9999999995</v>
      </c>
      <c r="D13" s="1114">
        <v>298477.00000000012</v>
      </c>
      <c r="E13" s="1114">
        <v>373829</v>
      </c>
      <c r="F13" s="1114">
        <v>702145</v>
      </c>
      <c r="G13" s="1114">
        <v>1206342.5899999996</v>
      </c>
      <c r="H13" s="855"/>
    </row>
    <row r="14" spans="1:9" s="827" customFormat="1" ht="15.75" customHeight="1">
      <c r="A14" s="845" t="s">
        <v>703</v>
      </c>
      <c r="B14" s="1059">
        <v>80</v>
      </c>
      <c r="C14" s="1112">
        <v>7366512.9999999991</v>
      </c>
      <c r="D14" s="1114">
        <v>992732</v>
      </c>
      <c r="E14" s="1114">
        <v>4063934</v>
      </c>
      <c r="F14" s="1114">
        <v>2600552</v>
      </c>
      <c r="G14" s="1114">
        <v>4074389.4699999997</v>
      </c>
      <c r="H14" s="855"/>
    </row>
    <row r="15" spans="1:9" s="827" customFormat="1" ht="15.75" customHeight="1">
      <c r="A15" s="845" t="s">
        <v>704</v>
      </c>
      <c r="B15" s="1059">
        <v>64</v>
      </c>
      <c r="C15" s="1112">
        <v>857952.00000000023</v>
      </c>
      <c r="D15" s="1114">
        <v>80697.999999999985</v>
      </c>
      <c r="E15" s="1114">
        <v>307708.00000000006</v>
      </c>
      <c r="F15" s="1114">
        <v>249711.00000000003</v>
      </c>
      <c r="G15" s="1114">
        <v>552513.9800000001</v>
      </c>
      <c r="H15" s="855"/>
    </row>
    <row r="16" spans="1:9" s="827" customFormat="1" ht="15.75" customHeight="1">
      <c r="A16" s="845" t="s">
        <v>705</v>
      </c>
      <c r="B16" s="1059">
        <v>16</v>
      </c>
      <c r="C16" s="1112">
        <v>434512.99999999988</v>
      </c>
      <c r="D16" s="1114">
        <v>26299</v>
      </c>
      <c r="E16" s="1114">
        <v>248383.99999999997</v>
      </c>
      <c r="F16" s="1114">
        <v>228513</v>
      </c>
      <c r="G16" s="1114">
        <v>260721.31000000003</v>
      </c>
      <c r="H16" s="855"/>
    </row>
    <row r="17" spans="1:12" s="827" customFormat="1" ht="12.95" customHeight="1">
      <c r="A17" s="845"/>
      <c r="B17" s="1059"/>
      <c r="C17" s="1112"/>
      <c r="D17" s="1114"/>
      <c r="E17" s="1114"/>
      <c r="F17" s="1114"/>
      <c r="G17" s="1114"/>
      <c r="H17" s="855"/>
    </row>
    <row r="18" spans="1:12" s="827" customFormat="1" ht="15.75" customHeight="1">
      <c r="A18" s="826" t="s">
        <v>706</v>
      </c>
      <c r="B18" s="826">
        <v>14</v>
      </c>
      <c r="C18" s="1112">
        <v>241682</v>
      </c>
      <c r="D18" s="1112">
        <v>34784</v>
      </c>
      <c r="E18" s="1112">
        <v>96104.999999999985</v>
      </c>
      <c r="F18" s="1112">
        <v>82186</v>
      </c>
      <c r="G18" s="1112">
        <v>223749.65000000005</v>
      </c>
      <c r="H18" s="855"/>
    </row>
    <row r="19" spans="1:12" s="827" customFormat="1" ht="12.95" customHeight="1">
      <c r="A19" s="826"/>
      <c r="B19" s="826"/>
      <c r="C19" s="1112"/>
      <c r="D19" s="1112"/>
      <c r="E19" s="1112"/>
      <c r="F19" s="1112"/>
      <c r="G19" s="1112"/>
      <c r="H19" s="855"/>
    </row>
    <row r="20" spans="1:12" s="827" customFormat="1" ht="15.75" customHeight="1">
      <c r="A20" s="826" t="s">
        <v>707</v>
      </c>
      <c r="B20" s="826">
        <v>16</v>
      </c>
      <c r="C20" s="1112">
        <v>229049</v>
      </c>
      <c r="D20" s="1112">
        <v>30213.000000000004</v>
      </c>
      <c r="E20" s="1112">
        <v>138046</v>
      </c>
      <c r="F20" s="1112">
        <v>51899</v>
      </c>
      <c r="G20" s="1112">
        <v>123274.37999999999</v>
      </c>
      <c r="H20" s="855"/>
    </row>
    <row r="21" spans="1:12" ht="6.95" customHeight="1" thickBot="1">
      <c r="A21" s="840"/>
      <c r="B21" s="840"/>
      <c r="C21" s="1115"/>
      <c r="D21" s="1116"/>
      <c r="E21" s="1116"/>
      <c r="F21" s="1116"/>
      <c r="G21" s="1116"/>
    </row>
    <row r="22" spans="1:12" ht="3.75" customHeight="1" thickTop="1">
      <c r="A22" s="431"/>
      <c r="B22" s="431"/>
      <c r="C22" s="176"/>
      <c r="D22" s="872"/>
      <c r="E22" s="872"/>
      <c r="F22" s="872"/>
      <c r="G22" s="872"/>
    </row>
    <row r="23" spans="1:12" ht="12.95" customHeight="1">
      <c r="A23" s="2116" t="s">
        <v>670</v>
      </c>
      <c r="B23" s="2116"/>
      <c r="C23" s="2116"/>
      <c r="D23" s="2116"/>
      <c r="E23" s="2116"/>
      <c r="G23" s="1097"/>
    </row>
    <row r="24" spans="1:12">
      <c r="A24" s="952"/>
      <c r="B24" s="952"/>
      <c r="C24" s="1091"/>
      <c r="D24" s="953"/>
      <c r="E24" s="952"/>
      <c r="G24" s="1097"/>
    </row>
    <row r="25" spans="1:12" s="1089" customFormat="1" ht="12" customHeight="1">
      <c r="A25" s="1086" t="s">
        <v>691</v>
      </c>
      <c r="B25" s="1086"/>
      <c r="C25" s="1087"/>
      <c r="D25" s="1086"/>
      <c r="E25" s="1086"/>
      <c r="F25" s="1086"/>
      <c r="G25" s="1086"/>
      <c r="H25" s="1086"/>
      <c r="I25" s="1086"/>
      <c r="J25" s="1086"/>
      <c r="K25" s="1088"/>
      <c r="L25" s="1088"/>
    </row>
    <row r="26" spans="1:12" s="1109" customFormat="1" ht="11.25" customHeight="1">
      <c r="A26" s="1098" t="s">
        <v>708</v>
      </c>
      <c r="B26" s="1086"/>
      <c r="E26" s="1105"/>
      <c r="G26" s="1086"/>
      <c r="H26" s="1086"/>
      <c r="I26" s="1086"/>
      <c r="J26" s="1086"/>
      <c r="K26" s="1088"/>
      <c r="L26" s="1088"/>
    </row>
    <row r="27" spans="1:12" s="1111" customFormat="1" ht="11.25" customHeight="1">
      <c r="A27" s="1098" t="s">
        <v>729</v>
      </c>
      <c r="B27" s="1110"/>
      <c r="D27" s="1110"/>
      <c r="E27" s="1105"/>
      <c r="F27" s="1110"/>
      <c r="G27" s="1110"/>
      <c r="H27" s="1110"/>
    </row>
    <row r="28" spans="1:12" s="1111" customFormat="1" ht="11.25" customHeight="1">
      <c r="A28" s="1098" t="s">
        <v>730</v>
      </c>
      <c r="B28" s="1110"/>
      <c r="D28" s="1110"/>
      <c r="E28" s="1105"/>
      <c r="F28" s="1110"/>
      <c r="G28" s="1110"/>
      <c r="H28" s="1110"/>
    </row>
    <row r="29" spans="1:12" s="1111" customFormat="1" ht="11.25" customHeight="1">
      <c r="A29" s="1098" t="s">
        <v>731</v>
      </c>
      <c r="B29" s="1110"/>
      <c r="D29" s="1110"/>
      <c r="E29" s="1105"/>
      <c r="F29" s="1110"/>
      <c r="G29" s="1110"/>
      <c r="H29" s="1110"/>
    </row>
    <row r="30" spans="1:12" ht="11.25" customHeight="1">
      <c r="A30" s="1117" t="s">
        <v>732</v>
      </c>
    </row>
  </sheetData>
  <mergeCells count="11">
    <mergeCell ref="A23:E23"/>
    <mergeCell ref="A3:G3"/>
    <mergeCell ref="A5:A7"/>
    <mergeCell ref="B5:B7"/>
    <mergeCell ref="C5:E5"/>
    <mergeCell ref="F5:G5"/>
    <mergeCell ref="C6:C7"/>
    <mergeCell ref="D6:D7"/>
    <mergeCell ref="E6:E7"/>
    <mergeCell ref="F6:F7"/>
    <mergeCell ref="G6:G7"/>
  </mergeCells>
  <hyperlinks>
    <hyperlink ref="A26" r:id="rId1"/>
    <hyperlink ref="A27" r:id="rId2"/>
    <hyperlink ref="A28" r:id="rId3"/>
    <hyperlink ref="A29" r:id="rId4"/>
    <hyperlink ref="A30" r:id="rId5"/>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6"/>
  <headerFooter alignWithMargins="0"/>
  <drawing r:id="rId7"/>
</worksheet>
</file>

<file path=xl/worksheets/sheet54.xml><?xml version="1.0" encoding="utf-8"?>
<worksheet xmlns="http://schemas.openxmlformats.org/spreadsheetml/2006/main" xmlns:r="http://schemas.openxmlformats.org/officeDocument/2006/relationships">
  <dimension ref="A1:I25"/>
  <sheetViews>
    <sheetView workbookViewId="0"/>
  </sheetViews>
  <sheetFormatPr defaultColWidth="7.85546875" defaultRowHeight="12.75"/>
  <cols>
    <col min="1" max="1" width="3.140625" style="812" customWidth="1"/>
    <col min="2" max="2" width="29" style="812" customWidth="1"/>
    <col min="3" max="3" width="11.5703125" style="812" customWidth="1"/>
    <col min="4" max="4" width="11.85546875" style="812" customWidth="1"/>
    <col min="5" max="5" width="10.7109375" style="812" customWidth="1"/>
    <col min="6" max="6" width="10.140625" style="812" customWidth="1"/>
    <col min="7" max="7" width="10.5703125" style="812" customWidth="1"/>
    <col min="8" max="256" width="7.85546875" style="812"/>
    <col min="257" max="257" width="3.140625" style="812" customWidth="1"/>
    <col min="258" max="258" width="29" style="812" customWidth="1"/>
    <col min="259" max="259" width="11.5703125" style="812" customWidth="1"/>
    <col min="260" max="260" width="11.85546875" style="812" customWidth="1"/>
    <col min="261" max="261" width="10.7109375" style="812" customWidth="1"/>
    <col min="262" max="262" width="10.140625" style="812" customWidth="1"/>
    <col min="263" max="263" width="10.5703125" style="812" customWidth="1"/>
    <col min="264" max="512" width="7.85546875" style="812"/>
    <col min="513" max="513" width="3.140625" style="812" customWidth="1"/>
    <col min="514" max="514" width="29" style="812" customWidth="1"/>
    <col min="515" max="515" width="11.5703125" style="812" customWidth="1"/>
    <col min="516" max="516" width="11.85546875" style="812" customWidth="1"/>
    <col min="517" max="517" width="10.7109375" style="812" customWidth="1"/>
    <col min="518" max="518" width="10.140625" style="812" customWidth="1"/>
    <col min="519" max="519" width="10.5703125" style="812" customWidth="1"/>
    <col min="520" max="768" width="7.85546875" style="812"/>
    <col min="769" max="769" width="3.140625" style="812" customWidth="1"/>
    <col min="770" max="770" width="29" style="812" customWidth="1"/>
    <col min="771" max="771" width="11.5703125" style="812" customWidth="1"/>
    <col min="772" max="772" width="11.85546875" style="812" customWidth="1"/>
    <col min="773" max="773" width="10.7109375" style="812" customWidth="1"/>
    <col min="774" max="774" width="10.140625" style="812" customWidth="1"/>
    <col min="775" max="775" width="10.5703125" style="812" customWidth="1"/>
    <col min="776" max="1024" width="7.85546875" style="812"/>
    <col min="1025" max="1025" width="3.140625" style="812" customWidth="1"/>
    <col min="1026" max="1026" width="29" style="812" customWidth="1"/>
    <col min="1027" max="1027" width="11.5703125" style="812" customWidth="1"/>
    <col min="1028" max="1028" width="11.85546875" style="812" customWidth="1"/>
    <col min="1029" max="1029" width="10.7109375" style="812" customWidth="1"/>
    <col min="1030" max="1030" width="10.140625" style="812" customWidth="1"/>
    <col min="1031" max="1031" width="10.5703125" style="812" customWidth="1"/>
    <col min="1032" max="1280" width="7.85546875" style="812"/>
    <col min="1281" max="1281" width="3.140625" style="812" customWidth="1"/>
    <col min="1282" max="1282" width="29" style="812" customWidth="1"/>
    <col min="1283" max="1283" width="11.5703125" style="812" customWidth="1"/>
    <col min="1284" max="1284" width="11.85546875" style="812" customWidth="1"/>
    <col min="1285" max="1285" width="10.7109375" style="812" customWidth="1"/>
    <col min="1286" max="1286" width="10.140625" style="812" customWidth="1"/>
    <col min="1287" max="1287" width="10.5703125" style="812" customWidth="1"/>
    <col min="1288" max="1536" width="7.85546875" style="812"/>
    <col min="1537" max="1537" width="3.140625" style="812" customWidth="1"/>
    <col min="1538" max="1538" width="29" style="812" customWidth="1"/>
    <col min="1539" max="1539" width="11.5703125" style="812" customWidth="1"/>
    <col min="1540" max="1540" width="11.85546875" style="812" customWidth="1"/>
    <col min="1541" max="1541" width="10.7109375" style="812" customWidth="1"/>
    <col min="1542" max="1542" width="10.140625" style="812" customWidth="1"/>
    <col min="1543" max="1543" width="10.5703125" style="812" customWidth="1"/>
    <col min="1544" max="1792" width="7.85546875" style="812"/>
    <col min="1793" max="1793" width="3.140625" style="812" customWidth="1"/>
    <col min="1794" max="1794" width="29" style="812" customWidth="1"/>
    <col min="1795" max="1795" width="11.5703125" style="812" customWidth="1"/>
    <col min="1796" max="1796" width="11.85546875" style="812" customWidth="1"/>
    <col min="1797" max="1797" width="10.7109375" style="812" customWidth="1"/>
    <col min="1798" max="1798" width="10.140625" style="812" customWidth="1"/>
    <col min="1799" max="1799" width="10.5703125" style="812" customWidth="1"/>
    <col min="1800" max="2048" width="7.85546875" style="812"/>
    <col min="2049" max="2049" width="3.140625" style="812" customWidth="1"/>
    <col min="2050" max="2050" width="29" style="812" customWidth="1"/>
    <col min="2051" max="2051" width="11.5703125" style="812" customWidth="1"/>
    <col min="2052" max="2052" width="11.85546875" style="812" customWidth="1"/>
    <col min="2053" max="2053" width="10.7109375" style="812" customWidth="1"/>
    <col min="2054" max="2054" width="10.140625" style="812" customWidth="1"/>
    <col min="2055" max="2055" width="10.5703125" style="812" customWidth="1"/>
    <col min="2056" max="2304" width="7.85546875" style="812"/>
    <col min="2305" max="2305" width="3.140625" style="812" customWidth="1"/>
    <col min="2306" max="2306" width="29" style="812" customWidth="1"/>
    <col min="2307" max="2307" width="11.5703125" style="812" customWidth="1"/>
    <col min="2308" max="2308" width="11.85546875" style="812" customWidth="1"/>
    <col min="2309" max="2309" width="10.7109375" style="812" customWidth="1"/>
    <col min="2310" max="2310" width="10.140625" style="812" customWidth="1"/>
    <col min="2311" max="2311" width="10.5703125" style="812" customWidth="1"/>
    <col min="2312" max="2560" width="7.85546875" style="812"/>
    <col min="2561" max="2561" width="3.140625" style="812" customWidth="1"/>
    <col min="2562" max="2562" width="29" style="812" customWidth="1"/>
    <col min="2563" max="2563" width="11.5703125" style="812" customWidth="1"/>
    <col min="2564" max="2564" width="11.85546875" style="812" customWidth="1"/>
    <col min="2565" max="2565" width="10.7109375" style="812" customWidth="1"/>
    <col min="2566" max="2566" width="10.140625" style="812" customWidth="1"/>
    <col min="2567" max="2567" width="10.5703125" style="812" customWidth="1"/>
    <col min="2568" max="2816" width="7.85546875" style="812"/>
    <col min="2817" max="2817" width="3.140625" style="812" customWidth="1"/>
    <col min="2818" max="2818" width="29" style="812" customWidth="1"/>
    <col min="2819" max="2819" width="11.5703125" style="812" customWidth="1"/>
    <col min="2820" max="2820" width="11.85546875" style="812" customWidth="1"/>
    <col min="2821" max="2821" width="10.7109375" style="812" customWidth="1"/>
    <col min="2822" max="2822" width="10.140625" style="812" customWidth="1"/>
    <col min="2823" max="2823" width="10.5703125" style="812" customWidth="1"/>
    <col min="2824" max="3072" width="7.85546875" style="812"/>
    <col min="3073" max="3073" width="3.140625" style="812" customWidth="1"/>
    <col min="3074" max="3074" width="29" style="812" customWidth="1"/>
    <col min="3075" max="3075" width="11.5703125" style="812" customWidth="1"/>
    <col min="3076" max="3076" width="11.85546875" style="812" customWidth="1"/>
    <col min="3077" max="3077" width="10.7109375" style="812" customWidth="1"/>
    <col min="3078" max="3078" width="10.140625" style="812" customWidth="1"/>
    <col min="3079" max="3079" width="10.5703125" style="812" customWidth="1"/>
    <col min="3080" max="3328" width="7.85546875" style="812"/>
    <col min="3329" max="3329" width="3.140625" style="812" customWidth="1"/>
    <col min="3330" max="3330" width="29" style="812" customWidth="1"/>
    <col min="3331" max="3331" width="11.5703125" style="812" customWidth="1"/>
    <col min="3332" max="3332" width="11.85546875" style="812" customWidth="1"/>
    <col min="3333" max="3333" width="10.7109375" style="812" customWidth="1"/>
    <col min="3334" max="3334" width="10.140625" style="812" customWidth="1"/>
    <col min="3335" max="3335" width="10.5703125" style="812" customWidth="1"/>
    <col min="3336" max="3584" width="7.85546875" style="812"/>
    <col min="3585" max="3585" width="3.140625" style="812" customWidth="1"/>
    <col min="3586" max="3586" width="29" style="812" customWidth="1"/>
    <col min="3587" max="3587" width="11.5703125" style="812" customWidth="1"/>
    <col min="3588" max="3588" width="11.85546875" style="812" customWidth="1"/>
    <col min="3589" max="3589" width="10.7109375" style="812" customWidth="1"/>
    <col min="3590" max="3590" width="10.140625" style="812" customWidth="1"/>
    <col min="3591" max="3591" width="10.5703125" style="812" customWidth="1"/>
    <col min="3592" max="3840" width="7.85546875" style="812"/>
    <col min="3841" max="3841" width="3.140625" style="812" customWidth="1"/>
    <col min="3842" max="3842" width="29" style="812" customWidth="1"/>
    <col min="3843" max="3843" width="11.5703125" style="812" customWidth="1"/>
    <col min="3844" max="3844" width="11.85546875" style="812" customWidth="1"/>
    <col min="3845" max="3845" width="10.7109375" style="812" customWidth="1"/>
    <col min="3846" max="3846" width="10.140625" style="812" customWidth="1"/>
    <col min="3847" max="3847" width="10.5703125" style="812" customWidth="1"/>
    <col min="3848" max="4096" width="7.85546875" style="812"/>
    <col min="4097" max="4097" width="3.140625" style="812" customWidth="1"/>
    <col min="4098" max="4098" width="29" style="812" customWidth="1"/>
    <col min="4099" max="4099" width="11.5703125" style="812" customWidth="1"/>
    <col min="4100" max="4100" width="11.85546875" style="812" customWidth="1"/>
    <col min="4101" max="4101" width="10.7109375" style="812" customWidth="1"/>
    <col min="4102" max="4102" width="10.140625" style="812" customWidth="1"/>
    <col min="4103" max="4103" width="10.5703125" style="812" customWidth="1"/>
    <col min="4104" max="4352" width="7.85546875" style="812"/>
    <col min="4353" max="4353" width="3.140625" style="812" customWidth="1"/>
    <col min="4354" max="4354" width="29" style="812" customWidth="1"/>
    <col min="4355" max="4355" width="11.5703125" style="812" customWidth="1"/>
    <col min="4356" max="4356" width="11.85546875" style="812" customWidth="1"/>
    <col min="4357" max="4357" width="10.7109375" style="812" customWidth="1"/>
    <col min="4358" max="4358" width="10.140625" style="812" customWidth="1"/>
    <col min="4359" max="4359" width="10.5703125" style="812" customWidth="1"/>
    <col min="4360" max="4608" width="7.85546875" style="812"/>
    <col min="4609" max="4609" width="3.140625" style="812" customWidth="1"/>
    <col min="4610" max="4610" width="29" style="812" customWidth="1"/>
    <col min="4611" max="4611" width="11.5703125" style="812" customWidth="1"/>
    <col min="4612" max="4612" width="11.85546875" style="812" customWidth="1"/>
    <col min="4613" max="4613" width="10.7109375" style="812" customWidth="1"/>
    <col min="4614" max="4614" width="10.140625" style="812" customWidth="1"/>
    <col min="4615" max="4615" width="10.5703125" style="812" customWidth="1"/>
    <col min="4616" max="4864" width="7.85546875" style="812"/>
    <col min="4865" max="4865" width="3.140625" style="812" customWidth="1"/>
    <col min="4866" max="4866" width="29" style="812" customWidth="1"/>
    <col min="4867" max="4867" width="11.5703125" style="812" customWidth="1"/>
    <col min="4868" max="4868" width="11.85546875" style="812" customWidth="1"/>
    <col min="4869" max="4869" width="10.7109375" style="812" customWidth="1"/>
    <col min="4870" max="4870" width="10.140625" style="812" customWidth="1"/>
    <col min="4871" max="4871" width="10.5703125" style="812" customWidth="1"/>
    <col min="4872" max="5120" width="7.85546875" style="812"/>
    <col min="5121" max="5121" width="3.140625" style="812" customWidth="1"/>
    <col min="5122" max="5122" width="29" style="812" customWidth="1"/>
    <col min="5123" max="5123" width="11.5703125" style="812" customWidth="1"/>
    <col min="5124" max="5124" width="11.85546875" style="812" customWidth="1"/>
    <col min="5125" max="5125" width="10.7109375" style="812" customWidth="1"/>
    <col min="5126" max="5126" width="10.140625" style="812" customWidth="1"/>
    <col min="5127" max="5127" width="10.5703125" style="812" customWidth="1"/>
    <col min="5128" max="5376" width="7.85546875" style="812"/>
    <col min="5377" max="5377" width="3.140625" style="812" customWidth="1"/>
    <col min="5378" max="5378" width="29" style="812" customWidth="1"/>
    <col min="5379" max="5379" width="11.5703125" style="812" customWidth="1"/>
    <col min="5380" max="5380" width="11.85546875" style="812" customWidth="1"/>
    <col min="5381" max="5381" width="10.7109375" style="812" customWidth="1"/>
    <col min="5382" max="5382" width="10.140625" style="812" customWidth="1"/>
    <col min="5383" max="5383" width="10.5703125" style="812" customWidth="1"/>
    <col min="5384" max="5632" width="7.85546875" style="812"/>
    <col min="5633" max="5633" width="3.140625" style="812" customWidth="1"/>
    <col min="5634" max="5634" width="29" style="812" customWidth="1"/>
    <col min="5635" max="5635" width="11.5703125" style="812" customWidth="1"/>
    <col min="5636" max="5636" width="11.85546875" style="812" customWidth="1"/>
    <col min="5637" max="5637" width="10.7109375" style="812" customWidth="1"/>
    <col min="5638" max="5638" width="10.140625" style="812" customWidth="1"/>
    <col min="5639" max="5639" width="10.5703125" style="812" customWidth="1"/>
    <col min="5640" max="5888" width="7.85546875" style="812"/>
    <col min="5889" max="5889" width="3.140625" style="812" customWidth="1"/>
    <col min="5890" max="5890" width="29" style="812" customWidth="1"/>
    <col min="5891" max="5891" width="11.5703125" style="812" customWidth="1"/>
    <col min="5892" max="5892" width="11.85546875" style="812" customWidth="1"/>
    <col min="5893" max="5893" width="10.7109375" style="812" customWidth="1"/>
    <col min="5894" max="5894" width="10.140625" style="812" customWidth="1"/>
    <col min="5895" max="5895" width="10.5703125" style="812" customWidth="1"/>
    <col min="5896" max="6144" width="7.85546875" style="812"/>
    <col min="6145" max="6145" width="3.140625" style="812" customWidth="1"/>
    <col min="6146" max="6146" width="29" style="812" customWidth="1"/>
    <col min="6147" max="6147" width="11.5703125" style="812" customWidth="1"/>
    <col min="6148" max="6148" width="11.85546875" style="812" customWidth="1"/>
    <col min="6149" max="6149" width="10.7109375" style="812" customWidth="1"/>
    <col min="6150" max="6150" width="10.140625" style="812" customWidth="1"/>
    <col min="6151" max="6151" width="10.5703125" style="812" customWidth="1"/>
    <col min="6152" max="6400" width="7.85546875" style="812"/>
    <col min="6401" max="6401" width="3.140625" style="812" customWidth="1"/>
    <col min="6402" max="6402" width="29" style="812" customWidth="1"/>
    <col min="6403" max="6403" width="11.5703125" style="812" customWidth="1"/>
    <col min="6404" max="6404" width="11.85546875" style="812" customWidth="1"/>
    <col min="6405" max="6405" width="10.7109375" style="812" customWidth="1"/>
    <col min="6406" max="6406" width="10.140625" style="812" customWidth="1"/>
    <col min="6407" max="6407" width="10.5703125" style="812" customWidth="1"/>
    <col min="6408" max="6656" width="7.85546875" style="812"/>
    <col min="6657" max="6657" width="3.140625" style="812" customWidth="1"/>
    <col min="6658" max="6658" width="29" style="812" customWidth="1"/>
    <col min="6659" max="6659" width="11.5703125" style="812" customWidth="1"/>
    <col min="6660" max="6660" width="11.85546875" style="812" customWidth="1"/>
    <col min="6661" max="6661" width="10.7109375" style="812" customWidth="1"/>
    <col min="6662" max="6662" width="10.140625" style="812" customWidth="1"/>
    <col min="6663" max="6663" width="10.5703125" style="812" customWidth="1"/>
    <col min="6664" max="6912" width="7.85546875" style="812"/>
    <col min="6913" max="6913" width="3.140625" style="812" customWidth="1"/>
    <col min="6914" max="6914" width="29" style="812" customWidth="1"/>
    <col min="6915" max="6915" width="11.5703125" style="812" customWidth="1"/>
    <col min="6916" max="6916" width="11.85546875" style="812" customWidth="1"/>
    <col min="6917" max="6917" width="10.7109375" style="812" customWidth="1"/>
    <col min="6918" max="6918" width="10.140625" style="812" customWidth="1"/>
    <col min="6919" max="6919" width="10.5703125" style="812" customWidth="1"/>
    <col min="6920" max="7168" width="7.85546875" style="812"/>
    <col min="7169" max="7169" width="3.140625" style="812" customWidth="1"/>
    <col min="7170" max="7170" width="29" style="812" customWidth="1"/>
    <col min="7171" max="7171" width="11.5703125" style="812" customWidth="1"/>
    <col min="7172" max="7172" width="11.85546875" style="812" customWidth="1"/>
    <col min="7173" max="7173" width="10.7109375" style="812" customWidth="1"/>
    <col min="7174" max="7174" width="10.140625" style="812" customWidth="1"/>
    <col min="7175" max="7175" width="10.5703125" style="812" customWidth="1"/>
    <col min="7176" max="7424" width="7.85546875" style="812"/>
    <col min="7425" max="7425" width="3.140625" style="812" customWidth="1"/>
    <col min="7426" max="7426" width="29" style="812" customWidth="1"/>
    <col min="7427" max="7427" width="11.5703125" style="812" customWidth="1"/>
    <col min="7428" max="7428" width="11.85546875" style="812" customWidth="1"/>
    <col min="7429" max="7429" width="10.7109375" style="812" customWidth="1"/>
    <col min="7430" max="7430" width="10.140625" style="812" customWidth="1"/>
    <col min="7431" max="7431" width="10.5703125" style="812" customWidth="1"/>
    <col min="7432" max="7680" width="7.85546875" style="812"/>
    <col min="7681" max="7681" width="3.140625" style="812" customWidth="1"/>
    <col min="7682" max="7682" width="29" style="812" customWidth="1"/>
    <col min="7683" max="7683" width="11.5703125" style="812" customWidth="1"/>
    <col min="7684" max="7684" width="11.85546875" style="812" customWidth="1"/>
    <col min="7685" max="7685" width="10.7109375" style="812" customWidth="1"/>
    <col min="7686" max="7686" width="10.140625" style="812" customWidth="1"/>
    <col min="7687" max="7687" width="10.5703125" style="812" customWidth="1"/>
    <col min="7688" max="7936" width="7.85546875" style="812"/>
    <col min="7937" max="7937" width="3.140625" style="812" customWidth="1"/>
    <col min="7938" max="7938" width="29" style="812" customWidth="1"/>
    <col min="7939" max="7939" width="11.5703125" style="812" customWidth="1"/>
    <col min="7940" max="7940" width="11.85546875" style="812" customWidth="1"/>
    <col min="7941" max="7941" width="10.7109375" style="812" customWidth="1"/>
    <col min="7942" max="7942" width="10.140625" style="812" customWidth="1"/>
    <col min="7943" max="7943" width="10.5703125" style="812" customWidth="1"/>
    <col min="7944" max="8192" width="7.85546875" style="812"/>
    <col min="8193" max="8193" width="3.140625" style="812" customWidth="1"/>
    <col min="8194" max="8194" width="29" style="812" customWidth="1"/>
    <col min="8195" max="8195" width="11.5703125" style="812" customWidth="1"/>
    <col min="8196" max="8196" width="11.85546875" style="812" customWidth="1"/>
    <col min="8197" max="8197" width="10.7109375" style="812" customWidth="1"/>
    <col min="8198" max="8198" width="10.140625" style="812" customWidth="1"/>
    <col min="8199" max="8199" width="10.5703125" style="812" customWidth="1"/>
    <col min="8200" max="8448" width="7.85546875" style="812"/>
    <col min="8449" max="8449" width="3.140625" style="812" customWidth="1"/>
    <col min="8450" max="8450" width="29" style="812" customWidth="1"/>
    <col min="8451" max="8451" width="11.5703125" style="812" customWidth="1"/>
    <col min="8452" max="8452" width="11.85546875" style="812" customWidth="1"/>
    <col min="8453" max="8453" width="10.7109375" style="812" customWidth="1"/>
    <col min="8454" max="8454" width="10.140625" style="812" customWidth="1"/>
    <col min="8455" max="8455" width="10.5703125" style="812" customWidth="1"/>
    <col min="8456" max="8704" width="7.85546875" style="812"/>
    <col min="8705" max="8705" width="3.140625" style="812" customWidth="1"/>
    <col min="8706" max="8706" width="29" style="812" customWidth="1"/>
    <col min="8707" max="8707" width="11.5703125" style="812" customWidth="1"/>
    <col min="8708" max="8708" width="11.85546875" style="812" customWidth="1"/>
    <col min="8709" max="8709" width="10.7109375" style="812" customWidth="1"/>
    <col min="8710" max="8710" width="10.140625" style="812" customWidth="1"/>
    <col min="8711" max="8711" width="10.5703125" style="812" customWidth="1"/>
    <col min="8712" max="8960" width="7.85546875" style="812"/>
    <col min="8961" max="8961" width="3.140625" style="812" customWidth="1"/>
    <col min="8962" max="8962" width="29" style="812" customWidth="1"/>
    <col min="8963" max="8963" width="11.5703125" style="812" customWidth="1"/>
    <col min="8964" max="8964" width="11.85546875" style="812" customWidth="1"/>
    <col min="8965" max="8965" width="10.7109375" style="812" customWidth="1"/>
    <col min="8966" max="8966" width="10.140625" style="812" customWidth="1"/>
    <col min="8967" max="8967" width="10.5703125" style="812" customWidth="1"/>
    <col min="8968" max="9216" width="7.85546875" style="812"/>
    <col min="9217" max="9217" width="3.140625" style="812" customWidth="1"/>
    <col min="9218" max="9218" width="29" style="812" customWidth="1"/>
    <col min="9219" max="9219" width="11.5703125" style="812" customWidth="1"/>
    <col min="9220" max="9220" width="11.85546875" style="812" customWidth="1"/>
    <col min="9221" max="9221" width="10.7109375" style="812" customWidth="1"/>
    <col min="9222" max="9222" width="10.140625" style="812" customWidth="1"/>
    <col min="9223" max="9223" width="10.5703125" style="812" customWidth="1"/>
    <col min="9224" max="9472" width="7.85546875" style="812"/>
    <col min="9473" max="9473" width="3.140625" style="812" customWidth="1"/>
    <col min="9474" max="9474" width="29" style="812" customWidth="1"/>
    <col min="9475" max="9475" width="11.5703125" style="812" customWidth="1"/>
    <col min="9476" max="9476" width="11.85546875" style="812" customWidth="1"/>
    <col min="9477" max="9477" width="10.7109375" style="812" customWidth="1"/>
    <col min="9478" max="9478" width="10.140625" style="812" customWidth="1"/>
    <col min="9479" max="9479" width="10.5703125" style="812" customWidth="1"/>
    <col min="9480" max="9728" width="7.85546875" style="812"/>
    <col min="9729" max="9729" width="3.140625" style="812" customWidth="1"/>
    <col min="9730" max="9730" width="29" style="812" customWidth="1"/>
    <col min="9731" max="9731" width="11.5703125" style="812" customWidth="1"/>
    <col min="9732" max="9732" width="11.85546875" style="812" customWidth="1"/>
    <col min="9733" max="9733" width="10.7109375" style="812" customWidth="1"/>
    <col min="9734" max="9734" width="10.140625" style="812" customWidth="1"/>
    <col min="9735" max="9735" width="10.5703125" style="812" customWidth="1"/>
    <col min="9736" max="9984" width="7.85546875" style="812"/>
    <col min="9985" max="9985" width="3.140625" style="812" customWidth="1"/>
    <col min="9986" max="9986" width="29" style="812" customWidth="1"/>
    <col min="9987" max="9987" width="11.5703125" style="812" customWidth="1"/>
    <col min="9988" max="9988" width="11.85546875" style="812" customWidth="1"/>
    <col min="9989" max="9989" width="10.7109375" style="812" customWidth="1"/>
    <col min="9990" max="9990" width="10.140625" style="812" customWidth="1"/>
    <col min="9991" max="9991" width="10.5703125" style="812" customWidth="1"/>
    <col min="9992" max="10240" width="7.85546875" style="812"/>
    <col min="10241" max="10241" width="3.140625" style="812" customWidth="1"/>
    <col min="10242" max="10242" width="29" style="812" customWidth="1"/>
    <col min="10243" max="10243" width="11.5703125" style="812" customWidth="1"/>
    <col min="10244" max="10244" width="11.85546875" style="812" customWidth="1"/>
    <col min="10245" max="10245" width="10.7109375" style="812" customWidth="1"/>
    <col min="10246" max="10246" width="10.140625" style="812" customWidth="1"/>
    <col min="10247" max="10247" width="10.5703125" style="812" customWidth="1"/>
    <col min="10248" max="10496" width="7.85546875" style="812"/>
    <col min="10497" max="10497" width="3.140625" style="812" customWidth="1"/>
    <col min="10498" max="10498" width="29" style="812" customWidth="1"/>
    <col min="10499" max="10499" width="11.5703125" style="812" customWidth="1"/>
    <col min="10500" max="10500" width="11.85546875" style="812" customWidth="1"/>
    <col min="10501" max="10501" width="10.7109375" style="812" customWidth="1"/>
    <col min="10502" max="10502" width="10.140625" style="812" customWidth="1"/>
    <col min="10503" max="10503" width="10.5703125" style="812" customWidth="1"/>
    <col min="10504" max="10752" width="7.85546875" style="812"/>
    <col min="10753" max="10753" width="3.140625" style="812" customWidth="1"/>
    <col min="10754" max="10754" width="29" style="812" customWidth="1"/>
    <col min="10755" max="10755" width="11.5703125" style="812" customWidth="1"/>
    <col min="10756" max="10756" width="11.85546875" style="812" customWidth="1"/>
    <col min="10757" max="10757" width="10.7109375" style="812" customWidth="1"/>
    <col min="10758" max="10758" width="10.140625" style="812" customWidth="1"/>
    <col min="10759" max="10759" width="10.5703125" style="812" customWidth="1"/>
    <col min="10760" max="11008" width="7.85546875" style="812"/>
    <col min="11009" max="11009" width="3.140625" style="812" customWidth="1"/>
    <col min="11010" max="11010" width="29" style="812" customWidth="1"/>
    <col min="11011" max="11011" width="11.5703125" style="812" customWidth="1"/>
    <col min="11012" max="11012" width="11.85546875" style="812" customWidth="1"/>
    <col min="11013" max="11013" width="10.7109375" style="812" customWidth="1"/>
    <col min="11014" max="11014" width="10.140625" style="812" customWidth="1"/>
    <col min="11015" max="11015" width="10.5703125" style="812" customWidth="1"/>
    <col min="11016" max="11264" width="7.85546875" style="812"/>
    <col min="11265" max="11265" width="3.140625" style="812" customWidth="1"/>
    <col min="11266" max="11266" width="29" style="812" customWidth="1"/>
    <col min="11267" max="11267" width="11.5703125" style="812" customWidth="1"/>
    <col min="11268" max="11268" width="11.85546875" style="812" customWidth="1"/>
    <col min="11269" max="11269" width="10.7109375" style="812" customWidth="1"/>
    <col min="11270" max="11270" width="10.140625" style="812" customWidth="1"/>
    <col min="11271" max="11271" width="10.5703125" style="812" customWidth="1"/>
    <col min="11272" max="11520" width="7.85546875" style="812"/>
    <col min="11521" max="11521" width="3.140625" style="812" customWidth="1"/>
    <col min="11522" max="11522" width="29" style="812" customWidth="1"/>
    <col min="11523" max="11523" width="11.5703125" style="812" customWidth="1"/>
    <col min="11524" max="11524" width="11.85546875" style="812" customWidth="1"/>
    <col min="11525" max="11525" width="10.7109375" style="812" customWidth="1"/>
    <col min="11526" max="11526" width="10.140625" style="812" customWidth="1"/>
    <col min="11527" max="11527" width="10.5703125" style="812" customWidth="1"/>
    <col min="11528" max="11776" width="7.85546875" style="812"/>
    <col min="11777" max="11777" width="3.140625" style="812" customWidth="1"/>
    <col min="11778" max="11778" width="29" style="812" customWidth="1"/>
    <col min="11779" max="11779" width="11.5703125" style="812" customWidth="1"/>
    <col min="11780" max="11780" width="11.85546875" style="812" customWidth="1"/>
    <col min="11781" max="11781" width="10.7109375" style="812" customWidth="1"/>
    <col min="11782" max="11782" width="10.140625" style="812" customWidth="1"/>
    <col min="11783" max="11783" width="10.5703125" style="812" customWidth="1"/>
    <col min="11784" max="12032" width="7.85546875" style="812"/>
    <col min="12033" max="12033" width="3.140625" style="812" customWidth="1"/>
    <col min="12034" max="12034" width="29" style="812" customWidth="1"/>
    <col min="12035" max="12035" width="11.5703125" style="812" customWidth="1"/>
    <col min="12036" max="12036" width="11.85546875" style="812" customWidth="1"/>
    <col min="12037" max="12037" width="10.7109375" style="812" customWidth="1"/>
    <col min="12038" max="12038" width="10.140625" style="812" customWidth="1"/>
    <col min="12039" max="12039" width="10.5703125" style="812" customWidth="1"/>
    <col min="12040" max="12288" width="7.85546875" style="812"/>
    <col min="12289" max="12289" width="3.140625" style="812" customWidth="1"/>
    <col min="12290" max="12290" width="29" style="812" customWidth="1"/>
    <col min="12291" max="12291" width="11.5703125" style="812" customWidth="1"/>
    <col min="12292" max="12292" width="11.85546875" style="812" customWidth="1"/>
    <col min="12293" max="12293" width="10.7109375" style="812" customWidth="1"/>
    <col min="12294" max="12294" width="10.140625" style="812" customWidth="1"/>
    <col min="12295" max="12295" width="10.5703125" style="812" customWidth="1"/>
    <col min="12296" max="12544" width="7.85546875" style="812"/>
    <col min="12545" max="12545" width="3.140625" style="812" customWidth="1"/>
    <col min="12546" max="12546" width="29" style="812" customWidth="1"/>
    <col min="12547" max="12547" width="11.5703125" style="812" customWidth="1"/>
    <col min="12548" max="12548" width="11.85546875" style="812" customWidth="1"/>
    <col min="12549" max="12549" width="10.7109375" style="812" customWidth="1"/>
    <col min="12550" max="12550" width="10.140625" style="812" customWidth="1"/>
    <col min="12551" max="12551" width="10.5703125" style="812" customWidth="1"/>
    <col min="12552" max="12800" width="7.85546875" style="812"/>
    <col min="12801" max="12801" width="3.140625" style="812" customWidth="1"/>
    <col min="12802" max="12802" width="29" style="812" customWidth="1"/>
    <col min="12803" max="12803" width="11.5703125" style="812" customWidth="1"/>
    <col min="12804" max="12804" width="11.85546875" style="812" customWidth="1"/>
    <col min="12805" max="12805" width="10.7109375" style="812" customWidth="1"/>
    <col min="12806" max="12806" width="10.140625" style="812" customWidth="1"/>
    <col min="12807" max="12807" width="10.5703125" style="812" customWidth="1"/>
    <col min="12808" max="13056" width="7.85546875" style="812"/>
    <col min="13057" max="13057" width="3.140625" style="812" customWidth="1"/>
    <col min="13058" max="13058" width="29" style="812" customWidth="1"/>
    <col min="13059" max="13059" width="11.5703125" style="812" customWidth="1"/>
    <col min="13060" max="13060" width="11.85546875" style="812" customWidth="1"/>
    <col min="13061" max="13061" width="10.7109375" style="812" customWidth="1"/>
    <col min="13062" max="13062" width="10.140625" style="812" customWidth="1"/>
    <col min="13063" max="13063" width="10.5703125" style="812" customWidth="1"/>
    <col min="13064" max="13312" width="7.85546875" style="812"/>
    <col min="13313" max="13313" width="3.140625" style="812" customWidth="1"/>
    <col min="13314" max="13314" width="29" style="812" customWidth="1"/>
    <col min="13315" max="13315" width="11.5703125" style="812" customWidth="1"/>
    <col min="13316" max="13316" width="11.85546875" style="812" customWidth="1"/>
    <col min="13317" max="13317" width="10.7109375" style="812" customWidth="1"/>
    <col min="13318" max="13318" width="10.140625" style="812" customWidth="1"/>
    <col min="13319" max="13319" width="10.5703125" style="812" customWidth="1"/>
    <col min="13320" max="13568" width="7.85546875" style="812"/>
    <col min="13569" max="13569" width="3.140625" style="812" customWidth="1"/>
    <col min="13570" max="13570" width="29" style="812" customWidth="1"/>
    <col min="13571" max="13571" width="11.5703125" style="812" customWidth="1"/>
    <col min="13572" max="13572" width="11.85546875" style="812" customWidth="1"/>
    <col min="13573" max="13573" width="10.7109375" style="812" customWidth="1"/>
    <col min="13574" max="13574" width="10.140625" style="812" customWidth="1"/>
    <col min="13575" max="13575" width="10.5703125" style="812" customWidth="1"/>
    <col min="13576" max="13824" width="7.85546875" style="812"/>
    <col min="13825" max="13825" width="3.140625" style="812" customWidth="1"/>
    <col min="13826" max="13826" width="29" style="812" customWidth="1"/>
    <col min="13827" max="13827" width="11.5703125" style="812" customWidth="1"/>
    <col min="13828" max="13828" width="11.85546875" style="812" customWidth="1"/>
    <col min="13829" max="13829" width="10.7109375" style="812" customWidth="1"/>
    <col min="13830" max="13830" width="10.140625" style="812" customWidth="1"/>
    <col min="13831" max="13831" width="10.5703125" style="812" customWidth="1"/>
    <col min="13832" max="14080" width="7.85546875" style="812"/>
    <col min="14081" max="14081" width="3.140625" style="812" customWidth="1"/>
    <col min="14082" max="14082" width="29" style="812" customWidth="1"/>
    <col min="14083" max="14083" width="11.5703125" style="812" customWidth="1"/>
    <col min="14084" max="14084" width="11.85546875" style="812" customWidth="1"/>
    <col min="14085" max="14085" width="10.7109375" style="812" customWidth="1"/>
    <col min="14086" max="14086" width="10.140625" style="812" customWidth="1"/>
    <col min="14087" max="14087" width="10.5703125" style="812" customWidth="1"/>
    <col min="14088" max="14336" width="7.85546875" style="812"/>
    <col min="14337" max="14337" width="3.140625" style="812" customWidth="1"/>
    <col min="14338" max="14338" width="29" style="812" customWidth="1"/>
    <col min="14339" max="14339" width="11.5703125" style="812" customWidth="1"/>
    <col min="14340" max="14340" width="11.85546875" style="812" customWidth="1"/>
    <col min="14341" max="14341" width="10.7109375" style="812" customWidth="1"/>
    <col min="14342" max="14342" width="10.140625" style="812" customWidth="1"/>
    <col min="14343" max="14343" width="10.5703125" style="812" customWidth="1"/>
    <col min="14344" max="14592" width="7.85546875" style="812"/>
    <col min="14593" max="14593" width="3.140625" style="812" customWidth="1"/>
    <col min="14594" max="14594" width="29" style="812" customWidth="1"/>
    <col min="14595" max="14595" width="11.5703125" style="812" customWidth="1"/>
    <col min="14596" max="14596" width="11.85546875" style="812" customWidth="1"/>
    <col min="14597" max="14597" width="10.7109375" style="812" customWidth="1"/>
    <col min="14598" max="14598" width="10.140625" style="812" customWidth="1"/>
    <col min="14599" max="14599" width="10.5703125" style="812" customWidth="1"/>
    <col min="14600" max="14848" width="7.85546875" style="812"/>
    <col min="14849" max="14849" width="3.140625" style="812" customWidth="1"/>
    <col min="14850" max="14850" width="29" style="812" customWidth="1"/>
    <col min="14851" max="14851" width="11.5703125" style="812" customWidth="1"/>
    <col min="14852" max="14852" width="11.85546875" style="812" customWidth="1"/>
    <col min="14853" max="14853" width="10.7109375" style="812" customWidth="1"/>
    <col min="14854" max="14854" width="10.140625" style="812" customWidth="1"/>
    <col min="14855" max="14855" width="10.5703125" style="812" customWidth="1"/>
    <col min="14856" max="15104" width="7.85546875" style="812"/>
    <col min="15105" max="15105" width="3.140625" style="812" customWidth="1"/>
    <col min="15106" max="15106" width="29" style="812" customWidth="1"/>
    <col min="15107" max="15107" width="11.5703125" style="812" customWidth="1"/>
    <col min="15108" max="15108" width="11.85546875" style="812" customWidth="1"/>
    <col min="15109" max="15109" width="10.7109375" style="812" customWidth="1"/>
    <col min="15110" max="15110" width="10.140625" style="812" customWidth="1"/>
    <col min="15111" max="15111" width="10.5703125" style="812" customWidth="1"/>
    <col min="15112" max="15360" width="7.85546875" style="812"/>
    <col min="15361" max="15361" width="3.140625" style="812" customWidth="1"/>
    <col min="15362" max="15362" width="29" style="812" customWidth="1"/>
    <col min="15363" max="15363" width="11.5703125" style="812" customWidth="1"/>
    <col min="15364" max="15364" width="11.85546875" style="812" customWidth="1"/>
    <col min="15365" max="15365" width="10.7109375" style="812" customWidth="1"/>
    <col min="15366" max="15366" width="10.140625" style="812" customWidth="1"/>
    <col min="15367" max="15367" width="10.5703125" style="812" customWidth="1"/>
    <col min="15368" max="15616" width="7.85546875" style="812"/>
    <col min="15617" max="15617" width="3.140625" style="812" customWidth="1"/>
    <col min="15618" max="15618" width="29" style="812" customWidth="1"/>
    <col min="15619" max="15619" width="11.5703125" style="812" customWidth="1"/>
    <col min="15620" max="15620" width="11.85546875" style="812" customWidth="1"/>
    <col min="15621" max="15621" width="10.7109375" style="812" customWidth="1"/>
    <col min="15622" max="15622" width="10.140625" style="812" customWidth="1"/>
    <col min="15623" max="15623" width="10.5703125" style="812" customWidth="1"/>
    <col min="15624" max="15872" width="7.85546875" style="812"/>
    <col min="15873" max="15873" width="3.140625" style="812" customWidth="1"/>
    <col min="15874" max="15874" width="29" style="812" customWidth="1"/>
    <col min="15875" max="15875" width="11.5703125" style="812" customWidth="1"/>
    <col min="15876" max="15876" width="11.85546875" style="812" customWidth="1"/>
    <col min="15877" max="15877" width="10.7109375" style="812" customWidth="1"/>
    <col min="15878" max="15878" width="10.140625" style="812" customWidth="1"/>
    <col min="15879" max="15879" width="10.5703125" style="812" customWidth="1"/>
    <col min="15880" max="16128" width="7.85546875" style="812"/>
    <col min="16129" max="16129" width="3.140625" style="812" customWidth="1"/>
    <col min="16130" max="16130" width="29" style="812" customWidth="1"/>
    <col min="16131" max="16131" width="11.5703125" style="812" customWidth="1"/>
    <col min="16132" max="16132" width="11.85546875" style="812" customWidth="1"/>
    <col min="16133" max="16133" width="10.7109375" style="812" customWidth="1"/>
    <col min="16134" max="16134" width="10.140625" style="812" customWidth="1"/>
    <col min="16135" max="16135" width="10.5703125" style="812" customWidth="1"/>
    <col min="16136" max="16384" width="7.85546875" style="812"/>
  </cols>
  <sheetData>
    <row r="1" spans="1:9" ht="15" customHeight="1">
      <c r="A1" s="1921" t="s">
        <v>1737</v>
      </c>
      <c r="B1" s="826"/>
      <c r="C1" s="827"/>
      <c r="D1" s="827"/>
      <c r="E1" s="827"/>
      <c r="F1" s="854"/>
      <c r="G1" s="827"/>
    </row>
    <row r="2" spans="1:9" ht="12.75" customHeight="1">
      <c r="A2" s="2057" t="s">
        <v>733</v>
      </c>
      <c r="B2" s="2057"/>
      <c r="C2" s="2057"/>
      <c r="D2" s="2057"/>
      <c r="E2" s="2057"/>
      <c r="F2" s="2057"/>
    </row>
    <row r="3" spans="1:9" s="911" customFormat="1" ht="21.75" customHeight="1">
      <c r="A3" s="2126" t="s">
        <v>734</v>
      </c>
      <c r="B3" s="2126"/>
      <c r="C3" s="2126"/>
      <c r="D3" s="2126"/>
      <c r="E3" s="2126"/>
      <c r="F3" s="2126"/>
      <c r="G3" s="1952"/>
    </row>
    <row r="4" spans="1:9" ht="12.95" customHeight="1">
      <c r="A4" s="2121">
        <v>2016</v>
      </c>
      <c r="B4" s="2122"/>
      <c r="C4" s="1071"/>
      <c r="D4" s="1072"/>
      <c r="E4" s="1057"/>
      <c r="F4" s="849"/>
      <c r="G4" s="849" t="s">
        <v>673</v>
      </c>
      <c r="H4" s="827"/>
    </row>
    <row r="5" spans="1:9" ht="12.75" customHeight="1">
      <c r="A5" s="2134" t="s">
        <v>674</v>
      </c>
      <c r="B5" s="2132"/>
      <c r="C5" s="2127" t="s">
        <v>735</v>
      </c>
      <c r="D5" s="2134"/>
      <c r="E5" s="2134"/>
      <c r="F5" s="2134"/>
      <c r="G5" s="2134"/>
      <c r="H5" s="1081"/>
      <c r="I5" s="1081"/>
    </row>
    <row r="6" spans="1:9" ht="12.75" customHeight="1">
      <c r="A6" s="2066"/>
      <c r="B6" s="2133"/>
      <c r="C6" s="2147"/>
      <c r="D6" s="2148"/>
      <c r="E6" s="2148"/>
      <c r="F6" s="2148"/>
      <c r="G6" s="2148"/>
    </row>
    <row r="7" spans="1:9" ht="31.5" customHeight="1">
      <c r="A7" s="2066"/>
      <c r="B7" s="2133"/>
      <c r="C7" s="1118" t="s">
        <v>736</v>
      </c>
      <c r="D7" s="1119" t="s">
        <v>737</v>
      </c>
      <c r="E7" s="1119" t="s">
        <v>738</v>
      </c>
      <c r="F7" s="1119" t="s">
        <v>739</v>
      </c>
      <c r="G7" s="1119" t="s">
        <v>740</v>
      </c>
    </row>
    <row r="8" spans="1:9" s="1065" customFormat="1" ht="12.95" customHeight="1">
      <c r="A8" s="1120"/>
      <c r="B8" s="1102"/>
      <c r="C8" s="1103"/>
      <c r="D8" s="1103"/>
      <c r="E8" s="1103"/>
      <c r="F8" s="1103"/>
      <c r="G8" s="1103"/>
    </row>
    <row r="9" spans="1:9" s="826" customFormat="1" ht="15.75" customHeight="1">
      <c r="A9" s="826" t="s">
        <v>0</v>
      </c>
      <c r="B9" s="853"/>
      <c r="C9" s="873">
        <v>154</v>
      </c>
      <c r="D9" s="873">
        <v>193</v>
      </c>
      <c r="E9" s="873">
        <v>64</v>
      </c>
      <c r="F9" s="873">
        <v>142</v>
      </c>
      <c r="G9" s="873">
        <v>12</v>
      </c>
    </row>
    <row r="10" spans="1:9" s="826" customFormat="1" ht="15.75" customHeight="1"/>
    <row r="11" spans="1:9" s="827" customFormat="1" ht="15.75" customHeight="1">
      <c r="B11" s="827" t="s">
        <v>681</v>
      </c>
      <c r="C11" s="844">
        <v>16</v>
      </c>
      <c r="D11" s="844">
        <v>74</v>
      </c>
      <c r="E11" s="844">
        <v>6</v>
      </c>
      <c r="F11" s="844">
        <v>8</v>
      </c>
      <c r="G11" s="844">
        <v>0</v>
      </c>
    </row>
    <row r="12" spans="1:9" s="827" customFormat="1" ht="15.75" customHeight="1">
      <c r="B12" s="827" t="s">
        <v>682</v>
      </c>
      <c r="C12" s="874">
        <v>42</v>
      </c>
      <c r="D12" s="874">
        <v>8</v>
      </c>
      <c r="E12" s="874">
        <v>3</v>
      </c>
      <c r="F12" s="874">
        <v>11</v>
      </c>
      <c r="G12" s="874">
        <v>1</v>
      </c>
    </row>
    <row r="13" spans="1:9" s="827" customFormat="1" ht="15.75" customHeight="1">
      <c r="B13" s="845" t="s">
        <v>683</v>
      </c>
      <c r="C13" s="874">
        <v>2</v>
      </c>
      <c r="D13" s="874">
        <v>2</v>
      </c>
      <c r="E13" s="874">
        <v>4</v>
      </c>
      <c r="F13" s="874">
        <v>1</v>
      </c>
      <c r="G13" s="874">
        <v>2</v>
      </c>
    </row>
    <row r="14" spans="1:9" s="827" customFormat="1" ht="15.75" customHeight="1">
      <c r="B14" s="845" t="s">
        <v>684</v>
      </c>
      <c r="C14" s="874">
        <v>4</v>
      </c>
      <c r="D14" s="874">
        <v>6</v>
      </c>
      <c r="E14" s="874">
        <v>26</v>
      </c>
      <c r="F14" s="874">
        <v>3</v>
      </c>
      <c r="G14" s="874">
        <v>3</v>
      </c>
    </row>
    <row r="15" spans="1:9" s="827" customFormat="1" ht="15.75" customHeight="1">
      <c r="B15" s="845" t="s">
        <v>685</v>
      </c>
      <c r="C15" s="874">
        <v>18</v>
      </c>
      <c r="D15" s="874">
        <v>8</v>
      </c>
      <c r="E15" s="874">
        <v>3</v>
      </c>
      <c r="F15" s="874">
        <v>48</v>
      </c>
      <c r="G15" s="874">
        <v>0</v>
      </c>
    </row>
    <row r="16" spans="1:9" s="827" customFormat="1" ht="15.75" customHeight="1">
      <c r="B16" s="845" t="s">
        <v>686</v>
      </c>
      <c r="C16" s="874">
        <v>4</v>
      </c>
      <c r="D16" s="874">
        <v>18</v>
      </c>
      <c r="E16" s="874">
        <v>15</v>
      </c>
      <c r="F16" s="874">
        <v>14</v>
      </c>
      <c r="G16" s="874">
        <v>1</v>
      </c>
    </row>
    <row r="17" spans="1:7" s="827" customFormat="1" ht="15.75" customHeight="1">
      <c r="B17" s="845" t="s">
        <v>687</v>
      </c>
      <c r="C17" s="874">
        <v>14</v>
      </c>
      <c r="D17" s="874">
        <v>30</v>
      </c>
      <c r="E17" s="874">
        <v>3</v>
      </c>
      <c r="F17" s="874">
        <v>10</v>
      </c>
      <c r="G17" s="874">
        <v>1</v>
      </c>
    </row>
    <row r="18" spans="1:7" s="827" customFormat="1" ht="15.75" customHeight="1">
      <c r="B18" s="845" t="s">
        <v>688</v>
      </c>
      <c r="C18" s="874">
        <v>44</v>
      </c>
      <c r="D18" s="874">
        <v>38</v>
      </c>
      <c r="E18" s="874">
        <v>2</v>
      </c>
      <c r="F18" s="874">
        <v>38</v>
      </c>
      <c r="G18" s="874">
        <v>3</v>
      </c>
    </row>
    <row r="19" spans="1:7" s="827" customFormat="1" ht="15.75" customHeight="1">
      <c r="B19" s="845" t="s">
        <v>689</v>
      </c>
      <c r="C19" s="874">
        <v>10</v>
      </c>
      <c r="D19" s="874">
        <v>6</v>
      </c>
      <c r="E19" s="874">
        <v>2</v>
      </c>
      <c r="F19" s="874">
        <v>9</v>
      </c>
      <c r="G19" s="874">
        <v>1</v>
      </c>
    </row>
    <row r="20" spans="1:7" s="827" customFormat="1" ht="15.75" customHeight="1">
      <c r="B20" s="431" t="s">
        <v>690</v>
      </c>
      <c r="C20" s="874">
        <v>0</v>
      </c>
      <c r="D20" s="874">
        <v>3</v>
      </c>
      <c r="E20" s="874">
        <v>0</v>
      </c>
      <c r="F20" s="874">
        <v>0</v>
      </c>
      <c r="G20" s="874">
        <v>0</v>
      </c>
    </row>
    <row r="21" spans="1:7" s="827" customFormat="1" ht="6.95" customHeight="1">
      <c r="B21" s="431"/>
    </row>
    <row r="22" spans="1:7" ht="3" customHeight="1" thickBot="1">
      <c r="A22" s="840"/>
      <c r="B22" s="840"/>
      <c r="C22" s="1084"/>
      <c r="D22" s="1084"/>
      <c r="E22" s="1084"/>
      <c r="F22" s="1084"/>
      <c r="G22" s="1084"/>
    </row>
    <row r="23" spans="1:7" ht="3.75" customHeight="1" thickTop="1">
      <c r="A23" s="827"/>
      <c r="B23" s="827"/>
      <c r="C23" s="854"/>
      <c r="D23" s="854"/>
      <c r="E23" s="827"/>
      <c r="F23" s="827"/>
      <c r="G23" s="827"/>
    </row>
    <row r="24" spans="1:7" ht="12.95" customHeight="1">
      <c r="A24" s="1962" t="s">
        <v>741</v>
      </c>
      <c r="B24" s="1962"/>
      <c r="C24" s="1962"/>
      <c r="D24" s="1962"/>
      <c r="E24" s="1962"/>
      <c r="F24" s="2146"/>
      <c r="G24" s="2146"/>
    </row>
    <row r="25" spans="1:7" ht="12" customHeight="1">
      <c r="A25" s="1066"/>
      <c r="B25" s="1067"/>
      <c r="C25" s="854"/>
      <c r="D25" s="854"/>
      <c r="E25" s="827"/>
      <c r="F25" s="827"/>
      <c r="G25" s="827"/>
    </row>
  </sheetData>
  <mergeCells count="6">
    <mergeCell ref="A24:G24"/>
    <mergeCell ref="A2:F2"/>
    <mergeCell ref="A3:G3"/>
    <mergeCell ref="A4:B4"/>
    <mergeCell ref="A5:B7"/>
    <mergeCell ref="C5:G6"/>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dimension ref="A1:P170"/>
  <sheetViews>
    <sheetView workbookViewId="0"/>
  </sheetViews>
  <sheetFormatPr defaultRowHeight="12.75"/>
  <cols>
    <col min="1" max="1" width="4.140625" style="1124" customWidth="1"/>
    <col min="2" max="2" width="37" style="1124" customWidth="1"/>
    <col min="3" max="256" width="9.140625" style="1124"/>
    <col min="257" max="257" width="4.140625" style="1124" customWidth="1"/>
    <col min="258" max="258" width="37" style="1124" customWidth="1"/>
    <col min="259" max="512" width="9.140625" style="1124"/>
    <col min="513" max="513" width="4.140625" style="1124" customWidth="1"/>
    <col min="514" max="514" width="37" style="1124" customWidth="1"/>
    <col min="515" max="768" width="9.140625" style="1124"/>
    <col min="769" max="769" width="4.140625" style="1124" customWidth="1"/>
    <col min="770" max="770" width="37" style="1124" customWidth="1"/>
    <col min="771" max="1024" width="9.140625" style="1124"/>
    <col min="1025" max="1025" width="4.140625" style="1124" customWidth="1"/>
    <col min="1026" max="1026" width="37" style="1124" customWidth="1"/>
    <col min="1027" max="1280" width="9.140625" style="1124"/>
    <col min="1281" max="1281" width="4.140625" style="1124" customWidth="1"/>
    <col min="1282" max="1282" width="37" style="1124" customWidth="1"/>
    <col min="1283" max="1536" width="9.140625" style="1124"/>
    <col min="1537" max="1537" width="4.140625" style="1124" customWidth="1"/>
    <col min="1538" max="1538" width="37" style="1124" customWidth="1"/>
    <col min="1539" max="1792" width="9.140625" style="1124"/>
    <col min="1793" max="1793" width="4.140625" style="1124" customWidth="1"/>
    <col min="1794" max="1794" width="37" style="1124" customWidth="1"/>
    <col min="1795" max="2048" width="9.140625" style="1124"/>
    <col min="2049" max="2049" width="4.140625" style="1124" customWidth="1"/>
    <col min="2050" max="2050" width="37" style="1124" customWidth="1"/>
    <col min="2051" max="2304" width="9.140625" style="1124"/>
    <col min="2305" max="2305" width="4.140625" style="1124" customWidth="1"/>
    <col min="2306" max="2306" width="37" style="1124" customWidth="1"/>
    <col min="2307" max="2560" width="9.140625" style="1124"/>
    <col min="2561" max="2561" width="4.140625" style="1124" customWidth="1"/>
    <col min="2562" max="2562" width="37" style="1124" customWidth="1"/>
    <col min="2563" max="2816" width="9.140625" style="1124"/>
    <col min="2817" max="2817" width="4.140625" style="1124" customWidth="1"/>
    <col min="2818" max="2818" width="37" style="1124" customWidth="1"/>
    <col min="2819" max="3072" width="9.140625" style="1124"/>
    <col min="3073" max="3073" width="4.140625" style="1124" customWidth="1"/>
    <col min="3074" max="3074" width="37" style="1124" customWidth="1"/>
    <col min="3075" max="3328" width="9.140625" style="1124"/>
    <col min="3329" max="3329" width="4.140625" style="1124" customWidth="1"/>
    <col min="3330" max="3330" width="37" style="1124" customWidth="1"/>
    <col min="3331" max="3584" width="9.140625" style="1124"/>
    <col min="3585" max="3585" width="4.140625" style="1124" customWidth="1"/>
    <col min="3586" max="3586" width="37" style="1124" customWidth="1"/>
    <col min="3587" max="3840" width="9.140625" style="1124"/>
    <col min="3841" max="3841" width="4.140625" style="1124" customWidth="1"/>
    <col min="3842" max="3842" width="37" style="1124" customWidth="1"/>
    <col min="3843" max="4096" width="9.140625" style="1124"/>
    <col min="4097" max="4097" width="4.140625" style="1124" customWidth="1"/>
    <col min="4098" max="4098" width="37" style="1124" customWidth="1"/>
    <col min="4099" max="4352" width="9.140625" style="1124"/>
    <col min="4353" max="4353" width="4.140625" style="1124" customWidth="1"/>
    <col min="4354" max="4354" width="37" style="1124" customWidth="1"/>
    <col min="4355" max="4608" width="9.140625" style="1124"/>
    <col min="4609" max="4609" width="4.140625" style="1124" customWidth="1"/>
    <col min="4610" max="4610" width="37" style="1124" customWidth="1"/>
    <col min="4611" max="4864" width="9.140625" style="1124"/>
    <col min="4865" max="4865" width="4.140625" style="1124" customWidth="1"/>
    <col min="4866" max="4866" width="37" style="1124" customWidth="1"/>
    <col min="4867" max="5120" width="9.140625" style="1124"/>
    <col min="5121" max="5121" width="4.140625" style="1124" customWidth="1"/>
    <col min="5122" max="5122" width="37" style="1124" customWidth="1"/>
    <col min="5123" max="5376" width="9.140625" style="1124"/>
    <col min="5377" max="5377" width="4.140625" style="1124" customWidth="1"/>
    <col min="5378" max="5378" width="37" style="1124" customWidth="1"/>
    <col min="5379" max="5632" width="9.140625" style="1124"/>
    <col min="5633" max="5633" width="4.140625" style="1124" customWidth="1"/>
    <col min="5634" max="5634" width="37" style="1124" customWidth="1"/>
    <col min="5635" max="5888" width="9.140625" style="1124"/>
    <col min="5889" max="5889" width="4.140625" style="1124" customWidth="1"/>
    <col min="5890" max="5890" width="37" style="1124" customWidth="1"/>
    <col min="5891" max="6144" width="9.140625" style="1124"/>
    <col min="6145" max="6145" width="4.140625" style="1124" customWidth="1"/>
    <col min="6146" max="6146" width="37" style="1124" customWidth="1"/>
    <col min="6147" max="6400" width="9.140625" style="1124"/>
    <col min="6401" max="6401" width="4.140625" style="1124" customWidth="1"/>
    <col min="6402" max="6402" width="37" style="1124" customWidth="1"/>
    <col min="6403" max="6656" width="9.140625" style="1124"/>
    <col min="6657" max="6657" width="4.140625" style="1124" customWidth="1"/>
    <col min="6658" max="6658" width="37" style="1124" customWidth="1"/>
    <col min="6659" max="6912" width="9.140625" style="1124"/>
    <col min="6913" max="6913" width="4.140625" style="1124" customWidth="1"/>
    <col min="6914" max="6914" width="37" style="1124" customWidth="1"/>
    <col min="6915" max="7168" width="9.140625" style="1124"/>
    <col min="7169" max="7169" width="4.140625" style="1124" customWidth="1"/>
    <col min="7170" max="7170" width="37" style="1124" customWidth="1"/>
    <col min="7171" max="7424" width="9.140625" style="1124"/>
    <col min="7425" max="7425" width="4.140625" style="1124" customWidth="1"/>
    <col min="7426" max="7426" width="37" style="1124" customWidth="1"/>
    <col min="7427" max="7680" width="9.140625" style="1124"/>
    <col min="7681" max="7681" width="4.140625" style="1124" customWidth="1"/>
    <col min="7682" max="7682" width="37" style="1124" customWidth="1"/>
    <col min="7683" max="7936" width="9.140625" style="1124"/>
    <col min="7937" max="7937" width="4.140625" style="1124" customWidth="1"/>
    <col min="7938" max="7938" width="37" style="1124" customWidth="1"/>
    <col min="7939" max="8192" width="9.140625" style="1124"/>
    <col min="8193" max="8193" width="4.140625" style="1124" customWidth="1"/>
    <col min="8194" max="8194" width="37" style="1124" customWidth="1"/>
    <col min="8195" max="8448" width="9.140625" style="1124"/>
    <col min="8449" max="8449" width="4.140625" style="1124" customWidth="1"/>
    <col min="8450" max="8450" width="37" style="1124" customWidth="1"/>
    <col min="8451" max="8704" width="9.140625" style="1124"/>
    <col min="8705" max="8705" width="4.140625" style="1124" customWidth="1"/>
    <col min="8706" max="8706" width="37" style="1124" customWidth="1"/>
    <col min="8707" max="8960" width="9.140625" style="1124"/>
    <col min="8961" max="8961" width="4.140625" style="1124" customWidth="1"/>
    <col min="8962" max="8962" width="37" style="1124" customWidth="1"/>
    <col min="8963" max="9216" width="9.140625" style="1124"/>
    <col min="9217" max="9217" width="4.140625" style="1124" customWidth="1"/>
    <col min="9218" max="9218" width="37" style="1124" customWidth="1"/>
    <col min="9219" max="9472" width="9.140625" style="1124"/>
    <col min="9473" max="9473" width="4.140625" style="1124" customWidth="1"/>
    <col min="9474" max="9474" width="37" style="1124" customWidth="1"/>
    <col min="9475" max="9728" width="9.140625" style="1124"/>
    <col min="9729" max="9729" width="4.140625" style="1124" customWidth="1"/>
    <col min="9730" max="9730" width="37" style="1124" customWidth="1"/>
    <col min="9731" max="9984" width="9.140625" style="1124"/>
    <col min="9985" max="9985" width="4.140625" style="1124" customWidth="1"/>
    <col min="9986" max="9986" width="37" style="1124" customWidth="1"/>
    <col min="9987" max="10240" width="9.140625" style="1124"/>
    <col min="10241" max="10241" width="4.140625" style="1124" customWidth="1"/>
    <col min="10242" max="10242" width="37" style="1124" customWidth="1"/>
    <col min="10243" max="10496" width="9.140625" style="1124"/>
    <col min="10497" max="10497" width="4.140625" style="1124" customWidth="1"/>
    <col min="10498" max="10498" width="37" style="1124" customWidth="1"/>
    <col min="10499" max="10752" width="9.140625" style="1124"/>
    <col min="10753" max="10753" width="4.140625" style="1124" customWidth="1"/>
    <col min="10754" max="10754" width="37" style="1124" customWidth="1"/>
    <col min="10755" max="11008" width="9.140625" style="1124"/>
    <col min="11009" max="11009" width="4.140625" style="1124" customWidth="1"/>
    <col min="11010" max="11010" width="37" style="1124" customWidth="1"/>
    <col min="11011" max="11264" width="9.140625" style="1124"/>
    <col min="11265" max="11265" width="4.140625" style="1124" customWidth="1"/>
    <col min="11266" max="11266" width="37" style="1124" customWidth="1"/>
    <col min="11267" max="11520" width="9.140625" style="1124"/>
    <col min="11521" max="11521" width="4.140625" style="1124" customWidth="1"/>
    <col min="11522" max="11522" width="37" style="1124" customWidth="1"/>
    <col min="11523" max="11776" width="9.140625" style="1124"/>
    <col min="11777" max="11777" width="4.140625" style="1124" customWidth="1"/>
    <col min="11778" max="11778" width="37" style="1124" customWidth="1"/>
    <col min="11779" max="12032" width="9.140625" style="1124"/>
    <col min="12033" max="12033" width="4.140625" style="1124" customWidth="1"/>
    <col min="12034" max="12034" width="37" style="1124" customWidth="1"/>
    <col min="12035" max="12288" width="9.140625" style="1124"/>
    <col min="12289" max="12289" width="4.140625" style="1124" customWidth="1"/>
    <col min="12290" max="12290" width="37" style="1124" customWidth="1"/>
    <col min="12291" max="12544" width="9.140625" style="1124"/>
    <col min="12545" max="12545" width="4.140625" style="1124" customWidth="1"/>
    <col min="12546" max="12546" width="37" style="1124" customWidth="1"/>
    <col min="12547" max="12800" width="9.140625" style="1124"/>
    <col min="12801" max="12801" width="4.140625" style="1124" customWidth="1"/>
    <col min="12802" max="12802" width="37" style="1124" customWidth="1"/>
    <col min="12803" max="13056" width="9.140625" style="1124"/>
    <col min="13057" max="13057" width="4.140625" style="1124" customWidth="1"/>
    <col min="13058" max="13058" width="37" style="1124" customWidth="1"/>
    <col min="13059" max="13312" width="9.140625" style="1124"/>
    <col min="13313" max="13313" width="4.140625" style="1124" customWidth="1"/>
    <col min="13314" max="13314" width="37" style="1124" customWidth="1"/>
    <col min="13315" max="13568" width="9.140625" style="1124"/>
    <col min="13569" max="13569" width="4.140625" style="1124" customWidth="1"/>
    <col min="13570" max="13570" width="37" style="1124" customWidth="1"/>
    <col min="13571" max="13824" width="9.140625" style="1124"/>
    <col min="13825" max="13825" width="4.140625" style="1124" customWidth="1"/>
    <col min="13826" max="13826" width="37" style="1124" customWidth="1"/>
    <col min="13827" max="14080" width="9.140625" style="1124"/>
    <col min="14081" max="14081" width="4.140625" style="1124" customWidth="1"/>
    <col min="14082" max="14082" width="37" style="1124" customWidth="1"/>
    <col min="14083" max="14336" width="9.140625" style="1124"/>
    <col min="14337" max="14337" width="4.140625" style="1124" customWidth="1"/>
    <col min="14338" max="14338" width="37" style="1124" customWidth="1"/>
    <col min="14339" max="14592" width="9.140625" style="1124"/>
    <col min="14593" max="14593" width="4.140625" style="1124" customWidth="1"/>
    <col min="14594" max="14594" width="37" style="1124" customWidth="1"/>
    <col min="14595" max="14848" width="9.140625" style="1124"/>
    <col min="14849" max="14849" width="4.140625" style="1124" customWidth="1"/>
    <col min="14850" max="14850" width="37" style="1124" customWidth="1"/>
    <col min="14851" max="15104" width="9.140625" style="1124"/>
    <col min="15105" max="15105" width="4.140625" style="1124" customWidth="1"/>
    <col min="15106" max="15106" width="37" style="1124" customWidth="1"/>
    <col min="15107" max="15360" width="9.140625" style="1124"/>
    <col min="15361" max="15361" width="4.140625" style="1124" customWidth="1"/>
    <col min="15362" max="15362" width="37" style="1124" customWidth="1"/>
    <col min="15363" max="15616" width="9.140625" style="1124"/>
    <col min="15617" max="15617" width="4.140625" style="1124" customWidth="1"/>
    <col min="15618" max="15618" width="37" style="1124" customWidth="1"/>
    <col min="15619" max="15872" width="9.140625" style="1124"/>
    <col min="15873" max="15873" width="4.140625" style="1124" customWidth="1"/>
    <col min="15874" max="15874" width="37" style="1124" customWidth="1"/>
    <col min="15875" max="16128" width="9.140625" style="1124"/>
    <col min="16129" max="16129" width="4.140625" style="1124" customWidth="1"/>
    <col min="16130" max="16130" width="37" style="1124" customWidth="1"/>
    <col min="16131" max="16384" width="9.140625" style="1124"/>
  </cols>
  <sheetData>
    <row r="1" spans="1:9" ht="15.75" customHeight="1">
      <c r="A1" s="1921" t="s">
        <v>1737</v>
      </c>
    </row>
    <row r="2" spans="1:9" s="812" customFormat="1" ht="12.75" customHeight="1">
      <c r="A2" s="2057" t="s">
        <v>733</v>
      </c>
      <c r="B2" s="2057"/>
      <c r="C2" s="2057"/>
      <c r="D2" s="2057"/>
      <c r="E2" s="2057"/>
      <c r="F2" s="2057"/>
    </row>
    <row r="3" spans="1:9" s="911" customFormat="1" ht="21.75" customHeight="1">
      <c r="A3" s="2126" t="s">
        <v>742</v>
      </c>
      <c r="B3" s="2126"/>
      <c r="C3" s="2126"/>
      <c r="D3" s="2126"/>
      <c r="E3" s="2126"/>
      <c r="F3" s="2126"/>
      <c r="G3" s="1952"/>
    </row>
    <row r="4" spans="1:9" s="812" customFormat="1" ht="12.95" customHeight="1">
      <c r="A4" s="2121">
        <v>2016</v>
      </c>
      <c r="B4" s="2122"/>
      <c r="C4" s="1071"/>
      <c r="D4" s="1072"/>
      <c r="E4" s="1057"/>
      <c r="F4" s="827"/>
      <c r="G4" s="849" t="s">
        <v>673</v>
      </c>
    </row>
    <row r="5" spans="1:9" s="812" customFormat="1">
      <c r="A5" s="2134" t="s">
        <v>674</v>
      </c>
      <c r="B5" s="2132"/>
      <c r="C5" s="2127" t="s">
        <v>735</v>
      </c>
      <c r="D5" s="2134"/>
      <c r="E5" s="2134"/>
      <c r="F5" s="2134"/>
      <c r="G5" s="2149"/>
      <c r="H5" s="1081"/>
      <c r="I5" s="1081"/>
    </row>
    <row r="6" spans="1:9" s="812" customFormat="1">
      <c r="A6" s="2135"/>
      <c r="B6" s="2133"/>
      <c r="C6" s="2147"/>
      <c r="D6" s="2148"/>
      <c r="E6" s="2148"/>
      <c r="F6" s="2148"/>
      <c r="G6" s="2150"/>
    </row>
    <row r="7" spans="1:9" s="812" customFormat="1" ht="30" customHeight="1">
      <c r="A7" s="2135"/>
      <c r="B7" s="2133"/>
      <c r="C7" s="1118" t="s">
        <v>743</v>
      </c>
      <c r="D7" s="1119" t="s">
        <v>744</v>
      </c>
      <c r="E7" s="1119" t="s">
        <v>745</v>
      </c>
      <c r="F7" s="1119" t="s">
        <v>746</v>
      </c>
      <c r="G7" s="1121" t="s">
        <v>747</v>
      </c>
    </row>
    <row r="8" spans="1:9" s="1065" customFormat="1" ht="12.95" customHeight="1">
      <c r="A8" s="1102"/>
      <c r="B8" s="1102"/>
      <c r="C8" s="1103"/>
      <c r="D8" s="1103"/>
      <c r="E8" s="1103"/>
      <c r="F8" s="1103"/>
      <c r="G8" s="1103"/>
    </row>
    <row r="9" spans="1:9" s="826" customFormat="1" ht="15.75" customHeight="1">
      <c r="A9" s="826" t="s">
        <v>0</v>
      </c>
      <c r="B9" s="853"/>
      <c r="C9" s="873">
        <v>58</v>
      </c>
      <c r="D9" s="873">
        <v>110</v>
      </c>
      <c r="E9" s="873">
        <v>36</v>
      </c>
      <c r="F9" s="873">
        <v>28</v>
      </c>
      <c r="G9" s="873">
        <v>69</v>
      </c>
    </row>
    <row r="10" spans="1:9" s="826" customFormat="1" ht="15.75" customHeight="1"/>
    <row r="11" spans="1:9" s="827" customFormat="1" ht="15.75" customHeight="1">
      <c r="B11" s="827" t="s">
        <v>681</v>
      </c>
      <c r="C11" s="844">
        <v>8</v>
      </c>
      <c r="D11" s="844">
        <v>27</v>
      </c>
      <c r="E11" s="844">
        <v>2</v>
      </c>
      <c r="F11" s="844">
        <v>0</v>
      </c>
      <c r="G11" s="844">
        <v>15</v>
      </c>
    </row>
    <row r="12" spans="1:9" s="827" customFormat="1" ht="15.75" customHeight="1">
      <c r="B12" s="827" t="s">
        <v>682</v>
      </c>
      <c r="C12" s="874">
        <v>1</v>
      </c>
      <c r="D12" s="874">
        <v>6</v>
      </c>
      <c r="E12" s="874">
        <v>2</v>
      </c>
      <c r="F12" s="874">
        <v>0</v>
      </c>
      <c r="G12" s="874">
        <v>3</v>
      </c>
    </row>
    <row r="13" spans="1:9" s="827" customFormat="1" ht="15.75" customHeight="1">
      <c r="B13" s="845" t="s">
        <v>683</v>
      </c>
      <c r="C13" s="874">
        <v>0</v>
      </c>
      <c r="D13" s="874">
        <v>2</v>
      </c>
      <c r="E13" s="874">
        <v>0</v>
      </c>
      <c r="F13" s="874">
        <v>0</v>
      </c>
      <c r="G13" s="874">
        <v>2</v>
      </c>
    </row>
    <row r="14" spans="1:9" s="827" customFormat="1" ht="15.75" customHeight="1">
      <c r="B14" s="845" t="s">
        <v>684</v>
      </c>
      <c r="C14" s="874">
        <v>3</v>
      </c>
      <c r="D14" s="874">
        <v>8</v>
      </c>
      <c r="E14" s="874">
        <v>6</v>
      </c>
      <c r="F14" s="874">
        <v>1</v>
      </c>
      <c r="G14" s="874">
        <v>5</v>
      </c>
    </row>
    <row r="15" spans="1:9" s="827" customFormat="1" ht="15.75" customHeight="1">
      <c r="B15" s="845" t="s">
        <v>685</v>
      </c>
      <c r="C15" s="874">
        <v>10</v>
      </c>
      <c r="D15" s="874">
        <v>8</v>
      </c>
      <c r="E15" s="874">
        <v>5</v>
      </c>
      <c r="F15" s="874">
        <v>13</v>
      </c>
      <c r="G15" s="874">
        <v>8</v>
      </c>
    </row>
    <row r="16" spans="1:9" s="827" customFormat="1" ht="15.75" customHeight="1">
      <c r="B16" s="845" t="s">
        <v>686</v>
      </c>
      <c r="C16" s="874">
        <v>13</v>
      </c>
      <c r="D16" s="874">
        <v>12</v>
      </c>
      <c r="E16" s="874">
        <v>15</v>
      </c>
      <c r="F16" s="874">
        <v>2</v>
      </c>
      <c r="G16" s="874">
        <v>11</v>
      </c>
    </row>
    <row r="17" spans="1:16" s="827" customFormat="1" ht="15.75" customHeight="1">
      <c r="B17" s="845" t="s">
        <v>687</v>
      </c>
      <c r="C17" s="874">
        <v>11</v>
      </c>
      <c r="D17" s="874">
        <v>23</v>
      </c>
      <c r="E17" s="874">
        <v>0</v>
      </c>
      <c r="F17" s="874">
        <v>6</v>
      </c>
      <c r="G17" s="874">
        <v>14</v>
      </c>
    </row>
    <row r="18" spans="1:16" s="827" customFormat="1" ht="15.75" customHeight="1">
      <c r="B18" s="845" t="s">
        <v>688</v>
      </c>
      <c r="C18" s="874">
        <v>7</v>
      </c>
      <c r="D18" s="874">
        <v>16</v>
      </c>
      <c r="E18" s="874">
        <v>3</v>
      </c>
      <c r="F18" s="874">
        <v>3</v>
      </c>
      <c r="G18" s="874">
        <v>10</v>
      </c>
    </row>
    <row r="19" spans="1:16" s="827" customFormat="1" ht="15.75" customHeight="1">
      <c r="B19" s="845" t="s">
        <v>689</v>
      </c>
      <c r="C19" s="874">
        <v>4</v>
      </c>
      <c r="D19" s="874">
        <v>5</v>
      </c>
      <c r="E19" s="874">
        <v>3</v>
      </c>
      <c r="F19" s="874">
        <v>2</v>
      </c>
      <c r="G19" s="874">
        <v>1</v>
      </c>
    </row>
    <row r="20" spans="1:16" s="827" customFormat="1" ht="15.75" customHeight="1">
      <c r="B20" s="431" t="s">
        <v>690</v>
      </c>
      <c r="C20" s="874">
        <v>1</v>
      </c>
      <c r="D20" s="874">
        <v>3</v>
      </c>
      <c r="E20" s="874">
        <v>0</v>
      </c>
      <c r="F20" s="874">
        <v>1</v>
      </c>
      <c r="G20" s="874">
        <v>0</v>
      </c>
    </row>
    <row r="21" spans="1:16" s="812" customFormat="1" ht="6.95" customHeight="1" thickBot="1">
      <c r="A21" s="840"/>
      <c r="B21" s="840"/>
      <c r="C21" s="1084"/>
      <c r="D21" s="1084"/>
      <c r="E21" s="1084"/>
      <c r="F21" s="1084"/>
      <c r="G21" s="1084"/>
    </row>
    <row r="22" spans="1:16" s="812" customFormat="1" ht="3.75" customHeight="1" thickTop="1">
      <c r="A22" s="827"/>
      <c r="B22" s="827"/>
      <c r="C22" s="854"/>
      <c r="D22" s="854"/>
      <c r="E22" s="827"/>
    </row>
    <row r="23" spans="1:16" s="812" customFormat="1" ht="12.95" customHeight="1">
      <c r="A23" s="1962" t="s">
        <v>741</v>
      </c>
      <c r="B23" s="1962"/>
      <c r="C23" s="1962"/>
      <c r="D23" s="1962"/>
      <c r="E23" s="1962"/>
      <c r="F23" s="2146"/>
      <c r="G23" s="2146"/>
      <c r="I23" s="1065"/>
      <c r="J23" s="1065"/>
      <c r="K23" s="1065"/>
      <c r="L23" s="1065"/>
      <c r="M23" s="1065"/>
      <c r="N23" s="1065"/>
      <c r="O23" s="1065"/>
      <c r="P23" s="1065"/>
    </row>
    <row r="24" spans="1:16" s="122" customFormat="1" ht="12.95" customHeight="1">
      <c r="A24" s="2116" t="s">
        <v>670</v>
      </c>
      <c r="B24" s="2116"/>
      <c r="C24" s="2116"/>
      <c r="D24" s="2116"/>
      <c r="E24" s="2116"/>
      <c r="G24" s="1097"/>
      <c r="I24" s="1065"/>
      <c r="J24" s="1065"/>
      <c r="K24" s="1065"/>
      <c r="L24" s="1065"/>
      <c r="M24" s="1065"/>
      <c r="N24" s="1065"/>
      <c r="O24" s="1065"/>
      <c r="P24" s="1065"/>
    </row>
    <row r="25" spans="1:16" s="1122" customFormat="1" ht="13.5" customHeight="1"/>
    <row r="26" spans="1:16" s="1122" customFormat="1"/>
    <row r="27" spans="1:16" s="1122" customFormat="1"/>
    <row r="28" spans="1:16" s="1122" customFormat="1"/>
    <row r="29" spans="1:16" s="1122" customFormat="1"/>
    <row r="30" spans="1:16" s="1122" customFormat="1">
      <c r="B30" s="1123"/>
    </row>
    <row r="31" spans="1:16" s="1122" customFormat="1"/>
    <row r="32" spans="1:16" s="1122" customFormat="1"/>
    <row r="33" s="1122" customFormat="1"/>
    <row r="34" s="1122" customFormat="1"/>
    <row r="35" s="1122" customFormat="1"/>
    <row r="36" s="1122" customFormat="1"/>
    <row r="37" s="1122" customFormat="1"/>
    <row r="38" s="1122" customFormat="1"/>
    <row r="39" s="1122" customFormat="1"/>
    <row r="40" s="1122" customFormat="1"/>
    <row r="41" s="1122" customFormat="1"/>
    <row r="42" s="1122" customFormat="1"/>
    <row r="43" s="1122" customFormat="1"/>
    <row r="44" s="1122" customFormat="1"/>
    <row r="45" s="1122" customFormat="1"/>
    <row r="46" s="1122" customFormat="1"/>
    <row r="47" s="1122" customFormat="1"/>
    <row r="48" s="1122" customFormat="1"/>
    <row r="49" s="1122" customFormat="1"/>
    <row r="50" s="1122" customFormat="1"/>
    <row r="51" s="1122" customFormat="1"/>
    <row r="52" s="1122" customFormat="1"/>
    <row r="53" s="1122" customFormat="1"/>
    <row r="54" s="1122" customFormat="1"/>
    <row r="55" s="1122" customFormat="1"/>
    <row r="56" s="1122" customFormat="1"/>
    <row r="57" s="1122" customFormat="1"/>
    <row r="58" s="1122" customFormat="1"/>
    <row r="59" s="1122" customFormat="1"/>
    <row r="60" s="1122" customFormat="1"/>
    <row r="61" s="1122" customFormat="1"/>
    <row r="62" s="1122" customFormat="1"/>
    <row r="63" s="1122" customFormat="1"/>
    <row r="64" s="1122" customFormat="1"/>
    <row r="65" s="1122" customFormat="1"/>
    <row r="66" s="1122" customFormat="1"/>
    <row r="67" s="1122" customFormat="1"/>
    <row r="68" s="1122" customFormat="1"/>
    <row r="69" s="1122" customFormat="1"/>
    <row r="70" s="1122" customFormat="1"/>
    <row r="71" s="1122" customFormat="1"/>
    <row r="72" s="1122" customFormat="1"/>
    <row r="73" s="1122" customFormat="1"/>
    <row r="74" s="1122" customFormat="1"/>
    <row r="75" s="1122" customFormat="1"/>
    <row r="76" s="1122" customFormat="1"/>
    <row r="77" s="1122" customFormat="1"/>
    <row r="78" s="1122" customFormat="1"/>
    <row r="79" s="1122" customFormat="1"/>
    <row r="80" s="1122" customFormat="1"/>
    <row r="81" s="1122" customFormat="1"/>
    <row r="82" s="1122" customFormat="1"/>
    <row r="83" s="1122" customFormat="1"/>
    <row r="84" s="1122" customFormat="1"/>
    <row r="85" s="1122" customFormat="1"/>
    <row r="86" s="1122" customFormat="1"/>
    <row r="87" s="1122" customFormat="1"/>
    <row r="88" s="1122" customFormat="1"/>
    <row r="89" s="1122" customFormat="1"/>
    <row r="90" s="1122" customFormat="1"/>
    <row r="91" s="1122" customFormat="1"/>
    <row r="92" s="1122" customFormat="1"/>
    <row r="93" s="1122" customFormat="1"/>
    <row r="94" s="1122" customFormat="1"/>
    <row r="95" s="1122" customFormat="1"/>
    <row r="96" s="1122" customFormat="1"/>
    <row r="97" s="1122" customFormat="1"/>
    <row r="98" s="1122" customFormat="1"/>
    <row r="99" s="1122" customFormat="1"/>
    <row r="100" s="1122" customFormat="1"/>
    <row r="101" s="1122" customFormat="1"/>
    <row r="102" s="1122" customFormat="1"/>
    <row r="103" s="1122" customFormat="1"/>
    <row r="104" s="1122" customFormat="1"/>
    <row r="105" s="1122" customFormat="1"/>
    <row r="106" s="1122" customFormat="1"/>
    <row r="107" s="1122" customFormat="1"/>
    <row r="108" s="1122" customFormat="1"/>
    <row r="109" s="1122" customFormat="1"/>
    <row r="110" s="1122" customFormat="1"/>
    <row r="111" s="1122" customFormat="1"/>
    <row r="112" s="1122" customFormat="1"/>
    <row r="113" s="1122" customFormat="1"/>
    <row r="114" s="1122" customFormat="1"/>
    <row r="115" s="1122" customFormat="1"/>
    <row r="116" s="1122" customFormat="1"/>
    <row r="117" s="1122" customFormat="1"/>
    <row r="118" s="1122" customFormat="1"/>
    <row r="119" s="1122" customFormat="1"/>
    <row r="120" s="1122" customFormat="1"/>
    <row r="121" s="1122" customFormat="1"/>
    <row r="122" s="1122" customFormat="1"/>
    <row r="123" s="1122" customFormat="1"/>
    <row r="124" s="1122" customFormat="1"/>
    <row r="125" s="1122" customFormat="1"/>
    <row r="126" s="1122" customFormat="1"/>
    <row r="127" s="1122" customFormat="1"/>
    <row r="128" s="1122" customFormat="1"/>
    <row r="129" s="1122" customFormat="1"/>
    <row r="130" s="1122" customFormat="1"/>
    <row r="131" s="1122" customFormat="1"/>
    <row r="132" s="1122" customFormat="1"/>
    <row r="133" s="1122" customFormat="1"/>
    <row r="134" s="1122" customFormat="1"/>
    <row r="135" s="1122" customFormat="1"/>
    <row r="136" s="1122" customFormat="1"/>
    <row r="137" s="1122" customFormat="1"/>
    <row r="138" s="1122" customFormat="1"/>
    <row r="139" s="1122" customFormat="1"/>
    <row r="140" s="1122" customFormat="1"/>
    <row r="141" s="1122" customFormat="1"/>
    <row r="142" s="1122" customFormat="1"/>
    <row r="143" s="1122" customFormat="1"/>
    <row r="144" s="1122" customFormat="1"/>
    <row r="145" s="1122" customFormat="1"/>
    <row r="146" s="1122" customFormat="1"/>
    <row r="147" s="1122" customFormat="1"/>
    <row r="148" s="1122" customFormat="1"/>
    <row r="149" s="1122" customFormat="1"/>
    <row r="150" s="1122" customFormat="1"/>
    <row r="151" s="1122" customFormat="1"/>
    <row r="152" s="1122" customFormat="1"/>
    <row r="153" s="1122" customFormat="1"/>
    <row r="154" s="1122" customFormat="1"/>
    <row r="155" s="1122" customFormat="1"/>
    <row r="156" s="1122" customFormat="1"/>
    <row r="157" s="1122" customFormat="1"/>
    <row r="158" s="1122" customFormat="1"/>
    <row r="159" s="1122" customFormat="1"/>
    <row r="160" s="1122" customFormat="1"/>
    <row r="161" s="1122" customFormat="1"/>
    <row r="162" s="1122" customFormat="1"/>
    <row r="163" s="1122" customFormat="1"/>
    <row r="164" s="1122" customFormat="1"/>
    <row r="165" s="1122" customFormat="1"/>
    <row r="166" s="1122" customFormat="1"/>
    <row r="167" s="1122" customFormat="1"/>
    <row r="168" s="1122" customFormat="1"/>
    <row r="169" s="1122" customFormat="1"/>
    <row r="170" s="1122" customFormat="1"/>
  </sheetData>
  <mergeCells count="7">
    <mergeCell ref="A24:E24"/>
    <mergeCell ref="A2:F2"/>
    <mergeCell ref="A3:G3"/>
    <mergeCell ref="A4:B4"/>
    <mergeCell ref="A5:B7"/>
    <mergeCell ref="C5:G6"/>
    <mergeCell ref="A23:G23"/>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56.xml><?xml version="1.0" encoding="utf-8"?>
<worksheet xmlns="http://schemas.openxmlformats.org/spreadsheetml/2006/main" xmlns:r="http://schemas.openxmlformats.org/officeDocument/2006/relationships">
  <dimension ref="A1:L30"/>
  <sheetViews>
    <sheetView workbookViewId="0"/>
  </sheetViews>
  <sheetFormatPr defaultColWidth="7.85546875" defaultRowHeight="12.75"/>
  <cols>
    <col min="1" max="1" width="3.140625" style="812" customWidth="1"/>
    <col min="2" max="2" width="28.5703125" style="812" customWidth="1"/>
    <col min="3" max="3" width="8.5703125" style="812" customWidth="1"/>
    <col min="4" max="4" width="7.7109375" style="812" customWidth="1"/>
    <col min="5" max="5" width="8.5703125" style="812" customWidth="1"/>
    <col min="6" max="6" width="11" style="812" customWidth="1"/>
    <col min="7" max="7" width="9.42578125" style="812" customWidth="1"/>
    <col min="8" max="8" width="7.5703125" style="812" customWidth="1"/>
    <col min="9" max="9" width="6.85546875" style="812" customWidth="1"/>
    <col min="10" max="10" width="8.5703125" style="812" customWidth="1"/>
    <col min="11" max="11" width="8.85546875" style="812" customWidth="1"/>
    <col min="12" max="256" width="7.85546875" style="812"/>
    <col min="257" max="257" width="3.140625" style="812" customWidth="1"/>
    <col min="258" max="258" width="28.5703125" style="812" customWidth="1"/>
    <col min="259" max="259" width="8.5703125" style="812" customWidth="1"/>
    <col min="260" max="260" width="7.7109375" style="812" customWidth="1"/>
    <col min="261" max="261" width="8.5703125" style="812" customWidth="1"/>
    <col min="262" max="262" width="11" style="812" customWidth="1"/>
    <col min="263" max="263" width="9.42578125" style="812" customWidth="1"/>
    <col min="264" max="264" width="7.5703125" style="812" customWidth="1"/>
    <col min="265" max="265" width="6.85546875" style="812" customWidth="1"/>
    <col min="266" max="266" width="8.5703125" style="812" customWidth="1"/>
    <col min="267" max="267" width="8.85546875" style="812" customWidth="1"/>
    <col min="268" max="512" width="7.85546875" style="812"/>
    <col min="513" max="513" width="3.140625" style="812" customWidth="1"/>
    <col min="514" max="514" width="28.5703125" style="812" customWidth="1"/>
    <col min="515" max="515" width="8.5703125" style="812" customWidth="1"/>
    <col min="516" max="516" width="7.7109375" style="812" customWidth="1"/>
    <col min="517" max="517" width="8.5703125" style="812" customWidth="1"/>
    <col min="518" max="518" width="11" style="812" customWidth="1"/>
    <col min="519" max="519" width="9.42578125" style="812" customWidth="1"/>
    <col min="520" max="520" width="7.5703125" style="812" customWidth="1"/>
    <col min="521" max="521" width="6.85546875" style="812" customWidth="1"/>
    <col min="522" max="522" width="8.5703125" style="812" customWidth="1"/>
    <col min="523" max="523" width="8.85546875" style="812" customWidth="1"/>
    <col min="524" max="768" width="7.85546875" style="812"/>
    <col min="769" max="769" width="3.140625" style="812" customWidth="1"/>
    <col min="770" max="770" width="28.5703125" style="812" customWidth="1"/>
    <col min="771" max="771" width="8.5703125" style="812" customWidth="1"/>
    <col min="772" max="772" width="7.7109375" style="812" customWidth="1"/>
    <col min="773" max="773" width="8.5703125" style="812" customWidth="1"/>
    <col min="774" max="774" width="11" style="812" customWidth="1"/>
    <col min="775" max="775" width="9.42578125" style="812" customWidth="1"/>
    <col min="776" max="776" width="7.5703125" style="812" customWidth="1"/>
    <col min="777" max="777" width="6.85546875" style="812" customWidth="1"/>
    <col min="778" max="778" width="8.5703125" style="812" customWidth="1"/>
    <col min="779" max="779" width="8.85546875" style="812" customWidth="1"/>
    <col min="780" max="1024" width="7.85546875" style="812"/>
    <col min="1025" max="1025" width="3.140625" style="812" customWidth="1"/>
    <col min="1026" max="1026" width="28.5703125" style="812" customWidth="1"/>
    <col min="1027" max="1027" width="8.5703125" style="812" customWidth="1"/>
    <col min="1028" max="1028" width="7.7109375" style="812" customWidth="1"/>
    <col min="1029" max="1029" width="8.5703125" style="812" customWidth="1"/>
    <col min="1030" max="1030" width="11" style="812" customWidth="1"/>
    <col min="1031" max="1031" width="9.42578125" style="812" customWidth="1"/>
    <col min="1032" max="1032" width="7.5703125" style="812" customWidth="1"/>
    <col min="1033" max="1033" width="6.85546875" style="812" customWidth="1"/>
    <col min="1034" max="1034" width="8.5703125" style="812" customWidth="1"/>
    <col min="1035" max="1035" width="8.85546875" style="812" customWidth="1"/>
    <col min="1036" max="1280" width="7.85546875" style="812"/>
    <col min="1281" max="1281" width="3.140625" style="812" customWidth="1"/>
    <col min="1282" max="1282" width="28.5703125" style="812" customWidth="1"/>
    <col min="1283" max="1283" width="8.5703125" style="812" customWidth="1"/>
    <col min="1284" max="1284" width="7.7109375" style="812" customWidth="1"/>
    <col min="1285" max="1285" width="8.5703125" style="812" customWidth="1"/>
    <col min="1286" max="1286" width="11" style="812" customWidth="1"/>
    <col min="1287" max="1287" width="9.42578125" style="812" customWidth="1"/>
    <col min="1288" max="1288" width="7.5703125" style="812" customWidth="1"/>
    <col min="1289" max="1289" width="6.85546875" style="812" customWidth="1"/>
    <col min="1290" max="1290" width="8.5703125" style="812" customWidth="1"/>
    <col min="1291" max="1291" width="8.85546875" style="812" customWidth="1"/>
    <col min="1292" max="1536" width="7.85546875" style="812"/>
    <col min="1537" max="1537" width="3.140625" style="812" customWidth="1"/>
    <col min="1538" max="1538" width="28.5703125" style="812" customWidth="1"/>
    <col min="1539" max="1539" width="8.5703125" style="812" customWidth="1"/>
    <col min="1540" max="1540" width="7.7109375" style="812" customWidth="1"/>
    <col min="1541" max="1541" width="8.5703125" style="812" customWidth="1"/>
    <col min="1542" max="1542" width="11" style="812" customWidth="1"/>
    <col min="1543" max="1543" width="9.42578125" style="812" customWidth="1"/>
    <col min="1544" max="1544" width="7.5703125" style="812" customWidth="1"/>
    <col min="1545" max="1545" width="6.85546875" style="812" customWidth="1"/>
    <col min="1546" max="1546" width="8.5703125" style="812" customWidth="1"/>
    <col min="1547" max="1547" width="8.85546875" style="812" customWidth="1"/>
    <col min="1548" max="1792" width="7.85546875" style="812"/>
    <col min="1793" max="1793" width="3.140625" style="812" customWidth="1"/>
    <col min="1794" max="1794" width="28.5703125" style="812" customWidth="1"/>
    <col min="1795" max="1795" width="8.5703125" style="812" customWidth="1"/>
    <col min="1796" max="1796" width="7.7109375" style="812" customWidth="1"/>
    <col min="1797" max="1797" width="8.5703125" style="812" customWidth="1"/>
    <col min="1798" max="1798" width="11" style="812" customWidth="1"/>
    <col min="1799" max="1799" width="9.42578125" style="812" customWidth="1"/>
    <col min="1800" max="1800" width="7.5703125" style="812" customWidth="1"/>
    <col min="1801" max="1801" width="6.85546875" style="812" customWidth="1"/>
    <col min="1802" max="1802" width="8.5703125" style="812" customWidth="1"/>
    <col min="1803" max="1803" width="8.85546875" style="812" customWidth="1"/>
    <col min="1804" max="2048" width="7.85546875" style="812"/>
    <col min="2049" max="2049" width="3.140625" style="812" customWidth="1"/>
    <col min="2050" max="2050" width="28.5703125" style="812" customWidth="1"/>
    <col min="2051" max="2051" width="8.5703125" style="812" customWidth="1"/>
    <col min="2052" max="2052" width="7.7109375" style="812" customWidth="1"/>
    <col min="2053" max="2053" width="8.5703125" style="812" customWidth="1"/>
    <col min="2054" max="2054" width="11" style="812" customWidth="1"/>
    <col min="2055" max="2055" width="9.42578125" style="812" customWidth="1"/>
    <col min="2056" max="2056" width="7.5703125" style="812" customWidth="1"/>
    <col min="2057" max="2057" width="6.85546875" style="812" customWidth="1"/>
    <col min="2058" max="2058" width="8.5703125" style="812" customWidth="1"/>
    <col min="2059" max="2059" width="8.85546875" style="812" customWidth="1"/>
    <col min="2060" max="2304" width="7.85546875" style="812"/>
    <col min="2305" max="2305" width="3.140625" style="812" customWidth="1"/>
    <col min="2306" max="2306" width="28.5703125" style="812" customWidth="1"/>
    <col min="2307" max="2307" width="8.5703125" style="812" customWidth="1"/>
    <col min="2308" max="2308" width="7.7109375" style="812" customWidth="1"/>
    <col min="2309" max="2309" width="8.5703125" style="812" customWidth="1"/>
    <col min="2310" max="2310" width="11" style="812" customWidth="1"/>
    <col min="2311" max="2311" width="9.42578125" style="812" customWidth="1"/>
    <col min="2312" max="2312" width="7.5703125" style="812" customWidth="1"/>
    <col min="2313" max="2313" width="6.85546875" style="812" customWidth="1"/>
    <col min="2314" max="2314" width="8.5703125" style="812" customWidth="1"/>
    <col min="2315" max="2315" width="8.85546875" style="812" customWidth="1"/>
    <col min="2316" max="2560" width="7.85546875" style="812"/>
    <col min="2561" max="2561" width="3.140625" style="812" customWidth="1"/>
    <col min="2562" max="2562" width="28.5703125" style="812" customWidth="1"/>
    <col min="2563" max="2563" width="8.5703125" style="812" customWidth="1"/>
    <col min="2564" max="2564" width="7.7109375" style="812" customWidth="1"/>
    <col min="2565" max="2565" width="8.5703125" style="812" customWidth="1"/>
    <col min="2566" max="2566" width="11" style="812" customWidth="1"/>
    <col min="2567" max="2567" width="9.42578125" style="812" customWidth="1"/>
    <col min="2568" max="2568" width="7.5703125" style="812" customWidth="1"/>
    <col min="2569" max="2569" width="6.85546875" style="812" customWidth="1"/>
    <col min="2570" max="2570" width="8.5703125" style="812" customWidth="1"/>
    <col min="2571" max="2571" width="8.85546875" style="812" customWidth="1"/>
    <col min="2572" max="2816" width="7.85546875" style="812"/>
    <col min="2817" max="2817" width="3.140625" style="812" customWidth="1"/>
    <col min="2818" max="2818" width="28.5703125" style="812" customWidth="1"/>
    <col min="2819" max="2819" width="8.5703125" style="812" customWidth="1"/>
    <col min="2820" max="2820" width="7.7109375" style="812" customWidth="1"/>
    <col min="2821" max="2821" width="8.5703125" style="812" customWidth="1"/>
    <col min="2822" max="2822" width="11" style="812" customWidth="1"/>
    <col min="2823" max="2823" width="9.42578125" style="812" customWidth="1"/>
    <col min="2824" max="2824" width="7.5703125" style="812" customWidth="1"/>
    <col min="2825" max="2825" width="6.85546875" style="812" customWidth="1"/>
    <col min="2826" max="2826" width="8.5703125" style="812" customWidth="1"/>
    <col min="2827" max="2827" width="8.85546875" style="812" customWidth="1"/>
    <col min="2828" max="3072" width="7.85546875" style="812"/>
    <col min="3073" max="3073" width="3.140625" style="812" customWidth="1"/>
    <col min="3074" max="3074" width="28.5703125" style="812" customWidth="1"/>
    <col min="3075" max="3075" width="8.5703125" style="812" customWidth="1"/>
    <col min="3076" max="3076" width="7.7109375" style="812" customWidth="1"/>
    <col min="3077" max="3077" width="8.5703125" style="812" customWidth="1"/>
    <col min="3078" max="3078" width="11" style="812" customWidth="1"/>
    <col min="3079" max="3079" width="9.42578125" style="812" customWidth="1"/>
    <col min="3080" max="3080" width="7.5703125" style="812" customWidth="1"/>
    <col min="3081" max="3081" width="6.85546875" style="812" customWidth="1"/>
    <col min="3082" max="3082" width="8.5703125" style="812" customWidth="1"/>
    <col min="3083" max="3083" width="8.85546875" style="812" customWidth="1"/>
    <col min="3084" max="3328" width="7.85546875" style="812"/>
    <col min="3329" max="3329" width="3.140625" style="812" customWidth="1"/>
    <col min="3330" max="3330" width="28.5703125" style="812" customWidth="1"/>
    <col min="3331" max="3331" width="8.5703125" style="812" customWidth="1"/>
    <col min="3332" max="3332" width="7.7109375" style="812" customWidth="1"/>
    <col min="3333" max="3333" width="8.5703125" style="812" customWidth="1"/>
    <col min="3334" max="3334" width="11" style="812" customWidth="1"/>
    <col min="3335" max="3335" width="9.42578125" style="812" customWidth="1"/>
    <col min="3336" max="3336" width="7.5703125" style="812" customWidth="1"/>
    <col min="3337" max="3337" width="6.85546875" style="812" customWidth="1"/>
    <col min="3338" max="3338" width="8.5703125" style="812" customWidth="1"/>
    <col min="3339" max="3339" width="8.85546875" style="812" customWidth="1"/>
    <col min="3340" max="3584" width="7.85546875" style="812"/>
    <col min="3585" max="3585" width="3.140625" style="812" customWidth="1"/>
    <col min="3586" max="3586" width="28.5703125" style="812" customWidth="1"/>
    <col min="3587" max="3587" width="8.5703125" style="812" customWidth="1"/>
    <col min="3588" max="3588" width="7.7109375" style="812" customWidth="1"/>
    <col min="3589" max="3589" width="8.5703125" style="812" customWidth="1"/>
    <col min="3590" max="3590" width="11" style="812" customWidth="1"/>
    <col min="3591" max="3591" width="9.42578125" style="812" customWidth="1"/>
    <col min="3592" max="3592" width="7.5703125" style="812" customWidth="1"/>
    <col min="3593" max="3593" width="6.85546875" style="812" customWidth="1"/>
    <col min="3594" max="3594" width="8.5703125" style="812" customWidth="1"/>
    <col min="3595" max="3595" width="8.85546875" style="812" customWidth="1"/>
    <col min="3596" max="3840" width="7.85546875" style="812"/>
    <col min="3841" max="3841" width="3.140625" style="812" customWidth="1"/>
    <col min="3842" max="3842" width="28.5703125" style="812" customWidth="1"/>
    <col min="3843" max="3843" width="8.5703125" style="812" customWidth="1"/>
    <col min="3844" max="3844" width="7.7109375" style="812" customWidth="1"/>
    <col min="3845" max="3845" width="8.5703125" style="812" customWidth="1"/>
    <col min="3846" max="3846" width="11" style="812" customWidth="1"/>
    <col min="3847" max="3847" width="9.42578125" style="812" customWidth="1"/>
    <col min="3848" max="3848" width="7.5703125" style="812" customWidth="1"/>
    <col min="3849" max="3849" width="6.85546875" style="812" customWidth="1"/>
    <col min="3850" max="3850" width="8.5703125" style="812" customWidth="1"/>
    <col min="3851" max="3851" width="8.85546875" style="812" customWidth="1"/>
    <col min="3852" max="4096" width="7.85546875" style="812"/>
    <col min="4097" max="4097" width="3.140625" style="812" customWidth="1"/>
    <col min="4098" max="4098" width="28.5703125" style="812" customWidth="1"/>
    <col min="4099" max="4099" width="8.5703125" style="812" customWidth="1"/>
    <col min="4100" max="4100" width="7.7109375" style="812" customWidth="1"/>
    <col min="4101" max="4101" width="8.5703125" style="812" customWidth="1"/>
    <col min="4102" max="4102" width="11" style="812" customWidth="1"/>
    <col min="4103" max="4103" width="9.42578125" style="812" customWidth="1"/>
    <col min="4104" max="4104" width="7.5703125" style="812" customWidth="1"/>
    <col min="4105" max="4105" width="6.85546875" style="812" customWidth="1"/>
    <col min="4106" max="4106" width="8.5703125" style="812" customWidth="1"/>
    <col min="4107" max="4107" width="8.85546875" style="812" customWidth="1"/>
    <col min="4108" max="4352" width="7.85546875" style="812"/>
    <col min="4353" max="4353" width="3.140625" style="812" customWidth="1"/>
    <col min="4354" max="4354" width="28.5703125" style="812" customWidth="1"/>
    <col min="4355" max="4355" width="8.5703125" style="812" customWidth="1"/>
    <col min="4356" max="4356" width="7.7109375" style="812" customWidth="1"/>
    <col min="4357" max="4357" width="8.5703125" style="812" customWidth="1"/>
    <col min="4358" max="4358" width="11" style="812" customWidth="1"/>
    <col min="4359" max="4359" width="9.42578125" style="812" customWidth="1"/>
    <col min="4360" max="4360" width="7.5703125" style="812" customWidth="1"/>
    <col min="4361" max="4361" width="6.85546875" style="812" customWidth="1"/>
    <col min="4362" max="4362" width="8.5703125" style="812" customWidth="1"/>
    <col min="4363" max="4363" width="8.85546875" style="812" customWidth="1"/>
    <col min="4364" max="4608" width="7.85546875" style="812"/>
    <col min="4609" max="4609" width="3.140625" style="812" customWidth="1"/>
    <col min="4610" max="4610" width="28.5703125" style="812" customWidth="1"/>
    <col min="4611" max="4611" width="8.5703125" style="812" customWidth="1"/>
    <col min="4612" max="4612" width="7.7109375" style="812" customWidth="1"/>
    <col min="4613" max="4613" width="8.5703125" style="812" customWidth="1"/>
    <col min="4614" max="4614" width="11" style="812" customWidth="1"/>
    <col min="4615" max="4615" width="9.42578125" style="812" customWidth="1"/>
    <col min="4616" max="4616" width="7.5703125" style="812" customWidth="1"/>
    <col min="4617" max="4617" width="6.85546875" style="812" customWidth="1"/>
    <col min="4618" max="4618" width="8.5703125" style="812" customWidth="1"/>
    <col min="4619" max="4619" width="8.85546875" style="812" customWidth="1"/>
    <col min="4620" max="4864" width="7.85546875" style="812"/>
    <col min="4865" max="4865" width="3.140625" style="812" customWidth="1"/>
    <col min="4866" max="4866" width="28.5703125" style="812" customWidth="1"/>
    <col min="4867" max="4867" width="8.5703125" style="812" customWidth="1"/>
    <col min="4868" max="4868" width="7.7109375" style="812" customWidth="1"/>
    <col min="4869" max="4869" width="8.5703125" style="812" customWidth="1"/>
    <col min="4870" max="4870" width="11" style="812" customWidth="1"/>
    <col min="4871" max="4871" width="9.42578125" style="812" customWidth="1"/>
    <col min="4872" max="4872" width="7.5703125" style="812" customWidth="1"/>
    <col min="4873" max="4873" width="6.85546875" style="812" customWidth="1"/>
    <col min="4874" max="4874" width="8.5703125" style="812" customWidth="1"/>
    <col min="4875" max="4875" width="8.85546875" style="812" customWidth="1"/>
    <col min="4876" max="5120" width="7.85546875" style="812"/>
    <col min="5121" max="5121" width="3.140625" style="812" customWidth="1"/>
    <col min="5122" max="5122" width="28.5703125" style="812" customWidth="1"/>
    <col min="5123" max="5123" width="8.5703125" style="812" customWidth="1"/>
    <col min="5124" max="5124" width="7.7109375" style="812" customWidth="1"/>
    <col min="5125" max="5125" width="8.5703125" style="812" customWidth="1"/>
    <col min="5126" max="5126" width="11" style="812" customWidth="1"/>
    <col min="5127" max="5127" width="9.42578125" style="812" customWidth="1"/>
    <col min="5128" max="5128" width="7.5703125" style="812" customWidth="1"/>
    <col min="5129" max="5129" width="6.85546875" style="812" customWidth="1"/>
    <col min="5130" max="5130" width="8.5703125" style="812" customWidth="1"/>
    <col min="5131" max="5131" width="8.85546875" style="812" customWidth="1"/>
    <col min="5132" max="5376" width="7.85546875" style="812"/>
    <col min="5377" max="5377" width="3.140625" style="812" customWidth="1"/>
    <col min="5378" max="5378" width="28.5703125" style="812" customWidth="1"/>
    <col min="5379" max="5379" width="8.5703125" style="812" customWidth="1"/>
    <col min="5380" max="5380" width="7.7109375" style="812" customWidth="1"/>
    <col min="5381" max="5381" width="8.5703125" style="812" customWidth="1"/>
    <col min="5382" max="5382" width="11" style="812" customWidth="1"/>
    <col min="5383" max="5383" width="9.42578125" style="812" customWidth="1"/>
    <col min="5384" max="5384" width="7.5703125" style="812" customWidth="1"/>
    <col min="5385" max="5385" width="6.85546875" style="812" customWidth="1"/>
    <col min="5386" max="5386" width="8.5703125" style="812" customWidth="1"/>
    <col min="5387" max="5387" width="8.85546875" style="812" customWidth="1"/>
    <col min="5388" max="5632" width="7.85546875" style="812"/>
    <col min="5633" max="5633" width="3.140625" style="812" customWidth="1"/>
    <col min="5634" max="5634" width="28.5703125" style="812" customWidth="1"/>
    <col min="5635" max="5635" width="8.5703125" style="812" customWidth="1"/>
    <col min="5636" max="5636" width="7.7109375" style="812" customWidth="1"/>
    <col min="5637" max="5637" width="8.5703125" style="812" customWidth="1"/>
    <col min="5638" max="5638" width="11" style="812" customWidth="1"/>
    <col min="5639" max="5639" width="9.42578125" style="812" customWidth="1"/>
    <col min="5640" max="5640" width="7.5703125" style="812" customWidth="1"/>
    <col min="5641" max="5641" width="6.85546875" style="812" customWidth="1"/>
    <col min="5642" max="5642" width="8.5703125" style="812" customWidth="1"/>
    <col min="5643" max="5643" width="8.85546875" style="812" customWidth="1"/>
    <col min="5644" max="5888" width="7.85546875" style="812"/>
    <col min="5889" max="5889" width="3.140625" style="812" customWidth="1"/>
    <col min="5890" max="5890" width="28.5703125" style="812" customWidth="1"/>
    <col min="5891" max="5891" width="8.5703125" style="812" customWidth="1"/>
    <col min="5892" max="5892" width="7.7109375" style="812" customWidth="1"/>
    <col min="5893" max="5893" width="8.5703125" style="812" customWidth="1"/>
    <col min="5894" max="5894" width="11" style="812" customWidth="1"/>
    <col min="5895" max="5895" width="9.42578125" style="812" customWidth="1"/>
    <col min="5896" max="5896" width="7.5703125" style="812" customWidth="1"/>
    <col min="5897" max="5897" width="6.85546875" style="812" customWidth="1"/>
    <col min="5898" max="5898" width="8.5703125" style="812" customWidth="1"/>
    <col min="5899" max="5899" width="8.85546875" style="812" customWidth="1"/>
    <col min="5900" max="6144" width="7.85546875" style="812"/>
    <col min="6145" max="6145" width="3.140625" style="812" customWidth="1"/>
    <col min="6146" max="6146" width="28.5703125" style="812" customWidth="1"/>
    <col min="6147" max="6147" width="8.5703125" style="812" customWidth="1"/>
    <col min="6148" max="6148" width="7.7109375" style="812" customWidth="1"/>
    <col min="6149" max="6149" width="8.5703125" style="812" customWidth="1"/>
    <col min="6150" max="6150" width="11" style="812" customWidth="1"/>
    <col min="6151" max="6151" width="9.42578125" style="812" customWidth="1"/>
    <col min="6152" max="6152" width="7.5703125" style="812" customWidth="1"/>
    <col min="6153" max="6153" width="6.85546875" style="812" customWidth="1"/>
    <col min="6154" max="6154" width="8.5703125" style="812" customWidth="1"/>
    <col min="6155" max="6155" width="8.85546875" style="812" customWidth="1"/>
    <col min="6156" max="6400" width="7.85546875" style="812"/>
    <col min="6401" max="6401" width="3.140625" style="812" customWidth="1"/>
    <col min="6402" max="6402" width="28.5703125" style="812" customWidth="1"/>
    <col min="6403" max="6403" width="8.5703125" style="812" customWidth="1"/>
    <col min="6404" max="6404" width="7.7109375" style="812" customWidth="1"/>
    <col min="6405" max="6405" width="8.5703125" style="812" customWidth="1"/>
    <col min="6406" max="6406" width="11" style="812" customWidth="1"/>
    <col min="6407" max="6407" width="9.42578125" style="812" customWidth="1"/>
    <col min="6408" max="6408" width="7.5703125" style="812" customWidth="1"/>
    <col min="6409" max="6409" width="6.85546875" style="812" customWidth="1"/>
    <col min="6410" max="6410" width="8.5703125" style="812" customWidth="1"/>
    <col min="6411" max="6411" width="8.85546875" style="812" customWidth="1"/>
    <col min="6412" max="6656" width="7.85546875" style="812"/>
    <col min="6657" max="6657" width="3.140625" style="812" customWidth="1"/>
    <col min="6658" max="6658" width="28.5703125" style="812" customWidth="1"/>
    <col min="6659" max="6659" width="8.5703125" style="812" customWidth="1"/>
    <col min="6660" max="6660" width="7.7109375" style="812" customWidth="1"/>
    <col min="6661" max="6661" width="8.5703125" style="812" customWidth="1"/>
    <col min="6662" max="6662" width="11" style="812" customWidth="1"/>
    <col min="6663" max="6663" width="9.42578125" style="812" customWidth="1"/>
    <col min="6664" max="6664" width="7.5703125" style="812" customWidth="1"/>
    <col min="6665" max="6665" width="6.85546875" style="812" customWidth="1"/>
    <col min="6666" max="6666" width="8.5703125" style="812" customWidth="1"/>
    <col min="6667" max="6667" width="8.85546875" style="812" customWidth="1"/>
    <col min="6668" max="6912" width="7.85546875" style="812"/>
    <col min="6913" max="6913" width="3.140625" style="812" customWidth="1"/>
    <col min="6914" max="6914" width="28.5703125" style="812" customWidth="1"/>
    <col min="6915" max="6915" width="8.5703125" style="812" customWidth="1"/>
    <col min="6916" max="6916" width="7.7109375" style="812" customWidth="1"/>
    <col min="6917" max="6917" width="8.5703125" style="812" customWidth="1"/>
    <col min="6918" max="6918" width="11" style="812" customWidth="1"/>
    <col min="6919" max="6919" width="9.42578125" style="812" customWidth="1"/>
    <col min="6920" max="6920" width="7.5703125" style="812" customWidth="1"/>
    <col min="6921" max="6921" width="6.85546875" style="812" customWidth="1"/>
    <col min="6922" max="6922" width="8.5703125" style="812" customWidth="1"/>
    <col min="6923" max="6923" width="8.85546875" style="812" customWidth="1"/>
    <col min="6924" max="7168" width="7.85546875" style="812"/>
    <col min="7169" max="7169" width="3.140625" style="812" customWidth="1"/>
    <col min="7170" max="7170" width="28.5703125" style="812" customWidth="1"/>
    <col min="7171" max="7171" width="8.5703125" style="812" customWidth="1"/>
    <col min="7172" max="7172" width="7.7109375" style="812" customWidth="1"/>
    <col min="7173" max="7173" width="8.5703125" style="812" customWidth="1"/>
    <col min="7174" max="7174" width="11" style="812" customWidth="1"/>
    <col min="7175" max="7175" width="9.42578125" style="812" customWidth="1"/>
    <col min="7176" max="7176" width="7.5703125" style="812" customWidth="1"/>
    <col min="7177" max="7177" width="6.85546875" style="812" customWidth="1"/>
    <col min="7178" max="7178" width="8.5703125" style="812" customWidth="1"/>
    <col min="7179" max="7179" width="8.85546875" style="812" customWidth="1"/>
    <col min="7180" max="7424" width="7.85546875" style="812"/>
    <col min="7425" max="7425" width="3.140625" style="812" customWidth="1"/>
    <col min="7426" max="7426" width="28.5703125" style="812" customWidth="1"/>
    <col min="7427" max="7427" width="8.5703125" style="812" customWidth="1"/>
    <col min="7428" max="7428" width="7.7109375" style="812" customWidth="1"/>
    <col min="7429" max="7429" width="8.5703125" style="812" customWidth="1"/>
    <col min="7430" max="7430" width="11" style="812" customWidth="1"/>
    <col min="7431" max="7431" width="9.42578125" style="812" customWidth="1"/>
    <col min="7432" max="7432" width="7.5703125" style="812" customWidth="1"/>
    <col min="7433" max="7433" width="6.85546875" style="812" customWidth="1"/>
    <col min="7434" max="7434" width="8.5703125" style="812" customWidth="1"/>
    <col min="7435" max="7435" width="8.85546875" style="812" customWidth="1"/>
    <col min="7436" max="7680" width="7.85546875" style="812"/>
    <col min="7681" max="7681" width="3.140625" style="812" customWidth="1"/>
    <col min="7682" max="7682" width="28.5703125" style="812" customWidth="1"/>
    <col min="7683" max="7683" width="8.5703125" style="812" customWidth="1"/>
    <col min="7684" max="7684" width="7.7109375" style="812" customWidth="1"/>
    <col min="7685" max="7685" width="8.5703125" style="812" customWidth="1"/>
    <col min="7686" max="7686" width="11" style="812" customWidth="1"/>
    <col min="7687" max="7687" width="9.42578125" style="812" customWidth="1"/>
    <col min="7688" max="7688" width="7.5703125" style="812" customWidth="1"/>
    <col min="7689" max="7689" width="6.85546875" style="812" customWidth="1"/>
    <col min="7690" max="7690" width="8.5703125" style="812" customWidth="1"/>
    <col min="7691" max="7691" width="8.85546875" style="812" customWidth="1"/>
    <col min="7692" max="7936" width="7.85546875" style="812"/>
    <col min="7937" max="7937" width="3.140625" style="812" customWidth="1"/>
    <col min="7938" max="7938" width="28.5703125" style="812" customWidth="1"/>
    <col min="7939" max="7939" width="8.5703125" style="812" customWidth="1"/>
    <col min="7940" max="7940" width="7.7109375" style="812" customWidth="1"/>
    <col min="7941" max="7941" width="8.5703125" style="812" customWidth="1"/>
    <col min="7942" max="7942" width="11" style="812" customWidth="1"/>
    <col min="7943" max="7943" width="9.42578125" style="812" customWidth="1"/>
    <col min="7944" max="7944" width="7.5703125" style="812" customWidth="1"/>
    <col min="7945" max="7945" width="6.85546875" style="812" customWidth="1"/>
    <col min="7946" max="7946" width="8.5703125" style="812" customWidth="1"/>
    <col min="7947" max="7947" width="8.85546875" style="812" customWidth="1"/>
    <col min="7948" max="8192" width="7.85546875" style="812"/>
    <col min="8193" max="8193" width="3.140625" style="812" customWidth="1"/>
    <col min="8194" max="8194" width="28.5703125" style="812" customWidth="1"/>
    <col min="8195" max="8195" width="8.5703125" style="812" customWidth="1"/>
    <col min="8196" max="8196" width="7.7109375" style="812" customWidth="1"/>
    <col min="8197" max="8197" width="8.5703125" style="812" customWidth="1"/>
    <col min="8198" max="8198" width="11" style="812" customWidth="1"/>
    <col min="8199" max="8199" width="9.42578125" style="812" customWidth="1"/>
    <col min="8200" max="8200" width="7.5703125" style="812" customWidth="1"/>
    <col min="8201" max="8201" width="6.85546875" style="812" customWidth="1"/>
    <col min="8202" max="8202" width="8.5703125" style="812" customWidth="1"/>
    <col min="8203" max="8203" width="8.85546875" style="812" customWidth="1"/>
    <col min="8204" max="8448" width="7.85546875" style="812"/>
    <col min="8449" max="8449" width="3.140625" style="812" customWidth="1"/>
    <col min="8450" max="8450" width="28.5703125" style="812" customWidth="1"/>
    <col min="8451" max="8451" width="8.5703125" style="812" customWidth="1"/>
    <col min="8452" max="8452" width="7.7109375" style="812" customWidth="1"/>
    <col min="8453" max="8453" width="8.5703125" style="812" customWidth="1"/>
    <col min="8454" max="8454" width="11" style="812" customWidth="1"/>
    <col min="8455" max="8455" width="9.42578125" style="812" customWidth="1"/>
    <col min="8456" max="8456" width="7.5703125" style="812" customWidth="1"/>
    <col min="8457" max="8457" width="6.85546875" style="812" customWidth="1"/>
    <col min="8458" max="8458" width="8.5703125" style="812" customWidth="1"/>
    <col min="8459" max="8459" width="8.85546875" style="812" customWidth="1"/>
    <col min="8460" max="8704" width="7.85546875" style="812"/>
    <col min="8705" max="8705" width="3.140625" style="812" customWidth="1"/>
    <col min="8706" max="8706" width="28.5703125" style="812" customWidth="1"/>
    <col min="8707" max="8707" width="8.5703125" style="812" customWidth="1"/>
    <col min="8708" max="8708" width="7.7109375" style="812" customWidth="1"/>
    <col min="8709" max="8709" width="8.5703125" style="812" customWidth="1"/>
    <col min="8710" max="8710" width="11" style="812" customWidth="1"/>
    <col min="8711" max="8711" width="9.42578125" style="812" customWidth="1"/>
    <col min="8712" max="8712" width="7.5703125" style="812" customWidth="1"/>
    <col min="8713" max="8713" width="6.85546875" style="812" customWidth="1"/>
    <col min="8714" max="8714" width="8.5703125" style="812" customWidth="1"/>
    <col min="8715" max="8715" width="8.85546875" style="812" customWidth="1"/>
    <col min="8716" max="8960" width="7.85546875" style="812"/>
    <col min="8961" max="8961" width="3.140625" style="812" customWidth="1"/>
    <col min="8962" max="8962" width="28.5703125" style="812" customWidth="1"/>
    <col min="8963" max="8963" width="8.5703125" style="812" customWidth="1"/>
    <col min="8964" max="8964" width="7.7109375" style="812" customWidth="1"/>
    <col min="8965" max="8965" width="8.5703125" style="812" customWidth="1"/>
    <col min="8966" max="8966" width="11" style="812" customWidth="1"/>
    <col min="8967" max="8967" width="9.42578125" style="812" customWidth="1"/>
    <col min="8968" max="8968" width="7.5703125" style="812" customWidth="1"/>
    <col min="8969" max="8969" width="6.85546875" style="812" customWidth="1"/>
    <col min="8970" max="8970" width="8.5703125" style="812" customWidth="1"/>
    <col min="8971" max="8971" width="8.85546875" style="812" customWidth="1"/>
    <col min="8972" max="9216" width="7.85546875" style="812"/>
    <col min="9217" max="9217" width="3.140625" style="812" customWidth="1"/>
    <col min="9218" max="9218" width="28.5703125" style="812" customWidth="1"/>
    <col min="9219" max="9219" width="8.5703125" style="812" customWidth="1"/>
    <col min="9220" max="9220" width="7.7109375" style="812" customWidth="1"/>
    <col min="9221" max="9221" width="8.5703125" style="812" customWidth="1"/>
    <col min="9222" max="9222" width="11" style="812" customWidth="1"/>
    <col min="9223" max="9223" width="9.42578125" style="812" customWidth="1"/>
    <col min="9224" max="9224" width="7.5703125" style="812" customWidth="1"/>
    <col min="9225" max="9225" width="6.85546875" style="812" customWidth="1"/>
    <col min="9226" max="9226" width="8.5703125" style="812" customWidth="1"/>
    <col min="9227" max="9227" width="8.85546875" style="812" customWidth="1"/>
    <col min="9228" max="9472" width="7.85546875" style="812"/>
    <col min="9473" max="9473" width="3.140625" style="812" customWidth="1"/>
    <col min="9474" max="9474" width="28.5703125" style="812" customWidth="1"/>
    <col min="9475" max="9475" width="8.5703125" style="812" customWidth="1"/>
    <col min="9476" max="9476" width="7.7109375" style="812" customWidth="1"/>
    <col min="9477" max="9477" width="8.5703125" style="812" customWidth="1"/>
    <col min="9478" max="9478" width="11" style="812" customWidth="1"/>
    <col min="9479" max="9479" width="9.42578125" style="812" customWidth="1"/>
    <col min="9480" max="9480" width="7.5703125" style="812" customWidth="1"/>
    <col min="9481" max="9481" width="6.85546875" style="812" customWidth="1"/>
    <col min="9482" max="9482" width="8.5703125" style="812" customWidth="1"/>
    <col min="9483" max="9483" width="8.85546875" style="812" customWidth="1"/>
    <col min="9484" max="9728" width="7.85546875" style="812"/>
    <col min="9729" max="9729" width="3.140625" style="812" customWidth="1"/>
    <col min="9730" max="9730" width="28.5703125" style="812" customWidth="1"/>
    <col min="9731" max="9731" width="8.5703125" style="812" customWidth="1"/>
    <col min="9732" max="9732" width="7.7109375" style="812" customWidth="1"/>
    <col min="9733" max="9733" width="8.5703125" style="812" customWidth="1"/>
    <col min="9734" max="9734" width="11" style="812" customWidth="1"/>
    <col min="9735" max="9735" width="9.42578125" style="812" customWidth="1"/>
    <col min="9736" max="9736" width="7.5703125" style="812" customWidth="1"/>
    <col min="9737" max="9737" width="6.85546875" style="812" customWidth="1"/>
    <col min="9738" max="9738" width="8.5703125" style="812" customWidth="1"/>
    <col min="9739" max="9739" width="8.85546875" style="812" customWidth="1"/>
    <col min="9740" max="9984" width="7.85546875" style="812"/>
    <col min="9985" max="9985" width="3.140625" style="812" customWidth="1"/>
    <col min="9986" max="9986" width="28.5703125" style="812" customWidth="1"/>
    <col min="9987" max="9987" width="8.5703125" style="812" customWidth="1"/>
    <col min="9988" max="9988" width="7.7109375" style="812" customWidth="1"/>
    <col min="9989" max="9989" width="8.5703125" style="812" customWidth="1"/>
    <col min="9990" max="9990" width="11" style="812" customWidth="1"/>
    <col min="9991" max="9991" width="9.42578125" style="812" customWidth="1"/>
    <col min="9992" max="9992" width="7.5703125" style="812" customWidth="1"/>
    <col min="9993" max="9993" width="6.85546875" style="812" customWidth="1"/>
    <col min="9994" max="9994" width="8.5703125" style="812" customWidth="1"/>
    <col min="9995" max="9995" width="8.85546875" style="812" customWidth="1"/>
    <col min="9996" max="10240" width="7.85546875" style="812"/>
    <col min="10241" max="10241" width="3.140625" style="812" customWidth="1"/>
    <col min="10242" max="10242" width="28.5703125" style="812" customWidth="1"/>
    <col min="10243" max="10243" width="8.5703125" style="812" customWidth="1"/>
    <col min="10244" max="10244" width="7.7109375" style="812" customWidth="1"/>
    <col min="10245" max="10245" width="8.5703125" style="812" customWidth="1"/>
    <col min="10246" max="10246" width="11" style="812" customWidth="1"/>
    <col min="10247" max="10247" width="9.42578125" style="812" customWidth="1"/>
    <col min="10248" max="10248" width="7.5703125" style="812" customWidth="1"/>
    <col min="10249" max="10249" width="6.85546875" style="812" customWidth="1"/>
    <col min="10250" max="10250" width="8.5703125" style="812" customWidth="1"/>
    <col min="10251" max="10251" width="8.85546875" style="812" customWidth="1"/>
    <col min="10252" max="10496" width="7.85546875" style="812"/>
    <col min="10497" max="10497" width="3.140625" style="812" customWidth="1"/>
    <col min="10498" max="10498" width="28.5703125" style="812" customWidth="1"/>
    <col min="10499" max="10499" width="8.5703125" style="812" customWidth="1"/>
    <col min="10500" max="10500" width="7.7109375" style="812" customWidth="1"/>
    <col min="10501" max="10501" width="8.5703125" style="812" customWidth="1"/>
    <col min="10502" max="10502" width="11" style="812" customWidth="1"/>
    <col min="10503" max="10503" width="9.42578125" style="812" customWidth="1"/>
    <col min="10504" max="10504" width="7.5703125" style="812" customWidth="1"/>
    <col min="10505" max="10505" width="6.85546875" style="812" customWidth="1"/>
    <col min="10506" max="10506" width="8.5703125" style="812" customWidth="1"/>
    <col min="10507" max="10507" width="8.85546875" style="812" customWidth="1"/>
    <col min="10508" max="10752" width="7.85546875" style="812"/>
    <col min="10753" max="10753" width="3.140625" style="812" customWidth="1"/>
    <col min="10754" max="10754" width="28.5703125" style="812" customWidth="1"/>
    <col min="10755" max="10755" width="8.5703125" style="812" customWidth="1"/>
    <col min="10756" max="10756" width="7.7109375" style="812" customWidth="1"/>
    <col min="10757" max="10757" width="8.5703125" style="812" customWidth="1"/>
    <col min="10758" max="10758" width="11" style="812" customWidth="1"/>
    <col min="10759" max="10759" width="9.42578125" style="812" customWidth="1"/>
    <col min="10760" max="10760" width="7.5703125" style="812" customWidth="1"/>
    <col min="10761" max="10761" width="6.85546875" style="812" customWidth="1"/>
    <col min="10762" max="10762" width="8.5703125" style="812" customWidth="1"/>
    <col min="10763" max="10763" width="8.85546875" style="812" customWidth="1"/>
    <col min="10764" max="11008" width="7.85546875" style="812"/>
    <col min="11009" max="11009" width="3.140625" style="812" customWidth="1"/>
    <col min="11010" max="11010" width="28.5703125" style="812" customWidth="1"/>
    <col min="11011" max="11011" width="8.5703125" style="812" customWidth="1"/>
    <col min="11012" max="11012" width="7.7109375" style="812" customWidth="1"/>
    <col min="11013" max="11013" width="8.5703125" style="812" customWidth="1"/>
    <col min="11014" max="11014" width="11" style="812" customWidth="1"/>
    <col min="11015" max="11015" width="9.42578125" style="812" customWidth="1"/>
    <col min="11016" max="11016" width="7.5703125" style="812" customWidth="1"/>
    <col min="11017" max="11017" width="6.85546875" style="812" customWidth="1"/>
    <col min="11018" max="11018" width="8.5703125" style="812" customWidth="1"/>
    <col min="11019" max="11019" width="8.85546875" style="812" customWidth="1"/>
    <col min="11020" max="11264" width="7.85546875" style="812"/>
    <col min="11265" max="11265" width="3.140625" style="812" customWidth="1"/>
    <col min="11266" max="11266" width="28.5703125" style="812" customWidth="1"/>
    <col min="11267" max="11267" width="8.5703125" style="812" customWidth="1"/>
    <col min="11268" max="11268" width="7.7109375" style="812" customWidth="1"/>
    <col min="11269" max="11269" width="8.5703125" style="812" customWidth="1"/>
    <col min="11270" max="11270" width="11" style="812" customWidth="1"/>
    <col min="11271" max="11271" width="9.42578125" style="812" customWidth="1"/>
    <col min="11272" max="11272" width="7.5703125" style="812" customWidth="1"/>
    <col min="11273" max="11273" width="6.85546875" style="812" customWidth="1"/>
    <col min="11274" max="11274" width="8.5703125" style="812" customWidth="1"/>
    <col min="11275" max="11275" width="8.85546875" style="812" customWidth="1"/>
    <col min="11276" max="11520" width="7.85546875" style="812"/>
    <col min="11521" max="11521" width="3.140625" style="812" customWidth="1"/>
    <col min="11522" max="11522" width="28.5703125" style="812" customWidth="1"/>
    <col min="11523" max="11523" width="8.5703125" style="812" customWidth="1"/>
    <col min="11524" max="11524" width="7.7109375" style="812" customWidth="1"/>
    <col min="11525" max="11525" width="8.5703125" style="812" customWidth="1"/>
    <col min="11526" max="11526" width="11" style="812" customWidth="1"/>
    <col min="11527" max="11527" width="9.42578125" style="812" customWidth="1"/>
    <col min="11528" max="11528" width="7.5703125" style="812" customWidth="1"/>
    <col min="11529" max="11529" width="6.85546875" style="812" customWidth="1"/>
    <col min="11530" max="11530" width="8.5703125" style="812" customWidth="1"/>
    <col min="11531" max="11531" width="8.85546875" style="812" customWidth="1"/>
    <col min="11532" max="11776" width="7.85546875" style="812"/>
    <col min="11777" max="11777" width="3.140625" style="812" customWidth="1"/>
    <col min="11778" max="11778" width="28.5703125" style="812" customWidth="1"/>
    <col min="11779" max="11779" width="8.5703125" style="812" customWidth="1"/>
    <col min="11780" max="11780" width="7.7109375" style="812" customWidth="1"/>
    <col min="11781" max="11781" width="8.5703125" style="812" customWidth="1"/>
    <col min="11782" max="11782" width="11" style="812" customWidth="1"/>
    <col min="11783" max="11783" width="9.42578125" style="812" customWidth="1"/>
    <col min="11784" max="11784" width="7.5703125" style="812" customWidth="1"/>
    <col min="11785" max="11785" width="6.85546875" style="812" customWidth="1"/>
    <col min="11786" max="11786" width="8.5703125" style="812" customWidth="1"/>
    <col min="11787" max="11787" width="8.85546875" style="812" customWidth="1"/>
    <col min="11788" max="12032" width="7.85546875" style="812"/>
    <col min="12033" max="12033" width="3.140625" style="812" customWidth="1"/>
    <col min="12034" max="12034" width="28.5703125" style="812" customWidth="1"/>
    <col min="12035" max="12035" width="8.5703125" style="812" customWidth="1"/>
    <col min="12036" max="12036" width="7.7109375" style="812" customWidth="1"/>
    <col min="12037" max="12037" width="8.5703125" style="812" customWidth="1"/>
    <col min="12038" max="12038" width="11" style="812" customWidth="1"/>
    <col min="12039" max="12039" width="9.42578125" style="812" customWidth="1"/>
    <col min="12040" max="12040" width="7.5703125" style="812" customWidth="1"/>
    <col min="12041" max="12041" width="6.85546875" style="812" customWidth="1"/>
    <col min="12042" max="12042" width="8.5703125" style="812" customWidth="1"/>
    <col min="12043" max="12043" width="8.85546875" style="812" customWidth="1"/>
    <col min="12044" max="12288" width="7.85546875" style="812"/>
    <col min="12289" max="12289" width="3.140625" style="812" customWidth="1"/>
    <col min="12290" max="12290" width="28.5703125" style="812" customWidth="1"/>
    <col min="12291" max="12291" width="8.5703125" style="812" customWidth="1"/>
    <col min="12292" max="12292" width="7.7109375" style="812" customWidth="1"/>
    <col min="12293" max="12293" width="8.5703125" style="812" customWidth="1"/>
    <col min="12294" max="12294" width="11" style="812" customWidth="1"/>
    <col min="12295" max="12295" width="9.42578125" style="812" customWidth="1"/>
    <col min="12296" max="12296" width="7.5703125" style="812" customWidth="1"/>
    <col min="12297" max="12297" width="6.85546875" style="812" customWidth="1"/>
    <col min="12298" max="12298" width="8.5703125" style="812" customWidth="1"/>
    <col min="12299" max="12299" width="8.85546875" style="812" customWidth="1"/>
    <col min="12300" max="12544" width="7.85546875" style="812"/>
    <col min="12545" max="12545" width="3.140625" style="812" customWidth="1"/>
    <col min="12546" max="12546" width="28.5703125" style="812" customWidth="1"/>
    <col min="12547" max="12547" width="8.5703125" style="812" customWidth="1"/>
    <col min="12548" max="12548" width="7.7109375" style="812" customWidth="1"/>
    <col min="12549" max="12549" width="8.5703125" style="812" customWidth="1"/>
    <col min="12550" max="12550" width="11" style="812" customWidth="1"/>
    <col min="12551" max="12551" width="9.42578125" style="812" customWidth="1"/>
    <col min="12552" max="12552" width="7.5703125" style="812" customWidth="1"/>
    <col min="12553" max="12553" width="6.85546875" style="812" customWidth="1"/>
    <col min="12554" max="12554" width="8.5703125" style="812" customWidth="1"/>
    <col min="12555" max="12555" width="8.85546875" style="812" customWidth="1"/>
    <col min="12556" max="12800" width="7.85546875" style="812"/>
    <col min="12801" max="12801" width="3.140625" style="812" customWidth="1"/>
    <col min="12802" max="12802" width="28.5703125" style="812" customWidth="1"/>
    <col min="12803" max="12803" width="8.5703125" style="812" customWidth="1"/>
    <col min="12804" max="12804" width="7.7109375" style="812" customWidth="1"/>
    <col min="12805" max="12805" width="8.5703125" style="812" customWidth="1"/>
    <col min="12806" max="12806" width="11" style="812" customWidth="1"/>
    <col min="12807" max="12807" width="9.42578125" style="812" customWidth="1"/>
    <col min="12808" max="12808" width="7.5703125" style="812" customWidth="1"/>
    <col min="12809" max="12809" width="6.85546875" style="812" customWidth="1"/>
    <col min="12810" max="12810" width="8.5703125" style="812" customWidth="1"/>
    <col min="12811" max="12811" width="8.85546875" style="812" customWidth="1"/>
    <col min="12812" max="13056" width="7.85546875" style="812"/>
    <col min="13057" max="13057" width="3.140625" style="812" customWidth="1"/>
    <col min="13058" max="13058" width="28.5703125" style="812" customWidth="1"/>
    <col min="13059" max="13059" width="8.5703125" style="812" customWidth="1"/>
    <col min="13060" max="13060" width="7.7109375" style="812" customWidth="1"/>
    <col min="13061" max="13061" width="8.5703125" style="812" customWidth="1"/>
    <col min="13062" max="13062" width="11" style="812" customWidth="1"/>
    <col min="13063" max="13063" width="9.42578125" style="812" customWidth="1"/>
    <col min="13064" max="13064" width="7.5703125" style="812" customWidth="1"/>
    <col min="13065" max="13065" width="6.85546875" style="812" customWidth="1"/>
    <col min="13066" max="13066" width="8.5703125" style="812" customWidth="1"/>
    <col min="13067" max="13067" width="8.85546875" style="812" customWidth="1"/>
    <col min="13068" max="13312" width="7.85546875" style="812"/>
    <col min="13313" max="13313" width="3.140625" style="812" customWidth="1"/>
    <col min="13314" max="13314" width="28.5703125" style="812" customWidth="1"/>
    <col min="13315" max="13315" width="8.5703125" style="812" customWidth="1"/>
    <col min="13316" max="13316" width="7.7109375" style="812" customWidth="1"/>
    <col min="13317" max="13317" width="8.5703125" style="812" customWidth="1"/>
    <col min="13318" max="13318" width="11" style="812" customWidth="1"/>
    <col min="13319" max="13319" width="9.42578125" style="812" customWidth="1"/>
    <col min="13320" max="13320" width="7.5703125" style="812" customWidth="1"/>
    <col min="13321" max="13321" width="6.85546875" style="812" customWidth="1"/>
    <col min="13322" max="13322" width="8.5703125" style="812" customWidth="1"/>
    <col min="13323" max="13323" width="8.85546875" style="812" customWidth="1"/>
    <col min="13324" max="13568" width="7.85546875" style="812"/>
    <col min="13569" max="13569" width="3.140625" style="812" customWidth="1"/>
    <col min="13570" max="13570" width="28.5703125" style="812" customWidth="1"/>
    <col min="13571" max="13571" width="8.5703125" style="812" customWidth="1"/>
    <col min="13572" max="13572" width="7.7109375" style="812" customWidth="1"/>
    <col min="13573" max="13573" width="8.5703125" style="812" customWidth="1"/>
    <col min="13574" max="13574" width="11" style="812" customWidth="1"/>
    <col min="13575" max="13575" width="9.42578125" style="812" customWidth="1"/>
    <col min="13576" max="13576" width="7.5703125" style="812" customWidth="1"/>
    <col min="13577" max="13577" width="6.85546875" style="812" customWidth="1"/>
    <col min="13578" max="13578" width="8.5703125" style="812" customWidth="1"/>
    <col min="13579" max="13579" width="8.85546875" style="812" customWidth="1"/>
    <col min="13580" max="13824" width="7.85546875" style="812"/>
    <col min="13825" max="13825" width="3.140625" style="812" customWidth="1"/>
    <col min="13826" max="13826" width="28.5703125" style="812" customWidth="1"/>
    <col min="13827" max="13827" width="8.5703125" style="812" customWidth="1"/>
    <col min="13828" max="13828" width="7.7109375" style="812" customWidth="1"/>
    <col min="13829" max="13829" width="8.5703125" style="812" customWidth="1"/>
    <col min="13830" max="13830" width="11" style="812" customWidth="1"/>
    <col min="13831" max="13831" width="9.42578125" style="812" customWidth="1"/>
    <col min="13832" max="13832" width="7.5703125" style="812" customWidth="1"/>
    <col min="13833" max="13833" width="6.85546875" style="812" customWidth="1"/>
    <col min="13834" max="13834" width="8.5703125" style="812" customWidth="1"/>
    <col min="13835" max="13835" width="8.85546875" style="812" customWidth="1"/>
    <col min="13836" max="14080" width="7.85546875" style="812"/>
    <col min="14081" max="14081" width="3.140625" style="812" customWidth="1"/>
    <col min="14082" max="14082" width="28.5703125" style="812" customWidth="1"/>
    <col min="14083" max="14083" width="8.5703125" style="812" customWidth="1"/>
    <col min="14084" max="14084" width="7.7109375" style="812" customWidth="1"/>
    <col min="14085" max="14085" width="8.5703125" style="812" customWidth="1"/>
    <col min="14086" max="14086" width="11" style="812" customWidth="1"/>
    <col min="14087" max="14087" width="9.42578125" style="812" customWidth="1"/>
    <col min="14088" max="14088" width="7.5703125" style="812" customWidth="1"/>
    <col min="14089" max="14089" width="6.85546875" style="812" customWidth="1"/>
    <col min="14090" max="14090" width="8.5703125" style="812" customWidth="1"/>
    <col min="14091" max="14091" width="8.85546875" style="812" customWidth="1"/>
    <col min="14092" max="14336" width="7.85546875" style="812"/>
    <col min="14337" max="14337" width="3.140625" style="812" customWidth="1"/>
    <col min="14338" max="14338" width="28.5703125" style="812" customWidth="1"/>
    <col min="14339" max="14339" width="8.5703125" style="812" customWidth="1"/>
    <col min="14340" max="14340" width="7.7109375" style="812" customWidth="1"/>
    <col min="14341" max="14341" width="8.5703125" style="812" customWidth="1"/>
    <col min="14342" max="14342" width="11" style="812" customWidth="1"/>
    <col min="14343" max="14343" width="9.42578125" style="812" customWidth="1"/>
    <col min="14344" max="14344" width="7.5703125" style="812" customWidth="1"/>
    <col min="14345" max="14345" width="6.85546875" style="812" customWidth="1"/>
    <col min="14346" max="14346" width="8.5703125" style="812" customWidth="1"/>
    <col min="14347" max="14347" width="8.85546875" style="812" customWidth="1"/>
    <col min="14348" max="14592" width="7.85546875" style="812"/>
    <col min="14593" max="14593" width="3.140625" style="812" customWidth="1"/>
    <col min="14594" max="14594" width="28.5703125" style="812" customWidth="1"/>
    <col min="14595" max="14595" width="8.5703125" style="812" customWidth="1"/>
    <col min="14596" max="14596" width="7.7109375" style="812" customWidth="1"/>
    <col min="14597" max="14597" width="8.5703125" style="812" customWidth="1"/>
    <col min="14598" max="14598" width="11" style="812" customWidth="1"/>
    <col min="14599" max="14599" width="9.42578125" style="812" customWidth="1"/>
    <col min="14600" max="14600" width="7.5703125" style="812" customWidth="1"/>
    <col min="14601" max="14601" width="6.85546875" style="812" customWidth="1"/>
    <col min="14602" max="14602" width="8.5703125" style="812" customWidth="1"/>
    <col min="14603" max="14603" width="8.85546875" style="812" customWidth="1"/>
    <col min="14604" max="14848" width="7.85546875" style="812"/>
    <col min="14849" max="14849" width="3.140625" style="812" customWidth="1"/>
    <col min="14850" max="14850" width="28.5703125" style="812" customWidth="1"/>
    <col min="14851" max="14851" width="8.5703125" style="812" customWidth="1"/>
    <col min="14852" max="14852" width="7.7109375" style="812" customWidth="1"/>
    <col min="14853" max="14853" width="8.5703125" style="812" customWidth="1"/>
    <col min="14854" max="14854" width="11" style="812" customWidth="1"/>
    <col min="14855" max="14855" width="9.42578125" style="812" customWidth="1"/>
    <col min="14856" max="14856" width="7.5703125" style="812" customWidth="1"/>
    <col min="14857" max="14857" width="6.85546875" style="812" customWidth="1"/>
    <col min="14858" max="14858" width="8.5703125" style="812" customWidth="1"/>
    <col min="14859" max="14859" width="8.85546875" style="812" customWidth="1"/>
    <col min="14860" max="15104" width="7.85546875" style="812"/>
    <col min="15105" max="15105" width="3.140625" style="812" customWidth="1"/>
    <col min="15106" max="15106" width="28.5703125" style="812" customWidth="1"/>
    <col min="15107" max="15107" width="8.5703125" style="812" customWidth="1"/>
    <col min="15108" max="15108" width="7.7109375" style="812" customWidth="1"/>
    <col min="15109" max="15109" width="8.5703125" style="812" customWidth="1"/>
    <col min="15110" max="15110" width="11" style="812" customWidth="1"/>
    <col min="15111" max="15111" width="9.42578125" style="812" customWidth="1"/>
    <col min="15112" max="15112" width="7.5703125" style="812" customWidth="1"/>
    <col min="15113" max="15113" width="6.85546875" style="812" customWidth="1"/>
    <col min="15114" max="15114" width="8.5703125" style="812" customWidth="1"/>
    <col min="15115" max="15115" width="8.85546875" style="812" customWidth="1"/>
    <col min="15116" max="15360" width="7.85546875" style="812"/>
    <col min="15361" max="15361" width="3.140625" style="812" customWidth="1"/>
    <col min="15362" max="15362" width="28.5703125" style="812" customWidth="1"/>
    <col min="15363" max="15363" width="8.5703125" style="812" customWidth="1"/>
    <col min="15364" max="15364" width="7.7109375" style="812" customWidth="1"/>
    <col min="15365" max="15365" width="8.5703125" style="812" customWidth="1"/>
    <col min="15366" max="15366" width="11" style="812" customWidth="1"/>
    <col min="15367" max="15367" width="9.42578125" style="812" customWidth="1"/>
    <col min="15368" max="15368" width="7.5703125" style="812" customWidth="1"/>
    <col min="15369" max="15369" width="6.85546875" style="812" customWidth="1"/>
    <col min="15370" max="15370" width="8.5703125" style="812" customWidth="1"/>
    <col min="15371" max="15371" width="8.85546875" style="812" customWidth="1"/>
    <col min="15372" max="15616" width="7.85546875" style="812"/>
    <col min="15617" max="15617" width="3.140625" style="812" customWidth="1"/>
    <col min="15618" max="15618" width="28.5703125" style="812" customWidth="1"/>
    <col min="15619" max="15619" width="8.5703125" style="812" customWidth="1"/>
    <col min="15620" max="15620" width="7.7109375" style="812" customWidth="1"/>
    <col min="15621" max="15621" width="8.5703125" style="812" customWidth="1"/>
    <col min="15622" max="15622" width="11" style="812" customWidth="1"/>
    <col min="15623" max="15623" width="9.42578125" style="812" customWidth="1"/>
    <col min="15624" max="15624" width="7.5703125" style="812" customWidth="1"/>
    <col min="15625" max="15625" width="6.85546875" style="812" customWidth="1"/>
    <col min="15626" max="15626" width="8.5703125" style="812" customWidth="1"/>
    <col min="15627" max="15627" width="8.85546875" style="812" customWidth="1"/>
    <col min="15628" max="15872" width="7.85546875" style="812"/>
    <col min="15873" max="15873" width="3.140625" style="812" customWidth="1"/>
    <col min="15874" max="15874" width="28.5703125" style="812" customWidth="1"/>
    <col min="15875" max="15875" width="8.5703125" style="812" customWidth="1"/>
    <col min="15876" max="15876" width="7.7109375" style="812" customWidth="1"/>
    <col min="15877" max="15877" width="8.5703125" style="812" customWidth="1"/>
    <col min="15878" max="15878" width="11" style="812" customWidth="1"/>
    <col min="15879" max="15879" width="9.42578125" style="812" customWidth="1"/>
    <col min="15880" max="15880" width="7.5703125" style="812" customWidth="1"/>
    <col min="15881" max="15881" width="6.85546875" style="812" customWidth="1"/>
    <col min="15882" max="15882" width="8.5703125" style="812" customWidth="1"/>
    <col min="15883" max="15883" width="8.85546875" style="812" customWidth="1"/>
    <col min="15884" max="16128" width="7.85546875" style="812"/>
    <col min="16129" max="16129" width="3.140625" style="812" customWidth="1"/>
    <col min="16130" max="16130" width="28.5703125" style="812" customWidth="1"/>
    <col min="16131" max="16131" width="8.5703125" style="812" customWidth="1"/>
    <col min="16132" max="16132" width="7.7109375" style="812" customWidth="1"/>
    <col min="16133" max="16133" width="8.5703125" style="812" customWidth="1"/>
    <col min="16134" max="16134" width="11" style="812" customWidth="1"/>
    <col min="16135" max="16135" width="9.42578125" style="812" customWidth="1"/>
    <col min="16136" max="16136" width="7.5703125" style="812" customWidth="1"/>
    <col min="16137" max="16137" width="6.85546875" style="812" customWidth="1"/>
    <col min="16138" max="16138" width="8.5703125" style="812" customWidth="1"/>
    <col min="16139" max="16139" width="8.85546875" style="812" customWidth="1"/>
    <col min="16140" max="16384" width="7.85546875" style="812"/>
  </cols>
  <sheetData>
    <row r="1" spans="1:11" ht="15" customHeight="1">
      <c r="A1" s="1921" t="s">
        <v>1737</v>
      </c>
      <c r="B1" s="826"/>
      <c r="C1" s="827"/>
      <c r="D1" s="827"/>
      <c r="E1" s="827"/>
      <c r="F1" s="854"/>
      <c r="G1" s="827"/>
      <c r="H1" s="827"/>
    </row>
    <row r="2" spans="1:11" ht="12.75" customHeight="1">
      <c r="A2" s="2057" t="s">
        <v>748</v>
      </c>
      <c r="B2" s="2057"/>
      <c r="C2" s="2057"/>
      <c r="D2" s="2057"/>
      <c r="E2" s="2057"/>
      <c r="F2" s="2057"/>
    </row>
    <row r="3" spans="1:11" s="911" customFormat="1" ht="21.75" customHeight="1">
      <c r="A3" s="2152" t="s">
        <v>749</v>
      </c>
      <c r="B3" s="2152"/>
      <c r="C3" s="2152"/>
      <c r="D3" s="2152"/>
      <c r="E3" s="2152"/>
      <c r="F3" s="2152"/>
      <c r="G3" s="2153"/>
      <c r="H3" s="2153"/>
      <c r="I3" s="2153"/>
      <c r="J3" s="2153"/>
      <c r="K3" s="2153"/>
    </row>
    <row r="4" spans="1:11" ht="12.95" customHeight="1">
      <c r="A4" s="2154">
        <v>2016</v>
      </c>
      <c r="B4" s="2155"/>
      <c r="C4" s="1080"/>
      <c r="D4" s="1107"/>
      <c r="E4" s="1057"/>
      <c r="F4" s="1125"/>
      <c r="G4" s="1057"/>
      <c r="H4" s="1057"/>
      <c r="I4" s="1057"/>
      <c r="J4" s="1057"/>
      <c r="K4" s="1125" t="s">
        <v>673</v>
      </c>
    </row>
    <row r="5" spans="1:11" ht="15.75" customHeight="1">
      <c r="A5" s="2156" t="s">
        <v>674</v>
      </c>
      <c r="B5" s="2157"/>
      <c r="C5" s="2160" t="s">
        <v>750</v>
      </c>
      <c r="D5" s="2160"/>
      <c r="E5" s="2160"/>
      <c r="F5" s="2160"/>
      <c r="G5" s="2160"/>
      <c r="H5" s="2160"/>
      <c r="I5" s="2160"/>
      <c r="J5" s="2161"/>
      <c r="K5" s="2162"/>
    </row>
    <row r="6" spans="1:11" ht="15.75" customHeight="1">
      <c r="A6" s="2158"/>
      <c r="B6" s="2159"/>
      <c r="C6" s="2163"/>
      <c r="D6" s="2163"/>
      <c r="E6" s="2163"/>
      <c r="F6" s="2163"/>
      <c r="G6" s="2163"/>
      <c r="H6" s="2163"/>
      <c r="I6" s="2163"/>
      <c r="J6" s="2163"/>
      <c r="K6" s="2164"/>
    </row>
    <row r="7" spans="1:11" ht="53.25" customHeight="1">
      <c r="A7" s="2135"/>
      <c r="B7" s="2133"/>
      <c r="C7" s="1126" t="s">
        <v>0</v>
      </c>
      <c r="D7" s="1127" t="s">
        <v>751</v>
      </c>
      <c r="E7" s="1127" t="s">
        <v>752</v>
      </c>
      <c r="F7" s="1127" t="s">
        <v>753</v>
      </c>
      <c r="G7" s="1127" t="s">
        <v>754</v>
      </c>
      <c r="H7" s="1127" t="s">
        <v>755</v>
      </c>
      <c r="I7" s="1127" t="s">
        <v>756</v>
      </c>
      <c r="J7" s="1128" t="s">
        <v>757</v>
      </c>
      <c r="K7" s="1127" t="s">
        <v>758</v>
      </c>
    </row>
    <row r="8" spans="1:11" s="1065" customFormat="1" ht="12.95" customHeight="1">
      <c r="A8" s="1129"/>
      <c r="B8" s="1130"/>
      <c r="C8" s="1131"/>
      <c r="D8" s="1131"/>
      <c r="E8" s="1131"/>
      <c r="F8" s="1131"/>
      <c r="G8" s="1131"/>
      <c r="H8" s="1131"/>
      <c r="I8" s="1131"/>
      <c r="J8" s="1131"/>
      <c r="K8" s="1131"/>
    </row>
    <row r="9" spans="1:11" s="826" customFormat="1" ht="15.75" customHeight="1">
      <c r="A9" s="1132" t="s">
        <v>0</v>
      </c>
      <c r="B9" s="853"/>
      <c r="C9" s="873">
        <v>23504696.000000011</v>
      </c>
      <c r="D9" s="873">
        <v>5278883.0000000047</v>
      </c>
      <c r="E9" s="873">
        <v>2761315.0000000014</v>
      </c>
      <c r="F9" s="873">
        <v>5763599.0000000019</v>
      </c>
      <c r="G9" s="873">
        <v>506575.00000000023</v>
      </c>
      <c r="H9" s="873">
        <v>338496.99999999994</v>
      </c>
      <c r="I9" s="873">
        <v>8293.9999999999982</v>
      </c>
      <c r="J9" s="873">
        <v>887855.99999999988</v>
      </c>
      <c r="K9" s="873">
        <v>7959676.9999999898</v>
      </c>
    </row>
    <row r="10" spans="1:11" s="826" customFormat="1" ht="15.75" customHeight="1">
      <c r="A10" s="1132"/>
      <c r="C10" s="843"/>
      <c r="D10" s="843"/>
      <c r="E10" s="843"/>
      <c r="F10" s="843"/>
      <c r="G10" s="843"/>
      <c r="H10" s="843"/>
      <c r="I10" s="843"/>
      <c r="J10" s="843"/>
      <c r="K10" s="843"/>
    </row>
    <row r="11" spans="1:11" s="827" customFormat="1" ht="15.75" customHeight="1">
      <c r="A11" s="1133"/>
      <c r="B11" s="827" t="s">
        <v>681</v>
      </c>
      <c r="C11" s="843">
        <v>1726743.0000000005</v>
      </c>
      <c r="D11" s="844">
        <v>50589</v>
      </c>
      <c r="E11" s="844">
        <v>385237.00000000006</v>
      </c>
      <c r="F11" s="844">
        <v>1107581.9999999995</v>
      </c>
      <c r="G11" s="844">
        <v>74407.000000000029</v>
      </c>
      <c r="H11" s="844">
        <v>24920.999999999993</v>
      </c>
      <c r="I11" s="844">
        <v>1</v>
      </c>
      <c r="J11" s="844">
        <v>13</v>
      </c>
      <c r="K11" s="844">
        <v>83993.000000000058</v>
      </c>
    </row>
    <row r="12" spans="1:11" s="827" customFormat="1" ht="15.75" customHeight="1">
      <c r="A12" s="1133"/>
      <c r="B12" s="827" t="s">
        <v>682</v>
      </c>
      <c r="C12" s="873">
        <v>2405862.9999999995</v>
      </c>
      <c r="D12" s="874">
        <v>1768172</v>
      </c>
      <c r="E12" s="1134">
        <v>22380.000000000011</v>
      </c>
      <c r="F12" s="1134">
        <v>289953.99999999994</v>
      </c>
      <c r="G12" s="1134">
        <v>1461</v>
      </c>
      <c r="H12" s="1134">
        <v>20792.000000000004</v>
      </c>
      <c r="I12" s="1134">
        <v>0</v>
      </c>
      <c r="J12" s="1134">
        <v>300004.00000000006</v>
      </c>
      <c r="K12" s="874">
        <v>3100.0000000000005</v>
      </c>
    </row>
    <row r="13" spans="1:11" s="827" customFormat="1" ht="28.5" customHeight="1">
      <c r="A13" s="1133"/>
      <c r="B13" s="1135" t="s">
        <v>683</v>
      </c>
      <c r="C13" s="1136">
        <v>75545</v>
      </c>
      <c r="D13" s="1137">
        <v>15724.999999999998</v>
      </c>
      <c r="E13" s="1137">
        <v>1817.0000000000002</v>
      </c>
      <c r="F13" s="1137">
        <v>4748</v>
      </c>
      <c r="G13" s="1137">
        <v>2433</v>
      </c>
      <c r="H13" s="1137">
        <v>71</v>
      </c>
      <c r="I13" s="1137">
        <v>120</v>
      </c>
      <c r="J13" s="1137">
        <v>49030</v>
      </c>
      <c r="K13" s="1137">
        <v>1600.9999999999998</v>
      </c>
    </row>
    <row r="14" spans="1:11" s="827" customFormat="1" ht="15.75" customHeight="1">
      <c r="A14" s="1133"/>
      <c r="B14" s="845" t="s">
        <v>684</v>
      </c>
      <c r="C14" s="873">
        <v>8679666.0000000019</v>
      </c>
      <c r="D14" s="874">
        <v>12369.999999999996</v>
      </c>
      <c r="E14" s="1134">
        <v>24959</v>
      </c>
      <c r="F14" s="1134">
        <v>727854.99999999977</v>
      </c>
      <c r="G14" s="1134">
        <v>111005.99999999999</v>
      </c>
      <c r="H14" s="1134">
        <v>13141.999999999998</v>
      </c>
      <c r="I14" s="1134">
        <v>800</v>
      </c>
      <c r="J14" s="1134">
        <v>526094.99999999988</v>
      </c>
      <c r="K14" s="874">
        <v>7263439</v>
      </c>
    </row>
    <row r="15" spans="1:11" s="827" customFormat="1" ht="15.75" customHeight="1">
      <c r="A15" s="1133"/>
      <c r="B15" s="845" t="s">
        <v>685</v>
      </c>
      <c r="C15" s="873">
        <v>1680876.9999999998</v>
      </c>
      <c r="D15" s="874">
        <v>98108</v>
      </c>
      <c r="E15" s="1134">
        <v>48041.000000000007</v>
      </c>
      <c r="F15" s="1134">
        <v>1343511.9999999993</v>
      </c>
      <c r="G15" s="1134">
        <v>26243.000000000007</v>
      </c>
      <c r="H15" s="1134">
        <v>141938</v>
      </c>
      <c r="I15" s="1134">
        <v>1000.0000000000002</v>
      </c>
      <c r="J15" s="1134">
        <v>921.00000000000011</v>
      </c>
      <c r="K15" s="874">
        <v>21114</v>
      </c>
    </row>
    <row r="16" spans="1:11" s="827" customFormat="1" ht="15.75" customHeight="1">
      <c r="A16" s="1133"/>
      <c r="B16" s="845" t="s">
        <v>686</v>
      </c>
      <c r="C16" s="873">
        <v>1484831.9999999998</v>
      </c>
      <c r="D16" s="874">
        <v>161550</v>
      </c>
      <c r="E16" s="1134">
        <v>646800.00000000012</v>
      </c>
      <c r="F16" s="1134">
        <v>427958.00000000006</v>
      </c>
      <c r="G16" s="1134">
        <v>119581.00000000001</v>
      </c>
      <c r="H16" s="1134">
        <v>21983.999999999996</v>
      </c>
      <c r="I16" s="1134">
        <v>10.000000000000004</v>
      </c>
      <c r="J16" s="1134">
        <v>647</v>
      </c>
      <c r="K16" s="874">
        <v>106302</v>
      </c>
    </row>
    <row r="17" spans="1:12" s="827" customFormat="1" ht="15.75" customHeight="1">
      <c r="A17" s="1133"/>
      <c r="B17" s="845" t="s">
        <v>687</v>
      </c>
      <c r="C17" s="873">
        <v>1417240.9999999998</v>
      </c>
      <c r="D17" s="874">
        <v>31431.000000000011</v>
      </c>
      <c r="E17" s="1134">
        <v>363092.00000000006</v>
      </c>
      <c r="F17" s="1134">
        <v>967405.99999999977</v>
      </c>
      <c r="G17" s="1134">
        <v>3318.0000000000005</v>
      </c>
      <c r="H17" s="1134">
        <v>4789.9999999999991</v>
      </c>
      <c r="I17" s="1134">
        <v>0</v>
      </c>
      <c r="J17" s="1134">
        <v>56.000000000000021</v>
      </c>
      <c r="K17" s="874">
        <v>47147.999999999993</v>
      </c>
    </row>
    <row r="18" spans="1:12" s="827" customFormat="1" ht="15.75" customHeight="1">
      <c r="A18" s="1133"/>
      <c r="B18" s="845" t="s">
        <v>688</v>
      </c>
      <c r="C18" s="873">
        <v>2226566.9999999991</v>
      </c>
      <c r="D18" s="874">
        <v>835337</v>
      </c>
      <c r="E18" s="1134">
        <v>243510.99999999997</v>
      </c>
      <c r="F18" s="1134">
        <v>552649.00000000035</v>
      </c>
      <c r="G18" s="1134">
        <v>99164.999999999985</v>
      </c>
      <c r="H18" s="1134">
        <v>88427</v>
      </c>
      <c r="I18" s="1134">
        <v>1191.0000000000007</v>
      </c>
      <c r="J18" s="1134">
        <v>11075</v>
      </c>
      <c r="K18" s="874">
        <v>395211.99999999994</v>
      </c>
    </row>
    <row r="19" spans="1:12" s="827" customFormat="1" ht="15.75" customHeight="1">
      <c r="A19" s="1133"/>
      <c r="B19" s="845" t="s">
        <v>689</v>
      </c>
      <c r="C19" s="873">
        <v>3785290</v>
      </c>
      <c r="D19" s="874">
        <v>2305581</v>
      </c>
      <c r="E19" s="1134">
        <v>1017653.9999999998</v>
      </c>
      <c r="F19" s="1134">
        <v>341597.99999999994</v>
      </c>
      <c r="G19" s="1134">
        <v>68960.999999999971</v>
      </c>
      <c r="H19" s="1134">
        <v>22211.999999999996</v>
      </c>
      <c r="I19" s="1134">
        <v>5170</v>
      </c>
      <c r="J19" s="1134">
        <v>15</v>
      </c>
      <c r="K19" s="874">
        <v>24099</v>
      </c>
    </row>
    <row r="20" spans="1:12" s="827" customFormat="1" ht="15.75" customHeight="1">
      <c r="A20" s="1133"/>
      <c r="B20" s="431" t="s">
        <v>690</v>
      </c>
      <c r="C20" s="873">
        <v>22072</v>
      </c>
      <c r="D20" s="874">
        <v>20</v>
      </c>
      <c r="E20" s="874">
        <v>7824</v>
      </c>
      <c r="F20" s="874">
        <v>337</v>
      </c>
      <c r="G20" s="874">
        <v>0</v>
      </c>
      <c r="H20" s="874">
        <v>220.00000000000003</v>
      </c>
      <c r="I20" s="874">
        <v>2</v>
      </c>
      <c r="J20" s="874">
        <v>0</v>
      </c>
      <c r="K20" s="874">
        <v>13669</v>
      </c>
    </row>
    <row r="21" spans="1:12" s="827" customFormat="1" ht="6.95" customHeight="1">
      <c r="B21" s="431"/>
      <c r="C21" s="873"/>
      <c r="D21" s="874"/>
      <c r="E21" s="874"/>
      <c r="F21" s="874"/>
      <c r="G21" s="874"/>
      <c r="H21" s="874"/>
      <c r="I21" s="874"/>
      <c r="J21" s="874"/>
      <c r="K21" s="874"/>
    </row>
    <row r="22" spans="1:12" ht="3" customHeight="1" thickBot="1">
      <c r="A22" s="840"/>
      <c r="B22" s="840"/>
      <c r="C22" s="1084"/>
      <c r="D22" s="1084"/>
      <c r="E22" s="1084"/>
      <c r="F22" s="1084"/>
      <c r="G22" s="1084"/>
      <c r="H22" s="1084"/>
      <c r="I22" s="1084"/>
      <c r="J22" s="1084"/>
      <c r="K22" s="1084"/>
    </row>
    <row r="23" spans="1:12" ht="3.75" customHeight="1" thickTop="1">
      <c r="A23" s="431"/>
      <c r="B23" s="431"/>
      <c r="C23" s="1071"/>
      <c r="D23" s="1071"/>
      <c r="E23" s="1071"/>
      <c r="F23" s="1071"/>
      <c r="G23" s="1071"/>
      <c r="H23" s="1071"/>
      <c r="I23" s="1071"/>
      <c r="J23" s="1071"/>
      <c r="K23" s="1071"/>
    </row>
    <row r="24" spans="1:12" s="122" customFormat="1" ht="12.95" customHeight="1">
      <c r="A24" s="2151" t="s">
        <v>759</v>
      </c>
      <c r="B24" s="2151"/>
      <c r="C24" s="2151"/>
      <c r="D24" s="2151"/>
      <c r="E24" s="2151"/>
      <c r="G24" s="1097"/>
    </row>
    <row r="25" spans="1:12" ht="9.75" customHeight="1">
      <c r="A25" s="1066"/>
      <c r="B25" s="1067"/>
      <c r="C25" s="854"/>
      <c r="D25" s="854"/>
      <c r="E25" s="827"/>
      <c r="F25" s="827"/>
      <c r="G25" s="827"/>
    </row>
    <row r="26" spans="1:12" s="1089" customFormat="1" ht="12" customHeight="1">
      <c r="A26" s="1085" t="s">
        <v>691</v>
      </c>
      <c r="B26" s="1086"/>
      <c r="C26" s="1087"/>
      <c r="D26" s="1086"/>
      <c r="E26" s="1086"/>
      <c r="F26" s="1086"/>
      <c r="G26" s="1086"/>
      <c r="H26" s="1086"/>
      <c r="I26" s="1086"/>
      <c r="J26" s="1086"/>
      <c r="K26" s="1088"/>
      <c r="L26" s="1088"/>
    </row>
    <row r="27" spans="1:12" s="1109" customFormat="1" ht="11.25" customHeight="1">
      <c r="A27" s="1090" t="s">
        <v>760</v>
      </c>
      <c r="B27" s="1086"/>
      <c r="C27" s="1087"/>
      <c r="D27" s="1086"/>
      <c r="E27" s="1086"/>
      <c r="F27" s="1086"/>
      <c r="G27" s="1086"/>
      <c r="H27" s="1086"/>
      <c r="I27" s="1086"/>
      <c r="J27" s="1086"/>
      <c r="K27" s="1088"/>
      <c r="L27" s="1088"/>
    </row>
    <row r="28" spans="1:12" s="1111" customFormat="1">
      <c r="A28" s="1138"/>
      <c r="B28" s="1110"/>
      <c r="C28" s="1110"/>
      <c r="D28" s="1110"/>
      <c r="E28" s="1110"/>
      <c r="F28" s="1110"/>
      <c r="G28" s="1110"/>
      <c r="H28" s="1110"/>
    </row>
    <row r="29" spans="1:12" s="1111" customFormat="1">
      <c r="A29" s="1138"/>
      <c r="B29" s="1110"/>
      <c r="C29" s="1110"/>
      <c r="D29" s="1110"/>
      <c r="E29" s="1110"/>
      <c r="F29" s="1110"/>
      <c r="G29" s="1110"/>
      <c r="H29" s="1110"/>
    </row>
    <row r="30" spans="1:12" s="1111" customFormat="1">
      <c r="A30" s="1138"/>
      <c r="B30" s="1110"/>
      <c r="C30" s="1110"/>
      <c r="D30" s="1110"/>
      <c r="E30" s="1110"/>
      <c r="F30" s="1110"/>
      <c r="G30" s="1110"/>
      <c r="H30" s="1110"/>
    </row>
  </sheetData>
  <mergeCells count="6">
    <mergeCell ref="A24:E24"/>
    <mergeCell ref="A2:F2"/>
    <mergeCell ref="A3:K3"/>
    <mergeCell ref="A4:B4"/>
    <mergeCell ref="A5:B7"/>
    <mergeCell ref="C5:K6"/>
  </mergeCells>
  <hyperlinks>
    <hyperlink ref="A27" r:id="rId1"/>
    <hyperlink ref="A1" location="Índice!A1" display="Voltar ao índice"/>
  </hyperlinks>
  <pageMargins left="0.78740157480314965" right="0.78740157480314965" top="1.1811023622047245" bottom="0.78740157480314965" header="0.17" footer="0"/>
  <pageSetup paperSize="9" scale="80" orientation="portrait" horizontalDpi="300" verticalDpi="300" r:id="rId2"/>
  <headerFooter alignWithMargins="0"/>
</worksheet>
</file>

<file path=xl/worksheets/sheet57.xml><?xml version="1.0" encoding="utf-8"?>
<worksheet xmlns="http://schemas.openxmlformats.org/spreadsheetml/2006/main" xmlns:r="http://schemas.openxmlformats.org/officeDocument/2006/relationships">
  <sheetPr>
    <pageSetUpPr fitToPage="1"/>
  </sheetPr>
  <dimension ref="A1:L30"/>
  <sheetViews>
    <sheetView showGridLines="0" workbookViewId="0"/>
  </sheetViews>
  <sheetFormatPr defaultColWidth="7.85546875" defaultRowHeight="12.75"/>
  <cols>
    <col min="1" max="1" width="24.5703125" style="122" customWidth="1"/>
    <col min="2" max="2" width="9.85546875" style="1099" customWidth="1"/>
    <col min="3" max="3" width="10.28515625" style="122" customWidth="1"/>
    <col min="4" max="4" width="10.140625" style="122" customWidth="1"/>
    <col min="5" max="5" width="10.7109375" style="122" customWidth="1"/>
    <col min="6" max="6" width="9.7109375" style="122" customWidth="1"/>
    <col min="7" max="7" width="8" style="122" customWidth="1"/>
    <col min="8" max="8" width="7.85546875" style="122" customWidth="1"/>
    <col min="9" max="9" width="8.5703125" style="122" customWidth="1"/>
    <col min="10" max="10" width="7.7109375" style="122" customWidth="1"/>
    <col min="11" max="256" width="7.85546875" style="122"/>
    <col min="257" max="257" width="24.5703125" style="122" customWidth="1"/>
    <col min="258" max="258" width="9.85546875" style="122" customWidth="1"/>
    <col min="259" max="259" width="10.28515625" style="122" customWidth="1"/>
    <col min="260" max="260" width="10.140625" style="122" customWidth="1"/>
    <col min="261" max="261" width="10.7109375" style="122" customWidth="1"/>
    <col min="262" max="262" width="9.7109375" style="122" customWidth="1"/>
    <col min="263" max="263" width="8" style="122" customWidth="1"/>
    <col min="264" max="264" width="7.85546875" style="122" customWidth="1"/>
    <col min="265" max="265" width="8.5703125" style="122" customWidth="1"/>
    <col min="266" max="266" width="7.7109375" style="122" customWidth="1"/>
    <col min="267" max="512" width="7.85546875" style="122"/>
    <col min="513" max="513" width="24.5703125" style="122" customWidth="1"/>
    <col min="514" max="514" width="9.85546875" style="122" customWidth="1"/>
    <col min="515" max="515" width="10.28515625" style="122" customWidth="1"/>
    <col min="516" max="516" width="10.140625" style="122" customWidth="1"/>
    <col min="517" max="517" width="10.7109375" style="122" customWidth="1"/>
    <col min="518" max="518" width="9.7109375" style="122" customWidth="1"/>
    <col min="519" max="519" width="8" style="122" customWidth="1"/>
    <col min="520" max="520" width="7.85546875" style="122" customWidth="1"/>
    <col min="521" max="521" width="8.5703125" style="122" customWidth="1"/>
    <col min="522" max="522" width="7.7109375" style="122" customWidth="1"/>
    <col min="523" max="768" width="7.85546875" style="122"/>
    <col min="769" max="769" width="24.5703125" style="122" customWidth="1"/>
    <col min="770" max="770" width="9.85546875" style="122" customWidth="1"/>
    <col min="771" max="771" width="10.28515625" style="122" customWidth="1"/>
    <col min="772" max="772" width="10.140625" style="122" customWidth="1"/>
    <col min="773" max="773" width="10.7109375" style="122" customWidth="1"/>
    <col min="774" max="774" width="9.7109375" style="122" customWidth="1"/>
    <col min="775" max="775" width="8" style="122" customWidth="1"/>
    <col min="776" max="776" width="7.85546875" style="122" customWidth="1"/>
    <col min="777" max="777" width="8.5703125" style="122" customWidth="1"/>
    <col min="778" max="778" width="7.7109375" style="122" customWidth="1"/>
    <col min="779" max="1024" width="7.85546875" style="122"/>
    <col min="1025" max="1025" width="24.5703125" style="122" customWidth="1"/>
    <col min="1026" max="1026" width="9.85546875" style="122" customWidth="1"/>
    <col min="1027" max="1027" width="10.28515625" style="122" customWidth="1"/>
    <col min="1028" max="1028" width="10.140625" style="122" customWidth="1"/>
    <col min="1029" max="1029" width="10.7109375" style="122" customWidth="1"/>
    <col min="1030" max="1030" width="9.7109375" style="122" customWidth="1"/>
    <col min="1031" max="1031" width="8" style="122" customWidth="1"/>
    <col min="1032" max="1032" width="7.85546875" style="122" customWidth="1"/>
    <col min="1033" max="1033" width="8.5703125" style="122" customWidth="1"/>
    <col min="1034" max="1034" width="7.7109375" style="122" customWidth="1"/>
    <col min="1035" max="1280" width="7.85546875" style="122"/>
    <col min="1281" max="1281" width="24.5703125" style="122" customWidth="1"/>
    <col min="1282" max="1282" width="9.85546875" style="122" customWidth="1"/>
    <col min="1283" max="1283" width="10.28515625" style="122" customWidth="1"/>
    <col min="1284" max="1284" width="10.140625" style="122" customWidth="1"/>
    <col min="1285" max="1285" width="10.7109375" style="122" customWidth="1"/>
    <col min="1286" max="1286" width="9.7109375" style="122" customWidth="1"/>
    <col min="1287" max="1287" width="8" style="122" customWidth="1"/>
    <col min="1288" max="1288" width="7.85546875" style="122" customWidth="1"/>
    <col min="1289" max="1289" width="8.5703125" style="122" customWidth="1"/>
    <col min="1290" max="1290" width="7.7109375" style="122" customWidth="1"/>
    <col min="1291" max="1536" width="7.85546875" style="122"/>
    <col min="1537" max="1537" width="24.5703125" style="122" customWidth="1"/>
    <col min="1538" max="1538" width="9.85546875" style="122" customWidth="1"/>
    <col min="1539" max="1539" width="10.28515625" style="122" customWidth="1"/>
    <col min="1540" max="1540" width="10.140625" style="122" customWidth="1"/>
    <col min="1541" max="1541" width="10.7109375" style="122" customWidth="1"/>
    <col min="1542" max="1542" width="9.7109375" style="122" customWidth="1"/>
    <col min="1543" max="1543" width="8" style="122" customWidth="1"/>
    <col min="1544" max="1544" width="7.85546875" style="122" customWidth="1"/>
    <col min="1545" max="1545" width="8.5703125" style="122" customWidth="1"/>
    <col min="1546" max="1546" width="7.7109375" style="122" customWidth="1"/>
    <col min="1547" max="1792" width="7.85546875" style="122"/>
    <col min="1793" max="1793" width="24.5703125" style="122" customWidth="1"/>
    <col min="1794" max="1794" width="9.85546875" style="122" customWidth="1"/>
    <col min="1795" max="1795" width="10.28515625" style="122" customWidth="1"/>
    <col min="1796" max="1796" width="10.140625" style="122" customWidth="1"/>
    <col min="1797" max="1797" width="10.7109375" style="122" customWidth="1"/>
    <col min="1798" max="1798" width="9.7109375" style="122" customWidth="1"/>
    <col min="1799" max="1799" width="8" style="122" customWidth="1"/>
    <col min="1800" max="1800" width="7.85546875" style="122" customWidth="1"/>
    <col min="1801" max="1801" width="8.5703125" style="122" customWidth="1"/>
    <col min="1802" max="1802" width="7.7109375" style="122" customWidth="1"/>
    <col min="1803" max="2048" width="7.85546875" style="122"/>
    <col min="2049" max="2049" width="24.5703125" style="122" customWidth="1"/>
    <col min="2050" max="2050" width="9.85546875" style="122" customWidth="1"/>
    <col min="2051" max="2051" width="10.28515625" style="122" customWidth="1"/>
    <col min="2052" max="2052" width="10.140625" style="122" customWidth="1"/>
    <col min="2053" max="2053" width="10.7109375" style="122" customWidth="1"/>
    <col min="2054" max="2054" width="9.7109375" style="122" customWidth="1"/>
    <col min="2055" max="2055" width="8" style="122" customWidth="1"/>
    <col min="2056" max="2056" width="7.85546875" style="122" customWidth="1"/>
    <col min="2057" max="2057" width="8.5703125" style="122" customWidth="1"/>
    <col min="2058" max="2058" width="7.7109375" style="122" customWidth="1"/>
    <col min="2059" max="2304" width="7.85546875" style="122"/>
    <col min="2305" max="2305" width="24.5703125" style="122" customWidth="1"/>
    <col min="2306" max="2306" width="9.85546875" style="122" customWidth="1"/>
    <col min="2307" max="2307" width="10.28515625" style="122" customWidth="1"/>
    <col min="2308" max="2308" width="10.140625" style="122" customWidth="1"/>
    <col min="2309" max="2309" width="10.7109375" style="122" customWidth="1"/>
    <col min="2310" max="2310" width="9.7109375" style="122" customWidth="1"/>
    <col min="2311" max="2311" width="8" style="122" customWidth="1"/>
    <col min="2312" max="2312" width="7.85546875" style="122" customWidth="1"/>
    <col min="2313" max="2313" width="8.5703125" style="122" customWidth="1"/>
    <col min="2314" max="2314" width="7.7109375" style="122" customWidth="1"/>
    <col min="2315" max="2560" width="7.85546875" style="122"/>
    <col min="2561" max="2561" width="24.5703125" style="122" customWidth="1"/>
    <col min="2562" max="2562" width="9.85546875" style="122" customWidth="1"/>
    <col min="2563" max="2563" width="10.28515625" style="122" customWidth="1"/>
    <col min="2564" max="2564" width="10.140625" style="122" customWidth="1"/>
    <col min="2565" max="2565" width="10.7109375" style="122" customWidth="1"/>
    <col min="2566" max="2566" width="9.7109375" style="122" customWidth="1"/>
    <col min="2567" max="2567" width="8" style="122" customWidth="1"/>
    <col min="2568" max="2568" width="7.85546875" style="122" customWidth="1"/>
    <col min="2569" max="2569" width="8.5703125" style="122" customWidth="1"/>
    <col min="2570" max="2570" width="7.7109375" style="122" customWidth="1"/>
    <col min="2571" max="2816" width="7.85546875" style="122"/>
    <col min="2817" max="2817" width="24.5703125" style="122" customWidth="1"/>
    <col min="2818" max="2818" width="9.85546875" style="122" customWidth="1"/>
    <col min="2819" max="2819" width="10.28515625" style="122" customWidth="1"/>
    <col min="2820" max="2820" width="10.140625" style="122" customWidth="1"/>
    <col min="2821" max="2821" width="10.7109375" style="122" customWidth="1"/>
    <col min="2822" max="2822" width="9.7109375" style="122" customWidth="1"/>
    <col min="2823" max="2823" width="8" style="122" customWidth="1"/>
    <col min="2824" max="2824" width="7.85546875" style="122" customWidth="1"/>
    <col min="2825" max="2825" width="8.5703125" style="122" customWidth="1"/>
    <col min="2826" max="2826" width="7.7109375" style="122" customWidth="1"/>
    <col min="2827" max="3072" width="7.85546875" style="122"/>
    <col min="3073" max="3073" width="24.5703125" style="122" customWidth="1"/>
    <col min="3074" max="3074" width="9.85546875" style="122" customWidth="1"/>
    <col min="3075" max="3075" width="10.28515625" style="122" customWidth="1"/>
    <col min="3076" max="3076" width="10.140625" style="122" customWidth="1"/>
    <col min="3077" max="3077" width="10.7109375" style="122" customWidth="1"/>
    <col min="3078" max="3078" width="9.7109375" style="122" customWidth="1"/>
    <col min="3079" max="3079" width="8" style="122" customWidth="1"/>
    <col min="3080" max="3080" width="7.85546875" style="122" customWidth="1"/>
    <col min="3081" max="3081" width="8.5703125" style="122" customWidth="1"/>
    <col min="3082" max="3082" width="7.7109375" style="122" customWidth="1"/>
    <col min="3083" max="3328" width="7.85546875" style="122"/>
    <col min="3329" max="3329" width="24.5703125" style="122" customWidth="1"/>
    <col min="3330" max="3330" width="9.85546875" style="122" customWidth="1"/>
    <col min="3331" max="3331" width="10.28515625" style="122" customWidth="1"/>
    <col min="3332" max="3332" width="10.140625" style="122" customWidth="1"/>
    <col min="3333" max="3333" width="10.7109375" style="122" customWidth="1"/>
    <col min="3334" max="3334" width="9.7109375" style="122" customWidth="1"/>
    <col min="3335" max="3335" width="8" style="122" customWidth="1"/>
    <col min="3336" max="3336" width="7.85546875" style="122" customWidth="1"/>
    <col min="3337" max="3337" width="8.5703125" style="122" customWidth="1"/>
    <col min="3338" max="3338" width="7.7109375" style="122" customWidth="1"/>
    <col min="3339" max="3584" width="7.85546875" style="122"/>
    <col min="3585" max="3585" width="24.5703125" style="122" customWidth="1"/>
    <col min="3586" max="3586" width="9.85546875" style="122" customWidth="1"/>
    <col min="3587" max="3587" width="10.28515625" style="122" customWidth="1"/>
    <col min="3588" max="3588" width="10.140625" style="122" customWidth="1"/>
    <col min="3589" max="3589" width="10.7109375" style="122" customWidth="1"/>
    <col min="3590" max="3590" width="9.7109375" style="122" customWidth="1"/>
    <col min="3591" max="3591" width="8" style="122" customWidth="1"/>
    <col min="3592" max="3592" width="7.85546875" style="122" customWidth="1"/>
    <col min="3593" max="3593" width="8.5703125" style="122" customWidth="1"/>
    <col min="3594" max="3594" width="7.7109375" style="122" customWidth="1"/>
    <col min="3595" max="3840" width="7.85546875" style="122"/>
    <col min="3841" max="3841" width="24.5703125" style="122" customWidth="1"/>
    <col min="3842" max="3842" width="9.85546875" style="122" customWidth="1"/>
    <col min="3843" max="3843" width="10.28515625" style="122" customWidth="1"/>
    <col min="3844" max="3844" width="10.140625" style="122" customWidth="1"/>
    <col min="3845" max="3845" width="10.7109375" style="122" customWidth="1"/>
    <col min="3846" max="3846" width="9.7109375" style="122" customWidth="1"/>
    <col min="3847" max="3847" width="8" style="122" customWidth="1"/>
    <col min="3848" max="3848" width="7.85546875" style="122" customWidth="1"/>
    <col min="3849" max="3849" width="8.5703125" style="122" customWidth="1"/>
    <col min="3850" max="3850" width="7.7109375" style="122" customWidth="1"/>
    <col min="3851" max="4096" width="7.85546875" style="122"/>
    <col min="4097" max="4097" width="24.5703125" style="122" customWidth="1"/>
    <col min="4098" max="4098" width="9.85546875" style="122" customWidth="1"/>
    <col min="4099" max="4099" width="10.28515625" style="122" customWidth="1"/>
    <col min="4100" max="4100" width="10.140625" style="122" customWidth="1"/>
    <col min="4101" max="4101" width="10.7109375" style="122" customWidth="1"/>
    <col min="4102" max="4102" width="9.7109375" style="122" customWidth="1"/>
    <col min="4103" max="4103" width="8" style="122" customWidth="1"/>
    <col min="4104" max="4104" width="7.85546875" style="122" customWidth="1"/>
    <col min="4105" max="4105" width="8.5703125" style="122" customWidth="1"/>
    <col min="4106" max="4106" width="7.7109375" style="122" customWidth="1"/>
    <col min="4107" max="4352" width="7.85546875" style="122"/>
    <col min="4353" max="4353" width="24.5703125" style="122" customWidth="1"/>
    <col min="4354" max="4354" width="9.85546875" style="122" customWidth="1"/>
    <col min="4355" max="4355" width="10.28515625" style="122" customWidth="1"/>
    <col min="4356" max="4356" width="10.140625" style="122" customWidth="1"/>
    <col min="4357" max="4357" width="10.7109375" style="122" customWidth="1"/>
    <col min="4358" max="4358" width="9.7109375" style="122" customWidth="1"/>
    <col min="4359" max="4359" width="8" style="122" customWidth="1"/>
    <col min="4360" max="4360" width="7.85546875" style="122" customWidth="1"/>
    <col min="4361" max="4361" width="8.5703125" style="122" customWidth="1"/>
    <col min="4362" max="4362" width="7.7109375" style="122" customWidth="1"/>
    <col min="4363" max="4608" width="7.85546875" style="122"/>
    <col min="4609" max="4609" width="24.5703125" style="122" customWidth="1"/>
    <col min="4610" max="4610" width="9.85546875" style="122" customWidth="1"/>
    <col min="4611" max="4611" width="10.28515625" style="122" customWidth="1"/>
    <col min="4612" max="4612" width="10.140625" style="122" customWidth="1"/>
    <col min="4613" max="4613" width="10.7109375" style="122" customWidth="1"/>
    <col min="4614" max="4614" width="9.7109375" style="122" customWidth="1"/>
    <col min="4615" max="4615" width="8" style="122" customWidth="1"/>
    <col min="4616" max="4616" width="7.85546875" style="122" customWidth="1"/>
    <col min="4617" max="4617" width="8.5703125" style="122" customWidth="1"/>
    <col min="4618" max="4618" width="7.7109375" style="122" customWidth="1"/>
    <col min="4619" max="4864" width="7.85546875" style="122"/>
    <col min="4865" max="4865" width="24.5703125" style="122" customWidth="1"/>
    <col min="4866" max="4866" width="9.85546875" style="122" customWidth="1"/>
    <col min="4867" max="4867" width="10.28515625" style="122" customWidth="1"/>
    <col min="4868" max="4868" width="10.140625" style="122" customWidth="1"/>
    <col min="4869" max="4869" width="10.7109375" style="122" customWidth="1"/>
    <col min="4870" max="4870" width="9.7109375" style="122" customWidth="1"/>
    <col min="4871" max="4871" width="8" style="122" customWidth="1"/>
    <col min="4872" max="4872" width="7.85546875" style="122" customWidth="1"/>
    <col min="4873" max="4873" width="8.5703125" style="122" customWidth="1"/>
    <col min="4874" max="4874" width="7.7109375" style="122" customWidth="1"/>
    <col min="4875" max="5120" width="7.85546875" style="122"/>
    <col min="5121" max="5121" width="24.5703125" style="122" customWidth="1"/>
    <col min="5122" max="5122" width="9.85546875" style="122" customWidth="1"/>
    <col min="5123" max="5123" width="10.28515625" style="122" customWidth="1"/>
    <col min="5124" max="5124" width="10.140625" style="122" customWidth="1"/>
    <col min="5125" max="5125" width="10.7109375" style="122" customWidth="1"/>
    <col min="5126" max="5126" width="9.7109375" style="122" customWidth="1"/>
    <col min="5127" max="5127" width="8" style="122" customWidth="1"/>
    <col min="5128" max="5128" width="7.85546875" style="122" customWidth="1"/>
    <col min="5129" max="5129" width="8.5703125" style="122" customWidth="1"/>
    <col min="5130" max="5130" width="7.7109375" style="122" customWidth="1"/>
    <col min="5131" max="5376" width="7.85546875" style="122"/>
    <col min="5377" max="5377" width="24.5703125" style="122" customWidth="1"/>
    <col min="5378" max="5378" width="9.85546875" style="122" customWidth="1"/>
    <col min="5379" max="5379" width="10.28515625" style="122" customWidth="1"/>
    <col min="5380" max="5380" width="10.140625" style="122" customWidth="1"/>
    <col min="5381" max="5381" width="10.7109375" style="122" customWidth="1"/>
    <col min="5382" max="5382" width="9.7109375" style="122" customWidth="1"/>
    <col min="5383" max="5383" width="8" style="122" customWidth="1"/>
    <col min="5384" max="5384" width="7.85546875" style="122" customWidth="1"/>
    <col min="5385" max="5385" width="8.5703125" style="122" customWidth="1"/>
    <col min="5386" max="5386" width="7.7109375" style="122" customWidth="1"/>
    <col min="5387" max="5632" width="7.85546875" style="122"/>
    <col min="5633" max="5633" width="24.5703125" style="122" customWidth="1"/>
    <col min="5634" max="5634" width="9.85546875" style="122" customWidth="1"/>
    <col min="5635" max="5635" width="10.28515625" style="122" customWidth="1"/>
    <col min="5636" max="5636" width="10.140625" style="122" customWidth="1"/>
    <col min="5637" max="5637" width="10.7109375" style="122" customWidth="1"/>
    <col min="5638" max="5638" width="9.7109375" style="122" customWidth="1"/>
    <col min="5639" max="5639" width="8" style="122" customWidth="1"/>
    <col min="5640" max="5640" width="7.85546875" style="122" customWidth="1"/>
    <col min="5641" max="5641" width="8.5703125" style="122" customWidth="1"/>
    <col min="5642" max="5642" width="7.7109375" style="122" customWidth="1"/>
    <col min="5643" max="5888" width="7.85546875" style="122"/>
    <col min="5889" max="5889" width="24.5703125" style="122" customWidth="1"/>
    <col min="5890" max="5890" width="9.85546875" style="122" customWidth="1"/>
    <col min="5891" max="5891" width="10.28515625" style="122" customWidth="1"/>
    <col min="5892" max="5892" width="10.140625" style="122" customWidth="1"/>
    <col min="5893" max="5893" width="10.7109375" style="122" customWidth="1"/>
    <col min="5894" max="5894" width="9.7109375" style="122" customWidth="1"/>
    <col min="5895" max="5895" width="8" style="122" customWidth="1"/>
    <col min="5896" max="5896" width="7.85546875" style="122" customWidth="1"/>
    <col min="5897" max="5897" width="8.5703125" style="122" customWidth="1"/>
    <col min="5898" max="5898" width="7.7109375" style="122" customWidth="1"/>
    <col min="5899" max="6144" width="7.85546875" style="122"/>
    <col min="6145" max="6145" width="24.5703125" style="122" customWidth="1"/>
    <col min="6146" max="6146" width="9.85546875" style="122" customWidth="1"/>
    <col min="6147" max="6147" width="10.28515625" style="122" customWidth="1"/>
    <col min="6148" max="6148" width="10.140625" style="122" customWidth="1"/>
    <col min="6149" max="6149" width="10.7109375" style="122" customWidth="1"/>
    <col min="6150" max="6150" width="9.7109375" style="122" customWidth="1"/>
    <col min="6151" max="6151" width="8" style="122" customWidth="1"/>
    <col min="6152" max="6152" width="7.85546875" style="122" customWidth="1"/>
    <col min="6153" max="6153" width="8.5703125" style="122" customWidth="1"/>
    <col min="6154" max="6154" width="7.7109375" style="122" customWidth="1"/>
    <col min="6155" max="6400" width="7.85546875" style="122"/>
    <col min="6401" max="6401" width="24.5703125" style="122" customWidth="1"/>
    <col min="6402" max="6402" width="9.85546875" style="122" customWidth="1"/>
    <col min="6403" max="6403" width="10.28515625" style="122" customWidth="1"/>
    <col min="6404" max="6404" width="10.140625" style="122" customWidth="1"/>
    <col min="6405" max="6405" width="10.7109375" style="122" customWidth="1"/>
    <col min="6406" max="6406" width="9.7109375" style="122" customWidth="1"/>
    <col min="6407" max="6407" width="8" style="122" customWidth="1"/>
    <col min="6408" max="6408" width="7.85546875" style="122" customWidth="1"/>
    <col min="6409" max="6409" width="8.5703125" style="122" customWidth="1"/>
    <col min="6410" max="6410" width="7.7109375" style="122" customWidth="1"/>
    <col min="6411" max="6656" width="7.85546875" style="122"/>
    <col min="6657" max="6657" width="24.5703125" style="122" customWidth="1"/>
    <col min="6658" max="6658" width="9.85546875" style="122" customWidth="1"/>
    <col min="6659" max="6659" width="10.28515625" style="122" customWidth="1"/>
    <col min="6660" max="6660" width="10.140625" style="122" customWidth="1"/>
    <col min="6661" max="6661" width="10.7109375" style="122" customWidth="1"/>
    <col min="6662" max="6662" width="9.7109375" style="122" customWidth="1"/>
    <col min="6663" max="6663" width="8" style="122" customWidth="1"/>
    <col min="6664" max="6664" width="7.85546875" style="122" customWidth="1"/>
    <col min="6665" max="6665" width="8.5703125" style="122" customWidth="1"/>
    <col min="6666" max="6666" width="7.7109375" style="122" customWidth="1"/>
    <col min="6667" max="6912" width="7.85546875" style="122"/>
    <col min="6913" max="6913" width="24.5703125" style="122" customWidth="1"/>
    <col min="6914" max="6914" width="9.85546875" style="122" customWidth="1"/>
    <col min="6915" max="6915" width="10.28515625" style="122" customWidth="1"/>
    <col min="6916" max="6916" width="10.140625" style="122" customWidth="1"/>
    <col min="6917" max="6917" width="10.7109375" style="122" customWidth="1"/>
    <col min="6918" max="6918" width="9.7109375" style="122" customWidth="1"/>
    <col min="6919" max="6919" width="8" style="122" customWidth="1"/>
    <col min="6920" max="6920" width="7.85546875" style="122" customWidth="1"/>
    <col min="6921" max="6921" width="8.5703125" style="122" customWidth="1"/>
    <col min="6922" max="6922" width="7.7109375" style="122" customWidth="1"/>
    <col min="6923" max="7168" width="7.85546875" style="122"/>
    <col min="7169" max="7169" width="24.5703125" style="122" customWidth="1"/>
    <col min="7170" max="7170" width="9.85546875" style="122" customWidth="1"/>
    <col min="7171" max="7171" width="10.28515625" style="122" customWidth="1"/>
    <col min="7172" max="7172" width="10.140625" style="122" customWidth="1"/>
    <col min="7173" max="7173" width="10.7109375" style="122" customWidth="1"/>
    <col min="7174" max="7174" width="9.7109375" style="122" customWidth="1"/>
    <col min="7175" max="7175" width="8" style="122" customWidth="1"/>
    <col min="7176" max="7176" width="7.85546875" style="122" customWidth="1"/>
    <col min="7177" max="7177" width="8.5703125" style="122" customWidth="1"/>
    <col min="7178" max="7178" width="7.7109375" style="122" customWidth="1"/>
    <col min="7179" max="7424" width="7.85546875" style="122"/>
    <col min="7425" max="7425" width="24.5703125" style="122" customWidth="1"/>
    <col min="7426" max="7426" width="9.85546875" style="122" customWidth="1"/>
    <col min="7427" max="7427" width="10.28515625" style="122" customWidth="1"/>
    <col min="7428" max="7428" width="10.140625" style="122" customWidth="1"/>
    <col min="7429" max="7429" width="10.7109375" style="122" customWidth="1"/>
    <col min="7430" max="7430" width="9.7109375" style="122" customWidth="1"/>
    <col min="7431" max="7431" width="8" style="122" customWidth="1"/>
    <col min="7432" max="7432" width="7.85546875" style="122" customWidth="1"/>
    <col min="7433" max="7433" width="8.5703125" style="122" customWidth="1"/>
    <col min="7434" max="7434" width="7.7109375" style="122" customWidth="1"/>
    <col min="7435" max="7680" width="7.85546875" style="122"/>
    <col min="7681" max="7681" width="24.5703125" style="122" customWidth="1"/>
    <col min="7682" max="7682" width="9.85546875" style="122" customWidth="1"/>
    <col min="7683" max="7683" width="10.28515625" style="122" customWidth="1"/>
    <col min="7684" max="7684" width="10.140625" style="122" customWidth="1"/>
    <col min="7685" max="7685" width="10.7109375" style="122" customWidth="1"/>
    <col min="7686" max="7686" width="9.7109375" style="122" customWidth="1"/>
    <col min="7687" max="7687" width="8" style="122" customWidth="1"/>
    <col min="7688" max="7688" width="7.85546875" style="122" customWidth="1"/>
    <col min="7689" max="7689" width="8.5703125" style="122" customWidth="1"/>
    <col min="7690" max="7690" width="7.7109375" style="122" customWidth="1"/>
    <col min="7691" max="7936" width="7.85546875" style="122"/>
    <col min="7937" max="7937" width="24.5703125" style="122" customWidth="1"/>
    <col min="7938" max="7938" width="9.85546875" style="122" customWidth="1"/>
    <col min="7939" max="7939" width="10.28515625" style="122" customWidth="1"/>
    <col min="7940" max="7940" width="10.140625" style="122" customWidth="1"/>
    <col min="7941" max="7941" width="10.7109375" style="122" customWidth="1"/>
    <col min="7942" max="7942" width="9.7109375" style="122" customWidth="1"/>
    <col min="7943" max="7943" width="8" style="122" customWidth="1"/>
    <col min="7944" max="7944" width="7.85546875" style="122" customWidth="1"/>
    <col min="7945" max="7945" width="8.5703125" style="122" customWidth="1"/>
    <col min="7946" max="7946" width="7.7109375" style="122" customWidth="1"/>
    <col min="7947" max="8192" width="7.85546875" style="122"/>
    <col min="8193" max="8193" width="24.5703125" style="122" customWidth="1"/>
    <col min="8194" max="8194" width="9.85546875" style="122" customWidth="1"/>
    <col min="8195" max="8195" width="10.28515625" style="122" customWidth="1"/>
    <col min="8196" max="8196" width="10.140625" style="122" customWidth="1"/>
    <col min="8197" max="8197" width="10.7109375" style="122" customWidth="1"/>
    <col min="8198" max="8198" width="9.7109375" style="122" customWidth="1"/>
    <col min="8199" max="8199" width="8" style="122" customWidth="1"/>
    <col min="8200" max="8200" width="7.85546875" style="122" customWidth="1"/>
    <col min="8201" max="8201" width="8.5703125" style="122" customWidth="1"/>
    <col min="8202" max="8202" width="7.7109375" style="122" customWidth="1"/>
    <col min="8203" max="8448" width="7.85546875" style="122"/>
    <col min="8449" max="8449" width="24.5703125" style="122" customWidth="1"/>
    <col min="8450" max="8450" width="9.85546875" style="122" customWidth="1"/>
    <col min="8451" max="8451" width="10.28515625" style="122" customWidth="1"/>
    <col min="8452" max="8452" width="10.140625" style="122" customWidth="1"/>
    <col min="8453" max="8453" width="10.7109375" style="122" customWidth="1"/>
    <col min="8454" max="8454" width="9.7109375" style="122" customWidth="1"/>
    <col min="8455" max="8455" width="8" style="122" customWidth="1"/>
    <col min="8456" max="8456" width="7.85546875" style="122" customWidth="1"/>
    <col min="8457" max="8457" width="8.5703125" style="122" customWidth="1"/>
    <col min="8458" max="8458" width="7.7109375" style="122" customWidth="1"/>
    <col min="8459" max="8704" width="7.85546875" style="122"/>
    <col min="8705" max="8705" width="24.5703125" style="122" customWidth="1"/>
    <col min="8706" max="8706" width="9.85546875" style="122" customWidth="1"/>
    <col min="8707" max="8707" width="10.28515625" style="122" customWidth="1"/>
    <col min="8708" max="8708" width="10.140625" style="122" customWidth="1"/>
    <col min="8709" max="8709" width="10.7109375" style="122" customWidth="1"/>
    <col min="8710" max="8710" width="9.7109375" style="122" customWidth="1"/>
    <col min="8711" max="8711" width="8" style="122" customWidth="1"/>
    <col min="8712" max="8712" width="7.85546875" style="122" customWidth="1"/>
    <col min="8713" max="8713" width="8.5703125" style="122" customWidth="1"/>
    <col min="8714" max="8714" width="7.7109375" style="122" customWidth="1"/>
    <col min="8715" max="8960" width="7.85546875" style="122"/>
    <col min="8961" max="8961" width="24.5703125" style="122" customWidth="1"/>
    <col min="8962" max="8962" width="9.85546875" style="122" customWidth="1"/>
    <col min="8963" max="8963" width="10.28515625" style="122" customWidth="1"/>
    <col min="8964" max="8964" width="10.140625" style="122" customWidth="1"/>
    <col min="8965" max="8965" width="10.7109375" style="122" customWidth="1"/>
    <col min="8966" max="8966" width="9.7109375" style="122" customWidth="1"/>
    <col min="8967" max="8967" width="8" style="122" customWidth="1"/>
    <col min="8968" max="8968" width="7.85546875" style="122" customWidth="1"/>
    <col min="8969" max="8969" width="8.5703125" style="122" customWidth="1"/>
    <col min="8970" max="8970" width="7.7109375" style="122" customWidth="1"/>
    <col min="8971" max="9216" width="7.85546875" style="122"/>
    <col min="9217" max="9217" width="24.5703125" style="122" customWidth="1"/>
    <col min="9218" max="9218" width="9.85546875" style="122" customWidth="1"/>
    <col min="9219" max="9219" width="10.28515625" style="122" customWidth="1"/>
    <col min="9220" max="9220" width="10.140625" style="122" customWidth="1"/>
    <col min="9221" max="9221" width="10.7109375" style="122" customWidth="1"/>
    <col min="9222" max="9222" width="9.7109375" style="122" customWidth="1"/>
    <col min="9223" max="9223" width="8" style="122" customWidth="1"/>
    <col min="9224" max="9224" width="7.85546875" style="122" customWidth="1"/>
    <col min="9225" max="9225" width="8.5703125" style="122" customWidth="1"/>
    <col min="9226" max="9226" width="7.7109375" style="122" customWidth="1"/>
    <col min="9227" max="9472" width="7.85546875" style="122"/>
    <col min="9473" max="9473" width="24.5703125" style="122" customWidth="1"/>
    <col min="9474" max="9474" width="9.85546875" style="122" customWidth="1"/>
    <col min="9475" max="9475" width="10.28515625" style="122" customWidth="1"/>
    <col min="9476" max="9476" width="10.140625" style="122" customWidth="1"/>
    <col min="9477" max="9477" width="10.7109375" style="122" customWidth="1"/>
    <col min="9478" max="9478" width="9.7109375" style="122" customWidth="1"/>
    <col min="9479" max="9479" width="8" style="122" customWidth="1"/>
    <col min="9480" max="9480" width="7.85546875" style="122" customWidth="1"/>
    <col min="9481" max="9481" width="8.5703125" style="122" customWidth="1"/>
    <col min="9482" max="9482" width="7.7109375" style="122" customWidth="1"/>
    <col min="9483" max="9728" width="7.85546875" style="122"/>
    <col min="9729" max="9729" width="24.5703125" style="122" customWidth="1"/>
    <col min="9730" max="9730" width="9.85546875" style="122" customWidth="1"/>
    <col min="9731" max="9731" width="10.28515625" style="122" customWidth="1"/>
    <col min="9732" max="9732" width="10.140625" style="122" customWidth="1"/>
    <col min="9733" max="9733" width="10.7109375" style="122" customWidth="1"/>
    <col min="9734" max="9734" width="9.7109375" style="122" customWidth="1"/>
    <col min="9735" max="9735" width="8" style="122" customWidth="1"/>
    <col min="9736" max="9736" width="7.85546875" style="122" customWidth="1"/>
    <col min="9737" max="9737" width="8.5703125" style="122" customWidth="1"/>
    <col min="9738" max="9738" width="7.7109375" style="122" customWidth="1"/>
    <col min="9739" max="9984" width="7.85546875" style="122"/>
    <col min="9985" max="9985" width="24.5703125" style="122" customWidth="1"/>
    <col min="9986" max="9986" width="9.85546875" style="122" customWidth="1"/>
    <col min="9987" max="9987" width="10.28515625" style="122" customWidth="1"/>
    <col min="9988" max="9988" width="10.140625" style="122" customWidth="1"/>
    <col min="9989" max="9989" width="10.7109375" style="122" customWidth="1"/>
    <col min="9990" max="9990" width="9.7109375" style="122" customWidth="1"/>
    <col min="9991" max="9991" width="8" style="122" customWidth="1"/>
    <col min="9992" max="9992" width="7.85546875" style="122" customWidth="1"/>
    <col min="9993" max="9993" width="8.5703125" style="122" customWidth="1"/>
    <col min="9994" max="9994" width="7.7109375" style="122" customWidth="1"/>
    <col min="9995" max="10240" width="7.85546875" style="122"/>
    <col min="10241" max="10241" width="24.5703125" style="122" customWidth="1"/>
    <col min="10242" max="10242" width="9.85546875" style="122" customWidth="1"/>
    <col min="10243" max="10243" width="10.28515625" style="122" customWidth="1"/>
    <col min="10244" max="10244" width="10.140625" style="122" customWidth="1"/>
    <col min="10245" max="10245" width="10.7109375" style="122" customWidth="1"/>
    <col min="10246" max="10246" width="9.7109375" style="122" customWidth="1"/>
    <col min="10247" max="10247" width="8" style="122" customWidth="1"/>
    <col min="10248" max="10248" width="7.85546875" style="122" customWidth="1"/>
    <col min="10249" max="10249" width="8.5703125" style="122" customWidth="1"/>
    <col min="10250" max="10250" width="7.7109375" style="122" customWidth="1"/>
    <col min="10251" max="10496" width="7.85546875" style="122"/>
    <col min="10497" max="10497" width="24.5703125" style="122" customWidth="1"/>
    <col min="10498" max="10498" width="9.85546875" style="122" customWidth="1"/>
    <col min="10499" max="10499" width="10.28515625" style="122" customWidth="1"/>
    <col min="10500" max="10500" width="10.140625" style="122" customWidth="1"/>
    <col min="10501" max="10501" width="10.7109375" style="122" customWidth="1"/>
    <col min="10502" max="10502" width="9.7109375" style="122" customWidth="1"/>
    <col min="10503" max="10503" width="8" style="122" customWidth="1"/>
    <col min="10504" max="10504" width="7.85546875" style="122" customWidth="1"/>
    <col min="10505" max="10505" width="8.5703125" style="122" customWidth="1"/>
    <col min="10506" max="10506" width="7.7109375" style="122" customWidth="1"/>
    <col min="10507" max="10752" width="7.85546875" style="122"/>
    <col min="10753" max="10753" width="24.5703125" style="122" customWidth="1"/>
    <col min="10754" max="10754" width="9.85546875" style="122" customWidth="1"/>
    <col min="10755" max="10755" width="10.28515625" style="122" customWidth="1"/>
    <col min="10756" max="10756" width="10.140625" style="122" customWidth="1"/>
    <col min="10757" max="10757" width="10.7109375" style="122" customWidth="1"/>
    <col min="10758" max="10758" width="9.7109375" style="122" customWidth="1"/>
    <col min="10759" max="10759" width="8" style="122" customWidth="1"/>
    <col min="10760" max="10760" width="7.85546875" style="122" customWidth="1"/>
    <col min="10761" max="10761" width="8.5703125" style="122" customWidth="1"/>
    <col min="10762" max="10762" width="7.7109375" style="122" customWidth="1"/>
    <col min="10763" max="11008" width="7.85546875" style="122"/>
    <col min="11009" max="11009" width="24.5703125" style="122" customWidth="1"/>
    <col min="11010" max="11010" width="9.85546875" style="122" customWidth="1"/>
    <col min="11011" max="11011" width="10.28515625" style="122" customWidth="1"/>
    <col min="11012" max="11012" width="10.140625" style="122" customWidth="1"/>
    <col min="11013" max="11013" width="10.7109375" style="122" customWidth="1"/>
    <col min="11014" max="11014" width="9.7109375" style="122" customWidth="1"/>
    <col min="11015" max="11015" width="8" style="122" customWidth="1"/>
    <col min="11016" max="11016" width="7.85546875" style="122" customWidth="1"/>
    <col min="11017" max="11017" width="8.5703125" style="122" customWidth="1"/>
    <col min="11018" max="11018" width="7.7109375" style="122" customWidth="1"/>
    <col min="11019" max="11264" width="7.85546875" style="122"/>
    <col min="11265" max="11265" width="24.5703125" style="122" customWidth="1"/>
    <col min="11266" max="11266" width="9.85546875" style="122" customWidth="1"/>
    <col min="11267" max="11267" width="10.28515625" style="122" customWidth="1"/>
    <col min="11268" max="11268" width="10.140625" style="122" customWidth="1"/>
    <col min="11269" max="11269" width="10.7109375" style="122" customWidth="1"/>
    <col min="11270" max="11270" width="9.7109375" style="122" customWidth="1"/>
    <col min="11271" max="11271" width="8" style="122" customWidth="1"/>
    <col min="11272" max="11272" width="7.85546875" style="122" customWidth="1"/>
    <col min="11273" max="11273" width="8.5703125" style="122" customWidth="1"/>
    <col min="11274" max="11274" width="7.7109375" style="122" customWidth="1"/>
    <col min="11275" max="11520" width="7.85546875" style="122"/>
    <col min="11521" max="11521" width="24.5703125" style="122" customWidth="1"/>
    <col min="11522" max="11522" width="9.85546875" style="122" customWidth="1"/>
    <col min="11523" max="11523" width="10.28515625" style="122" customWidth="1"/>
    <col min="11524" max="11524" width="10.140625" style="122" customWidth="1"/>
    <col min="11525" max="11525" width="10.7109375" style="122" customWidth="1"/>
    <col min="11526" max="11526" width="9.7109375" style="122" customWidth="1"/>
    <col min="11527" max="11527" width="8" style="122" customWidth="1"/>
    <col min="11528" max="11528" width="7.85546875" style="122" customWidth="1"/>
    <col min="11529" max="11529" width="8.5703125" style="122" customWidth="1"/>
    <col min="11530" max="11530" width="7.7109375" style="122" customWidth="1"/>
    <col min="11531" max="11776" width="7.85546875" style="122"/>
    <col min="11777" max="11777" width="24.5703125" style="122" customWidth="1"/>
    <col min="11778" max="11778" width="9.85546875" style="122" customWidth="1"/>
    <col min="11779" max="11779" width="10.28515625" style="122" customWidth="1"/>
    <col min="11780" max="11780" width="10.140625" style="122" customWidth="1"/>
    <col min="11781" max="11781" width="10.7109375" style="122" customWidth="1"/>
    <col min="11782" max="11782" width="9.7109375" style="122" customWidth="1"/>
    <col min="11783" max="11783" width="8" style="122" customWidth="1"/>
    <col min="11784" max="11784" width="7.85546875" style="122" customWidth="1"/>
    <col min="11785" max="11785" width="8.5703125" style="122" customWidth="1"/>
    <col min="11786" max="11786" width="7.7109375" style="122" customWidth="1"/>
    <col min="11787" max="12032" width="7.85546875" style="122"/>
    <col min="12033" max="12033" width="24.5703125" style="122" customWidth="1"/>
    <col min="12034" max="12034" width="9.85546875" style="122" customWidth="1"/>
    <col min="12035" max="12035" width="10.28515625" style="122" customWidth="1"/>
    <col min="12036" max="12036" width="10.140625" style="122" customWidth="1"/>
    <col min="12037" max="12037" width="10.7109375" style="122" customWidth="1"/>
    <col min="12038" max="12038" width="9.7109375" style="122" customWidth="1"/>
    <col min="12039" max="12039" width="8" style="122" customWidth="1"/>
    <col min="12040" max="12040" width="7.85546875" style="122" customWidth="1"/>
    <col min="12041" max="12041" width="8.5703125" style="122" customWidth="1"/>
    <col min="12042" max="12042" width="7.7109375" style="122" customWidth="1"/>
    <col min="12043" max="12288" width="7.85546875" style="122"/>
    <col min="12289" max="12289" width="24.5703125" style="122" customWidth="1"/>
    <col min="12290" max="12290" width="9.85546875" style="122" customWidth="1"/>
    <col min="12291" max="12291" width="10.28515625" style="122" customWidth="1"/>
    <col min="12292" max="12292" width="10.140625" style="122" customWidth="1"/>
    <col min="12293" max="12293" width="10.7109375" style="122" customWidth="1"/>
    <col min="12294" max="12294" width="9.7109375" style="122" customWidth="1"/>
    <col min="12295" max="12295" width="8" style="122" customWidth="1"/>
    <col min="12296" max="12296" width="7.85546875" style="122" customWidth="1"/>
    <col min="12297" max="12297" width="8.5703125" style="122" customWidth="1"/>
    <col min="12298" max="12298" width="7.7109375" style="122" customWidth="1"/>
    <col min="12299" max="12544" width="7.85546875" style="122"/>
    <col min="12545" max="12545" width="24.5703125" style="122" customWidth="1"/>
    <col min="12546" max="12546" width="9.85546875" style="122" customWidth="1"/>
    <col min="12547" max="12547" width="10.28515625" style="122" customWidth="1"/>
    <col min="12548" max="12548" width="10.140625" style="122" customWidth="1"/>
    <col min="12549" max="12549" width="10.7109375" style="122" customWidth="1"/>
    <col min="12550" max="12550" width="9.7109375" style="122" customWidth="1"/>
    <col min="12551" max="12551" width="8" style="122" customWidth="1"/>
    <col min="12552" max="12552" width="7.85546875" style="122" customWidth="1"/>
    <col min="12553" max="12553" width="8.5703125" style="122" customWidth="1"/>
    <col min="12554" max="12554" width="7.7109375" style="122" customWidth="1"/>
    <col min="12555" max="12800" width="7.85546875" style="122"/>
    <col min="12801" max="12801" width="24.5703125" style="122" customWidth="1"/>
    <col min="12802" max="12802" width="9.85546875" style="122" customWidth="1"/>
    <col min="12803" max="12803" width="10.28515625" style="122" customWidth="1"/>
    <col min="12804" max="12804" width="10.140625" style="122" customWidth="1"/>
    <col min="12805" max="12805" width="10.7109375" style="122" customWidth="1"/>
    <col min="12806" max="12806" width="9.7109375" style="122" customWidth="1"/>
    <col min="12807" max="12807" width="8" style="122" customWidth="1"/>
    <col min="12808" max="12808" width="7.85546875" style="122" customWidth="1"/>
    <col min="12809" max="12809" width="8.5703125" style="122" customWidth="1"/>
    <col min="12810" max="12810" width="7.7109375" style="122" customWidth="1"/>
    <col min="12811" max="13056" width="7.85546875" style="122"/>
    <col min="13057" max="13057" width="24.5703125" style="122" customWidth="1"/>
    <col min="13058" max="13058" width="9.85546875" style="122" customWidth="1"/>
    <col min="13059" max="13059" width="10.28515625" style="122" customWidth="1"/>
    <col min="13060" max="13060" width="10.140625" style="122" customWidth="1"/>
    <col min="13061" max="13061" width="10.7109375" style="122" customWidth="1"/>
    <col min="13062" max="13062" width="9.7109375" style="122" customWidth="1"/>
    <col min="13063" max="13063" width="8" style="122" customWidth="1"/>
    <col min="13064" max="13064" width="7.85546875" style="122" customWidth="1"/>
    <col min="13065" max="13065" width="8.5703125" style="122" customWidth="1"/>
    <col min="13066" max="13066" width="7.7109375" style="122" customWidth="1"/>
    <col min="13067" max="13312" width="7.85546875" style="122"/>
    <col min="13313" max="13313" width="24.5703125" style="122" customWidth="1"/>
    <col min="13314" max="13314" width="9.85546875" style="122" customWidth="1"/>
    <col min="13315" max="13315" width="10.28515625" style="122" customWidth="1"/>
    <col min="13316" max="13316" width="10.140625" style="122" customWidth="1"/>
    <col min="13317" max="13317" width="10.7109375" style="122" customWidth="1"/>
    <col min="13318" max="13318" width="9.7109375" style="122" customWidth="1"/>
    <col min="13319" max="13319" width="8" style="122" customWidth="1"/>
    <col min="13320" max="13320" width="7.85546875" style="122" customWidth="1"/>
    <col min="13321" max="13321" width="8.5703125" style="122" customWidth="1"/>
    <col min="13322" max="13322" width="7.7109375" style="122" customWidth="1"/>
    <col min="13323" max="13568" width="7.85546875" style="122"/>
    <col min="13569" max="13569" width="24.5703125" style="122" customWidth="1"/>
    <col min="13570" max="13570" width="9.85546875" style="122" customWidth="1"/>
    <col min="13571" max="13571" width="10.28515625" style="122" customWidth="1"/>
    <col min="13572" max="13572" width="10.140625" style="122" customWidth="1"/>
    <col min="13573" max="13573" width="10.7109375" style="122" customWidth="1"/>
    <col min="13574" max="13574" width="9.7109375" style="122" customWidth="1"/>
    <col min="13575" max="13575" width="8" style="122" customWidth="1"/>
    <col min="13576" max="13576" width="7.85546875" style="122" customWidth="1"/>
    <col min="13577" max="13577" width="8.5703125" style="122" customWidth="1"/>
    <col min="13578" max="13578" width="7.7109375" style="122" customWidth="1"/>
    <col min="13579" max="13824" width="7.85546875" style="122"/>
    <col min="13825" max="13825" width="24.5703125" style="122" customWidth="1"/>
    <col min="13826" max="13826" width="9.85546875" style="122" customWidth="1"/>
    <col min="13827" max="13827" width="10.28515625" style="122" customWidth="1"/>
    <col min="13828" max="13828" width="10.140625" style="122" customWidth="1"/>
    <col min="13829" max="13829" width="10.7109375" style="122" customWidth="1"/>
    <col min="13830" max="13830" width="9.7109375" style="122" customWidth="1"/>
    <col min="13831" max="13831" width="8" style="122" customWidth="1"/>
    <col min="13832" max="13832" width="7.85546875" style="122" customWidth="1"/>
    <col min="13833" max="13833" width="8.5703125" style="122" customWidth="1"/>
    <col min="13834" max="13834" width="7.7109375" style="122" customWidth="1"/>
    <col min="13835" max="14080" width="7.85546875" style="122"/>
    <col min="14081" max="14081" width="24.5703125" style="122" customWidth="1"/>
    <col min="14082" max="14082" width="9.85546875" style="122" customWidth="1"/>
    <col min="14083" max="14083" width="10.28515625" style="122" customWidth="1"/>
    <col min="14084" max="14084" width="10.140625" style="122" customWidth="1"/>
    <col min="14085" max="14085" width="10.7109375" style="122" customWidth="1"/>
    <col min="14086" max="14086" width="9.7109375" style="122" customWidth="1"/>
    <col min="14087" max="14087" width="8" style="122" customWidth="1"/>
    <col min="14088" max="14088" width="7.85546875" style="122" customWidth="1"/>
    <col min="14089" max="14089" width="8.5703125" style="122" customWidth="1"/>
    <col min="14090" max="14090" width="7.7109375" style="122" customWidth="1"/>
    <col min="14091" max="14336" width="7.85546875" style="122"/>
    <col min="14337" max="14337" width="24.5703125" style="122" customWidth="1"/>
    <col min="14338" max="14338" width="9.85546875" style="122" customWidth="1"/>
    <col min="14339" max="14339" width="10.28515625" style="122" customWidth="1"/>
    <col min="14340" max="14340" width="10.140625" style="122" customWidth="1"/>
    <col min="14341" max="14341" width="10.7109375" style="122" customWidth="1"/>
    <col min="14342" max="14342" width="9.7109375" style="122" customWidth="1"/>
    <col min="14343" max="14343" width="8" style="122" customWidth="1"/>
    <col min="14344" max="14344" width="7.85546875" style="122" customWidth="1"/>
    <col min="14345" max="14345" width="8.5703125" style="122" customWidth="1"/>
    <col min="14346" max="14346" width="7.7109375" style="122" customWidth="1"/>
    <col min="14347" max="14592" width="7.85546875" style="122"/>
    <col min="14593" max="14593" width="24.5703125" style="122" customWidth="1"/>
    <col min="14594" max="14594" width="9.85546875" style="122" customWidth="1"/>
    <col min="14595" max="14595" width="10.28515625" style="122" customWidth="1"/>
    <col min="14596" max="14596" width="10.140625" style="122" customWidth="1"/>
    <col min="14597" max="14597" width="10.7109375" style="122" customWidth="1"/>
    <col min="14598" max="14598" width="9.7109375" style="122" customWidth="1"/>
    <col min="14599" max="14599" width="8" style="122" customWidth="1"/>
    <col min="14600" max="14600" width="7.85546875" style="122" customWidth="1"/>
    <col min="14601" max="14601" width="8.5703125" style="122" customWidth="1"/>
    <col min="14602" max="14602" width="7.7109375" style="122" customWidth="1"/>
    <col min="14603" max="14848" width="7.85546875" style="122"/>
    <col min="14849" max="14849" width="24.5703125" style="122" customWidth="1"/>
    <col min="14850" max="14850" width="9.85546875" style="122" customWidth="1"/>
    <col min="14851" max="14851" width="10.28515625" style="122" customWidth="1"/>
    <col min="14852" max="14852" width="10.140625" style="122" customWidth="1"/>
    <col min="14853" max="14853" width="10.7109375" style="122" customWidth="1"/>
    <col min="14854" max="14854" width="9.7109375" style="122" customWidth="1"/>
    <col min="14855" max="14855" width="8" style="122" customWidth="1"/>
    <col min="14856" max="14856" width="7.85546875" style="122" customWidth="1"/>
    <col min="14857" max="14857" width="8.5703125" style="122" customWidth="1"/>
    <col min="14858" max="14858" width="7.7109375" style="122" customWidth="1"/>
    <col min="14859" max="15104" width="7.85546875" style="122"/>
    <col min="15105" max="15105" width="24.5703125" style="122" customWidth="1"/>
    <col min="15106" max="15106" width="9.85546875" style="122" customWidth="1"/>
    <col min="15107" max="15107" width="10.28515625" style="122" customWidth="1"/>
    <col min="15108" max="15108" width="10.140625" style="122" customWidth="1"/>
    <col min="15109" max="15109" width="10.7109375" style="122" customWidth="1"/>
    <col min="15110" max="15110" width="9.7109375" style="122" customWidth="1"/>
    <col min="15111" max="15111" width="8" style="122" customWidth="1"/>
    <col min="15112" max="15112" width="7.85546875" style="122" customWidth="1"/>
    <col min="15113" max="15113" width="8.5703125" style="122" customWidth="1"/>
    <col min="15114" max="15114" width="7.7109375" style="122" customWidth="1"/>
    <col min="15115" max="15360" width="7.85546875" style="122"/>
    <col min="15361" max="15361" width="24.5703125" style="122" customWidth="1"/>
    <col min="15362" max="15362" width="9.85546875" style="122" customWidth="1"/>
    <col min="15363" max="15363" width="10.28515625" style="122" customWidth="1"/>
    <col min="15364" max="15364" width="10.140625" style="122" customWidth="1"/>
    <col min="15365" max="15365" width="10.7109375" style="122" customWidth="1"/>
    <col min="15366" max="15366" width="9.7109375" style="122" customWidth="1"/>
    <col min="15367" max="15367" width="8" style="122" customWidth="1"/>
    <col min="15368" max="15368" width="7.85546875" style="122" customWidth="1"/>
    <col min="15369" max="15369" width="8.5703125" style="122" customWidth="1"/>
    <col min="15370" max="15370" width="7.7109375" style="122" customWidth="1"/>
    <col min="15371" max="15616" width="7.85546875" style="122"/>
    <col min="15617" max="15617" width="24.5703125" style="122" customWidth="1"/>
    <col min="15618" max="15618" width="9.85546875" style="122" customWidth="1"/>
    <col min="15619" max="15619" width="10.28515625" style="122" customWidth="1"/>
    <col min="15620" max="15620" width="10.140625" style="122" customWidth="1"/>
    <col min="15621" max="15621" width="10.7109375" style="122" customWidth="1"/>
    <col min="15622" max="15622" width="9.7109375" style="122" customWidth="1"/>
    <col min="15623" max="15623" width="8" style="122" customWidth="1"/>
    <col min="15624" max="15624" width="7.85546875" style="122" customWidth="1"/>
    <col min="15625" max="15625" width="8.5703125" style="122" customWidth="1"/>
    <col min="15626" max="15626" width="7.7109375" style="122" customWidth="1"/>
    <col min="15627" max="15872" width="7.85546875" style="122"/>
    <col min="15873" max="15873" width="24.5703125" style="122" customWidth="1"/>
    <col min="15874" max="15874" width="9.85546875" style="122" customWidth="1"/>
    <col min="15875" max="15875" width="10.28515625" style="122" customWidth="1"/>
    <col min="15876" max="15876" width="10.140625" style="122" customWidth="1"/>
    <col min="15877" max="15877" width="10.7109375" style="122" customWidth="1"/>
    <col min="15878" max="15878" width="9.7109375" style="122" customWidth="1"/>
    <col min="15879" max="15879" width="8" style="122" customWidth="1"/>
    <col min="15880" max="15880" width="7.85546875" style="122" customWidth="1"/>
    <col min="15881" max="15881" width="8.5703125" style="122" customWidth="1"/>
    <col min="15882" max="15882" width="7.7109375" style="122" customWidth="1"/>
    <col min="15883" max="16128" width="7.85546875" style="122"/>
    <col min="16129" max="16129" width="24.5703125" style="122" customWidth="1"/>
    <col min="16130" max="16130" width="9.85546875" style="122" customWidth="1"/>
    <col min="16131" max="16131" width="10.28515625" style="122" customWidth="1"/>
    <col min="16132" max="16132" width="10.140625" style="122" customWidth="1"/>
    <col min="16133" max="16133" width="10.7109375" style="122" customWidth="1"/>
    <col min="16134" max="16134" width="9.7109375" style="122" customWidth="1"/>
    <col min="16135" max="16135" width="8" style="122" customWidth="1"/>
    <col min="16136" max="16136" width="7.85546875" style="122" customWidth="1"/>
    <col min="16137" max="16137" width="8.5703125" style="122" customWidth="1"/>
    <col min="16138" max="16138" width="7.7109375" style="122" customWidth="1"/>
    <col min="16139" max="16384" width="7.85546875" style="122"/>
  </cols>
  <sheetData>
    <row r="1" spans="1:10" ht="15" customHeight="1">
      <c r="A1" s="1921" t="s">
        <v>1737</v>
      </c>
      <c r="B1" s="953"/>
      <c r="C1" s="952"/>
      <c r="D1" s="952"/>
    </row>
    <row r="2" spans="1:10" s="812" customFormat="1" ht="12.75" customHeight="1">
      <c r="A2" s="2057" t="s">
        <v>761</v>
      </c>
      <c r="B2" s="2057"/>
      <c r="C2" s="2057"/>
      <c r="D2" s="2057"/>
      <c r="E2" s="2057"/>
    </row>
    <row r="3" spans="1:10" s="911" customFormat="1" ht="21.75" customHeight="1">
      <c r="A3" s="2152" t="s">
        <v>762</v>
      </c>
      <c r="B3" s="2152"/>
      <c r="C3" s="2152"/>
      <c r="D3" s="2152"/>
      <c r="E3" s="2152"/>
      <c r="F3" s="2153"/>
      <c r="G3" s="2153"/>
      <c r="H3" s="2153"/>
      <c r="I3" s="2153"/>
      <c r="J3" s="2153"/>
    </row>
    <row r="4" spans="1:10" s="812" customFormat="1" ht="12.95" customHeight="1">
      <c r="A4" s="1139">
        <v>2016</v>
      </c>
      <c r="B4" s="1071"/>
      <c r="C4" s="1072"/>
      <c r="D4" s="431"/>
      <c r="E4" s="1125"/>
      <c r="F4" s="827"/>
      <c r="G4" s="827"/>
      <c r="H4" s="827"/>
      <c r="I4" s="827"/>
      <c r="J4" s="849" t="s">
        <v>673</v>
      </c>
    </row>
    <row r="5" spans="1:10" s="812" customFormat="1" ht="15.75" customHeight="1">
      <c r="A5" s="2132" t="s">
        <v>700</v>
      </c>
      <c r="B5" s="2140" t="s">
        <v>750</v>
      </c>
      <c r="C5" s="2167"/>
      <c r="D5" s="2167"/>
      <c r="E5" s="2167"/>
      <c r="F5" s="2167"/>
      <c r="G5" s="2167"/>
      <c r="H5" s="2167"/>
      <c r="I5" s="2167"/>
      <c r="J5" s="2168"/>
    </row>
    <row r="6" spans="1:10" s="812" customFormat="1" ht="15.75" customHeight="1">
      <c r="A6" s="2165"/>
      <c r="B6" s="2169"/>
      <c r="C6" s="2163"/>
      <c r="D6" s="2163"/>
      <c r="E6" s="2163"/>
      <c r="F6" s="2163"/>
      <c r="G6" s="2163"/>
      <c r="H6" s="2163"/>
      <c r="I6" s="2163"/>
      <c r="J6" s="2164"/>
    </row>
    <row r="7" spans="1:10" s="812" customFormat="1" ht="57.75" customHeight="1">
      <c r="A7" s="2166"/>
      <c r="B7" s="1140" t="s">
        <v>0</v>
      </c>
      <c r="C7" s="1127" t="s">
        <v>751</v>
      </c>
      <c r="D7" s="1127" t="s">
        <v>763</v>
      </c>
      <c r="E7" s="1127" t="s">
        <v>753</v>
      </c>
      <c r="F7" s="1127" t="s">
        <v>754</v>
      </c>
      <c r="G7" s="1127" t="s">
        <v>755</v>
      </c>
      <c r="H7" s="1127" t="s">
        <v>756</v>
      </c>
      <c r="I7" s="1128" t="s">
        <v>757</v>
      </c>
      <c r="J7" s="1127" t="s">
        <v>758</v>
      </c>
    </row>
    <row r="8" spans="1:10" s="1065" customFormat="1" ht="12.95" customHeight="1">
      <c r="A8" s="1102"/>
      <c r="B8" s="1141"/>
      <c r="C8" s="1141"/>
      <c r="D8" s="1141"/>
      <c r="E8" s="1141"/>
      <c r="F8" s="1141"/>
      <c r="G8" s="1141"/>
      <c r="H8" s="1141"/>
      <c r="I8" s="1141"/>
      <c r="J8" s="1141"/>
    </row>
    <row r="9" spans="1:10" s="826" customFormat="1" ht="15.75" customHeight="1">
      <c r="A9" s="826" t="s">
        <v>28</v>
      </c>
      <c r="B9" s="873">
        <v>23504696.000000011</v>
      </c>
      <c r="C9" s="873">
        <v>5278883.0000000047</v>
      </c>
      <c r="D9" s="873">
        <v>2761315.0000000014</v>
      </c>
      <c r="E9" s="873">
        <v>5763599.0000000019</v>
      </c>
      <c r="F9" s="873">
        <v>506575.00000000023</v>
      </c>
      <c r="G9" s="873">
        <v>338496.99999999994</v>
      </c>
      <c r="H9" s="873">
        <v>8293.9999999999982</v>
      </c>
      <c r="I9" s="873">
        <v>887855.99999999988</v>
      </c>
      <c r="J9" s="873">
        <v>7959676.9999999898</v>
      </c>
    </row>
    <row r="10" spans="1:10" s="826" customFormat="1" ht="12.95" customHeight="1">
      <c r="B10" s="843"/>
      <c r="C10" s="843"/>
      <c r="D10" s="843"/>
      <c r="E10" s="843"/>
      <c r="F10" s="843"/>
      <c r="G10" s="843"/>
      <c r="H10" s="843"/>
      <c r="I10" s="843"/>
      <c r="J10" s="843"/>
    </row>
    <row r="11" spans="1:10" s="826" customFormat="1" ht="15.75" customHeight="1">
      <c r="A11" s="826" t="s">
        <v>518</v>
      </c>
      <c r="B11" s="843">
        <v>23224164.000000004</v>
      </c>
      <c r="C11" s="843">
        <v>5275255.0000000037</v>
      </c>
      <c r="D11" s="843">
        <v>2702691.9999999981</v>
      </c>
      <c r="E11" s="843">
        <v>5717230.0000000047</v>
      </c>
      <c r="F11" s="843">
        <v>442863.00000000012</v>
      </c>
      <c r="G11" s="843">
        <v>307878.99999999971</v>
      </c>
      <c r="H11" s="843">
        <v>8174</v>
      </c>
      <c r="I11" s="843">
        <v>841370.00000000012</v>
      </c>
      <c r="J11" s="843">
        <v>7928700.9999999925</v>
      </c>
    </row>
    <row r="12" spans="1:10" s="827" customFormat="1" ht="12.95" customHeight="1">
      <c r="B12" s="874"/>
      <c r="C12" s="874"/>
      <c r="D12" s="874"/>
      <c r="E12" s="1082"/>
      <c r="F12" s="1082"/>
    </row>
    <row r="13" spans="1:10" s="827" customFormat="1" ht="15.75" customHeight="1">
      <c r="A13" s="845" t="s">
        <v>519</v>
      </c>
      <c r="B13" s="873">
        <v>1939206.9999999995</v>
      </c>
      <c r="C13" s="874">
        <v>271584.99999999994</v>
      </c>
      <c r="D13" s="874">
        <v>199891</v>
      </c>
      <c r="E13" s="874">
        <v>1084663.0000000002</v>
      </c>
      <c r="F13" s="874">
        <v>183752.00000000003</v>
      </c>
      <c r="G13" s="874">
        <v>53270.999999999993</v>
      </c>
      <c r="H13" s="874">
        <v>6059.9999999999991</v>
      </c>
      <c r="I13" s="874">
        <v>1220.0000000000002</v>
      </c>
      <c r="J13" s="874">
        <v>138765.00000000003</v>
      </c>
    </row>
    <row r="14" spans="1:10" s="827" customFormat="1" ht="15.75" customHeight="1">
      <c r="A14" s="845" t="s">
        <v>520</v>
      </c>
      <c r="B14" s="873">
        <v>2201051</v>
      </c>
      <c r="C14" s="874">
        <v>746472.99999999988</v>
      </c>
      <c r="D14" s="874">
        <v>271283.99999999994</v>
      </c>
      <c r="E14" s="874">
        <v>315755</v>
      </c>
      <c r="F14" s="874">
        <v>88853.999999999971</v>
      </c>
      <c r="G14" s="874">
        <v>88135.000000000029</v>
      </c>
      <c r="H14" s="874">
        <v>960.00000000000034</v>
      </c>
      <c r="I14" s="874">
        <v>536365</v>
      </c>
      <c r="J14" s="874">
        <v>153224.99999999994</v>
      </c>
    </row>
    <row r="15" spans="1:10" s="827" customFormat="1" ht="15.75" customHeight="1">
      <c r="A15" s="845" t="s">
        <v>764</v>
      </c>
      <c r="B15" s="873">
        <v>17615702.000000011</v>
      </c>
      <c r="C15" s="874">
        <v>3718463.9999999986</v>
      </c>
      <c r="D15" s="874">
        <v>2145922</v>
      </c>
      <c r="E15" s="874">
        <v>3912996</v>
      </c>
      <c r="F15" s="874">
        <v>138755.00000000003</v>
      </c>
      <c r="G15" s="874">
        <v>93815.999999999985</v>
      </c>
      <c r="H15" s="874">
        <v>2</v>
      </c>
      <c r="I15" s="874">
        <v>300263.99999999988</v>
      </c>
      <c r="J15" s="874">
        <v>7305482.9999999972</v>
      </c>
    </row>
    <row r="16" spans="1:10" s="827" customFormat="1" ht="15.75" customHeight="1">
      <c r="A16" s="845" t="s">
        <v>522</v>
      </c>
      <c r="B16" s="873">
        <v>764302.00000000012</v>
      </c>
      <c r="C16" s="874">
        <v>138632</v>
      </c>
      <c r="D16" s="874">
        <v>73593.000000000015</v>
      </c>
      <c r="E16" s="874">
        <v>160566.00000000006</v>
      </c>
      <c r="F16" s="874">
        <v>12540.999999999998</v>
      </c>
      <c r="G16" s="874">
        <v>51701</v>
      </c>
      <c r="H16" s="874">
        <v>1152.0000000000007</v>
      </c>
      <c r="I16" s="874">
        <v>3517.0000000000005</v>
      </c>
      <c r="J16" s="874">
        <v>322599.99999999994</v>
      </c>
    </row>
    <row r="17" spans="1:12" s="827" customFormat="1" ht="15.75" customHeight="1">
      <c r="A17" s="845" t="s">
        <v>523</v>
      </c>
      <c r="B17" s="873">
        <v>703902</v>
      </c>
      <c r="C17" s="874">
        <v>400100.99999999988</v>
      </c>
      <c r="D17" s="874">
        <v>12002</v>
      </c>
      <c r="E17" s="874">
        <v>243250.00000000006</v>
      </c>
      <c r="F17" s="874">
        <v>18961</v>
      </c>
      <c r="G17" s="874">
        <v>20955.999999999996</v>
      </c>
      <c r="H17" s="874">
        <v>0</v>
      </c>
      <c r="I17" s="874">
        <v>4.0000000000000009</v>
      </c>
      <c r="J17" s="874">
        <v>8627.9999999999982</v>
      </c>
    </row>
    <row r="18" spans="1:12" s="827" customFormat="1" ht="12.95" customHeight="1">
      <c r="A18" s="845"/>
      <c r="B18" s="873"/>
      <c r="C18" s="874"/>
      <c r="D18" s="874"/>
      <c r="E18" s="874"/>
      <c r="F18" s="874"/>
      <c r="G18" s="874"/>
      <c r="H18" s="874"/>
      <c r="I18" s="874"/>
      <c r="J18" s="874"/>
    </row>
    <row r="19" spans="1:12" s="827" customFormat="1" ht="15.75" customHeight="1">
      <c r="A19" s="826" t="s">
        <v>706</v>
      </c>
      <c r="B19" s="873">
        <v>187081</v>
      </c>
      <c r="C19" s="873">
        <v>1999</v>
      </c>
      <c r="D19" s="873">
        <v>39487</v>
      </c>
      <c r="E19" s="873">
        <v>28027</v>
      </c>
      <c r="F19" s="873">
        <v>62225</v>
      </c>
      <c r="G19" s="873">
        <v>24535</v>
      </c>
      <c r="H19" s="873">
        <v>0</v>
      </c>
      <c r="I19" s="873">
        <v>73.999999999999986</v>
      </c>
      <c r="J19" s="873">
        <v>30734</v>
      </c>
    </row>
    <row r="20" spans="1:12" s="827" customFormat="1" ht="12.95" customHeight="1">
      <c r="A20" s="826"/>
    </row>
    <row r="21" spans="1:12" s="827" customFormat="1" ht="15.75" customHeight="1">
      <c r="A21" s="826" t="s">
        <v>707</v>
      </c>
      <c r="B21" s="873">
        <v>93450.999999999985</v>
      </c>
      <c r="C21" s="873">
        <v>1629.0000000000002</v>
      </c>
      <c r="D21" s="873">
        <v>19136</v>
      </c>
      <c r="E21" s="873">
        <v>18342</v>
      </c>
      <c r="F21" s="873">
        <v>1487</v>
      </c>
      <c r="G21" s="873">
        <v>6083</v>
      </c>
      <c r="H21" s="873">
        <v>120</v>
      </c>
      <c r="I21" s="873">
        <v>46412.000000000007</v>
      </c>
      <c r="J21" s="873">
        <v>242.00000000000011</v>
      </c>
    </row>
    <row r="22" spans="1:12" ht="6.95" customHeight="1" thickBot="1">
      <c r="A22" s="840"/>
      <c r="B22" s="1116"/>
      <c r="C22" s="1116"/>
      <c r="D22" s="1116"/>
      <c r="E22" s="1116"/>
      <c r="F22" s="1116"/>
      <c r="G22" s="1116"/>
      <c r="H22" s="1116"/>
      <c r="I22" s="1116"/>
      <c r="J22" s="1116"/>
    </row>
    <row r="23" spans="1:12" ht="3.75" customHeight="1" thickTop="1">
      <c r="A23" s="431"/>
      <c r="B23" s="872"/>
      <c r="C23" s="872"/>
      <c r="D23" s="872"/>
      <c r="E23" s="872"/>
      <c r="F23" s="872"/>
      <c r="G23" s="872"/>
      <c r="H23" s="872"/>
      <c r="I23" s="872"/>
      <c r="J23" s="872"/>
    </row>
    <row r="24" spans="1:12" ht="12.95" customHeight="1">
      <c r="A24" s="2170" t="s">
        <v>765</v>
      </c>
      <c r="B24" s="2170"/>
      <c r="C24" s="2170"/>
      <c r="D24" s="2170"/>
      <c r="E24" s="2170"/>
      <c r="G24" s="1097"/>
    </row>
    <row r="25" spans="1:12" ht="9.75" customHeight="1">
      <c r="A25" s="2125"/>
      <c r="B25" s="2125"/>
      <c r="C25" s="2125"/>
      <c r="E25" s="1097"/>
    </row>
    <row r="26" spans="1:12" s="1089" customFormat="1" ht="12" customHeight="1">
      <c r="A26" s="1085" t="s">
        <v>691</v>
      </c>
      <c r="B26" s="1086"/>
      <c r="C26" s="1087"/>
      <c r="D26" s="1086"/>
      <c r="E26" s="1086"/>
      <c r="F26" s="1086"/>
      <c r="G26" s="1086"/>
      <c r="H26" s="1086"/>
      <c r="I26" s="1086"/>
      <c r="J26" s="1086"/>
      <c r="K26" s="1088"/>
      <c r="L26" s="1088"/>
    </row>
    <row r="27" spans="1:12" s="1109" customFormat="1" ht="11.25" customHeight="1">
      <c r="A27" s="1090" t="s">
        <v>766</v>
      </c>
      <c r="B27" s="1086"/>
      <c r="C27" s="1087"/>
      <c r="D27" s="1086"/>
      <c r="E27" s="1086"/>
      <c r="F27" s="1086"/>
      <c r="G27" s="1086"/>
      <c r="H27" s="1086"/>
      <c r="I27" s="1086"/>
      <c r="J27" s="1086"/>
      <c r="K27" s="1088"/>
      <c r="L27" s="1088"/>
    </row>
    <row r="28" spans="1:12">
      <c r="A28" s="1105"/>
    </row>
    <row r="29" spans="1:12">
      <c r="E29" s="563"/>
    </row>
    <row r="30" spans="1:12">
      <c r="E30" s="563"/>
    </row>
  </sheetData>
  <mergeCells count="6">
    <mergeCell ref="A25:C25"/>
    <mergeCell ref="A2:E2"/>
    <mergeCell ref="A3:J3"/>
    <mergeCell ref="A5:A7"/>
    <mergeCell ref="B5:J6"/>
    <mergeCell ref="A24:E24"/>
  </mergeCells>
  <hyperlinks>
    <hyperlink ref="A27" r:id="rId1"/>
    <hyperlink ref="A1" location="Índice!A1" display="Voltar ao índice"/>
  </hyperlinks>
  <printOptions gridLinesSet="0"/>
  <pageMargins left="0.78740157480314965" right="0.78740157480314965" top="1.1811023622047245" bottom="0.78740157480314965" header="0" footer="0"/>
  <pageSetup paperSize="9" scale="81" orientation="portrait" horizontalDpi="300" verticalDpi="300" r:id="rId2"/>
  <headerFooter alignWithMargins="0"/>
  <drawing r:id="rId3"/>
</worksheet>
</file>

<file path=xl/worksheets/sheet58.xml><?xml version="1.0" encoding="utf-8"?>
<worksheet xmlns="http://schemas.openxmlformats.org/spreadsheetml/2006/main" xmlns:r="http://schemas.openxmlformats.org/officeDocument/2006/relationships">
  <dimension ref="A1:T25"/>
  <sheetViews>
    <sheetView showGridLines="0" zoomScaleNormal="100" workbookViewId="0"/>
  </sheetViews>
  <sheetFormatPr defaultColWidth="7.85546875" defaultRowHeight="12.75"/>
  <cols>
    <col min="1" max="1" width="3.42578125" style="812" customWidth="1"/>
    <col min="2" max="2" width="21.85546875" style="812" customWidth="1"/>
    <col min="3" max="3" width="7.140625" style="812" customWidth="1"/>
    <col min="4" max="4" width="8.85546875" style="812" customWidth="1"/>
    <col min="5" max="5" width="8.5703125" style="812" customWidth="1"/>
    <col min="6" max="6" width="10.85546875" style="812" customWidth="1"/>
    <col min="7" max="7" width="8.28515625" style="812" customWidth="1"/>
    <col min="8" max="8" width="7.7109375" style="812" customWidth="1"/>
    <col min="9" max="9" width="10.140625" style="812" customWidth="1"/>
    <col min="10" max="10" width="9.85546875" style="812" customWidth="1"/>
    <col min="11" max="11" width="9.42578125" style="812" customWidth="1"/>
    <col min="12" max="12" width="8.140625" style="812" customWidth="1"/>
    <col min="13" max="256" width="7.85546875" style="812"/>
    <col min="257" max="257" width="3.42578125" style="812" customWidth="1"/>
    <col min="258" max="258" width="21.85546875" style="812" customWidth="1"/>
    <col min="259" max="259" width="7.140625" style="812" customWidth="1"/>
    <col min="260" max="260" width="8.85546875" style="812" customWidth="1"/>
    <col min="261" max="261" width="8.5703125" style="812" customWidth="1"/>
    <col min="262" max="262" width="10.85546875" style="812" customWidth="1"/>
    <col min="263" max="263" width="8.28515625" style="812" customWidth="1"/>
    <col min="264" max="264" width="7.7109375" style="812" customWidth="1"/>
    <col min="265" max="265" width="10.140625" style="812" customWidth="1"/>
    <col min="266" max="266" width="9.85546875" style="812" customWidth="1"/>
    <col min="267" max="267" width="9.42578125" style="812" customWidth="1"/>
    <col min="268" max="268" width="8.140625" style="812" customWidth="1"/>
    <col min="269" max="512" width="7.85546875" style="812"/>
    <col min="513" max="513" width="3.42578125" style="812" customWidth="1"/>
    <col min="514" max="514" width="21.85546875" style="812" customWidth="1"/>
    <col min="515" max="515" width="7.140625" style="812" customWidth="1"/>
    <col min="516" max="516" width="8.85546875" style="812" customWidth="1"/>
    <col min="517" max="517" width="8.5703125" style="812" customWidth="1"/>
    <col min="518" max="518" width="10.85546875" style="812" customWidth="1"/>
    <col min="519" max="519" width="8.28515625" style="812" customWidth="1"/>
    <col min="520" max="520" width="7.7109375" style="812" customWidth="1"/>
    <col min="521" max="521" width="10.140625" style="812" customWidth="1"/>
    <col min="522" max="522" width="9.85546875" style="812" customWidth="1"/>
    <col min="523" max="523" width="9.42578125" style="812" customWidth="1"/>
    <col min="524" max="524" width="8.140625" style="812" customWidth="1"/>
    <col min="525" max="768" width="7.85546875" style="812"/>
    <col min="769" max="769" width="3.42578125" style="812" customWidth="1"/>
    <col min="770" max="770" width="21.85546875" style="812" customWidth="1"/>
    <col min="771" max="771" width="7.140625" style="812" customWidth="1"/>
    <col min="772" max="772" width="8.85546875" style="812" customWidth="1"/>
    <col min="773" max="773" width="8.5703125" style="812" customWidth="1"/>
    <col min="774" max="774" width="10.85546875" style="812" customWidth="1"/>
    <col min="775" max="775" width="8.28515625" style="812" customWidth="1"/>
    <col min="776" max="776" width="7.7109375" style="812" customWidth="1"/>
    <col min="777" max="777" width="10.140625" style="812" customWidth="1"/>
    <col min="778" max="778" width="9.85546875" style="812" customWidth="1"/>
    <col min="779" max="779" width="9.42578125" style="812" customWidth="1"/>
    <col min="780" max="780" width="8.140625" style="812" customWidth="1"/>
    <col min="781" max="1024" width="7.85546875" style="812"/>
    <col min="1025" max="1025" width="3.42578125" style="812" customWidth="1"/>
    <col min="1026" max="1026" width="21.85546875" style="812" customWidth="1"/>
    <col min="1027" max="1027" width="7.140625" style="812" customWidth="1"/>
    <col min="1028" max="1028" width="8.85546875" style="812" customWidth="1"/>
    <col min="1029" max="1029" width="8.5703125" style="812" customWidth="1"/>
    <col min="1030" max="1030" width="10.85546875" style="812" customWidth="1"/>
    <col min="1031" max="1031" width="8.28515625" style="812" customWidth="1"/>
    <col min="1032" max="1032" width="7.7109375" style="812" customWidth="1"/>
    <col min="1033" max="1033" width="10.140625" style="812" customWidth="1"/>
    <col min="1034" max="1034" width="9.85546875" style="812" customWidth="1"/>
    <col min="1035" max="1035" width="9.42578125" style="812" customWidth="1"/>
    <col min="1036" max="1036" width="8.140625" style="812" customWidth="1"/>
    <col min="1037" max="1280" width="7.85546875" style="812"/>
    <col min="1281" max="1281" width="3.42578125" style="812" customWidth="1"/>
    <col min="1282" max="1282" width="21.85546875" style="812" customWidth="1"/>
    <col min="1283" max="1283" width="7.140625" style="812" customWidth="1"/>
    <col min="1284" max="1284" width="8.85546875" style="812" customWidth="1"/>
    <col min="1285" max="1285" width="8.5703125" style="812" customWidth="1"/>
    <col min="1286" max="1286" width="10.85546875" style="812" customWidth="1"/>
    <col min="1287" max="1287" width="8.28515625" style="812" customWidth="1"/>
    <col min="1288" max="1288" width="7.7109375" style="812" customWidth="1"/>
    <col min="1289" max="1289" width="10.140625" style="812" customWidth="1"/>
    <col min="1290" max="1290" width="9.85546875" style="812" customWidth="1"/>
    <col min="1291" max="1291" width="9.42578125" style="812" customWidth="1"/>
    <col min="1292" max="1292" width="8.140625" style="812" customWidth="1"/>
    <col min="1293" max="1536" width="7.85546875" style="812"/>
    <col min="1537" max="1537" width="3.42578125" style="812" customWidth="1"/>
    <col min="1538" max="1538" width="21.85546875" style="812" customWidth="1"/>
    <col min="1539" max="1539" width="7.140625" style="812" customWidth="1"/>
    <col min="1540" max="1540" width="8.85546875" style="812" customWidth="1"/>
    <col min="1541" max="1541" width="8.5703125" style="812" customWidth="1"/>
    <col min="1542" max="1542" width="10.85546875" style="812" customWidth="1"/>
    <col min="1543" max="1543" width="8.28515625" style="812" customWidth="1"/>
    <col min="1544" max="1544" width="7.7109375" style="812" customWidth="1"/>
    <col min="1545" max="1545" width="10.140625" style="812" customWidth="1"/>
    <col min="1546" max="1546" width="9.85546875" style="812" customWidth="1"/>
    <col min="1547" max="1547" width="9.42578125" style="812" customWidth="1"/>
    <col min="1548" max="1548" width="8.140625" style="812" customWidth="1"/>
    <col min="1549" max="1792" width="7.85546875" style="812"/>
    <col min="1793" max="1793" width="3.42578125" style="812" customWidth="1"/>
    <col min="1794" max="1794" width="21.85546875" style="812" customWidth="1"/>
    <col min="1795" max="1795" width="7.140625" style="812" customWidth="1"/>
    <col min="1796" max="1796" width="8.85546875" style="812" customWidth="1"/>
    <col min="1797" max="1797" width="8.5703125" style="812" customWidth="1"/>
    <col min="1798" max="1798" width="10.85546875" style="812" customWidth="1"/>
    <col min="1799" max="1799" width="8.28515625" style="812" customWidth="1"/>
    <col min="1800" max="1800" width="7.7109375" style="812" customWidth="1"/>
    <col min="1801" max="1801" width="10.140625" style="812" customWidth="1"/>
    <col min="1802" max="1802" width="9.85546875" style="812" customWidth="1"/>
    <col min="1803" max="1803" width="9.42578125" style="812" customWidth="1"/>
    <col min="1804" max="1804" width="8.140625" style="812" customWidth="1"/>
    <col min="1805" max="2048" width="7.85546875" style="812"/>
    <col min="2049" max="2049" width="3.42578125" style="812" customWidth="1"/>
    <col min="2050" max="2050" width="21.85546875" style="812" customWidth="1"/>
    <col min="2051" max="2051" width="7.140625" style="812" customWidth="1"/>
    <col min="2052" max="2052" width="8.85546875" style="812" customWidth="1"/>
    <col min="2053" max="2053" width="8.5703125" style="812" customWidth="1"/>
    <col min="2054" max="2054" width="10.85546875" style="812" customWidth="1"/>
    <col min="2055" max="2055" width="8.28515625" style="812" customWidth="1"/>
    <col min="2056" max="2056" width="7.7109375" style="812" customWidth="1"/>
    <col min="2057" max="2057" width="10.140625" style="812" customWidth="1"/>
    <col min="2058" max="2058" width="9.85546875" style="812" customWidth="1"/>
    <col min="2059" max="2059" width="9.42578125" style="812" customWidth="1"/>
    <col min="2060" max="2060" width="8.140625" style="812" customWidth="1"/>
    <col min="2061" max="2304" width="7.85546875" style="812"/>
    <col min="2305" max="2305" width="3.42578125" style="812" customWidth="1"/>
    <col min="2306" max="2306" width="21.85546875" style="812" customWidth="1"/>
    <col min="2307" max="2307" width="7.140625" style="812" customWidth="1"/>
    <col min="2308" max="2308" width="8.85546875" style="812" customWidth="1"/>
    <col min="2309" max="2309" width="8.5703125" style="812" customWidth="1"/>
    <col min="2310" max="2310" width="10.85546875" style="812" customWidth="1"/>
    <col min="2311" max="2311" width="8.28515625" style="812" customWidth="1"/>
    <col min="2312" max="2312" width="7.7109375" style="812" customWidth="1"/>
    <col min="2313" max="2313" width="10.140625" style="812" customWidth="1"/>
    <col min="2314" max="2314" width="9.85546875" style="812" customWidth="1"/>
    <col min="2315" max="2315" width="9.42578125" style="812" customWidth="1"/>
    <col min="2316" max="2316" width="8.140625" style="812" customWidth="1"/>
    <col min="2317" max="2560" width="7.85546875" style="812"/>
    <col min="2561" max="2561" width="3.42578125" style="812" customWidth="1"/>
    <col min="2562" max="2562" width="21.85546875" style="812" customWidth="1"/>
    <col min="2563" max="2563" width="7.140625" style="812" customWidth="1"/>
    <col min="2564" max="2564" width="8.85546875" style="812" customWidth="1"/>
    <col min="2565" max="2565" width="8.5703125" style="812" customWidth="1"/>
    <col min="2566" max="2566" width="10.85546875" style="812" customWidth="1"/>
    <col min="2567" max="2567" width="8.28515625" style="812" customWidth="1"/>
    <col min="2568" max="2568" width="7.7109375" style="812" customWidth="1"/>
    <col min="2569" max="2569" width="10.140625" style="812" customWidth="1"/>
    <col min="2570" max="2570" width="9.85546875" style="812" customWidth="1"/>
    <col min="2571" max="2571" width="9.42578125" style="812" customWidth="1"/>
    <col min="2572" max="2572" width="8.140625" style="812" customWidth="1"/>
    <col min="2573" max="2816" width="7.85546875" style="812"/>
    <col min="2817" max="2817" width="3.42578125" style="812" customWidth="1"/>
    <col min="2818" max="2818" width="21.85546875" style="812" customWidth="1"/>
    <col min="2819" max="2819" width="7.140625" style="812" customWidth="1"/>
    <col min="2820" max="2820" width="8.85546875" style="812" customWidth="1"/>
    <col min="2821" max="2821" width="8.5703125" style="812" customWidth="1"/>
    <col min="2822" max="2822" width="10.85546875" style="812" customWidth="1"/>
    <col min="2823" max="2823" width="8.28515625" style="812" customWidth="1"/>
    <col min="2824" max="2824" width="7.7109375" style="812" customWidth="1"/>
    <col min="2825" max="2825" width="10.140625" style="812" customWidth="1"/>
    <col min="2826" max="2826" width="9.85546875" style="812" customWidth="1"/>
    <col min="2827" max="2827" width="9.42578125" style="812" customWidth="1"/>
    <col min="2828" max="2828" width="8.140625" style="812" customWidth="1"/>
    <col min="2829" max="3072" width="7.85546875" style="812"/>
    <col min="3073" max="3073" width="3.42578125" style="812" customWidth="1"/>
    <col min="3074" max="3074" width="21.85546875" style="812" customWidth="1"/>
    <col min="3075" max="3075" width="7.140625" style="812" customWidth="1"/>
    <col min="3076" max="3076" width="8.85546875" style="812" customWidth="1"/>
    <col min="3077" max="3077" width="8.5703125" style="812" customWidth="1"/>
    <col min="3078" max="3078" width="10.85546875" style="812" customWidth="1"/>
    <col min="3079" max="3079" width="8.28515625" style="812" customWidth="1"/>
    <col min="3080" max="3080" width="7.7109375" style="812" customWidth="1"/>
    <col min="3081" max="3081" width="10.140625" style="812" customWidth="1"/>
    <col min="3082" max="3082" width="9.85546875" style="812" customWidth="1"/>
    <col min="3083" max="3083" width="9.42578125" style="812" customWidth="1"/>
    <col min="3084" max="3084" width="8.140625" style="812" customWidth="1"/>
    <col min="3085" max="3328" width="7.85546875" style="812"/>
    <col min="3329" max="3329" width="3.42578125" style="812" customWidth="1"/>
    <col min="3330" max="3330" width="21.85546875" style="812" customWidth="1"/>
    <col min="3331" max="3331" width="7.140625" style="812" customWidth="1"/>
    <col min="3332" max="3332" width="8.85546875" style="812" customWidth="1"/>
    <col min="3333" max="3333" width="8.5703125" style="812" customWidth="1"/>
    <col min="3334" max="3334" width="10.85546875" style="812" customWidth="1"/>
    <col min="3335" max="3335" width="8.28515625" style="812" customWidth="1"/>
    <col min="3336" max="3336" width="7.7109375" style="812" customWidth="1"/>
    <col min="3337" max="3337" width="10.140625" style="812" customWidth="1"/>
    <col min="3338" max="3338" width="9.85546875" style="812" customWidth="1"/>
    <col min="3339" max="3339" width="9.42578125" style="812" customWidth="1"/>
    <col min="3340" max="3340" width="8.140625" style="812" customWidth="1"/>
    <col min="3341" max="3584" width="7.85546875" style="812"/>
    <col min="3585" max="3585" width="3.42578125" style="812" customWidth="1"/>
    <col min="3586" max="3586" width="21.85546875" style="812" customWidth="1"/>
    <col min="3587" max="3587" width="7.140625" style="812" customWidth="1"/>
    <col min="3588" max="3588" width="8.85546875" style="812" customWidth="1"/>
    <col min="3589" max="3589" width="8.5703125" style="812" customWidth="1"/>
    <col min="3590" max="3590" width="10.85546875" style="812" customWidth="1"/>
    <col min="3591" max="3591" width="8.28515625" style="812" customWidth="1"/>
    <col min="3592" max="3592" width="7.7109375" style="812" customWidth="1"/>
    <col min="3593" max="3593" width="10.140625" style="812" customWidth="1"/>
    <col min="3594" max="3594" width="9.85546875" style="812" customWidth="1"/>
    <col min="3595" max="3595" width="9.42578125" style="812" customWidth="1"/>
    <col min="3596" max="3596" width="8.140625" style="812" customWidth="1"/>
    <col min="3597" max="3840" width="7.85546875" style="812"/>
    <col min="3841" max="3841" width="3.42578125" style="812" customWidth="1"/>
    <col min="3842" max="3842" width="21.85546875" style="812" customWidth="1"/>
    <col min="3843" max="3843" width="7.140625" style="812" customWidth="1"/>
    <col min="3844" max="3844" width="8.85546875" style="812" customWidth="1"/>
    <col min="3845" max="3845" width="8.5703125" style="812" customWidth="1"/>
    <col min="3846" max="3846" width="10.85546875" style="812" customWidth="1"/>
    <col min="3847" max="3847" width="8.28515625" style="812" customWidth="1"/>
    <col min="3848" max="3848" width="7.7109375" style="812" customWidth="1"/>
    <col min="3849" max="3849" width="10.140625" style="812" customWidth="1"/>
    <col min="3850" max="3850" width="9.85546875" style="812" customWidth="1"/>
    <col min="3851" max="3851" width="9.42578125" style="812" customWidth="1"/>
    <col min="3852" max="3852" width="8.140625" style="812" customWidth="1"/>
    <col min="3853" max="4096" width="7.85546875" style="812"/>
    <col min="4097" max="4097" width="3.42578125" style="812" customWidth="1"/>
    <col min="4098" max="4098" width="21.85546875" style="812" customWidth="1"/>
    <col min="4099" max="4099" width="7.140625" style="812" customWidth="1"/>
    <col min="4100" max="4100" width="8.85546875" style="812" customWidth="1"/>
    <col min="4101" max="4101" width="8.5703125" style="812" customWidth="1"/>
    <col min="4102" max="4102" width="10.85546875" style="812" customWidth="1"/>
    <col min="4103" max="4103" width="8.28515625" style="812" customWidth="1"/>
    <col min="4104" max="4104" width="7.7109375" style="812" customWidth="1"/>
    <col min="4105" max="4105" width="10.140625" style="812" customWidth="1"/>
    <col min="4106" max="4106" width="9.85546875" style="812" customWidth="1"/>
    <col min="4107" max="4107" width="9.42578125" style="812" customWidth="1"/>
    <col min="4108" max="4108" width="8.140625" style="812" customWidth="1"/>
    <col min="4109" max="4352" width="7.85546875" style="812"/>
    <col min="4353" max="4353" width="3.42578125" style="812" customWidth="1"/>
    <col min="4354" max="4354" width="21.85546875" style="812" customWidth="1"/>
    <col min="4355" max="4355" width="7.140625" style="812" customWidth="1"/>
    <col min="4356" max="4356" width="8.85546875" style="812" customWidth="1"/>
    <col min="4357" max="4357" width="8.5703125" style="812" customWidth="1"/>
    <col min="4358" max="4358" width="10.85546875" style="812" customWidth="1"/>
    <col min="4359" max="4359" width="8.28515625" style="812" customWidth="1"/>
    <col min="4360" max="4360" width="7.7109375" style="812" customWidth="1"/>
    <col min="4361" max="4361" width="10.140625" style="812" customWidth="1"/>
    <col min="4362" max="4362" width="9.85546875" style="812" customWidth="1"/>
    <col min="4363" max="4363" width="9.42578125" style="812" customWidth="1"/>
    <col min="4364" max="4364" width="8.140625" style="812" customWidth="1"/>
    <col min="4365" max="4608" width="7.85546875" style="812"/>
    <col min="4609" max="4609" width="3.42578125" style="812" customWidth="1"/>
    <col min="4610" max="4610" width="21.85546875" style="812" customWidth="1"/>
    <col min="4611" max="4611" width="7.140625" style="812" customWidth="1"/>
    <col min="4612" max="4612" width="8.85546875" style="812" customWidth="1"/>
    <col min="4613" max="4613" width="8.5703125" style="812" customWidth="1"/>
    <col min="4614" max="4614" width="10.85546875" style="812" customWidth="1"/>
    <col min="4615" max="4615" width="8.28515625" style="812" customWidth="1"/>
    <col min="4616" max="4616" width="7.7109375" style="812" customWidth="1"/>
    <col min="4617" max="4617" width="10.140625" style="812" customWidth="1"/>
    <col min="4618" max="4618" width="9.85546875" style="812" customWidth="1"/>
    <col min="4619" max="4619" width="9.42578125" style="812" customWidth="1"/>
    <col min="4620" max="4620" width="8.140625" style="812" customWidth="1"/>
    <col min="4621" max="4864" width="7.85546875" style="812"/>
    <col min="4865" max="4865" width="3.42578125" style="812" customWidth="1"/>
    <col min="4866" max="4866" width="21.85546875" style="812" customWidth="1"/>
    <col min="4867" max="4867" width="7.140625" style="812" customWidth="1"/>
    <col min="4868" max="4868" width="8.85546875" style="812" customWidth="1"/>
    <col min="4869" max="4869" width="8.5703125" style="812" customWidth="1"/>
    <col min="4870" max="4870" width="10.85546875" style="812" customWidth="1"/>
    <col min="4871" max="4871" width="8.28515625" style="812" customWidth="1"/>
    <col min="4872" max="4872" width="7.7109375" style="812" customWidth="1"/>
    <col min="4873" max="4873" width="10.140625" style="812" customWidth="1"/>
    <col min="4874" max="4874" width="9.85546875" style="812" customWidth="1"/>
    <col min="4875" max="4875" width="9.42578125" style="812" customWidth="1"/>
    <col min="4876" max="4876" width="8.140625" style="812" customWidth="1"/>
    <col min="4877" max="5120" width="7.85546875" style="812"/>
    <col min="5121" max="5121" width="3.42578125" style="812" customWidth="1"/>
    <col min="5122" max="5122" width="21.85546875" style="812" customWidth="1"/>
    <col min="5123" max="5123" width="7.140625" style="812" customWidth="1"/>
    <col min="5124" max="5124" width="8.85546875" style="812" customWidth="1"/>
    <col min="5125" max="5125" width="8.5703125" style="812" customWidth="1"/>
    <col min="5126" max="5126" width="10.85546875" style="812" customWidth="1"/>
    <col min="5127" max="5127" width="8.28515625" style="812" customWidth="1"/>
    <col min="5128" max="5128" width="7.7109375" style="812" customWidth="1"/>
    <col min="5129" max="5129" width="10.140625" style="812" customWidth="1"/>
    <col min="5130" max="5130" width="9.85546875" style="812" customWidth="1"/>
    <col min="5131" max="5131" width="9.42578125" style="812" customWidth="1"/>
    <col min="5132" max="5132" width="8.140625" style="812" customWidth="1"/>
    <col min="5133" max="5376" width="7.85546875" style="812"/>
    <col min="5377" max="5377" width="3.42578125" style="812" customWidth="1"/>
    <col min="5378" max="5378" width="21.85546875" style="812" customWidth="1"/>
    <col min="5379" max="5379" width="7.140625" style="812" customWidth="1"/>
    <col min="5380" max="5380" width="8.85546875" style="812" customWidth="1"/>
    <col min="5381" max="5381" width="8.5703125" style="812" customWidth="1"/>
    <col min="5382" max="5382" width="10.85546875" style="812" customWidth="1"/>
    <col min="5383" max="5383" width="8.28515625" style="812" customWidth="1"/>
    <col min="5384" max="5384" width="7.7109375" style="812" customWidth="1"/>
    <col min="5385" max="5385" width="10.140625" style="812" customWidth="1"/>
    <col min="5386" max="5386" width="9.85546875" style="812" customWidth="1"/>
    <col min="5387" max="5387" width="9.42578125" style="812" customWidth="1"/>
    <col min="5388" max="5388" width="8.140625" style="812" customWidth="1"/>
    <col min="5389" max="5632" width="7.85546875" style="812"/>
    <col min="5633" max="5633" width="3.42578125" style="812" customWidth="1"/>
    <col min="5634" max="5634" width="21.85546875" style="812" customWidth="1"/>
    <col min="5635" max="5635" width="7.140625" style="812" customWidth="1"/>
    <col min="5636" max="5636" width="8.85546875" style="812" customWidth="1"/>
    <col min="5637" max="5637" width="8.5703125" style="812" customWidth="1"/>
    <col min="5638" max="5638" width="10.85546875" style="812" customWidth="1"/>
    <col min="5639" max="5639" width="8.28515625" style="812" customWidth="1"/>
    <col min="5640" max="5640" width="7.7109375" style="812" customWidth="1"/>
    <col min="5641" max="5641" width="10.140625" style="812" customWidth="1"/>
    <col min="5642" max="5642" width="9.85546875" style="812" customWidth="1"/>
    <col min="5643" max="5643" width="9.42578125" style="812" customWidth="1"/>
    <col min="5644" max="5644" width="8.140625" style="812" customWidth="1"/>
    <col min="5645" max="5888" width="7.85546875" style="812"/>
    <col min="5889" max="5889" width="3.42578125" style="812" customWidth="1"/>
    <col min="5890" max="5890" width="21.85546875" style="812" customWidth="1"/>
    <col min="5891" max="5891" width="7.140625" style="812" customWidth="1"/>
    <col min="5892" max="5892" width="8.85546875" style="812" customWidth="1"/>
    <col min="5893" max="5893" width="8.5703125" style="812" customWidth="1"/>
    <col min="5894" max="5894" width="10.85546875" style="812" customWidth="1"/>
    <col min="5895" max="5895" width="8.28515625" style="812" customWidth="1"/>
    <col min="5896" max="5896" width="7.7109375" style="812" customWidth="1"/>
    <col min="5897" max="5897" width="10.140625" style="812" customWidth="1"/>
    <col min="5898" max="5898" width="9.85546875" style="812" customWidth="1"/>
    <col min="5899" max="5899" width="9.42578125" style="812" customWidth="1"/>
    <col min="5900" max="5900" width="8.140625" style="812" customWidth="1"/>
    <col min="5901" max="6144" width="7.85546875" style="812"/>
    <col min="6145" max="6145" width="3.42578125" style="812" customWidth="1"/>
    <col min="6146" max="6146" width="21.85546875" style="812" customWidth="1"/>
    <col min="6147" max="6147" width="7.140625" style="812" customWidth="1"/>
    <col min="6148" max="6148" width="8.85546875" style="812" customWidth="1"/>
    <col min="6149" max="6149" width="8.5703125" style="812" customWidth="1"/>
    <col min="6150" max="6150" width="10.85546875" style="812" customWidth="1"/>
    <col min="6151" max="6151" width="8.28515625" style="812" customWidth="1"/>
    <col min="6152" max="6152" width="7.7109375" style="812" customWidth="1"/>
    <col min="6153" max="6153" width="10.140625" style="812" customWidth="1"/>
    <col min="6154" max="6154" width="9.85546875" style="812" customWidth="1"/>
    <col min="6155" max="6155" width="9.42578125" style="812" customWidth="1"/>
    <col min="6156" max="6156" width="8.140625" style="812" customWidth="1"/>
    <col min="6157" max="6400" width="7.85546875" style="812"/>
    <col min="6401" max="6401" width="3.42578125" style="812" customWidth="1"/>
    <col min="6402" max="6402" width="21.85546875" style="812" customWidth="1"/>
    <col min="6403" max="6403" width="7.140625" style="812" customWidth="1"/>
    <col min="6404" max="6404" width="8.85546875" style="812" customWidth="1"/>
    <col min="6405" max="6405" width="8.5703125" style="812" customWidth="1"/>
    <col min="6406" max="6406" width="10.85546875" style="812" customWidth="1"/>
    <col min="6407" max="6407" width="8.28515625" style="812" customWidth="1"/>
    <col min="6408" max="6408" width="7.7109375" style="812" customWidth="1"/>
    <col min="6409" max="6409" width="10.140625" style="812" customWidth="1"/>
    <col min="6410" max="6410" width="9.85546875" style="812" customWidth="1"/>
    <col min="6411" max="6411" width="9.42578125" style="812" customWidth="1"/>
    <col min="6412" max="6412" width="8.140625" style="812" customWidth="1"/>
    <col min="6413" max="6656" width="7.85546875" style="812"/>
    <col min="6657" max="6657" width="3.42578125" style="812" customWidth="1"/>
    <col min="6658" max="6658" width="21.85546875" style="812" customWidth="1"/>
    <col min="6659" max="6659" width="7.140625" style="812" customWidth="1"/>
    <col min="6660" max="6660" width="8.85546875" style="812" customWidth="1"/>
    <col min="6661" max="6661" width="8.5703125" style="812" customWidth="1"/>
    <col min="6662" max="6662" width="10.85546875" style="812" customWidth="1"/>
    <col min="6663" max="6663" width="8.28515625" style="812" customWidth="1"/>
    <col min="6664" max="6664" width="7.7109375" style="812" customWidth="1"/>
    <col min="6665" max="6665" width="10.140625" style="812" customWidth="1"/>
    <col min="6666" max="6666" width="9.85546875" style="812" customWidth="1"/>
    <col min="6667" max="6667" width="9.42578125" style="812" customWidth="1"/>
    <col min="6668" max="6668" width="8.140625" style="812" customWidth="1"/>
    <col min="6669" max="6912" width="7.85546875" style="812"/>
    <col min="6913" max="6913" width="3.42578125" style="812" customWidth="1"/>
    <col min="6914" max="6914" width="21.85546875" style="812" customWidth="1"/>
    <col min="6915" max="6915" width="7.140625" style="812" customWidth="1"/>
    <col min="6916" max="6916" width="8.85546875" style="812" customWidth="1"/>
    <col min="6917" max="6917" width="8.5703125" style="812" customWidth="1"/>
    <col min="6918" max="6918" width="10.85546875" style="812" customWidth="1"/>
    <col min="6919" max="6919" width="8.28515625" style="812" customWidth="1"/>
    <col min="6920" max="6920" width="7.7109375" style="812" customWidth="1"/>
    <col min="6921" max="6921" width="10.140625" style="812" customWidth="1"/>
    <col min="6922" max="6922" width="9.85546875" style="812" customWidth="1"/>
    <col min="6923" max="6923" width="9.42578125" style="812" customWidth="1"/>
    <col min="6924" max="6924" width="8.140625" style="812" customWidth="1"/>
    <col min="6925" max="7168" width="7.85546875" style="812"/>
    <col min="7169" max="7169" width="3.42578125" style="812" customWidth="1"/>
    <col min="7170" max="7170" width="21.85546875" style="812" customWidth="1"/>
    <col min="7171" max="7171" width="7.140625" style="812" customWidth="1"/>
    <col min="7172" max="7172" width="8.85546875" style="812" customWidth="1"/>
    <col min="7173" max="7173" width="8.5703125" style="812" customWidth="1"/>
    <col min="7174" max="7174" width="10.85546875" style="812" customWidth="1"/>
    <col min="7175" max="7175" width="8.28515625" style="812" customWidth="1"/>
    <col min="7176" max="7176" width="7.7109375" style="812" customWidth="1"/>
    <col min="7177" max="7177" width="10.140625" style="812" customWidth="1"/>
    <col min="7178" max="7178" width="9.85546875" style="812" customWidth="1"/>
    <col min="7179" max="7179" width="9.42578125" style="812" customWidth="1"/>
    <col min="7180" max="7180" width="8.140625" style="812" customWidth="1"/>
    <col min="7181" max="7424" width="7.85546875" style="812"/>
    <col min="7425" max="7425" width="3.42578125" style="812" customWidth="1"/>
    <col min="7426" max="7426" width="21.85546875" style="812" customWidth="1"/>
    <col min="7427" max="7427" width="7.140625" style="812" customWidth="1"/>
    <col min="7428" max="7428" width="8.85546875" style="812" customWidth="1"/>
    <col min="7429" max="7429" width="8.5703125" style="812" customWidth="1"/>
    <col min="7430" max="7430" width="10.85546875" style="812" customWidth="1"/>
    <col min="7431" max="7431" width="8.28515625" style="812" customWidth="1"/>
    <col min="7432" max="7432" width="7.7109375" style="812" customWidth="1"/>
    <col min="7433" max="7433" width="10.140625" style="812" customWidth="1"/>
    <col min="7434" max="7434" width="9.85546875" style="812" customWidth="1"/>
    <col min="7435" max="7435" width="9.42578125" style="812" customWidth="1"/>
    <col min="7436" max="7436" width="8.140625" style="812" customWidth="1"/>
    <col min="7437" max="7680" width="7.85546875" style="812"/>
    <col min="7681" max="7681" width="3.42578125" style="812" customWidth="1"/>
    <col min="7682" max="7682" width="21.85546875" style="812" customWidth="1"/>
    <col min="7683" max="7683" width="7.140625" style="812" customWidth="1"/>
    <col min="7684" max="7684" width="8.85546875" style="812" customWidth="1"/>
    <col min="7685" max="7685" width="8.5703125" style="812" customWidth="1"/>
    <col min="7686" max="7686" width="10.85546875" style="812" customWidth="1"/>
    <col min="7687" max="7687" width="8.28515625" style="812" customWidth="1"/>
    <col min="7688" max="7688" width="7.7109375" style="812" customWidth="1"/>
    <col min="7689" max="7689" width="10.140625" style="812" customWidth="1"/>
    <col min="7690" max="7690" width="9.85546875" style="812" customWidth="1"/>
    <col min="7691" max="7691" width="9.42578125" style="812" customWidth="1"/>
    <col min="7692" max="7692" width="8.140625" style="812" customWidth="1"/>
    <col min="7693" max="7936" width="7.85546875" style="812"/>
    <col min="7937" max="7937" width="3.42578125" style="812" customWidth="1"/>
    <col min="7938" max="7938" width="21.85546875" style="812" customWidth="1"/>
    <col min="7939" max="7939" width="7.140625" style="812" customWidth="1"/>
    <col min="7940" max="7940" width="8.85546875" style="812" customWidth="1"/>
    <col min="7941" max="7941" width="8.5703125" style="812" customWidth="1"/>
    <col min="7942" max="7942" width="10.85546875" style="812" customWidth="1"/>
    <col min="7943" max="7943" width="8.28515625" style="812" customWidth="1"/>
    <col min="7944" max="7944" width="7.7109375" style="812" customWidth="1"/>
    <col min="7945" max="7945" width="10.140625" style="812" customWidth="1"/>
    <col min="7946" max="7946" width="9.85546875" style="812" customWidth="1"/>
    <col min="7947" max="7947" width="9.42578125" style="812" customWidth="1"/>
    <col min="7948" max="7948" width="8.140625" style="812" customWidth="1"/>
    <col min="7949" max="8192" width="7.85546875" style="812"/>
    <col min="8193" max="8193" width="3.42578125" style="812" customWidth="1"/>
    <col min="8194" max="8194" width="21.85546875" style="812" customWidth="1"/>
    <col min="8195" max="8195" width="7.140625" style="812" customWidth="1"/>
    <col min="8196" max="8196" width="8.85546875" style="812" customWidth="1"/>
    <col min="8197" max="8197" width="8.5703125" style="812" customWidth="1"/>
    <col min="8198" max="8198" width="10.85546875" style="812" customWidth="1"/>
    <col min="8199" max="8199" width="8.28515625" style="812" customWidth="1"/>
    <col min="8200" max="8200" width="7.7109375" style="812" customWidth="1"/>
    <col min="8201" max="8201" width="10.140625" style="812" customWidth="1"/>
    <col min="8202" max="8202" width="9.85546875" style="812" customWidth="1"/>
    <col min="8203" max="8203" width="9.42578125" style="812" customWidth="1"/>
    <col min="8204" max="8204" width="8.140625" style="812" customWidth="1"/>
    <col min="8205" max="8448" width="7.85546875" style="812"/>
    <col min="8449" max="8449" width="3.42578125" style="812" customWidth="1"/>
    <col min="8450" max="8450" width="21.85546875" style="812" customWidth="1"/>
    <col min="8451" max="8451" width="7.140625" style="812" customWidth="1"/>
    <col min="8452" max="8452" width="8.85546875" style="812" customWidth="1"/>
    <col min="8453" max="8453" width="8.5703125" style="812" customWidth="1"/>
    <col min="8454" max="8454" width="10.85546875" style="812" customWidth="1"/>
    <col min="8455" max="8455" width="8.28515625" style="812" customWidth="1"/>
    <col min="8456" max="8456" width="7.7109375" style="812" customWidth="1"/>
    <col min="8457" max="8457" width="10.140625" style="812" customWidth="1"/>
    <col min="8458" max="8458" width="9.85546875" style="812" customWidth="1"/>
    <col min="8459" max="8459" width="9.42578125" style="812" customWidth="1"/>
    <col min="8460" max="8460" width="8.140625" style="812" customWidth="1"/>
    <col min="8461" max="8704" width="7.85546875" style="812"/>
    <col min="8705" max="8705" width="3.42578125" style="812" customWidth="1"/>
    <col min="8706" max="8706" width="21.85546875" style="812" customWidth="1"/>
    <col min="8707" max="8707" width="7.140625" style="812" customWidth="1"/>
    <col min="8708" max="8708" width="8.85546875" style="812" customWidth="1"/>
    <col min="8709" max="8709" width="8.5703125" style="812" customWidth="1"/>
    <col min="8710" max="8710" width="10.85546875" style="812" customWidth="1"/>
    <col min="8711" max="8711" width="8.28515625" style="812" customWidth="1"/>
    <col min="8712" max="8712" width="7.7109375" style="812" customWidth="1"/>
    <col min="8713" max="8713" width="10.140625" style="812" customWidth="1"/>
    <col min="8714" max="8714" width="9.85546875" style="812" customWidth="1"/>
    <col min="8715" max="8715" width="9.42578125" style="812" customWidth="1"/>
    <col min="8716" max="8716" width="8.140625" style="812" customWidth="1"/>
    <col min="8717" max="8960" width="7.85546875" style="812"/>
    <col min="8961" max="8961" width="3.42578125" style="812" customWidth="1"/>
    <col min="8962" max="8962" width="21.85546875" style="812" customWidth="1"/>
    <col min="8963" max="8963" width="7.140625" style="812" customWidth="1"/>
    <col min="8964" max="8964" width="8.85546875" style="812" customWidth="1"/>
    <col min="8965" max="8965" width="8.5703125" style="812" customWidth="1"/>
    <col min="8966" max="8966" width="10.85546875" style="812" customWidth="1"/>
    <col min="8967" max="8967" width="8.28515625" style="812" customWidth="1"/>
    <col min="8968" max="8968" width="7.7109375" style="812" customWidth="1"/>
    <col min="8969" max="8969" width="10.140625" style="812" customWidth="1"/>
    <col min="8970" max="8970" width="9.85546875" style="812" customWidth="1"/>
    <col min="8971" max="8971" width="9.42578125" style="812" customWidth="1"/>
    <col min="8972" max="8972" width="8.140625" style="812" customWidth="1"/>
    <col min="8973" max="9216" width="7.85546875" style="812"/>
    <col min="9217" max="9217" width="3.42578125" style="812" customWidth="1"/>
    <col min="9218" max="9218" width="21.85546875" style="812" customWidth="1"/>
    <col min="9219" max="9219" width="7.140625" style="812" customWidth="1"/>
    <col min="9220" max="9220" width="8.85546875" style="812" customWidth="1"/>
    <col min="9221" max="9221" width="8.5703125" style="812" customWidth="1"/>
    <col min="9222" max="9222" width="10.85546875" style="812" customWidth="1"/>
    <col min="9223" max="9223" width="8.28515625" style="812" customWidth="1"/>
    <col min="9224" max="9224" width="7.7109375" style="812" customWidth="1"/>
    <col min="9225" max="9225" width="10.140625" style="812" customWidth="1"/>
    <col min="9226" max="9226" width="9.85546875" style="812" customWidth="1"/>
    <col min="9227" max="9227" width="9.42578125" style="812" customWidth="1"/>
    <col min="9228" max="9228" width="8.140625" style="812" customWidth="1"/>
    <col min="9229" max="9472" width="7.85546875" style="812"/>
    <col min="9473" max="9473" width="3.42578125" style="812" customWidth="1"/>
    <col min="9474" max="9474" width="21.85546875" style="812" customWidth="1"/>
    <col min="9475" max="9475" width="7.140625" style="812" customWidth="1"/>
    <col min="9476" max="9476" width="8.85546875" style="812" customWidth="1"/>
    <col min="9477" max="9477" width="8.5703125" style="812" customWidth="1"/>
    <col min="9478" max="9478" width="10.85546875" style="812" customWidth="1"/>
    <col min="9479" max="9479" width="8.28515625" style="812" customWidth="1"/>
    <col min="9480" max="9480" width="7.7109375" style="812" customWidth="1"/>
    <col min="9481" max="9481" width="10.140625" style="812" customWidth="1"/>
    <col min="9482" max="9482" width="9.85546875" style="812" customWidth="1"/>
    <col min="9483" max="9483" width="9.42578125" style="812" customWidth="1"/>
    <col min="9484" max="9484" width="8.140625" style="812" customWidth="1"/>
    <col min="9485" max="9728" width="7.85546875" style="812"/>
    <col min="9729" max="9729" width="3.42578125" style="812" customWidth="1"/>
    <col min="9730" max="9730" width="21.85546875" style="812" customWidth="1"/>
    <col min="9731" max="9731" width="7.140625" style="812" customWidth="1"/>
    <col min="9732" max="9732" width="8.85546875" style="812" customWidth="1"/>
    <col min="9733" max="9733" width="8.5703125" style="812" customWidth="1"/>
    <col min="9734" max="9734" width="10.85546875" style="812" customWidth="1"/>
    <col min="9735" max="9735" width="8.28515625" style="812" customWidth="1"/>
    <col min="9736" max="9736" width="7.7109375" style="812" customWidth="1"/>
    <col min="9737" max="9737" width="10.140625" style="812" customWidth="1"/>
    <col min="9738" max="9738" width="9.85546875" style="812" customWidth="1"/>
    <col min="9739" max="9739" width="9.42578125" style="812" customWidth="1"/>
    <col min="9740" max="9740" width="8.140625" style="812" customWidth="1"/>
    <col min="9741" max="9984" width="7.85546875" style="812"/>
    <col min="9985" max="9985" width="3.42578125" style="812" customWidth="1"/>
    <col min="9986" max="9986" width="21.85546875" style="812" customWidth="1"/>
    <col min="9987" max="9987" width="7.140625" style="812" customWidth="1"/>
    <col min="9988" max="9988" width="8.85546875" style="812" customWidth="1"/>
    <col min="9989" max="9989" width="8.5703125" style="812" customWidth="1"/>
    <col min="9990" max="9990" width="10.85546875" style="812" customWidth="1"/>
    <col min="9991" max="9991" width="8.28515625" style="812" customWidth="1"/>
    <col min="9992" max="9992" width="7.7109375" style="812" customWidth="1"/>
    <col min="9993" max="9993" width="10.140625" style="812" customWidth="1"/>
    <col min="9994" max="9994" width="9.85546875" style="812" customWidth="1"/>
    <col min="9995" max="9995" width="9.42578125" style="812" customWidth="1"/>
    <col min="9996" max="9996" width="8.140625" style="812" customWidth="1"/>
    <col min="9997" max="10240" width="7.85546875" style="812"/>
    <col min="10241" max="10241" width="3.42578125" style="812" customWidth="1"/>
    <col min="10242" max="10242" width="21.85546875" style="812" customWidth="1"/>
    <col min="10243" max="10243" width="7.140625" style="812" customWidth="1"/>
    <col min="10244" max="10244" width="8.85546875" style="812" customWidth="1"/>
    <col min="10245" max="10245" width="8.5703125" style="812" customWidth="1"/>
    <col min="10246" max="10246" width="10.85546875" style="812" customWidth="1"/>
    <col min="10247" max="10247" width="8.28515625" style="812" customWidth="1"/>
    <col min="10248" max="10248" width="7.7109375" style="812" customWidth="1"/>
    <col min="10249" max="10249" width="10.140625" style="812" customWidth="1"/>
    <col min="10250" max="10250" width="9.85546875" style="812" customWidth="1"/>
    <col min="10251" max="10251" width="9.42578125" style="812" customWidth="1"/>
    <col min="10252" max="10252" width="8.140625" style="812" customWidth="1"/>
    <col min="10253" max="10496" width="7.85546875" style="812"/>
    <col min="10497" max="10497" width="3.42578125" style="812" customWidth="1"/>
    <col min="10498" max="10498" width="21.85546875" style="812" customWidth="1"/>
    <col min="10499" max="10499" width="7.140625" style="812" customWidth="1"/>
    <col min="10500" max="10500" width="8.85546875" style="812" customWidth="1"/>
    <col min="10501" max="10501" width="8.5703125" style="812" customWidth="1"/>
    <col min="10502" max="10502" width="10.85546875" style="812" customWidth="1"/>
    <col min="10503" max="10503" width="8.28515625" style="812" customWidth="1"/>
    <col min="10504" max="10504" width="7.7109375" style="812" customWidth="1"/>
    <col min="10505" max="10505" width="10.140625" style="812" customWidth="1"/>
    <col min="10506" max="10506" width="9.85546875" style="812" customWidth="1"/>
    <col min="10507" max="10507" width="9.42578125" style="812" customWidth="1"/>
    <col min="10508" max="10508" width="8.140625" style="812" customWidth="1"/>
    <col min="10509" max="10752" width="7.85546875" style="812"/>
    <col min="10753" max="10753" width="3.42578125" style="812" customWidth="1"/>
    <col min="10754" max="10754" width="21.85546875" style="812" customWidth="1"/>
    <col min="10755" max="10755" width="7.140625" style="812" customWidth="1"/>
    <col min="10756" max="10756" width="8.85546875" style="812" customWidth="1"/>
    <col min="10757" max="10757" width="8.5703125" style="812" customWidth="1"/>
    <col min="10758" max="10758" width="10.85546875" style="812" customWidth="1"/>
    <col min="10759" max="10759" width="8.28515625" style="812" customWidth="1"/>
    <col min="10760" max="10760" width="7.7109375" style="812" customWidth="1"/>
    <col min="10761" max="10761" width="10.140625" style="812" customWidth="1"/>
    <col min="10762" max="10762" width="9.85546875" style="812" customWidth="1"/>
    <col min="10763" max="10763" width="9.42578125" style="812" customWidth="1"/>
    <col min="10764" max="10764" width="8.140625" style="812" customWidth="1"/>
    <col min="10765" max="11008" width="7.85546875" style="812"/>
    <col min="11009" max="11009" width="3.42578125" style="812" customWidth="1"/>
    <col min="11010" max="11010" width="21.85546875" style="812" customWidth="1"/>
    <col min="11011" max="11011" width="7.140625" style="812" customWidth="1"/>
    <col min="11012" max="11012" width="8.85546875" style="812" customWidth="1"/>
    <col min="11013" max="11013" width="8.5703125" style="812" customWidth="1"/>
    <col min="11014" max="11014" width="10.85546875" style="812" customWidth="1"/>
    <col min="11015" max="11015" width="8.28515625" style="812" customWidth="1"/>
    <col min="11016" max="11016" width="7.7109375" style="812" customWidth="1"/>
    <col min="11017" max="11017" width="10.140625" style="812" customWidth="1"/>
    <col min="11018" max="11018" width="9.85546875" style="812" customWidth="1"/>
    <col min="11019" max="11019" width="9.42578125" style="812" customWidth="1"/>
    <col min="11020" max="11020" width="8.140625" style="812" customWidth="1"/>
    <col min="11021" max="11264" width="7.85546875" style="812"/>
    <col min="11265" max="11265" width="3.42578125" style="812" customWidth="1"/>
    <col min="11266" max="11266" width="21.85546875" style="812" customWidth="1"/>
    <col min="11267" max="11267" width="7.140625" style="812" customWidth="1"/>
    <col min="11268" max="11268" width="8.85546875" style="812" customWidth="1"/>
    <col min="11269" max="11269" width="8.5703125" style="812" customWidth="1"/>
    <col min="11270" max="11270" width="10.85546875" style="812" customWidth="1"/>
    <col min="11271" max="11271" width="8.28515625" style="812" customWidth="1"/>
    <col min="11272" max="11272" width="7.7109375" style="812" customWidth="1"/>
    <col min="11273" max="11273" width="10.140625" style="812" customWidth="1"/>
    <col min="11274" max="11274" width="9.85546875" style="812" customWidth="1"/>
    <col min="11275" max="11275" width="9.42578125" style="812" customWidth="1"/>
    <col min="11276" max="11276" width="8.140625" style="812" customWidth="1"/>
    <col min="11277" max="11520" width="7.85546875" style="812"/>
    <col min="11521" max="11521" width="3.42578125" style="812" customWidth="1"/>
    <col min="11522" max="11522" width="21.85546875" style="812" customWidth="1"/>
    <col min="11523" max="11523" width="7.140625" style="812" customWidth="1"/>
    <col min="11524" max="11524" width="8.85546875" style="812" customWidth="1"/>
    <col min="11525" max="11525" width="8.5703125" style="812" customWidth="1"/>
    <col min="11526" max="11526" width="10.85546875" style="812" customWidth="1"/>
    <col min="11527" max="11527" width="8.28515625" style="812" customWidth="1"/>
    <col min="11528" max="11528" width="7.7109375" style="812" customWidth="1"/>
    <col min="11529" max="11529" width="10.140625" style="812" customWidth="1"/>
    <col min="11530" max="11530" width="9.85546875" style="812" customWidth="1"/>
    <col min="11531" max="11531" width="9.42578125" style="812" customWidth="1"/>
    <col min="11532" max="11532" width="8.140625" style="812" customWidth="1"/>
    <col min="11533" max="11776" width="7.85546875" style="812"/>
    <col min="11777" max="11777" width="3.42578125" style="812" customWidth="1"/>
    <col min="11778" max="11778" width="21.85546875" style="812" customWidth="1"/>
    <col min="11779" max="11779" width="7.140625" style="812" customWidth="1"/>
    <col min="11780" max="11780" width="8.85546875" style="812" customWidth="1"/>
    <col min="11781" max="11781" width="8.5703125" style="812" customWidth="1"/>
    <col min="11782" max="11782" width="10.85546875" style="812" customWidth="1"/>
    <col min="11783" max="11783" width="8.28515625" style="812" customWidth="1"/>
    <col min="11784" max="11784" width="7.7109375" style="812" customWidth="1"/>
    <col min="11785" max="11785" width="10.140625" style="812" customWidth="1"/>
    <col min="11786" max="11786" width="9.85546875" style="812" customWidth="1"/>
    <col min="11787" max="11787" width="9.42578125" style="812" customWidth="1"/>
    <col min="11788" max="11788" width="8.140625" style="812" customWidth="1"/>
    <col min="11789" max="12032" width="7.85546875" style="812"/>
    <col min="12033" max="12033" width="3.42578125" style="812" customWidth="1"/>
    <col min="12034" max="12034" width="21.85546875" style="812" customWidth="1"/>
    <col min="12035" max="12035" width="7.140625" style="812" customWidth="1"/>
    <col min="12036" max="12036" width="8.85546875" style="812" customWidth="1"/>
    <col min="12037" max="12037" width="8.5703125" style="812" customWidth="1"/>
    <col min="12038" max="12038" width="10.85546875" style="812" customWidth="1"/>
    <col min="12039" max="12039" width="8.28515625" style="812" customWidth="1"/>
    <col min="12040" max="12040" width="7.7109375" style="812" customWidth="1"/>
    <col min="12041" max="12041" width="10.140625" style="812" customWidth="1"/>
    <col min="12042" max="12042" width="9.85546875" style="812" customWidth="1"/>
    <col min="12043" max="12043" width="9.42578125" style="812" customWidth="1"/>
    <col min="12044" max="12044" width="8.140625" style="812" customWidth="1"/>
    <col min="12045" max="12288" width="7.85546875" style="812"/>
    <col min="12289" max="12289" width="3.42578125" style="812" customWidth="1"/>
    <col min="12290" max="12290" width="21.85546875" style="812" customWidth="1"/>
    <col min="12291" max="12291" width="7.140625" style="812" customWidth="1"/>
    <col min="12292" max="12292" width="8.85546875" style="812" customWidth="1"/>
    <col min="12293" max="12293" width="8.5703125" style="812" customWidth="1"/>
    <col min="12294" max="12294" width="10.85546875" style="812" customWidth="1"/>
    <col min="12295" max="12295" width="8.28515625" style="812" customWidth="1"/>
    <col min="12296" max="12296" width="7.7109375" style="812" customWidth="1"/>
    <col min="12297" max="12297" width="10.140625" style="812" customWidth="1"/>
    <col min="12298" max="12298" width="9.85546875" style="812" customWidth="1"/>
    <col min="12299" max="12299" width="9.42578125" style="812" customWidth="1"/>
    <col min="12300" max="12300" width="8.140625" style="812" customWidth="1"/>
    <col min="12301" max="12544" width="7.85546875" style="812"/>
    <col min="12545" max="12545" width="3.42578125" style="812" customWidth="1"/>
    <col min="12546" max="12546" width="21.85546875" style="812" customWidth="1"/>
    <col min="12547" max="12547" width="7.140625" style="812" customWidth="1"/>
    <col min="12548" max="12548" width="8.85546875" style="812" customWidth="1"/>
    <col min="12549" max="12549" width="8.5703125" style="812" customWidth="1"/>
    <col min="12550" max="12550" width="10.85546875" style="812" customWidth="1"/>
    <col min="12551" max="12551" width="8.28515625" style="812" customWidth="1"/>
    <col min="12552" max="12552" width="7.7109375" style="812" customWidth="1"/>
    <col min="12553" max="12553" width="10.140625" style="812" customWidth="1"/>
    <col min="12554" max="12554" width="9.85546875" style="812" customWidth="1"/>
    <col min="12555" max="12555" width="9.42578125" style="812" customWidth="1"/>
    <col min="12556" max="12556" width="8.140625" style="812" customWidth="1"/>
    <col min="12557" max="12800" width="7.85546875" style="812"/>
    <col min="12801" max="12801" width="3.42578125" style="812" customWidth="1"/>
    <col min="12802" max="12802" width="21.85546875" style="812" customWidth="1"/>
    <col min="12803" max="12803" width="7.140625" style="812" customWidth="1"/>
    <col min="12804" max="12804" width="8.85546875" style="812" customWidth="1"/>
    <col min="12805" max="12805" width="8.5703125" style="812" customWidth="1"/>
    <col min="12806" max="12806" width="10.85546875" style="812" customWidth="1"/>
    <col min="12807" max="12807" width="8.28515625" style="812" customWidth="1"/>
    <col min="12808" max="12808" width="7.7109375" style="812" customWidth="1"/>
    <col min="12809" max="12809" width="10.140625" style="812" customWidth="1"/>
    <col min="12810" max="12810" width="9.85546875" style="812" customWidth="1"/>
    <col min="12811" max="12811" width="9.42578125" style="812" customWidth="1"/>
    <col min="12812" max="12812" width="8.140625" style="812" customWidth="1"/>
    <col min="12813" max="13056" width="7.85546875" style="812"/>
    <col min="13057" max="13057" width="3.42578125" style="812" customWidth="1"/>
    <col min="13058" max="13058" width="21.85546875" style="812" customWidth="1"/>
    <col min="13059" max="13059" width="7.140625" style="812" customWidth="1"/>
    <col min="13060" max="13060" width="8.85546875" style="812" customWidth="1"/>
    <col min="13061" max="13061" width="8.5703125" style="812" customWidth="1"/>
    <col min="13062" max="13062" width="10.85546875" style="812" customWidth="1"/>
    <col min="13063" max="13063" width="8.28515625" style="812" customWidth="1"/>
    <col min="13064" max="13064" width="7.7109375" style="812" customWidth="1"/>
    <col min="13065" max="13065" width="10.140625" style="812" customWidth="1"/>
    <col min="13066" max="13066" width="9.85546875" style="812" customWidth="1"/>
    <col min="13067" max="13067" width="9.42578125" style="812" customWidth="1"/>
    <col min="13068" max="13068" width="8.140625" style="812" customWidth="1"/>
    <col min="13069" max="13312" width="7.85546875" style="812"/>
    <col min="13313" max="13313" width="3.42578125" style="812" customWidth="1"/>
    <col min="13314" max="13314" width="21.85546875" style="812" customWidth="1"/>
    <col min="13315" max="13315" width="7.140625" style="812" customWidth="1"/>
    <col min="13316" max="13316" width="8.85546875" style="812" customWidth="1"/>
    <col min="13317" max="13317" width="8.5703125" style="812" customWidth="1"/>
    <col min="13318" max="13318" width="10.85546875" style="812" customWidth="1"/>
    <col min="13319" max="13319" width="8.28515625" style="812" customWidth="1"/>
    <col min="13320" max="13320" width="7.7109375" style="812" customWidth="1"/>
    <col min="13321" max="13321" width="10.140625" style="812" customWidth="1"/>
    <col min="13322" max="13322" width="9.85546875" style="812" customWidth="1"/>
    <col min="13323" max="13323" width="9.42578125" style="812" customWidth="1"/>
    <col min="13324" max="13324" width="8.140625" style="812" customWidth="1"/>
    <col min="13325" max="13568" width="7.85546875" style="812"/>
    <col min="13569" max="13569" width="3.42578125" style="812" customWidth="1"/>
    <col min="13570" max="13570" width="21.85546875" style="812" customWidth="1"/>
    <col min="13571" max="13571" width="7.140625" style="812" customWidth="1"/>
    <col min="13572" max="13572" width="8.85546875" style="812" customWidth="1"/>
    <col min="13573" max="13573" width="8.5703125" style="812" customWidth="1"/>
    <col min="13574" max="13574" width="10.85546875" style="812" customWidth="1"/>
    <col min="13575" max="13575" width="8.28515625" style="812" customWidth="1"/>
    <col min="13576" max="13576" width="7.7109375" style="812" customWidth="1"/>
    <col min="13577" max="13577" width="10.140625" style="812" customWidth="1"/>
    <col min="13578" max="13578" width="9.85546875" style="812" customWidth="1"/>
    <col min="13579" max="13579" width="9.42578125" style="812" customWidth="1"/>
    <col min="13580" max="13580" width="8.140625" style="812" customWidth="1"/>
    <col min="13581" max="13824" width="7.85546875" style="812"/>
    <col min="13825" max="13825" width="3.42578125" style="812" customWidth="1"/>
    <col min="13826" max="13826" width="21.85546875" style="812" customWidth="1"/>
    <col min="13827" max="13827" width="7.140625" style="812" customWidth="1"/>
    <col min="13828" max="13828" width="8.85546875" style="812" customWidth="1"/>
    <col min="13829" max="13829" width="8.5703125" style="812" customWidth="1"/>
    <col min="13830" max="13830" width="10.85546875" style="812" customWidth="1"/>
    <col min="13831" max="13831" width="8.28515625" style="812" customWidth="1"/>
    <col min="13832" max="13832" width="7.7109375" style="812" customWidth="1"/>
    <col min="13833" max="13833" width="10.140625" style="812" customWidth="1"/>
    <col min="13834" max="13834" width="9.85546875" style="812" customWidth="1"/>
    <col min="13835" max="13835" width="9.42578125" style="812" customWidth="1"/>
    <col min="13836" max="13836" width="8.140625" style="812" customWidth="1"/>
    <col min="13837" max="14080" width="7.85546875" style="812"/>
    <col min="14081" max="14081" width="3.42578125" style="812" customWidth="1"/>
    <col min="14082" max="14082" width="21.85546875" style="812" customWidth="1"/>
    <col min="14083" max="14083" width="7.140625" style="812" customWidth="1"/>
    <col min="14084" max="14084" width="8.85546875" style="812" customWidth="1"/>
    <col min="14085" max="14085" width="8.5703125" style="812" customWidth="1"/>
    <col min="14086" max="14086" width="10.85546875" style="812" customWidth="1"/>
    <col min="14087" max="14087" width="8.28515625" style="812" customWidth="1"/>
    <col min="14088" max="14088" width="7.7109375" style="812" customWidth="1"/>
    <col min="14089" max="14089" width="10.140625" style="812" customWidth="1"/>
    <col min="14090" max="14090" width="9.85546875" style="812" customWidth="1"/>
    <col min="14091" max="14091" width="9.42578125" style="812" customWidth="1"/>
    <col min="14092" max="14092" width="8.140625" style="812" customWidth="1"/>
    <col min="14093" max="14336" width="7.85546875" style="812"/>
    <col min="14337" max="14337" width="3.42578125" style="812" customWidth="1"/>
    <col min="14338" max="14338" width="21.85546875" style="812" customWidth="1"/>
    <col min="14339" max="14339" width="7.140625" style="812" customWidth="1"/>
    <col min="14340" max="14340" width="8.85546875" style="812" customWidth="1"/>
    <col min="14341" max="14341" width="8.5703125" style="812" customWidth="1"/>
    <col min="14342" max="14342" width="10.85546875" style="812" customWidth="1"/>
    <col min="14343" max="14343" width="8.28515625" style="812" customWidth="1"/>
    <col min="14344" max="14344" width="7.7109375" style="812" customWidth="1"/>
    <col min="14345" max="14345" width="10.140625" style="812" customWidth="1"/>
    <col min="14346" max="14346" width="9.85546875" style="812" customWidth="1"/>
    <col min="14347" max="14347" width="9.42578125" style="812" customWidth="1"/>
    <col min="14348" max="14348" width="8.140625" style="812" customWidth="1"/>
    <col min="14349" max="14592" width="7.85546875" style="812"/>
    <col min="14593" max="14593" width="3.42578125" style="812" customWidth="1"/>
    <col min="14594" max="14594" width="21.85546875" style="812" customWidth="1"/>
    <col min="14595" max="14595" width="7.140625" style="812" customWidth="1"/>
    <col min="14596" max="14596" width="8.85546875" style="812" customWidth="1"/>
    <col min="14597" max="14597" width="8.5703125" style="812" customWidth="1"/>
    <col min="14598" max="14598" width="10.85546875" style="812" customWidth="1"/>
    <col min="14599" max="14599" width="8.28515625" style="812" customWidth="1"/>
    <col min="14600" max="14600" width="7.7109375" style="812" customWidth="1"/>
    <col min="14601" max="14601" width="10.140625" style="812" customWidth="1"/>
    <col min="14602" max="14602" width="9.85546875" style="812" customWidth="1"/>
    <col min="14603" max="14603" width="9.42578125" style="812" customWidth="1"/>
    <col min="14604" max="14604" width="8.140625" style="812" customWidth="1"/>
    <col min="14605" max="14848" width="7.85546875" style="812"/>
    <col min="14849" max="14849" width="3.42578125" style="812" customWidth="1"/>
    <col min="14850" max="14850" width="21.85546875" style="812" customWidth="1"/>
    <col min="14851" max="14851" width="7.140625" style="812" customWidth="1"/>
    <col min="14852" max="14852" width="8.85546875" style="812" customWidth="1"/>
    <col min="14853" max="14853" width="8.5703125" style="812" customWidth="1"/>
    <col min="14854" max="14854" width="10.85546875" style="812" customWidth="1"/>
    <col min="14855" max="14855" width="8.28515625" style="812" customWidth="1"/>
    <col min="14856" max="14856" width="7.7109375" style="812" customWidth="1"/>
    <col min="14857" max="14857" width="10.140625" style="812" customWidth="1"/>
    <col min="14858" max="14858" width="9.85546875" style="812" customWidth="1"/>
    <col min="14859" max="14859" width="9.42578125" style="812" customWidth="1"/>
    <col min="14860" max="14860" width="8.140625" style="812" customWidth="1"/>
    <col min="14861" max="15104" width="7.85546875" style="812"/>
    <col min="15105" max="15105" width="3.42578125" style="812" customWidth="1"/>
    <col min="15106" max="15106" width="21.85546875" style="812" customWidth="1"/>
    <col min="15107" max="15107" width="7.140625" style="812" customWidth="1"/>
    <col min="15108" max="15108" width="8.85546875" style="812" customWidth="1"/>
    <col min="15109" max="15109" width="8.5703125" style="812" customWidth="1"/>
    <col min="15110" max="15110" width="10.85546875" style="812" customWidth="1"/>
    <col min="15111" max="15111" width="8.28515625" style="812" customWidth="1"/>
    <col min="15112" max="15112" width="7.7109375" style="812" customWidth="1"/>
    <col min="15113" max="15113" width="10.140625" style="812" customWidth="1"/>
    <col min="15114" max="15114" width="9.85546875" style="812" customWidth="1"/>
    <col min="15115" max="15115" width="9.42578125" style="812" customWidth="1"/>
    <col min="15116" max="15116" width="8.140625" style="812" customWidth="1"/>
    <col min="15117" max="15360" width="7.85546875" style="812"/>
    <col min="15361" max="15361" width="3.42578125" style="812" customWidth="1"/>
    <col min="15362" max="15362" width="21.85546875" style="812" customWidth="1"/>
    <col min="15363" max="15363" width="7.140625" style="812" customWidth="1"/>
    <col min="15364" max="15364" width="8.85546875" style="812" customWidth="1"/>
    <col min="15365" max="15365" width="8.5703125" style="812" customWidth="1"/>
    <col min="15366" max="15366" width="10.85546875" style="812" customWidth="1"/>
    <col min="15367" max="15367" width="8.28515625" style="812" customWidth="1"/>
    <col min="15368" max="15368" width="7.7109375" style="812" customWidth="1"/>
    <col min="15369" max="15369" width="10.140625" style="812" customWidth="1"/>
    <col min="15370" max="15370" width="9.85546875" style="812" customWidth="1"/>
    <col min="15371" max="15371" width="9.42578125" style="812" customWidth="1"/>
    <col min="15372" max="15372" width="8.140625" style="812" customWidth="1"/>
    <col min="15373" max="15616" width="7.85546875" style="812"/>
    <col min="15617" max="15617" width="3.42578125" style="812" customWidth="1"/>
    <col min="15618" max="15618" width="21.85546875" style="812" customWidth="1"/>
    <col min="15619" max="15619" width="7.140625" style="812" customWidth="1"/>
    <col min="15620" max="15620" width="8.85546875" style="812" customWidth="1"/>
    <col min="15621" max="15621" width="8.5703125" style="812" customWidth="1"/>
    <col min="15622" max="15622" width="10.85546875" style="812" customWidth="1"/>
    <col min="15623" max="15623" width="8.28515625" style="812" customWidth="1"/>
    <col min="15624" max="15624" width="7.7109375" style="812" customWidth="1"/>
    <col min="15625" max="15625" width="10.140625" style="812" customWidth="1"/>
    <col min="15626" max="15626" width="9.85546875" style="812" customWidth="1"/>
    <col min="15627" max="15627" width="9.42578125" style="812" customWidth="1"/>
    <col min="15628" max="15628" width="8.140625" style="812" customWidth="1"/>
    <col min="15629" max="15872" width="7.85546875" style="812"/>
    <col min="15873" max="15873" width="3.42578125" style="812" customWidth="1"/>
    <col min="15874" max="15874" width="21.85546875" style="812" customWidth="1"/>
    <col min="15875" max="15875" width="7.140625" style="812" customWidth="1"/>
    <col min="15876" max="15876" width="8.85546875" style="812" customWidth="1"/>
    <col min="15877" max="15877" width="8.5703125" style="812" customWidth="1"/>
    <col min="15878" max="15878" width="10.85546875" style="812" customWidth="1"/>
    <col min="15879" max="15879" width="8.28515625" style="812" customWidth="1"/>
    <col min="15880" max="15880" width="7.7109375" style="812" customWidth="1"/>
    <col min="15881" max="15881" width="10.140625" style="812" customWidth="1"/>
    <col min="15882" max="15882" width="9.85546875" style="812" customWidth="1"/>
    <col min="15883" max="15883" width="9.42578125" style="812" customWidth="1"/>
    <col min="15884" max="15884" width="8.140625" style="812" customWidth="1"/>
    <col min="15885" max="16128" width="7.85546875" style="812"/>
    <col min="16129" max="16129" width="3.42578125" style="812" customWidth="1"/>
    <col min="16130" max="16130" width="21.85546875" style="812" customWidth="1"/>
    <col min="16131" max="16131" width="7.140625" style="812" customWidth="1"/>
    <col min="16132" max="16132" width="8.85546875" style="812" customWidth="1"/>
    <col min="16133" max="16133" width="8.5703125" style="812" customWidth="1"/>
    <col min="16134" max="16134" width="10.85546875" style="812" customWidth="1"/>
    <col min="16135" max="16135" width="8.28515625" style="812" customWidth="1"/>
    <col min="16136" max="16136" width="7.7109375" style="812" customWidth="1"/>
    <col min="16137" max="16137" width="10.140625" style="812" customWidth="1"/>
    <col min="16138" max="16138" width="9.85546875" style="812" customWidth="1"/>
    <col min="16139" max="16139" width="9.42578125" style="812" customWidth="1"/>
    <col min="16140" max="16140" width="8.140625" style="812" customWidth="1"/>
    <col min="16141" max="16384" width="7.85546875" style="812"/>
  </cols>
  <sheetData>
    <row r="1" spans="1:20" ht="14.25" customHeight="1">
      <c r="A1" s="1921" t="s">
        <v>1737</v>
      </c>
      <c r="B1" s="826"/>
      <c r="C1" s="827"/>
      <c r="D1" s="827"/>
      <c r="E1" s="827"/>
      <c r="F1" s="854"/>
      <c r="G1" s="827"/>
      <c r="H1" s="827"/>
      <c r="I1" s="827"/>
    </row>
    <row r="2" spans="1:20" ht="12.75" customHeight="1">
      <c r="A2" s="2057" t="s">
        <v>767</v>
      </c>
      <c r="B2" s="2057"/>
      <c r="C2" s="2057"/>
      <c r="D2" s="2057"/>
      <c r="E2" s="2057"/>
      <c r="F2" s="2057"/>
    </row>
    <row r="3" spans="1:20" s="911" customFormat="1" ht="21.75" customHeight="1">
      <c r="A3" s="2126" t="s">
        <v>768</v>
      </c>
      <c r="B3" s="2126"/>
      <c r="C3" s="2126"/>
      <c r="D3" s="2126"/>
      <c r="E3" s="2126"/>
      <c r="F3" s="2126"/>
      <c r="G3" s="1952"/>
      <c r="H3" s="1952"/>
      <c r="I3" s="1952"/>
      <c r="J3" s="1952"/>
      <c r="K3" s="1952"/>
      <c r="L3" s="1952"/>
    </row>
    <row r="4" spans="1:20" ht="12.95" customHeight="1">
      <c r="A4" s="2121">
        <v>2016</v>
      </c>
      <c r="B4" s="2174"/>
      <c r="C4" s="1071"/>
      <c r="D4" s="1072"/>
      <c r="E4" s="1057"/>
      <c r="F4" s="849"/>
      <c r="I4" s="827"/>
      <c r="K4" s="827"/>
      <c r="L4" s="849" t="s">
        <v>673</v>
      </c>
    </row>
    <row r="5" spans="1:20" ht="22.5" customHeight="1">
      <c r="A5" s="2134" t="s">
        <v>674</v>
      </c>
      <c r="B5" s="2132"/>
      <c r="C5" s="2118" t="s">
        <v>769</v>
      </c>
      <c r="D5" s="2118"/>
      <c r="E5" s="2118"/>
      <c r="F5" s="2118"/>
      <c r="G5" s="2177"/>
      <c r="H5" s="1142"/>
      <c r="I5" s="2118" t="s">
        <v>770</v>
      </c>
      <c r="J5" s="2118"/>
      <c r="K5" s="2118"/>
      <c r="L5" s="2177"/>
    </row>
    <row r="6" spans="1:20" ht="57.75" customHeight="1">
      <c r="A6" s="2175"/>
      <c r="B6" s="2176"/>
      <c r="C6" s="1143" t="s">
        <v>771</v>
      </c>
      <c r="D6" s="1144" t="s">
        <v>772</v>
      </c>
      <c r="E6" s="1144" t="s">
        <v>773</v>
      </c>
      <c r="F6" s="1144" t="s">
        <v>774</v>
      </c>
      <c r="G6" s="1144" t="s">
        <v>775</v>
      </c>
      <c r="H6" s="1144" t="s">
        <v>99</v>
      </c>
      <c r="I6" s="1144" t="s">
        <v>776</v>
      </c>
      <c r="J6" s="1119" t="s">
        <v>773</v>
      </c>
      <c r="K6" s="1119" t="s">
        <v>777</v>
      </c>
      <c r="L6" s="1119" t="s">
        <v>775</v>
      </c>
    </row>
    <row r="7" spans="1:20" s="1065" customFormat="1" ht="12.95" customHeight="1">
      <c r="A7" s="1102"/>
      <c r="B7" s="1102"/>
      <c r="C7" s="1103"/>
      <c r="D7" s="1103"/>
      <c r="E7" s="1103"/>
      <c r="F7" s="1103"/>
      <c r="G7" s="1103"/>
      <c r="H7" s="1103"/>
      <c r="I7" s="1103"/>
      <c r="J7" s="1103"/>
      <c r="K7" s="1103"/>
      <c r="L7" s="1103"/>
    </row>
    <row r="8" spans="1:20" s="826" customFormat="1" ht="15.75" customHeight="1">
      <c r="A8" s="826" t="s">
        <v>0</v>
      </c>
      <c r="B8" s="853"/>
      <c r="C8" s="876">
        <v>4294.9999999999955</v>
      </c>
      <c r="D8" s="1145">
        <v>1449.0000000000007</v>
      </c>
      <c r="E8" s="873">
        <v>1224.0000000000011</v>
      </c>
      <c r="F8" s="873">
        <v>516.00000000000023</v>
      </c>
      <c r="G8" s="873">
        <v>1106</v>
      </c>
      <c r="H8" s="873">
        <v>3961.9999999999991</v>
      </c>
      <c r="I8" s="873">
        <v>1291.0000000000007</v>
      </c>
      <c r="J8" s="873">
        <v>1128.9999999999995</v>
      </c>
      <c r="K8" s="873">
        <v>479.00000000000034</v>
      </c>
      <c r="L8" s="873">
        <v>1062.9999999999995</v>
      </c>
      <c r="M8" s="873"/>
      <c r="N8" s="873"/>
      <c r="O8" s="873"/>
      <c r="P8" s="873"/>
      <c r="Q8" s="873"/>
    </row>
    <row r="9" spans="1:20" s="826" customFormat="1" ht="15.75" customHeight="1">
      <c r="C9" s="869"/>
      <c r="D9" s="1146"/>
      <c r="E9" s="843"/>
      <c r="F9" s="843"/>
      <c r="G9" s="843"/>
      <c r="N9" s="1147"/>
      <c r="O9" s="1147"/>
      <c r="P9" s="1147"/>
      <c r="Q9" s="1147"/>
      <c r="R9" s="1147"/>
      <c r="S9" s="1147"/>
      <c r="T9" s="1148"/>
    </row>
    <row r="10" spans="1:20" s="827" customFormat="1" ht="15.75" customHeight="1">
      <c r="B10" s="827" t="s">
        <v>681</v>
      </c>
      <c r="C10" s="876">
        <v>1086</v>
      </c>
      <c r="D10" s="1134">
        <v>372.00000000000017</v>
      </c>
      <c r="E10" s="874">
        <v>318</v>
      </c>
      <c r="F10" s="874">
        <v>146.00000000000003</v>
      </c>
      <c r="G10" s="874">
        <v>250</v>
      </c>
      <c r="H10" s="843">
        <v>1016.0000000000002</v>
      </c>
      <c r="I10" s="844">
        <v>333</v>
      </c>
      <c r="J10" s="844">
        <v>302.00000000000006</v>
      </c>
      <c r="K10" s="844">
        <v>139.00000000000003</v>
      </c>
      <c r="L10" s="844">
        <v>242.00000000000009</v>
      </c>
      <c r="M10" s="844"/>
      <c r="N10" s="1149"/>
      <c r="O10" s="1149"/>
      <c r="P10" s="1149"/>
      <c r="Q10" s="1149"/>
      <c r="R10" s="1149"/>
      <c r="S10" s="1064"/>
      <c r="T10" s="1150"/>
    </row>
    <row r="11" spans="1:20" s="827" customFormat="1" ht="15.75" customHeight="1">
      <c r="B11" s="827" t="s">
        <v>682</v>
      </c>
      <c r="C11" s="876">
        <v>364.00000000000011</v>
      </c>
      <c r="D11" s="1134">
        <v>121</v>
      </c>
      <c r="E11" s="874">
        <v>122.99999999999999</v>
      </c>
      <c r="F11" s="874">
        <v>27.000000000000004</v>
      </c>
      <c r="G11" s="874">
        <v>93</v>
      </c>
      <c r="H11" s="873">
        <v>339.00000000000006</v>
      </c>
      <c r="I11" s="874">
        <v>108</v>
      </c>
      <c r="J11" s="874">
        <v>115</v>
      </c>
      <c r="K11" s="874">
        <v>25</v>
      </c>
      <c r="L11" s="874">
        <v>91.000000000000028</v>
      </c>
      <c r="M11" s="844"/>
      <c r="N11" s="1149"/>
      <c r="O11" s="1149"/>
      <c r="P11" s="1149"/>
      <c r="Q11" s="1149"/>
      <c r="R11" s="1149"/>
      <c r="S11" s="1064"/>
      <c r="T11" s="1150"/>
    </row>
    <row r="12" spans="1:20" s="827" customFormat="1" ht="15.75" customHeight="1">
      <c r="B12" s="2171" t="s">
        <v>683</v>
      </c>
      <c r="C12" s="2172">
        <v>63</v>
      </c>
      <c r="D12" s="2173">
        <v>16</v>
      </c>
      <c r="E12" s="2173">
        <v>19</v>
      </c>
      <c r="F12" s="2173">
        <v>6</v>
      </c>
      <c r="G12" s="2173">
        <v>22.000000000000004</v>
      </c>
      <c r="H12" s="2172">
        <v>55</v>
      </c>
      <c r="I12" s="2173">
        <v>11.999999999999998</v>
      </c>
      <c r="J12" s="2173">
        <v>15.000000000000004</v>
      </c>
      <c r="K12" s="2173">
        <v>6</v>
      </c>
      <c r="L12" s="2173">
        <v>22.000000000000004</v>
      </c>
      <c r="M12" s="844"/>
      <c r="N12" s="1149"/>
      <c r="O12" s="1149"/>
      <c r="P12" s="1149"/>
      <c r="Q12" s="1149"/>
      <c r="R12" s="1149"/>
      <c r="S12" s="1064"/>
      <c r="T12" s="1150"/>
    </row>
    <row r="13" spans="1:20" s="827" customFormat="1" ht="15.75" customHeight="1">
      <c r="B13" s="2171"/>
      <c r="C13" s="2172"/>
      <c r="D13" s="2173"/>
      <c r="E13" s="2173"/>
      <c r="F13" s="2173"/>
      <c r="G13" s="2173"/>
      <c r="H13" s="2172"/>
      <c r="I13" s="2173"/>
      <c r="J13" s="2173"/>
      <c r="K13" s="2173"/>
      <c r="L13" s="2173"/>
      <c r="M13" s="844"/>
      <c r="N13" s="1149"/>
      <c r="O13" s="1149"/>
      <c r="P13" s="1149"/>
      <c r="Q13" s="1149"/>
      <c r="R13" s="1149"/>
      <c r="S13" s="1064"/>
      <c r="T13" s="1150"/>
    </row>
    <row r="14" spans="1:20" s="827" customFormat="1" ht="15.75" customHeight="1">
      <c r="B14" s="845" t="s">
        <v>684</v>
      </c>
      <c r="C14" s="876">
        <v>405.99999999999994</v>
      </c>
      <c r="D14" s="1134">
        <v>138.00000000000003</v>
      </c>
      <c r="E14" s="874">
        <v>148.99999999999994</v>
      </c>
      <c r="F14" s="874">
        <v>51.999999999999993</v>
      </c>
      <c r="G14" s="874">
        <v>67.000000000000014</v>
      </c>
      <c r="H14" s="873">
        <v>352</v>
      </c>
      <c r="I14" s="874">
        <v>122.00000000000003</v>
      </c>
      <c r="J14" s="874">
        <v>129</v>
      </c>
      <c r="K14" s="874">
        <v>44</v>
      </c>
      <c r="L14" s="874">
        <v>57</v>
      </c>
      <c r="M14" s="844"/>
      <c r="N14" s="1149"/>
      <c r="O14" s="1149"/>
      <c r="P14" s="1149"/>
      <c r="Q14" s="1149"/>
      <c r="R14" s="1149"/>
      <c r="S14" s="1064"/>
      <c r="T14" s="1150"/>
    </row>
    <row r="15" spans="1:20" s="827" customFormat="1" ht="15.75" customHeight="1">
      <c r="B15" s="845" t="s">
        <v>685</v>
      </c>
      <c r="C15" s="876">
        <v>313</v>
      </c>
      <c r="D15" s="1134">
        <v>108.99999999999999</v>
      </c>
      <c r="E15" s="874">
        <v>65</v>
      </c>
      <c r="F15" s="874">
        <v>44</v>
      </c>
      <c r="G15" s="874">
        <v>94.999999999999972</v>
      </c>
      <c r="H15" s="873">
        <v>274</v>
      </c>
      <c r="I15" s="874">
        <v>88.000000000000014</v>
      </c>
      <c r="J15" s="874">
        <v>61.999999999999993</v>
      </c>
      <c r="K15" s="874">
        <v>41.000000000000007</v>
      </c>
      <c r="L15" s="874">
        <v>82.999999999999972</v>
      </c>
      <c r="M15" s="844"/>
      <c r="N15" s="1149"/>
      <c r="O15" s="1149"/>
      <c r="P15" s="1149"/>
      <c r="Q15" s="1149"/>
      <c r="R15" s="1149"/>
      <c r="S15" s="1064"/>
      <c r="T15" s="1150"/>
    </row>
    <row r="16" spans="1:20" s="827" customFormat="1" ht="15.75" customHeight="1">
      <c r="B16" s="845" t="s">
        <v>686</v>
      </c>
      <c r="C16" s="876">
        <v>490</v>
      </c>
      <c r="D16" s="1134">
        <v>169</v>
      </c>
      <c r="E16" s="874">
        <v>154.99999999999997</v>
      </c>
      <c r="F16" s="874">
        <v>72</v>
      </c>
      <c r="G16" s="874">
        <v>93.999999999999986</v>
      </c>
      <c r="H16" s="873">
        <v>461</v>
      </c>
      <c r="I16" s="874">
        <v>151</v>
      </c>
      <c r="J16" s="874">
        <v>154</v>
      </c>
      <c r="K16" s="874">
        <v>64.999999999999972</v>
      </c>
      <c r="L16" s="874">
        <v>90.999999999999972</v>
      </c>
      <c r="M16" s="844"/>
      <c r="N16" s="1149"/>
      <c r="O16" s="1149"/>
      <c r="P16" s="1149"/>
      <c r="Q16" s="1149"/>
      <c r="R16" s="1149"/>
      <c r="S16" s="1064"/>
      <c r="T16" s="1150"/>
    </row>
    <row r="17" spans="1:20" s="827" customFormat="1" ht="15.75" customHeight="1">
      <c r="B17" s="845" t="s">
        <v>687</v>
      </c>
      <c r="C17" s="876">
        <v>567.99999999999989</v>
      </c>
      <c r="D17" s="1134">
        <v>147</v>
      </c>
      <c r="E17" s="874">
        <v>121.00000000000001</v>
      </c>
      <c r="F17" s="874">
        <v>75</v>
      </c>
      <c r="G17" s="874">
        <v>225.00000000000003</v>
      </c>
      <c r="H17" s="873">
        <v>535.00000000000023</v>
      </c>
      <c r="I17" s="874">
        <v>138.99999999999997</v>
      </c>
      <c r="J17" s="874">
        <v>112.00000000000001</v>
      </c>
      <c r="K17" s="874">
        <v>66.000000000000014</v>
      </c>
      <c r="L17" s="874">
        <v>218.00000000000006</v>
      </c>
      <c r="M17" s="844"/>
      <c r="N17" s="1149"/>
      <c r="O17" s="1149"/>
      <c r="P17" s="1149"/>
      <c r="Q17" s="1149"/>
      <c r="R17" s="1149"/>
      <c r="S17" s="1064"/>
      <c r="T17" s="1150"/>
    </row>
    <row r="18" spans="1:20" s="827" customFormat="1" ht="15.75" customHeight="1">
      <c r="B18" s="845" t="s">
        <v>688</v>
      </c>
      <c r="C18" s="876">
        <v>656.00000000000011</v>
      </c>
      <c r="D18" s="1134">
        <v>258.99999999999989</v>
      </c>
      <c r="E18" s="874">
        <v>154.99999999999994</v>
      </c>
      <c r="F18" s="874">
        <v>57.999999999999993</v>
      </c>
      <c r="G18" s="874">
        <v>184</v>
      </c>
      <c r="H18" s="873">
        <v>604.99999999999989</v>
      </c>
      <c r="I18" s="874">
        <v>220.99999999999997</v>
      </c>
      <c r="J18" s="874">
        <v>142.99999999999997</v>
      </c>
      <c r="K18" s="874">
        <v>57.000000000000014</v>
      </c>
      <c r="L18" s="874">
        <v>184</v>
      </c>
      <c r="M18" s="844"/>
      <c r="N18" s="1149"/>
      <c r="O18" s="1149"/>
      <c r="P18" s="1149"/>
      <c r="Q18" s="1149"/>
      <c r="R18" s="1149"/>
      <c r="S18" s="1064"/>
      <c r="T18" s="1150"/>
    </row>
    <row r="19" spans="1:20" s="827" customFormat="1" ht="15.75" customHeight="1">
      <c r="B19" s="845" t="s">
        <v>689</v>
      </c>
      <c r="C19" s="1145">
        <v>285</v>
      </c>
      <c r="D19" s="1134">
        <v>94</v>
      </c>
      <c r="E19" s="874">
        <v>111</v>
      </c>
      <c r="F19" s="874">
        <v>32</v>
      </c>
      <c r="G19" s="874">
        <v>47.999999999999993</v>
      </c>
      <c r="H19" s="873">
        <v>263</v>
      </c>
      <c r="I19" s="874">
        <v>93</v>
      </c>
      <c r="J19" s="874">
        <v>91.000000000000014</v>
      </c>
      <c r="K19" s="874">
        <v>32</v>
      </c>
      <c r="L19" s="874">
        <v>47</v>
      </c>
      <c r="M19" s="844"/>
      <c r="N19" s="1149"/>
      <c r="O19" s="1149"/>
      <c r="P19" s="1149"/>
      <c r="Q19" s="1149"/>
      <c r="R19" s="1149"/>
      <c r="S19" s="1064"/>
      <c r="T19" s="1150"/>
    </row>
    <row r="20" spans="1:20" s="827" customFormat="1" ht="15.75" customHeight="1">
      <c r="B20" s="431" t="s">
        <v>690</v>
      </c>
      <c r="C20" s="1145">
        <v>64</v>
      </c>
      <c r="D20" s="1134">
        <v>24</v>
      </c>
      <c r="E20" s="874">
        <v>8</v>
      </c>
      <c r="F20" s="874">
        <v>4</v>
      </c>
      <c r="G20" s="874">
        <v>28</v>
      </c>
      <c r="H20" s="873">
        <v>62</v>
      </c>
      <c r="I20" s="874">
        <v>24</v>
      </c>
      <c r="J20" s="874">
        <v>6</v>
      </c>
      <c r="K20" s="874">
        <v>4</v>
      </c>
      <c r="L20" s="874">
        <v>28</v>
      </c>
      <c r="M20" s="844"/>
      <c r="N20" s="1149"/>
      <c r="O20" s="1149"/>
      <c r="P20" s="1149"/>
      <c r="Q20" s="1149"/>
      <c r="R20" s="1149"/>
      <c r="S20" s="1064"/>
      <c r="T20" s="1150"/>
    </row>
    <row r="21" spans="1:20" s="827" customFormat="1" ht="6.95" customHeight="1">
      <c r="B21" s="431"/>
      <c r="C21" s="873"/>
      <c r="D21" s="874"/>
      <c r="E21" s="874"/>
      <c r="F21" s="874"/>
      <c r="G21" s="874"/>
      <c r="H21" s="874"/>
      <c r="I21" s="874"/>
      <c r="J21" s="874"/>
      <c r="K21" s="874"/>
      <c r="L21" s="874"/>
      <c r="M21" s="844"/>
      <c r="N21" s="1149"/>
      <c r="O21" s="1064"/>
      <c r="P21" s="1064"/>
      <c r="Q21" s="1064"/>
      <c r="R21" s="1064"/>
      <c r="S21" s="1064"/>
      <c r="T21" s="1149"/>
    </row>
    <row r="22" spans="1:20" ht="3" customHeight="1" thickBot="1">
      <c r="A22" s="840"/>
      <c r="B22" s="840"/>
      <c r="C22" s="1084"/>
      <c r="D22" s="1084"/>
      <c r="E22" s="1084"/>
      <c r="F22" s="1084"/>
      <c r="G22" s="1084"/>
      <c r="H22" s="1084"/>
      <c r="I22" s="1084"/>
      <c r="J22" s="1084"/>
      <c r="K22" s="1084"/>
      <c r="L22" s="1084"/>
    </row>
    <row r="23" spans="1:20" ht="12.75" customHeight="1" thickTop="1">
      <c r="A23" s="2116"/>
      <c r="B23" s="2116"/>
      <c r="C23" s="2116"/>
      <c r="D23" s="2116"/>
      <c r="E23" s="2116"/>
      <c r="F23" s="827"/>
      <c r="G23" s="827"/>
      <c r="H23" s="827"/>
    </row>
    <row r="24" spans="1:20" s="1089" customFormat="1" ht="18.75" customHeight="1">
      <c r="A24" s="1151" t="s">
        <v>691</v>
      </c>
      <c r="B24" s="1086"/>
      <c r="C24" s="1087"/>
      <c r="D24" s="1086"/>
      <c r="E24" s="1086"/>
      <c r="F24" s="1086"/>
      <c r="G24" s="1086"/>
      <c r="H24" s="1086"/>
      <c r="I24" s="1086"/>
      <c r="J24" s="1086"/>
      <c r="K24" s="1088"/>
      <c r="L24" s="1088"/>
    </row>
    <row r="25" spans="1:20" s="1109" customFormat="1" ht="9" customHeight="1">
      <c r="A25" s="1098" t="s">
        <v>778</v>
      </c>
      <c r="B25" s="1086"/>
      <c r="C25" s="1087"/>
      <c r="D25" s="1086"/>
      <c r="E25" s="1086"/>
      <c r="F25" s="1086"/>
      <c r="G25" s="1086"/>
      <c r="H25" s="1086"/>
      <c r="I25" s="1086"/>
      <c r="J25" s="1086"/>
      <c r="K25" s="1088"/>
      <c r="L25" s="1088"/>
    </row>
  </sheetData>
  <mergeCells count="18">
    <mergeCell ref="F12:F13"/>
    <mergeCell ref="G12:G13"/>
    <mergeCell ref="A2:F2"/>
    <mergeCell ref="A3:L3"/>
    <mergeCell ref="A4:B4"/>
    <mergeCell ref="A5:B6"/>
    <mergeCell ref="C5:G5"/>
    <mergeCell ref="I5:L5"/>
    <mergeCell ref="H12:H13"/>
    <mergeCell ref="I12:I13"/>
    <mergeCell ref="J12:J13"/>
    <mergeCell ref="K12:K13"/>
    <mergeCell ref="L12:L13"/>
    <mergeCell ref="A23:E23"/>
    <mergeCell ref="B12:B13"/>
    <mergeCell ref="C12:C13"/>
    <mergeCell ref="D12:D13"/>
    <mergeCell ref="E12:E13"/>
  </mergeCells>
  <hyperlinks>
    <hyperlink ref="A25" r:id="rId1"/>
    <hyperlink ref="A1" location="Índice!A1" display="Voltar ao índice"/>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59.xml><?xml version="1.0" encoding="utf-8"?>
<worksheet xmlns="http://schemas.openxmlformats.org/spreadsheetml/2006/main" xmlns:r="http://schemas.openxmlformats.org/officeDocument/2006/relationships">
  <dimension ref="A1:M25"/>
  <sheetViews>
    <sheetView workbookViewId="0"/>
  </sheetViews>
  <sheetFormatPr defaultRowHeight="12.75"/>
  <cols>
    <col min="1" max="1" width="3.5703125" style="1124" customWidth="1"/>
    <col min="2" max="2" width="19.42578125" style="1124" customWidth="1"/>
    <col min="3" max="3" width="5.28515625" style="1124" customWidth="1"/>
    <col min="4" max="4" width="9" style="1124" customWidth="1"/>
    <col min="5" max="5" width="6.140625" style="1124" customWidth="1"/>
    <col min="6" max="6" width="7.7109375" style="1124" customWidth="1"/>
    <col min="7" max="7" width="6.140625" style="1124" customWidth="1"/>
    <col min="8" max="8" width="4.85546875" style="1124" customWidth="1"/>
    <col min="9" max="9" width="9.5703125" style="1124" customWidth="1"/>
    <col min="10" max="10" width="6" style="1124" customWidth="1"/>
    <col min="11" max="11" width="6.28515625" style="1124" customWidth="1"/>
    <col min="12" max="12" width="7.7109375" style="1124" customWidth="1"/>
    <col min="13" max="256" width="9.140625" style="1124"/>
    <col min="257" max="257" width="3.5703125" style="1124" customWidth="1"/>
    <col min="258" max="258" width="19.42578125" style="1124" customWidth="1"/>
    <col min="259" max="259" width="5.28515625" style="1124" customWidth="1"/>
    <col min="260" max="260" width="9" style="1124" customWidth="1"/>
    <col min="261" max="261" width="6.140625" style="1124" customWidth="1"/>
    <col min="262" max="262" width="7.7109375" style="1124" customWidth="1"/>
    <col min="263" max="263" width="6.140625" style="1124" customWidth="1"/>
    <col min="264" max="264" width="4.85546875" style="1124" customWidth="1"/>
    <col min="265" max="265" width="9.5703125" style="1124" customWidth="1"/>
    <col min="266" max="266" width="6" style="1124" customWidth="1"/>
    <col min="267" max="267" width="6.28515625" style="1124" customWidth="1"/>
    <col min="268" max="268" width="7.7109375" style="1124" customWidth="1"/>
    <col min="269" max="512" width="9.140625" style="1124"/>
    <col min="513" max="513" width="3.5703125" style="1124" customWidth="1"/>
    <col min="514" max="514" width="19.42578125" style="1124" customWidth="1"/>
    <col min="515" max="515" width="5.28515625" style="1124" customWidth="1"/>
    <col min="516" max="516" width="9" style="1124" customWidth="1"/>
    <col min="517" max="517" width="6.140625" style="1124" customWidth="1"/>
    <col min="518" max="518" width="7.7109375" style="1124" customWidth="1"/>
    <col min="519" max="519" width="6.140625" style="1124" customWidth="1"/>
    <col min="520" max="520" width="4.85546875" style="1124" customWidth="1"/>
    <col min="521" max="521" width="9.5703125" style="1124" customWidth="1"/>
    <col min="522" max="522" width="6" style="1124" customWidth="1"/>
    <col min="523" max="523" width="6.28515625" style="1124" customWidth="1"/>
    <col min="524" max="524" width="7.7109375" style="1124" customWidth="1"/>
    <col min="525" max="768" width="9.140625" style="1124"/>
    <col min="769" max="769" width="3.5703125" style="1124" customWidth="1"/>
    <col min="770" max="770" width="19.42578125" style="1124" customWidth="1"/>
    <col min="771" max="771" width="5.28515625" style="1124" customWidth="1"/>
    <col min="772" max="772" width="9" style="1124" customWidth="1"/>
    <col min="773" max="773" width="6.140625" style="1124" customWidth="1"/>
    <col min="774" max="774" width="7.7109375" style="1124" customWidth="1"/>
    <col min="775" max="775" width="6.140625" style="1124" customWidth="1"/>
    <col min="776" max="776" width="4.85546875" style="1124" customWidth="1"/>
    <col min="777" max="777" width="9.5703125" style="1124" customWidth="1"/>
    <col min="778" max="778" width="6" style="1124" customWidth="1"/>
    <col min="779" max="779" width="6.28515625" style="1124" customWidth="1"/>
    <col min="780" max="780" width="7.7109375" style="1124" customWidth="1"/>
    <col min="781" max="1024" width="9.140625" style="1124"/>
    <col min="1025" max="1025" width="3.5703125" style="1124" customWidth="1"/>
    <col min="1026" max="1026" width="19.42578125" style="1124" customWidth="1"/>
    <col min="1027" max="1027" width="5.28515625" style="1124" customWidth="1"/>
    <col min="1028" max="1028" width="9" style="1124" customWidth="1"/>
    <col min="1029" max="1029" width="6.140625" style="1124" customWidth="1"/>
    <col min="1030" max="1030" width="7.7109375" style="1124" customWidth="1"/>
    <col min="1031" max="1031" width="6.140625" style="1124" customWidth="1"/>
    <col min="1032" max="1032" width="4.85546875" style="1124" customWidth="1"/>
    <col min="1033" max="1033" width="9.5703125" style="1124" customWidth="1"/>
    <col min="1034" max="1034" width="6" style="1124" customWidth="1"/>
    <col min="1035" max="1035" width="6.28515625" style="1124" customWidth="1"/>
    <col min="1036" max="1036" width="7.7109375" style="1124" customWidth="1"/>
    <col min="1037" max="1280" width="9.140625" style="1124"/>
    <col min="1281" max="1281" width="3.5703125" style="1124" customWidth="1"/>
    <col min="1282" max="1282" width="19.42578125" style="1124" customWidth="1"/>
    <col min="1283" max="1283" width="5.28515625" style="1124" customWidth="1"/>
    <col min="1284" max="1284" width="9" style="1124" customWidth="1"/>
    <col min="1285" max="1285" width="6.140625" style="1124" customWidth="1"/>
    <col min="1286" max="1286" width="7.7109375" style="1124" customWidth="1"/>
    <col min="1287" max="1287" width="6.140625" style="1124" customWidth="1"/>
    <col min="1288" max="1288" width="4.85546875" style="1124" customWidth="1"/>
    <col min="1289" max="1289" width="9.5703125" style="1124" customWidth="1"/>
    <col min="1290" max="1290" width="6" style="1124" customWidth="1"/>
    <col min="1291" max="1291" width="6.28515625" style="1124" customWidth="1"/>
    <col min="1292" max="1292" width="7.7109375" style="1124" customWidth="1"/>
    <col min="1293" max="1536" width="9.140625" style="1124"/>
    <col min="1537" max="1537" width="3.5703125" style="1124" customWidth="1"/>
    <col min="1538" max="1538" width="19.42578125" style="1124" customWidth="1"/>
    <col min="1539" max="1539" width="5.28515625" style="1124" customWidth="1"/>
    <col min="1540" max="1540" width="9" style="1124" customWidth="1"/>
    <col min="1541" max="1541" width="6.140625" style="1124" customWidth="1"/>
    <col min="1542" max="1542" width="7.7109375" style="1124" customWidth="1"/>
    <col min="1543" max="1543" width="6.140625" style="1124" customWidth="1"/>
    <col min="1544" max="1544" width="4.85546875" style="1124" customWidth="1"/>
    <col min="1545" max="1545" width="9.5703125" style="1124" customWidth="1"/>
    <col min="1546" max="1546" width="6" style="1124" customWidth="1"/>
    <col min="1547" max="1547" width="6.28515625" style="1124" customWidth="1"/>
    <col min="1548" max="1548" width="7.7109375" style="1124" customWidth="1"/>
    <col min="1549" max="1792" width="9.140625" style="1124"/>
    <col min="1793" max="1793" width="3.5703125" style="1124" customWidth="1"/>
    <col min="1794" max="1794" width="19.42578125" style="1124" customWidth="1"/>
    <col min="1795" max="1795" width="5.28515625" style="1124" customWidth="1"/>
    <col min="1796" max="1796" width="9" style="1124" customWidth="1"/>
    <col min="1797" max="1797" width="6.140625" style="1124" customWidth="1"/>
    <col min="1798" max="1798" width="7.7109375" style="1124" customWidth="1"/>
    <col min="1799" max="1799" width="6.140625" style="1124" customWidth="1"/>
    <col min="1800" max="1800" width="4.85546875" style="1124" customWidth="1"/>
    <col min="1801" max="1801" width="9.5703125" style="1124" customWidth="1"/>
    <col min="1802" max="1802" width="6" style="1124" customWidth="1"/>
    <col min="1803" max="1803" width="6.28515625" style="1124" customWidth="1"/>
    <col min="1804" max="1804" width="7.7109375" style="1124" customWidth="1"/>
    <col min="1805" max="2048" width="9.140625" style="1124"/>
    <col min="2049" max="2049" width="3.5703125" style="1124" customWidth="1"/>
    <col min="2050" max="2050" width="19.42578125" style="1124" customWidth="1"/>
    <col min="2051" max="2051" width="5.28515625" style="1124" customWidth="1"/>
    <col min="2052" max="2052" width="9" style="1124" customWidth="1"/>
    <col min="2053" max="2053" width="6.140625" style="1124" customWidth="1"/>
    <col min="2054" max="2054" width="7.7109375" style="1124" customWidth="1"/>
    <col min="2055" max="2055" width="6.140625" style="1124" customWidth="1"/>
    <col min="2056" max="2056" width="4.85546875" style="1124" customWidth="1"/>
    <col min="2057" max="2057" width="9.5703125" style="1124" customWidth="1"/>
    <col min="2058" max="2058" width="6" style="1124" customWidth="1"/>
    <col min="2059" max="2059" width="6.28515625" style="1124" customWidth="1"/>
    <col min="2060" max="2060" width="7.7109375" style="1124" customWidth="1"/>
    <col min="2061" max="2304" width="9.140625" style="1124"/>
    <col min="2305" max="2305" width="3.5703125" style="1124" customWidth="1"/>
    <col min="2306" max="2306" width="19.42578125" style="1124" customWidth="1"/>
    <col min="2307" max="2307" width="5.28515625" style="1124" customWidth="1"/>
    <col min="2308" max="2308" width="9" style="1124" customWidth="1"/>
    <col min="2309" max="2309" width="6.140625" style="1124" customWidth="1"/>
    <col min="2310" max="2310" width="7.7109375" style="1124" customWidth="1"/>
    <col min="2311" max="2311" width="6.140625" style="1124" customWidth="1"/>
    <col min="2312" max="2312" width="4.85546875" style="1124" customWidth="1"/>
    <col min="2313" max="2313" width="9.5703125" style="1124" customWidth="1"/>
    <col min="2314" max="2314" width="6" style="1124" customWidth="1"/>
    <col min="2315" max="2315" width="6.28515625" style="1124" customWidth="1"/>
    <col min="2316" max="2316" width="7.7109375" style="1124" customWidth="1"/>
    <col min="2317" max="2560" width="9.140625" style="1124"/>
    <col min="2561" max="2561" width="3.5703125" style="1124" customWidth="1"/>
    <col min="2562" max="2562" width="19.42578125" style="1124" customWidth="1"/>
    <col min="2563" max="2563" width="5.28515625" style="1124" customWidth="1"/>
    <col min="2564" max="2564" width="9" style="1124" customWidth="1"/>
    <col min="2565" max="2565" width="6.140625" style="1124" customWidth="1"/>
    <col min="2566" max="2566" width="7.7109375" style="1124" customWidth="1"/>
    <col min="2567" max="2567" width="6.140625" style="1124" customWidth="1"/>
    <col min="2568" max="2568" width="4.85546875" style="1124" customWidth="1"/>
    <col min="2569" max="2569" width="9.5703125" style="1124" customWidth="1"/>
    <col min="2570" max="2570" width="6" style="1124" customWidth="1"/>
    <col min="2571" max="2571" width="6.28515625" style="1124" customWidth="1"/>
    <col min="2572" max="2572" width="7.7109375" style="1124" customWidth="1"/>
    <col min="2573" max="2816" width="9.140625" style="1124"/>
    <col min="2817" max="2817" width="3.5703125" style="1124" customWidth="1"/>
    <col min="2818" max="2818" width="19.42578125" style="1124" customWidth="1"/>
    <col min="2819" max="2819" width="5.28515625" style="1124" customWidth="1"/>
    <col min="2820" max="2820" width="9" style="1124" customWidth="1"/>
    <col min="2821" max="2821" width="6.140625" style="1124" customWidth="1"/>
    <col min="2822" max="2822" width="7.7109375" style="1124" customWidth="1"/>
    <col min="2823" max="2823" width="6.140625" style="1124" customWidth="1"/>
    <col min="2824" max="2824" width="4.85546875" style="1124" customWidth="1"/>
    <col min="2825" max="2825" width="9.5703125" style="1124" customWidth="1"/>
    <col min="2826" max="2826" width="6" style="1124" customWidth="1"/>
    <col min="2827" max="2827" width="6.28515625" style="1124" customWidth="1"/>
    <col min="2828" max="2828" width="7.7109375" style="1124" customWidth="1"/>
    <col min="2829" max="3072" width="9.140625" style="1124"/>
    <col min="3073" max="3073" width="3.5703125" style="1124" customWidth="1"/>
    <col min="3074" max="3074" width="19.42578125" style="1124" customWidth="1"/>
    <col min="3075" max="3075" width="5.28515625" style="1124" customWidth="1"/>
    <col min="3076" max="3076" width="9" style="1124" customWidth="1"/>
    <col min="3077" max="3077" width="6.140625" style="1124" customWidth="1"/>
    <col min="3078" max="3078" width="7.7109375" style="1124" customWidth="1"/>
    <col min="3079" max="3079" width="6.140625" style="1124" customWidth="1"/>
    <col min="3080" max="3080" width="4.85546875" style="1124" customWidth="1"/>
    <col min="3081" max="3081" width="9.5703125" style="1124" customWidth="1"/>
    <col min="3082" max="3082" width="6" style="1124" customWidth="1"/>
    <col min="3083" max="3083" width="6.28515625" style="1124" customWidth="1"/>
    <col min="3084" max="3084" width="7.7109375" style="1124" customWidth="1"/>
    <col min="3085" max="3328" width="9.140625" style="1124"/>
    <col min="3329" max="3329" width="3.5703125" style="1124" customWidth="1"/>
    <col min="3330" max="3330" width="19.42578125" style="1124" customWidth="1"/>
    <col min="3331" max="3331" width="5.28515625" style="1124" customWidth="1"/>
    <col min="3332" max="3332" width="9" style="1124" customWidth="1"/>
    <col min="3333" max="3333" width="6.140625" style="1124" customWidth="1"/>
    <col min="3334" max="3334" width="7.7109375" style="1124" customWidth="1"/>
    <col min="3335" max="3335" width="6.140625" style="1124" customWidth="1"/>
    <col min="3336" max="3336" width="4.85546875" style="1124" customWidth="1"/>
    <col min="3337" max="3337" width="9.5703125" style="1124" customWidth="1"/>
    <col min="3338" max="3338" width="6" style="1124" customWidth="1"/>
    <col min="3339" max="3339" width="6.28515625" style="1124" customWidth="1"/>
    <col min="3340" max="3340" width="7.7109375" style="1124" customWidth="1"/>
    <col min="3341" max="3584" width="9.140625" style="1124"/>
    <col min="3585" max="3585" width="3.5703125" style="1124" customWidth="1"/>
    <col min="3586" max="3586" width="19.42578125" style="1124" customWidth="1"/>
    <col min="3587" max="3587" width="5.28515625" style="1124" customWidth="1"/>
    <col min="3588" max="3588" width="9" style="1124" customWidth="1"/>
    <col min="3589" max="3589" width="6.140625" style="1124" customWidth="1"/>
    <col min="3590" max="3590" width="7.7109375" style="1124" customWidth="1"/>
    <col min="3591" max="3591" width="6.140625" style="1124" customWidth="1"/>
    <col min="3592" max="3592" width="4.85546875" style="1124" customWidth="1"/>
    <col min="3593" max="3593" width="9.5703125" style="1124" customWidth="1"/>
    <col min="3594" max="3594" width="6" style="1124" customWidth="1"/>
    <col min="3595" max="3595" width="6.28515625" style="1124" customWidth="1"/>
    <col min="3596" max="3596" width="7.7109375" style="1124" customWidth="1"/>
    <col min="3597" max="3840" width="9.140625" style="1124"/>
    <col min="3841" max="3841" width="3.5703125" style="1124" customWidth="1"/>
    <col min="3842" max="3842" width="19.42578125" style="1124" customWidth="1"/>
    <col min="3843" max="3843" width="5.28515625" style="1124" customWidth="1"/>
    <col min="3844" max="3844" width="9" style="1124" customWidth="1"/>
    <col min="3845" max="3845" width="6.140625" style="1124" customWidth="1"/>
    <col min="3846" max="3846" width="7.7109375" style="1124" customWidth="1"/>
    <col min="3847" max="3847" width="6.140625" style="1124" customWidth="1"/>
    <col min="3848" max="3848" width="4.85546875" style="1124" customWidth="1"/>
    <col min="3849" max="3849" width="9.5703125" style="1124" customWidth="1"/>
    <col min="3850" max="3850" width="6" style="1124" customWidth="1"/>
    <col min="3851" max="3851" width="6.28515625" style="1124" customWidth="1"/>
    <col min="3852" max="3852" width="7.7109375" style="1124" customWidth="1"/>
    <col min="3853" max="4096" width="9.140625" style="1124"/>
    <col min="4097" max="4097" width="3.5703125" style="1124" customWidth="1"/>
    <col min="4098" max="4098" width="19.42578125" style="1124" customWidth="1"/>
    <col min="4099" max="4099" width="5.28515625" style="1124" customWidth="1"/>
    <col min="4100" max="4100" width="9" style="1124" customWidth="1"/>
    <col min="4101" max="4101" width="6.140625" style="1124" customWidth="1"/>
    <col min="4102" max="4102" width="7.7109375" style="1124" customWidth="1"/>
    <col min="4103" max="4103" width="6.140625" style="1124" customWidth="1"/>
    <col min="4104" max="4104" width="4.85546875" style="1124" customWidth="1"/>
    <col min="4105" max="4105" width="9.5703125" style="1124" customWidth="1"/>
    <col min="4106" max="4106" width="6" style="1124" customWidth="1"/>
    <col min="4107" max="4107" width="6.28515625" style="1124" customWidth="1"/>
    <col min="4108" max="4108" width="7.7109375" style="1124" customWidth="1"/>
    <col min="4109" max="4352" width="9.140625" style="1124"/>
    <col min="4353" max="4353" width="3.5703125" style="1124" customWidth="1"/>
    <col min="4354" max="4354" width="19.42578125" style="1124" customWidth="1"/>
    <col min="4355" max="4355" width="5.28515625" style="1124" customWidth="1"/>
    <col min="4356" max="4356" width="9" style="1124" customWidth="1"/>
    <col min="4357" max="4357" width="6.140625" style="1124" customWidth="1"/>
    <col min="4358" max="4358" width="7.7109375" style="1124" customWidth="1"/>
    <col min="4359" max="4359" width="6.140625" style="1124" customWidth="1"/>
    <col min="4360" max="4360" width="4.85546875" style="1124" customWidth="1"/>
    <col min="4361" max="4361" width="9.5703125" style="1124" customWidth="1"/>
    <col min="4362" max="4362" width="6" style="1124" customWidth="1"/>
    <col min="4363" max="4363" width="6.28515625" style="1124" customWidth="1"/>
    <col min="4364" max="4364" width="7.7109375" style="1124" customWidth="1"/>
    <col min="4365" max="4608" width="9.140625" style="1124"/>
    <col min="4609" max="4609" width="3.5703125" style="1124" customWidth="1"/>
    <col min="4610" max="4610" width="19.42578125" style="1124" customWidth="1"/>
    <col min="4611" max="4611" width="5.28515625" style="1124" customWidth="1"/>
    <col min="4612" max="4612" width="9" style="1124" customWidth="1"/>
    <col min="4613" max="4613" width="6.140625" style="1124" customWidth="1"/>
    <col min="4614" max="4614" width="7.7109375" style="1124" customWidth="1"/>
    <col min="4615" max="4615" width="6.140625" style="1124" customWidth="1"/>
    <col min="4616" max="4616" width="4.85546875" style="1124" customWidth="1"/>
    <col min="4617" max="4617" width="9.5703125" style="1124" customWidth="1"/>
    <col min="4618" max="4618" width="6" style="1124" customWidth="1"/>
    <col min="4619" max="4619" width="6.28515625" style="1124" customWidth="1"/>
    <col min="4620" max="4620" width="7.7109375" style="1124" customWidth="1"/>
    <col min="4621" max="4864" width="9.140625" style="1124"/>
    <col min="4865" max="4865" width="3.5703125" style="1124" customWidth="1"/>
    <col min="4866" max="4866" width="19.42578125" style="1124" customWidth="1"/>
    <col min="4867" max="4867" width="5.28515625" style="1124" customWidth="1"/>
    <col min="4868" max="4868" width="9" style="1124" customWidth="1"/>
    <col min="4869" max="4869" width="6.140625" style="1124" customWidth="1"/>
    <col min="4870" max="4870" width="7.7109375" style="1124" customWidth="1"/>
    <col min="4871" max="4871" width="6.140625" style="1124" customWidth="1"/>
    <col min="4872" max="4872" width="4.85546875" style="1124" customWidth="1"/>
    <col min="4873" max="4873" width="9.5703125" style="1124" customWidth="1"/>
    <col min="4874" max="4874" width="6" style="1124" customWidth="1"/>
    <col min="4875" max="4875" width="6.28515625" style="1124" customWidth="1"/>
    <col min="4876" max="4876" width="7.7109375" style="1124" customWidth="1"/>
    <col min="4877" max="5120" width="9.140625" style="1124"/>
    <col min="5121" max="5121" width="3.5703125" style="1124" customWidth="1"/>
    <col min="5122" max="5122" width="19.42578125" style="1124" customWidth="1"/>
    <col min="5123" max="5123" width="5.28515625" style="1124" customWidth="1"/>
    <col min="5124" max="5124" width="9" style="1124" customWidth="1"/>
    <col min="5125" max="5125" width="6.140625" style="1124" customWidth="1"/>
    <col min="5126" max="5126" width="7.7109375" style="1124" customWidth="1"/>
    <col min="5127" max="5127" width="6.140625" style="1124" customWidth="1"/>
    <col min="5128" max="5128" width="4.85546875" style="1124" customWidth="1"/>
    <col min="5129" max="5129" width="9.5703125" style="1124" customWidth="1"/>
    <col min="5130" max="5130" width="6" style="1124" customWidth="1"/>
    <col min="5131" max="5131" width="6.28515625" style="1124" customWidth="1"/>
    <col min="5132" max="5132" width="7.7109375" style="1124" customWidth="1"/>
    <col min="5133" max="5376" width="9.140625" style="1124"/>
    <col min="5377" max="5377" width="3.5703125" style="1124" customWidth="1"/>
    <col min="5378" max="5378" width="19.42578125" style="1124" customWidth="1"/>
    <col min="5379" max="5379" width="5.28515625" style="1124" customWidth="1"/>
    <col min="5380" max="5380" width="9" style="1124" customWidth="1"/>
    <col min="5381" max="5381" width="6.140625" style="1124" customWidth="1"/>
    <col min="5382" max="5382" width="7.7109375" style="1124" customWidth="1"/>
    <col min="5383" max="5383" width="6.140625" style="1124" customWidth="1"/>
    <col min="5384" max="5384" width="4.85546875" style="1124" customWidth="1"/>
    <col min="5385" max="5385" width="9.5703125" style="1124" customWidth="1"/>
    <col min="5386" max="5386" width="6" style="1124" customWidth="1"/>
    <col min="5387" max="5387" width="6.28515625" style="1124" customWidth="1"/>
    <col min="5388" max="5388" width="7.7109375" style="1124" customWidth="1"/>
    <col min="5389" max="5632" width="9.140625" style="1124"/>
    <col min="5633" max="5633" width="3.5703125" style="1124" customWidth="1"/>
    <col min="5634" max="5634" width="19.42578125" style="1124" customWidth="1"/>
    <col min="5635" max="5635" width="5.28515625" style="1124" customWidth="1"/>
    <col min="5636" max="5636" width="9" style="1124" customWidth="1"/>
    <col min="5637" max="5637" width="6.140625" style="1124" customWidth="1"/>
    <col min="5638" max="5638" width="7.7109375" style="1124" customWidth="1"/>
    <col min="5639" max="5639" width="6.140625" style="1124" customWidth="1"/>
    <col min="5640" max="5640" width="4.85546875" style="1124" customWidth="1"/>
    <col min="5641" max="5641" width="9.5703125" style="1124" customWidth="1"/>
    <col min="5642" max="5642" width="6" style="1124" customWidth="1"/>
    <col min="5643" max="5643" width="6.28515625" style="1124" customWidth="1"/>
    <col min="5644" max="5644" width="7.7109375" style="1124" customWidth="1"/>
    <col min="5645" max="5888" width="9.140625" style="1124"/>
    <col min="5889" max="5889" width="3.5703125" style="1124" customWidth="1"/>
    <col min="5890" max="5890" width="19.42578125" style="1124" customWidth="1"/>
    <col min="5891" max="5891" width="5.28515625" style="1124" customWidth="1"/>
    <col min="5892" max="5892" width="9" style="1124" customWidth="1"/>
    <col min="5893" max="5893" width="6.140625" style="1124" customWidth="1"/>
    <col min="5894" max="5894" width="7.7109375" style="1124" customWidth="1"/>
    <col min="5895" max="5895" width="6.140625" style="1124" customWidth="1"/>
    <col min="5896" max="5896" width="4.85546875" style="1124" customWidth="1"/>
    <col min="5897" max="5897" width="9.5703125" style="1124" customWidth="1"/>
    <col min="5898" max="5898" width="6" style="1124" customWidth="1"/>
    <col min="5899" max="5899" width="6.28515625" style="1124" customWidth="1"/>
    <col min="5900" max="5900" width="7.7109375" style="1124" customWidth="1"/>
    <col min="5901" max="6144" width="9.140625" style="1124"/>
    <col min="6145" max="6145" width="3.5703125" style="1124" customWidth="1"/>
    <col min="6146" max="6146" width="19.42578125" style="1124" customWidth="1"/>
    <col min="6147" max="6147" width="5.28515625" style="1124" customWidth="1"/>
    <col min="6148" max="6148" width="9" style="1124" customWidth="1"/>
    <col min="6149" max="6149" width="6.140625" style="1124" customWidth="1"/>
    <col min="6150" max="6150" width="7.7109375" style="1124" customWidth="1"/>
    <col min="6151" max="6151" width="6.140625" style="1124" customWidth="1"/>
    <col min="6152" max="6152" width="4.85546875" style="1124" customWidth="1"/>
    <col min="6153" max="6153" width="9.5703125" style="1124" customWidth="1"/>
    <col min="6154" max="6154" width="6" style="1124" customWidth="1"/>
    <col min="6155" max="6155" width="6.28515625" style="1124" customWidth="1"/>
    <col min="6156" max="6156" width="7.7109375" style="1124" customWidth="1"/>
    <col min="6157" max="6400" width="9.140625" style="1124"/>
    <col min="6401" max="6401" width="3.5703125" style="1124" customWidth="1"/>
    <col min="6402" max="6402" width="19.42578125" style="1124" customWidth="1"/>
    <col min="6403" max="6403" width="5.28515625" style="1124" customWidth="1"/>
    <col min="6404" max="6404" width="9" style="1124" customWidth="1"/>
    <col min="6405" max="6405" width="6.140625" style="1124" customWidth="1"/>
    <col min="6406" max="6406" width="7.7109375" style="1124" customWidth="1"/>
    <col min="6407" max="6407" width="6.140625" style="1124" customWidth="1"/>
    <col min="6408" max="6408" width="4.85546875" style="1124" customWidth="1"/>
    <col min="6409" max="6409" width="9.5703125" style="1124" customWidth="1"/>
    <col min="6410" max="6410" width="6" style="1124" customWidth="1"/>
    <col min="6411" max="6411" width="6.28515625" style="1124" customWidth="1"/>
    <col min="6412" max="6412" width="7.7109375" style="1124" customWidth="1"/>
    <col min="6413" max="6656" width="9.140625" style="1124"/>
    <col min="6657" max="6657" width="3.5703125" style="1124" customWidth="1"/>
    <col min="6658" max="6658" width="19.42578125" style="1124" customWidth="1"/>
    <col min="6659" max="6659" width="5.28515625" style="1124" customWidth="1"/>
    <col min="6660" max="6660" width="9" style="1124" customWidth="1"/>
    <col min="6661" max="6661" width="6.140625" style="1124" customWidth="1"/>
    <col min="6662" max="6662" width="7.7109375" style="1124" customWidth="1"/>
    <col min="6663" max="6663" width="6.140625" style="1124" customWidth="1"/>
    <col min="6664" max="6664" width="4.85546875" style="1124" customWidth="1"/>
    <col min="6665" max="6665" width="9.5703125" style="1124" customWidth="1"/>
    <col min="6666" max="6666" width="6" style="1124" customWidth="1"/>
    <col min="6667" max="6667" width="6.28515625" style="1124" customWidth="1"/>
    <col min="6668" max="6668" width="7.7109375" style="1124" customWidth="1"/>
    <col min="6669" max="6912" width="9.140625" style="1124"/>
    <col min="6913" max="6913" width="3.5703125" style="1124" customWidth="1"/>
    <col min="6914" max="6914" width="19.42578125" style="1124" customWidth="1"/>
    <col min="6915" max="6915" width="5.28515625" style="1124" customWidth="1"/>
    <col min="6916" max="6916" width="9" style="1124" customWidth="1"/>
    <col min="6917" max="6917" width="6.140625" style="1124" customWidth="1"/>
    <col min="6918" max="6918" width="7.7109375" style="1124" customWidth="1"/>
    <col min="6919" max="6919" width="6.140625" style="1124" customWidth="1"/>
    <col min="6920" max="6920" width="4.85546875" style="1124" customWidth="1"/>
    <col min="6921" max="6921" width="9.5703125" style="1124" customWidth="1"/>
    <col min="6922" max="6922" width="6" style="1124" customWidth="1"/>
    <col min="6923" max="6923" width="6.28515625" style="1124" customWidth="1"/>
    <col min="6924" max="6924" width="7.7109375" style="1124" customWidth="1"/>
    <col min="6925" max="7168" width="9.140625" style="1124"/>
    <col min="7169" max="7169" width="3.5703125" style="1124" customWidth="1"/>
    <col min="7170" max="7170" width="19.42578125" style="1124" customWidth="1"/>
    <col min="7171" max="7171" width="5.28515625" style="1124" customWidth="1"/>
    <col min="7172" max="7172" width="9" style="1124" customWidth="1"/>
    <col min="7173" max="7173" width="6.140625" style="1124" customWidth="1"/>
    <col min="7174" max="7174" width="7.7109375" style="1124" customWidth="1"/>
    <col min="7175" max="7175" width="6.140625" style="1124" customWidth="1"/>
    <col min="7176" max="7176" width="4.85546875" style="1124" customWidth="1"/>
    <col min="7177" max="7177" width="9.5703125" style="1124" customWidth="1"/>
    <col min="7178" max="7178" width="6" style="1124" customWidth="1"/>
    <col min="7179" max="7179" width="6.28515625" style="1124" customWidth="1"/>
    <col min="7180" max="7180" width="7.7109375" style="1124" customWidth="1"/>
    <col min="7181" max="7424" width="9.140625" style="1124"/>
    <col min="7425" max="7425" width="3.5703125" style="1124" customWidth="1"/>
    <col min="7426" max="7426" width="19.42578125" style="1124" customWidth="1"/>
    <col min="7427" max="7427" width="5.28515625" style="1124" customWidth="1"/>
    <col min="7428" max="7428" width="9" style="1124" customWidth="1"/>
    <col min="7429" max="7429" width="6.140625" style="1124" customWidth="1"/>
    <col min="7430" max="7430" width="7.7109375" style="1124" customWidth="1"/>
    <col min="7431" max="7431" width="6.140625" style="1124" customWidth="1"/>
    <col min="7432" max="7432" width="4.85546875" style="1124" customWidth="1"/>
    <col min="7433" max="7433" width="9.5703125" style="1124" customWidth="1"/>
    <col min="7434" max="7434" width="6" style="1124" customWidth="1"/>
    <col min="7435" max="7435" width="6.28515625" style="1124" customWidth="1"/>
    <col min="7436" max="7436" width="7.7109375" style="1124" customWidth="1"/>
    <col min="7437" max="7680" width="9.140625" style="1124"/>
    <col min="7681" max="7681" width="3.5703125" style="1124" customWidth="1"/>
    <col min="7682" max="7682" width="19.42578125" style="1124" customWidth="1"/>
    <col min="7683" max="7683" width="5.28515625" style="1124" customWidth="1"/>
    <col min="7684" max="7684" width="9" style="1124" customWidth="1"/>
    <col min="7685" max="7685" width="6.140625" style="1124" customWidth="1"/>
    <col min="7686" max="7686" width="7.7109375" style="1124" customWidth="1"/>
    <col min="7687" max="7687" width="6.140625" style="1124" customWidth="1"/>
    <col min="7688" max="7688" width="4.85546875" style="1124" customWidth="1"/>
    <col min="7689" max="7689" width="9.5703125" style="1124" customWidth="1"/>
    <col min="7690" max="7690" width="6" style="1124" customWidth="1"/>
    <col min="7691" max="7691" width="6.28515625" style="1124" customWidth="1"/>
    <col min="7692" max="7692" width="7.7109375" style="1124" customWidth="1"/>
    <col min="7693" max="7936" width="9.140625" style="1124"/>
    <col min="7937" max="7937" width="3.5703125" style="1124" customWidth="1"/>
    <col min="7938" max="7938" width="19.42578125" style="1124" customWidth="1"/>
    <col min="7939" max="7939" width="5.28515625" style="1124" customWidth="1"/>
    <col min="7940" max="7940" width="9" style="1124" customWidth="1"/>
    <col min="7941" max="7941" width="6.140625" style="1124" customWidth="1"/>
    <col min="7942" max="7942" width="7.7109375" style="1124" customWidth="1"/>
    <col min="7943" max="7943" width="6.140625" style="1124" customWidth="1"/>
    <col min="7944" max="7944" width="4.85546875" style="1124" customWidth="1"/>
    <col min="7945" max="7945" width="9.5703125" style="1124" customWidth="1"/>
    <col min="7946" max="7946" width="6" style="1124" customWidth="1"/>
    <col min="7947" max="7947" width="6.28515625" style="1124" customWidth="1"/>
    <col min="7948" max="7948" width="7.7109375" style="1124" customWidth="1"/>
    <col min="7949" max="8192" width="9.140625" style="1124"/>
    <col min="8193" max="8193" width="3.5703125" style="1124" customWidth="1"/>
    <col min="8194" max="8194" width="19.42578125" style="1124" customWidth="1"/>
    <col min="8195" max="8195" width="5.28515625" style="1124" customWidth="1"/>
    <col min="8196" max="8196" width="9" style="1124" customWidth="1"/>
    <col min="8197" max="8197" width="6.140625" style="1124" customWidth="1"/>
    <col min="8198" max="8198" width="7.7109375" style="1124" customWidth="1"/>
    <col min="8199" max="8199" width="6.140625" style="1124" customWidth="1"/>
    <col min="8200" max="8200" width="4.85546875" style="1124" customWidth="1"/>
    <col min="8201" max="8201" width="9.5703125" style="1124" customWidth="1"/>
    <col min="8202" max="8202" width="6" style="1124" customWidth="1"/>
    <col min="8203" max="8203" width="6.28515625" style="1124" customWidth="1"/>
    <col min="8204" max="8204" width="7.7109375" style="1124" customWidth="1"/>
    <col min="8205" max="8448" width="9.140625" style="1124"/>
    <col min="8449" max="8449" width="3.5703125" style="1124" customWidth="1"/>
    <col min="8450" max="8450" width="19.42578125" style="1124" customWidth="1"/>
    <col min="8451" max="8451" width="5.28515625" style="1124" customWidth="1"/>
    <col min="8452" max="8452" width="9" style="1124" customWidth="1"/>
    <col min="8453" max="8453" width="6.140625" style="1124" customWidth="1"/>
    <col min="8454" max="8454" width="7.7109375" style="1124" customWidth="1"/>
    <col min="8455" max="8455" width="6.140625" style="1124" customWidth="1"/>
    <col min="8456" max="8456" width="4.85546875" style="1124" customWidth="1"/>
    <col min="8457" max="8457" width="9.5703125" style="1124" customWidth="1"/>
    <col min="8458" max="8458" width="6" style="1124" customWidth="1"/>
    <col min="8459" max="8459" width="6.28515625" style="1124" customWidth="1"/>
    <col min="8460" max="8460" width="7.7109375" style="1124" customWidth="1"/>
    <col min="8461" max="8704" width="9.140625" style="1124"/>
    <col min="8705" max="8705" width="3.5703125" style="1124" customWidth="1"/>
    <col min="8706" max="8706" width="19.42578125" style="1124" customWidth="1"/>
    <col min="8707" max="8707" width="5.28515625" style="1124" customWidth="1"/>
    <col min="8708" max="8708" width="9" style="1124" customWidth="1"/>
    <col min="8709" max="8709" width="6.140625" style="1124" customWidth="1"/>
    <col min="8710" max="8710" width="7.7109375" style="1124" customWidth="1"/>
    <col min="8711" max="8711" width="6.140625" style="1124" customWidth="1"/>
    <col min="8712" max="8712" width="4.85546875" style="1124" customWidth="1"/>
    <col min="8713" max="8713" width="9.5703125" style="1124" customWidth="1"/>
    <col min="8714" max="8714" width="6" style="1124" customWidth="1"/>
    <col min="8715" max="8715" width="6.28515625" style="1124" customWidth="1"/>
    <col min="8716" max="8716" width="7.7109375" style="1124" customWidth="1"/>
    <col min="8717" max="8960" width="9.140625" style="1124"/>
    <col min="8961" max="8961" width="3.5703125" style="1124" customWidth="1"/>
    <col min="8962" max="8962" width="19.42578125" style="1124" customWidth="1"/>
    <col min="8963" max="8963" width="5.28515625" style="1124" customWidth="1"/>
    <col min="8964" max="8964" width="9" style="1124" customWidth="1"/>
    <col min="8965" max="8965" width="6.140625" style="1124" customWidth="1"/>
    <col min="8966" max="8966" width="7.7109375" style="1124" customWidth="1"/>
    <col min="8967" max="8967" width="6.140625" style="1124" customWidth="1"/>
    <col min="8968" max="8968" width="4.85546875" style="1124" customWidth="1"/>
    <col min="8969" max="8969" width="9.5703125" style="1124" customWidth="1"/>
    <col min="8970" max="8970" width="6" style="1124" customWidth="1"/>
    <col min="8971" max="8971" width="6.28515625" style="1124" customWidth="1"/>
    <col min="8972" max="8972" width="7.7109375" style="1124" customWidth="1"/>
    <col min="8973" max="9216" width="9.140625" style="1124"/>
    <col min="9217" max="9217" width="3.5703125" style="1124" customWidth="1"/>
    <col min="9218" max="9218" width="19.42578125" style="1124" customWidth="1"/>
    <col min="9219" max="9219" width="5.28515625" style="1124" customWidth="1"/>
    <col min="9220" max="9220" width="9" style="1124" customWidth="1"/>
    <col min="9221" max="9221" width="6.140625" style="1124" customWidth="1"/>
    <col min="9222" max="9222" width="7.7109375" style="1124" customWidth="1"/>
    <col min="9223" max="9223" width="6.140625" style="1124" customWidth="1"/>
    <col min="9224" max="9224" width="4.85546875" style="1124" customWidth="1"/>
    <col min="9225" max="9225" width="9.5703125" style="1124" customWidth="1"/>
    <col min="9226" max="9226" width="6" style="1124" customWidth="1"/>
    <col min="9227" max="9227" width="6.28515625" style="1124" customWidth="1"/>
    <col min="9228" max="9228" width="7.7109375" style="1124" customWidth="1"/>
    <col min="9229" max="9472" width="9.140625" style="1124"/>
    <col min="9473" max="9473" width="3.5703125" style="1124" customWidth="1"/>
    <col min="9474" max="9474" width="19.42578125" style="1124" customWidth="1"/>
    <col min="9475" max="9475" width="5.28515625" style="1124" customWidth="1"/>
    <col min="9476" max="9476" width="9" style="1124" customWidth="1"/>
    <col min="9477" max="9477" width="6.140625" style="1124" customWidth="1"/>
    <col min="9478" max="9478" width="7.7109375" style="1124" customWidth="1"/>
    <col min="9479" max="9479" width="6.140625" style="1124" customWidth="1"/>
    <col min="9480" max="9480" width="4.85546875" style="1124" customWidth="1"/>
    <col min="9481" max="9481" width="9.5703125" style="1124" customWidth="1"/>
    <col min="9482" max="9482" width="6" style="1124" customWidth="1"/>
    <col min="9483" max="9483" width="6.28515625" style="1124" customWidth="1"/>
    <col min="9484" max="9484" width="7.7109375" style="1124" customWidth="1"/>
    <col min="9485" max="9728" width="9.140625" style="1124"/>
    <col min="9729" max="9729" width="3.5703125" style="1124" customWidth="1"/>
    <col min="9730" max="9730" width="19.42578125" style="1124" customWidth="1"/>
    <col min="9731" max="9731" width="5.28515625" style="1124" customWidth="1"/>
    <col min="9732" max="9732" width="9" style="1124" customWidth="1"/>
    <col min="9733" max="9733" width="6.140625" style="1124" customWidth="1"/>
    <col min="9734" max="9734" width="7.7109375" style="1124" customWidth="1"/>
    <col min="9735" max="9735" width="6.140625" style="1124" customWidth="1"/>
    <col min="9736" max="9736" width="4.85546875" style="1124" customWidth="1"/>
    <col min="9737" max="9737" width="9.5703125" style="1124" customWidth="1"/>
    <col min="9738" max="9738" width="6" style="1124" customWidth="1"/>
    <col min="9739" max="9739" width="6.28515625" style="1124" customWidth="1"/>
    <col min="9740" max="9740" width="7.7109375" style="1124" customWidth="1"/>
    <col min="9741" max="9984" width="9.140625" style="1124"/>
    <col min="9985" max="9985" width="3.5703125" style="1124" customWidth="1"/>
    <col min="9986" max="9986" width="19.42578125" style="1124" customWidth="1"/>
    <col min="9987" max="9987" width="5.28515625" style="1124" customWidth="1"/>
    <col min="9988" max="9988" width="9" style="1124" customWidth="1"/>
    <col min="9989" max="9989" width="6.140625" style="1124" customWidth="1"/>
    <col min="9990" max="9990" width="7.7109375" style="1124" customWidth="1"/>
    <col min="9991" max="9991" width="6.140625" style="1124" customWidth="1"/>
    <col min="9992" max="9992" width="4.85546875" style="1124" customWidth="1"/>
    <col min="9993" max="9993" width="9.5703125" style="1124" customWidth="1"/>
    <col min="9994" max="9994" width="6" style="1124" customWidth="1"/>
    <col min="9995" max="9995" width="6.28515625" style="1124" customWidth="1"/>
    <col min="9996" max="9996" width="7.7109375" style="1124" customWidth="1"/>
    <col min="9997" max="10240" width="9.140625" style="1124"/>
    <col min="10241" max="10241" width="3.5703125" style="1124" customWidth="1"/>
    <col min="10242" max="10242" width="19.42578125" style="1124" customWidth="1"/>
    <col min="10243" max="10243" width="5.28515625" style="1124" customWidth="1"/>
    <col min="10244" max="10244" width="9" style="1124" customWidth="1"/>
    <col min="10245" max="10245" width="6.140625" style="1124" customWidth="1"/>
    <col min="10246" max="10246" width="7.7109375" style="1124" customWidth="1"/>
    <col min="10247" max="10247" width="6.140625" style="1124" customWidth="1"/>
    <col min="10248" max="10248" width="4.85546875" style="1124" customWidth="1"/>
    <col min="10249" max="10249" width="9.5703125" style="1124" customWidth="1"/>
    <col min="10250" max="10250" width="6" style="1124" customWidth="1"/>
    <col min="10251" max="10251" width="6.28515625" style="1124" customWidth="1"/>
    <col min="10252" max="10252" width="7.7109375" style="1124" customWidth="1"/>
    <col min="10253" max="10496" width="9.140625" style="1124"/>
    <col min="10497" max="10497" width="3.5703125" style="1124" customWidth="1"/>
    <col min="10498" max="10498" width="19.42578125" style="1124" customWidth="1"/>
    <col min="10499" max="10499" width="5.28515625" style="1124" customWidth="1"/>
    <col min="10500" max="10500" width="9" style="1124" customWidth="1"/>
    <col min="10501" max="10501" width="6.140625" style="1124" customWidth="1"/>
    <col min="10502" max="10502" width="7.7109375" style="1124" customWidth="1"/>
    <col min="10503" max="10503" width="6.140625" style="1124" customWidth="1"/>
    <col min="10504" max="10504" width="4.85546875" style="1124" customWidth="1"/>
    <col min="10505" max="10505" width="9.5703125" style="1124" customWidth="1"/>
    <col min="10506" max="10506" width="6" style="1124" customWidth="1"/>
    <col min="10507" max="10507" width="6.28515625" style="1124" customWidth="1"/>
    <col min="10508" max="10508" width="7.7109375" style="1124" customWidth="1"/>
    <col min="10509" max="10752" width="9.140625" style="1124"/>
    <col min="10753" max="10753" width="3.5703125" style="1124" customWidth="1"/>
    <col min="10754" max="10754" width="19.42578125" style="1124" customWidth="1"/>
    <col min="10755" max="10755" width="5.28515625" style="1124" customWidth="1"/>
    <col min="10756" max="10756" width="9" style="1124" customWidth="1"/>
    <col min="10757" max="10757" width="6.140625" style="1124" customWidth="1"/>
    <col min="10758" max="10758" width="7.7109375" style="1124" customWidth="1"/>
    <col min="10759" max="10759" width="6.140625" style="1124" customWidth="1"/>
    <col min="10760" max="10760" width="4.85546875" style="1124" customWidth="1"/>
    <col min="10761" max="10761" width="9.5703125" style="1124" customWidth="1"/>
    <col min="10762" max="10762" width="6" style="1124" customWidth="1"/>
    <col min="10763" max="10763" width="6.28515625" style="1124" customWidth="1"/>
    <col min="10764" max="10764" width="7.7109375" style="1124" customWidth="1"/>
    <col min="10765" max="11008" width="9.140625" style="1124"/>
    <col min="11009" max="11009" width="3.5703125" style="1124" customWidth="1"/>
    <col min="11010" max="11010" width="19.42578125" style="1124" customWidth="1"/>
    <col min="11011" max="11011" width="5.28515625" style="1124" customWidth="1"/>
    <col min="11012" max="11012" width="9" style="1124" customWidth="1"/>
    <col min="11013" max="11013" width="6.140625" style="1124" customWidth="1"/>
    <col min="11014" max="11014" width="7.7109375" style="1124" customWidth="1"/>
    <col min="11015" max="11015" width="6.140625" style="1124" customWidth="1"/>
    <col min="11016" max="11016" width="4.85546875" style="1124" customWidth="1"/>
    <col min="11017" max="11017" width="9.5703125" style="1124" customWidth="1"/>
    <col min="11018" max="11018" width="6" style="1124" customWidth="1"/>
    <col min="11019" max="11019" width="6.28515625" style="1124" customWidth="1"/>
    <col min="11020" max="11020" width="7.7109375" style="1124" customWidth="1"/>
    <col min="11021" max="11264" width="9.140625" style="1124"/>
    <col min="11265" max="11265" width="3.5703125" style="1124" customWidth="1"/>
    <col min="11266" max="11266" width="19.42578125" style="1124" customWidth="1"/>
    <col min="11267" max="11267" width="5.28515625" style="1124" customWidth="1"/>
    <col min="11268" max="11268" width="9" style="1124" customWidth="1"/>
    <col min="11269" max="11269" width="6.140625" style="1124" customWidth="1"/>
    <col min="11270" max="11270" width="7.7109375" style="1124" customWidth="1"/>
    <col min="11271" max="11271" width="6.140625" style="1124" customWidth="1"/>
    <col min="11272" max="11272" width="4.85546875" style="1124" customWidth="1"/>
    <col min="11273" max="11273" width="9.5703125" style="1124" customWidth="1"/>
    <col min="11274" max="11274" width="6" style="1124" customWidth="1"/>
    <col min="11275" max="11275" width="6.28515625" style="1124" customWidth="1"/>
    <col min="11276" max="11276" width="7.7109375" style="1124" customWidth="1"/>
    <col min="11277" max="11520" width="9.140625" style="1124"/>
    <col min="11521" max="11521" width="3.5703125" style="1124" customWidth="1"/>
    <col min="11522" max="11522" width="19.42578125" style="1124" customWidth="1"/>
    <col min="11523" max="11523" width="5.28515625" style="1124" customWidth="1"/>
    <col min="11524" max="11524" width="9" style="1124" customWidth="1"/>
    <col min="11525" max="11525" width="6.140625" style="1124" customWidth="1"/>
    <col min="11526" max="11526" width="7.7109375" style="1124" customWidth="1"/>
    <col min="11527" max="11527" width="6.140625" style="1124" customWidth="1"/>
    <col min="11528" max="11528" width="4.85546875" style="1124" customWidth="1"/>
    <col min="11529" max="11529" width="9.5703125" style="1124" customWidth="1"/>
    <col min="11530" max="11530" width="6" style="1124" customWidth="1"/>
    <col min="11531" max="11531" width="6.28515625" style="1124" customWidth="1"/>
    <col min="11532" max="11532" width="7.7109375" style="1124" customWidth="1"/>
    <col min="11533" max="11776" width="9.140625" style="1124"/>
    <col min="11777" max="11777" width="3.5703125" style="1124" customWidth="1"/>
    <col min="11778" max="11778" width="19.42578125" style="1124" customWidth="1"/>
    <col min="11779" max="11779" width="5.28515625" style="1124" customWidth="1"/>
    <col min="11780" max="11780" width="9" style="1124" customWidth="1"/>
    <col min="11781" max="11781" width="6.140625" style="1124" customWidth="1"/>
    <col min="11782" max="11782" width="7.7109375" style="1124" customWidth="1"/>
    <col min="11783" max="11783" width="6.140625" style="1124" customWidth="1"/>
    <col min="11784" max="11784" width="4.85546875" style="1124" customWidth="1"/>
    <col min="11785" max="11785" width="9.5703125" style="1124" customWidth="1"/>
    <col min="11786" max="11786" width="6" style="1124" customWidth="1"/>
    <col min="11787" max="11787" width="6.28515625" style="1124" customWidth="1"/>
    <col min="11788" max="11788" width="7.7109375" style="1124" customWidth="1"/>
    <col min="11789" max="12032" width="9.140625" style="1124"/>
    <col min="12033" max="12033" width="3.5703125" style="1124" customWidth="1"/>
    <col min="12034" max="12034" width="19.42578125" style="1124" customWidth="1"/>
    <col min="12035" max="12035" width="5.28515625" style="1124" customWidth="1"/>
    <col min="12036" max="12036" width="9" style="1124" customWidth="1"/>
    <col min="12037" max="12037" width="6.140625" style="1124" customWidth="1"/>
    <col min="12038" max="12038" width="7.7109375" style="1124" customWidth="1"/>
    <col min="12039" max="12039" width="6.140625" style="1124" customWidth="1"/>
    <col min="12040" max="12040" width="4.85546875" style="1124" customWidth="1"/>
    <col min="12041" max="12041" width="9.5703125" style="1124" customWidth="1"/>
    <col min="12042" max="12042" width="6" style="1124" customWidth="1"/>
    <col min="12043" max="12043" width="6.28515625" style="1124" customWidth="1"/>
    <col min="12044" max="12044" width="7.7109375" style="1124" customWidth="1"/>
    <col min="12045" max="12288" width="9.140625" style="1124"/>
    <col min="12289" max="12289" width="3.5703125" style="1124" customWidth="1"/>
    <col min="12290" max="12290" width="19.42578125" style="1124" customWidth="1"/>
    <col min="12291" max="12291" width="5.28515625" style="1124" customWidth="1"/>
    <col min="12292" max="12292" width="9" style="1124" customWidth="1"/>
    <col min="12293" max="12293" width="6.140625" style="1124" customWidth="1"/>
    <col min="12294" max="12294" width="7.7109375" style="1124" customWidth="1"/>
    <col min="12295" max="12295" width="6.140625" style="1124" customWidth="1"/>
    <col min="12296" max="12296" width="4.85546875" style="1124" customWidth="1"/>
    <col min="12297" max="12297" width="9.5703125" style="1124" customWidth="1"/>
    <col min="12298" max="12298" width="6" style="1124" customWidth="1"/>
    <col min="12299" max="12299" width="6.28515625" style="1124" customWidth="1"/>
    <col min="12300" max="12300" width="7.7109375" style="1124" customWidth="1"/>
    <col min="12301" max="12544" width="9.140625" style="1124"/>
    <col min="12545" max="12545" width="3.5703125" style="1124" customWidth="1"/>
    <col min="12546" max="12546" width="19.42578125" style="1124" customWidth="1"/>
    <col min="12547" max="12547" width="5.28515625" style="1124" customWidth="1"/>
    <col min="12548" max="12548" width="9" style="1124" customWidth="1"/>
    <col min="12549" max="12549" width="6.140625" style="1124" customWidth="1"/>
    <col min="12550" max="12550" width="7.7109375" style="1124" customWidth="1"/>
    <col min="12551" max="12551" width="6.140625" style="1124" customWidth="1"/>
    <col min="12552" max="12552" width="4.85546875" style="1124" customWidth="1"/>
    <col min="12553" max="12553" width="9.5703125" style="1124" customWidth="1"/>
    <col min="12554" max="12554" width="6" style="1124" customWidth="1"/>
    <col min="12555" max="12555" width="6.28515625" style="1124" customWidth="1"/>
    <col min="12556" max="12556" width="7.7109375" style="1124" customWidth="1"/>
    <col min="12557" max="12800" width="9.140625" style="1124"/>
    <col min="12801" max="12801" width="3.5703125" style="1124" customWidth="1"/>
    <col min="12802" max="12802" width="19.42578125" style="1124" customWidth="1"/>
    <col min="12803" max="12803" width="5.28515625" style="1124" customWidth="1"/>
    <col min="12804" max="12804" width="9" style="1124" customWidth="1"/>
    <col min="12805" max="12805" width="6.140625" style="1124" customWidth="1"/>
    <col min="12806" max="12806" width="7.7109375" style="1124" customWidth="1"/>
    <col min="12807" max="12807" width="6.140625" style="1124" customWidth="1"/>
    <col min="12808" max="12808" width="4.85546875" style="1124" customWidth="1"/>
    <col min="12809" max="12809" width="9.5703125" style="1124" customWidth="1"/>
    <col min="12810" max="12810" width="6" style="1124" customWidth="1"/>
    <col min="12811" max="12811" width="6.28515625" style="1124" customWidth="1"/>
    <col min="12812" max="12812" width="7.7109375" style="1124" customWidth="1"/>
    <col min="12813" max="13056" width="9.140625" style="1124"/>
    <col min="13057" max="13057" width="3.5703125" style="1124" customWidth="1"/>
    <col min="13058" max="13058" width="19.42578125" style="1124" customWidth="1"/>
    <col min="13059" max="13059" width="5.28515625" style="1124" customWidth="1"/>
    <col min="13060" max="13060" width="9" style="1124" customWidth="1"/>
    <col min="13061" max="13061" width="6.140625" style="1124" customWidth="1"/>
    <col min="13062" max="13062" width="7.7109375" style="1124" customWidth="1"/>
    <col min="13063" max="13063" width="6.140625" style="1124" customWidth="1"/>
    <col min="13064" max="13064" width="4.85546875" style="1124" customWidth="1"/>
    <col min="13065" max="13065" width="9.5703125" style="1124" customWidth="1"/>
    <col min="13066" max="13066" width="6" style="1124" customWidth="1"/>
    <col min="13067" max="13067" width="6.28515625" style="1124" customWidth="1"/>
    <col min="13068" max="13068" width="7.7109375" style="1124" customWidth="1"/>
    <col min="13069" max="13312" width="9.140625" style="1124"/>
    <col min="13313" max="13313" width="3.5703125" style="1124" customWidth="1"/>
    <col min="13314" max="13314" width="19.42578125" style="1124" customWidth="1"/>
    <col min="13315" max="13315" width="5.28515625" style="1124" customWidth="1"/>
    <col min="13316" max="13316" width="9" style="1124" customWidth="1"/>
    <col min="13317" max="13317" width="6.140625" style="1124" customWidth="1"/>
    <col min="13318" max="13318" width="7.7109375" style="1124" customWidth="1"/>
    <col min="13319" max="13319" width="6.140625" style="1124" customWidth="1"/>
    <col min="13320" max="13320" width="4.85546875" style="1124" customWidth="1"/>
    <col min="13321" max="13321" width="9.5703125" style="1124" customWidth="1"/>
    <col min="13322" max="13322" width="6" style="1124" customWidth="1"/>
    <col min="13323" max="13323" width="6.28515625" style="1124" customWidth="1"/>
    <col min="13324" max="13324" width="7.7109375" style="1124" customWidth="1"/>
    <col min="13325" max="13568" width="9.140625" style="1124"/>
    <col min="13569" max="13569" width="3.5703125" style="1124" customWidth="1"/>
    <col min="13570" max="13570" width="19.42578125" style="1124" customWidth="1"/>
    <col min="13571" max="13571" width="5.28515625" style="1124" customWidth="1"/>
    <col min="13572" max="13572" width="9" style="1124" customWidth="1"/>
    <col min="13573" max="13573" width="6.140625" style="1124" customWidth="1"/>
    <col min="13574" max="13574" width="7.7109375" style="1124" customWidth="1"/>
    <col min="13575" max="13575" width="6.140625" style="1124" customWidth="1"/>
    <col min="13576" max="13576" width="4.85546875" style="1124" customWidth="1"/>
    <col min="13577" max="13577" width="9.5703125" style="1124" customWidth="1"/>
    <col min="13578" max="13578" width="6" style="1124" customWidth="1"/>
    <col min="13579" max="13579" width="6.28515625" style="1124" customWidth="1"/>
    <col min="13580" max="13580" width="7.7109375" style="1124" customWidth="1"/>
    <col min="13581" max="13824" width="9.140625" style="1124"/>
    <col min="13825" max="13825" width="3.5703125" style="1124" customWidth="1"/>
    <col min="13826" max="13826" width="19.42578125" style="1124" customWidth="1"/>
    <col min="13827" max="13827" width="5.28515625" style="1124" customWidth="1"/>
    <col min="13828" max="13828" width="9" style="1124" customWidth="1"/>
    <col min="13829" max="13829" width="6.140625" style="1124" customWidth="1"/>
    <col min="13830" max="13830" width="7.7109375" style="1124" customWidth="1"/>
    <col min="13831" max="13831" width="6.140625" style="1124" customWidth="1"/>
    <col min="13832" max="13832" width="4.85546875" style="1124" customWidth="1"/>
    <col min="13833" max="13833" width="9.5703125" style="1124" customWidth="1"/>
    <col min="13834" max="13834" width="6" style="1124" customWidth="1"/>
    <col min="13835" max="13835" width="6.28515625" style="1124" customWidth="1"/>
    <col min="13836" max="13836" width="7.7109375" style="1124" customWidth="1"/>
    <col min="13837" max="14080" width="9.140625" style="1124"/>
    <col min="14081" max="14081" width="3.5703125" style="1124" customWidth="1"/>
    <col min="14082" max="14082" width="19.42578125" style="1124" customWidth="1"/>
    <col min="14083" max="14083" width="5.28515625" style="1124" customWidth="1"/>
    <col min="14084" max="14084" width="9" style="1124" customWidth="1"/>
    <col min="14085" max="14085" width="6.140625" style="1124" customWidth="1"/>
    <col min="14086" max="14086" width="7.7109375" style="1124" customWidth="1"/>
    <col min="14087" max="14087" width="6.140625" style="1124" customWidth="1"/>
    <col min="14088" max="14088" width="4.85546875" style="1124" customWidth="1"/>
    <col min="14089" max="14089" width="9.5703125" style="1124" customWidth="1"/>
    <col min="14090" max="14090" width="6" style="1124" customWidth="1"/>
    <col min="14091" max="14091" width="6.28515625" style="1124" customWidth="1"/>
    <col min="14092" max="14092" width="7.7109375" style="1124" customWidth="1"/>
    <col min="14093" max="14336" width="9.140625" style="1124"/>
    <col min="14337" max="14337" width="3.5703125" style="1124" customWidth="1"/>
    <col min="14338" max="14338" width="19.42578125" style="1124" customWidth="1"/>
    <col min="14339" max="14339" width="5.28515625" style="1124" customWidth="1"/>
    <col min="14340" max="14340" width="9" style="1124" customWidth="1"/>
    <col min="14341" max="14341" width="6.140625" style="1124" customWidth="1"/>
    <col min="14342" max="14342" width="7.7109375" style="1124" customWidth="1"/>
    <col min="14343" max="14343" width="6.140625" style="1124" customWidth="1"/>
    <col min="14344" max="14344" width="4.85546875" style="1124" customWidth="1"/>
    <col min="14345" max="14345" width="9.5703125" style="1124" customWidth="1"/>
    <col min="14346" max="14346" width="6" style="1124" customWidth="1"/>
    <col min="14347" max="14347" width="6.28515625" style="1124" customWidth="1"/>
    <col min="14348" max="14348" width="7.7109375" style="1124" customWidth="1"/>
    <col min="14349" max="14592" width="9.140625" style="1124"/>
    <col min="14593" max="14593" width="3.5703125" style="1124" customWidth="1"/>
    <col min="14594" max="14594" width="19.42578125" style="1124" customWidth="1"/>
    <col min="14595" max="14595" width="5.28515625" style="1124" customWidth="1"/>
    <col min="14596" max="14596" width="9" style="1124" customWidth="1"/>
    <col min="14597" max="14597" width="6.140625" style="1124" customWidth="1"/>
    <col min="14598" max="14598" width="7.7109375" style="1124" customWidth="1"/>
    <col min="14599" max="14599" width="6.140625" style="1124" customWidth="1"/>
    <col min="14600" max="14600" width="4.85546875" style="1124" customWidth="1"/>
    <col min="14601" max="14601" width="9.5703125" style="1124" customWidth="1"/>
    <col min="14602" max="14602" width="6" style="1124" customWidth="1"/>
    <col min="14603" max="14603" width="6.28515625" style="1124" customWidth="1"/>
    <col min="14604" max="14604" width="7.7109375" style="1124" customWidth="1"/>
    <col min="14605" max="14848" width="9.140625" style="1124"/>
    <col min="14849" max="14849" width="3.5703125" style="1124" customWidth="1"/>
    <col min="14850" max="14850" width="19.42578125" style="1124" customWidth="1"/>
    <col min="14851" max="14851" width="5.28515625" style="1124" customWidth="1"/>
    <col min="14852" max="14852" width="9" style="1124" customWidth="1"/>
    <col min="14853" max="14853" width="6.140625" style="1124" customWidth="1"/>
    <col min="14854" max="14854" width="7.7109375" style="1124" customWidth="1"/>
    <col min="14855" max="14855" width="6.140625" style="1124" customWidth="1"/>
    <col min="14856" max="14856" width="4.85546875" style="1124" customWidth="1"/>
    <col min="14857" max="14857" width="9.5703125" style="1124" customWidth="1"/>
    <col min="14858" max="14858" width="6" style="1124" customWidth="1"/>
    <col min="14859" max="14859" width="6.28515625" style="1124" customWidth="1"/>
    <col min="14860" max="14860" width="7.7109375" style="1124" customWidth="1"/>
    <col min="14861" max="15104" width="9.140625" style="1124"/>
    <col min="15105" max="15105" width="3.5703125" style="1124" customWidth="1"/>
    <col min="15106" max="15106" width="19.42578125" style="1124" customWidth="1"/>
    <col min="15107" max="15107" width="5.28515625" style="1124" customWidth="1"/>
    <col min="15108" max="15108" width="9" style="1124" customWidth="1"/>
    <col min="15109" max="15109" width="6.140625" style="1124" customWidth="1"/>
    <col min="15110" max="15110" width="7.7109375" style="1124" customWidth="1"/>
    <col min="15111" max="15111" width="6.140625" style="1124" customWidth="1"/>
    <col min="15112" max="15112" width="4.85546875" style="1124" customWidth="1"/>
    <col min="15113" max="15113" width="9.5703125" style="1124" customWidth="1"/>
    <col min="15114" max="15114" width="6" style="1124" customWidth="1"/>
    <col min="15115" max="15115" width="6.28515625" style="1124" customWidth="1"/>
    <col min="15116" max="15116" width="7.7109375" style="1124" customWidth="1"/>
    <col min="15117" max="15360" width="9.140625" style="1124"/>
    <col min="15361" max="15361" width="3.5703125" style="1124" customWidth="1"/>
    <col min="15362" max="15362" width="19.42578125" style="1124" customWidth="1"/>
    <col min="15363" max="15363" width="5.28515625" style="1124" customWidth="1"/>
    <col min="15364" max="15364" width="9" style="1124" customWidth="1"/>
    <col min="15365" max="15365" width="6.140625" style="1124" customWidth="1"/>
    <col min="15366" max="15366" width="7.7109375" style="1124" customWidth="1"/>
    <col min="15367" max="15367" width="6.140625" style="1124" customWidth="1"/>
    <col min="15368" max="15368" width="4.85546875" style="1124" customWidth="1"/>
    <col min="15369" max="15369" width="9.5703125" style="1124" customWidth="1"/>
    <col min="15370" max="15370" width="6" style="1124" customWidth="1"/>
    <col min="15371" max="15371" width="6.28515625" style="1124" customWidth="1"/>
    <col min="15372" max="15372" width="7.7109375" style="1124" customWidth="1"/>
    <col min="15373" max="15616" width="9.140625" style="1124"/>
    <col min="15617" max="15617" width="3.5703125" style="1124" customWidth="1"/>
    <col min="15618" max="15618" width="19.42578125" style="1124" customWidth="1"/>
    <col min="15619" max="15619" width="5.28515625" style="1124" customWidth="1"/>
    <col min="15620" max="15620" width="9" style="1124" customWidth="1"/>
    <col min="15621" max="15621" width="6.140625" style="1124" customWidth="1"/>
    <col min="15622" max="15622" width="7.7109375" style="1124" customWidth="1"/>
    <col min="15623" max="15623" width="6.140625" style="1124" customWidth="1"/>
    <col min="15624" max="15624" width="4.85546875" style="1124" customWidth="1"/>
    <col min="15625" max="15625" width="9.5703125" style="1124" customWidth="1"/>
    <col min="15626" max="15626" width="6" style="1124" customWidth="1"/>
    <col min="15627" max="15627" width="6.28515625" style="1124" customWidth="1"/>
    <col min="15628" max="15628" width="7.7109375" style="1124" customWidth="1"/>
    <col min="15629" max="15872" width="9.140625" style="1124"/>
    <col min="15873" max="15873" width="3.5703125" style="1124" customWidth="1"/>
    <col min="15874" max="15874" width="19.42578125" style="1124" customWidth="1"/>
    <col min="15875" max="15875" width="5.28515625" style="1124" customWidth="1"/>
    <col min="15876" max="15876" width="9" style="1124" customWidth="1"/>
    <col min="15877" max="15877" width="6.140625" style="1124" customWidth="1"/>
    <col min="15878" max="15878" width="7.7109375" style="1124" customWidth="1"/>
    <col min="15879" max="15879" width="6.140625" style="1124" customWidth="1"/>
    <col min="15880" max="15880" width="4.85546875" style="1124" customWidth="1"/>
    <col min="15881" max="15881" width="9.5703125" style="1124" customWidth="1"/>
    <col min="15882" max="15882" width="6" style="1124" customWidth="1"/>
    <col min="15883" max="15883" width="6.28515625" style="1124" customWidth="1"/>
    <col min="15884" max="15884" width="7.7109375" style="1124" customWidth="1"/>
    <col min="15885" max="16128" width="9.140625" style="1124"/>
    <col min="16129" max="16129" width="3.5703125" style="1124" customWidth="1"/>
    <col min="16130" max="16130" width="19.42578125" style="1124" customWidth="1"/>
    <col min="16131" max="16131" width="5.28515625" style="1124" customWidth="1"/>
    <col min="16132" max="16132" width="9" style="1124" customWidth="1"/>
    <col min="16133" max="16133" width="6.140625" style="1124" customWidth="1"/>
    <col min="16134" max="16134" width="7.7109375" style="1124" customWidth="1"/>
    <col min="16135" max="16135" width="6.140625" style="1124" customWidth="1"/>
    <col min="16136" max="16136" width="4.85546875" style="1124" customWidth="1"/>
    <col min="16137" max="16137" width="9.5703125" style="1124" customWidth="1"/>
    <col min="16138" max="16138" width="6" style="1124" customWidth="1"/>
    <col min="16139" max="16139" width="6.28515625" style="1124" customWidth="1"/>
    <col min="16140" max="16140" width="7.7109375" style="1124" customWidth="1"/>
    <col min="16141" max="16384" width="9.140625" style="1124"/>
  </cols>
  <sheetData>
    <row r="1" spans="1:13" ht="14.25" customHeight="1">
      <c r="A1" s="1921" t="s">
        <v>1737</v>
      </c>
    </row>
    <row r="2" spans="1:13" s="850" customFormat="1" ht="12.75" customHeight="1">
      <c r="A2" s="2141" t="s">
        <v>767</v>
      </c>
      <c r="B2" s="2141"/>
      <c r="C2" s="2141"/>
      <c r="D2" s="2141"/>
      <c r="E2" s="2141"/>
      <c r="F2" s="2141"/>
    </row>
    <row r="3" spans="1:13" s="812" customFormat="1" ht="21.75" customHeight="1">
      <c r="A3" s="2126" t="s">
        <v>779</v>
      </c>
      <c r="B3" s="2126"/>
      <c r="C3" s="2126"/>
      <c r="D3" s="2126"/>
      <c r="E3" s="2126"/>
      <c r="F3" s="2126"/>
      <c r="G3" s="1952"/>
      <c r="H3" s="1952"/>
      <c r="I3" s="1952"/>
      <c r="J3" s="1952"/>
      <c r="K3" s="1952"/>
      <c r="L3" s="1952"/>
    </row>
    <row r="4" spans="1:13" s="812" customFormat="1" ht="12.95" customHeight="1">
      <c r="A4" s="2121">
        <v>2016</v>
      </c>
      <c r="B4" s="2122"/>
      <c r="C4" s="1071"/>
      <c r="D4" s="1072"/>
      <c r="E4" s="1057"/>
      <c r="F4" s="849"/>
      <c r="G4" s="827"/>
      <c r="H4" s="827"/>
      <c r="I4" s="827"/>
      <c r="J4" s="827"/>
      <c r="K4" s="827"/>
      <c r="L4" s="849" t="s">
        <v>673</v>
      </c>
    </row>
    <row r="5" spans="1:13" s="812" customFormat="1" ht="26.25" customHeight="1">
      <c r="A5" s="2134" t="s">
        <v>674</v>
      </c>
      <c r="B5" s="2132"/>
      <c r="C5" s="2118" t="s">
        <v>780</v>
      </c>
      <c r="D5" s="2118"/>
      <c r="E5" s="2118"/>
      <c r="F5" s="2118"/>
      <c r="G5" s="2177"/>
      <c r="H5" s="2119" t="s">
        <v>781</v>
      </c>
      <c r="I5" s="2118"/>
      <c r="J5" s="2118"/>
      <c r="K5" s="2118"/>
      <c r="L5" s="2177"/>
    </row>
    <row r="6" spans="1:13" s="812" customFormat="1" ht="51" customHeight="1">
      <c r="A6" s="2180"/>
      <c r="B6" s="2181"/>
      <c r="C6" s="1143" t="s">
        <v>0</v>
      </c>
      <c r="D6" s="1144" t="s">
        <v>772</v>
      </c>
      <c r="E6" s="1144" t="s">
        <v>773</v>
      </c>
      <c r="F6" s="1144" t="s">
        <v>782</v>
      </c>
      <c r="G6" s="1144" t="s">
        <v>775</v>
      </c>
      <c r="H6" s="1144" t="s">
        <v>99</v>
      </c>
      <c r="I6" s="1144" t="s">
        <v>772</v>
      </c>
      <c r="J6" s="1119" t="s">
        <v>773</v>
      </c>
      <c r="K6" s="1119" t="s">
        <v>777</v>
      </c>
      <c r="L6" s="1119" t="s">
        <v>775</v>
      </c>
    </row>
    <row r="7" spans="1:13" s="812" customFormat="1" ht="12.95" customHeight="1">
      <c r="A7" s="1152"/>
      <c r="B7" s="1153"/>
      <c r="C7" s="1154"/>
      <c r="D7" s="1154"/>
      <c r="E7" s="1154"/>
      <c r="F7" s="1154"/>
      <c r="G7" s="1154"/>
      <c r="H7" s="1154"/>
      <c r="I7" s="1154"/>
      <c r="J7" s="1154"/>
      <c r="K7" s="1154"/>
      <c r="L7" s="1154"/>
      <c r="M7" s="873"/>
    </row>
    <row r="8" spans="1:13" s="812" customFormat="1" ht="15.75" customHeight="1">
      <c r="A8" s="826" t="s">
        <v>0</v>
      </c>
      <c r="B8" s="853"/>
      <c r="C8" s="873">
        <v>332.99999999999983</v>
      </c>
      <c r="D8" s="873">
        <v>157.99999999999986</v>
      </c>
      <c r="E8" s="873">
        <v>95</v>
      </c>
      <c r="F8" s="873">
        <v>37.000000000000007</v>
      </c>
      <c r="G8" s="873">
        <v>43.000000000000007</v>
      </c>
      <c r="H8" s="873">
        <v>534.99999999999955</v>
      </c>
      <c r="I8" s="1145">
        <v>237.00000000000017</v>
      </c>
      <c r="J8" s="873">
        <v>204.99999999999997</v>
      </c>
      <c r="K8" s="873">
        <v>12.000000000000009</v>
      </c>
      <c r="L8" s="873">
        <v>81</v>
      </c>
    </row>
    <row r="9" spans="1:13" s="812" customFormat="1" ht="15.75" customHeight="1">
      <c r="A9" s="826"/>
      <c r="B9" s="826"/>
    </row>
    <row r="10" spans="1:13" s="812" customFormat="1" ht="15.75" customHeight="1">
      <c r="A10" s="827"/>
      <c r="B10" s="827" t="s">
        <v>681</v>
      </c>
      <c r="C10" s="843">
        <v>69.999999999999972</v>
      </c>
      <c r="D10" s="844">
        <v>39</v>
      </c>
      <c r="E10" s="844">
        <v>16.000000000000007</v>
      </c>
      <c r="F10" s="844">
        <v>6.9999999999999982</v>
      </c>
      <c r="G10" s="844">
        <v>8</v>
      </c>
      <c r="H10" s="843">
        <v>119</v>
      </c>
      <c r="I10" s="1149">
        <v>57.999999999999993</v>
      </c>
      <c r="J10" s="844">
        <v>50.999999999999993</v>
      </c>
      <c r="K10" s="844">
        <v>3</v>
      </c>
      <c r="L10" s="844">
        <v>6.9999999999999982</v>
      </c>
      <c r="M10" s="844"/>
    </row>
    <row r="11" spans="1:13" s="812" customFormat="1" ht="15.75" customHeight="1">
      <c r="A11" s="827"/>
      <c r="B11" s="827" t="s">
        <v>682</v>
      </c>
      <c r="C11" s="873">
        <v>25</v>
      </c>
      <c r="D11" s="874">
        <v>13</v>
      </c>
      <c r="E11" s="874">
        <v>8.0000000000000018</v>
      </c>
      <c r="F11" s="874">
        <v>2.0000000000000004</v>
      </c>
      <c r="G11" s="874">
        <v>2.0000000000000004</v>
      </c>
      <c r="H11" s="873">
        <v>29.000000000000007</v>
      </c>
      <c r="I11" s="1134">
        <v>17</v>
      </c>
      <c r="J11" s="874">
        <v>10.000000000000002</v>
      </c>
      <c r="K11" s="874">
        <v>0</v>
      </c>
      <c r="L11" s="874">
        <v>2.0000000000000013</v>
      </c>
      <c r="M11" s="844"/>
    </row>
    <row r="12" spans="1:13" s="812" customFormat="1" ht="15.75" customHeight="1">
      <c r="A12" s="827"/>
      <c r="B12" s="2171" t="s">
        <v>683</v>
      </c>
      <c r="C12" s="2178">
        <v>7.9999999999999991</v>
      </c>
      <c r="D12" s="2173">
        <v>4</v>
      </c>
      <c r="E12" s="2173">
        <v>4.0000000000000009</v>
      </c>
      <c r="F12" s="2173">
        <v>0</v>
      </c>
      <c r="G12" s="2173">
        <v>0</v>
      </c>
      <c r="H12" s="2178">
        <v>2.0000000000000004</v>
      </c>
      <c r="I12" s="2173">
        <v>0</v>
      </c>
      <c r="J12" s="2173">
        <v>0</v>
      </c>
      <c r="K12" s="2173">
        <v>0</v>
      </c>
      <c r="L12" s="2173">
        <v>2.0000000000000004</v>
      </c>
      <c r="M12" s="844"/>
    </row>
    <row r="13" spans="1:13" s="812" customFormat="1" ht="15.75" customHeight="1">
      <c r="A13" s="827"/>
      <c r="B13" s="2171"/>
      <c r="C13" s="2178"/>
      <c r="D13" s="2173"/>
      <c r="E13" s="2173"/>
      <c r="F13" s="2173"/>
      <c r="G13" s="2173"/>
      <c r="H13" s="2178"/>
      <c r="I13" s="2173"/>
      <c r="J13" s="2173"/>
      <c r="K13" s="2173"/>
      <c r="L13" s="2173"/>
      <c r="M13" s="844"/>
    </row>
    <row r="14" spans="1:13" s="812" customFormat="1" ht="15.75" customHeight="1">
      <c r="A14" s="827"/>
      <c r="B14" s="845" t="s">
        <v>684</v>
      </c>
      <c r="C14" s="873">
        <v>54.000000000000007</v>
      </c>
      <c r="D14" s="874">
        <v>16</v>
      </c>
      <c r="E14" s="874">
        <v>20.000000000000004</v>
      </c>
      <c r="F14" s="874">
        <v>8</v>
      </c>
      <c r="G14" s="874">
        <v>10.000000000000002</v>
      </c>
      <c r="H14" s="873">
        <v>68.000000000000014</v>
      </c>
      <c r="I14" s="1134">
        <v>34</v>
      </c>
      <c r="J14" s="874">
        <v>12.000000000000004</v>
      </c>
      <c r="K14" s="874">
        <v>1</v>
      </c>
      <c r="L14" s="874">
        <v>21.000000000000007</v>
      </c>
      <c r="M14" s="844"/>
    </row>
    <row r="15" spans="1:13" s="812" customFormat="1" ht="15.75" customHeight="1">
      <c r="A15" s="827"/>
      <c r="B15" s="2179" t="s">
        <v>685</v>
      </c>
      <c r="C15" s="2178">
        <v>39.000000000000007</v>
      </c>
      <c r="D15" s="2173">
        <v>21</v>
      </c>
      <c r="E15" s="2173">
        <v>3.0000000000000004</v>
      </c>
      <c r="F15" s="2173">
        <v>3.0000000000000004</v>
      </c>
      <c r="G15" s="2173">
        <v>12.000000000000002</v>
      </c>
      <c r="H15" s="2178">
        <v>48.999999999999993</v>
      </c>
      <c r="I15" s="2173">
        <v>12</v>
      </c>
      <c r="J15" s="2173">
        <v>15.000000000000004</v>
      </c>
      <c r="K15" s="2173">
        <v>1</v>
      </c>
      <c r="L15" s="2173">
        <v>21.000000000000004</v>
      </c>
      <c r="M15" s="844"/>
    </row>
    <row r="16" spans="1:13" s="812" customFormat="1" ht="15.75" customHeight="1">
      <c r="A16" s="827"/>
      <c r="B16" s="2179"/>
      <c r="C16" s="2178"/>
      <c r="D16" s="2173"/>
      <c r="E16" s="2173"/>
      <c r="F16" s="2173"/>
      <c r="G16" s="2173"/>
      <c r="H16" s="2178"/>
      <c r="I16" s="2173"/>
      <c r="J16" s="2173"/>
      <c r="K16" s="2173"/>
      <c r="L16" s="2173"/>
      <c r="M16" s="844"/>
    </row>
    <row r="17" spans="1:13" s="812" customFormat="1" ht="15.75" customHeight="1">
      <c r="A17" s="827"/>
      <c r="B17" s="845" t="s">
        <v>686</v>
      </c>
      <c r="C17" s="873">
        <v>29.000000000000004</v>
      </c>
      <c r="D17" s="874">
        <v>18</v>
      </c>
      <c r="E17" s="874">
        <v>0.99999999999999978</v>
      </c>
      <c r="F17" s="874">
        <v>7.0000000000000018</v>
      </c>
      <c r="G17" s="874">
        <v>2.9999999999999996</v>
      </c>
      <c r="H17" s="873">
        <v>78.999999999999986</v>
      </c>
      <c r="I17" s="1134">
        <v>54</v>
      </c>
      <c r="J17" s="874">
        <v>12</v>
      </c>
      <c r="K17" s="874">
        <v>5.9999999999999991</v>
      </c>
      <c r="L17" s="874">
        <v>6.9999999999999991</v>
      </c>
      <c r="M17" s="844"/>
    </row>
    <row r="18" spans="1:13" s="812" customFormat="1" ht="15.75" customHeight="1">
      <c r="A18" s="827"/>
      <c r="B18" s="845" t="s">
        <v>687</v>
      </c>
      <c r="C18" s="873">
        <v>33.000000000000007</v>
      </c>
      <c r="D18" s="874">
        <v>8.0000000000000018</v>
      </c>
      <c r="E18" s="874">
        <v>8.9999999999999964</v>
      </c>
      <c r="F18" s="874">
        <v>9</v>
      </c>
      <c r="G18" s="874">
        <v>7.0000000000000036</v>
      </c>
      <c r="H18" s="873">
        <v>30</v>
      </c>
      <c r="I18" s="1134">
        <v>26</v>
      </c>
      <c r="J18" s="874">
        <v>1.9999999999999998</v>
      </c>
      <c r="K18" s="874">
        <v>0</v>
      </c>
      <c r="L18" s="874">
        <v>1.9999999999999998</v>
      </c>
      <c r="M18" s="844"/>
    </row>
    <row r="19" spans="1:13" s="812" customFormat="1" ht="15.75" customHeight="1">
      <c r="A19" s="827"/>
      <c r="B19" s="845" t="s">
        <v>688</v>
      </c>
      <c r="C19" s="873">
        <v>51.000000000000014</v>
      </c>
      <c r="D19" s="874">
        <v>38</v>
      </c>
      <c r="E19" s="874">
        <v>12.000000000000002</v>
      </c>
      <c r="F19" s="874">
        <v>1.0000000000000002</v>
      </c>
      <c r="G19" s="874">
        <v>0</v>
      </c>
      <c r="H19" s="873">
        <v>146.00000000000003</v>
      </c>
      <c r="I19" s="1134">
        <v>23.999999999999993</v>
      </c>
      <c r="J19" s="874">
        <v>103</v>
      </c>
      <c r="K19" s="874">
        <v>1.0000000000000002</v>
      </c>
      <c r="L19" s="874">
        <v>17.999999999999996</v>
      </c>
      <c r="M19" s="844"/>
    </row>
    <row r="20" spans="1:13" s="812" customFormat="1" ht="15.75" customHeight="1">
      <c r="A20" s="827"/>
      <c r="B20" s="845" t="s">
        <v>689</v>
      </c>
      <c r="C20" s="873">
        <v>21.999999999999996</v>
      </c>
      <c r="D20" s="874">
        <v>1.0000000000000002</v>
      </c>
      <c r="E20" s="874">
        <v>20</v>
      </c>
      <c r="F20" s="874">
        <v>0</v>
      </c>
      <c r="G20" s="874">
        <v>1</v>
      </c>
      <c r="H20" s="873">
        <v>11.999999999999998</v>
      </c>
      <c r="I20" s="1134">
        <v>11.999999999999998</v>
      </c>
      <c r="J20" s="874">
        <v>0</v>
      </c>
      <c r="K20" s="874">
        <v>0</v>
      </c>
      <c r="L20" s="874">
        <v>0</v>
      </c>
      <c r="M20" s="844"/>
    </row>
    <row r="21" spans="1:13" s="812" customFormat="1" ht="15.75" customHeight="1">
      <c r="A21" s="827"/>
      <c r="B21" s="431" t="s">
        <v>690</v>
      </c>
      <c r="C21" s="873">
        <v>2</v>
      </c>
      <c r="D21" s="874">
        <v>0</v>
      </c>
      <c r="E21" s="874">
        <v>2</v>
      </c>
      <c r="F21" s="874">
        <v>0</v>
      </c>
      <c r="G21" s="874">
        <v>0</v>
      </c>
      <c r="H21" s="873">
        <v>1</v>
      </c>
      <c r="I21" s="1134">
        <v>0</v>
      </c>
      <c r="J21" s="874">
        <v>0</v>
      </c>
      <c r="K21" s="874">
        <v>0</v>
      </c>
      <c r="L21" s="874">
        <v>1</v>
      </c>
      <c r="M21" s="844"/>
    </row>
    <row r="22" spans="1:13" s="812" customFormat="1" ht="6.95" customHeight="1">
      <c r="A22" s="827"/>
      <c r="B22" s="431"/>
      <c r="C22" s="873"/>
      <c r="D22" s="874"/>
      <c r="E22" s="874"/>
      <c r="F22" s="874"/>
      <c r="G22" s="874"/>
      <c r="H22" s="874"/>
      <c r="I22" s="874"/>
      <c r="J22" s="874"/>
      <c r="K22" s="874"/>
      <c r="L22" s="874"/>
    </row>
    <row r="23" spans="1:13" s="812" customFormat="1" ht="3.75" customHeight="1" thickBot="1">
      <c r="A23" s="840"/>
      <c r="B23" s="840"/>
      <c r="C23" s="1084"/>
      <c r="D23" s="1084"/>
      <c r="E23" s="1084"/>
      <c r="F23" s="1084"/>
      <c r="G23" s="1084"/>
      <c r="H23" s="1084"/>
      <c r="I23" s="1084"/>
      <c r="J23" s="1084"/>
      <c r="K23" s="1084"/>
      <c r="L23" s="1084"/>
    </row>
    <row r="24" spans="1:13" s="812" customFormat="1" ht="3.75" customHeight="1" thickTop="1">
      <c r="A24" s="431"/>
      <c r="B24" s="431"/>
      <c r="C24" s="1071"/>
      <c r="D24" s="1071"/>
      <c r="E24" s="1071"/>
      <c r="F24" s="1071"/>
      <c r="G24" s="1071"/>
      <c r="H24" s="1071"/>
      <c r="I24" s="1071"/>
      <c r="J24" s="1071"/>
      <c r="K24" s="1071"/>
      <c r="L24" s="1071"/>
    </row>
    <row r="25" spans="1:13" s="122" customFormat="1" ht="12.95" customHeight="1">
      <c r="A25" s="2116" t="s">
        <v>670</v>
      </c>
      <c r="B25" s="2116"/>
      <c r="C25" s="2116"/>
      <c r="D25" s="2116"/>
      <c r="E25" s="2116"/>
      <c r="G25" s="1097"/>
    </row>
  </sheetData>
  <mergeCells count="29">
    <mergeCell ref="G12:G13"/>
    <mergeCell ref="A2:F2"/>
    <mergeCell ref="A3:L3"/>
    <mergeCell ref="A4:B4"/>
    <mergeCell ref="A5:B6"/>
    <mergeCell ref="C5:G5"/>
    <mergeCell ref="H5:L5"/>
    <mergeCell ref="B12:B13"/>
    <mergeCell ref="C12:C13"/>
    <mergeCell ref="D12:D13"/>
    <mergeCell ref="E12:E13"/>
    <mergeCell ref="F12:F13"/>
    <mergeCell ref="K15:K16"/>
    <mergeCell ref="L15:L16"/>
    <mergeCell ref="H12:H13"/>
    <mergeCell ref="I12:I13"/>
    <mergeCell ref="J12:J13"/>
    <mergeCell ref="K12:K13"/>
    <mergeCell ref="L12:L13"/>
    <mergeCell ref="A25:E25"/>
    <mergeCell ref="G15:G16"/>
    <mergeCell ref="H15:H16"/>
    <mergeCell ref="I15:I16"/>
    <mergeCell ref="J15:J16"/>
    <mergeCell ref="B15:B16"/>
    <mergeCell ref="C15:C16"/>
    <mergeCell ref="D15:D16"/>
    <mergeCell ref="E15:E16"/>
    <mergeCell ref="F15:F16"/>
  </mergeCells>
  <hyperlinks>
    <hyperlink ref="A1" location="Índice!A1" display="Voltar ao índice"/>
  </hyperlinks>
  <pageMargins left="0.78740157480314965" right="0.78740157480314965" top="1.1811023622047245" bottom="0.78740157480314965" header="0" footer="0"/>
  <pageSetup paperSize="9" scale="95" orientation="portrait" r:id="rId1"/>
</worksheet>
</file>

<file path=xl/worksheets/sheet6.xml><?xml version="1.0" encoding="utf-8"?>
<worksheet xmlns="http://schemas.openxmlformats.org/spreadsheetml/2006/main" xmlns:r="http://schemas.openxmlformats.org/officeDocument/2006/relationships">
  <dimension ref="A1:I73"/>
  <sheetViews>
    <sheetView workbookViewId="0"/>
  </sheetViews>
  <sheetFormatPr defaultColWidth="9.7109375" defaultRowHeight="12.75"/>
  <cols>
    <col min="1" max="1" width="56.42578125" style="16" customWidth="1"/>
    <col min="2" max="2" width="8" style="16" customWidth="1"/>
    <col min="3" max="3" width="7.7109375" style="16" customWidth="1"/>
    <col min="4" max="4" width="7.42578125" style="16" customWidth="1"/>
    <col min="5" max="5" width="7.28515625" style="16" customWidth="1"/>
    <col min="6" max="16384" width="9.7109375" style="16"/>
  </cols>
  <sheetData>
    <row r="1" spans="1:9" ht="17.25" customHeight="1">
      <c r="A1" s="1921" t="s">
        <v>1737</v>
      </c>
    </row>
    <row r="2" spans="1:9" ht="23.25" customHeight="1">
      <c r="A2" s="1970" t="s">
        <v>54</v>
      </c>
      <c r="B2" s="1970"/>
      <c r="C2" s="1970"/>
      <c r="D2" s="1970"/>
    </row>
    <row r="3" spans="1:9" ht="27" customHeight="1">
      <c r="A3" s="1982" t="s">
        <v>55</v>
      </c>
      <c r="B3" s="1982"/>
      <c r="C3" s="1982"/>
      <c r="D3" s="1982"/>
      <c r="E3" s="1982"/>
    </row>
    <row r="4" spans="1:9" ht="12.75" customHeight="1">
      <c r="A4" s="66"/>
      <c r="B4" s="66"/>
      <c r="C4" s="66"/>
      <c r="E4" s="17" t="s">
        <v>2</v>
      </c>
    </row>
    <row r="5" spans="1:9" ht="17.25" customHeight="1">
      <c r="A5" s="1983" t="s">
        <v>89</v>
      </c>
      <c r="B5" s="1985">
        <v>2016</v>
      </c>
      <c r="C5" s="1985">
        <v>2015</v>
      </c>
      <c r="D5" s="1985">
        <v>2014</v>
      </c>
      <c r="E5" s="1985">
        <v>2013</v>
      </c>
    </row>
    <row r="6" spans="1:9" ht="27.75" customHeight="1">
      <c r="A6" s="1984"/>
      <c r="B6" s="1985"/>
      <c r="C6" s="1985"/>
      <c r="D6" s="1985"/>
      <c r="E6" s="1985"/>
    </row>
    <row r="7" spans="1:9" ht="12.95" customHeight="1">
      <c r="A7" s="20"/>
      <c r="B7" s="20"/>
      <c r="C7" s="20"/>
      <c r="D7" s="20"/>
    </row>
    <row r="8" spans="1:9" ht="12.95" customHeight="1">
      <c r="A8" s="3" t="s">
        <v>0</v>
      </c>
      <c r="B8" s="2">
        <v>112.7</v>
      </c>
      <c r="C8" s="2">
        <v>115.2</v>
      </c>
      <c r="D8" s="67">
        <v>113.2</v>
      </c>
      <c r="E8" s="2">
        <v>106.2</v>
      </c>
      <c r="F8" s="63"/>
      <c r="G8" s="63"/>
      <c r="H8" s="63"/>
      <c r="I8" s="63"/>
    </row>
    <row r="9" spans="1:9" ht="12.95" customHeight="1">
      <c r="A9" s="3"/>
      <c r="B9" s="68"/>
      <c r="C9" s="68"/>
      <c r="D9" s="68"/>
      <c r="E9" s="68"/>
      <c r="F9" s="63"/>
      <c r="G9" s="63"/>
      <c r="H9" s="63"/>
      <c r="I9" s="63"/>
    </row>
    <row r="10" spans="1:9" ht="18" customHeight="1">
      <c r="A10" s="69" t="s">
        <v>56</v>
      </c>
      <c r="B10" s="5">
        <v>37.1</v>
      </c>
      <c r="C10" s="5">
        <v>37.4</v>
      </c>
      <c r="D10" s="5">
        <v>37</v>
      </c>
      <c r="E10" s="5">
        <v>30.4</v>
      </c>
      <c r="F10" s="63"/>
      <c r="G10" s="63"/>
      <c r="H10" s="63"/>
      <c r="I10" s="63"/>
    </row>
    <row r="11" spans="1:9" ht="18" customHeight="1">
      <c r="A11" s="70" t="s">
        <v>57</v>
      </c>
      <c r="B11" s="71" t="s">
        <v>1</v>
      </c>
      <c r="C11" s="71">
        <v>4.7</v>
      </c>
      <c r="D11" s="71" t="s">
        <v>1</v>
      </c>
      <c r="E11" s="71" t="s">
        <v>1</v>
      </c>
      <c r="F11" s="72"/>
      <c r="G11" s="72"/>
      <c r="H11" s="63"/>
      <c r="I11" s="63"/>
    </row>
    <row r="12" spans="1:9" ht="18" customHeight="1">
      <c r="A12" s="70" t="s">
        <v>58</v>
      </c>
      <c r="B12" s="5">
        <v>11</v>
      </c>
      <c r="C12" s="5">
        <v>9.3000000000000007</v>
      </c>
      <c r="D12" s="5">
        <v>8.5</v>
      </c>
      <c r="E12" s="5">
        <v>7.8</v>
      </c>
      <c r="F12" s="63"/>
      <c r="G12" s="63"/>
      <c r="H12" s="63"/>
      <c r="I12" s="63"/>
    </row>
    <row r="13" spans="1:9" ht="18" customHeight="1">
      <c r="A13" s="70" t="s">
        <v>59</v>
      </c>
      <c r="B13" s="5">
        <v>12.5</v>
      </c>
      <c r="C13" s="5">
        <v>14.8</v>
      </c>
      <c r="D13" s="5">
        <v>12.3</v>
      </c>
      <c r="E13" s="5">
        <v>16.600000000000001</v>
      </c>
      <c r="F13" s="63"/>
      <c r="G13" s="63"/>
      <c r="H13" s="63"/>
      <c r="I13" s="63"/>
    </row>
    <row r="14" spans="1:9" ht="18" customHeight="1">
      <c r="A14" s="73" t="s">
        <v>60</v>
      </c>
      <c r="B14" s="5">
        <v>21</v>
      </c>
      <c r="C14" s="5">
        <v>22.3</v>
      </c>
      <c r="D14" s="5">
        <v>23.4</v>
      </c>
      <c r="E14" s="5">
        <v>23.8</v>
      </c>
      <c r="F14" s="63"/>
      <c r="G14" s="63"/>
      <c r="H14" s="63"/>
      <c r="I14" s="63"/>
    </row>
    <row r="15" spans="1:9" ht="18" customHeight="1">
      <c r="A15" s="70" t="s">
        <v>61</v>
      </c>
      <c r="B15" s="5">
        <v>12.8</v>
      </c>
      <c r="C15" s="5">
        <v>12.3</v>
      </c>
      <c r="D15" s="5">
        <v>12.2</v>
      </c>
      <c r="E15" s="5">
        <v>11.1</v>
      </c>
      <c r="F15" s="63"/>
      <c r="G15" s="63"/>
      <c r="H15" s="63"/>
      <c r="I15" s="63"/>
    </row>
    <row r="16" spans="1:9" ht="15" customHeight="1">
      <c r="A16" s="73" t="s">
        <v>62</v>
      </c>
      <c r="B16" s="5">
        <v>15.2</v>
      </c>
      <c r="C16" s="5">
        <v>14.5</v>
      </c>
      <c r="D16" s="71">
        <v>15.7</v>
      </c>
      <c r="E16" s="5">
        <v>13.8</v>
      </c>
      <c r="F16" s="63"/>
      <c r="G16" s="63"/>
      <c r="H16" s="63"/>
      <c r="I16" s="63"/>
    </row>
    <row r="17" spans="1:5" ht="6.95" customHeight="1" thickBot="1">
      <c r="A17" s="29"/>
      <c r="B17" s="29"/>
      <c r="C17" s="29"/>
      <c r="D17" s="29"/>
      <c r="E17" s="29"/>
    </row>
    <row r="18" spans="1:5" ht="3.75" customHeight="1" thickTop="1">
      <c r="A18" s="30"/>
      <c r="B18" s="30"/>
      <c r="C18" s="30"/>
      <c r="D18" s="30"/>
    </row>
    <row r="19" spans="1:5" ht="23.25" customHeight="1">
      <c r="A19" s="1974" t="s">
        <v>63</v>
      </c>
      <c r="B19" s="1974"/>
      <c r="C19" s="1974"/>
      <c r="D19" s="1974"/>
      <c r="E19" s="1981"/>
    </row>
    <row r="20" spans="1:5" ht="12.95" customHeight="1">
      <c r="A20" s="16" t="s">
        <v>22</v>
      </c>
      <c r="C20" s="23"/>
      <c r="D20" s="23"/>
      <c r="E20" s="23"/>
    </row>
    <row r="21" spans="1:5" ht="12.95" customHeight="1">
      <c r="A21" s="74" t="s">
        <v>90</v>
      </c>
      <c r="B21" s="75"/>
    </row>
    <row r="22" spans="1:5" ht="12.95" customHeight="1">
      <c r="A22" s="1973" t="s">
        <v>87</v>
      </c>
      <c r="B22" s="1973"/>
      <c r="C22" s="1973"/>
      <c r="D22" s="1973"/>
    </row>
    <row r="23" spans="1:5" ht="17.100000000000001" customHeight="1"/>
    <row r="24" spans="1:5" ht="17.100000000000001" customHeight="1"/>
    <row r="25" spans="1:5" ht="17.100000000000001" customHeight="1"/>
    <row r="26" spans="1:5" ht="17.100000000000001" customHeight="1"/>
    <row r="27" spans="1:5" ht="17.100000000000001" customHeight="1"/>
    <row r="28" spans="1:5" ht="17.100000000000001" customHeight="1"/>
    <row r="29" spans="1:5" ht="17.100000000000001" customHeight="1"/>
    <row r="30" spans="1:5" ht="17.100000000000001" customHeight="1"/>
    <row r="31" spans="1:5" ht="17.100000000000001" customHeight="1"/>
    <row r="32" spans="1:5"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sheetData>
  <mergeCells count="9">
    <mergeCell ref="A19:E19"/>
    <mergeCell ref="A22:D22"/>
    <mergeCell ref="A2:D2"/>
    <mergeCell ref="A3:E3"/>
    <mergeCell ref="A5:A6"/>
    <mergeCell ref="B5:B6"/>
    <mergeCell ref="C5:C6"/>
    <mergeCell ref="D5:D6"/>
    <mergeCell ref="E5:E6"/>
  </mergeCells>
  <dataValidations count="1">
    <dataValidation allowBlank="1" showInputMessage="1" sqref="A11:C13 D11:E11"/>
  </dataValidations>
  <hyperlinks>
    <hyperlink ref="A1" location="Índice!A1" display="Voltar ao índice"/>
  </hyperlinks>
  <pageMargins left="0.78740157480314965" right="0.78740157480314965" top="1.1811023622047243" bottom="0.78740157480314965" header="0" footer="0"/>
  <pageSetup paperSize="9" orientation="portrait" r:id="rId1"/>
</worksheet>
</file>

<file path=xl/worksheets/sheet60.xml><?xml version="1.0" encoding="utf-8"?>
<worksheet xmlns="http://schemas.openxmlformats.org/spreadsheetml/2006/main" xmlns:r="http://schemas.openxmlformats.org/officeDocument/2006/relationships">
  <dimension ref="A1:J24"/>
  <sheetViews>
    <sheetView workbookViewId="0"/>
  </sheetViews>
  <sheetFormatPr defaultColWidth="7.85546875" defaultRowHeight="12.75"/>
  <cols>
    <col min="1" max="1" width="3.140625" style="812" customWidth="1"/>
    <col min="2" max="2" width="32.140625" style="812" customWidth="1"/>
    <col min="3" max="3" width="10.5703125" style="812" customWidth="1"/>
    <col min="4" max="4" width="10.140625" style="812" customWidth="1"/>
    <col min="5" max="5" width="10.5703125" style="812" customWidth="1"/>
    <col min="6" max="6" width="11.85546875" style="812" customWidth="1"/>
    <col min="7" max="7" width="8.28515625" style="812" customWidth="1"/>
    <col min="8" max="8" width="7.5703125" style="812" customWidth="1"/>
    <col min="9" max="256" width="7.85546875" style="812"/>
    <col min="257" max="257" width="3.140625" style="812" customWidth="1"/>
    <col min="258" max="258" width="32.140625" style="812" customWidth="1"/>
    <col min="259" max="259" width="10.5703125" style="812" customWidth="1"/>
    <col min="260" max="260" width="10.140625" style="812" customWidth="1"/>
    <col min="261" max="261" width="10.5703125" style="812" customWidth="1"/>
    <col min="262" max="262" width="11.85546875" style="812" customWidth="1"/>
    <col min="263" max="263" width="8.28515625" style="812" customWidth="1"/>
    <col min="264" max="264" width="7.5703125" style="812" customWidth="1"/>
    <col min="265" max="512" width="7.85546875" style="812"/>
    <col min="513" max="513" width="3.140625" style="812" customWidth="1"/>
    <col min="514" max="514" width="32.140625" style="812" customWidth="1"/>
    <col min="515" max="515" width="10.5703125" style="812" customWidth="1"/>
    <col min="516" max="516" width="10.140625" style="812" customWidth="1"/>
    <col min="517" max="517" width="10.5703125" style="812" customWidth="1"/>
    <col min="518" max="518" width="11.85546875" style="812" customWidth="1"/>
    <col min="519" max="519" width="8.28515625" style="812" customWidth="1"/>
    <col min="520" max="520" width="7.5703125" style="812" customWidth="1"/>
    <col min="521" max="768" width="7.85546875" style="812"/>
    <col min="769" max="769" width="3.140625" style="812" customWidth="1"/>
    <col min="770" max="770" width="32.140625" style="812" customWidth="1"/>
    <col min="771" max="771" width="10.5703125" style="812" customWidth="1"/>
    <col min="772" max="772" width="10.140625" style="812" customWidth="1"/>
    <col min="773" max="773" width="10.5703125" style="812" customWidth="1"/>
    <col min="774" max="774" width="11.85546875" style="812" customWidth="1"/>
    <col min="775" max="775" width="8.28515625" style="812" customWidth="1"/>
    <col min="776" max="776" width="7.5703125" style="812" customWidth="1"/>
    <col min="777" max="1024" width="7.85546875" style="812"/>
    <col min="1025" max="1025" width="3.140625" style="812" customWidth="1"/>
    <col min="1026" max="1026" width="32.140625" style="812" customWidth="1"/>
    <col min="1027" max="1027" width="10.5703125" style="812" customWidth="1"/>
    <col min="1028" max="1028" width="10.140625" style="812" customWidth="1"/>
    <col min="1029" max="1029" width="10.5703125" style="812" customWidth="1"/>
    <col min="1030" max="1030" width="11.85546875" style="812" customWidth="1"/>
    <col min="1031" max="1031" width="8.28515625" style="812" customWidth="1"/>
    <col min="1032" max="1032" width="7.5703125" style="812" customWidth="1"/>
    <col min="1033" max="1280" width="7.85546875" style="812"/>
    <col min="1281" max="1281" width="3.140625" style="812" customWidth="1"/>
    <col min="1282" max="1282" width="32.140625" style="812" customWidth="1"/>
    <col min="1283" max="1283" width="10.5703125" style="812" customWidth="1"/>
    <col min="1284" max="1284" width="10.140625" style="812" customWidth="1"/>
    <col min="1285" max="1285" width="10.5703125" style="812" customWidth="1"/>
    <col min="1286" max="1286" width="11.85546875" style="812" customWidth="1"/>
    <col min="1287" max="1287" width="8.28515625" style="812" customWidth="1"/>
    <col min="1288" max="1288" width="7.5703125" style="812" customWidth="1"/>
    <col min="1289" max="1536" width="7.85546875" style="812"/>
    <col min="1537" max="1537" width="3.140625" style="812" customWidth="1"/>
    <col min="1538" max="1538" width="32.140625" style="812" customWidth="1"/>
    <col min="1539" max="1539" width="10.5703125" style="812" customWidth="1"/>
    <col min="1540" max="1540" width="10.140625" style="812" customWidth="1"/>
    <col min="1541" max="1541" width="10.5703125" style="812" customWidth="1"/>
    <col min="1542" max="1542" width="11.85546875" style="812" customWidth="1"/>
    <col min="1543" max="1543" width="8.28515625" style="812" customWidth="1"/>
    <col min="1544" max="1544" width="7.5703125" style="812" customWidth="1"/>
    <col min="1545" max="1792" width="7.85546875" style="812"/>
    <col min="1793" max="1793" width="3.140625" style="812" customWidth="1"/>
    <col min="1794" max="1794" width="32.140625" style="812" customWidth="1"/>
    <col min="1795" max="1795" width="10.5703125" style="812" customWidth="1"/>
    <col min="1796" max="1796" width="10.140625" style="812" customWidth="1"/>
    <col min="1797" max="1797" width="10.5703125" style="812" customWidth="1"/>
    <col min="1798" max="1798" width="11.85546875" style="812" customWidth="1"/>
    <col min="1799" max="1799" width="8.28515625" style="812" customWidth="1"/>
    <col min="1800" max="1800" width="7.5703125" style="812" customWidth="1"/>
    <col min="1801" max="2048" width="7.85546875" style="812"/>
    <col min="2049" max="2049" width="3.140625" style="812" customWidth="1"/>
    <col min="2050" max="2050" width="32.140625" style="812" customWidth="1"/>
    <col min="2051" max="2051" width="10.5703125" style="812" customWidth="1"/>
    <col min="2052" max="2052" width="10.140625" style="812" customWidth="1"/>
    <col min="2053" max="2053" width="10.5703125" style="812" customWidth="1"/>
    <col min="2054" max="2054" width="11.85546875" style="812" customWidth="1"/>
    <col min="2055" max="2055" width="8.28515625" style="812" customWidth="1"/>
    <col min="2056" max="2056" width="7.5703125" style="812" customWidth="1"/>
    <col min="2057" max="2304" width="7.85546875" style="812"/>
    <col min="2305" max="2305" width="3.140625" style="812" customWidth="1"/>
    <col min="2306" max="2306" width="32.140625" style="812" customWidth="1"/>
    <col min="2307" max="2307" width="10.5703125" style="812" customWidth="1"/>
    <col min="2308" max="2308" width="10.140625" style="812" customWidth="1"/>
    <col min="2309" max="2309" width="10.5703125" style="812" customWidth="1"/>
    <col min="2310" max="2310" width="11.85546875" style="812" customWidth="1"/>
    <col min="2311" max="2311" width="8.28515625" style="812" customWidth="1"/>
    <col min="2312" max="2312" width="7.5703125" style="812" customWidth="1"/>
    <col min="2313" max="2560" width="7.85546875" style="812"/>
    <col min="2561" max="2561" width="3.140625" style="812" customWidth="1"/>
    <col min="2562" max="2562" width="32.140625" style="812" customWidth="1"/>
    <col min="2563" max="2563" width="10.5703125" style="812" customWidth="1"/>
    <col min="2564" max="2564" width="10.140625" style="812" customWidth="1"/>
    <col min="2565" max="2565" width="10.5703125" style="812" customWidth="1"/>
    <col min="2566" max="2566" width="11.85546875" style="812" customWidth="1"/>
    <col min="2567" max="2567" width="8.28515625" style="812" customWidth="1"/>
    <col min="2568" max="2568" width="7.5703125" style="812" customWidth="1"/>
    <col min="2569" max="2816" width="7.85546875" style="812"/>
    <col min="2817" max="2817" width="3.140625" style="812" customWidth="1"/>
    <col min="2818" max="2818" width="32.140625" style="812" customWidth="1"/>
    <col min="2819" max="2819" width="10.5703125" style="812" customWidth="1"/>
    <col min="2820" max="2820" width="10.140625" style="812" customWidth="1"/>
    <col min="2821" max="2821" width="10.5703125" style="812" customWidth="1"/>
    <col min="2822" max="2822" width="11.85546875" style="812" customWidth="1"/>
    <col min="2823" max="2823" width="8.28515625" style="812" customWidth="1"/>
    <col min="2824" max="2824" width="7.5703125" style="812" customWidth="1"/>
    <col min="2825" max="3072" width="7.85546875" style="812"/>
    <col min="3073" max="3073" width="3.140625" style="812" customWidth="1"/>
    <col min="3074" max="3074" width="32.140625" style="812" customWidth="1"/>
    <col min="3075" max="3075" width="10.5703125" style="812" customWidth="1"/>
    <col min="3076" max="3076" width="10.140625" style="812" customWidth="1"/>
    <col min="3077" max="3077" width="10.5703125" style="812" customWidth="1"/>
    <col min="3078" max="3078" width="11.85546875" style="812" customWidth="1"/>
    <col min="3079" max="3079" width="8.28515625" style="812" customWidth="1"/>
    <col min="3080" max="3080" width="7.5703125" style="812" customWidth="1"/>
    <col min="3081" max="3328" width="7.85546875" style="812"/>
    <col min="3329" max="3329" width="3.140625" style="812" customWidth="1"/>
    <col min="3330" max="3330" width="32.140625" style="812" customWidth="1"/>
    <col min="3331" max="3331" width="10.5703125" style="812" customWidth="1"/>
    <col min="3332" max="3332" width="10.140625" style="812" customWidth="1"/>
    <col min="3333" max="3333" width="10.5703125" style="812" customWidth="1"/>
    <col min="3334" max="3334" width="11.85546875" style="812" customWidth="1"/>
    <col min="3335" max="3335" width="8.28515625" style="812" customWidth="1"/>
    <col min="3336" max="3336" width="7.5703125" style="812" customWidth="1"/>
    <col min="3337" max="3584" width="7.85546875" style="812"/>
    <col min="3585" max="3585" width="3.140625" style="812" customWidth="1"/>
    <col min="3586" max="3586" width="32.140625" style="812" customWidth="1"/>
    <col min="3587" max="3587" width="10.5703125" style="812" customWidth="1"/>
    <col min="3588" max="3588" width="10.140625" style="812" customWidth="1"/>
    <col min="3589" max="3589" width="10.5703125" style="812" customWidth="1"/>
    <col min="3590" max="3590" width="11.85546875" style="812" customWidth="1"/>
    <col min="3591" max="3591" width="8.28515625" style="812" customWidth="1"/>
    <col min="3592" max="3592" width="7.5703125" style="812" customWidth="1"/>
    <col min="3593" max="3840" width="7.85546875" style="812"/>
    <col min="3841" max="3841" width="3.140625" style="812" customWidth="1"/>
    <col min="3842" max="3842" width="32.140625" style="812" customWidth="1"/>
    <col min="3843" max="3843" width="10.5703125" style="812" customWidth="1"/>
    <col min="3844" max="3844" width="10.140625" style="812" customWidth="1"/>
    <col min="3845" max="3845" width="10.5703125" style="812" customWidth="1"/>
    <col min="3846" max="3846" width="11.85546875" style="812" customWidth="1"/>
    <col min="3847" max="3847" width="8.28515625" style="812" customWidth="1"/>
    <col min="3848" max="3848" width="7.5703125" style="812" customWidth="1"/>
    <col min="3849" max="4096" width="7.85546875" style="812"/>
    <col min="4097" max="4097" width="3.140625" style="812" customWidth="1"/>
    <col min="4098" max="4098" width="32.140625" style="812" customWidth="1"/>
    <col min="4099" max="4099" width="10.5703125" style="812" customWidth="1"/>
    <col min="4100" max="4100" width="10.140625" style="812" customWidth="1"/>
    <col min="4101" max="4101" width="10.5703125" style="812" customWidth="1"/>
    <col min="4102" max="4102" width="11.85546875" style="812" customWidth="1"/>
    <col min="4103" max="4103" width="8.28515625" style="812" customWidth="1"/>
    <col min="4104" max="4104" width="7.5703125" style="812" customWidth="1"/>
    <col min="4105" max="4352" width="7.85546875" style="812"/>
    <col min="4353" max="4353" width="3.140625" style="812" customWidth="1"/>
    <col min="4354" max="4354" width="32.140625" style="812" customWidth="1"/>
    <col min="4355" max="4355" width="10.5703125" style="812" customWidth="1"/>
    <col min="4356" max="4356" width="10.140625" style="812" customWidth="1"/>
    <col min="4357" max="4357" width="10.5703125" style="812" customWidth="1"/>
    <col min="4358" max="4358" width="11.85546875" style="812" customWidth="1"/>
    <col min="4359" max="4359" width="8.28515625" style="812" customWidth="1"/>
    <col min="4360" max="4360" width="7.5703125" style="812" customWidth="1"/>
    <col min="4361" max="4608" width="7.85546875" style="812"/>
    <col min="4609" max="4609" width="3.140625" style="812" customWidth="1"/>
    <col min="4610" max="4610" width="32.140625" style="812" customWidth="1"/>
    <col min="4611" max="4611" width="10.5703125" style="812" customWidth="1"/>
    <col min="4612" max="4612" width="10.140625" style="812" customWidth="1"/>
    <col min="4613" max="4613" width="10.5703125" style="812" customWidth="1"/>
    <col min="4614" max="4614" width="11.85546875" style="812" customWidth="1"/>
    <col min="4615" max="4615" width="8.28515625" style="812" customWidth="1"/>
    <col min="4616" max="4616" width="7.5703125" style="812" customWidth="1"/>
    <col min="4617" max="4864" width="7.85546875" style="812"/>
    <col min="4865" max="4865" width="3.140625" style="812" customWidth="1"/>
    <col min="4866" max="4866" width="32.140625" style="812" customWidth="1"/>
    <col min="4867" max="4867" width="10.5703125" style="812" customWidth="1"/>
    <col min="4868" max="4868" width="10.140625" style="812" customWidth="1"/>
    <col min="4869" max="4869" width="10.5703125" style="812" customWidth="1"/>
    <col min="4870" max="4870" width="11.85546875" style="812" customWidth="1"/>
    <col min="4871" max="4871" width="8.28515625" style="812" customWidth="1"/>
    <col min="4872" max="4872" width="7.5703125" style="812" customWidth="1"/>
    <col min="4873" max="5120" width="7.85546875" style="812"/>
    <col min="5121" max="5121" width="3.140625" style="812" customWidth="1"/>
    <col min="5122" max="5122" width="32.140625" style="812" customWidth="1"/>
    <col min="5123" max="5123" width="10.5703125" style="812" customWidth="1"/>
    <col min="5124" max="5124" width="10.140625" style="812" customWidth="1"/>
    <col min="5125" max="5125" width="10.5703125" style="812" customWidth="1"/>
    <col min="5126" max="5126" width="11.85546875" style="812" customWidth="1"/>
    <col min="5127" max="5127" width="8.28515625" style="812" customWidth="1"/>
    <col min="5128" max="5128" width="7.5703125" style="812" customWidth="1"/>
    <col min="5129" max="5376" width="7.85546875" style="812"/>
    <col min="5377" max="5377" width="3.140625" style="812" customWidth="1"/>
    <col min="5378" max="5378" width="32.140625" style="812" customWidth="1"/>
    <col min="5379" max="5379" width="10.5703125" style="812" customWidth="1"/>
    <col min="5380" max="5380" width="10.140625" style="812" customWidth="1"/>
    <col min="5381" max="5381" width="10.5703125" style="812" customWidth="1"/>
    <col min="5382" max="5382" width="11.85546875" style="812" customWidth="1"/>
    <col min="5383" max="5383" width="8.28515625" style="812" customWidth="1"/>
    <col min="5384" max="5384" width="7.5703125" style="812" customWidth="1"/>
    <col min="5385" max="5632" width="7.85546875" style="812"/>
    <col min="5633" max="5633" width="3.140625" style="812" customWidth="1"/>
    <col min="5634" max="5634" width="32.140625" style="812" customWidth="1"/>
    <col min="5635" max="5635" width="10.5703125" style="812" customWidth="1"/>
    <col min="5636" max="5636" width="10.140625" style="812" customWidth="1"/>
    <col min="5637" max="5637" width="10.5703125" style="812" customWidth="1"/>
    <col min="5638" max="5638" width="11.85546875" style="812" customWidth="1"/>
    <col min="5639" max="5639" width="8.28515625" style="812" customWidth="1"/>
    <col min="5640" max="5640" width="7.5703125" style="812" customWidth="1"/>
    <col min="5641" max="5888" width="7.85546875" style="812"/>
    <col min="5889" max="5889" width="3.140625" style="812" customWidth="1"/>
    <col min="5890" max="5890" width="32.140625" style="812" customWidth="1"/>
    <col min="5891" max="5891" width="10.5703125" style="812" customWidth="1"/>
    <col min="5892" max="5892" width="10.140625" style="812" customWidth="1"/>
    <col min="5893" max="5893" width="10.5703125" style="812" customWidth="1"/>
    <col min="5894" max="5894" width="11.85546875" style="812" customWidth="1"/>
    <col min="5895" max="5895" width="8.28515625" style="812" customWidth="1"/>
    <col min="5896" max="5896" width="7.5703125" style="812" customWidth="1"/>
    <col min="5897" max="6144" width="7.85546875" style="812"/>
    <col min="6145" max="6145" width="3.140625" style="812" customWidth="1"/>
    <col min="6146" max="6146" width="32.140625" style="812" customWidth="1"/>
    <col min="6147" max="6147" width="10.5703125" style="812" customWidth="1"/>
    <col min="6148" max="6148" width="10.140625" style="812" customWidth="1"/>
    <col min="6149" max="6149" width="10.5703125" style="812" customWidth="1"/>
    <col min="6150" max="6150" width="11.85546875" style="812" customWidth="1"/>
    <col min="6151" max="6151" width="8.28515625" style="812" customWidth="1"/>
    <col min="6152" max="6152" width="7.5703125" style="812" customWidth="1"/>
    <col min="6153" max="6400" width="7.85546875" style="812"/>
    <col min="6401" max="6401" width="3.140625" style="812" customWidth="1"/>
    <col min="6402" max="6402" width="32.140625" style="812" customWidth="1"/>
    <col min="6403" max="6403" width="10.5703125" style="812" customWidth="1"/>
    <col min="6404" max="6404" width="10.140625" style="812" customWidth="1"/>
    <col min="6405" max="6405" width="10.5703125" style="812" customWidth="1"/>
    <col min="6406" max="6406" width="11.85546875" style="812" customWidth="1"/>
    <col min="6407" max="6407" width="8.28515625" style="812" customWidth="1"/>
    <col min="6408" max="6408" width="7.5703125" style="812" customWidth="1"/>
    <col min="6409" max="6656" width="7.85546875" style="812"/>
    <col min="6657" max="6657" width="3.140625" style="812" customWidth="1"/>
    <col min="6658" max="6658" width="32.140625" style="812" customWidth="1"/>
    <col min="6659" max="6659" width="10.5703125" style="812" customWidth="1"/>
    <col min="6660" max="6660" width="10.140625" style="812" customWidth="1"/>
    <col min="6661" max="6661" width="10.5703125" style="812" customWidth="1"/>
    <col min="6662" max="6662" width="11.85546875" style="812" customWidth="1"/>
    <col min="6663" max="6663" width="8.28515625" style="812" customWidth="1"/>
    <col min="6664" max="6664" width="7.5703125" style="812" customWidth="1"/>
    <col min="6665" max="6912" width="7.85546875" style="812"/>
    <col min="6913" max="6913" width="3.140625" style="812" customWidth="1"/>
    <col min="6914" max="6914" width="32.140625" style="812" customWidth="1"/>
    <col min="6915" max="6915" width="10.5703125" style="812" customWidth="1"/>
    <col min="6916" max="6916" width="10.140625" style="812" customWidth="1"/>
    <col min="6917" max="6917" width="10.5703125" style="812" customWidth="1"/>
    <col min="6918" max="6918" width="11.85546875" style="812" customWidth="1"/>
    <col min="6919" max="6919" width="8.28515625" style="812" customWidth="1"/>
    <col min="6920" max="6920" width="7.5703125" style="812" customWidth="1"/>
    <col min="6921" max="7168" width="7.85546875" style="812"/>
    <col min="7169" max="7169" width="3.140625" style="812" customWidth="1"/>
    <col min="7170" max="7170" width="32.140625" style="812" customWidth="1"/>
    <col min="7171" max="7171" width="10.5703125" style="812" customWidth="1"/>
    <col min="7172" max="7172" width="10.140625" style="812" customWidth="1"/>
    <col min="7173" max="7173" width="10.5703125" style="812" customWidth="1"/>
    <col min="7174" max="7174" width="11.85546875" style="812" customWidth="1"/>
    <col min="7175" max="7175" width="8.28515625" style="812" customWidth="1"/>
    <col min="7176" max="7176" width="7.5703125" style="812" customWidth="1"/>
    <col min="7177" max="7424" width="7.85546875" style="812"/>
    <col min="7425" max="7425" width="3.140625" style="812" customWidth="1"/>
    <col min="7426" max="7426" width="32.140625" style="812" customWidth="1"/>
    <col min="7427" max="7427" width="10.5703125" style="812" customWidth="1"/>
    <col min="7428" max="7428" width="10.140625" style="812" customWidth="1"/>
    <col min="7429" max="7429" width="10.5703125" style="812" customWidth="1"/>
    <col min="7430" max="7430" width="11.85546875" style="812" customWidth="1"/>
    <col min="7431" max="7431" width="8.28515625" style="812" customWidth="1"/>
    <col min="7432" max="7432" width="7.5703125" style="812" customWidth="1"/>
    <col min="7433" max="7680" width="7.85546875" style="812"/>
    <col min="7681" max="7681" width="3.140625" style="812" customWidth="1"/>
    <col min="7682" max="7682" width="32.140625" style="812" customWidth="1"/>
    <col min="7683" max="7683" width="10.5703125" style="812" customWidth="1"/>
    <col min="7684" max="7684" width="10.140625" style="812" customWidth="1"/>
    <col min="7685" max="7685" width="10.5703125" style="812" customWidth="1"/>
    <col min="7686" max="7686" width="11.85546875" style="812" customWidth="1"/>
    <col min="7687" max="7687" width="8.28515625" style="812" customWidth="1"/>
    <col min="7688" max="7688" width="7.5703125" style="812" customWidth="1"/>
    <col min="7689" max="7936" width="7.85546875" style="812"/>
    <col min="7937" max="7937" width="3.140625" style="812" customWidth="1"/>
    <col min="7938" max="7938" width="32.140625" style="812" customWidth="1"/>
    <col min="7939" max="7939" width="10.5703125" style="812" customWidth="1"/>
    <col min="7940" max="7940" width="10.140625" style="812" customWidth="1"/>
    <col min="7941" max="7941" width="10.5703125" style="812" customWidth="1"/>
    <col min="7942" max="7942" width="11.85546875" style="812" customWidth="1"/>
    <col min="7943" max="7943" width="8.28515625" style="812" customWidth="1"/>
    <col min="7944" max="7944" width="7.5703125" style="812" customWidth="1"/>
    <col min="7945" max="8192" width="7.85546875" style="812"/>
    <col min="8193" max="8193" width="3.140625" style="812" customWidth="1"/>
    <col min="8194" max="8194" width="32.140625" style="812" customWidth="1"/>
    <col min="8195" max="8195" width="10.5703125" style="812" customWidth="1"/>
    <col min="8196" max="8196" width="10.140625" style="812" customWidth="1"/>
    <col min="8197" max="8197" width="10.5703125" style="812" customWidth="1"/>
    <col min="8198" max="8198" width="11.85546875" style="812" customWidth="1"/>
    <col min="8199" max="8199" width="8.28515625" style="812" customWidth="1"/>
    <col min="8200" max="8200" width="7.5703125" style="812" customWidth="1"/>
    <col min="8201" max="8448" width="7.85546875" style="812"/>
    <col min="8449" max="8449" width="3.140625" style="812" customWidth="1"/>
    <col min="8450" max="8450" width="32.140625" style="812" customWidth="1"/>
    <col min="8451" max="8451" width="10.5703125" style="812" customWidth="1"/>
    <col min="8452" max="8452" width="10.140625" style="812" customWidth="1"/>
    <col min="8453" max="8453" width="10.5703125" style="812" customWidth="1"/>
    <col min="8454" max="8454" width="11.85546875" style="812" customWidth="1"/>
    <col min="8455" max="8455" width="8.28515625" style="812" customWidth="1"/>
    <col min="8456" max="8456" width="7.5703125" style="812" customWidth="1"/>
    <col min="8457" max="8704" width="7.85546875" style="812"/>
    <col min="8705" max="8705" width="3.140625" style="812" customWidth="1"/>
    <col min="8706" max="8706" width="32.140625" style="812" customWidth="1"/>
    <col min="8707" max="8707" width="10.5703125" style="812" customWidth="1"/>
    <col min="8708" max="8708" width="10.140625" style="812" customWidth="1"/>
    <col min="8709" max="8709" width="10.5703125" style="812" customWidth="1"/>
    <col min="8710" max="8710" width="11.85546875" style="812" customWidth="1"/>
    <col min="8711" max="8711" width="8.28515625" style="812" customWidth="1"/>
    <col min="8712" max="8712" width="7.5703125" style="812" customWidth="1"/>
    <col min="8713" max="8960" width="7.85546875" style="812"/>
    <col min="8961" max="8961" width="3.140625" style="812" customWidth="1"/>
    <col min="8962" max="8962" width="32.140625" style="812" customWidth="1"/>
    <col min="8963" max="8963" width="10.5703125" style="812" customWidth="1"/>
    <col min="8964" max="8964" width="10.140625" style="812" customWidth="1"/>
    <col min="8965" max="8965" width="10.5703125" style="812" customWidth="1"/>
    <col min="8966" max="8966" width="11.85546875" style="812" customWidth="1"/>
    <col min="8967" max="8967" width="8.28515625" style="812" customWidth="1"/>
    <col min="8968" max="8968" width="7.5703125" style="812" customWidth="1"/>
    <col min="8969" max="9216" width="7.85546875" style="812"/>
    <col min="9217" max="9217" width="3.140625" style="812" customWidth="1"/>
    <col min="9218" max="9218" width="32.140625" style="812" customWidth="1"/>
    <col min="9219" max="9219" width="10.5703125" style="812" customWidth="1"/>
    <col min="9220" max="9220" width="10.140625" style="812" customWidth="1"/>
    <col min="9221" max="9221" width="10.5703125" style="812" customWidth="1"/>
    <col min="9222" max="9222" width="11.85546875" style="812" customWidth="1"/>
    <col min="9223" max="9223" width="8.28515625" style="812" customWidth="1"/>
    <col min="9224" max="9224" width="7.5703125" style="812" customWidth="1"/>
    <col min="9225" max="9472" width="7.85546875" style="812"/>
    <col min="9473" max="9473" width="3.140625" style="812" customWidth="1"/>
    <col min="9474" max="9474" width="32.140625" style="812" customWidth="1"/>
    <col min="9475" max="9475" width="10.5703125" style="812" customWidth="1"/>
    <col min="9476" max="9476" width="10.140625" style="812" customWidth="1"/>
    <col min="9477" max="9477" width="10.5703125" style="812" customWidth="1"/>
    <col min="9478" max="9478" width="11.85546875" style="812" customWidth="1"/>
    <col min="9479" max="9479" width="8.28515625" style="812" customWidth="1"/>
    <col min="9480" max="9480" width="7.5703125" style="812" customWidth="1"/>
    <col min="9481" max="9728" width="7.85546875" style="812"/>
    <col min="9729" max="9729" width="3.140625" style="812" customWidth="1"/>
    <col min="9730" max="9730" width="32.140625" style="812" customWidth="1"/>
    <col min="9731" max="9731" width="10.5703125" style="812" customWidth="1"/>
    <col min="9732" max="9732" width="10.140625" style="812" customWidth="1"/>
    <col min="9733" max="9733" width="10.5703125" style="812" customWidth="1"/>
    <col min="9734" max="9734" width="11.85546875" style="812" customWidth="1"/>
    <col min="9735" max="9735" width="8.28515625" style="812" customWidth="1"/>
    <col min="9736" max="9736" width="7.5703125" style="812" customWidth="1"/>
    <col min="9737" max="9984" width="7.85546875" style="812"/>
    <col min="9985" max="9985" width="3.140625" style="812" customWidth="1"/>
    <col min="9986" max="9986" width="32.140625" style="812" customWidth="1"/>
    <col min="9987" max="9987" width="10.5703125" style="812" customWidth="1"/>
    <col min="9988" max="9988" width="10.140625" style="812" customWidth="1"/>
    <col min="9989" max="9989" width="10.5703125" style="812" customWidth="1"/>
    <col min="9990" max="9990" width="11.85546875" style="812" customWidth="1"/>
    <col min="9991" max="9991" width="8.28515625" style="812" customWidth="1"/>
    <col min="9992" max="9992" width="7.5703125" style="812" customWidth="1"/>
    <col min="9993" max="10240" width="7.85546875" style="812"/>
    <col min="10241" max="10241" width="3.140625" style="812" customWidth="1"/>
    <col min="10242" max="10242" width="32.140625" style="812" customWidth="1"/>
    <col min="10243" max="10243" width="10.5703125" style="812" customWidth="1"/>
    <col min="10244" max="10244" width="10.140625" style="812" customWidth="1"/>
    <col min="10245" max="10245" width="10.5703125" style="812" customWidth="1"/>
    <col min="10246" max="10246" width="11.85546875" style="812" customWidth="1"/>
    <col min="10247" max="10247" width="8.28515625" style="812" customWidth="1"/>
    <col min="10248" max="10248" width="7.5703125" style="812" customWidth="1"/>
    <col min="10249" max="10496" width="7.85546875" style="812"/>
    <col min="10497" max="10497" width="3.140625" style="812" customWidth="1"/>
    <col min="10498" max="10498" width="32.140625" style="812" customWidth="1"/>
    <col min="10499" max="10499" width="10.5703125" style="812" customWidth="1"/>
    <col min="10500" max="10500" width="10.140625" style="812" customWidth="1"/>
    <col min="10501" max="10501" width="10.5703125" style="812" customWidth="1"/>
    <col min="10502" max="10502" width="11.85546875" style="812" customWidth="1"/>
    <col min="10503" max="10503" width="8.28515625" style="812" customWidth="1"/>
    <col min="10504" max="10504" width="7.5703125" style="812" customWidth="1"/>
    <col min="10505" max="10752" width="7.85546875" style="812"/>
    <col min="10753" max="10753" width="3.140625" style="812" customWidth="1"/>
    <col min="10754" max="10754" width="32.140625" style="812" customWidth="1"/>
    <col min="10755" max="10755" width="10.5703125" style="812" customWidth="1"/>
    <col min="10756" max="10756" width="10.140625" style="812" customWidth="1"/>
    <col min="10757" max="10757" width="10.5703125" style="812" customWidth="1"/>
    <col min="10758" max="10758" width="11.85546875" style="812" customWidth="1"/>
    <col min="10759" max="10759" width="8.28515625" style="812" customWidth="1"/>
    <col min="10760" max="10760" width="7.5703125" style="812" customWidth="1"/>
    <col min="10761" max="11008" width="7.85546875" style="812"/>
    <col min="11009" max="11009" width="3.140625" style="812" customWidth="1"/>
    <col min="11010" max="11010" width="32.140625" style="812" customWidth="1"/>
    <col min="11011" max="11011" width="10.5703125" style="812" customWidth="1"/>
    <col min="11012" max="11012" width="10.140625" style="812" customWidth="1"/>
    <col min="11013" max="11013" width="10.5703125" style="812" customWidth="1"/>
    <col min="11014" max="11014" width="11.85546875" style="812" customWidth="1"/>
    <col min="11015" max="11015" width="8.28515625" style="812" customWidth="1"/>
    <col min="11016" max="11016" width="7.5703125" style="812" customWidth="1"/>
    <col min="11017" max="11264" width="7.85546875" style="812"/>
    <col min="11265" max="11265" width="3.140625" style="812" customWidth="1"/>
    <col min="11266" max="11266" width="32.140625" style="812" customWidth="1"/>
    <col min="11267" max="11267" width="10.5703125" style="812" customWidth="1"/>
    <col min="11268" max="11268" width="10.140625" style="812" customWidth="1"/>
    <col min="11269" max="11269" width="10.5703125" style="812" customWidth="1"/>
    <col min="11270" max="11270" width="11.85546875" style="812" customWidth="1"/>
    <col min="11271" max="11271" width="8.28515625" style="812" customWidth="1"/>
    <col min="11272" max="11272" width="7.5703125" style="812" customWidth="1"/>
    <col min="11273" max="11520" width="7.85546875" style="812"/>
    <col min="11521" max="11521" width="3.140625" style="812" customWidth="1"/>
    <col min="11522" max="11522" width="32.140625" style="812" customWidth="1"/>
    <col min="11523" max="11523" width="10.5703125" style="812" customWidth="1"/>
    <col min="11524" max="11524" width="10.140625" style="812" customWidth="1"/>
    <col min="11525" max="11525" width="10.5703125" style="812" customWidth="1"/>
    <col min="11526" max="11526" width="11.85546875" style="812" customWidth="1"/>
    <col min="11527" max="11527" width="8.28515625" style="812" customWidth="1"/>
    <col min="11528" max="11528" width="7.5703125" style="812" customWidth="1"/>
    <col min="11529" max="11776" width="7.85546875" style="812"/>
    <col min="11777" max="11777" width="3.140625" style="812" customWidth="1"/>
    <col min="11778" max="11778" width="32.140625" style="812" customWidth="1"/>
    <col min="11779" max="11779" width="10.5703125" style="812" customWidth="1"/>
    <col min="11780" max="11780" width="10.140625" style="812" customWidth="1"/>
    <col min="11781" max="11781" width="10.5703125" style="812" customWidth="1"/>
    <col min="11782" max="11782" width="11.85546875" style="812" customWidth="1"/>
    <col min="11783" max="11783" width="8.28515625" style="812" customWidth="1"/>
    <col min="11784" max="11784" width="7.5703125" style="812" customWidth="1"/>
    <col min="11785" max="12032" width="7.85546875" style="812"/>
    <col min="12033" max="12033" width="3.140625" style="812" customWidth="1"/>
    <col min="12034" max="12034" width="32.140625" style="812" customWidth="1"/>
    <col min="12035" max="12035" width="10.5703125" style="812" customWidth="1"/>
    <col min="12036" max="12036" width="10.140625" style="812" customWidth="1"/>
    <col min="12037" max="12037" width="10.5703125" style="812" customWidth="1"/>
    <col min="12038" max="12038" width="11.85546875" style="812" customWidth="1"/>
    <col min="12039" max="12039" width="8.28515625" style="812" customWidth="1"/>
    <col min="12040" max="12040" width="7.5703125" style="812" customWidth="1"/>
    <col min="12041" max="12288" width="7.85546875" style="812"/>
    <col min="12289" max="12289" width="3.140625" style="812" customWidth="1"/>
    <col min="12290" max="12290" width="32.140625" style="812" customWidth="1"/>
    <col min="12291" max="12291" width="10.5703125" style="812" customWidth="1"/>
    <col min="12292" max="12292" width="10.140625" style="812" customWidth="1"/>
    <col min="12293" max="12293" width="10.5703125" style="812" customWidth="1"/>
    <col min="12294" max="12294" width="11.85546875" style="812" customWidth="1"/>
    <col min="12295" max="12295" width="8.28515625" style="812" customWidth="1"/>
    <col min="12296" max="12296" width="7.5703125" style="812" customWidth="1"/>
    <col min="12297" max="12544" width="7.85546875" style="812"/>
    <col min="12545" max="12545" width="3.140625" style="812" customWidth="1"/>
    <col min="12546" max="12546" width="32.140625" style="812" customWidth="1"/>
    <col min="12547" max="12547" width="10.5703125" style="812" customWidth="1"/>
    <col min="12548" max="12548" width="10.140625" style="812" customWidth="1"/>
    <col min="12549" max="12549" width="10.5703125" style="812" customWidth="1"/>
    <col min="12550" max="12550" width="11.85546875" style="812" customWidth="1"/>
    <col min="12551" max="12551" width="8.28515625" style="812" customWidth="1"/>
    <col min="12552" max="12552" width="7.5703125" style="812" customWidth="1"/>
    <col min="12553" max="12800" width="7.85546875" style="812"/>
    <col min="12801" max="12801" width="3.140625" style="812" customWidth="1"/>
    <col min="12802" max="12802" width="32.140625" style="812" customWidth="1"/>
    <col min="12803" max="12803" width="10.5703125" style="812" customWidth="1"/>
    <col min="12804" max="12804" width="10.140625" style="812" customWidth="1"/>
    <col min="12805" max="12805" width="10.5703125" style="812" customWidth="1"/>
    <col min="12806" max="12806" width="11.85546875" style="812" customWidth="1"/>
    <col min="12807" max="12807" width="8.28515625" style="812" customWidth="1"/>
    <col min="12808" max="12808" width="7.5703125" style="812" customWidth="1"/>
    <col min="12809" max="13056" width="7.85546875" style="812"/>
    <col min="13057" max="13057" width="3.140625" style="812" customWidth="1"/>
    <col min="13058" max="13058" width="32.140625" style="812" customWidth="1"/>
    <col min="13059" max="13059" width="10.5703125" style="812" customWidth="1"/>
    <col min="13060" max="13060" width="10.140625" style="812" customWidth="1"/>
    <col min="13061" max="13061" width="10.5703125" style="812" customWidth="1"/>
    <col min="13062" max="13062" width="11.85546875" style="812" customWidth="1"/>
    <col min="13063" max="13063" width="8.28515625" style="812" customWidth="1"/>
    <col min="13064" max="13064" width="7.5703125" style="812" customWidth="1"/>
    <col min="13065" max="13312" width="7.85546875" style="812"/>
    <col min="13313" max="13313" width="3.140625" style="812" customWidth="1"/>
    <col min="13314" max="13314" width="32.140625" style="812" customWidth="1"/>
    <col min="13315" max="13315" width="10.5703125" style="812" customWidth="1"/>
    <col min="13316" max="13316" width="10.140625" style="812" customWidth="1"/>
    <col min="13317" max="13317" width="10.5703125" style="812" customWidth="1"/>
    <col min="13318" max="13318" width="11.85546875" style="812" customWidth="1"/>
    <col min="13319" max="13319" width="8.28515625" style="812" customWidth="1"/>
    <col min="13320" max="13320" width="7.5703125" style="812" customWidth="1"/>
    <col min="13321" max="13568" width="7.85546875" style="812"/>
    <col min="13569" max="13569" width="3.140625" style="812" customWidth="1"/>
    <col min="13570" max="13570" width="32.140625" style="812" customWidth="1"/>
    <col min="13571" max="13571" width="10.5703125" style="812" customWidth="1"/>
    <col min="13572" max="13572" width="10.140625" style="812" customWidth="1"/>
    <col min="13573" max="13573" width="10.5703125" style="812" customWidth="1"/>
    <col min="13574" max="13574" width="11.85546875" style="812" customWidth="1"/>
    <col min="13575" max="13575" width="8.28515625" style="812" customWidth="1"/>
    <col min="13576" max="13576" width="7.5703125" style="812" customWidth="1"/>
    <col min="13577" max="13824" width="7.85546875" style="812"/>
    <col min="13825" max="13825" width="3.140625" style="812" customWidth="1"/>
    <col min="13826" max="13826" width="32.140625" style="812" customWidth="1"/>
    <col min="13827" max="13827" width="10.5703125" style="812" customWidth="1"/>
    <col min="13828" max="13828" width="10.140625" style="812" customWidth="1"/>
    <col min="13829" max="13829" width="10.5703125" style="812" customWidth="1"/>
    <col min="13830" max="13830" width="11.85546875" style="812" customWidth="1"/>
    <col min="13831" max="13831" width="8.28515625" style="812" customWidth="1"/>
    <col min="13832" max="13832" width="7.5703125" style="812" customWidth="1"/>
    <col min="13833" max="14080" width="7.85546875" style="812"/>
    <col min="14081" max="14081" width="3.140625" style="812" customWidth="1"/>
    <col min="14082" max="14082" width="32.140625" style="812" customWidth="1"/>
    <col min="14083" max="14083" width="10.5703125" style="812" customWidth="1"/>
    <col min="14084" max="14084" width="10.140625" style="812" customWidth="1"/>
    <col min="14085" max="14085" width="10.5703125" style="812" customWidth="1"/>
    <col min="14086" max="14086" width="11.85546875" style="812" customWidth="1"/>
    <col min="14087" max="14087" width="8.28515625" style="812" customWidth="1"/>
    <col min="14088" max="14088" width="7.5703125" style="812" customWidth="1"/>
    <col min="14089" max="14336" width="7.85546875" style="812"/>
    <col min="14337" max="14337" width="3.140625" style="812" customWidth="1"/>
    <col min="14338" max="14338" width="32.140625" style="812" customWidth="1"/>
    <col min="14339" max="14339" width="10.5703125" style="812" customWidth="1"/>
    <col min="14340" max="14340" width="10.140625" style="812" customWidth="1"/>
    <col min="14341" max="14341" width="10.5703125" style="812" customWidth="1"/>
    <col min="14342" max="14342" width="11.85546875" style="812" customWidth="1"/>
    <col min="14343" max="14343" width="8.28515625" style="812" customWidth="1"/>
    <col min="14344" max="14344" width="7.5703125" style="812" customWidth="1"/>
    <col min="14345" max="14592" width="7.85546875" style="812"/>
    <col min="14593" max="14593" width="3.140625" style="812" customWidth="1"/>
    <col min="14594" max="14594" width="32.140625" style="812" customWidth="1"/>
    <col min="14595" max="14595" width="10.5703125" style="812" customWidth="1"/>
    <col min="14596" max="14596" width="10.140625" style="812" customWidth="1"/>
    <col min="14597" max="14597" width="10.5703125" style="812" customWidth="1"/>
    <col min="14598" max="14598" width="11.85546875" style="812" customWidth="1"/>
    <col min="14599" max="14599" width="8.28515625" style="812" customWidth="1"/>
    <col min="14600" max="14600" width="7.5703125" style="812" customWidth="1"/>
    <col min="14601" max="14848" width="7.85546875" style="812"/>
    <col min="14849" max="14849" width="3.140625" style="812" customWidth="1"/>
    <col min="14850" max="14850" width="32.140625" style="812" customWidth="1"/>
    <col min="14851" max="14851" width="10.5703125" style="812" customWidth="1"/>
    <col min="14852" max="14852" width="10.140625" style="812" customWidth="1"/>
    <col min="14853" max="14853" width="10.5703125" style="812" customWidth="1"/>
    <col min="14854" max="14854" width="11.85546875" style="812" customWidth="1"/>
    <col min="14855" max="14855" width="8.28515625" style="812" customWidth="1"/>
    <col min="14856" max="14856" width="7.5703125" style="812" customWidth="1"/>
    <col min="14857" max="15104" width="7.85546875" style="812"/>
    <col min="15105" max="15105" width="3.140625" style="812" customWidth="1"/>
    <col min="15106" max="15106" width="32.140625" style="812" customWidth="1"/>
    <col min="15107" max="15107" width="10.5703125" style="812" customWidth="1"/>
    <col min="15108" max="15108" width="10.140625" style="812" customWidth="1"/>
    <col min="15109" max="15109" width="10.5703125" style="812" customWidth="1"/>
    <col min="15110" max="15110" width="11.85546875" style="812" customWidth="1"/>
    <col min="15111" max="15111" width="8.28515625" style="812" customWidth="1"/>
    <col min="15112" max="15112" width="7.5703125" style="812" customWidth="1"/>
    <col min="15113" max="15360" width="7.85546875" style="812"/>
    <col min="15361" max="15361" width="3.140625" style="812" customWidth="1"/>
    <col min="15362" max="15362" width="32.140625" style="812" customWidth="1"/>
    <col min="15363" max="15363" width="10.5703125" style="812" customWidth="1"/>
    <col min="15364" max="15364" width="10.140625" style="812" customWidth="1"/>
    <col min="15365" max="15365" width="10.5703125" style="812" customWidth="1"/>
    <col min="15366" max="15366" width="11.85546875" style="812" customWidth="1"/>
    <col min="15367" max="15367" width="8.28515625" style="812" customWidth="1"/>
    <col min="15368" max="15368" width="7.5703125" style="812" customWidth="1"/>
    <col min="15369" max="15616" width="7.85546875" style="812"/>
    <col min="15617" max="15617" width="3.140625" style="812" customWidth="1"/>
    <col min="15618" max="15618" width="32.140625" style="812" customWidth="1"/>
    <col min="15619" max="15619" width="10.5703125" style="812" customWidth="1"/>
    <col min="15620" max="15620" width="10.140625" style="812" customWidth="1"/>
    <col min="15621" max="15621" width="10.5703125" style="812" customWidth="1"/>
    <col min="15622" max="15622" width="11.85546875" style="812" customWidth="1"/>
    <col min="15623" max="15623" width="8.28515625" style="812" customWidth="1"/>
    <col min="15624" max="15624" width="7.5703125" style="812" customWidth="1"/>
    <col min="15625" max="15872" width="7.85546875" style="812"/>
    <col min="15873" max="15873" width="3.140625" style="812" customWidth="1"/>
    <col min="15874" max="15874" width="32.140625" style="812" customWidth="1"/>
    <col min="15875" max="15875" width="10.5703125" style="812" customWidth="1"/>
    <col min="15876" max="15876" width="10.140625" style="812" customWidth="1"/>
    <col min="15877" max="15877" width="10.5703125" style="812" customWidth="1"/>
    <col min="15878" max="15878" width="11.85546875" style="812" customWidth="1"/>
    <col min="15879" max="15879" width="8.28515625" style="812" customWidth="1"/>
    <col min="15880" max="15880" width="7.5703125" style="812" customWidth="1"/>
    <col min="15881" max="16128" width="7.85546875" style="812"/>
    <col min="16129" max="16129" width="3.140625" style="812" customWidth="1"/>
    <col min="16130" max="16130" width="32.140625" style="812" customWidth="1"/>
    <col min="16131" max="16131" width="10.5703125" style="812" customWidth="1"/>
    <col min="16132" max="16132" width="10.140625" style="812" customWidth="1"/>
    <col min="16133" max="16133" width="10.5703125" style="812" customWidth="1"/>
    <col min="16134" max="16134" width="11.85546875" style="812" customWidth="1"/>
    <col min="16135" max="16135" width="8.28515625" style="812" customWidth="1"/>
    <col min="16136" max="16136" width="7.5703125" style="812" customWidth="1"/>
    <col min="16137" max="16384" width="7.85546875" style="812"/>
  </cols>
  <sheetData>
    <row r="1" spans="1:10" ht="14.25" customHeight="1">
      <c r="A1" s="1921" t="s">
        <v>1737</v>
      </c>
      <c r="B1" s="826"/>
      <c r="C1" s="827"/>
      <c r="D1" s="827"/>
      <c r="E1" s="827"/>
      <c r="F1" s="854"/>
      <c r="G1" s="827"/>
      <c r="H1" s="827"/>
    </row>
    <row r="2" spans="1:10" ht="12.75" customHeight="1">
      <c r="A2" s="2057" t="s">
        <v>783</v>
      </c>
      <c r="B2" s="2057"/>
      <c r="C2" s="2057"/>
      <c r="D2" s="2057"/>
      <c r="E2" s="2057"/>
      <c r="F2" s="2057"/>
    </row>
    <row r="3" spans="1:10" s="911" customFormat="1" ht="21.75" customHeight="1">
      <c r="A3" s="2126" t="s">
        <v>784</v>
      </c>
      <c r="B3" s="2126"/>
      <c r="C3" s="2126"/>
      <c r="D3" s="2126"/>
      <c r="E3" s="2126"/>
      <c r="F3" s="2126"/>
      <c r="G3" s="1952"/>
    </row>
    <row r="4" spans="1:10" ht="12.95" customHeight="1">
      <c r="A4" s="2121">
        <v>2016</v>
      </c>
      <c r="B4" s="2122"/>
      <c r="C4" s="1071"/>
      <c r="D4" s="1072"/>
      <c r="E4" s="1057"/>
      <c r="F4" s="849"/>
      <c r="G4" s="849" t="s">
        <v>673</v>
      </c>
      <c r="H4" s="827"/>
      <c r="I4" s="827"/>
      <c r="J4" s="827"/>
    </row>
    <row r="5" spans="1:10" ht="15.75" customHeight="1">
      <c r="A5" s="2134" t="s">
        <v>674</v>
      </c>
      <c r="B5" s="2132"/>
      <c r="C5" s="2140" t="s">
        <v>785</v>
      </c>
      <c r="D5" s="2167"/>
      <c r="E5" s="2167"/>
      <c r="F5" s="2167"/>
      <c r="G5" s="2149"/>
      <c r="H5" s="1081"/>
      <c r="I5" s="1081"/>
    </row>
    <row r="6" spans="1:10" ht="21.75" customHeight="1">
      <c r="A6" s="2066"/>
      <c r="B6" s="2133"/>
      <c r="C6" s="2182" t="s">
        <v>786</v>
      </c>
      <c r="D6" s="2064" t="s">
        <v>787</v>
      </c>
      <c r="E6" s="2064" t="s">
        <v>788</v>
      </c>
      <c r="F6" s="2064" t="s">
        <v>789</v>
      </c>
      <c r="G6" s="2064" t="s">
        <v>790</v>
      </c>
    </row>
    <row r="7" spans="1:10" ht="21" customHeight="1">
      <c r="A7" s="2066"/>
      <c r="B7" s="2133"/>
      <c r="C7" s="2137"/>
      <c r="D7" s="2065"/>
      <c r="E7" s="2065"/>
      <c r="F7" s="2065"/>
      <c r="G7" s="2065"/>
    </row>
    <row r="8" spans="1:10" ht="12.95" customHeight="1">
      <c r="A8" s="827"/>
      <c r="B8" s="827"/>
      <c r="C8" s="854"/>
      <c r="D8" s="854"/>
      <c r="E8" s="854"/>
      <c r="F8" s="854"/>
      <c r="G8" s="827"/>
    </row>
    <row r="9" spans="1:10" s="826" customFormat="1" ht="15.75" customHeight="1">
      <c r="A9" s="826" t="s">
        <v>0</v>
      </c>
      <c r="B9" s="853"/>
      <c r="C9" s="873">
        <v>131</v>
      </c>
      <c r="D9" s="873">
        <v>332</v>
      </c>
      <c r="E9" s="873">
        <v>350</v>
      </c>
      <c r="F9" s="873">
        <v>314</v>
      </c>
      <c r="G9" s="873">
        <v>201</v>
      </c>
    </row>
    <row r="10" spans="1:10" s="826" customFormat="1" ht="15.75" customHeight="1"/>
    <row r="11" spans="1:10" s="827" customFormat="1" ht="15.75" customHeight="1">
      <c r="B11" s="827" t="s">
        <v>681</v>
      </c>
      <c r="C11" s="844">
        <v>33</v>
      </c>
      <c r="D11" s="844">
        <v>73</v>
      </c>
      <c r="E11" s="844">
        <v>66</v>
      </c>
      <c r="F11" s="844">
        <v>60</v>
      </c>
      <c r="G11" s="844">
        <v>44</v>
      </c>
    </row>
    <row r="12" spans="1:10" s="827" customFormat="1" ht="15.75" customHeight="1">
      <c r="B12" s="827" t="s">
        <v>682</v>
      </c>
      <c r="C12" s="874">
        <v>8</v>
      </c>
      <c r="D12" s="874">
        <v>31</v>
      </c>
      <c r="E12" s="874">
        <v>36</v>
      </c>
      <c r="F12" s="874">
        <v>37</v>
      </c>
      <c r="G12" s="874">
        <v>19</v>
      </c>
    </row>
    <row r="13" spans="1:10" s="827" customFormat="1" ht="15.75" customHeight="1">
      <c r="B13" s="845" t="s">
        <v>683</v>
      </c>
      <c r="C13" s="874">
        <v>2</v>
      </c>
      <c r="D13" s="874">
        <v>6</v>
      </c>
      <c r="E13" s="874">
        <v>8</v>
      </c>
      <c r="F13" s="874">
        <v>6</v>
      </c>
      <c r="G13" s="874">
        <v>5</v>
      </c>
    </row>
    <row r="14" spans="1:10" s="827" customFormat="1" ht="15.75" customHeight="1">
      <c r="B14" s="845" t="s">
        <v>684</v>
      </c>
      <c r="C14" s="874">
        <v>13</v>
      </c>
      <c r="D14" s="874">
        <v>24</v>
      </c>
      <c r="E14" s="874">
        <v>27</v>
      </c>
      <c r="F14" s="874">
        <v>26</v>
      </c>
      <c r="G14" s="874">
        <v>18</v>
      </c>
    </row>
    <row r="15" spans="1:10" s="827" customFormat="1" ht="15.75" customHeight="1">
      <c r="B15" s="845" t="s">
        <v>685</v>
      </c>
      <c r="C15" s="874">
        <v>12</v>
      </c>
      <c r="D15" s="874">
        <v>44</v>
      </c>
      <c r="E15" s="874">
        <v>51</v>
      </c>
      <c r="F15" s="874">
        <v>39</v>
      </c>
      <c r="G15" s="874">
        <v>23</v>
      </c>
    </row>
    <row r="16" spans="1:10" s="827" customFormat="1" ht="15.75" customHeight="1">
      <c r="B16" s="845" t="s">
        <v>686</v>
      </c>
      <c r="C16" s="874">
        <v>22</v>
      </c>
      <c r="D16" s="874">
        <v>46</v>
      </c>
      <c r="E16" s="874">
        <v>44</v>
      </c>
      <c r="F16" s="874">
        <v>43</v>
      </c>
      <c r="G16" s="874">
        <v>29</v>
      </c>
    </row>
    <row r="17" spans="1:7" s="827" customFormat="1" ht="15.75" customHeight="1">
      <c r="B17" s="845" t="s">
        <v>687</v>
      </c>
      <c r="C17" s="874">
        <v>21</v>
      </c>
      <c r="D17" s="874">
        <v>37</v>
      </c>
      <c r="E17" s="874">
        <v>43</v>
      </c>
      <c r="F17" s="874">
        <v>38</v>
      </c>
      <c r="G17" s="874">
        <v>20</v>
      </c>
    </row>
    <row r="18" spans="1:7" s="827" customFormat="1" ht="15.75" customHeight="1">
      <c r="B18" s="845" t="s">
        <v>688</v>
      </c>
      <c r="C18" s="874">
        <v>16</v>
      </c>
      <c r="D18" s="874">
        <v>54</v>
      </c>
      <c r="E18" s="874">
        <v>55</v>
      </c>
      <c r="F18" s="874">
        <v>46</v>
      </c>
      <c r="G18" s="874">
        <v>32</v>
      </c>
    </row>
    <row r="19" spans="1:7" s="827" customFormat="1" ht="15.75" customHeight="1">
      <c r="B19" s="845" t="s">
        <v>689</v>
      </c>
      <c r="C19" s="874">
        <v>2</v>
      </c>
      <c r="D19" s="874">
        <v>14</v>
      </c>
      <c r="E19" s="874">
        <v>16</v>
      </c>
      <c r="F19" s="874">
        <v>16</v>
      </c>
      <c r="G19" s="874">
        <v>10</v>
      </c>
    </row>
    <row r="20" spans="1:7" s="827" customFormat="1" ht="15.75" customHeight="1">
      <c r="B20" s="431" t="s">
        <v>690</v>
      </c>
      <c r="C20" s="874">
        <v>2</v>
      </c>
      <c r="D20" s="874">
        <v>3</v>
      </c>
      <c r="E20" s="874">
        <v>4</v>
      </c>
      <c r="F20" s="874">
        <v>3</v>
      </c>
      <c r="G20" s="874">
        <v>1</v>
      </c>
    </row>
    <row r="21" spans="1:7" s="827" customFormat="1" ht="6.95" customHeight="1">
      <c r="B21" s="431"/>
      <c r="C21" s="874"/>
      <c r="D21" s="874"/>
      <c r="E21" s="874"/>
      <c r="F21" s="874"/>
      <c r="G21" s="874"/>
    </row>
    <row r="22" spans="1:7" ht="3" customHeight="1" thickBot="1">
      <c r="A22" s="840"/>
      <c r="B22" s="840"/>
      <c r="C22" s="1084"/>
      <c r="D22" s="1084"/>
      <c r="E22" s="1084"/>
      <c r="F22" s="1084"/>
      <c r="G22" s="1084"/>
    </row>
    <row r="23" spans="1:7" ht="5.25" customHeight="1" thickTop="1">
      <c r="A23" s="827"/>
      <c r="B23" s="827"/>
      <c r="C23" s="854"/>
      <c r="D23" s="854"/>
      <c r="E23" s="827"/>
      <c r="F23" s="827"/>
      <c r="G23" s="827"/>
    </row>
    <row r="24" spans="1:7" ht="10.5" customHeight="1">
      <c r="A24" s="2120"/>
      <c r="B24" s="2120"/>
      <c r="C24" s="2120"/>
      <c r="D24" s="2120"/>
      <c r="E24" s="2120"/>
      <c r="F24" s="827"/>
    </row>
  </sheetData>
  <mergeCells count="11">
    <mergeCell ref="A24:E24"/>
    <mergeCell ref="A2:F2"/>
    <mergeCell ref="A3:G3"/>
    <mergeCell ref="A4:B4"/>
    <mergeCell ref="A5:B7"/>
    <mergeCell ref="C5:G5"/>
    <mergeCell ref="C6:C7"/>
    <mergeCell ref="D6:D7"/>
    <mergeCell ref="E6:E7"/>
    <mergeCell ref="F6:F7"/>
    <mergeCell ref="G6:G7"/>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dimension ref="A1:J25"/>
  <sheetViews>
    <sheetView workbookViewId="0"/>
  </sheetViews>
  <sheetFormatPr defaultRowHeight="12.75"/>
  <cols>
    <col min="1" max="1" width="3.7109375" style="122" customWidth="1"/>
    <col min="2" max="2" width="28" style="122" customWidth="1"/>
    <col min="3" max="256" width="9.140625" style="122"/>
    <col min="257" max="257" width="3.7109375" style="122" customWidth="1"/>
    <col min="258" max="258" width="28" style="122" customWidth="1"/>
    <col min="259" max="512" width="9.140625" style="122"/>
    <col min="513" max="513" width="3.7109375" style="122" customWidth="1"/>
    <col min="514" max="514" width="28" style="122" customWidth="1"/>
    <col min="515" max="768" width="9.140625" style="122"/>
    <col min="769" max="769" width="3.7109375" style="122" customWidth="1"/>
    <col min="770" max="770" width="28" style="122" customWidth="1"/>
    <col min="771" max="1024" width="9.140625" style="122"/>
    <col min="1025" max="1025" width="3.7109375" style="122" customWidth="1"/>
    <col min="1026" max="1026" width="28" style="122" customWidth="1"/>
    <col min="1027" max="1280" width="9.140625" style="122"/>
    <col min="1281" max="1281" width="3.7109375" style="122" customWidth="1"/>
    <col min="1282" max="1282" width="28" style="122" customWidth="1"/>
    <col min="1283" max="1536" width="9.140625" style="122"/>
    <col min="1537" max="1537" width="3.7109375" style="122" customWidth="1"/>
    <col min="1538" max="1538" width="28" style="122" customWidth="1"/>
    <col min="1539" max="1792" width="9.140625" style="122"/>
    <col min="1793" max="1793" width="3.7109375" style="122" customWidth="1"/>
    <col min="1794" max="1794" width="28" style="122" customWidth="1"/>
    <col min="1795" max="2048" width="9.140625" style="122"/>
    <col min="2049" max="2049" width="3.7109375" style="122" customWidth="1"/>
    <col min="2050" max="2050" width="28" style="122" customWidth="1"/>
    <col min="2051" max="2304" width="9.140625" style="122"/>
    <col min="2305" max="2305" width="3.7109375" style="122" customWidth="1"/>
    <col min="2306" max="2306" width="28" style="122" customWidth="1"/>
    <col min="2307" max="2560" width="9.140625" style="122"/>
    <col min="2561" max="2561" width="3.7109375" style="122" customWidth="1"/>
    <col min="2562" max="2562" width="28" style="122" customWidth="1"/>
    <col min="2563" max="2816" width="9.140625" style="122"/>
    <col min="2817" max="2817" width="3.7109375" style="122" customWidth="1"/>
    <col min="2818" max="2818" width="28" style="122" customWidth="1"/>
    <col min="2819" max="3072" width="9.140625" style="122"/>
    <col min="3073" max="3073" width="3.7109375" style="122" customWidth="1"/>
    <col min="3074" max="3074" width="28" style="122" customWidth="1"/>
    <col min="3075" max="3328" width="9.140625" style="122"/>
    <col min="3329" max="3329" width="3.7109375" style="122" customWidth="1"/>
    <col min="3330" max="3330" width="28" style="122" customWidth="1"/>
    <col min="3331" max="3584" width="9.140625" style="122"/>
    <col min="3585" max="3585" width="3.7109375" style="122" customWidth="1"/>
    <col min="3586" max="3586" width="28" style="122" customWidth="1"/>
    <col min="3587" max="3840" width="9.140625" style="122"/>
    <col min="3841" max="3841" width="3.7109375" style="122" customWidth="1"/>
    <col min="3842" max="3842" width="28" style="122" customWidth="1"/>
    <col min="3843" max="4096" width="9.140625" style="122"/>
    <col min="4097" max="4097" width="3.7109375" style="122" customWidth="1"/>
    <col min="4098" max="4098" width="28" style="122" customWidth="1"/>
    <col min="4099" max="4352" width="9.140625" style="122"/>
    <col min="4353" max="4353" width="3.7109375" style="122" customWidth="1"/>
    <col min="4354" max="4354" width="28" style="122" customWidth="1"/>
    <col min="4355" max="4608" width="9.140625" style="122"/>
    <col min="4609" max="4609" width="3.7109375" style="122" customWidth="1"/>
    <col min="4610" max="4610" width="28" style="122" customWidth="1"/>
    <col min="4611" max="4864" width="9.140625" style="122"/>
    <col min="4865" max="4865" width="3.7109375" style="122" customWidth="1"/>
    <col min="4866" max="4866" width="28" style="122" customWidth="1"/>
    <col min="4867" max="5120" width="9.140625" style="122"/>
    <col min="5121" max="5121" width="3.7109375" style="122" customWidth="1"/>
    <col min="5122" max="5122" width="28" style="122" customWidth="1"/>
    <col min="5123" max="5376" width="9.140625" style="122"/>
    <col min="5377" max="5377" width="3.7109375" style="122" customWidth="1"/>
    <col min="5378" max="5378" width="28" style="122" customWidth="1"/>
    <col min="5379" max="5632" width="9.140625" style="122"/>
    <col min="5633" max="5633" width="3.7109375" style="122" customWidth="1"/>
    <col min="5634" max="5634" width="28" style="122" customWidth="1"/>
    <col min="5635" max="5888" width="9.140625" style="122"/>
    <col min="5889" max="5889" width="3.7109375" style="122" customWidth="1"/>
    <col min="5890" max="5890" width="28" style="122" customWidth="1"/>
    <col min="5891" max="6144" width="9.140625" style="122"/>
    <col min="6145" max="6145" width="3.7109375" style="122" customWidth="1"/>
    <col min="6146" max="6146" width="28" style="122" customWidth="1"/>
    <col min="6147" max="6400" width="9.140625" style="122"/>
    <col min="6401" max="6401" width="3.7109375" style="122" customWidth="1"/>
    <col min="6402" max="6402" width="28" style="122" customWidth="1"/>
    <col min="6403" max="6656" width="9.140625" style="122"/>
    <col min="6657" max="6657" width="3.7109375" style="122" customWidth="1"/>
    <col min="6658" max="6658" width="28" style="122" customWidth="1"/>
    <col min="6659" max="6912" width="9.140625" style="122"/>
    <col min="6913" max="6913" width="3.7109375" style="122" customWidth="1"/>
    <col min="6914" max="6914" width="28" style="122" customWidth="1"/>
    <col min="6915" max="7168" width="9.140625" style="122"/>
    <col min="7169" max="7169" width="3.7109375" style="122" customWidth="1"/>
    <col min="7170" max="7170" width="28" style="122" customWidth="1"/>
    <col min="7171" max="7424" width="9.140625" style="122"/>
    <col min="7425" max="7425" width="3.7109375" style="122" customWidth="1"/>
    <col min="7426" max="7426" width="28" style="122" customWidth="1"/>
    <col min="7427" max="7680" width="9.140625" style="122"/>
    <col min="7681" max="7681" width="3.7109375" style="122" customWidth="1"/>
    <col min="7682" max="7682" width="28" style="122" customWidth="1"/>
    <col min="7683" max="7936" width="9.140625" style="122"/>
    <col min="7937" max="7937" width="3.7109375" style="122" customWidth="1"/>
    <col min="7938" max="7938" width="28" style="122" customWidth="1"/>
    <col min="7939" max="8192" width="9.140625" style="122"/>
    <col min="8193" max="8193" width="3.7109375" style="122" customWidth="1"/>
    <col min="8194" max="8194" width="28" style="122" customWidth="1"/>
    <col min="8195" max="8448" width="9.140625" style="122"/>
    <col min="8449" max="8449" width="3.7109375" style="122" customWidth="1"/>
    <col min="8450" max="8450" width="28" style="122" customWidth="1"/>
    <col min="8451" max="8704" width="9.140625" style="122"/>
    <col min="8705" max="8705" width="3.7109375" style="122" customWidth="1"/>
    <col min="8706" max="8706" width="28" style="122" customWidth="1"/>
    <col min="8707" max="8960" width="9.140625" style="122"/>
    <col min="8961" max="8961" width="3.7109375" style="122" customWidth="1"/>
    <col min="8962" max="8962" width="28" style="122" customWidth="1"/>
    <col min="8963" max="9216" width="9.140625" style="122"/>
    <col min="9217" max="9217" width="3.7109375" style="122" customWidth="1"/>
    <col min="9218" max="9218" width="28" style="122" customWidth="1"/>
    <col min="9219" max="9472" width="9.140625" style="122"/>
    <col min="9473" max="9473" width="3.7109375" style="122" customWidth="1"/>
    <col min="9474" max="9474" width="28" style="122" customWidth="1"/>
    <col min="9475" max="9728" width="9.140625" style="122"/>
    <col min="9729" max="9729" width="3.7109375" style="122" customWidth="1"/>
    <col min="9730" max="9730" width="28" style="122" customWidth="1"/>
    <col min="9731" max="9984" width="9.140625" style="122"/>
    <col min="9985" max="9985" width="3.7109375" style="122" customWidth="1"/>
    <col min="9986" max="9986" width="28" style="122" customWidth="1"/>
    <col min="9987" max="10240" width="9.140625" style="122"/>
    <col min="10241" max="10241" width="3.7109375" style="122" customWidth="1"/>
    <col min="10242" max="10242" width="28" style="122" customWidth="1"/>
    <col min="10243" max="10496" width="9.140625" style="122"/>
    <col min="10497" max="10497" width="3.7109375" style="122" customWidth="1"/>
    <col min="10498" max="10498" width="28" style="122" customWidth="1"/>
    <col min="10499" max="10752" width="9.140625" style="122"/>
    <col min="10753" max="10753" width="3.7109375" style="122" customWidth="1"/>
    <col min="10754" max="10754" width="28" style="122" customWidth="1"/>
    <col min="10755" max="11008" width="9.140625" style="122"/>
    <col min="11009" max="11009" width="3.7109375" style="122" customWidth="1"/>
    <col min="11010" max="11010" width="28" style="122" customWidth="1"/>
    <col min="11011" max="11264" width="9.140625" style="122"/>
    <col min="11265" max="11265" width="3.7109375" style="122" customWidth="1"/>
    <col min="11266" max="11266" width="28" style="122" customWidth="1"/>
    <col min="11267" max="11520" width="9.140625" style="122"/>
    <col min="11521" max="11521" width="3.7109375" style="122" customWidth="1"/>
    <col min="11522" max="11522" width="28" style="122" customWidth="1"/>
    <col min="11523" max="11776" width="9.140625" style="122"/>
    <col min="11777" max="11777" width="3.7109375" style="122" customWidth="1"/>
    <col min="11778" max="11778" width="28" style="122" customWidth="1"/>
    <col min="11779" max="12032" width="9.140625" style="122"/>
    <col min="12033" max="12033" width="3.7109375" style="122" customWidth="1"/>
    <col min="12034" max="12034" width="28" style="122" customWidth="1"/>
    <col min="12035" max="12288" width="9.140625" style="122"/>
    <col min="12289" max="12289" width="3.7109375" style="122" customWidth="1"/>
    <col min="12290" max="12290" width="28" style="122" customWidth="1"/>
    <col min="12291" max="12544" width="9.140625" style="122"/>
    <col min="12545" max="12545" width="3.7109375" style="122" customWidth="1"/>
    <col min="12546" max="12546" width="28" style="122" customWidth="1"/>
    <col min="12547" max="12800" width="9.140625" style="122"/>
    <col min="12801" max="12801" width="3.7109375" style="122" customWidth="1"/>
    <col min="12802" max="12802" width="28" style="122" customWidth="1"/>
    <col min="12803" max="13056" width="9.140625" style="122"/>
    <col min="13057" max="13057" width="3.7109375" style="122" customWidth="1"/>
    <col min="13058" max="13058" width="28" style="122" customWidth="1"/>
    <col min="13059" max="13312" width="9.140625" style="122"/>
    <col min="13313" max="13313" width="3.7109375" style="122" customWidth="1"/>
    <col min="13314" max="13314" width="28" style="122" customWidth="1"/>
    <col min="13315" max="13568" width="9.140625" style="122"/>
    <col min="13569" max="13569" width="3.7109375" style="122" customWidth="1"/>
    <col min="13570" max="13570" width="28" style="122" customWidth="1"/>
    <col min="13571" max="13824" width="9.140625" style="122"/>
    <col min="13825" max="13825" width="3.7109375" style="122" customWidth="1"/>
    <col min="13826" max="13826" width="28" style="122" customWidth="1"/>
    <col min="13827" max="14080" width="9.140625" style="122"/>
    <col min="14081" max="14081" width="3.7109375" style="122" customWidth="1"/>
    <col min="14082" max="14082" width="28" style="122" customWidth="1"/>
    <col min="14083" max="14336" width="9.140625" style="122"/>
    <col min="14337" max="14337" width="3.7109375" style="122" customWidth="1"/>
    <col min="14338" max="14338" width="28" style="122" customWidth="1"/>
    <col min="14339" max="14592" width="9.140625" style="122"/>
    <col min="14593" max="14593" width="3.7109375" style="122" customWidth="1"/>
    <col min="14594" max="14594" width="28" style="122" customWidth="1"/>
    <col min="14595" max="14848" width="9.140625" style="122"/>
    <col min="14849" max="14849" width="3.7109375" style="122" customWidth="1"/>
    <col min="14850" max="14850" width="28" style="122" customWidth="1"/>
    <col min="14851" max="15104" width="9.140625" style="122"/>
    <col min="15105" max="15105" width="3.7109375" style="122" customWidth="1"/>
    <col min="15106" max="15106" width="28" style="122" customWidth="1"/>
    <col min="15107" max="15360" width="9.140625" style="122"/>
    <col min="15361" max="15361" width="3.7109375" style="122" customWidth="1"/>
    <col min="15362" max="15362" width="28" style="122" customWidth="1"/>
    <col min="15363" max="15616" width="9.140625" style="122"/>
    <col min="15617" max="15617" width="3.7109375" style="122" customWidth="1"/>
    <col min="15618" max="15618" width="28" style="122" customWidth="1"/>
    <col min="15619" max="15872" width="9.140625" style="122"/>
    <col min="15873" max="15873" width="3.7109375" style="122" customWidth="1"/>
    <col min="15874" max="15874" width="28" style="122" customWidth="1"/>
    <col min="15875" max="16128" width="9.140625" style="122"/>
    <col min="16129" max="16129" width="3.7109375" style="122" customWidth="1"/>
    <col min="16130" max="16130" width="28" style="122" customWidth="1"/>
    <col min="16131" max="16384" width="9.140625" style="122"/>
  </cols>
  <sheetData>
    <row r="1" spans="1:10" ht="14.25" customHeight="1">
      <c r="A1" s="1921" t="s">
        <v>1737</v>
      </c>
    </row>
    <row r="2" spans="1:10" s="812" customFormat="1" ht="12.75" customHeight="1">
      <c r="A2" s="2184" t="s">
        <v>783</v>
      </c>
      <c r="B2" s="2184"/>
      <c r="C2" s="2184"/>
      <c r="D2" s="2184"/>
      <c r="E2" s="2184"/>
      <c r="F2" s="2184"/>
      <c r="G2" s="2184"/>
    </row>
    <row r="3" spans="1:10" s="911" customFormat="1" ht="21.75" customHeight="1">
      <c r="A3" s="2126" t="s">
        <v>791</v>
      </c>
      <c r="B3" s="2126"/>
      <c r="C3" s="2126"/>
      <c r="D3" s="2126"/>
      <c r="E3" s="2126"/>
      <c r="F3" s="2126"/>
      <c r="G3" s="2126"/>
      <c r="H3" s="2126"/>
    </row>
    <row r="4" spans="1:10" s="812" customFormat="1" ht="12.95" customHeight="1">
      <c r="A4" s="2121">
        <v>2016</v>
      </c>
      <c r="B4" s="2174"/>
      <c r="C4" s="1071"/>
      <c r="D4" s="1072"/>
      <c r="E4" s="1057"/>
      <c r="H4" s="849" t="s">
        <v>673</v>
      </c>
      <c r="I4" s="827"/>
      <c r="J4" s="827"/>
    </row>
    <row r="5" spans="1:10" s="812" customFormat="1" ht="18.75" customHeight="1">
      <c r="A5" s="2134" t="s">
        <v>674</v>
      </c>
      <c r="B5" s="2132"/>
      <c r="C5" s="2140" t="s">
        <v>785</v>
      </c>
      <c r="D5" s="2167"/>
      <c r="E5" s="2167"/>
      <c r="F5" s="2167"/>
      <c r="G5" s="2149"/>
      <c r="H5" s="2149"/>
      <c r="I5" s="1081"/>
    </row>
    <row r="6" spans="1:10" s="812" customFormat="1" ht="21.75" customHeight="1">
      <c r="A6" s="2135"/>
      <c r="B6" s="2133"/>
      <c r="C6" s="2182" t="s">
        <v>792</v>
      </c>
      <c r="D6" s="2182" t="s">
        <v>793</v>
      </c>
      <c r="E6" s="2064" t="s">
        <v>794</v>
      </c>
      <c r="F6" s="2064" t="s">
        <v>795</v>
      </c>
      <c r="G6" s="2183" t="s">
        <v>796</v>
      </c>
      <c r="H6" s="2183" t="s">
        <v>797</v>
      </c>
    </row>
    <row r="7" spans="1:10" s="812" customFormat="1" ht="14.25" customHeight="1">
      <c r="A7" s="2135"/>
      <c r="B7" s="2133"/>
      <c r="C7" s="2137"/>
      <c r="D7" s="2137"/>
      <c r="E7" s="2065"/>
      <c r="F7" s="2065"/>
      <c r="G7" s="2050"/>
      <c r="H7" s="2050"/>
    </row>
    <row r="8" spans="1:10" s="812" customFormat="1" ht="12.95" customHeight="1">
      <c r="A8" s="827"/>
      <c r="B8" s="827"/>
      <c r="C8" s="854"/>
      <c r="D8" s="854"/>
      <c r="E8" s="854"/>
      <c r="F8" s="854"/>
      <c r="G8" s="827"/>
    </row>
    <row r="9" spans="1:10" s="826" customFormat="1" ht="15.75" customHeight="1">
      <c r="A9" s="826" t="s">
        <v>0</v>
      </c>
      <c r="B9" s="853"/>
      <c r="C9" s="873">
        <v>206</v>
      </c>
      <c r="D9" s="873">
        <v>271</v>
      </c>
      <c r="E9" s="873">
        <v>179</v>
      </c>
      <c r="F9" s="873">
        <v>363</v>
      </c>
      <c r="G9" s="873">
        <v>55</v>
      </c>
      <c r="H9" s="873">
        <v>3</v>
      </c>
    </row>
    <row r="10" spans="1:10" s="826" customFormat="1" ht="15.75" customHeight="1"/>
    <row r="11" spans="1:10" s="827" customFormat="1" ht="15.75" customHeight="1">
      <c r="B11" s="827" t="s">
        <v>681</v>
      </c>
      <c r="C11" s="844">
        <v>51</v>
      </c>
      <c r="D11" s="844">
        <v>60</v>
      </c>
      <c r="E11" s="844">
        <v>38</v>
      </c>
      <c r="F11" s="844">
        <v>73</v>
      </c>
      <c r="G11" s="844">
        <v>7</v>
      </c>
      <c r="H11" s="844">
        <v>2</v>
      </c>
    </row>
    <row r="12" spans="1:10" s="827" customFormat="1" ht="15.75" customHeight="1">
      <c r="B12" s="827" t="s">
        <v>682</v>
      </c>
      <c r="C12" s="874">
        <v>19</v>
      </c>
      <c r="D12" s="874">
        <v>28</v>
      </c>
      <c r="E12" s="874">
        <v>17</v>
      </c>
      <c r="F12" s="874">
        <v>37</v>
      </c>
      <c r="G12" s="874">
        <v>2</v>
      </c>
      <c r="H12" s="827">
        <v>1</v>
      </c>
    </row>
    <row r="13" spans="1:10" s="827" customFormat="1" ht="15.75" customHeight="1">
      <c r="B13" s="845" t="s">
        <v>683</v>
      </c>
      <c r="C13" s="874">
        <v>5</v>
      </c>
      <c r="D13" s="874">
        <v>6</v>
      </c>
      <c r="E13" s="874">
        <v>3</v>
      </c>
      <c r="F13" s="874">
        <v>8</v>
      </c>
      <c r="G13" s="874">
        <v>2</v>
      </c>
      <c r="H13" s="827">
        <v>0</v>
      </c>
    </row>
    <row r="14" spans="1:10" s="827" customFormat="1" ht="15.75" customHeight="1">
      <c r="B14" s="845" t="s">
        <v>684</v>
      </c>
      <c r="C14" s="874">
        <v>20</v>
      </c>
      <c r="D14" s="874">
        <v>22</v>
      </c>
      <c r="E14" s="874">
        <v>11</v>
      </c>
      <c r="F14" s="874">
        <v>31</v>
      </c>
      <c r="G14" s="874">
        <v>5</v>
      </c>
      <c r="H14" s="827">
        <v>0</v>
      </c>
    </row>
    <row r="15" spans="1:10" s="827" customFormat="1" ht="15.75" customHeight="1">
      <c r="B15" s="845" t="s">
        <v>685</v>
      </c>
      <c r="C15" s="874">
        <v>22</v>
      </c>
      <c r="D15" s="874">
        <v>41</v>
      </c>
      <c r="E15" s="874">
        <v>24</v>
      </c>
      <c r="F15" s="874">
        <v>48</v>
      </c>
      <c r="G15" s="874">
        <v>7</v>
      </c>
      <c r="H15" s="827">
        <v>0</v>
      </c>
    </row>
    <row r="16" spans="1:10" s="827" customFormat="1" ht="15.75" customHeight="1">
      <c r="B16" s="845" t="s">
        <v>686</v>
      </c>
      <c r="C16" s="874">
        <v>27</v>
      </c>
      <c r="D16" s="874">
        <v>32</v>
      </c>
      <c r="E16" s="874">
        <v>25</v>
      </c>
      <c r="F16" s="874">
        <v>47</v>
      </c>
      <c r="G16" s="874">
        <v>14</v>
      </c>
      <c r="H16" s="827">
        <v>0</v>
      </c>
    </row>
    <row r="17" spans="1:8" s="827" customFormat="1" ht="15.75" customHeight="1">
      <c r="B17" s="845" t="s">
        <v>687</v>
      </c>
      <c r="C17" s="874">
        <v>21</v>
      </c>
      <c r="D17" s="874">
        <v>23</v>
      </c>
      <c r="E17" s="874">
        <v>19</v>
      </c>
      <c r="F17" s="874">
        <v>44</v>
      </c>
      <c r="G17" s="874">
        <v>6</v>
      </c>
      <c r="H17" s="827">
        <v>0</v>
      </c>
    </row>
    <row r="18" spans="1:8" s="827" customFormat="1" ht="15.75" customHeight="1">
      <c r="B18" s="845" t="s">
        <v>688</v>
      </c>
      <c r="C18" s="874">
        <v>31</v>
      </c>
      <c r="D18" s="874">
        <v>43</v>
      </c>
      <c r="E18" s="874">
        <v>30</v>
      </c>
      <c r="F18" s="874">
        <v>57</v>
      </c>
      <c r="G18" s="874">
        <v>6</v>
      </c>
      <c r="H18" s="827">
        <v>0</v>
      </c>
    </row>
    <row r="19" spans="1:8" s="827" customFormat="1" ht="15.75" customHeight="1">
      <c r="B19" s="845" t="s">
        <v>689</v>
      </c>
      <c r="C19" s="874">
        <v>8</v>
      </c>
      <c r="D19" s="874">
        <v>12</v>
      </c>
      <c r="E19" s="874">
        <v>9</v>
      </c>
      <c r="F19" s="874">
        <v>14</v>
      </c>
      <c r="G19" s="874">
        <v>5</v>
      </c>
      <c r="H19" s="827">
        <v>0</v>
      </c>
    </row>
    <row r="20" spans="1:8" s="827" customFormat="1" ht="15.75" customHeight="1">
      <c r="B20" s="431" t="s">
        <v>690</v>
      </c>
      <c r="C20" s="874">
        <v>2</v>
      </c>
      <c r="D20" s="874">
        <v>4</v>
      </c>
      <c r="E20" s="874">
        <v>3</v>
      </c>
      <c r="F20" s="874">
        <v>4</v>
      </c>
      <c r="G20" s="874">
        <v>1</v>
      </c>
      <c r="H20" s="827">
        <v>0</v>
      </c>
    </row>
    <row r="21" spans="1:8" s="827" customFormat="1" ht="6.95" customHeight="1">
      <c r="B21" s="431"/>
      <c r="C21" s="874"/>
      <c r="D21" s="874"/>
      <c r="E21" s="874"/>
      <c r="F21" s="874"/>
      <c r="G21" s="874"/>
    </row>
    <row r="22" spans="1:8" s="812" customFormat="1" ht="3" customHeight="1" thickBot="1">
      <c r="A22" s="840"/>
      <c r="B22" s="840"/>
      <c r="C22" s="1084"/>
      <c r="D22" s="1084"/>
      <c r="E22" s="1084"/>
      <c r="F22" s="1084"/>
      <c r="G22" s="1084"/>
      <c r="H22" s="1084"/>
    </row>
    <row r="23" spans="1:8" s="812" customFormat="1" ht="3.75" customHeight="1" thickTop="1">
      <c r="A23" s="827"/>
      <c r="B23" s="827"/>
      <c r="C23" s="854"/>
      <c r="D23" s="854"/>
      <c r="E23" s="827"/>
      <c r="F23" s="827"/>
      <c r="G23" s="827"/>
    </row>
    <row r="24" spans="1:8" s="812" customFormat="1" ht="12.95" customHeight="1">
      <c r="A24" s="2120" t="s">
        <v>798</v>
      </c>
      <c r="B24" s="2120"/>
      <c r="C24" s="2120"/>
      <c r="D24" s="2120"/>
      <c r="E24" s="2120"/>
      <c r="F24" s="827"/>
      <c r="G24" s="827"/>
    </row>
    <row r="25" spans="1:8" ht="15" customHeight="1">
      <c r="A25" s="2116" t="s">
        <v>670</v>
      </c>
      <c r="B25" s="2116"/>
      <c r="C25" s="2116"/>
      <c r="D25" s="2116"/>
      <c r="E25" s="2116"/>
      <c r="G25" s="1097"/>
    </row>
  </sheetData>
  <mergeCells count="13">
    <mergeCell ref="H6:H7"/>
    <mergeCell ref="A24:E24"/>
    <mergeCell ref="A25:E25"/>
    <mergeCell ref="A2:G2"/>
    <mergeCell ref="A3:H3"/>
    <mergeCell ref="A4:B4"/>
    <mergeCell ref="A5:B7"/>
    <mergeCell ref="C5:H5"/>
    <mergeCell ref="C6:C7"/>
    <mergeCell ref="D6:D7"/>
    <mergeCell ref="E6:E7"/>
    <mergeCell ref="F6:F7"/>
    <mergeCell ref="G6:G7"/>
  </mergeCells>
  <hyperlinks>
    <hyperlink ref="A1" location="Índice!A1" display="Voltar ao índice"/>
  </hyperlinks>
  <pageMargins left="0.78740157480314965" right="0.78740157480314965" top="1.1811023622047245" bottom="0.78740157480314965" header="0" footer="0"/>
  <pageSetup paperSize="9" orientation="portrait" r:id="rId1"/>
</worksheet>
</file>

<file path=xl/worksheets/sheet62.xml><?xml version="1.0" encoding="utf-8"?>
<worksheet xmlns="http://schemas.openxmlformats.org/spreadsheetml/2006/main" xmlns:r="http://schemas.openxmlformats.org/officeDocument/2006/relationships">
  <dimension ref="A1:K24"/>
  <sheetViews>
    <sheetView workbookViewId="0"/>
  </sheetViews>
  <sheetFormatPr defaultColWidth="7.85546875" defaultRowHeight="12.75"/>
  <cols>
    <col min="1" max="1" width="3.140625" style="812" customWidth="1"/>
    <col min="2" max="2" width="27.5703125" style="812" customWidth="1"/>
    <col min="3" max="3" width="9.5703125" style="812" customWidth="1"/>
    <col min="4" max="4" width="9.28515625" style="812" customWidth="1"/>
    <col min="5" max="5" width="8.140625" style="812" customWidth="1"/>
    <col min="6" max="6" width="9.28515625" style="812" customWidth="1"/>
    <col min="7" max="7" width="10.7109375" style="812" customWidth="1"/>
    <col min="8" max="8" width="9.42578125" style="812" customWidth="1"/>
    <col min="9" max="9" width="6.85546875" style="812" customWidth="1"/>
    <col min="10" max="10" width="7.85546875" style="812" customWidth="1"/>
    <col min="11" max="11" width="8" style="812" customWidth="1"/>
    <col min="12" max="256" width="7.85546875" style="812"/>
    <col min="257" max="257" width="3.140625" style="812" customWidth="1"/>
    <col min="258" max="258" width="27.5703125" style="812" customWidth="1"/>
    <col min="259" max="259" width="9.5703125" style="812" customWidth="1"/>
    <col min="260" max="260" width="9.28515625" style="812" customWidth="1"/>
    <col min="261" max="261" width="8.140625" style="812" customWidth="1"/>
    <col min="262" max="262" width="9.28515625" style="812" customWidth="1"/>
    <col min="263" max="263" width="10.7109375" style="812" customWidth="1"/>
    <col min="264" max="264" width="9.42578125" style="812" customWidth="1"/>
    <col min="265" max="265" width="6.85546875" style="812" customWidth="1"/>
    <col min="266" max="266" width="7.85546875" style="812" customWidth="1"/>
    <col min="267" max="267" width="8" style="812" customWidth="1"/>
    <col min="268" max="512" width="7.85546875" style="812"/>
    <col min="513" max="513" width="3.140625" style="812" customWidth="1"/>
    <col min="514" max="514" width="27.5703125" style="812" customWidth="1"/>
    <col min="515" max="515" width="9.5703125" style="812" customWidth="1"/>
    <col min="516" max="516" width="9.28515625" style="812" customWidth="1"/>
    <col min="517" max="517" width="8.140625" style="812" customWidth="1"/>
    <col min="518" max="518" width="9.28515625" style="812" customWidth="1"/>
    <col min="519" max="519" width="10.7109375" style="812" customWidth="1"/>
    <col min="520" max="520" width="9.42578125" style="812" customWidth="1"/>
    <col min="521" max="521" width="6.85546875" style="812" customWidth="1"/>
    <col min="522" max="522" width="7.85546875" style="812" customWidth="1"/>
    <col min="523" max="523" width="8" style="812" customWidth="1"/>
    <col min="524" max="768" width="7.85546875" style="812"/>
    <col min="769" max="769" width="3.140625" style="812" customWidth="1"/>
    <col min="770" max="770" width="27.5703125" style="812" customWidth="1"/>
    <col min="771" max="771" width="9.5703125" style="812" customWidth="1"/>
    <col min="772" max="772" width="9.28515625" style="812" customWidth="1"/>
    <col min="773" max="773" width="8.140625" style="812" customWidth="1"/>
    <col min="774" max="774" width="9.28515625" style="812" customWidth="1"/>
    <col min="775" max="775" width="10.7109375" style="812" customWidth="1"/>
    <col min="776" max="776" width="9.42578125" style="812" customWidth="1"/>
    <col min="777" max="777" width="6.85546875" style="812" customWidth="1"/>
    <col min="778" max="778" width="7.85546875" style="812" customWidth="1"/>
    <col min="779" max="779" width="8" style="812" customWidth="1"/>
    <col min="780" max="1024" width="7.85546875" style="812"/>
    <col min="1025" max="1025" width="3.140625" style="812" customWidth="1"/>
    <col min="1026" max="1026" width="27.5703125" style="812" customWidth="1"/>
    <col min="1027" max="1027" width="9.5703125" style="812" customWidth="1"/>
    <col min="1028" max="1028" width="9.28515625" style="812" customWidth="1"/>
    <col min="1029" max="1029" width="8.140625" style="812" customWidth="1"/>
    <col min="1030" max="1030" width="9.28515625" style="812" customWidth="1"/>
    <col min="1031" max="1031" width="10.7109375" style="812" customWidth="1"/>
    <col min="1032" max="1032" width="9.42578125" style="812" customWidth="1"/>
    <col min="1033" max="1033" width="6.85546875" style="812" customWidth="1"/>
    <col min="1034" max="1034" width="7.85546875" style="812" customWidth="1"/>
    <col min="1035" max="1035" width="8" style="812" customWidth="1"/>
    <col min="1036" max="1280" width="7.85546875" style="812"/>
    <col min="1281" max="1281" width="3.140625" style="812" customWidth="1"/>
    <col min="1282" max="1282" width="27.5703125" style="812" customWidth="1"/>
    <col min="1283" max="1283" width="9.5703125" style="812" customWidth="1"/>
    <col min="1284" max="1284" width="9.28515625" style="812" customWidth="1"/>
    <col min="1285" max="1285" width="8.140625" style="812" customWidth="1"/>
    <col min="1286" max="1286" width="9.28515625" style="812" customWidth="1"/>
    <col min="1287" max="1287" width="10.7109375" style="812" customWidth="1"/>
    <col min="1288" max="1288" width="9.42578125" style="812" customWidth="1"/>
    <col min="1289" max="1289" width="6.85546875" style="812" customWidth="1"/>
    <col min="1290" max="1290" width="7.85546875" style="812" customWidth="1"/>
    <col min="1291" max="1291" width="8" style="812" customWidth="1"/>
    <col min="1292" max="1536" width="7.85546875" style="812"/>
    <col min="1537" max="1537" width="3.140625" style="812" customWidth="1"/>
    <col min="1538" max="1538" width="27.5703125" style="812" customWidth="1"/>
    <col min="1539" max="1539" width="9.5703125" style="812" customWidth="1"/>
    <col min="1540" max="1540" width="9.28515625" style="812" customWidth="1"/>
    <col min="1541" max="1541" width="8.140625" style="812" customWidth="1"/>
    <col min="1542" max="1542" width="9.28515625" style="812" customWidth="1"/>
    <col min="1543" max="1543" width="10.7109375" style="812" customWidth="1"/>
    <col min="1544" max="1544" width="9.42578125" style="812" customWidth="1"/>
    <col min="1545" max="1545" width="6.85546875" style="812" customWidth="1"/>
    <col min="1546" max="1546" width="7.85546875" style="812" customWidth="1"/>
    <col min="1547" max="1547" width="8" style="812" customWidth="1"/>
    <col min="1548" max="1792" width="7.85546875" style="812"/>
    <col min="1793" max="1793" width="3.140625" style="812" customWidth="1"/>
    <col min="1794" max="1794" width="27.5703125" style="812" customWidth="1"/>
    <col min="1795" max="1795" width="9.5703125" style="812" customWidth="1"/>
    <col min="1796" max="1796" width="9.28515625" style="812" customWidth="1"/>
    <col min="1797" max="1797" width="8.140625" style="812" customWidth="1"/>
    <col min="1798" max="1798" width="9.28515625" style="812" customWidth="1"/>
    <col min="1799" max="1799" width="10.7109375" style="812" customWidth="1"/>
    <col min="1800" max="1800" width="9.42578125" style="812" customWidth="1"/>
    <col min="1801" max="1801" width="6.85546875" style="812" customWidth="1"/>
    <col min="1802" max="1802" width="7.85546875" style="812" customWidth="1"/>
    <col min="1803" max="1803" width="8" style="812" customWidth="1"/>
    <col min="1804" max="2048" width="7.85546875" style="812"/>
    <col min="2049" max="2049" width="3.140625" style="812" customWidth="1"/>
    <col min="2050" max="2050" width="27.5703125" style="812" customWidth="1"/>
    <col min="2051" max="2051" width="9.5703125" style="812" customWidth="1"/>
    <col min="2052" max="2052" width="9.28515625" style="812" customWidth="1"/>
    <col min="2053" max="2053" width="8.140625" style="812" customWidth="1"/>
    <col min="2054" max="2054" width="9.28515625" style="812" customWidth="1"/>
    <col min="2055" max="2055" width="10.7109375" style="812" customWidth="1"/>
    <col min="2056" max="2056" width="9.42578125" style="812" customWidth="1"/>
    <col min="2057" max="2057" width="6.85546875" style="812" customWidth="1"/>
    <col min="2058" max="2058" width="7.85546875" style="812" customWidth="1"/>
    <col min="2059" max="2059" width="8" style="812" customWidth="1"/>
    <col min="2060" max="2304" width="7.85546875" style="812"/>
    <col min="2305" max="2305" width="3.140625" style="812" customWidth="1"/>
    <col min="2306" max="2306" width="27.5703125" style="812" customWidth="1"/>
    <col min="2307" max="2307" width="9.5703125" style="812" customWidth="1"/>
    <col min="2308" max="2308" width="9.28515625" style="812" customWidth="1"/>
    <col min="2309" max="2309" width="8.140625" style="812" customWidth="1"/>
    <col min="2310" max="2310" width="9.28515625" style="812" customWidth="1"/>
    <col min="2311" max="2311" width="10.7109375" style="812" customWidth="1"/>
    <col min="2312" max="2312" width="9.42578125" style="812" customWidth="1"/>
    <col min="2313" max="2313" width="6.85546875" style="812" customWidth="1"/>
    <col min="2314" max="2314" width="7.85546875" style="812" customWidth="1"/>
    <col min="2315" max="2315" width="8" style="812" customWidth="1"/>
    <col min="2316" max="2560" width="7.85546875" style="812"/>
    <col min="2561" max="2561" width="3.140625" style="812" customWidth="1"/>
    <col min="2562" max="2562" width="27.5703125" style="812" customWidth="1"/>
    <col min="2563" max="2563" width="9.5703125" style="812" customWidth="1"/>
    <col min="2564" max="2564" width="9.28515625" style="812" customWidth="1"/>
    <col min="2565" max="2565" width="8.140625" style="812" customWidth="1"/>
    <col min="2566" max="2566" width="9.28515625" style="812" customWidth="1"/>
    <col min="2567" max="2567" width="10.7109375" style="812" customWidth="1"/>
    <col min="2568" max="2568" width="9.42578125" style="812" customWidth="1"/>
    <col min="2569" max="2569" width="6.85546875" style="812" customWidth="1"/>
    <col min="2570" max="2570" width="7.85546875" style="812" customWidth="1"/>
    <col min="2571" max="2571" width="8" style="812" customWidth="1"/>
    <col min="2572" max="2816" width="7.85546875" style="812"/>
    <col min="2817" max="2817" width="3.140625" style="812" customWidth="1"/>
    <col min="2818" max="2818" width="27.5703125" style="812" customWidth="1"/>
    <col min="2819" max="2819" width="9.5703125" style="812" customWidth="1"/>
    <col min="2820" max="2820" width="9.28515625" style="812" customWidth="1"/>
    <col min="2821" max="2821" width="8.140625" style="812" customWidth="1"/>
    <col min="2822" max="2822" width="9.28515625" style="812" customWidth="1"/>
    <col min="2823" max="2823" width="10.7109375" style="812" customWidth="1"/>
    <col min="2824" max="2824" width="9.42578125" style="812" customWidth="1"/>
    <col min="2825" max="2825" width="6.85546875" style="812" customWidth="1"/>
    <col min="2826" max="2826" width="7.85546875" style="812" customWidth="1"/>
    <col min="2827" max="2827" width="8" style="812" customWidth="1"/>
    <col min="2828" max="3072" width="7.85546875" style="812"/>
    <col min="3073" max="3073" width="3.140625" style="812" customWidth="1"/>
    <col min="3074" max="3074" width="27.5703125" style="812" customWidth="1"/>
    <col min="3075" max="3075" width="9.5703125" style="812" customWidth="1"/>
    <col min="3076" max="3076" width="9.28515625" style="812" customWidth="1"/>
    <col min="3077" max="3077" width="8.140625" style="812" customWidth="1"/>
    <col min="3078" max="3078" width="9.28515625" style="812" customWidth="1"/>
    <col min="3079" max="3079" width="10.7109375" style="812" customWidth="1"/>
    <col min="3080" max="3080" width="9.42578125" style="812" customWidth="1"/>
    <col min="3081" max="3081" width="6.85546875" style="812" customWidth="1"/>
    <col min="3082" max="3082" width="7.85546875" style="812" customWidth="1"/>
    <col min="3083" max="3083" width="8" style="812" customWidth="1"/>
    <col min="3084" max="3328" width="7.85546875" style="812"/>
    <col min="3329" max="3329" width="3.140625" style="812" customWidth="1"/>
    <col min="3330" max="3330" width="27.5703125" style="812" customWidth="1"/>
    <col min="3331" max="3331" width="9.5703125" style="812" customWidth="1"/>
    <col min="3332" max="3332" width="9.28515625" style="812" customWidth="1"/>
    <col min="3333" max="3333" width="8.140625" style="812" customWidth="1"/>
    <col min="3334" max="3334" width="9.28515625" style="812" customWidth="1"/>
    <col min="3335" max="3335" width="10.7109375" style="812" customWidth="1"/>
    <col min="3336" max="3336" width="9.42578125" style="812" customWidth="1"/>
    <col min="3337" max="3337" width="6.85546875" style="812" customWidth="1"/>
    <col min="3338" max="3338" width="7.85546875" style="812" customWidth="1"/>
    <col min="3339" max="3339" width="8" style="812" customWidth="1"/>
    <col min="3340" max="3584" width="7.85546875" style="812"/>
    <col min="3585" max="3585" width="3.140625" style="812" customWidth="1"/>
    <col min="3586" max="3586" width="27.5703125" style="812" customWidth="1"/>
    <col min="3587" max="3587" width="9.5703125" style="812" customWidth="1"/>
    <col min="3588" max="3588" width="9.28515625" style="812" customWidth="1"/>
    <col min="3589" max="3589" width="8.140625" style="812" customWidth="1"/>
    <col min="3590" max="3590" width="9.28515625" style="812" customWidth="1"/>
    <col min="3591" max="3591" width="10.7109375" style="812" customWidth="1"/>
    <col min="3592" max="3592" width="9.42578125" style="812" customWidth="1"/>
    <col min="3593" max="3593" width="6.85546875" style="812" customWidth="1"/>
    <col min="3594" max="3594" width="7.85546875" style="812" customWidth="1"/>
    <col min="3595" max="3595" width="8" style="812" customWidth="1"/>
    <col min="3596" max="3840" width="7.85546875" style="812"/>
    <col min="3841" max="3841" width="3.140625" style="812" customWidth="1"/>
    <col min="3842" max="3842" width="27.5703125" style="812" customWidth="1"/>
    <col min="3843" max="3843" width="9.5703125" style="812" customWidth="1"/>
    <col min="3844" max="3844" width="9.28515625" style="812" customWidth="1"/>
    <col min="3845" max="3845" width="8.140625" style="812" customWidth="1"/>
    <col min="3846" max="3846" width="9.28515625" style="812" customWidth="1"/>
    <col min="3847" max="3847" width="10.7109375" style="812" customWidth="1"/>
    <col min="3848" max="3848" width="9.42578125" style="812" customWidth="1"/>
    <col min="3849" max="3849" width="6.85546875" style="812" customWidth="1"/>
    <col min="3850" max="3850" width="7.85546875" style="812" customWidth="1"/>
    <col min="3851" max="3851" width="8" style="812" customWidth="1"/>
    <col min="3852" max="4096" width="7.85546875" style="812"/>
    <col min="4097" max="4097" width="3.140625" style="812" customWidth="1"/>
    <col min="4098" max="4098" width="27.5703125" style="812" customWidth="1"/>
    <col min="4099" max="4099" width="9.5703125" style="812" customWidth="1"/>
    <col min="4100" max="4100" width="9.28515625" style="812" customWidth="1"/>
    <col min="4101" max="4101" width="8.140625" style="812" customWidth="1"/>
    <col min="4102" max="4102" width="9.28515625" style="812" customWidth="1"/>
    <col min="4103" max="4103" width="10.7109375" style="812" customWidth="1"/>
    <col min="4104" max="4104" width="9.42578125" style="812" customWidth="1"/>
    <col min="4105" max="4105" width="6.85546875" style="812" customWidth="1"/>
    <col min="4106" max="4106" width="7.85546875" style="812" customWidth="1"/>
    <col min="4107" max="4107" width="8" style="812" customWidth="1"/>
    <col min="4108" max="4352" width="7.85546875" style="812"/>
    <col min="4353" max="4353" width="3.140625" style="812" customWidth="1"/>
    <col min="4354" max="4354" width="27.5703125" style="812" customWidth="1"/>
    <col min="4355" max="4355" width="9.5703125" style="812" customWidth="1"/>
    <col min="4356" max="4356" width="9.28515625" style="812" customWidth="1"/>
    <col min="4357" max="4357" width="8.140625" style="812" customWidth="1"/>
    <col min="4358" max="4358" width="9.28515625" style="812" customWidth="1"/>
    <col min="4359" max="4359" width="10.7109375" style="812" customWidth="1"/>
    <col min="4360" max="4360" width="9.42578125" style="812" customWidth="1"/>
    <col min="4361" max="4361" width="6.85546875" style="812" customWidth="1"/>
    <col min="4362" max="4362" width="7.85546875" style="812" customWidth="1"/>
    <col min="4363" max="4363" width="8" style="812" customWidth="1"/>
    <col min="4364" max="4608" width="7.85546875" style="812"/>
    <col min="4609" max="4609" width="3.140625" style="812" customWidth="1"/>
    <col min="4610" max="4610" width="27.5703125" style="812" customWidth="1"/>
    <col min="4611" max="4611" width="9.5703125" style="812" customWidth="1"/>
    <col min="4612" max="4612" width="9.28515625" style="812" customWidth="1"/>
    <col min="4613" max="4613" width="8.140625" style="812" customWidth="1"/>
    <col min="4614" max="4614" width="9.28515625" style="812" customWidth="1"/>
    <col min="4615" max="4615" width="10.7109375" style="812" customWidth="1"/>
    <col min="4616" max="4616" width="9.42578125" style="812" customWidth="1"/>
    <col min="4617" max="4617" width="6.85546875" style="812" customWidth="1"/>
    <col min="4618" max="4618" width="7.85546875" style="812" customWidth="1"/>
    <col min="4619" max="4619" width="8" style="812" customWidth="1"/>
    <col min="4620" max="4864" width="7.85546875" style="812"/>
    <col min="4865" max="4865" width="3.140625" style="812" customWidth="1"/>
    <col min="4866" max="4866" width="27.5703125" style="812" customWidth="1"/>
    <col min="4867" max="4867" width="9.5703125" style="812" customWidth="1"/>
    <col min="4868" max="4868" width="9.28515625" style="812" customWidth="1"/>
    <col min="4869" max="4869" width="8.140625" style="812" customWidth="1"/>
    <col min="4870" max="4870" width="9.28515625" style="812" customWidth="1"/>
    <col min="4871" max="4871" width="10.7109375" style="812" customWidth="1"/>
    <col min="4872" max="4872" width="9.42578125" style="812" customWidth="1"/>
    <col min="4873" max="4873" width="6.85546875" style="812" customWidth="1"/>
    <col min="4874" max="4874" width="7.85546875" style="812" customWidth="1"/>
    <col min="4875" max="4875" width="8" style="812" customWidth="1"/>
    <col min="4876" max="5120" width="7.85546875" style="812"/>
    <col min="5121" max="5121" width="3.140625" style="812" customWidth="1"/>
    <col min="5122" max="5122" width="27.5703125" style="812" customWidth="1"/>
    <col min="5123" max="5123" width="9.5703125" style="812" customWidth="1"/>
    <col min="5124" max="5124" width="9.28515625" style="812" customWidth="1"/>
    <col min="5125" max="5125" width="8.140625" style="812" customWidth="1"/>
    <col min="5126" max="5126" width="9.28515625" style="812" customWidth="1"/>
    <col min="5127" max="5127" width="10.7109375" style="812" customWidth="1"/>
    <col min="5128" max="5128" width="9.42578125" style="812" customWidth="1"/>
    <col min="5129" max="5129" width="6.85546875" style="812" customWidth="1"/>
    <col min="5130" max="5130" width="7.85546875" style="812" customWidth="1"/>
    <col min="5131" max="5131" width="8" style="812" customWidth="1"/>
    <col min="5132" max="5376" width="7.85546875" style="812"/>
    <col min="5377" max="5377" width="3.140625" style="812" customWidth="1"/>
    <col min="5378" max="5378" width="27.5703125" style="812" customWidth="1"/>
    <col min="5379" max="5379" width="9.5703125" style="812" customWidth="1"/>
    <col min="5380" max="5380" width="9.28515625" style="812" customWidth="1"/>
    <col min="5381" max="5381" width="8.140625" style="812" customWidth="1"/>
    <col min="5382" max="5382" width="9.28515625" style="812" customWidth="1"/>
    <col min="5383" max="5383" width="10.7109375" style="812" customWidth="1"/>
    <col min="5384" max="5384" width="9.42578125" style="812" customWidth="1"/>
    <col min="5385" max="5385" width="6.85546875" style="812" customWidth="1"/>
    <col min="5386" max="5386" width="7.85546875" style="812" customWidth="1"/>
    <col min="5387" max="5387" width="8" style="812" customWidth="1"/>
    <col min="5388" max="5632" width="7.85546875" style="812"/>
    <col min="5633" max="5633" width="3.140625" style="812" customWidth="1"/>
    <col min="5634" max="5634" width="27.5703125" style="812" customWidth="1"/>
    <col min="5635" max="5635" width="9.5703125" style="812" customWidth="1"/>
    <col min="5636" max="5636" width="9.28515625" style="812" customWidth="1"/>
    <col min="5637" max="5637" width="8.140625" style="812" customWidth="1"/>
    <col min="5638" max="5638" width="9.28515625" style="812" customWidth="1"/>
    <col min="5639" max="5639" width="10.7109375" style="812" customWidth="1"/>
    <col min="5640" max="5640" width="9.42578125" style="812" customWidth="1"/>
    <col min="5641" max="5641" width="6.85546875" style="812" customWidth="1"/>
    <col min="5642" max="5642" width="7.85546875" style="812" customWidth="1"/>
    <col min="5643" max="5643" width="8" style="812" customWidth="1"/>
    <col min="5644" max="5888" width="7.85546875" style="812"/>
    <col min="5889" max="5889" width="3.140625" style="812" customWidth="1"/>
    <col min="5890" max="5890" width="27.5703125" style="812" customWidth="1"/>
    <col min="5891" max="5891" width="9.5703125" style="812" customWidth="1"/>
    <col min="5892" max="5892" width="9.28515625" style="812" customWidth="1"/>
    <col min="5893" max="5893" width="8.140625" style="812" customWidth="1"/>
    <col min="5894" max="5894" width="9.28515625" style="812" customWidth="1"/>
    <col min="5895" max="5895" width="10.7109375" style="812" customWidth="1"/>
    <col min="5896" max="5896" width="9.42578125" style="812" customWidth="1"/>
    <col min="5897" max="5897" width="6.85546875" style="812" customWidth="1"/>
    <col min="5898" max="5898" width="7.85546875" style="812" customWidth="1"/>
    <col min="5899" max="5899" width="8" style="812" customWidth="1"/>
    <col min="5900" max="6144" width="7.85546875" style="812"/>
    <col min="6145" max="6145" width="3.140625" style="812" customWidth="1"/>
    <col min="6146" max="6146" width="27.5703125" style="812" customWidth="1"/>
    <col min="6147" max="6147" width="9.5703125" style="812" customWidth="1"/>
    <col min="6148" max="6148" width="9.28515625" style="812" customWidth="1"/>
    <col min="6149" max="6149" width="8.140625" style="812" customWidth="1"/>
    <col min="6150" max="6150" width="9.28515625" style="812" customWidth="1"/>
    <col min="6151" max="6151" width="10.7109375" style="812" customWidth="1"/>
    <col min="6152" max="6152" width="9.42578125" style="812" customWidth="1"/>
    <col min="6153" max="6153" width="6.85546875" style="812" customWidth="1"/>
    <col min="6154" max="6154" width="7.85546875" style="812" customWidth="1"/>
    <col min="6155" max="6155" width="8" style="812" customWidth="1"/>
    <col min="6156" max="6400" width="7.85546875" style="812"/>
    <col min="6401" max="6401" width="3.140625" style="812" customWidth="1"/>
    <col min="6402" max="6402" width="27.5703125" style="812" customWidth="1"/>
    <col min="6403" max="6403" width="9.5703125" style="812" customWidth="1"/>
    <col min="6404" max="6404" width="9.28515625" style="812" customWidth="1"/>
    <col min="6405" max="6405" width="8.140625" style="812" customWidth="1"/>
    <col min="6406" max="6406" width="9.28515625" style="812" customWidth="1"/>
    <col min="6407" max="6407" width="10.7109375" style="812" customWidth="1"/>
    <col min="6408" max="6408" width="9.42578125" style="812" customWidth="1"/>
    <col min="6409" max="6409" width="6.85546875" style="812" customWidth="1"/>
    <col min="6410" max="6410" width="7.85546875" style="812" customWidth="1"/>
    <col min="6411" max="6411" width="8" style="812" customWidth="1"/>
    <col min="6412" max="6656" width="7.85546875" style="812"/>
    <col min="6657" max="6657" width="3.140625" style="812" customWidth="1"/>
    <col min="6658" max="6658" width="27.5703125" style="812" customWidth="1"/>
    <col min="6659" max="6659" width="9.5703125" style="812" customWidth="1"/>
    <col min="6660" max="6660" width="9.28515625" style="812" customWidth="1"/>
    <col min="6661" max="6661" width="8.140625" style="812" customWidth="1"/>
    <col min="6662" max="6662" width="9.28515625" style="812" customWidth="1"/>
    <col min="6663" max="6663" width="10.7109375" style="812" customWidth="1"/>
    <col min="6664" max="6664" width="9.42578125" style="812" customWidth="1"/>
    <col min="6665" max="6665" width="6.85546875" style="812" customWidth="1"/>
    <col min="6666" max="6666" width="7.85546875" style="812" customWidth="1"/>
    <col min="6667" max="6667" width="8" style="812" customWidth="1"/>
    <col min="6668" max="6912" width="7.85546875" style="812"/>
    <col min="6913" max="6913" width="3.140625" style="812" customWidth="1"/>
    <col min="6914" max="6914" width="27.5703125" style="812" customWidth="1"/>
    <col min="6915" max="6915" width="9.5703125" style="812" customWidth="1"/>
    <col min="6916" max="6916" width="9.28515625" style="812" customWidth="1"/>
    <col min="6917" max="6917" width="8.140625" style="812" customWidth="1"/>
    <col min="6918" max="6918" width="9.28515625" style="812" customWidth="1"/>
    <col min="6919" max="6919" width="10.7109375" style="812" customWidth="1"/>
    <col min="6920" max="6920" width="9.42578125" style="812" customWidth="1"/>
    <col min="6921" max="6921" width="6.85546875" style="812" customWidth="1"/>
    <col min="6922" max="6922" width="7.85546875" style="812" customWidth="1"/>
    <col min="6923" max="6923" width="8" style="812" customWidth="1"/>
    <col min="6924" max="7168" width="7.85546875" style="812"/>
    <col min="7169" max="7169" width="3.140625" style="812" customWidth="1"/>
    <col min="7170" max="7170" width="27.5703125" style="812" customWidth="1"/>
    <col min="7171" max="7171" width="9.5703125" style="812" customWidth="1"/>
    <col min="7172" max="7172" width="9.28515625" style="812" customWidth="1"/>
    <col min="7173" max="7173" width="8.140625" style="812" customWidth="1"/>
    <col min="7174" max="7174" width="9.28515625" style="812" customWidth="1"/>
    <col min="7175" max="7175" width="10.7109375" style="812" customWidth="1"/>
    <col min="7176" max="7176" width="9.42578125" style="812" customWidth="1"/>
    <col min="7177" max="7177" width="6.85546875" style="812" customWidth="1"/>
    <col min="7178" max="7178" width="7.85546875" style="812" customWidth="1"/>
    <col min="7179" max="7179" width="8" style="812" customWidth="1"/>
    <col min="7180" max="7424" width="7.85546875" style="812"/>
    <col min="7425" max="7425" width="3.140625" style="812" customWidth="1"/>
    <col min="7426" max="7426" width="27.5703125" style="812" customWidth="1"/>
    <col min="7427" max="7427" width="9.5703125" style="812" customWidth="1"/>
    <col min="7428" max="7428" width="9.28515625" style="812" customWidth="1"/>
    <col min="7429" max="7429" width="8.140625" style="812" customWidth="1"/>
    <col min="7430" max="7430" width="9.28515625" style="812" customWidth="1"/>
    <col min="7431" max="7431" width="10.7109375" style="812" customWidth="1"/>
    <col min="7432" max="7432" width="9.42578125" style="812" customWidth="1"/>
    <col min="7433" max="7433" width="6.85546875" style="812" customWidth="1"/>
    <col min="7434" max="7434" width="7.85546875" style="812" customWidth="1"/>
    <col min="7435" max="7435" width="8" style="812" customWidth="1"/>
    <col min="7436" max="7680" width="7.85546875" style="812"/>
    <col min="7681" max="7681" width="3.140625" style="812" customWidth="1"/>
    <col min="7682" max="7682" width="27.5703125" style="812" customWidth="1"/>
    <col min="7683" max="7683" width="9.5703125" style="812" customWidth="1"/>
    <col min="7684" max="7684" width="9.28515625" style="812" customWidth="1"/>
    <col min="7685" max="7685" width="8.140625" style="812" customWidth="1"/>
    <col min="7686" max="7686" width="9.28515625" style="812" customWidth="1"/>
    <col min="7687" max="7687" width="10.7109375" style="812" customWidth="1"/>
    <col min="7688" max="7688" width="9.42578125" style="812" customWidth="1"/>
    <col min="7689" max="7689" width="6.85546875" style="812" customWidth="1"/>
    <col min="7690" max="7690" width="7.85546875" style="812" customWidth="1"/>
    <col min="7691" max="7691" width="8" style="812" customWidth="1"/>
    <col min="7692" max="7936" width="7.85546875" style="812"/>
    <col min="7937" max="7937" width="3.140625" style="812" customWidth="1"/>
    <col min="7938" max="7938" width="27.5703125" style="812" customWidth="1"/>
    <col min="7939" max="7939" width="9.5703125" style="812" customWidth="1"/>
    <col min="7940" max="7940" width="9.28515625" style="812" customWidth="1"/>
    <col min="7941" max="7941" width="8.140625" style="812" customWidth="1"/>
    <col min="7942" max="7942" width="9.28515625" style="812" customWidth="1"/>
    <col min="7943" max="7943" width="10.7109375" style="812" customWidth="1"/>
    <col min="7944" max="7944" width="9.42578125" style="812" customWidth="1"/>
    <col min="7945" max="7945" width="6.85546875" style="812" customWidth="1"/>
    <col min="7946" max="7946" width="7.85546875" style="812" customWidth="1"/>
    <col min="7947" max="7947" width="8" style="812" customWidth="1"/>
    <col min="7948" max="8192" width="7.85546875" style="812"/>
    <col min="8193" max="8193" width="3.140625" style="812" customWidth="1"/>
    <col min="8194" max="8194" width="27.5703125" style="812" customWidth="1"/>
    <col min="8195" max="8195" width="9.5703125" style="812" customWidth="1"/>
    <col min="8196" max="8196" width="9.28515625" style="812" customWidth="1"/>
    <col min="8197" max="8197" width="8.140625" style="812" customWidth="1"/>
    <col min="8198" max="8198" width="9.28515625" style="812" customWidth="1"/>
    <col min="8199" max="8199" width="10.7109375" style="812" customWidth="1"/>
    <col min="8200" max="8200" width="9.42578125" style="812" customWidth="1"/>
    <col min="8201" max="8201" width="6.85546875" style="812" customWidth="1"/>
    <col min="8202" max="8202" width="7.85546875" style="812" customWidth="1"/>
    <col min="8203" max="8203" width="8" style="812" customWidth="1"/>
    <col min="8204" max="8448" width="7.85546875" style="812"/>
    <col min="8449" max="8449" width="3.140625" style="812" customWidth="1"/>
    <col min="8450" max="8450" width="27.5703125" style="812" customWidth="1"/>
    <col min="8451" max="8451" width="9.5703125" style="812" customWidth="1"/>
    <col min="8452" max="8452" width="9.28515625" style="812" customWidth="1"/>
    <col min="8453" max="8453" width="8.140625" style="812" customWidth="1"/>
    <col min="8454" max="8454" width="9.28515625" style="812" customWidth="1"/>
    <col min="8455" max="8455" width="10.7109375" style="812" customWidth="1"/>
    <col min="8456" max="8456" width="9.42578125" style="812" customWidth="1"/>
    <col min="8457" max="8457" width="6.85546875" style="812" customWidth="1"/>
    <col min="8458" max="8458" width="7.85546875" style="812" customWidth="1"/>
    <col min="8459" max="8459" width="8" style="812" customWidth="1"/>
    <col min="8460" max="8704" width="7.85546875" style="812"/>
    <col min="8705" max="8705" width="3.140625" style="812" customWidth="1"/>
    <col min="8706" max="8706" width="27.5703125" style="812" customWidth="1"/>
    <col min="8707" max="8707" width="9.5703125" style="812" customWidth="1"/>
    <col min="8708" max="8708" width="9.28515625" style="812" customWidth="1"/>
    <col min="8709" max="8709" width="8.140625" style="812" customWidth="1"/>
    <col min="8710" max="8710" width="9.28515625" style="812" customWidth="1"/>
    <col min="8711" max="8711" width="10.7109375" style="812" customWidth="1"/>
    <col min="8712" max="8712" width="9.42578125" style="812" customWidth="1"/>
    <col min="8713" max="8713" width="6.85546875" style="812" customWidth="1"/>
    <col min="8714" max="8714" width="7.85546875" style="812" customWidth="1"/>
    <col min="8715" max="8715" width="8" style="812" customWidth="1"/>
    <col min="8716" max="8960" width="7.85546875" style="812"/>
    <col min="8961" max="8961" width="3.140625" style="812" customWidth="1"/>
    <col min="8962" max="8962" width="27.5703125" style="812" customWidth="1"/>
    <col min="8963" max="8963" width="9.5703125" style="812" customWidth="1"/>
    <col min="8964" max="8964" width="9.28515625" style="812" customWidth="1"/>
    <col min="8965" max="8965" width="8.140625" style="812" customWidth="1"/>
    <col min="8966" max="8966" width="9.28515625" style="812" customWidth="1"/>
    <col min="8967" max="8967" width="10.7109375" style="812" customWidth="1"/>
    <col min="8968" max="8968" width="9.42578125" style="812" customWidth="1"/>
    <col min="8969" max="8969" width="6.85546875" style="812" customWidth="1"/>
    <col min="8970" max="8970" width="7.85546875" style="812" customWidth="1"/>
    <col min="8971" max="8971" width="8" style="812" customWidth="1"/>
    <col min="8972" max="9216" width="7.85546875" style="812"/>
    <col min="9217" max="9217" width="3.140625" style="812" customWidth="1"/>
    <col min="9218" max="9218" width="27.5703125" style="812" customWidth="1"/>
    <col min="9219" max="9219" width="9.5703125" style="812" customWidth="1"/>
    <col min="9220" max="9220" width="9.28515625" style="812" customWidth="1"/>
    <col min="9221" max="9221" width="8.140625" style="812" customWidth="1"/>
    <col min="9222" max="9222" width="9.28515625" style="812" customWidth="1"/>
    <col min="9223" max="9223" width="10.7109375" style="812" customWidth="1"/>
    <col min="9224" max="9224" width="9.42578125" style="812" customWidth="1"/>
    <col min="9225" max="9225" width="6.85546875" style="812" customWidth="1"/>
    <col min="9226" max="9226" width="7.85546875" style="812" customWidth="1"/>
    <col min="9227" max="9227" width="8" style="812" customWidth="1"/>
    <col min="9228" max="9472" width="7.85546875" style="812"/>
    <col min="9473" max="9473" width="3.140625" style="812" customWidth="1"/>
    <col min="9474" max="9474" width="27.5703125" style="812" customWidth="1"/>
    <col min="9475" max="9475" width="9.5703125" style="812" customWidth="1"/>
    <col min="9476" max="9476" width="9.28515625" style="812" customWidth="1"/>
    <col min="9477" max="9477" width="8.140625" style="812" customWidth="1"/>
    <col min="9478" max="9478" width="9.28515625" style="812" customWidth="1"/>
    <col min="9479" max="9479" width="10.7109375" style="812" customWidth="1"/>
    <col min="9480" max="9480" width="9.42578125" style="812" customWidth="1"/>
    <col min="9481" max="9481" width="6.85546875" style="812" customWidth="1"/>
    <col min="9482" max="9482" width="7.85546875" style="812" customWidth="1"/>
    <col min="9483" max="9483" width="8" style="812" customWidth="1"/>
    <col min="9484" max="9728" width="7.85546875" style="812"/>
    <col min="9729" max="9729" width="3.140625" style="812" customWidth="1"/>
    <col min="9730" max="9730" width="27.5703125" style="812" customWidth="1"/>
    <col min="9731" max="9731" width="9.5703125" style="812" customWidth="1"/>
    <col min="9732" max="9732" width="9.28515625" style="812" customWidth="1"/>
    <col min="9733" max="9733" width="8.140625" style="812" customWidth="1"/>
    <col min="9734" max="9734" width="9.28515625" style="812" customWidth="1"/>
    <col min="9735" max="9735" width="10.7109375" style="812" customWidth="1"/>
    <col min="9736" max="9736" width="9.42578125" style="812" customWidth="1"/>
    <col min="9737" max="9737" width="6.85546875" style="812" customWidth="1"/>
    <col min="9738" max="9738" width="7.85546875" style="812" customWidth="1"/>
    <col min="9739" max="9739" width="8" style="812" customWidth="1"/>
    <col min="9740" max="9984" width="7.85546875" style="812"/>
    <col min="9985" max="9985" width="3.140625" style="812" customWidth="1"/>
    <col min="9986" max="9986" width="27.5703125" style="812" customWidth="1"/>
    <col min="9987" max="9987" width="9.5703125" style="812" customWidth="1"/>
    <col min="9988" max="9988" width="9.28515625" style="812" customWidth="1"/>
    <col min="9989" max="9989" width="8.140625" style="812" customWidth="1"/>
    <col min="9990" max="9990" width="9.28515625" style="812" customWidth="1"/>
    <col min="9991" max="9991" width="10.7109375" style="812" customWidth="1"/>
    <col min="9992" max="9992" width="9.42578125" style="812" customWidth="1"/>
    <col min="9993" max="9993" width="6.85546875" style="812" customWidth="1"/>
    <col min="9994" max="9994" width="7.85546875" style="812" customWidth="1"/>
    <col min="9995" max="9995" width="8" style="812" customWidth="1"/>
    <col min="9996" max="10240" width="7.85546875" style="812"/>
    <col min="10241" max="10241" width="3.140625" style="812" customWidth="1"/>
    <col min="10242" max="10242" width="27.5703125" style="812" customWidth="1"/>
    <col min="10243" max="10243" width="9.5703125" style="812" customWidth="1"/>
    <col min="10244" max="10244" width="9.28515625" style="812" customWidth="1"/>
    <col min="10245" max="10245" width="8.140625" style="812" customWidth="1"/>
    <col min="10246" max="10246" width="9.28515625" style="812" customWidth="1"/>
    <col min="10247" max="10247" width="10.7109375" style="812" customWidth="1"/>
    <col min="10248" max="10248" width="9.42578125" style="812" customWidth="1"/>
    <col min="10249" max="10249" width="6.85546875" style="812" customWidth="1"/>
    <col min="10250" max="10250" width="7.85546875" style="812" customWidth="1"/>
    <col min="10251" max="10251" width="8" style="812" customWidth="1"/>
    <col min="10252" max="10496" width="7.85546875" style="812"/>
    <col min="10497" max="10497" width="3.140625" style="812" customWidth="1"/>
    <col min="10498" max="10498" width="27.5703125" style="812" customWidth="1"/>
    <col min="10499" max="10499" width="9.5703125" style="812" customWidth="1"/>
    <col min="10500" max="10500" width="9.28515625" style="812" customWidth="1"/>
    <col min="10501" max="10501" width="8.140625" style="812" customWidth="1"/>
    <col min="10502" max="10502" width="9.28515625" style="812" customWidth="1"/>
    <col min="10503" max="10503" width="10.7109375" style="812" customWidth="1"/>
    <col min="10504" max="10504" width="9.42578125" style="812" customWidth="1"/>
    <col min="10505" max="10505" width="6.85546875" style="812" customWidth="1"/>
    <col min="10506" max="10506" width="7.85546875" style="812" customWidth="1"/>
    <col min="10507" max="10507" width="8" style="812" customWidth="1"/>
    <col min="10508" max="10752" width="7.85546875" style="812"/>
    <col min="10753" max="10753" width="3.140625" style="812" customWidth="1"/>
    <col min="10754" max="10754" width="27.5703125" style="812" customWidth="1"/>
    <col min="10755" max="10755" width="9.5703125" style="812" customWidth="1"/>
    <col min="10756" max="10756" width="9.28515625" style="812" customWidth="1"/>
    <col min="10757" max="10757" width="8.140625" style="812" customWidth="1"/>
    <col min="10758" max="10758" width="9.28515625" style="812" customWidth="1"/>
    <col min="10759" max="10759" width="10.7109375" style="812" customWidth="1"/>
    <col min="10760" max="10760" width="9.42578125" style="812" customWidth="1"/>
    <col min="10761" max="10761" width="6.85546875" style="812" customWidth="1"/>
    <col min="10762" max="10762" width="7.85546875" style="812" customWidth="1"/>
    <col min="10763" max="10763" width="8" style="812" customWidth="1"/>
    <col min="10764" max="11008" width="7.85546875" style="812"/>
    <col min="11009" max="11009" width="3.140625" style="812" customWidth="1"/>
    <col min="11010" max="11010" width="27.5703125" style="812" customWidth="1"/>
    <col min="11011" max="11011" width="9.5703125" style="812" customWidth="1"/>
    <col min="11012" max="11012" width="9.28515625" style="812" customWidth="1"/>
    <col min="11013" max="11013" width="8.140625" style="812" customWidth="1"/>
    <col min="11014" max="11014" width="9.28515625" style="812" customWidth="1"/>
    <col min="11015" max="11015" width="10.7109375" style="812" customWidth="1"/>
    <col min="11016" max="11016" width="9.42578125" style="812" customWidth="1"/>
    <col min="11017" max="11017" width="6.85546875" style="812" customWidth="1"/>
    <col min="11018" max="11018" width="7.85546875" style="812" customWidth="1"/>
    <col min="11019" max="11019" width="8" style="812" customWidth="1"/>
    <col min="11020" max="11264" width="7.85546875" style="812"/>
    <col min="11265" max="11265" width="3.140625" style="812" customWidth="1"/>
    <col min="11266" max="11266" width="27.5703125" style="812" customWidth="1"/>
    <col min="11267" max="11267" width="9.5703125" style="812" customWidth="1"/>
    <col min="11268" max="11268" width="9.28515625" style="812" customWidth="1"/>
    <col min="11269" max="11269" width="8.140625" style="812" customWidth="1"/>
    <col min="11270" max="11270" width="9.28515625" style="812" customWidth="1"/>
    <col min="11271" max="11271" width="10.7109375" style="812" customWidth="1"/>
    <col min="11272" max="11272" width="9.42578125" style="812" customWidth="1"/>
    <col min="11273" max="11273" width="6.85546875" style="812" customWidth="1"/>
    <col min="11274" max="11274" width="7.85546875" style="812" customWidth="1"/>
    <col min="11275" max="11275" width="8" style="812" customWidth="1"/>
    <col min="11276" max="11520" width="7.85546875" style="812"/>
    <col min="11521" max="11521" width="3.140625" style="812" customWidth="1"/>
    <col min="11522" max="11522" width="27.5703125" style="812" customWidth="1"/>
    <col min="11523" max="11523" width="9.5703125" style="812" customWidth="1"/>
    <col min="11524" max="11524" width="9.28515625" style="812" customWidth="1"/>
    <col min="11525" max="11525" width="8.140625" style="812" customWidth="1"/>
    <col min="11526" max="11526" width="9.28515625" style="812" customWidth="1"/>
    <col min="11527" max="11527" width="10.7109375" style="812" customWidth="1"/>
    <col min="11528" max="11528" width="9.42578125" style="812" customWidth="1"/>
    <col min="11529" max="11529" width="6.85546875" style="812" customWidth="1"/>
    <col min="11530" max="11530" width="7.85546875" style="812" customWidth="1"/>
    <col min="11531" max="11531" width="8" style="812" customWidth="1"/>
    <col min="11532" max="11776" width="7.85546875" style="812"/>
    <col min="11777" max="11777" width="3.140625" style="812" customWidth="1"/>
    <col min="11778" max="11778" width="27.5703125" style="812" customWidth="1"/>
    <col min="11779" max="11779" width="9.5703125" style="812" customWidth="1"/>
    <col min="11780" max="11780" width="9.28515625" style="812" customWidth="1"/>
    <col min="11781" max="11781" width="8.140625" style="812" customWidth="1"/>
    <col min="11782" max="11782" width="9.28515625" style="812" customWidth="1"/>
    <col min="11783" max="11783" width="10.7109375" style="812" customWidth="1"/>
    <col min="11784" max="11784" width="9.42578125" style="812" customWidth="1"/>
    <col min="11785" max="11785" width="6.85546875" style="812" customWidth="1"/>
    <col min="11786" max="11786" width="7.85546875" style="812" customWidth="1"/>
    <col min="11787" max="11787" width="8" style="812" customWidth="1"/>
    <col min="11788" max="12032" width="7.85546875" style="812"/>
    <col min="12033" max="12033" width="3.140625" style="812" customWidth="1"/>
    <col min="12034" max="12034" width="27.5703125" style="812" customWidth="1"/>
    <col min="12035" max="12035" width="9.5703125" style="812" customWidth="1"/>
    <col min="12036" max="12036" width="9.28515625" style="812" customWidth="1"/>
    <col min="12037" max="12037" width="8.140625" style="812" customWidth="1"/>
    <col min="12038" max="12038" width="9.28515625" style="812" customWidth="1"/>
    <col min="12039" max="12039" width="10.7109375" style="812" customWidth="1"/>
    <col min="12040" max="12040" width="9.42578125" style="812" customWidth="1"/>
    <col min="12041" max="12041" width="6.85546875" style="812" customWidth="1"/>
    <col min="12042" max="12042" width="7.85546875" style="812" customWidth="1"/>
    <col min="12043" max="12043" width="8" style="812" customWidth="1"/>
    <col min="12044" max="12288" width="7.85546875" style="812"/>
    <col min="12289" max="12289" width="3.140625" style="812" customWidth="1"/>
    <col min="12290" max="12290" width="27.5703125" style="812" customWidth="1"/>
    <col min="12291" max="12291" width="9.5703125" style="812" customWidth="1"/>
    <col min="12292" max="12292" width="9.28515625" style="812" customWidth="1"/>
    <col min="12293" max="12293" width="8.140625" style="812" customWidth="1"/>
    <col min="12294" max="12294" width="9.28515625" style="812" customWidth="1"/>
    <col min="12295" max="12295" width="10.7109375" style="812" customWidth="1"/>
    <col min="12296" max="12296" width="9.42578125" style="812" customWidth="1"/>
    <col min="12297" max="12297" width="6.85546875" style="812" customWidth="1"/>
    <col min="12298" max="12298" width="7.85546875" style="812" customWidth="1"/>
    <col min="12299" max="12299" width="8" style="812" customWidth="1"/>
    <col min="12300" max="12544" width="7.85546875" style="812"/>
    <col min="12545" max="12545" width="3.140625" style="812" customWidth="1"/>
    <col min="12546" max="12546" width="27.5703125" style="812" customWidth="1"/>
    <col min="12547" max="12547" width="9.5703125" style="812" customWidth="1"/>
    <col min="12548" max="12548" width="9.28515625" style="812" customWidth="1"/>
    <col min="12549" max="12549" width="8.140625" style="812" customWidth="1"/>
    <col min="12550" max="12550" width="9.28515625" style="812" customWidth="1"/>
    <col min="12551" max="12551" width="10.7109375" style="812" customWidth="1"/>
    <col min="12552" max="12552" width="9.42578125" style="812" customWidth="1"/>
    <col min="12553" max="12553" width="6.85546875" style="812" customWidth="1"/>
    <col min="12554" max="12554" width="7.85546875" style="812" customWidth="1"/>
    <col min="12555" max="12555" width="8" style="812" customWidth="1"/>
    <col min="12556" max="12800" width="7.85546875" style="812"/>
    <col min="12801" max="12801" width="3.140625" style="812" customWidth="1"/>
    <col min="12802" max="12802" width="27.5703125" style="812" customWidth="1"/>
    <col min="12803" max="12803" width="9.5703125" style="812" customWidth="1"/>
    <col min="12804" max="12804" width="9.28515625" style="812" customWidth="1"/>
    <col min="12805" max="12805" width="8.140625" style="812" customWidth="1"/>
    <col min="12806" max="12806" width="9.28515625" style="812" customWidth="1"/>
    <col min="12807" max="12807" width="10.7109375" style="812" customWidth="1"/>
    <col min="12808" max="12808" width="9.42578125" style="812" customWidth="1"/>
    <col min="12809" max="12809" width="6.85546875" style="812" customWidth="1"/>
    <col min="12810" max="12810" width="7.85546875" style="812" customWidth="1"/>
    <col min="12811" max="12811" width="8" style="812" customWidth="1"/>
    <col min="12812" max="13056" width="7.85546875" style="812"/>
    <col min="13057" max="13057" width="3.140625" style="812" customWidth="1"/>
    <col min="13058" max="13058" width="27.5703125" style="812" customWidth="1"/>
    <col min="13059" max="13059" width="9.5703125" style="812" customWidth="1"/>
    <col min="13060" max="13060" width="9.28515625" style="812" customWidth="1"/>
    <col min="13061" max="13061" width="8.140625" style="812" customWidth="1"/>
    <col min="13062" max="13062" width="9.28515625" style="812" customWidth="1"/>
    <col min="13063" max="13063" width="10.7109375" style="812" customWidth="1"/>
    <col min="13064" max="13064" width="9.42578125" style="812" customWidth="1"/>
    <col min="13065" max="13065" width="6.85546875" style="812" customWidth="1"/>
    <col min="13066" max="13066" width="7.85546875" style="812" customWidth="1"/>
    <col min="13067" max="13067" width="8" style="812" customWidth="1"/>
    <col min="13068" max="13312" width="7.85546875" style="812"/>
    <col min="13313" max="13313" width="3.140625" style="812" customWidth="1"/>
    <col min="13314" max="13314" width="27.5703125" style="812" customWidth="1"/>
    <col min="13315" max="13315" width="9.5703125" style="812" customWidth="1"/>
    <col min="13316" max="13316" width="9.28515625" style="812" customWidth="1"/>
    <col min="13317" max="13317" width="8.140625" style="812" customWidth="1"/>
    <col min="13318" max="13318" width="9.28515625" style="812" customWidth="1"/>
    <col min="13319" max="13319" width="10.7109375" style="812" customWidth="1"/>
    <col min="13320" max="13320" width="9.42578125" style="812" customWidth="1"/>
    <col min="13321" max="13321" width="6.85546875" style="812" customWidth="1"/>
    <col min="13322" max="13322" width="7.85546875" style="812" customWidth="1"/>
    <col min="13323" max="13323" width="8" style="812" customWidth="1"/>
    <col min="13324" max="13568" width="7.85546875" style="812"/>
    <col min="13569" max="13569" width="3.140625" style="812" customWidth="1"/>
    <col min="13570" max="13570" width="27.5703125" style="812" customWidth="1"/>
    <col min="13571" max="13571" width="9.5703125" style="812" customWidth="1"/>
    <col min="13572" max="13572" width="9.28515625" style="812" customWidth="1"/>
    <col min="13573" max="13573" width="8.140625" style="812" customWidth="1"/>
    <col min="13574" max="13574" width="9.28515625" style="812" customWidth="1"/>
    <col min="13575" max="13575" width="10.7109375" style="812" customWidth="1"/>
    <col min="13576" max="13576" width="9.42578125" style="812" customWidth="1"/>
    <col min="13577" max="13577" width="6.85546875" style="812" customWidth="1"/>
    <col min="13578" max="13578" width="7.85546875" style="812" customWidth="1"/>
    <col min="13579" max="13579" width="8" style="812" customWidth="1"/>
    <col min="13580" max="13824" width="7.85546875" style="812"/>
    <col min="13825" max="13825" width="3.140625" style="812" customWidth="1"/>
    <col min="13826" max="13826" width="27.5703125" style="812" customWidth="1"/>
    <col min="13827" max="13827" width="9.5703125" style="812" customWidth="1"/>
    <col min="13828" max="13828" width="9.28515625" style="812" customWidth="1"/>
    <col min="13829" max="13829" width="8.140625" style="812" customWidth="1"/>
    <col min="13830" max="13830" width="9.28515625" style="812" customWidth="1"/>
    <col min="13831" max="13831" width="10.7109375" style="812" customWidth="1"/>
    <col min="13832" max="13832" width="9.42578125" style="812" customWidth="1"/>
    <col min="13833" max="13833" width="6.85546875" style="812" customWidth="1"/>
    <col min="13834" max="13834" width="7.85546875" style="812" customWidth="1"/>
    <col min="13835" max="13835" width="8" style="812" customWidth="1"/>
    <col min="13836" max="14080" width="7.85546875" style="812"/>
    <col min="14081" max="14081" width="3.140625" style="812" customWidth="1"/>
    <col min="14082" max="14082" width="27.5703125" style="812" customWidth="1"/>
    <col min="14083" max="14083" width="9.5703125" style="812" customWidth="1"/>
    <col min="14084" max="14084" width="9.28515625" style="812" customWidth="1"/>
    <col min="14085" max="14085" width="8.140625" style="812" customWidth="1"/>
    <col min="14086" max="14086" width="9.28515625" style="812" customWidth="1"/>
    <col min="14087" max="14087" width="10.7109375" style="812" customWidth="1"/>
    <col min="14088" max="14088" width="9.42578125" style="812" customWidth="1"/>
    <col min="14089" max="14089" width="6.85546875" style="812" customWidth="1"/>
    <col min="14090" max="14090" width="7.85546875" style="812" customWidth="1"/>
    <col min="14091" max="14091" width="8" style="812" customWidth="1"/>
    <col min="14092" max="14336" width="7.85546875" style="812"/>
    <col min="14337" max="14337" width="3.140625" style="812" customWidth="1"/>
    <col min="14338" max="14338" width="27.5703125" style="812" customWidth="1"/>
    <col min="14339" max="14339" width="9.5703125" style="812" customWidth="1"/>
    <col min="14340" max="14340" width="9.28515625" style="812" customWidth="1"/>
    <col min="14341" max="14341" width="8.140625" style="812" customWidth="1"/>
    <col min="14342" max="14342" width="9.28515625" style="812" customWidth="1"/>
    <col min="14343" max="14343" width="10.7109375" style="812" customWidth="1"/>
    <col min="14344" max="14344" width="9.42578125" style="812" customWidth="1"/>
    <col min="14345" max="14345" width="6.85546875" style="812" customWidth="1"/>
    <col min="14346" max="14346" width="7.85546875" style="812" customWidth="1"/>
    <col min="14347" max="14347" width="8" style="812" customWidth="1"/>
    <col min="14348" max="14592" width="7.85546875" style="812"/>
    <col min="14593" max="14593" width="3.140625" style="812" customWidth="1"/>
    <col min="14594" max="14594" width="27.5703125" style="812" customWidth="1"/>
    <col min="14595" max="14595" width="9.5703125" style="812" customWidth="1"/>
    <col min="14596" max="14596" width="9.28515625" style="812" customWidth="1"/>
    <col min="14597" max="14597" width="8.140625" style="812" customWidth="1"/>
    <col min="14598" max="14598" width="9.28515625" style="812" customWidth="1"/>
    <col min="14599" max="14599" width="10.7109375" style="812" customWidth="1"/>
    <col min="14600" max="14600" width="9.42578125" style="812" customWidth="1"/>
    <col min="14601" max="14601" width="6.85546875" style="812" customWidth="1"/>
    <col min="14602" max="14602" width="7.85546875" style="812" customWidth="1"/>
    <col min="14603" max="14603" width="8" style="812" customWidth="1"/>
    <col min="14604" max="14848" width="7.85546875" style="812"/>
    <col min="14849" max="14849" width="3.140625" style="812" customWidth="1"/>
    <col min="14850" max="14850" width="27.5703125" style="812" customWidth="1"/>
    <col min="14851" max="14851" width="9.5703125" style="812" customWidth="1"/>
    <col min="14852" max="14852" width="9.28515625" style="812" customWidth="1"/>
    <col min="14853" max="14853" width="8.140625" style="812" customWidth="1"/>
    <col min="14854" max="14854" width="9.28515625" style="812" customWidth="1"/>
    <col min="14855" max="14855" width="10.7109375" style="812" customWidth="1"/>
    <col min="14856" max="14856" width="9.42578125" style="812" customWidth="1"/>
    <col min="14857" max="14857" width="6.85546875" style="812" customWidth="1"/>
    <col min="14858" max="14858" width="7.85546875" style="812" customWidth="1"/>
    <col min="14859" max="14859" width="8" style="812" customWidth="1"/>
    <col min="14860" max="15104" width="7.85546875" style="812"/>
    <col min="15105" max="15105" width="3.140625" style="812" customWidth="1"/>
    <col min="15106" max="15106" width="27.5703125" style="812" customWidth="1"/>
    <col min="15107" max="15107" width="9.5703125" style="812" customWidth="1"/>
    <col min="15108" max="15108" width="9.28515625" style="812" customWidth="1"/>
    <col min="15109" max="15109" width="8.140625" style="812" customWidth="1"/>
    <col min="15110" max="15110" width="9.28515625" style="812" customWidth="1"/>
    <col min="15111" max="15111" width="10.7109375" style="812" customWidth="1"/>
    <col min="15112" max="15112" width="9.42578125" style="812" customWidth="1"/>
    <col min="15113" max="15113" width="6.85546875" style="812" customWidth="1"/>
    <col min="15114" max="15114" width="7.85546875" style="812" customWidth="1"/>
    <col min="15115" max="15115" width="8" style="812" customWidth="1"/>
    <col min="15116" max="15360" width="7.85546875" style="812"/>
    <col min="15361" max="15361" width="3.140625" style="812" customWidth="1"/>
    <col min="15362" max="15362" width="27.5703125" style="812" customWidth="1"/>
    <col min="15363" max="15363" width="9.5703125" style="812" customWidth="1"/>
    <col min="15364" max="15364" width="9.28515625" style="812" customWidth="1"/>
    <col min="15365" max="15365" width="8.140625" style="812" customWidth="1"/>
    <col min="15366" max="15366" width="9.28515625" style="812" customWidth="1"/>
    <col min="15367" max="15367" width="10.7109375" style="812" customWidth="1"/>
    <col min="15368" max="15368" width="9.42578125" style="812" customWidth="1"/>
    <col min="15369" max="15369" width="6.85546875" style="812" customWidth="1"/>
    <col min="15370" max="15370" width="7.85546875" style="812" customWidth="1"/>
    <col min="15371" max="15371" width="8" style="812" customWidth="1"/>
    <col min="15372" max="15616" width="7.85546875" style="812"/>
    <col min="15617" max="15617" width="3.140625" style="812" customWidth="1"/>
    <col min="15618" max="15618" width="27.5703125" style="812" customWidth="1"/>
    <col min="15619" max="15619" width="9.5703125" style="812" customWidth="1"/>
    <col min="15620" max="15620" width="9.28515625" style="812" customWidth="1"/>
    <col min="15621" max="15621" width="8.140625" style="812" customWidth="1"/>
    <col min="15622" max="15622" width="9.28515625" style="812" customWidth="1"/>
    <col min="15623" max="15623" width="10.7109375" style="812" customWidth="1"/>
    <col min="15624" max="15624" width="9.42578125" style="812" customWidth="1"/>
    <col min="15625" max="15625" width="6.85546875" style="812" customWidth="1"/>
    <col min="15626" max="15626" width="7.85546875" style="812" customWidth="1"/>
    <col min="15627" max="15627" width="8" style="812" customWidth="1"/>
    <col min="15628" max="15872" width="7.85546875" style="812"/>
    <col min="15873" max="15873" width="3.140625" style="812" customWidth="1"/>
    <col min="15874" max="15874" width="27.5703125" style="812" customWidth="1"/>
    <col min="15875" max="15875" width="9.5703125" style="812" customWidth="1"/>
    <col min="15876" max="15876" width="9.28515625" style="812" customWidth="1"/>
    <col min="15877" max="15877" width="8.140625" style="812" customWidth="1"/>
    <col min="15878" max="15878" width="9.28515625" style="812" customWidth="1"/>
    <col min="15879" max="15879" width="10.7109375" style="812" customWidth="1"/>
    <col min="15880" max="15880" width="9.42578125" style="812" customWidth="1"/>
    <col min="15881" max="15881" width="6.85546875" style="812" customWidth="1"/>
    <col min="15882" max="15882" width="7.85546875" style="812" customWidth="1"/>
    <col min="15883" max="15883" width="8" style="812" customWidth="1"/>
    <col min="15884" max="16128" width="7.85546875" style="812"/>
    <col min="16129" max="16129" width="3.140625" style="812" customWidth="1"/>
    <col min="16130" max="16130" width="27.5703125" style="812" customWidth="1"/>
    <col min="16131" max="16131" width="9.5703125" style="812" customWidth="1"/>
    <col min="16132" max="16132" width="9.28515625" style="812" customWidth="1"/>
    <col min="16133" max="16133" width="8.140625" style="812" customWidth="1"/>
    <col min="16134" max="16134" width="9.28515625" style="812" customWidth="1"/>
    <col min="16135" max="16135" width="10.7109375" style="812" customWidth="1"/>
    <col min="16136" max="16136" width="9.42578125" style="812" customWidth="1"/>
    <col min="16137" max="16137" width="6.85546875" style="812" customWidth="1"/>
    <col min="16138" max="16138" width="7.85546875" style="812" customWidth="1"/>
    <col min="16139" max="16139" width="8" style="812" customWidth="1"/>
    <col min="16140" max="16384" width="7.85546875" style="812"/>
  </cols>
  <sheetData>
    <row r="1" spans="1:11" ht="14.25" customHeight="1">
      <c r="A1" s="1921" t="s">
        <v>1737</v>
      </c>
      <c r="B1" s="826"/>
      <c r="C1" s="827"/>
      <c r="D1" s="827"/>
      <c r="E1" s="827"/>
      <c r="F1" s="854"/>
      <c r="G1" s="827"/>
      <c r="H1" s="827"/>
    </row>
    <row r="2" spans="1:11" ht="12.75" customHeight="1">
      <c r="A2" s="2057" t="s">
        <v>799</v>
      </c>
      <c r="B2" s="2057"/>
      <c r="C2" s="2057"/>
      <c r="D2" s="2057"/>
      <c r="E2" s="2057"/>
      <c r="F2" s="2057"/>
    </row>
    <row r="3" spans="1:11" s="911" customFormat="1" ht="21.75" customHeight="1">
      <c r="A3" s="2126" t="s">
        <v>800</v>
      </c>
      <c r="B3" s="2126"/>
      <c r="C3" s="2126"/>
      <c r="D3" s="2126"/>
      <c r="E3" s="2126"/>
      <c r="F3" s="2126"/>
      <c r="G3" s="2126"/>
      <c r="H3" s="2126"/>
      <c r="I3" s="812"/>
      <c r="J3" s="827"/>
      <c r="K3" s="811"/>
    </row>
    <row r="4" spans="1:11" ht="12.95" customHeight="1">
      <c r="A4" s="2121">
        <v>2016</v>
      </c>
      <c r="B4" s="2174"/>
      <c r="C4" s="1071"/>
      <c r="D4" s="1072"/>
      <c r="E4" s="1057"/>
      <c r="F4" s="849"/>
      <c r="H4" s="849" t="s">
        <v>673</v>
      </c>
    </row>
    <row r="5" spans="1:11" ht="24.95" customHeight="1">
      <c r="A5" s="2134" t="s">
        <v>674</v>
      </c>
      <c r="B5" s="2132"/>
      <c r="C5" s="2119" t="s">
        <v>801</v>
      </c>
      <c r="D5" s="2118"/>
      <c r="E5" s="2177"/>
      <c r="F5" s="2127" t="s">
        <v>802</v>
      </c>
      <c r="G5" s="2134"/>
      <c r="H5" s="2134"/>
      <c r="I5" s="1081"/>
    </row>
    <row r="6" spans="1:11" ht="24.95" customHeight="1">
      <c r="A6" s="2175"/>
      <c r="B6" s="2176"/>
      <c r="C6" s="1143" t="s">
        <v>0</v>
      </c>
      <c r="D6" s="1144" t="s">
        <v>714</v>
      </c>
      <c r="E6" s="1144" t="s">
        <v>715</v>
      </c>
      <c r="F6" s="1144" t="s">
        <v>0</v>
      </c>
      <c r="G6" s="1144" t="s">
        <v>714</v>
      </c>
      <c r="H6" s="1144" t="s">
        <v>715</v>
      </c>
      <c r="I6" s="826"/>
      <c r="J6" s="826"/>
    </row>
    <row r="7" spans="1:11" s="1065" customFormat="1" ht="12.95" customHeight="1">
      <c r="A7" s="1102"/>
      <c r="B7" s="1102"/>
      <c r="C7" s="1103"/>
      <c r="D7" s="1103"/>
      <c r="E7" s="1103"/>
      <c r="F7" s="1103"/>
      <c r="G7" s="1103"/>
      <c r="H7" s="1103"/>
      <c r="I7" s="1147"/>
      <c r="J7" s="1147"/>
    </row>
    <row r="8" spans="1:11" s="826" customFormat="1" ht="15.75" customHeight="1">
      <c r="A8" s="826" t="s">
        <v>0</v>
      </c>
      <c r="B8" s="853"/>
      <c r="C8" s="873">
        <v>405</v>
      </c>
      <c r="D8" s="873">
        <v>313</v>
      </c>
      <c r="E8" s="873">
        <v>92</v>
      </c>
      <c r="F8" s="873">
        <v>313</v>
      </c>
      <c r="G8" s="873">
        <v>154</v>
      </c>
      <c r="H8" s="873">
        <v>159</v>
      </c>
    </row>
    <row r="9" spans="1:11" s="826" customFormat="1" ht="15.75" customHeight="1"/>
    <row r="10" spans="1:11" s="827" customFormat="1" ht="15.75" customHeight="1">
      <c r="B10" s="827" t="s">
        <v>681</v>
      </c>
      <c r="C10" s="843">
        <v>84</v>
      </c>
      <c r="D10" s="844">
        <v>63</v>
      </c>
      <c r="E10" s="844">
        <v>21</v>
      </c>
      <c r="F10" s="843">
        <v>63</v>
      </c>
      <c r="G10" s="844">
        <v>36</v>
      </c>
      <c r="H10" s="844">
        <v>27</v>
      </c>
    </row>
    <row r="11" spans="1:11" s="827" customFormat="1" ht="15.75" customHeight="1">
      <c r="B11" s="827" t="s">
        <v>682</v>
      </c>
      <c r="C11" s="873">
        <v>43</v>
      </c>
      <c r="D11" s="874">
        <v>29</v>
      </c>
      <c r="E11" s="874">
        <v>14</v>
      </c>
      <c r="F11" s="873">
        <v>29</v>
      </c>
      <c r="G11" s="874">
        <v>10</v>
      </c>
      <c r="H11" s="874">
        <v>19</v>
      </c>
    </row>
    <row r="12" spans="1:11" s="827" customFormat="1" ht="15.75" customHeight="1">
      <c r="B12" s="845" t="s">
        <v>683</v>
      </c>
      <c r="C12" s="873">
        <v>8</v>
      </c>
      <c r="D12" s="874">
        <v>8</v>
      </c>
      <c r="E12" s="874">
        <v>0</v>
      </c>
      <c r="F12" s="873">
        <v>8</v>
      </c>
      <c r="G12" s="874">
        <v>4</v>
      </c>
      <c r="H12" s="874">
        <v>4</v>
      </c>
    </row>
    <row r="13" spans="1:11" s="827" customFormat="1" ht="15.75" customHeight="1">
      <c r="B13" s="845" t="s">
        <v>684</v>
      </c>
      <c r="C13" s="873">
        <v>32</v>
      </c>
      <c r="D13" s="874">
        <v>25</v>
      </c>
      <c r="E13" s="874">
        <v>7</v>
      </c>
      <c r="F13" s="873">
        <v>25</v>
      </c>
      <c r="G13" s="874">
        <v>13</v>
      </c>
      <c r="H13" s="874">
        <v>12</v>
      </c>
    </row>
    <row r="14" spans="1:11" s="827" customFormat="1" ht="15.75" customHeight="1">
      <c r="B14" s="845" t="s">
        <v>685</v>
      </c>
      <c r="C14" s="873">
        <v>56</v>
      </c>
      <c r="D14" s="874">
        <v>40</v>
      </c>
      <c r="E14" s="874">
        <v>16</v>
      </c>
      <c r="F14" s="873">
        <v>40</v>
      </c>
      <c r="G14" s="874">
        <v>18</v>
      </c>
      <c r="H14" s="874">
        <v>22</v>
      </c>
    </row>
    <row r="15" spans="1:11" s="827" customFormat="1" ht="15.75" customHeight="1">
      <c r="B15" s="845" t="s">
        <v>686</v>
      </c>
      <c r="C15" s="873">
        <v>51</v>
      </c>
      <c r="D15" s="874">
        <v>41</v>
      </c>
      <c r="E15" s="874">
        <v>10</v>
      </c>
      <c r="F15" s="873">
        <v>41</v>
      </c>
      <c r="G15" s="874">
        <v>20</v>
      </c>
      <c r="H15" s="874">
        <v>21</v>
      </c>
    </row>
    <row r="16" spans="1:11" s="827" customFormat="1" ht="15.75" customHeight="1">
      <c r="B16" s="845" t="s">
        <v>687</v>
      </c>
      <c r="C16" s="873">
        <v>49</v>
      </c>
      <c r="D16" s="874">
        <v>39</v>
      </c>
      <c r="E16" s="874">
        <v>10</v>
      </c>
      <c r="F16" s="873">
        <v>39</v>
      </c>
      <c r="G16" s="874">
        <v>14</v>
      </c>
      <c r="H16" s="874">
        <v>25</v>
      </c>
    </row>
    <row r="17" spans="1:8" s="827" customFormat="1" ht="15.75" customHeight="1">
      <c r="B17" s="845" t="s">
        <v>688</v>
      </c>
      <c r="C17" s="873">
        <v>60</v>
      </c>
      <c r="D17" s="874">
        <v>52</v>
      </c>
      <c r="E17" s="874">
        <v>8</v>
      </c>
      <c r="F17" s="873">
        <v>52</v>
      </c>
      <c r="G17" s="874">
        <v>30</v>
      </c>
      <c r="H17" s="874">
        <v>22</v>
      </c>
    </row>
    <row r="18" spans="1:8" s="827" customFormat="1" ht="15.75" customHeight="1">
      <c r="B18" s="845" t="s">
        <v>689</v>
      </c>
      <c r="C18" s="873">
        <v>17</v>
      </c>
      <c r="D18" s="874">
        <v>12</v>
      </c>
      <c r="E18" s="874">
        <v>5</v>
      </c>
      <c r="F18" s="873">
        <v>12</v>
      </c>
      <c r="G18" s="874">
        <v>7</v>
      </c>
      <c r="H18" s="874">
        <v>5</v>
      </c>
    </row>
    <row r="19" spans="1:8" s="827" customFormat="1" ht="15.75" customHeight="1">
      <c r="B19" s="431" t="s">
        <v>690</v>
      </c>
      <c r="C19" s="873">
        <v>5</v>
      </c>
      <c r="D19" s="874">
        <v>4</v>
      </c>
      <c r="E19" s="874">
        <v>1</v>
      </c>
      <c r="F19" s="873">
        <v>4</v>
      </c>
      <c r="G19" s="874">
        <v>2</v>
      </c>
      <c r="H19" s="874">
        <v>2</v>
      </c>
    </row>
    <row r="20" spans="1:8" s="827" customFormat="1" ht="6.95" customHeight="1">
      <c r="B20" s="431"/>
      <c r="C20" s="873"/>
      <c r="D20" s="874"/>
      <c r="E20" s="874"/>
      <c r="F20" s="873"/>
      <c r="G20" s="874"/>
      <c r="H20" s="874"/>
    </row>
    <row r="21" spans="1:8" ht="3" customHeight="1" thickBot="1">
      <c r="A21" s="840"/>
      <c r="B21" s="840"/>
      <c r="C21" s="1084"/>
      <c r="D21" s="1084"/>
      <c r="E21" s="1084"/>
      <c r="F21" s="1084"/>
      <c r="G21" s="1084"/>
      <c r="H21" s="1084"/>
    </row>
    <row r="22" spans="1:8" ht="3.75" customHeight="1" thickTop="1">
      <c r="A22" s="431"/>
      <c r="B22" s="431"/>
      <c r="C22" s="1071"/>
      <c r="D22" s="1071"/>
      <c r="E22" s="1071"/>
      <c r="F22" s="1071"/>
      <c r="G22" s="1071"/>
      <c r="H22" s="1071"/>
    </row>
    <row r="23" spans="1:8" ht="12.95" customHeight="1">
      <c r="A23" s="1104" t="s">
        <v>670</v>
      </c>
      <c r="B23" s="1104"/>
      <c r="C23" s="1104"/>
      <c r="D23" s="1104"/>
      <c r="E23" s="1104"/>
    </row>
    <row r="24" spans="1:8" ht="10.5" customHeight="1">
      <c r="A24" s="2120"/>
      <c r="B24" s="2120"/>
      <c r="C24" s="2120"/>
      <c r="D24" s="2120"/>
      <c r="E24" s="2120"/>
      <c r="F24" s="827"/>
      <c r="G24" s="827"/>
    </row>
  </sheetData>
  <mergeCells count="7">
    <mergeCell ref="A24:E24"/>
    <mergeCell ref="A2:F2"/>
    <mergeCell ref="A3:H3"/>
    <mergeCell ref="A4:B4"/>
    <mergeCell ref="A5:B6"/>
    <mergeCell ref="C5:E5"/>
    <mergeCell ref="F5:H5"/>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63.xml><?xml version="1.0" encoding="utf-8"?>
<worksheet xmlns="http://schemas.openxmlformats.org/spreadsheetml/2006/main" xmlns:r="http://schemas.openxmlformats.org/officeDocument/2006/relationships">
  <dimension ref="A1:L30"/>
  <sheetViews>
    <sheetView workbookViewId="0"/>
  </sheetViews>
  <sheetFormatPr defaultColWidth="7.85546875" defaultRowHeight="12.75"/>
  <cols>
    <col min="1" max="1" width="4.140625" style="812" customWidth="1"/>
    <col min="2" max="2" width="41" style="812" customWidth="1"/>
    <col min="3" max="3" width="10.7109375" style="812" customWidth="1"/>
    <col min="4" max="5" width="8.85546875" style="812" customWidth="1"/>
    <col min="6" max="6" width="13.5703125" style="812" customWidth="1"/>
    <col min="7" max="256" width="7.85546875" style="812"/>
    <col min="257" max="257" width="4.140625" style="812" customWidth="1"/>
    <col min="258" max="258" width="41" style="812" customWidth="1"/>
    <col min="259" max="259" width="10.7109375" style="812" customWidth="1"/>
    <col min="260" max="261" width="8.85546875" style="812" customWidth="1"/>
    <col min="262" max="262" width="13.5703125" style="812" customWidth="1"/>
    <col min="263" max="512" width="7.85546875" style="812"/>
    <col min="513" max="513" width="4.140625" style="812" customWidth="1"/>
    <col min="514" max="514" width="41" style="812" customWidth="1"/>
    <col min="515" max="515" width="10.7109375" style="812" customWidth="1"/>
    <col min="516" max="517" width="8.85546875" style="812" customWidth="1"/>
    <col min="518" max="518" width="13.5703125" style="812" customWidth="1"/>
    <col min="519" max="768" width="7.85546875" style="812"/>
    <col min="769" max="769" width="4.140625" style="812" customWidth="1"/>
    <col min="770" max="770" width="41" style="812" customWidth="1"/>
    <col min="771" max="771" width="10.7109375" style="812" customWidth="1"/>
    <col min="772" max="773" width="8.85546875" style="812" customWidth="1"/>
    <col min="774" max="774" width="13.5703125" style="812" customWidth="1"/>
    <col min="775" max="1024" width="7.85546875" style="812"/>
    <col min="1025" max="1025" width="4.140625" style="812" customWidth="1"/>
    <col min="1026" max="1026" width="41" style="812" customWidth="1"/>
    <col min="1027" max="1027" width="10.7109375" style="812" customWidth="1"/>
    <col min="1028" max="1029" width="8.85546875" style="812" customWidth="1"/>
    <col min="1030" max="1030" width="13.5703125" style="812" customWidth="1"/>
    <col min="1031" max="1280" width="7.85546875" style="812"/>
    <col min="1281" max="1281" width="4.140625" style="812" customWidth="1"/>
    <col min="1282" max="1282" width="41" style="812" customWidth="1"/>
    <col min="1283" max="1283" width="10.7109375" style="812" customWidth="1"/>
    <col min="1284" max="1285" width="8.85546875" style="812" customWidth="1"/>
    <col min="1286" max="1286" width="13.5703125" style="812" customWidth="1"/>
    <col min="1287" max="1536" width="7.85546875" style="812"/>
    <col min="1537" max="1537" width="4.140625" style="812" customWidth="1"/>
    <col min="1538" max="1538" width="41" style="812" customWidth="1"/>
    <col min="1539" max="1539" width="10.7109375" style="812" customWidth="1"/>
    <col min="1540" max="1541" width="8.85546875" style="812" customWidth="1"/>
    <col min="1542" max="1542" width="13.5703125" style="812" customWidth="1"/>
    <col min="1543" max="1792" width="7.85546875" style="812"/>
    <col min="1793" max="1793" width="4.140625" style="812" customWidth="1"/>
    <col min="1794" max="1794" width="41" style="812" customWidth="1"/>
    <col min="1795" max="1795" width="10.7109375" style="812" customWidth="1"/>
    <col min="1796" max="1797" width="8.85546875" style="812" customWidth="1"/>
    <col min="1798" max="1798" width="13.5703125" style="812" customWidth="1"/>
    <col min="1799" max="2048" width="7.85546875" style="812"/>
    <col min="2049" max="2049" width="4.140625" style="812" customWidth="1"/>
    <col min="2050" max="2050" width="41" style="812" customWidth="1"/>
    <col min="2051" max="2051" width="10.7109375" style="812" customWidth="1"/>
    <col min="2052" max="2053" width="8.85546875" style="812" customWidth="1"/>
    <col min="2054" max="2054" width="13.5703125" style="812" customWidth="1"/>
    <col min="2055" max="2304" width="7.85546875" style="812"/>
    <col min="2305" max="2305" width="4.140625" style="812" customWidth="1"/>
    <col min="2306" max="2306" width="41" style="812" customWidth="1"/>
    <col min="2307" max="2307" width="10.7109375" style="812" customWidth="1"/>
    <col min="2308" max="2309" width="8.85546875" style="812" customWidth="1"/>
    <col min="2310" max="2310" width="13.5703125" style="812" customWidth="1"/>
    <col min="2311" max="2560" width="7.85546875" style="812"/>
    <col min="2561" max="2561" width="4.140625" style="812" customWidth="1"/>
    <col min="2562" max="2562" width="41" style="812" customWidth="1"/>
    <col min="2563" max="2563" width="10.7109375" style="812" customWidth="1"/>
    <col min="2564" max="2565" width="8.85546875" style="812" customWidth="1"/>
    <col min="2566" max="2566" width="13.5703125" style="812" customWidth="1"/>
    <col min="2567" max="2816" width="7.85546875" style="812"/>
    <col min="2817" max="2817" width="4.140625" style="812" customWidth="1"/>
    <col min="2818" max="2818" width="41" style="812" customWidth="1"/>
    <col min="2819" max="2819" width="10.7109375" style="812" customWidth="1"/>
    <col min="2820" max="2821" width="8.85546875" style="812" customWidth="1"/>
    <col min="2822" max="2822" width="13.5703125" style="812" customWidth="1"/>
    <col min="2823" max="3072" width="7.85546875" style="812"/>
    <col min="3073" max="3073" width="4.140625" style="812" customWidth="1"/>
    <col min="3074" max="3074" width="41" style="812" customWidth="1"/>
    <col min="3075" max="3075" width="10.7109375" style="812" customWidth="1"/>
    <col min="3076" max="3077" width="8.85546875" style="812" customWidth="1"/>
    <col min="3078" max="3078" width="13.5703125" style="812" customWidth="1"/>
    <col min="3079" max="3328" width="7.85546875" style="812"/>
    <col min="3329" max="3329" width="4.140625" style="812" customWidth="1"/>
    <col min="3330" max="3330" width="41" style="812" customWidth="1"/>
    <col min="3331" max="3331" width="10.7109375" style="812" customWidth="1"/>
    <col min="3332" max="3333" width="8.85546875" style="812" customWidth="1"/>
    <col min="3334" max="3334" width="13.5703125" style="812" customWidth="1"/>
    <col min="3335" max="3584" width="7.85546875" style="812"/>
    <col min="3585" max="3585" width="4.140625" style="812" customWidth="1"/>
    <col min="3586" max="3586" width="41" style="812" customWidth="1"/>
    <col min="3587" max="3587" width="10.7109375" style="812" customWidth="1"/>
    <col min="3588" max="3589" width="8.85546875" style="812" customWidth="1"/>
    <col min="3590" max="3590" width="13.5703125" style="812" customWidth="1"/>
    <col min="3591" max="3840" width="7.85546875" style="812"/>
    <col min="3841" max="3841" width="4.140625" style="812" customWidth="1"/>
    <col min="3842" max="3842" width="41" style="812" customWidth="1"/>
    <col min="3843" max="3843" width="10.7109375" style="812" customWidth="1"/>
    <col min="3844" max="3845" width="8.85546875" style="812" customWidth="1"/>
    <col min="3846" max="3846" width="13.5703125" style="812" customWidth="1"/>
    <col min="3847" max="4096" width="7.85546875" style="812"/>
    <col min="4097" max="4097" width="4.140625" style="812" customWidth="1"/>
    <col min="4098" max="4098" width="41" style="812" customWidth="1"/>
    <col min="4099" max="4099" width="10.7109375" style="812" customWidth="1"/>
    <col min="4100" max="4101" width="8.85546875" style="812" customWidth="1"/>
    <col min="4102" max="4102" width="13.5703125" style="812" customWidth="1"/>
    <col min="4103" max="4352" width="7.85546875" style="812"/>
    <col min="4353" max="4353" width="4.140625" style="812" customWidth="1"/>
    <col min="4354" max="4354" width="41" style="812" customWidth="1"/>
    <col min="4355" max="4355" width="10.7109375" style="812" customWidth="1"/>
    <col min="4356" max="4357" width="8.85546875" style="812" customWidth="1"/>
    <col min="4358" max="4358" width="13.5703125" style="812" customWidth="1"/>
    <col min="4359" max="4608" width="7.85546875" style="812"/>
    <col min="4609" max="4609" width="4.140625" style="812" customWidth="1"/>
    <col min="4610" max="4610" width="41" style="812" customWidth="1"/>
    <col min="4611" max="4611" width="10.7109375" style="812" customWidth="1"/>
    <col min="4612" max="4613" width="8.85546875" style="812" customWidth="1"/>
    <col min="4614" max="4614" width="13.5703125" style="812" customWidth="1"/>
    <col min="4615" max="4864" width="7.85546875" style="812"/>
    <col min="4865" max="4865" width="4.140625" style="812" customWidth="1"/>
    <col min="4866" max="4866" width="41" style="812" customWidth="1"/>
    <col min="4867" max="4867" width="10.7109375" style="812" customWidth="1"/>
    <col min="4868" max="4869" width="8.85546875" style="812" customWidth="1"/>
    <col min="4870" max="4870" width="13.5703125" style="812" customWidth="1"/>
    <col min="4871" max="5120" width="7.85546875" style="812"/>
    <col min="5121" max="5121" width="4.140625" style="812" customWidth="1"/>
    <col min="5122" max="5122" width="41" style="812" customWidth="1"/>
    <col min="5123" max="5123" width="10.7109375" style="812" customWidth="1"/>
    <col min="5124" max="5125" width="8.85546875" style="812" customWidth="1"/>
    <col min="5126" max="5126" width="13.5703125" style="812" customWidth="1"/>
    <col min="5127" max="5376" width="7.85546875" style="812"/>
    <col min="5377" max="5377" width="4.140625" style="812" customWidth="1"/>
    <col min="5378" max="5378" width="41" style="812" customWidth="1"/>
    <col min="5379" max="5379" width="10.7109375" style="812" customWidth="1"/>
    <col min="5380" max="5381" width="8.85546875" style="812" customWidth="1"/>
    <col min="5382" max="5382" width="13.5703125" style="812" customWidth="1"/>
    <col min="5383" max="5632" width="7.85546875" style="812"/>
    <col min="5633" max="5633" width="4.140625" style="812" customWidth="1"/>
    <col min="5634" max="5634" width="41" style="812" customWidth="1"/>
    <col min="5635" max="5635" width="10.7109375" style="812" customWidth="1"/>
    <col min="5636" max="5637" width="8.85546875" style="812" customWidth="1"/>
    <col min="5638" max="5638" width="13.5703125" style="812" customWidth="1"/>
    <col min="5639" max="5888" width="7.85546875" style="812"/>
    <col min="5889" max="5889" width="4.140625" style="812" customWidth="1"/>
    <col min="5890" max="5890" width="41" style="812" customWidth="1"/>
    <col min="5891" max="5891" width="10.7109375" style="812" customWidth="1"/>
    <col min="5892" max="5893" width="8.85546875" style="812" customWidth="1"/>
    <col min="5894" max="5894" width="13.5703125" style="812" customWidth="1"/>
    <col min="5895" max="6144" width="7.85546875" style="812"/>
    <col min="6145" max="6145" width="4.140625" style="812" customWidth="1"/>
    <col min="6146" max="6146" width="41" style="812" customWidth="1"/>
    <col min="6147" max="6147" width="10.7109375" style="812" customWidth="1"/>
    <col min="6148" max="6149" width="8.85546875" style="812" customWidth="1"/>
    <col min="6150" max="6150" width="13.5703125" style="812" customWidth="1"/>
    <col min="6151" max="6400" width="7.85546875" style="812"/>
    <col min="6401" max="6401" width="4.140625" style="812" customWidth="1"/>
    <col min="6402" max="6402" width="41" style="812" customWidth="1"/>
    <col min="6403" max="6403" width="10.7109375" style="812" customWidth="1"/>
    <col min="6404" max="6405" width="8.85546875" style="812" customWidth="1"/>
    <col min="6406" max="6406" width="13.5703125" style="812" customWidth="1"/>
    <col min="6407" max="6656" width="7.85546875" style="812"/>
    <col min="6657" max="6657" width="4.140625" style="812" customWidth="1"/>
    <col min="6658" max="6658" width="41" style="812" customWidth="1"/>
    <col min="6659" max="6659" width="10.7109375" style="812" customWidth="1"/>
    <col min="6660" max="6661" width="8.85546875" style="812" customWidth="1"/>
    <col min="6662" max="6662" width="13.5703125" style="812" customWidth="1"/>
    <col min="6663" max="6912" width="7.85546875" style="812"/>
    <col min="6913" max="6913" width="4.140625" style="812" customWidth="1"/>
    <col min="6914" max="6914" width="41" style="812" customWidth="1"/>
    <col min="6915" max="6915" width="10.7109375" style="812" customWidth="1"/>
    <col min="6916" max="6917" width="8.85546875" style="812" customWidth="1"/>
    <col min="6918" max="6918" width="13.5703125" style="812" customWidth="1"/>
    <col min="6919" max="7168" width="7.85546875" style="812"/>
    <col min="7169" max="7169" width="4.140625" style="812" customWidth="1"/>
    <col min="7170" max="7170" width="41" style="812" customWidth="1"/>
    <col min="7171" max="7171" width="10.7109375" style="812" customWidth="1"/>
    <col min="7172" max="7173" width="8.85546875" style="812" customWidth="1"/>
    <col min="7174" max="7174" width="13.5703125" style="812" customWidth="1"/>
    <col min="7175" max="7424" width="7.85546875" style="812"/>
    <col min="7425" max="7425" width="4.140625" style="812" customWidth="1"/>
    <col min="7426" max="7426" width="41" style="812" customWidth="1"/>
    <col min="7427" max="7427" width="10.7109375" style="812" customWidth="1"/>
    <col min="7428" max="7429" width="8.85546875" style="812" customWidth="1"/>
    <col min="7430" max="7430" width="13.5703125" style="812" customWidth="1"/>
    <col min="7431" max="7680" width="7.85546875" style="812"/>
    <col min="7681" max="7681" width="4.140625" style="812" customWidth="1"/>
    <col min="7682" max="7682" width="41" style="812" customWidth="1"/>
    <col min="7683" max="7683" width="10.7109375" style="812" customWidth="1"/>
    <col min="7684" max="7685" width="8.85546875" style="812" customWidth="1"/>
    <col min="7686" max="7686" width="13.5703125" style="812" customWidth="1"/>
    <col min="7687" max="7936" width="7.85546875" style="812"/>
    <col min="7937" max="7937" width="4.140625" style="812" customWidth="1"/>
    <col min="7938" max="7938" width="41" style="812" customWidth="1"/>
    <col min="7939" max="7939" width="10.7109375" style="812" customWidth="1"/>
    <col min="7940" max="7941" width="8.85546875" style="812" customWidth="1"/>
    <col min="7942" max="7942" width="13.5703125" style="812" customWidth="1"/>
    <col min="7943" max="8192" width="7.85546875" style="812"/>
    <col min="8193" max="8193" width="4.140625" style="812" customWidth="1"/>
    <col min="8194" max="8194" width="41" style="812" customWidth="1"/>
    <col min="8195" max="8195" width="10.7109375" style="812" customWidth="1"/>
    <col min="8196" max="8197" width="8.85546875" style="812" customWidth="1"/>
    <col min="8198" max="8198" width="13.5703125" style="812" customWidth="1"/>
    <col min="8199" max="8448" width="7.85546875" style="812"/>
    <col min="8449" max="8449" width="4.140625" style="812" customWidth="1"/>
    <col min="8450" max="8450" width="41" style="812" customWidth="1"/>
    <col min="8451" max="8451" width="10.7109375" style="812" customWidth="1"/>
    <col min="8452" max="8453" width="8.85546875" style="812" customWidth="1"/>
    <col min="8454" max="8454" width="13.5703125" style="812" customWidth="1"/>
    <col min="8455" max="8704" width="7.85546875" style="812"/>
    <col min="8705" max="8705" width="4.140625" style="812" customWidth="1"/>
    <col min="8706" max="8706" width="41" style="812" customWidth="1"/>
    <col min="8707" max="8707" width="10.7109375" style="812" customWidth="1"/>
    <col min="8708" max="8709" width="8.85546875" style="812" customWidth="1"/>
    <col min="8710" max="8710" width="13.5703125" style="812" customWidth="1"/>
    <col min="8711" max="8960" width="7.85546875" style="812"/>
    <col min="8961" max="8961" width="4.140625" style="812" customWidth="1"/>
    <col min="8962" max="8962" width="41" style="812" customWidth="1"/>
    <col min="8963" max="8963" width="10.7109375" style="812" customWidth="1"/>
    <col min="8964" max="8965" width="8.85546875" style="812" customWidth="1"/>
    <col min="8966" max="8966" width="13.5703125" style="812" customWidth="1"/>
    <col min="8967" max="9216" width="7.85546875" style="812"/>
    <col min="9217" max="9217" width="4.140625" style="812" customWidth="1"/>
    <col min="9218" max="9218" width="41" style="812" customWidth="1"/>
    <col min="9219" max="9219" width="10.7109375" style="812" customWidth="1"/>
    <col min="9220" max="9221" width="8.85546875" style="812" customWidth="1"/>
    <col min="9222" max="9222" width="13.5703125" style="812" customWidth="1"/>
    <col min="9223" max="9472" width="7.85546875" style="812"/>
    <col min="9473" max="9473" width="4.140625" style="812" customWidth="1"/>
    <col min="9474" max="9474" width="41" style="812" customWidth="1"/>
    <col min="9475" max="9475" width="10.7109375" style="812" customWidth="1"/>
    <col min="9476" max="9477" width="8.85546875" style="812" customWidth="1"/>
    <col min="9478" max="9478" width="13.5703125" style="812" customWidth="1"/>
    <col min="9479" max="9728" width="7.85546875" style="812"/>
    <col min="9729" max="9729" width="4.140625" style="812" customWidth="1"/>
    <col min="9730" max="9730" width="41" style="812" customWidth="1"/>
    <col min="9731" max="9731" width="10.7109375" style="812" customWidth="1"/>
    <col min="9732" max="9733" width="8.85546875" style="812" customWidth="1"/>
    <col min="9734" max="9734" width="13.5703125" style="812" customWidth="1"/>
    <col min="9735" max="9984" width="7.85546875" style="812"/>
    <col min="9985" max="9985" width="4.140625" style="812" customWidth="1"/>
    <col min="9986" max="9986" width="41" style="812" customWidth="1"/>
    <col min="9987" max="9987" width="10.7109375" style="812" customWidth="1"/>
    <col min="9988" max="9989" width="8.85546875" style="812" customWidth="1"/>
    <col min="9990" max="9990" width="13.5703125" style="812" customWidth="1"/>
    <col min="9991" max="10240" width="7.85546875" style="812"/>
    <col min="10241" max="10241" width="4.140625" style="812" customWidth="1"/>
    <col min="10242" max="10242" width="41" style="812" customWidth="1"/>
    <col min="10243" max="10243" width="10.7109375" style="812" customWidth="1"/>
    <col min="10244" max="10245" width="8.85546875" style="812" customWidth="1"/>
    <col min="10246" max="10246" width="13.5703125" style="812" customWidth="1"/>
    <col min="10247" max="10496" width="7.85546875" style="812"/>
    <col min="10497" max="10497" width="4.140625" style="812" customWidth="1"/>
    <col min="10498" max="10498" width="41" style="812" customWidth="1"/>
    <col min="10499" max="10499" width="10.7109375" style="812" customWidth="1"/>
    <col min="10500" max="10501" width="8.85546875" style="812" customWidth="1"/>
    <col min="10502" max="10502" width="13.5703125" style="812" customWidth="1"/>
    <col min="10503" max="10752" width="7.85546875" style="812"/>
    <col min="10753" max="10753" width="4.140625" style="812" customWidth="1"/>
    <col min="10754" max="10754" width="41" style="812" customWidth="1"/>
    <col min="10755" max="10755" width="10.7109375" style="812" customWidth="1"/>
    <col min="10756" max="10757" width="8.85546875" style="812" customWidth="1"/>
    <col min="10758" max="10758" width="13.5703125" style="812" customWidth="1"/>
    <col min="10759" max="11008" width="7.85546875" style="812"/>
    <col min="11009" max="11009" width="4.140625" style="812" customWidth="1"/>
    <col min="11010" max="11010" width="41" style="812" customWidth="1"/>
    <col min="11011" max="11011" width="10.7109375" style="812" customWidth="1"/>
    <col min="11012" max="11013" width="8.85546875" style="812" customWidth="1"/>
    <col min="11014" max="11014" width="13.5703125" style="812" customWidth="1"/>
    <col min="11015" max="11264" width="7.85546875" style="812"/>
    <col min="11265" max="11265" width="4.140625" style="812" customWidth="1"/>
    <col min="11266" max="11266" width="41" style="812" customWidth="1"/>
    <col min="11267" max="11267" width="10.7109375" style="812" customWidth="1"/>
    <col min="11268" max="11269" width="8.85546875" style="812" customWidth="1"/>
    <col min="11270" max="11270" width="13.5703125" style="812" customWidth="1"/>
    <col min="11271" max="11520" width="7.85546875" style="812"/>
    <col min="11521" max="11521" width="4.140625" style="812" customWidth="1"/>
    <col min="11522" max="11522" width="41" style="812" customWidth="1"/>
    <col min="11523" max="11523" width="10.7109375" style="812" customWidth="1"/>
    <col min="11524" max="11525" width="8.85546875" style="812" customWidth="1"/>
    <col min="11526" max="11526" width="13.5703125" style="812" customWidth="1"/>
    <col min="11527" max="11776" width="7.85546875" style="812"/>
    <col min="11777" max="11777" width="4.140625" style="812" customWidth="1"/>
    <col min="11778" max="11778" width="41" style="812" customWidth="1"/>
    <col min="11779" max="11779" width="10.7109375" style="812" customWidth="1"/>
    <col min="11780" max="11781" width="8.85546875" style="812" customWidth="1"/>
    <col min="11782" max="11782" width="13.5703125" style="812" customWidth="1"/>
    <col min="11783" max="12032" width="7.85546875" style="812"/>
    <col min="12033" max="12033" width="4.140625" style="812" customWidth="1"/>
    <col min="12034" max="12034" width="41" style="812" customWidth="1"/>
    <col min="12035" max="12035" width="10.7109375" style="812" customWidth="1"/>
    <col min="12036" max="12037" width="8.85546875" style="812" customWidth="1"/>
    <col min="12038" max="12038" width="13.5703125" style="812" customWidth="1"/>
    <col min="12039" max="12288" width="7.85546875" style="812"/>
    <col min="12289" max="12289" width="4.140625" style="812" customWidth="1"/>
    <col min="12290" max="12290" width="41" style="812" customWidth="1"/>
    <col min="12291" max="12291" width="10.7109375" style="812" customWidth="1"/>
    <col min="12292" max="12293" width="8.85546875" style="812" customWidth="1"/>
    <col min="12294" max="12294" width="13.5703125" style="812" customWidth="1"/>
    <col min="12295" max="12544" width="7.85546875" style="812"/>
    <col min="12545" max="12545" width="4.140625" style="812" customWidth="1"/>
    <col min="12546" max="12546" width="41" style="812" customWidth="1"/>
    <col min="12547" max="12547" width="10.7109375" style="812" customWidth="1"/>
    <col min="12548" max="12549" width="8.85546875" style="812" customWidth="1"/>
    <col min="12550" max="12550" width="13.5703125" style="812" customWidth="1"/>
    <col min="12551" max="12800" width="7.85546875" style="812"/>
    <col min="12801" max="12801" width="4.140625" style="812" customWidth="1"/>
    <col min="12802" max="12802" width="41" style="812" customWidth="1"/>
    <col min="12803" max="12803" width="10.7109375" style="812" customWidth="1"/>
    <col min="12804" max="12805" width="8.85546875" style="812" customWidth="1"/>
    <col min="12806" max="12806" width="13.5703125" style="812" customWidth="1"/>
    <col min="12807" max="13056" width="7.85546875" style="812"/>
    <col min="13057" max="13057" width="4.140625" style="812" customWidth="1"/>
    <col min="13058" max="13058" width="41" style="812" customWidth="1"/>
    <col min="13059" max="13059" width="10.7109375" style="812" customWidth="1"/>
    <col min="13060" max="13061" width="8.85546875" style="812" customWidth="1"/>
    <col min="13062" max="13062" width="13.5703125" style="812" customWidth="1"/>
    <col min="13063" max="13312" width="7.85546875" style="812"/>
    <col min="13313" max="13313" width="4.140625" style="812" customWidth="1"/>
    <col min="13314" max="13314" width="41" style="812" customWidth="1"/>
    <col min="13315" max="13315" width="10.7109375" style="812" customWidth="1"/>
    <col min="13316" max="13317" width="8.85546875" style="812" customWidth="1"/>
    <col min="13318" max="13318" width="13.5703125" style="812" customWidth="1"/>
    <col min="13319" max="13568" width="7.85546875" style="812"/>
    <col min="13569" max="13569" width="4.140625" style="812" customWidth="1"/>
    <col min="13570" max="13570" width="41" style="812" customWidth="1"/>
    <col min="13571" max="13571" width="10.7109375" style="812" customWidth="1"/>
    <col min="13572" max="13573" width="8.85546875" style="812" customWidth="1"/>
    <col min="13574" max="13574" width="13.5703125" style="812" customWidth="1"/>
    <col min="13575" max="13824" width="7.85546875" style="812"/>
    <col min="13825" max="13825" width="4.140625" style="812" customWidth="1"/>
    <col min="13826" max="13826" width="41" style="812" customWidth="1"/>
    <col min="13827" max="13827" width="10.7109375" style="812" customWidth="1"/>
    <col min="13828" max="13829" width="8.85546875" style="812" customWidth="1"/>
    <col min="13830" max="13830" width="13.5703125" style="812" customWidth="1"/>
    <col min="13831" max="14080" width="7.85546875" style="812"/>
    <col min="14081" max="14081" width="4.140625" style="812" customWidth="1"/>
    <col min="14082" max="14082" width="41" style="812" customWidth="1"/>
    <col min="14083" max="14083" width="10.7109375" style="812" customWidth="1"/>
    <col min="14084" max="14085" width="8.85546875" style="812" customWidth="1"/>
    <col min="14086" max="14086" width="13.5703125" style="812" customWidth="1"/>
    <col min="14087" max="14336" width="7.85546875" style="812"/>
    <col min="14337" max="14337" width="4.140625" style="812" customWidth="1"/>
    <col min="14338" max="14338" width="41" style="812" customWidth="1"/>
    <col min="14339" max="14339" width="10.7109375" style="812" customWidth="1"/>
    <col min="14340" max="14341" width="8.85546875" style="812" customWidth="1"/>
    <col min="14342" max="14342" width="13.5703125" style="812" customWidth="1"/>
    <col min="14343" max="14592" width="7.85546875" style="812"/>
    <col min="14593" max="14593" width="4.140625" style="812" customWidth="1"/>
    <col min="14594" max="14594" width="41" style="812" customWidth="1"/>
    <col min="14595" max="14595" width="10.7109375" style="812" customWidth="1"/>
    <col min="14596" max="14597" width="8.85546875" style="812" customWidth="1"/>
    <col min="14598" max="14598" width="13.5703125" style="812" customWidth="1"/>
    <col min="14599" max="14848" width="7.85546875" style="812"/>
    <col min="14849" max="14849" width="4.140625" style="812" customWidth="1"/>
    <col min="14850" max="14850" width="41" style="812" customWidth="1"/>
    <col min="14851" max="14851" width="10.7109375" style="812" customWidth="1"/>
    <col min="14852" max="14853" width="8.85546875" style="812" customWidth="1"/>
    <col min="14854" max="14854" width="13.5703125" style="812" customWidth="1"/>
    <col min="14855" max="15104" width="7.85546875" style="812"/>
    <col min="15105" max="15105" width="4.140625" style="812" customWidth="1"/>
    <col min="15106" max="15106" width="41" style="812" customWidth="1"/>
    <col min="15107" max="15107" width="10.7109375" style="812" customWidth="1"/>
    <col min="15108" max="15109" width="8.85546875" style="812" customWidth="1"/>
    <col min="15110" max="15110" width="13.5703125" style="812" customWidth="1"/>
    <col min="15111" max="15360" width="7.85546875" style="812"/>
    <col min="15361" max="15361" width="4.140625" style="812" customWidth="1"/>
    <col min="15362" max="15362" width="41" style="812" customWidth="1"/>
    <col min="15363" max="15363" width="10.7109375" style="812" customWidth="1"/>
    <col min="15364" max="15365" width="8.85546875" style="812" customWidth="1"/>
    <col min="15366" max="15366" width="13.5703125" style="812" customWidth="1"/>
    <col min="15367" max="15616" width="7.85546875" style="812"/>
    <col min="15617" max="15617" width="4.140625" style="812" customWidth="1"/>
    <col min="15618" max="15618" width="41" style="812" customWidth="1"/>
    <col min="15619" max="15619" width="10.7109375" style="812" customWidth="1"/>
    <col min="15620" max="15621" width="8.85546875" style="812" customWidth="1"/>
    <col min="15622" max="15622" width="13.5703125" style="812" customWidth="1"/>
    <col min="15623" max="15872" width="7.85546875" style="812"/>
    <col min="15873" max="15873" width="4.140625" style="812" customWidth="1"/>
    <col min="15874" max="15874" width="41" style="812" customWidth="1"/>
    <col min="15875" max="15875" width="10.7109375" style="812" customWidth="1"/>
    <col min="15876" max="15877" width="8.85546875" style="812" customWidth="1"/>
    <col min="15878" max="15878" width="13.5703125" style="812" customWidth="1"/>
    <col min="15879" max="16128" width="7.85546875" style="812"/>
    <col min="16129" max="16129" width="4.140625" style="812" customWidth="1"/>
    <col min="16130" max="16130" width="41" style="812" customWidth="1"/>
    <col min="16131" max="16131" width="10.7109375" style="812" customWidth="1"/>
    <col min="16132" max="16133" width="8.85546875" style="812" customWidth="1"/>
    <col min="16134" max="16134" width="13.5703125" style="812" customWidth="1"/>
    <col min="16135" max="16384" width="7.85546875" style="812"/>
  </cols>
  <sheetData>
    <row r="1" spans="1:10" ht="14.25" customHeight="1">
      <c r="A1" s="1921" t="s">
        <v>1737</v>
      </c>
      <c r="B1" s="826"/>
      <c r="C1" s="827"/>
      <c r="D1" s="827"/>
      <c r="E1" s="827"/>
      <c r="F1" s="854"/>
      <c r="G1" s="827"/>
      <c r="H1" s="827"/>
    </row>
    <row r="2" spans="1:10" ht="12.75" customHeight="1">
      <c r="A2" s="2057" t="s">
        <v>803</v>
      </c>
      <c r="B2" s="2057"/>
      <c r="C2" s="2057"/>
      <c r="D2" s="2057"/>
      <c r="E2" s="2057"/>
      <c r="F2" s="2057"/>
    </row>
    <row r="3" spans="1:10" s="911" customFormat="1" ht="21.75" customHeight="1">
      <c r="A3" s="2126" t="s">
        <v>804</v>
      </c>
      <c r="B3" s="2126"/>
      <c r="C3" s="2126"/>
      <c r="D3" s="2126"/>
      <c r="E3" s="2126"/>
      <c r="F3" s="2126"/>
    </row>
    <row r="4" spans="1:10" ht="12.95" customHeight="1">
      <c r="A4" s="2121">
        <v>2016</v>
      </c>
      <c r="B4" s="2122"/>
      <c r="C4" s="1071"/>
      <c r="D4" s="1072"/>
      <c r="E4" s="1057"/>
      <c r="F4" s="849" t="s">
        <v>673</v>
      </c>
      <c r="G4" s="827"/>
      <c r="H4" s="827"/>
      <c r="I4" s="827"/>
      <c r="J4" s="827"/>
    </row>
    <row r="5" spans="1:10" ht="24" customHeight="1">
      <c r="A5" s="2134" t="s">
        <v>674</v>
      </c>
      <c r="B5" s="2132"/>
      <c r="C5" s="2140" t="s">
        <v>805</v>
      </c>
      <c r="D5" s="2187"/>
      <c r="E5" s="2128"/>
      <c r="F5" s="2188" t="s">
        <v>806</v>
      </c>
      <c r="G5" s="1081"/>
      <c r="H5" s="1081"/>
      <c r="I5" s="1081"/>
    </row>
    <row r="6" spans="1:10" ht="16.5" customHeight="1">
      <c r="A6" s="2135"/>
      <c r="B6" s="2133"/>
      <c r="C6" s="2064" t="s">
        <v>0</v>
      </c>
      <c r="D6" s="2064" t="s">
        <v>715</v>
      </c>
      <c r="E6" s="2064" t="s">
        <v>714</v>
      </c>
      <c r="F6" s="2189"/>
    </row>
    <row r="7" spans="1:10" ht="14.25" customHeight="1">
      <c r="A7" s="2185"/>
      <c r="B7" s="2186"/>
      <c r="C7" s="2065"/>
      <c r="D7" s="2065"/>
      <c r="E7" s="2065"/>
      <c r="F7" s="2189"/>
    </row>
    <row r="8" spans="1:10" ht="12.95" customHeight="1">
      <c r="A8" s="827"/>
      <c r="B8" s="827"/>
      <c r="C8" s="854"/>
      <c r="D8" s="854"/>
      <c r="E8" s="854"/>
      <c r="F8" s="854"/>
      <c r="G8" s="827"/>
    </row>
    <row r="9" spans="1:10" s="826" customFormat="1" ht="15.75" customHeight="1">
      <c r="A9" s="826" t="s">
        <v>0</v>
      </c>
      <c r="B9" s="853"/>
      <c r="C9" s="873">
        <v>405</v>
      </c>
      <c r="D9" s="873">
        <v>282</v>
      </c>
      <c r="E9" s="873">
        <v>123</v>
      </c>
      <c r="F9" s="873">
        <v>365.00000000000011</v>
      </c>
    </row>
    <row r="10" spans="1:10" s="826" customFormat="1" ht="15.75" customHeight="1"/>
    <row r="11" spans="1:10" s="827" customFormat="1" ht="15.75" customHeight="1">
      <c r="B11" s="827" t="s">
        <v>681</v>
      </c>
      <c r="C11" s="843">
        <v>84</v>
      </c>
      <c r="D11" s="844">
        <v>64</v>
      </c>
      <c r="E11" s="844">
        <v>20</v>
      </c>
      <c r="F11" s="844">
        <v>39</v>
      </c>
      <c r="G11" s="844"/>
    </row>
    <row r="12" spans="1:10" s="827" customFormat="1" ht="15.75" customHeight="1">
      <c r="B12" s="827" t="s">
        <v>682</v>
      </c>
      <c r="C12" s="873">
        <v>43</v>
      </c>
      <c r="D12" s="874">
        <v>29</v>
      </c>
      <c r="E12" s="874">
        <v>14</v>
      </c>
      <c r="F12" s="874">
        <v>46.000000000000014</v>
      </c>
      <c r="G12" s="844"/>
    </row>
    <row r="13" spans="1:10" s="827" customFormat="1" ht="15.75" customHeight="1">
      <c r="B13" s="845" t="s">
        <v>683</v>
      </c>
      <c r="C13" s="873">
        <v>8</v>
      </c>
      <c r="D13" s="874">
        <v>6</v>
      </c>
      <c r="E13" s="874">
        <v>2</v>
      </c>
      <c r="F13" s="874">
        <v>4.9999999999999991</v>
      </c>
      <c r="G13" s="844"/>
    </row>
    <row r="14" spans="1:10" s="827" customFormat="1" ht="15.75" customHeight="1">
      <c r="B14" s="845" t="s">
        <v>684</v>
      </c>
      <c r="C14" s="873">
        <v>32</v>
      </c>
      <c r="D14" s="874">
        <v>21</v>
      </c>
      <c r="E14" s="874">
        <v>11</v>
      </c>
      <c r="F14" s="874">
        <v>38.000000000000007</v>
      </c>
      <c r="G14" s="844"/>
    </row>
    <row r="15" spans="1:10" s="827" customFormat="1" ht="15.75" customHeight="1">
      <c r="B15" s="845" t="s">
        <v>685</v>
      </c>
      <c r="C15" s="873">
        <v>56</v>
      </c>
      <c r="D15" s="874">
        <v>41</v>
      </c>
      <c r="E15" s="874">
        <v>15</v>
      </c>
      <c r="F15" s="874">
        <v>46.000000000000014</v>
      </c>
      <c r="G15" s="844"/>
    </row>
    <row r="16" spans="1:10" s="827" customFormat="1" ht="15.75" customHeight="1">
      <c r="B16" s="845" t="s">
        <v>686</v>
      </c>
      <c r="C16" s="873">
        <v>51</v>
      </c>
      <c r="D16" s="874">
        <v>45</v>
      </c>
      <c r="E16" s="874">
        <v>6</v>
      </c>
      <c r="F16" s="874">
        <v>12.999999999999996</v>
      </c>
      <c r="G16" s="844"/>
    </row>
    <row r="17" spans="1:12" s="827" customFormat="1" ht="15.75" customHeight="1">
      <c r="B17" s="845" t="s">
        <v>687</v>
      </c>
      <c r="C17" s="873">
        <v>49</v>
      </c>
      <c r="D17" s="874">
        <v>36</v>
      </c>
      <c r="E17" s="874">
        <v>13</v>
      </c>
      <c r="F17" s="874">
        <v>34</v>
      </c>
      <c r="G17" s="844"/>
    </row>
    <row r="18" spans="1:12" s="827" customFormat="1" ht="15.75" customHeight="1">
      <c r="B18" s="845" t="s">
        <v>688</v>
      </c>
      <c r="C18" s="873">
        <v>60</v>
      </c>
      <c r="D18" s="874">
        <v>28</v>
      </c>
      <c r="E18" s="874">
        <v>32</v>
      </c>
      <c r="F18" s="874">
        <v>93.000000000000028</v>
      </c>
      <c r="G18" s="844"/>
    </row>
    <row r="19" spans="1:12" s="827" customFormat="1" ht="15.75" customHeight="1">
      <c r="B19" s="845" t="s">
        <v>689</v>
      </c>
      <c r="C19" s="873">
        <v>17</v>
      </c>
      <c r="D19" s="874">
        <v>7</v>
      </c>
      <c r="E19" s="874">
        <v>10</v>
      </c>
      <c r="F19" s="874">
        <v>51</v>
      </c>
      <c r="G19" s="844"/>
    </row>
    <row r="20" spans="1:12" s="827" customFormat="1" ht="15.75" customHeight="1">
      <c r="B20" s="431" t="s">
        <v>690</v>
      </c>
      <c r="C20" s="873">
        <v>5</v>
      </c>
      <c r="D20" s="874">
        <v>5</v>
      </c>
      <c r="E20" s="874">
        <v>0</v>
      </c>
      <c r="F20" s="874">
        <v>0</v>
      </c>
      <c r="G20" s="844"/>
      <c r="H20" s="844"/>
    </row>
    <row r="21" spans="1:12" ht="6.95" customHeight="1" thickBot="1">
      <c r="A21" s="840"/>
      <c r="B21" s="840"/>
      <c r="C21" s="1084"/>
      <c r="D21" s="1084"/>
      <c r="E21" s="1084"/>
      <c r="F21" s="1084"/>
      <c r="G21" s="827"/>
    </row>
    <row r="22" spans="1:12" ht="3.75" customHeight="1" thickTop="1">
      <c r="A22" s="431"/>
      <c r="B22" s="431"/>
      <c r="C22" s="1071"/>
      <c r="D22" s="1071"/>
      <c r="E22" s="1071"/>
      <c r="F22" s="1071"/>
      <c r="G22" s="827"/>
    </row>
    <row r="23" spans="1:12" ht="12.95" customHeight="1">
      <c r="A23" s="2116" t="s">
        <v>670</v>
      </c>
      <c r="B23" s="2116"/>
      <c r="C23" s="2116"/>
      <c r="D23" s="2116"/>
      <c r="E23" s="2116"/>
    </row>
    <row r="24" spans="1:12" ht="9.75" customHeight="1">
      <c r="A24" s="1066"/>
      <c r="B24" s="1067"/>
      <c r="C24" s="854"/>
      <c r="D24" s="854"/>
      <c r="E24" s="827"/>
      <c r="F24" s="827"/>
      <c r="G24" s="827"/>
    </row>
    <row r="25" spans="1:12" s="1089" customFormat="1" ht="12" customHeight="1">
      <c r="A25" s="1086" t="s">
        <v>691</v>
      </c>
      <c r="B25" s="1086"/>
      <c r="C25" s="1087"/>
      <c r="D25" s="1086"/>
      <c r="E25" s="1086"/>
      <c r="F25" s="1086"/>
      <c r="G25" s="1086"/>
      <c r="H25" s="1086"/>
      <c r="I25" s="1086"/>
      <c r="J25" s="1086"/>
      <c r="K25" s="1088"/>
      <c r="L25" s="1088"/>
    </row>
    <row r="26" spans="1:12" s="1109" customFormat="1" ht="9" customHeight="1">
      <c r="A26" s="1098" t="s">
        <v>692</v>
      </c>
      <c r="B26" s="1086"/>
      <c r="C26" s="1087"/>
      <c r="D26" s="1086"/>
      <c r="E26" s="1086"/>
      <c r="F26" s="1086"/>
      <c r="G26" s="1086"/>
      <c r="H26" s="1086"/>
      <c r="I26" s="1086"/>
      <c r="J26" s="1086"/>
      <c r="K26" s="1088"/>
      <c r="L26" s="1088"/>
    </row>
    <row r="27" spans="1:12">
      <c r="A27" s="827"/>
      <c r="B27" s="827"/>
      <c r="C27" s="827"/>
      <c r="D27" s="827"/>
      <c r="E27" s="827"/>
      <c r="F27" s="827"/>
      <c r="G27" s="827"/>
    </row>
    <row r="28" spans="1:12">
      <c r="A28" s="827"/>
      <c r="B28" s="827"/>
      <c r="C28" s="827"/>
      <c r="D28" s="827"/>
      <c r="E28" s="827"/>
      <c r="F28" s="827"/>
      <c r="G28" s="827"/>
    </row>
    <row r="29" spans="1:12">
      <c r="A29" s="827"/>
      <c r="B29" s="827"/>
      <c r="C29" s="827"/>
      <c r="D29" s="827"/>
      <c r="E29" s="827"/>
      <c r="F29" s="827"/>
      <c r="G29" s="827"/>
    </row>
    <row r="30" spans="1:12">
      <c r="A30" s="827"/>
      <c r="B30" s="827"/>
      <c r="C30" s="827"/>
      <c r="D30" s="827"/>
      <c r="E30" s="827"/>
      <c r="F30" s="827"/>
      <c r="G30" s="827"/>
    </row>
  </sheetData>
  <mergeCells count="10">
    <mergeCell ref="A23:E23"/>
    <mergeCell ref="A2:F2"/>
    <mergeCell ref="A3:F3"/>
    <mergeCell ref="A4:B4"/>
    <mergeCell ref="A5:B7"/>
    <mergeCell ref="C5:E5"/>
    <mergeCell ref="F5:F7"/>
    <mergeCell ref="C6:C7"/>
    <mergeCell ref="D6:D7"/>
    <mergeCell ref="E6:E7"/>
  </mergeCells>
  <hyperlinks>
    <hyperlink ref="A26" r:id="rId1"/>
    <hyperlink ref="A1" location="Índice!A1" display="Voltar ao índice"/>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64.xml><?xml version="1.0" encoding="utf-8"?>
<worksheet xmlns="http://schemas.openxmlformats.org/spreadsheetml/2006/main" xmlns:r="http://schemas.openxmlformats.org/officeDocument/2006/relationships">
  <dimension ref="A1:L29"/>
  <sheetViews>
    <sheetView showGridLines="0" workbookViewId="0"/>
  </sheetViews>
  <sheetFormatPr defaultColWidth="7.85546875" defaultRowHeight="12.75"/>
  <cols>
    <col min="1" max="1" width="4.5703125" style="122" customWidth="1"/>
    <col min="2" max="2" width="38.7109375" style="122" customWidth="1"/>
    <col min="3" max="3" width="15.7109375" style="530" customWidth="1"/>
    <col min="4" max="4" width="14.28515625" style="1099" customWidth="1"/>
    <col min="5" max="5" width="13.7109375" style="122" customWidth="1"/>
    <col min="6" max="6" width="9.7109375" style="122" customWidth="1"/>
    <col min="7" max="256" width="7.85546875" style="122"/>
    <col min="257" max="257" width="4.5703125" style="122" customWidth="1"/>
    <col min="258" max="258" width="38.7109375" style="122" customWidth="1"/>
    <col min="259" max="259" width="15.7109375" style="122" customWidth="1"/>
    <col min="260" max="260" width="14.28515625" style="122" customWidth="1"/>
    <col min="261" max="261" width="13.7109375" style="122" customWidth="1"/>
    <col min="262" max="262" width="9.7109375" style="122" customWidth="1"/>
    <col min="263" max="512" width="7.85546875" style="122"/>
    <col min="513" max="513" width="4.5703125" style="122" customWidth="1"/>
    <col min="514" max="514" width="38.7109375" style="122" customWidth="1"/>
    <col min="515" max="515" width="15.7109375" style="122" customWidth="1"/>
    <col min="516" max="516" width="14.28515625" style="122" customWidth="1"/>
    <col min="517" max="517" width="13.7109375" style="122" customWidth="1"/>
    <col min="518" max="518" width="9.7109375" style="122" customWidth="1"/>
    <col min="519" max="768" width="7.85546875" style="122"/>
    <col min="769" max="769" width="4.5703125" style="122" customWidth="1"/>
    <col min="770" max="770" width="38.7109375" style="122" customWidth="1"/>
    <col min="771" max="771" width="15.7109375" style="122" customWidth="1"/>
    <col min="772" max="772" width="14.28515625" style="122" customWidth="1"/>
    <col min="773" max="773" width="13.7109375" style="122" customWidth="1"/>
    <col min="774" max="774" width="9.7109375" style="122" customWidth="1"/>
    <col min="775" max="1024" width="7.85546875" style="122"/>
    <col min="1025" max="1025" width="4.5703125" style="122" customWidth="1"/>
    <col min="1026" max="1026" width="38.7109375" style="122" customWidth="1"/>
    <col min="1027" max="1027" width="15.7109375" style="122" customWidth="1"/>
    <col min="1028" max="1028" width="14.28515625" style="122" customWidth="1"/>
    <col min="1029" max="1029" width="13.7109375" style="122" customWidth="1"/>
    <col min="1030" max="1030" width="9.7109375" style="122" customWidth="1"/>
    <col min="1031" max="1280" width="7.85546875" style="122"/>
    <col min="1281" max="1281" width="4.5703125" style="122" customWidth="1"/>
    <col min="1282" max="1282" width="38.7109375" style="122" customWidth="1"/>
    <col min="1283" max="1283" width="15.7109375" style="122" customWidth="1"/>
    <col min="1284" max="1284" width="14.28515625" style="122" customWidth="1"/>
    <col min="1285" max="1285" width="13.7109375" style="122" customWidth="1"/>
    <col min="1286" max="1286" width="9.7109375" style="122" customWidth="1"/>
    <col min="1287" max="1536" width="7.85546875" style="122"/>
    <col min="1537" max="1537" width="4.5703125" style="122" customWidth="1"/>
    <col min="1538" max="1538" width="38.7109375" style="122" customWidth="1"/>
    <col min="1539" max="1539" width="15.7109375" style="122" customWidth="1"/>
    <col min="1540" max="1540" width="14.28515625" style="122" customWidth="1"/>
    <col min="1541" max="1541" width="13.7109375" style="122" customWidth="1"/>
    <col min="1542" max="1542" width="9.7109375" style="122" customWidth="1"/>
    <col min="1543" max="1792" width="7.85546875" style="122"/>
    <col min="1793" max="1793" width="4.5703125" style="122" customWidth="1"/>
    <col min="1794" max="1794" width="38.7109375" style="122" customWidth="1"/>
    <col min="1795" max="1795" width="15.7109375" style="122" customWidth="1"/>
    <col min="1796" max="1796" width="14.28515625" style="122" customWidth="1"/>
    <col min="1797" max="1797" width="13.7109375" style="122" customWidth="1"/>
    <col min="1798" max="1798" width="9.7109375" style="122" customWidth="1"/>
    <col min="1799" max="2048" width="7.85546875" style="122"/>
    <col min="2049" max="2049" width="4.5703125" style="122" customWidth="1"/>
    <col min="2050" max="2050" width="38.7109375" style="122" customWidth="1"/>
    <col min="2051" max="2051" width="15.7109375" style="122" customWidth="1"/>
    <col min="2052" max="2052" width="14.28515625" style="122" customWidth="1"/>
    <col min="2053" max="2053" width="13.7109375" style="122" customWidth="1"/>
    <col min="2054" max="2054" width="9.7109375" style="122" customWidth="1"/>
    <col min="2055" max="2304" width="7.85546875" style="122"/>
    <col min="2305" max="2305" width="4.5703125" style="122" customWidth="1"/>
    <col min="2306" max="2306" width="38.7109375" style="122" customWidth="1"/>
    <col min="2307" max="2307" width="15.7109375" style="122" customWidth="1"/>
    <col min="2308" max="2308" width="14.28515625" style="122" customWidth="1"/>
    <col min="2309" max="2309" width="13.7109375" style="122" customWidth="1"/>
    <col min="2310" max="2310" width="9.7109375" style="122" customWidth="1"/>
    <col min="2311" max="2560" width="7.85546875" style="122"/>
    <col min="2561" max="2561" width="4.5703125" style="122" customWidth="1"/>
    <col min="2562" max="2562" width="38.7109375" style="122" customWidth="1"/>
    <col min="2563" max="2563" width="15.7109375" style="122" customWidth="1"/>
    <col min="2564" max="2564" width="14.28515625" style="122" customWidth="1"/>
    <col min="2565" max="2565" width="13.7109375" style="122" customWidth="1"/>
    <col min="2566" max="2566" width="9.7109375" style="122" customWidth="1"/>
    <col min="2567" max="2816" width="7.85546875" style="122"/>
    <col min="2817" max="2817" width="4.5703125" style="122" customWidth="1"/>
    <col min="2818" max="2818" width="38.7109375" style="122" customWidth="1"/>
    <col min="2819" max="2819" width="15.7109375" style="122" customWidth="1"/>
    <col min="2820" max="2820" width="14.28515625" style="122" customWidth="1"/>
    <col min="2821" max="2821" width="13.7109375" style="122" customWidth="1"/>
    <col min="2822" max="2822" width="9.7109375" style="122" customWidth="1"/>
    <col min="2823" max="3072" width="7.85546875" style="122"/>
    <col min="3073" max="3073" width="4.5703125" style="122" customWidth="1"/>
    <col min="3074" max="3074" width="38.7109375" style="122" customWidth="1"/>
    <col min="3075" max="3075" width="15.7109375" style="122" customWidth="1"/>
    <col min="3076" max="3076" width="14.28515625" style="122" customWidth="1"/>
    <col min="3077" max="3077" width="13.7109375" style="122" customWidth="1"/>
    <col min="3078" max="3078" width="9.7109375" style="122" customWidth="1"/>
    <col min="3079" max="3328" width="7.85546875" style="122"/>
    <col min="3329" max="3329" width="4.5703125" style="122" customWidth="1"/>
    <col min="3330" max="3330" width="38.7109375" style="122" customWidth="1"/>
    <col min="3331" max="3331" width="15.7109375" style="122" customWidth="1"/>
    <col min="3332" max="3332" width="14.28515625" style="122" customWidth="1"/>
    <col min="3333" max="3333" width="13.7109375" style="122" customWidth="1"/>
    <col min="3334" max="3334" width="9.7109375" style="122" customWidth="1"/>
    <col min="3335" max="3584" width="7.85546875" style="122"/>
    <col min="3585" max="3585" width="4.5703125" style="122" customWidth="1"/>
    <col min="3586" max="3586" width="38.7109375" style="122" customWidth="1"/>
    <col min="3587" max="3587" width="15.7109375" style="122" customWidth="1"/>
    <col min="3588" max="3588" width="14.28515625" style="122" customWidth="1"/>
    <col min="3589" max="3589" width="13.7109375" style="122" customWidth="1"/>
    <col min="3590" max="3590" width="9.7109375" style="122" customWidth="1"/>
    <col min="3591" max="3840" width="7.85546875" style="122"/>
    <col min="3841" max="3841" width="4.5703125" style="122" customWidth="1"/>
    <col min="3842" max="3842" width="38.7109375" style="122" customWidth="1"/>
    <col min="3843" max="3843" width="15.7109375" style="122" customWidth="1"/>
    <col min="3844" max="3844" width="14.28515625" style="122" customWidth="1"/>
    <col min="3845" max="3845" width="13.7109375" style="122" customWidth="1"/>
    <col min="3846" max="3846" width="9.7109375" style="122" customWidth="1"/>
    <col min="3847" max="4096" width="7.85546875" style="122"/>
    <col min="4097" max="4097" width="4.5703125" style="122" customWidth="1"/>
    <col min="4098" max="4098" width="38.7109375" style="122" customWidth="1"/>
    <col min="4099" max="4099" width="15.7109375" style="122" customWidth="1"/>
    <col min="4100" max="4100" width="14.28515625" style="122" customWidth="1"/>
    <col min="4101" max="4101" width="13.7109375" style="122" customWidth="1"/>
    <col min="4102" max="4102" width="9.7109375" style="122" customWidth="1"/>
    <col min="4103" max="4352" width="7.85546875" style="122"/>
    <col min="4353" max="4353" width="4.5703125" style="122" customWidth="1"/>
    <col min="4354" max="4354" width="38.7109375" style="122" customWidth="1"/>
    <col min="4355" max="4355" width="15.7109375" style="122" customWidth="1"/>
    <col min="4356" max="4356" width="14.28515625" style="122" customWidth="1"/>
    <col min="4357" max="4357" width="13.7109375" style="122" customWidth="1"/>
    <col min="4358" max="4358" width="9.7109375" style="122" customWidth="1"/>
    <col min="4359" max="4608" width="7.85546875" style="122"/>
    <col min="4609" max="4609" width="4.5703125" style="122" customWidth="1"/>
    <col min="4610" max="4610" width="38.7109375" style="122" customWidth="1"/>
    <col min="4611" max="4611" width="15.7109375" style="122" customWidth="1"/>
    <col min="4612" max="4612" width="14.28515625" style="122" customWidth="1"/>
    <col min="4613" max="4613" width="13.7109375" style="122" customWidth="1"/>
    <col min="4614" max="4614" width="9.7109375" style="122" customWidth="1"/>
    <col min="4615" max="4864" width="7.85546875" style="122"/>
    <col min="4865" max="4865" width="4.5703125" style="122" customWidth="1"/>
    <col min="4866" max="4866" width="38.7109375" style="122" customWidth="1"/>
    <col min="4867" max="4867" width="15.7109375" style="122" customWidth="1"/>
    <col min="4868" max="4868" width="14.28515625" style="122" customWidth="1"/>
    <col min="4869" max="4869" width="13.7109375" style="122" customWidth="1"/>
    <col min="4870" max="4870" width="9.7109375" style="122" customWidth="1"/>
    <col min="4871" max="5120" width="7.85546875" style="122"/>
    <col min="5121" max="5121" width="4.5703125" style="122" customWidth="1"/>
    <col min="5122" max="5122" width="38.7109375" style="122" customWidth="1"/>
    <col min="5123" max="5123" width="15.7109375" style="122" customWidth="1"/>
    <col min="5124" max="5124" width="14.28515625" style="122" customWidth="1"/>
    <col min="5125" max="5125" width="13.7109375" style="122" customWidth="1"/>
    <col min="5126" max="5126" width="9.7109375" style="122" customWidth="1"/>
    <col min="5127" max="5376" width="7.85546875" style="122"/>
    <col min="5377" max="5377" width="4.5703125" style="122" customWidth="1"/>
    <col min="5378" max="5378" width="38.7109375" style="122" customWidth="1"/>
    <col min="5379" max="5379" width="15.7109375" style="122" customWidth="1"/>
    <col min="5380" max="5380" width="14.28515625" style="122" customWidth="1"/>
    <col min="5381" max="5381" width="13.7109375" style="122" customWidth="1"/>
    <col min="5382" max="5382" width="9.7109375" style="122" customWidth="1"/>
    <col min="5383" max="5632" width="7.85546875" style="122"/>
    <col min="5633" max="5633" width="4.5703125" style="122" customWidth="1"/>
    <col min="5634" max="5634" width="38.7109375" style="122" customWidth="1"/>
    <col min="5635" max="5635" width="15.7109375" style="122" customWidth="1"/>
    <col min="5636" max="5636" width="14.28515625" style="122" customWidth="1"/>
    <col min="5637" max="5637" width="13.7109375" style="122" customWidth="1"/>
    <col min="5638" max="5638" width="9.7109375" style="122" customWidth="1"/>
    <col min="5639" max="5888" width="7.85546875" style="122"/>
    <col min="5889" max="5889" width="4.5703125" style="122" customWidth="1"/>
    <col min="5890" max="5890" width="38.7109375" style="122" customWidth="1"/>
    <col min="5891" max="5891" width="15.7109375" style="122" customWidth="1"/>
    <col min="5892" max="5892" width="14.28515625" style="122" customWidth="1"/>
    <col min="5893" max="5893" width="13.7109375" style="122" customWidth="1"/>
    <col min="5894" max="5894" width="9.7109375" style="122" customWidth="1"/>
    <col min="5895" max="6144" width="7.85546875" style="122"/>
    <col min="6145" max="6145" width="4.5703125" style="122" customWidth="1"/>
    <col min="6146" max="6146" width="38.7109375" style="122" customWidth="1"/>
    <col min="6147" max="6147" width="15.7109375" style="122" customWidth="1"/>
    <col min="6148" max="6148" width="14.28515625" style="122" customWidth="1"/>
    <col min="6149" max="6149" width="13.7109375" style="122" customWidth="1"/>
    <col min="6150" max="6150" width="9.7109375" style="122" customWidth="1"/>
    <col min="6151" max="6400" width="7.85546875" style="122"/>
    <col min="6401" max="6401" width="4.5703125" style="122" customWidth="1"/>
    <col min="6402" max="6402" width="38.7109375" style="122" customWidth="1"/>
    <col min="6403" max="6403" width="15.7109375" style="122" customWidth="1"/>
    <col min="6404" max="6404" width="14.28515625" style="122" customWidth="1"/>
    <col min="6405" max="6405" width="13.7109375" style="122" customWidth="1"/>
    <col min="6406" max="6406" width="9.7109375" style="122" customWidth="1"/>
    <col min="6407" max="6656" width="7.85546875" style="122"/>
    <col min="6657" max="6657" width="4.5703125" style="122" customWidth="1"/>
    <col min="6658" max="6658" width="38.7109375" style="122" customWidth="1"/>
    <col min="6659" max="6659" width="15.7109375" style="122" customWidth="1"/>
    <col min="6660" max="6660" width="14.28515625" style="122" customWidth="1"/>
    <col min="6661" max="6661" width="13.7109375" style="122" customWidth="1"/>
    <col min="6662" max="6662" width="9.7109375" style="122" customWidth="1"/>
    <col min="6663" max="6912" width="7.85546875" style="122"/>
    <col min="6913" max="6913" width="4.5703125" style="122" customWidth="1"/>
    <col min="6914" max="6914" width="38.7109375" style="122" customWidth="1"/>
    <col min="6915" max="6915" width="15.7109375" style="122" customWidth="1"/>
    <col min="6916" max="6916" width="14.28515625" style="122" customWidth="1"/>
    <col min="6917" max="6917" width="13.7109375" style="122" customWidth="1"/>
    <col min="6918" max="6918" width="9.7109375" style="122" customWidth="1"/>
    <col min="6919" max="7168" width="7.85546875" style="122"/>
    <col min="7169" max="7169" width="4.5703125" style="122" customWidth="1"/>
    <col min="7170" max="7170" width="38.7109375" style="122" customWidth="1"/>
    <col min="7171" max="7171" width="15.7109375" style="122" customWidth="1"/>
    <col min="7172" max="7172" width="14.28515625" style="122" customWidth="1"/>
    <col min="7173" max="7173" width="13.7109375" style="122" customWidth="1"/>
    <col min="7174" max="7174" width="9.7109375" style="122" customWidth="1"/>
    <col min="7175" max="7424" width="7.85546875" style="122"/>
    <col min="7425" max="7425" width="4.5703125" style="122" customWidth="1"/>
    <col min="7426" max="7426" width="38.7109375" style="122" customWidth="1"/>
    <col min="7427" max="7427" width="15.7109375" style="122" customWidth="1"/>
    <col min="7428" max="7428" width="14.28515625" style="122" customWidth="1"/>
    <col min="7429" max="7429" width="13.7109375" style="122" customWidth="1"/>
    <col min="7430" max="7430" width="9.7109375" style="122" customWidth="1"/>
    <col min="7431" max="7680" width="7.85546875" style="122"/>
    <col min="7681" max="7681" width="4.5703125" style="122" customWidth="1"/>
    <col min="7682" max="7682" width="38.7109375" style="122" customWidth="1"/>
    <col min="7683" max="7683" width="15.7109375" style="122" customWidth="1"/>
    <col min="7684" max="7684" width="14.28515625" style="122" customWidth="1"/>
    <col min="7685" max="7685" width="13.7109375" style="122" customWidth="1"/>
    <col min="7686" max="7686" width="9.7109375" style="122" customWidth="1"/>
    <col min="7687" max="7936" width="7.85546875" style="122"/>
    <col min="7937" max="7937" width="4.5703125" style="122" customWidth="1"/>
    <col min="7938" max="7938" width="38.7109375" style="122" customWidth="1"/>
    <col min="7939" max="7939" width="15.7109375" style="122" customWidth="1"/>
    <col min="7940" max="7940" width="14.28515625" style="122" customWidth="1"/>
    <col min="7941" max="7941" width="13.7109375" style="122" customWidth="1"/>
    <col min="7942" max="7942" width="9.7109375" style="122" customWidth="1"/>
    <col min="7943" max="8192" width="7.85546875" style="122"/>
    <col min="8193" max="8193" width="4.5703125" style="122" customWidth="1"/>
    <col min="8194" max="8194" width="38.7109375" style="122" customWidth="1"/>
    <col min="8195" max="8195" width="15.7109375" style="122" customWidth="1"/>
    <col min="8196" max="8196" width="14.28515625" style="122" customWidth="1"/>
    <col min="8197" max="8197" width="13.7109375" style="122" customWidth="1"/>
    <col min="8198" max="8198" width="9.7109375" style="122" customWidth="1"/>
    <col min="8199" max="8448" width="7.85546875" style="122"/>
    <col min="8449" max="8449" width="4.5703125" style="122" customWidth="1"/>
    <col min="8450" max="8450" width="38.7109375" style="122" customWidth="1"/>
    <col min="8451" max="8451" width="15.7109375" style="122" customWidth="1"/>
    <col min="8452" max="8452" width="14.28515625" style="122" customWidth="1"/>
    <col min="8453" max="8453" width="13.7109375" style="122" customWidth="1"/>
    <col min="8454" max="8454" width="9.7109375" style="122" customWidth="1"/>
    <col min="8455" max="8704" width="7.85546875" style="122"/>
    <col min="8705" max="8705" width="4.5703125" style="122" customWidth="1"/>
    <col min="8706" max="8706" width="38.7109375" style="122" customWidth="1"/>
    <col min="8707" max="8707" width="15.7109375" style="122" customWidth="1"/>
    <col min="8708" max="8708" width="14.28515625" style="122" customWidth="1"/>
    <col min="8709" max="8709" width="13.7109375" style="122" customWidth="1"/>
    <col min="8710" max="8710" width="9.7109375" style="122" customWidth="1"/>
    <col min="8711" max="8960" width="7.85546875" style="122"/>
    <col min="8961" max="8961" width="4.5703125" style="122" customWidth="1"/>
    <col min="8962" max="8962" width="38.7109375" style="122" customWidth="1"/>
    <col min="8963" max="8963" width="15.7109375" style="122" customWidth="1"/>
    <col min="8964" max="8964" width="14.28515625" style="122" customWidth="1"/>
    <col min="8965" max="8965" width="13.7109375" style="122" customWidth="1"/>
    <col min="8966" max="8966" width="9.7109375" style="122" customWidth="1"/>
    <col min="8967" max="9216" width="7.85546875" style="122"/>
    <col min="9217" max="9217" width="4.5703125" style="122" customWidth="1"/>
    <col min="9218" max="9218" width="38.7109375" style="122" customWidth="1"/>
    <col min="9219" max="9219" width="15.7109375" style="122" customWidth="1"/>
    <col min="9220" max="9220" width="14.28515625" style="122" customWidth="1"/>
    <col min="9221" max="9221" width="13.7109375" style="122" customWidth="1"/>
    <col min="9222" max="9222" width="9.7109375" style="122" customWidth="1"/>
    <col min="9223" max="9472" width="7.85546875" style="122"/>
    <col min="9473" max="9473" width="4.5703125" style="122" customWidth="1"/>
    <col min="9474" max="9474" width="38.7109375" style="122" customWidth="1"/>
    <col min="9475" max="9475" width="15.7109375" style="122" customWidth="1"/>
    <col min="9476" max="9476" width="14.28515625" style="122" customWidth="1"/>
    <col min="9477" max="9477" width="13.7109375" style="122" customWidth="1"/>
    <col min="9478" max="9478" width="9.7109375" style="122" customWidth="1"/>
    <col min="9479" max="9728" width="7.85546875" style="122"/>
    <col min="9729" max="9729" width="4.5703125" style="122" customWidth="1"/>
    <col min="9730" max="9730" width="38.7109375" style="122" customWidth="1"/>
    <col min="9731" max="9731" width="15.7109375" style="122" customWidth="1"/>
    <col min="9732" max="9732" width="14.28515625" style="122" customWidth="1"/>
    <col min="9733" max="9733" width="13.7109375" style="122" customWidth="1"/>
    <col min="9734" max="9734" width="9.7109375" style="122" customWidth="1"/>
    <col min="9735" max="9984" width="7.85546875" style="122"/>
    <col min="9985" max="9985" width="4.5703125" style="122" customWidth="1"/>
    <col min="9986" max="9986" width="38.7109375" style="122" customWidth="1"/>
    <col min="9987" max="9987" width="15.7109375" style="122" customWidth="1"/>
    <col min="9988" max="9988" width="14.28515625" style="122" customWidth="1"/>
    <col min="9989" max="9989" width="13.7109375" style="122" customWidth="1"/>
    <col min="9990" max="9990" width="9.7109375" style="122" customWidth="1"/>
    <col min="9991" max="10240" width="7.85546875" style="122"/>
    <col min="10241" max="10241" width="4.5703125" style="122" customWidth="1"/>
    <col min="10242" max="10242" width="38.7109375" style="122" customWidth="1"/>
    <col min="10243" max="10243" width="15.7109375" style="122" customWidth="1"/>
    <col min="10244" max="10244" width="14.28515625" style="122" customWidth="1"/>
    <col min="10245" max="10245" width="13.7109375" style="122" customWidth="1"/>
    <col min="10246" max="10246" width="9.7109375" style="122" customWidth="1"/>
    <col min="10247" max="10496" width="7.85546875" style="122"/>
    <col min="10497" max="10497" width="4.5703125" style="122" customWidth="1"/>
    <col min="10498" max="10498" width="38.7109375" style="122" customWidth="1"/>
    <col min="10499" max="10499" width="15.7109375" style="122" customWidth="1"/>
    <col min="10500" max="10500" width="14.28515625" style="122" customWidth="1"/>
    <col min="10501" max="10501" width="13.7109375" style="122" customWidth="1"/>
    <col min="10502" max="10502" width="9.7109375" style="122" customWidth="1"/>
    <col min="10503" max="10752" width="7.85546875" style="122"/>
    <col min="10753" max="10753" width="4.5703125" style="122" customWidth="1"/>
    <col min="10754" max="10754" width="38.7109375" style="122" customWidth="1"/>
    <col min="10755" max="10755" width="15.7109375" style="122" customWidth="1"/>
    <col min="10756" max="10756" width="14.28515625" style="122" customWidth="1"/>
    <col min="10757" max="10757" width="13.7109375" style="122" customWidth="1"/>
    <col min="10758" max="10758" width="9.7109375" style="122" customWidth="1"/>
    <col min="10759" max="11008" width="7.85546875" style="122"/>
    <col min="11009" max="11009" width="4.5703125" style="122" customWidth="1"/>
    <col min="11010" max="11010" width="38.7109375" style="122" customWidth="1"/>
    <col min="11011" max="11011" width="15.7109375" style="122" customWidth="1"/>
    <col min="11012" max="11012" width="14.28515625" style="122" customWidth="1"/>
    <col min="11013" max="11013" width="13.7109375" style="122" customWidth="1"/>
    <col min="11014" max="11014" width="9.7109375" style="122" customWidth="1"/>
    <col min="11015" max="11264" width="7.85546875" style="122"/>
    <col min="11265" max="11265" width="4.5703125" style="122" customWidth="1"/>
    <col min="11266" max="11266" width="38.7109375" style="122" customWidth="1"/>
    <col min="11267" max="11267" width="15.7109375" style="122" customWidth="1"/>
    <col min="11268" max="11268" width="14.28515625" style="122" customWidth="1"/>
    <col min="11269" max="11269" width="13.7109375" style="122" customWidth="1"/>
    <col min="11270" max="11270" width="9.7109375" style="122" customWidth="1"/>
    <col min="11271" max="11520" width="7.85546875" style="122"/>
    <col min="11521" max="11521" width="4.5703125" style="122" customWidth="1"/>
    <col min="11522" max="11522" width="38.7109375" style="122" customWidth="1"/>
    <col min="11523" max="11523" width="15.7109375" style="122" customWidth="1"/>
    <col min="11524" max="11524" width="14.28515625" style="122" customWidth="1"/>
    <col min="11525" max="11525" width="13.7109375" style="122" customWidth="1"/>
    <col min="11526" max="11526" width="9.7109375" style="122" customWidth="1"/>
    <col min="11527" max="11776" width="7.85546875" style="122"/>
    <col min="11777" max="11777" width="4.5703125" style="122" customWidth="1"/>
    <col min="11778" max="11778" width="38.7109375" style="122" customWidth="1"/>
    <col min="11779" max="11779" width="15.7109375" style="122" customWidth="1"/>
    <col min="11780" max="11780" width="14.28515625" style="122" customWidth="1"/>
    <col min="11781" max="11781" width="13.7109375" style="122" customWidth="1"/>
    <col min="11782" max="11782" width="9.7109375" style="122" customWidth="1"/>
    <col min="11783" max="12032" width="7.85546875" style="122"/>
    <col min="12033" max="12033" width="4.5703125" style="122" customWidth="1"/>
    <col min="12034" max="12034" width="38.7109375" style="122" customWidth="1"/>
    <col min="12035" max="12035" width="15.7109375" style="122" customWidth="1"/>
    <col min="12036" max="12036" width="14.28515625" style="122" customWidth="1"/>
    <col min="12037" max="12037" width="13.7109375" style="122" customWidth="1"/>
    <col min="12038" max="12038" width="9.7109375" style="122" customWidth="1"/>
    <col min="12039" max="12288" width="7.85546875" style="122"/>
    <col min="12289" max="12289" width="4.5703125" style="122" customWidth="1"/>
    <col min="12290" max="12290" width="38.7109375" style="122" customWidth="1"/>
    <col min="12291" max="12291" width="15.7109375" style="122" customWidth="1"/>
    <col min="12292" max="12292" width="14.28515625" style="122" customWidth="1"/>
    <col min="12293" max="12293" width="13.7109375" style="122" customWidth="1"/>
    <col min="12294" max="12294" width="9.7109375" style="122" customWidth="1"/>
    <col min="12295" max="12544" width="7.85546875" style="122"/>
    <col min="12545" max="12545" width="4.5703125" style="122" customWidth="1"/>
    <col min="12546" max="12546" width="38.7109375" style="122" customWidth="1"/>
    <col min="12547" max="12547" width="15.7109375" style="122" customWidth="1"/>
    <col min="12548" max="12548" width="14.28515625" style="122" customWidth="1"/>
    <col min="12549" max="12549" width="13.7109375" style="122" customWidth="1"/>
    <col min="12550" max="12550" width="9.7109375" style="122" customWidth="1"/>
    <col min="12551" max="12800" width="7.85546875" style="122"/>
    <col min="12801" max="12801" width="4.5703125" style="122" customWidth="1"/>
    <col min="12802" max="12802" width="38.7109375" style="122" customWidth="1"/>
    <col min="12803" max="12803" width="15.7109375" style="122" customWidth="1"/>
    <col min="12804" max="12804" width="14.28515625" style="122" customWidth="1"/>
    <col min="12805" max="12805" width="13.7109375" style="122" customWidth="1"/>
    <col min="12806" max="12806" width="9.7109375" style="122" customWidth="1"/>
    <col min="12807" max="13056" width="7.85546875" style="122"/>
    <col min="13057" max="13057" width="4.5703125" style="122" customWidth="1"/>
    <col min="13058" max="13058" width="38.7109375" style="122" customWidth="1"/>
    <col min="13059" max="13059" width="15.7109375" style="122" customWidth="1"/>
    <col min="13060" max="13060" width="14.28515625" style="122" customWidth="1"/>
    <col min="13061" max="13061" width="13.7109375" style="122" customWidth="1"/>
    <col min="13062" max="13062" width="9.7109375" style="122" customWidth="1"/>
    <col min="13063" max="13312" width="7.85546875" style="122"/>
    <col min="13313" max="13313" width="4.5703125" style="122" customWidth="1"/>
    <col min="13314" max="13314" width="38.7109375" style="122" customWidth="1"/>
    <col min="13315" max="13315" width="15.7109375" style="122" customWidth="1"/>
    <col min="13316" max="13316" width="14.28515625" style="122" customWidth="1"/>
    <col min="13317" max="13317" width="13.7109375" style="122" customWidth="1"/>
    <col min="13318" max="13318" width="9.7109375" style="122" customWidth="1"/>
    <col min="13319" max="13568" width="7.85546875" style="122"/>
    <col min="13569" max="13569" width="4.5703125" style="122" customWidth="1"/>
    <col min="13570" max="13570" width="38.7109375" style="122" customWidth="1"/>
    <col min="13571" max="13571" width="15.7109375" style="122" customWidth="1"/>
    <col min="13572" max="13572" width="14.28515625" style="122" customWidth="1"/>
    <col min="13573" max="13573" width="13.7109375" style="122" customWidth="1"/>
    <col min="13574" max="13574" width="9.7109375" style="122" customWidth="1"/>
    <col min="13575" max="13824" width="7.85546875" style="122"/>
    <col min="13825" max="13825" width="4.5703125" style="122" customWidth="1"/>
    <col min="13826" max="13826" width="38.7109375" style="122" customWidth="1"/>
    <col min="13827" max="13827" width="15.7109375" style="122" customWidth="1"/>
    <col min="13828" max="13828" width="14.28515625" style="122" customWidth="1"/>
    <col min="13829" max="13829" width="13.7109375" style="122" customWidth="1"/>
    <col min="13830" max="13830" width="9.7109375" style="122" customWidth="1"/>
    <col min="13831" max="14080" width="7.85546875" style="122"/>
    <col min="14081" max="14081" width="4.5703125" style="122" customWidth="1"/>
    <col min="14082" max="14082" width="38.7109375" style="122" customWidth="1"/>
    <col min="14083" max="14083" width="15.7109375" style="122" customWidth="1"/>
    <col min="14084" max="14084" width="14.28515625" style="122" customWidth="1"/>
    <col min="14085" max="14085" width="13.7109375" style="122" customWidth="1"/>
    <col min="14086" max="14086" width="9.7109375" style="122" customWidth="1"/>
    <col min="14087" max="14336" width="7.85546875" style="122"/>
    <col min="14337" max="14337" width="4.5703125" style="122" customWidth="1"/>
    <col min="14338" max="14338" width="38.7109375" style="122" customWidth="1"/>
    <col min="14339" max="14339" width="15.7109375" style="122" customWidth="1"/>
    <col min="14340" max="14340" width="14.28515625" style="122" customWidth="1"/>
    <col min="14341" max="14341" width="13.7109375" style="122" customWidth="1"/>
    <col min="14342" max="14342" width="9.7109375" style="122" customWidth="1"/>
    <col min="14343" max="14592" width="7.85546875" style="122"/>
    <col min="14593" max="14593" width="4.5703125" style="122" customWidth="1"/>
    <col min="14594" max="14594" width="38.7109375" style="122" customWidth="1"/>
    <col min="14595" max="14595" width="15.7109375" style="122" customWidth="1"/>
    <col min="14596" max="14596" width="14.28515625" style="122" customWidth="1"/>
    <col min="14597" max="14597" width="13.7109375" style="122" customWidth="1"/>
    <col min="14598" max="14598" width="9.7109375" style="122" customWidth="1"/>
    <col min="14599" max="14848" width="7.85546875" style="122"/>
    <col min="14849" max="14849" width="4.5703125" style="122" customWidth="1"/>
    <col min="14850" max="14850" width="38.7109375" style="122" customWidth="1"/>
    <col min="14851" max="14851" width="15.7109375" style="122" customWidth="1"/>
    <col min="14852" max="14852" width="14.28515625" style="122" customWidth="1"/>
    <col min="14853" max="14853" width="13.7109375" style="122" customWidth="1"/>
    <col min="14854" max="14854" width="9.7109375" style="122" customWidth="1"/>
    <col min="14855" max="15104" width="7.85546875" style="122"/>
    <col min="15105" max="15105" width="4.5703125" style="122" customWidth="1"/>
    <col min="15106" max="15106" width="38.7109375" style="122" customWidth="1"/>
    <col min="15107" max="15107" width="15.7109375" style="122" customWidth="1"/>
    <col min="15108" max="15108" width="14.28515625" style="122" customWidth="1"/>
    <col min="15109" max="15109" width="13.7109375" style="122" customWidth="1"/>
    <col min="15110" max="15110" width="9.7109375" style="122" customWidth="1"/>
    <col min="15111" max="15360" width="7.85546875" style="122"/>
    <col min="15361" max="15361" width="4.5703125" style="122" customWidth="1"/>
    <col min="15362" max="15362" width="38.7109375" style="122" customWidth="1"/>
    <col min="15363" max="15363" width="15.7109375" style="122" customWidth="1"/>
    <col min="15364" max="15364" width="14.28515625" style="122" customWidth="1"/>
    <col min="15365" max="15365" width="13.7109375" style="122" customWidth="1"/>
    <col min="15366" max="15366" width="9.7109375" style="122" customWidth="1"/>
    <col min="15367" max="15616" width="7.85546875" style="122"/>
    <col min="15617" max="15617" width="4.5703125" style="122" customWidth="1"/>
    <col min="15618" max="15618" width="38.7109375" style="122" customWidth="1"/>
    <col min="15619" max="15619" width="15.7109375" style="122" customWidth="1"/>
    <col min="15620" max="15620" width="14.28515625" style="122" customWidth="1"/>
    <col min="15621" max="15621" width="13.7109375" style="122" customWidth="1"/>
    <col min="15622" max="15622" width="9.7109375" style="122" customWidth="1"/>
    <col min="15623" max="15872" width="7.85546875" style="122"/>
    <col min="15873" max="15873" width="4.5703125" style="122" customWidth="1"/>
    <col min="15874" max="15874" width="38.7109375" style="122" customWidth="1"/>
    <col min="15875" max="15875" width="15.7109375" style="122" customWidth="1"/>
    <col min="15876" max="15876" width="14.28515625" style="122" customWidth="1"/>
    <col min="15877" max="15877" width="13.7109375" style="122" customWidth="1"/>
    <col min="15878" max="15878" width="9.7109375" style="122" customWidth="1"/>
    <col min="15879" max="16128" width="7.85546875" style="122"/>
    <col min="16129" max="16129" width="4.5703125" style="122" customWidth="1"/>
    <col min="16130" max="16130" width="38.7109375" style="122" customWidth="1"/>
    <col min="16131" max="16131" width="15.7109375" style="122" customWidth="1"/>
    <col min="16132" max="16132" width="14.28515625" style="122" customWidth="1"/>
    <col min="16133" max="16133" width="13.7109375" style="122" customWidth="1"/>
    <col min="16134" max="16134" width="9.7109375" style="122" customWidth="1"/>
    <col min="16135" max="16384" width="7.85546875" style="122"/>
  </cols>
  <sheetData>
    <row r="1" spans="1:9" ht="14.25" customHeight="1">
      <c r="A1" s="1921" t="s">
        <v>1737</v>
      </c>
      <c r="B1" s="952"/>
      <c r="C1" s="1091"/>
      <c r="D1" s="953"/>
      <c r="E1" s="952"/>
      <c r="F1" s="952"/>
    </row>
    <row r="2" spans="1:9" ht="12.75" customHeight="1">
      <c r="A2" s="2057" t="s">
        <v>807</v>
      </c>
      <c r="B2" s="2057"/>
      <c r="C2" s="2057"/>
      <c r="D2" s="2057"/>
      <c r="E2" s="2057"/>
    </row>
    <row r="3" spans="1:9" ht="21.75" customHeight="1">
      <c r="A3" s="2190" t="s">
        <v>808</v>
      </c>
      <c r="B3" s="2190"/>
      <c r="C3" s="2190"/>
      <c r="D3" s="2190"/>
      <c r="E3" s="2191"/>
      <c r="F3" s="952"/>
    </row>
    <row r="4" spans="1:9" ht="12.95" customHeight="1">
      <c r="A4" s="813">
        <v>2016</v>
      </c>
      <c r="B4" s="813"/>
      <c r="C4" s="814"/>
      <c r="D4" s="1072"/>
      <c r="E4" s="1092" t="s">
        <v>673</v>
      </c>
    </row>
    <row r="5" spans="1:9" ht="24.95" customHeight="1">
      <c r="A5" s="2127"/>
      <c r="B5" s="2128"/>
      <c r="C5" s="2119" t="s">
        <v>809</v>
      </c>
      <c r="D5" s="2118"/>
      <c r="E5" s="2118"/>
      <c r="F5" s="1093"/>
      <c r="G5" s="1093"/>
      <c r="H5" s="1093"/>
      <c r="I5" s="1093"/>
    </row>
    <row r="6" spans="1:9" ht="24.95" customHeight="1">
      <c r="A6" s="2129"/>
      <c r="B6" s="2130"/>
      <c r="C6" s="1078" t="s">
        <v>0</v>
      </c>
      <c r="D6" s="1078" t="s">
        <v>714</v>
      </c>
      <c r="E6" s="1078" t="s">
        <v>715</v>
      </c>
      <c r="F6" s="952"/>
    </row>
    <row r="7" spans="1:9" ht="12.95" customHeight="1">
      <c r="A7" s="827"/>
      <c r="B7" s="827"/>
      <c r="C7" s="833"/>
      <c r="D7" s="854"/>
      <c r="E7" s="952"/>
      <c r="F7" s="952"/>
    </row>
    <row r="8" spans="1:9" s="826" customFormat="1" ht="15.75" customHeight="1">
      <c r="A8" s="826" t="s">
        <v>0</v>
      </c>
      <c r="B8" s="853"/>
      <c r="C8" s="1037">
        <v>405</v>
      </c>
      <c r="D8" s="1037">
        <v>77</v>
      </c>
      <c r="E8" s="1037">
        <v>328</v>
      </c>
      <c r="F8" s="855"/>
      <c r="G8" s="855"/>
      <c r="H8" s="855"/>
    </row>
    <row r="9" spans="1:9" s="826" customFormat="1" ht="15.75" customHeight="1"/>
    <row r="10" spans="1:9" s="827" customFormat="1" ht="15.75" customHeight="1">
      <c r="B10" s="827" t="s">
        <v>681</v>
      </c>
      <c r="C10" s="826">
        <v>84</v>
      </c>
      <c r="D10" s="827">
        <v>24</v>
      </c>
      <c r="E10" s="827">
        <v>60</v>
      </c>
      <c r="F10" s="1082"/>
      <c r="G10" s="1082"/>
      <c r="H10" s="1082"/>
    </row>
    <row r="11" spans="1:9" s="827" customFormat="1" ht="15.75" customHeight="1">
      <c r="B11" s="827" t="s">
        <v>682</v>
      </c>
      <c r="C11" s="1094">
        <v>43</v>
      </c>
      <c r="D11" s="1082">
        <v>4</v>
      </c>
      <c r="E11" s="1082">
        <v>39</v>
      </c>
      <c r="F11" s="1082"/>
      <c r="G11" s="1082"/>
      <c r="H11" s="1082"/>
    </row>
    <row r="12" spans="1:9" s="827" customFormat="1" ht="15.75" customHeight="1">
      <c r="B12" s="845" t="s">
        <v>683</v>
      </c>
      <c r="C12" s="1094">
        <v>8</v>
      </c>
      <c r="D12" s="1082">
        <v>1</v>
      </c>
      <c r="E12" s="1082">
        <v>7</v>
      </c>
      <c r="F12" s="1082"/>
      <c r="G12" s="1082"/>
      <c r="H12" s="1082"/>
    </row>
    <row r="13" spans="1:9" s="827" customFormat="1" ht="15.75" customHeight="1">
      <c r="B13" s="845" t="s">
        <v>684</v>
      </c>
      <c r="C13" s="1094">
        <v>32</v>
      </c>
      <c r="D13" s="1082">
        <v>10</v>
      </c>
      <c r="E13" s="1082">
        <v>22</v>
      </c>
      <c r="F13" s="1082"/>
      <c r="G13" s="1082"/>
      <c r="H13" s="1082"/>
    </row>
    <row r="14" spans="1:9" s="827" customFormat="1" ht="15.75" customHeight="1">
      <c r="B14" s="845" t="s">
        <v>685</v>
      </c>
      <c r="C14" s="1094">
        <v>56</v>
      </c>
      <c r="D14" s="1082">
        <v>12</v>
      </c>
      <c r="E14" s="1082">
        <v>44</v>
      </c>
      <c r="F14" s="1082"/>
      <c r="G14" s="1082"/>
      <c r="H14" s="1082"/>
    </row>
    <row r="15" spans="1:9" s="827" customFormat="1" ht="15.75" customHeight="1">
      <c r="B15" s="845" t="s">
        <v>686</v>
      </c>
      <c r="C15" s="1094">
        <v>51</v>
      </c>
      <c r="D15" s="1082">
        <v>4</v>
      </c>
      <c r="E15" s="1082">
        <v>47</v>
      </c>
      <c r="F15" s="1082"/>
      <c r="G15" s="1082"/>
      <c r="H15" s="1082"/>
    </row>
    <row r="16" spans="1:9" s="827" customFormat="1" ht="15.75" customHeight="1">
      <c r="B16" s="845" t="s">
        <v>687</v>
      </c>
      <c r="C16" s="1094">
        <v>49</v>
      </c>
      <c r="D16" s="1082">
        <v>10</v>
      </c>
      <c r="E16" s="1082">
        <v>39</v>
      </c>
      <c r="F16" s="1082"/>
      <c r="G16" s="1082"/>
      <c r="H16" s="1082"/>
    </row>
    <row r="17" spans="1:12" s="827" customFormat="1" ht="15.75" customHeight="1">
      <c r="B17" s="845" t="s">
        <v>688</v>
      </c>
      <c r="C17" s="1094">
        <v>60</v>
      </c>
      <c r="D17" s="1082">
        <v>9</v>
      </c>
      <c r="E17" s="1082">
        <v>51</v>
      </c>
      <c r="F17" s="1082"/>
      <c r="G17" s="1082"/>
      <c r="H17" s="1082"/>
    </row>
    <row r="18" spans="1:12" s="827" customFormat="1" ht="15.75" customHeight="1">
      <c r="B18" s="845" t="s">
        <v>689</v>
      </c>
      <c r="C18" s="1094">
        <v>17</v>
      </c>
      <c r="D18" s="1082">
        <v>2</v>
      </c>
      <c r="E18" s="1082">
        <v>15</v>
      </c>
      <c r="F18" s="1082"/>
      <c r="G18" s="1082"/>
      <c r="H18" s="1082"/>
    </row>
    <row r="19" spans="1:12" s="827" customFormat="1" ht="15.75" customHeight="1">
      <c r="B19" s="431" t="s">
        <v>690</v>
      </c>
      <c r="C19" s="1094">
        <v>5</v>
      </c>
      <c r="D19" s="1082">
        <v>1</v>
      </c>
      <c r="E19" s="1082">
        <v>4</v>
      </c>
      <c r="F19" s="1082"/>
      <c r="G19" s="1082"/>
      <c r="H19" s="1082"/>
    </row>
    <row r="20" spans="1:12" ht="6.95" customHeight="1" thickBot="1">
      <c r="A20" s="840"/>
      <c r="B20" s="840"/>
      <c r="C20" s="1095"/>
      <c r="D20" s="1084"/>
      <c r="E20" s="1084"/>
    </row>
    <row r="21" spans="1:12" ht="3.75" customHeight="1" thickTop="1">
      <c r="A21" s="431"/>
      <c r="B21" s="431"/>
      <c r="C21" s="1096"/>
      <c r="D21" s="1071"/>
      <c r="E21" s="1071"/>
    </row>
    <row r="22" spans="1:12" s="812" customFormat="1" ht="12.95" customHeight="1">
      <c r="A22" s="2116" t="s">
        <v>670</v>
      </c>
      <c r="B22" s="2116"/>
      <c r="C22" s="2116"/>
      <c r="D22" s="2116"/>
      <c r="E22" s="2116"/>
    </row>
    <row r="23" spans="1:12">
      <c r="A23" s="952"/>
      <c r="B23" s="952"/>
      <c r="C23" s="1091"/>
      <c r="D23" s="953"/>
      <c r="E23" s="952"/>
      <c r="G23" s="1097"/>
    </row>
    <row r="24" spans="1:12" s="1089" customFormat="1" ht="12" customHeight="1">
      <c r="A24" s="1086" t="s">
        <v>691</v>
      </c>
      <c r="B24" s="1086"/>
      <c r="C24" s="1087"/>
      <c r="D24" s="1086"/>
      <c r="E24" s="1086"/>
      <c r="F24" s="1086"/>
      <c r="G24" s="1086"/>
      <c r="H24" s="1086"/>
      <c r="I24" s="1086"/>
      <c r="J24" s="1086"/>
      <c r="K24" s="1088"/>
      <c r="L24" s="1088"/>
    </row>
    <row r="25" spans="1:12" s="1109" customFormat="1" ht="9" customHeight="1">
      <c r="A25" s="1098" t="s">
        <v>692</v>
      </c>
      <c r="B25" s="1086"/>
      <c r="C25" s="1087"/>
      <c r="D25" s="1086"/>
      <c r="E25" s="1086"/>
      <c r="F25" s="1086"/>
      <c r="G25" s="1086"/>
      <c r="H25" s="1086"/>
      <c r="I25" s="1086"/>
      <c r="J25" s="1086"/>
      <c r="K25" s="1088"/>
      <c r="L25" s="1088"/>
    </row>
    <row r="26" spans="1:12">
      <c r="H26" s="563"/>
    </row>
    <row r="28" spans="1:12">
      <c r="G28" s="563"/>
    </row>
    <row r="29" spans="1:12">
      <c r="G29" s="563"/>
    </row>
  </sheetData>
  <mergeCells count="5">
    <mergeCell ref="A2:E2"/>
    <mergeCell ref="A3:E3"/>
    <mergeCell ref="A5:B6"/>
    <mergeCell ref="C5:E5"/>
    <mergeCell ref="A22:E22"/>
  </mergeCells>
  <hyperlinks>
    <hyperlink ref="A25" r:id="rId1"/>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65.xml><?xml version="1.0" encoding="utf-8"?>
<worksheet xmlns="http://schemas.openxmlformats.org/spreadsheetml/2006/main" xmlns:r="http://schemas.openxmlformats.org/officeDocument/2006/relationships">
  <dimension ref="A1:K23"/>
  <sheetViews>
    <sheetView workbookViewId="0"/>
  </sheetViews>
  <sheetFormatPr defaultColWidth="7.85546875" defaultRowHeight="12.75"/>
  <cols>
    <col min="1" max="1" width="4.42578125" style="812" customWidth="1"/>
    <col min="2" max="2" width="29.140625" style="812" customWidth="1"/>
    <col min="3" max="3" width="9.140625" style="812" customWidth="1"/>
    <col min="4" max="4" width="12.42578125" style="812" customWidth="1"/>
    <col min="5" max="5" width="9.42578125" style="812" customWidth="1"/>
    <col min="6" max="6" width="10" style="812" customWidth="1"/>
    <col min="7" max="7" width="12.42578125" style="812" customWidth="1"/>
    <col min="8" max="256" width="7.85546875" style="812"/>
    <col min="257" max="257" width="4.42578125" style="812" customWidth="1"/>
    <col min="258" max="258" width="29.140625" style="812" customWidth="1"/>
    <col min="259" max="259" width="9.140625" style="812" customWidth="1"/>
    <col min="260" max="260" width="12.42578125" style="812" customWidth="1"/>
    <col min="261" max="261" width="9.42578125" style="812" customWidth="1"/>
    <col min="262" max="262" width="10" style="812" customWidth="1"/>
    <col min="263" max="263" width="12.42578125" style="812" customWidth="1"/>
    <col min="264" max="512" width="7.85546875" style="812"/>
    <col min="513" max="513" width="4.42578125" style="812" customWidth="1"/>
    <col min="514" max="514" width="29.140625" style="812" customWidth="1"/>
    <col min="515" max="515" width="9.140625" style="812" customWidth="1"/>
    <col min="516" max="516" width="12.42578125" style="812" customWidth="1"/>
    <col min="517" max="517" width="9.42578125" style="812" customWidth="1"/>
    <col min="518" max="518" width="10" style="812" customWidth="1"/>
    <col min="519" max="519" width="12.42578125" style="812" customWidth="1"/>
    <col min="520" max="768" width="7.85546875" style="812"/>
    <col min="769" max="769" width="4.42578125" style="812" customWidth="1"/>
    <col min="770" max="770" width="29.140625" style="812" customWidth="1"/>
    <col min="771" max="771" width="9.140625" style="812" customWidth="1"/>
    <col min="772" max="772" width="12.42578125" style="812" customWidth="1"/>
    <col min="773" max="773" width="9.42578125" style="812" customWidth="1"/>
    <col min="774" max="774" width="10" style="812" customWidth="1"/>
    <col min="775" max="775" width="12.42578125" style="812" customWidth="1"/>
    <col min="776" max="1024" width="7.85546875" style="812"/>
    <col min="1025" max="1025" width="4.42578125" style="812" customWidth="1"/>
    <col min="1026" max="1026" width="29.140625" style="812" customWidth="1"/>
    <col min="1027" max="1027" width="9.140625" style="812" customWidth="1"/>
    <col min="1028" max="1028" width="12.42578125" style="812" customWidth="1"/>
    <col min="1029" max="1029" width="9.42578125" style="812" customWidth="1"/>
    <col min="1030" max="1030" width="10" style="812" customWidth="1"/>
    <col min="1031" max="1031" width="12.42578125" style="812" customWidth="1"/>
    <col min="1032" max="1280" width="7.85546875" style="812"/>
    <col min="1281" max="1281" width="4.42578125" style="812" customWidth="1"/>
    <col min="1282" max="1282" width="29.140625" style="812" customWidth="1"/>
    <col min="1283" max="1283" width="9.140625" style="812" customWidth="1"/>
    <col min="1284" max="1284" width="12.42578125" style="812" customWidth="1"/>
    <col min="1285" max="1285" width="9.42578125" style="812" customWidth="1"/>
    <col min="1286" max="1286" width="10" style="812" customWidth="1"/>
    <col min="1287" max="1287" width="12.42578125" style="812" customWidth="1"/>
    <col min="1288" max="1536" width="7.85546875" style="812"/>
    <col min="1537" max="1537" width="4.42578125" style="812" customWidth="1"/>
    <col min="1538" max="1538" width="29.140625" style="812" customWidth="1"/>
    <col min="1539" max="1539" width="9.140625" style="812" customWidth="1"/>
    <col min="1540" max="1540" width="12.42578125" style="812" customWidth="1"/>
    <col min="1541" max="1541" width="9.42578125" style="812" customWidth="1"/>
    <col min="1542" max="1542" width="10" style="812" customWidth="1"/>
    <col min="1543" max="1543" width="12.42578125" style="812" customWidth="1"/>
    <col min="1544" max="1792" width="7.85546875" style="812"/>
    <col min="1793" max="1793" width="4.42578125" style="812" customWidth="1"/>
    <col min="1794" max="1794" width="29.140625" style="812" customWidth="1"/>
    <col min="1795" max="1795" width="9.140625" style="812" customWidth="1"/>
    <col min="1796" max="1796" width="12.42578125" style="812" customWidth="1"/>
    <col min="1797" max="1797" width="9.42578125" style="812" customWidth="1"/>
    <col min="1798" max="1798" width="10" style="812" customWidth="1"/>
    <col min="1799" max="1799" width="12.42578125" style="812" customWidth="1"/>
    <col min="1800" max="2048" width="7.85546875" style="812"/>
    <col min="2049" max="2049" width="4.42578125" style="812" customWidth="1"/>
    <col min="2050" max="2050" width="29.140625" style="812" customWidth="1"/>
    <col min="2051" max="2051" width="9.140625" style="812" customWidth="1"/>
    <col min="2052" max="2052" width="12.42578125" style="812" customWidth="1"/>
    <col min="2053" max="2053" width="9.42578125" style="812" customWidth="1"/>
    <col min="2054" max="2054" width="10" style="812" customWidth="1"/>
    <col min="2055" max="2055" width="12.42578125" style="812" customWidth="1"/>
    <col min="2056" max="2304" width="7.85546875" style="812"/>
    <col min="2305" max="2305" width="4.42578125" style="812" customWidth="1"/>
    <col min="2306" max="2306" width="29.140625" style="812" customWidth="1"/>
    <col min="2307" max="2307" width="9.140625" style="812" customWidth="1"/>
    <col min="2308" max="2308" width="12.42578125" style="812" customWidth="1"/>
    <col min="2309" max="2309" width="9.42578125" style="812" customWidth="1"/>
    <col min="2310" max="2310" width="10" style="812" customWidth="1"/>
    <col min="2311" max="2311" width="12.42578125" style="812" customWidth="1"/>
    <col min="2312" max="2560" width="7.85546875" style="812"/>
    <col min="2561" max="2561" width="4.42578125" style="812" customWidth="1"/>
    <col min="2562" max="2562" width="29.140625" style="812" customWidth="1"/>
    <col min="2563" max="2563" width="9.140625" style="812" customWidth="1"/>
    <col min="2564" max="2564" width="12.42578125" style="812" customWidth="1"/>
    <col min="2565" max="2565" width="9.42578125" style="812" customWidth="1"/>
    <col min="2566" max="2566" width="10" style="812" customWidth="1"/>
    <col min="2567" max="2567" width="12.42578125" style="812" customWidth="1"/>
    <col min="2568" max="2816" width="7.85546875" style="812"/>
    <col min="2817" max="2817" width="4.42578125" style="812" customWidth="1"/>
    <col min="2818" max="2818" width="29.140625" style="812" customWidth="1"/>
    <col min="2819" max="2819" width="9.140625" style="812" customWidth="1"/>
    <col min="2820" max="2820" width="12.42578125" style="812" customWidth="1"/>
    <col min="2821" max="2821" width="9.42578125" style="812" customWidth="1"/>
    <col min="2822" max="2822" width="10" style="812" customWidth="1"/>
    <col min="2823" max="2823" width="12.42578125" style="812" customWidth="1"/>
    <col min="2824" max="3072" width="7.85546875" style="812"/>
    <col min="3073" max="3073" width="4.42578125" style="812" customWidth="1"/>
    <col min="3074" max="3074" width="29.140625" style="812" customWidth="1"/>
    <col min="3075" max="3075" width="9.140625" style="812" customWidth="1"/>
    <col min="3076" max="3076" width="12.42578125" style="812" customWidth="1"/>
    <col min="3077" max="3077" width="9.42578125" style="812" customWidth="1"/>
    <col min="3078" max="3078" width="10" style="812" customWidth="1"/>
    <col min="3079" max="3079" width="12.42578125" style="812" customWidth="1"/>
    <col min="3080" max="3328" width="7.85546875" style="812"/>
    <col min="3329" max="3329" width="4.42578125" style="812" customWidth="1"/>
    <col min="3330" max="3330" width="29.140625" style="812" customWidth="1"/>
    <col min="3331" max="3331" width="9.140625" style="812" customWidth="1"/>
    <col min="3332" max="3332" width="12.42578125" style="812" customWidth="1"/>
    <col min="3333" max="3333" width="9.42578125" style="812" customWidth="1"/>
    <col min="3334" max="3334" width="10" style="812" customWidth="1"/>
    <col min="3335" max="3335" width="12.42578125" style="812" customWidth="1"/>
    <col min="3336" max="3584" width="7.85546875" style="812"/>
    <col min="3585" max="3585" width="4.42578125" style="812" customWidth="1"/>
    <col min="3586" max="3586" width="29.140625" style="812" customWidth="1"/>
    <col min="3587" max="3587" width="9.140625" style="812" customWidth="1"/>
    <col min="3588" max="3588" width="12.42578125" style="812" customWidth="1"/>
    <col min="3589" max="3589" width="9.42578125" style="812" customWidth="1"/>
    <col min="3590" max="3590" width="10" style="812" customWidth="1"/>
    <col min="3591" max="3591" width="12.42578125" style="812" customWidth="1"/>
    <col min="3592" max="3840" width="7.85546875" style="812"/>
    <col min="3841" max="3841" width="4.42578125" style="812" customWidth="1"/>
    <col min="3842" max="3842" width="29.140625" style="812" customWidth="1"/>
    <col min="3843" max="3843" width="9.140625" style="812" customWidth="1"/>
    <col min="3844" max="3844" width="12.42578125" style="812" customWidth="1"/>
    <col min="3845" max="3845" width="9.42578125" style="812" customWidth="1"/>
    <col min="3846" max="3846" width="10" style="812" customWidth="1"/>
    <col min="3847" max="3847" width="12.42578125" style="812" customWidth="1"/>
    <col min="3848" max="4096" width="7.85546875" style="812"/>
    <col min="4097" max="4097" width="4.42578125" style="812" customWidth="1"/>
    <col min="4098" max="4098" width="29.140625" style="812" customWidth="1"/>
    <col min="4099" max="4099" width="9.140625" style="812" customWidth="1"/>
    <col min="4100" max="4100" width="12.42578125" style="812" customWidth="1"/>
    <col min="4101" max="4101" width="9.42578125" style="812" customWidth="1"/>
    <col min="4102" max="4102" width="10" style="812" customWidth="1"/>
    <col min="4103" max="4103" width="12.42578125" style="812" customWidth="1"/>
    <col min="4104" max="4352" width="7.85546875" style="812"/>
    <col min="4353" max="4353" width="4.42578125" style="812" customWidth="1"/>
    <col min="4354" max="4354" width="29.140625" style="812" customWidth="1"/>
    <col min="4355" max="4355" width="9.140625" style="812" customWidth="1"/>
    <col min="4356" max="4356" width="12.42578125" style="812" customWidth="1"/>
    <col min="4357" max="4357" width="9.42578125" style="812" customWidth="1"/>
    <col min="4358" max="4358" width="10" style="812" customWidth="1"/>
    <col min="4359" max="4359" width="12.42578125" style="812" customWidth="1"/>
    <col min="4360" max="4608" width="7.85546875" style="812"/>
    <col min="4609" max="4609" width="4.42578125" style="812" customWidth="1"/>
    <col min="4610" max="4610" width="29.140625" style="812" customWidth="1"/>
    <col min="4611" max="4611" width="9.140625" style="812" customWidth="1"/>
    <col min="4612" max="4612" width="12.42578125" style="812" customWidth="1"/>
    <col min="4613" max="4613" width="9.42578125" style="812" customWidth="1"/>
    <col min="4614" max="4614" width="10" style="812" customWidth="1"/>
    <col min="4615" max="4615" width="12.42578125" style="812" customWidth="1"/>
    <col min="4616" max="4864" width="7.85546875" style="812"/>
    <col min="4865" max="4865" width="4.42578125" style="812" customWidth="1"/>
    <col min="4866" max="4866" width="29.140625" style="812" customWidth="1"/>
    <col min="4867" max="4867" width="9.140625" style="812" customWidth="1"/>
    <col min="4868" max="4868" width="12.42578125" style="812" customWidth="1"/>
    <col min="4869" max="4869" width="9.42578125" style="812" customWidth="1"/>
    <col min="4870" max="4870" width="10" style="812" customWidth="1"/>
    <col min="4871" max="4871" width="12.42578125" style="812" customWidth="1"/>
    <col min="4872" max="5120" width="7.85546875" style="812"/>
    <col min="5121" max="5121" width="4.42578125" style="812" customWidth="1"/>
    <col min="5122" max="5122" width="29.140625" style="812" customWidth="1"/>
    <col min="5123" max="5123" width="9.140625" style="812" customWidth="1"/>
    <col min="5124" max="5124" width="12.42578125" style="812" customWidth="1"/>
    <col min="5125" max="5125" width="9.42578125" style="812" customWidth="1"/>
    <col min="5126" max="5126" width="10" style="812" customWidth="1"/>
    <col min="5127" max="5127" width="12.42578125" style="812" customWidth="1"/>
    <col min="5128" max="5376" width="7.85546875" style="812"/>
    <col min="5377" max="5377" width="4.42578125" style="812" customWidth="1"/>
    <col min="5378" max="5378" width="29.140625" style="812" customWidth="1"/>
    <col min="5379" max="5379" width="9.140625" style="812" customWidth="1"/>
    <col min="5380" max="5380" width="12.42578125" style="812" customWidth="1"/>
    <col min="5381" max="5381" width="9.42578125" style="812" customWidth="1"/>
    <col min="5382" max="5382" width="10" style="812" customWidth="1"/>
    <col min="5383" max="5383" width="12.42578125" style="812" customWidth="1"/>
    <col min="5384" max="5632" width="7.85546875" style="812"/>
    <col min="5633" max="5633" width="4.42578125" style="812" customWidth="1"/>
    <col min="5634" max="5634" width="29.140625" style="812" customWidth="1"/>
    <col min="5635" max="5635" width="9.140625" style="812" customWidth="1"/>
    <col min="5636" max="5636" width="12.42578125" style="812" customWidth="1"/>
    <col min="5637" max="5637" width="9.42578125" style="812" customWidth="1"/>
    <col min="5638" max="5638" width="10" style="812" customWidth="1"/>
    <col min="5639" max="5639" width="12.42578125" style="812" customWidth="1"/>
    <col min="5640" max="5888" width="7.85546875" style="812"/>
    <col min="5889" max="5889" width="4.42578125" style="812" customWidth="1"/>
    <col min="5890" max="5890" width="29.140625" style="812" customWidth="1"/>
    <col min="5891" max="5891" width="9.140625" style="812" customWidth="1"/>
    <col min="5892" max="5892" width="12.42578125" style="812" customWidth="1"/>
    <col min="5893" max="5893" width="9.42578125" style="812" customWidth="1"/>
    <col min="5894" max="5894" width="10" style="812" customWidth="1"/>
    <col min="5895" max="5895" width="12.42578125" style="812" customWidth="1"/>
    <col min="5896" max="6144" width="7.85546875" style="812"/>
    <col min="6145" max="6145" width="4.42578125" style="812" customWidth="1"/>
    <col min="6146" max="6146" width="29.140625" style="812" customWidth="1"/>
    <col min="6147" max="6147" width="9.140625" style="812" customWidth="1"/>
    <col min="6148" max="6148" width="12.42578125" style="812" customWidth="1"/>
    <col min="6149" max="6149" width="9.42578125" style="812" customWidth="1"/>
    <col min="6150" max="6150" width="10" style="812" customWidth="1"/>
    <col min="6151" max="6151" width="12.42578125" style="812" customWidth="1"/>
    <col min="6152" max="6400" width="7.85546875" style="812"/>
    <col min="6401" max="6401" width="4.42578125" style="812" customWidth="1"/>
    <col min="6402" max="6402" width="29.140625" style="812" customWidth="1"/>
    <col min="6403" max="6403" width="9.140625" style="812" customWidth="1"/>
    <col min="6404" max="6404" width="12.42578125" style="812" customWidth="1"/>
    <col min="6405" max="6405" width="9.42578125" style="812" customWidth="1"/>
    <col min="6406" max="6406" width="10" style="812" customWidth="1"/>
    <col min="6407" max="6407" width="12.42578125" style="812" customWidth="1"/>
    <col min="6408" max="6656" width="7.85546875" style="812"/>
    <col min="6657" max="6657" width="4.42578125" style="812" customWidth="1"/>
    <col min="6658" max="6658" width="29.140625" style="812" customWidth="1"/>
    <col min="6659" max="6659" width="9.140625" style="812" customWidth="1"/>
    <col min="6660" max="6660" width="12.42578125" style="812" customWidth="1"/>
    <col min="6661" max="6661" width="9.42578125" style="812" customWidth="1"/>
    <col min="6662" max="6662" width="10" style="812" customWidth="1"/>
    <col min="6663" max="6663" width="12.42578125" style="812" customWidth="1"/>
    <col min="6664" max="6912" width="7.85546875" style="812"/>
    <col min="6913" max="6913" width="4.42578125" style="812" customWidth="1"/>
    <col min="6914" max="6914" width="29.140625" style="812" customWidth="1"/>
    <col min="6915" max="6915" width="9.140625" style="812" customWidth="1"/>
    <col min="6916" max="6916" width="12.42578125" style="812" customWidth="1"/>
    <col min="6917" max="6917" width="9.42578125" style="812" customWidth="1"/>
    <col min="6918" max="6918" width="10" style="812" customWidth="1"/>
    <col min="6919" max="6919" width="12.42578125" style="812" customWidth="1"/>
    <col min="6920" max="7168" width="7.85546875" style="812"/>
    <col min="7169" max="7169" width="4.42578125" style="812" customWidth="1"/>
    <col min="7170" max="7170" width="29.140625" style="812" customWidth="1"/>
    <col min="7171" max="7171" width="9.140625" style="812" customWidth="1"/>
    <col min="7172" max="7172" width="12.42578125" style="812" customWidth="1"/>
    <col min="7173" max="7173" width="9.42578125" style="812" customWidth="1"/>
    <col min="7174" max="7174" width="10" style="812" customWidth="1"/>
    <col min="7175" max="7175" width="12.42578125" style="812" customWidth="1"/>
    <col min="7176" max="7424" width="7.85546875" style="812"/>
    <col min="7425" max="7425" width="4.42578125" style="812" customWidth="1"/>
    <col min="7426" max="7426" width="29.140625" style="812" customWidth="1"/>
    <col min="7427" max="7427" width="9.140625" style="812" customWidth="1"/>
    <col min="7428" max="7428" width="12.42578125" style="812" customWidth="1"/>
    <col min="7429" max="7429" width="9.42578125" style="812" customWidth="1"/>
    <col min="7430" max="7430" width="10" style="812" customWidth="1"/>
    <col min="7431" max="7431" width="12.42578125" style="812" customWidth="1"/>
    <col min="7432" max="7680" width="7.85546875" style="812"/>
    <col min="7681" max="7681" width="4.42578125" style="812" customWidth="1"/>
    <col min="7682" max="7682" width="29.140625" style="812" customWidth="1"/>
    <col min="7683" max="7683" width="9.140625" style="812" customWidth="1"/>
    <col min="7684" max="7684" width="12.42578125" style="812" customWidth="1"/>
    <col min="7685" max="7685" width="9.42578125" style="812" customWidth="1"/>
    <col min="7686" max="7686" width="10" style="812" customWidth="1"/>
    <col min="7687" max="7687" width="12.42578125" style="812" customWidth="1"/>
    <col min="7688" max="7936" width="7.85546875" style="812"/>
    <col min="7937" max="7937" width="4.42578125" style="812" customWidth="1"/>
    <col min="7938" max="7938" width="29.140625" style="812" customWidth="1"/>
    <col min="7939" max="7939" width="9.140625" style="812" customWidth="1"/>
    <col min="7940" max="7940" width="12.42578125" style="812" customWidth="1"/>
    <col min="7941" max="7941" width="9.42578125" style="812" customWidth="1"/>
    <col min="7942" max="7942" width="10" style="812" customWidth="1"/>
    <col min="7943" max="7943" width="12.42578125" style="812" customWidth="1"/>
    <col min="7944" max="8192" width="7.85546875" style="812"/>
    <col min="8193" max="8193" width="4.42578125" style="812" customWidth="1"/>
    <col min="8194" max="8194" width="29.140625" style="812" customWidth="1"/>
    <col min="8195" max="8195" width="9.140625" style="812" customWidth="1"/>
    <col min="8196" max="8196" width="12.42578125" style="812" customWidth="1"/>
    <col min="8197" max="8197" width="9.42578125" style="812" customWidth="1"/>
    <col min="8198" max="8198" width="10" style="812" customWidth="1"/>
    <col min="8199" max="8199" width="12.42578125" style="812" customWidth="1"/>
    <col min="8200" max="8448" width="7.85546875" style="812"/>
    <col min="8449" max="8449" width="4.42578125" style="812" customWidth="1"/>
    <col min="8450" max="8450" width="29.140625" style="812" customWidth="1"/>
    <col min="8451" max="8451" width="9.140625" style="812" customWidth="1"/>
    <col min="8452" max="8452" width="12.42578125" style="812" customWidth="1"/>
    <col min="8453" max="8453" width="9.42578125" style="812" customWidth="1"/>
    <col min="8454" max="8454" width="10" style="812" customWidth="1"/>
    <col min="8455" max="8455" width="12.42578125" style="812" customWidth="1"/>
    <col min="8456" max="8704" width="7.85546875" style="812"/>
    <col min="8705" max="8705" width="4.42578125" style="812" customWidth="1"/>
    <col min="8706" max="8706" width="29.140625" style="812" customWidth="1"/>
    <col min="8707" max="8707" width="9.140625" style="812" customWidth="1"/>
    <col min="8708" max="8708" width="12.42578125" style="812" customWidth="1"/>
    <col min="8709" max="8709" width="9.42578125" style="812" customWidth="1"/>
    <col min="8710" max="8710" width="10" style="812" customWidth="1"/>
    <col min="8711" max="8711" width="12.42578125" style="812" customWidth="1"/>
    <col min="8712" max="8960" width="7.85546875" style="812"/>
    <col min="8961" max="8961" width="4.42578125" style="812" customWidth="1"/>
    <col min="8962" max="8962" width="29.140625" style="812" customWidth="1"/>
    <col min="8963" max="8963" width="9.140625" style="812" customWidth="1"/>
    <col min="8964" max="8964" width="12.42578125" style="812" customWidth="1"/>
    <col min="8965" max="8965" width="9.42578125" style="812" customWidth="1"/>
    <col min="8966" max="8966" width="10" style="812" customWidth="1"/>
    <col min="8967" max="8967" width="12.42578125" style="812" customWidth="1"/>
    <col min="8968" max="9216" width="7.85546875" style="812"/>
    <col min="9217" max="9217" width="4.42578125" style="812" customWidth="1"/>
    <col min="9218" max="9218" width="29.140625" style="812" customWidth="1"/>
    <col min="9219" max="9219" width="9.140625" style="812" customWidth="1"/>
    <col min="9220" max="9220" width="12.42578125" style="812" customWidth="1"/>
    <col min="9221" max="9221" width="9.42578125" style="812" customWidth="1"/>
    <col min="9222" max="9222" width="10" style="812" customWidth="1"/>
    <col min="9223" max="9223" width="12.42578125" style="812" customWidth="1"/>
    <col min="9224" max="9472" width="7.85546875" style="812"/>
    <col min="9473" max="9473" width="4.42578125" style="812" customWidth="1"/>
    <col min="9474" max="9474" width="29.140625" style="812" customWidth="1"/>
    <col min="9475" max="9475" width="9.140625" style="812" customWidth="1"/>
    <col min="9476" max="9476" width="12.42578125" style="812" customWidth="1"/>
    <col min="9477" max="9477" width="9.42578125" style="812" customWidth="1"/>
    <col min="9478" max="9478" width="10" style="812" customWidth="1"/>
    <col min="9479" max="9479" width="12.42578125" style="812" customWidth="1"/>
    <col min="9480" max="9728" width="7.85546875" style="812"/>
    <col min="9729" max="9729" width="4.42578125" style="812" customWidth="1"/>
    <col min="9730" max="9730" width="29.140625" style="812" customWidth="1"/>
    <col min="9731" max="9731" width="9.140625" style="812" customWidth="1"/>
    <col min="9732" max="9732" width="12.42578125" style="812" customWidth="1"/>
    <col min="9733" max="9733" width="9.42578125" style="812" customWidth="1"/>
    <col min="9734" max="9734" width="10" style="812" customWidth="1"/>
    <col min="9735" max="9735" width="12.42578125" style="812" customWidth="1"/>
    <col min="9736" max="9984" width="7.85546875" style="812"/>
    <col min="9985" max="9985" width="4.42578125" style="812" customWidth="1"/>
    <col min="9986" max="9986" width="29.140625" style="812" customWidth="1"/>
    <col min="9987" max="9987" width="9.140625" style="812" customWidth="1"/>
    <col min="9988" max="9988" width="12.42578125" style="812" customWidth="1"/>
    <col min="9989" max="9989" width="9.42578125" style="812" customWidth="1"/>
    <col min="9990" max="9990" width="10" style="812" customWidth="1"/>
    <col min="9991" max="9991" width="12.42578125" style="812" customWidth="1"/>
    <col min="9992" max="10240" width="7.85546875" style="812"/>
    <col min="10241" max="10241" width="4.42578125" style="812" customWidth="1"/>
    <col min="10242" max="10242" width="29.140625" style="812" customWidth="1"/>
    <col min="10243" max="10243" width="9.140625" style="812" customWidth="1"/>
    <col min="10244" max="10244" width="12.42578125" style="812" customWidth="1"/>
    <col min="10245" max="10245" width="9.42578125" style="812" customWidth="1"/>
    <col min="10246" max="10246" width="10" style="812" customWidth="1"/>
    <col min="10247" max="10247" width="12.42578125" style="812" customWidth="1"/>
    <col min="10248" max="10496" width="7.85546875" style="812"/>
    <col min="10497" max="10497" width="4.42578125" style="812" customWidth="1"/>
    <col min="10498" max="10498" width="29.140625" style="812" customWidth="1"/>
    <col min="10499" max="10499" width="9.140625" style="812" customWidth="1"/>
    <col min="10500" max="10500" width="12.42578125" style="812" customWidth="1"/>
    <col min="10501" max="10501" width="9.42578125" style="812" customWidth="1"/>
    <col min="10502" max="10502" width="10" style="812" customWidth="1"/>
    <col min="10503" max="10503" width="12.42578125" style="812" customWidth="1"/>
    <col min="10504" max="10752" width="7.85546875" style="812"/>
    <col min="10753" max="10753" width="4.42578125" style="812" customWidth="1"/>
    <col min="10754" max="10754" width="29.140625" style="812" customWidth="1"/>
    <col min="10755" max="10755" width="9.140625" style="812" customWidth="1"/>
    <col min="10756" max="10756" width="12.42578125" style="812" customWidth="1"/>
    <col min="10757" max="10757" width="9.42578125" style="812" customWidth="1"/>
    <col min="10758" max="10758" width="10" style="812" customWidth="1"/>
    <col min="10759" max="10759" width="12.42578125" style="812" customWidth="1"/>
    <col min="10760" max="11008" width="7.85546875" style="812"/>
    <col min="11009" max="11009" width="4.42578125" style="812" customWidth="1"/>
    <col min="11010" max="11010" width="29.140625" style="812" customWidth="1"/>
    <col min="11011" max="11011" width="9.140625" style="812" customWidth="1"/>
    <col min="11012" max="11012" width="12.42578125" style="812" customWidth="1"/>
    <col min="11013" max="11013" width="9.42578125" style="812" customWidth="1"/>
    <col min="11014" max="11014" width="10" style="812" customWidth="1"/>
    <col min="11015" max="11015" width="12.42578125" style="812" customWidth="1"/>
    <col min="11016" max="11264" width="7.85546875" style="812"/>
    <col min="11265" max="11265" width="4.42578125" style="812" customWidth="1"/>
    <col min="11266" max="11266" width="29.140625" style="812" customWidth="1"/>
    <col min="11267" max="11267" width="9.140625" style="812" customWidth="1"/>
    <col min="11268" max="11268" width="12.42578125" style="812" customWidth="1"/>
    <col min="11269" max="11269" width="9.42578125" style="812" customWidth="1"/>
    <col min="11270" max="11270" width="10" style="812" customWidth="1"/>
    <col min="11271" max="11271" width="12.42578125" style="812" customWidth="1"/>
    <col min="11272" max="11520" width="7.85546875" style="812"/>
    <col min="11521" max="11521" width="4.42578125" style="812" customWidth="1"/>
    <col min="11522" max="11522" width="29.140625" style="812" customWidth="1"/>
    <col min="11523" max="11523" width="9.140625" style="812" customWidth="1"/>
    <col min="11524" max="11524" width="12.42578125" style="812" customWidth="1"/>
    <col min="11525" max="11525" width="9.42578125" style="812" customWidth="1"/>
    <col min="11526" max="11526" width="10" style="812" customWidth="1"/>
    <col min="11527" max="11527" width="12.42578125" style="812" customWidth="1"/>
    <col min="11528" max="11776" width="7.85546875" style="812"/>
    <col min="11777" max="11777" width="4.42578125" style="812" customWidth="1"/>
    <col min="11778" max="11778" width="29.140625" style="812" customWidth="1"/>
    <col min="11779" max="11779" width="9.140625" style="812" customWidth="1"/>
    <col min="11780" max="11780" width="12.42578125" style="812" customWidth="1"/>
    <col min="11781" max="11781" width="9.42578125" style="812" customWidth="1"/>
    <col min="11782" max="11782" width="10" style="812" customWidth="1"/>
    <col min="11783" max="11783" width="12.42578125" style="812" customWidth="1"/>
    <col min="11784" max="12032" width="7.85546875" style="812"/>
    <col min="12033" max="12033" width="4.42578125" style="812" customWidth="1"/>
    <col min="12034" max="12034" width="29.140625" style="812" customWidth="1"/>
    <col min="12035" max="12035" width="9.140625" style="812" customWidth="1"/>
    <col min="12036" max="12036" width="12.42578125" style="812" customWidth="1"/>
    <col min="12037" max="12037" width="9.42578125" style="812" customWidth="1"/>
    <col min="12038" max="12038" width="10" style="812" customWidth="1"/>
    <col min="12039" max="12039" width="12.42578125" style="812" customWidth="1"/>
    <col min="12040" max="12288" width="7.85546875" style="812"/>
    <col min="12289" max="12289" width="4.42578125" style="812" customWidth="1"/>
    <col min="12290" max="12290" width="29.140625" style="812" customWidth="1"/>
    <col min="12291" max="12291" width="9.140625" style="812" customWidth="1"/>
    <col min="12292" max="12292" width="12.42578125" style="812" customWidth="1"/>
    <col min="12293" max="12293" width="9.42578125" style="812" customWidth="1"/>
    <col min="12294" max="12294" width="10" style="812" customWidth="1"/>
    <col min="12295" max="12295" width="12.42578125" style="812" customWidth="1"/>
    <col min="12296" max="12544" width="7.85546875" style="812"/>
    <col min="12545" max="12545" width="4.42578125" style="812" customWidth="1"/>
    <col min="12546" max="12546" width="29.140625" style="812" customWidth="1"/>
    <col min="12547" max="12547" width="9.140625" style="812" customWidth="1"/>
    <col min="12548" max="12548" width="12.42578125" style="812" customWidth="1"/>
    <col min="12549" max="12549" width="9.42578125" style="812" customWidth="1"/>
    <col min="12550" max="12550" width="10" style="812" customWidth="1"/>
    <col min="12551" max="12551" width="12.42578125" style="812" customWidth="1"/>
    <col min="12552" max="12800" width="7.85546875" style="812"/>
    <col min="12801" max="12801" width="4.42578125" style="812" customWidth="1"/>
    <col min="12802" max="12802" width="29.140625" style="812" customWidth="1"/>
    <col min="12803" max="12803" width="9.140625" style="812" customWidth="1"/>
    <col min="12804" max="12804" width="12.42578125" style="812" customWidth="1"/>
    <col min="12805" max="12805" width="9.42578125" style="812" customWidth="1"/>
    <col min="12806" max="12806" width="10" style="812" customWidth="1"/>
    <col min="12807" max="12807" width="12.42578125" style="812" customWidth="1"/>
    <col min="12808" max="13056" width="7.85546875" style="812"/>
    <col min="13057" max="13057" width="4.42578125" style="812" customWidth="1"/>
    <col min="13058" max="13058" width="29.140625" style="812" customWidth="1"/>
    <col min="13059" max="13059" width="9.140625" style="812" customWidth="1"/>
    <col min="13060" max="13060" width="12.42578125" style="812" customWidth="1"/>
    <col min="13061" max="13061" width="9.42578125" style="812" customWidth="1"/>
    <col min="13062" max="13062" width="10" style="812" customWidth="1"/>
    <col min="13063" max="13063" width="12.42578125" style="812" customWidth="1"/>
    <col min="13064" max="13312" width="7.85546875" style="812"/>
    <col min="13313" max="13313" width="4.42578125" style="812" customWidth="1"/>
    <col min="13314" max="13314" width="29.140625" style="812" customWidth="1"/>
    <col min="13315" max="13315" width="9.140625" style="812" customWidth="1"/>
    <col min="13316" max="13316" width="12.42578125" style="812" customWidth="1"/>
    <col min="13317" max="13317" width="9.42578125" style="812" customWidth="1"/>
    <col min="13318" max="13318" width="10" style="812" customWidth="1"/>
    <col min="13319" max="13319" width="12.42578125" style="812" customWidth="1"/>
    <col min="13320" max="13568" width="7.85546875" style="812"/>
    <col min="13569" max="13569" width="4.42578125" style="812" customWidth="1"/>
    <col min="13570" max="13570" width="29.140625" style="812" customWidth="1"/>
    <col min="13571" max="13571" width="9.140625" style="812" customWidth="1"/>
    <col min="13572" max="13572" width="12.42578125" style="812" customWidth="1"/>
    <col min="13573" max="13573" width="9.42578125" style="812" customWidth="1"/>
    <col min="13574" max="13574" width="10" style="812" customWidth="1"/>
    <col min="13575" max="13575" width="12.42578125" style="812" customWidth="1"/>
    <col min="13576" max="13824" width="7.85546875" style="812"/>
    <col min="13825" max="13825" width="4.42578125" style="812" customWidth="1"/>
    <col min="13826" max="13826" width="29.140625" style="812" customWidth="1"/>
    <col min="13827" max="13827" width="9.140625" style="812" customWidth="1"/>
    <col min="13828" max="13828" width="12.42578125" style="812" customWidth="1"/>
    <col min="13829" max="13829" width="9.42578125" style="812" customWidth="1"/>
    <col min="13830" max="13830" width="10" style="812" customWidth="1"/>
    <col min="13831" max="13831" width="12.42578125" style="812" customWidth="1"/>
    <col min="13832" max="14080" width="7.85546875" style="812"/>
    <col min="14081" max="14081" width="4.42578125" style="812" customWidth="1"/>
    <col min="14082" max="14082" width="29.140625" style="812" customWidth="1"/>
    <col min="14083" max="14083" width="9.140625" style="812" customWidth="1"/>
    <col min="14084" max="14084" width="12.42578125" style="812" customWidth="1"/>
    <col min="14085" max="14085" width="9.42578125" style="812" customWidth="1"/>
    <col min="14086" max="14086" width="10" style="812" customWidth="1"/>
    <col min="14087" max="14087" width="12.42578125" style="812" customWidth="1"/>
    <col min="14088" max="14336" width="7.85546875" style="812"/>
    <col min="14337" max="14337" width="4.42578125" style="812" customWidth="1"/>
    <col min="14338" max="14338" width="29.140625" style="812" customWidth="1"/>
    <col min="14339" max="14339" width="9.140625" style="812" customWidth="1"/>
    <col min="14340" max="14340" width="12.42578125" style="812" customWidth="1"/>
    <col min="14341" max="14341" width="9.42578125" style="812" customWidth="1"/>
    <col min="14342" max="14342" width="10" style="812" customWidth="1"/>
    <col min="14343" max="14343" width="12.42578125" style="812" customWidth="1"/>
    <col min="14344" max="14592" width="7.85546875" style="812"/>
    <col min="14593" max="14593" width="4.42578125" style="812" customWidth="1"/>
    <col min="14594" max="14594" width="29.140625" style="812" customWidth="1"/>
    <col min="14595" max="14595" width="9.140625" style="812" customWidth="1"/>
    <col min="14596" max="14596" width="12.42578125" style="812" customWidth="1"/>
    <col min="14597" max="14597" width="9.42578125" style="812" customWidth="1"/>
    <col min="14598" max="14598" width="10" style="812" customWidth="1"/>
    <col min="14599" max="14599" width="12.42578125" style="812" customWidth="1"/>
    <col min="14600" max="14848" width="7.85546875" style="812"/>
    <col min="14849" max="14849" width="4.42578125" style="812" customWidth="1"/>
    <col min="14850" max="14850" width="29.140625" style="812" customWidth="1"/>
    <col min="14851" max="14851" width="9.140625" style="812" customWidth="1"/>
    <col min="14852" max="14852" width="12.42578125" style="812" customWidth="1"/>
    <col min="14853" max="14853" width="9.42578125" style="812" customWidth="1"/>
    <col min="14854" max="14854" width="10" style="812" customWidth="1"/>
    <col min="14855" max="14855" width="12.42578125" style="812" customWidth="1"/>
    <col min="14856" max="15104" width="7.85546875" style="812"/>
    <col min="15105" max="15105" width="4.42578125" style="812" customWidth="1"/>
    <col min="15106" max="15106" width="29.140625" style="812" customWidth="1"/>
    <col min="15107" max="15107" width="9.140625" style="812" customWidth="1"/>
    <col min="15108" max="15108" width="12.42578125" style="812" customWidth="1"/>
    <col min="15109" max="15109" width="9.42578125" style="812" customWidth="1"/>
    <col min="15110" max="15110" width="10" style="812" customWidth="1"/>
    <col min="15111" max="15111" width="12.42578125" style="812" customWidth="1"/>
    <col min="15112" max="15360" width="7.85546875" style="812"/>
    <col min="15361" max="15361" width="4.42578125" style="812" customWidth="1"/>
    <col min="15362" max="15362" width="29.140625" style="812" customWidth="1"/>
    <col min="15363" max="15363" width="9.140625" style="812" customWidth="1"/>
    <col min="15364" max="15364" width="12.42578125" style="812" customWidth="1"/>
    <col min="15365" max="15365" width="9.42578125" style="812" customWidth="1"/>
    <col min="15366" max="15366" width="10" style="812" customWidth="1"/>
    <col min="15367" max="15367" width="12.42578125" style="812" customWidth="1"/>
    <col min="15368" max="15616" width="7.85546875" style="812"/>
    <col min="15617" max="15617" width="4.42578125" style="812" customWidth="1"/>
    <col min="15618" max="15618" width="29.140625" style="812" customWidth="1"/>
    <col min="15619" max="15619" width="9.140625" style="812" customWidth="1"/>
    <col min="15620" max="15620" width="12.42578125" style="812" customWidth="1"/>
    <col min="15621" max="15621" width="9.42578125" style="812" customWidth="1"/>
    <col min="15622" max="15622" width="10" style="812" customWidth="1"/>
    <col min="15623" max="15623" width="12.42578125" style="812" customWidth="1"/>
    <col min="15624" max="15872" width="7.85546875" style="812"/>
    <col min="15873" max="15873" width="4.42578125" style="812" customWidth="1"/>
    <col min="15874" max="15874" width="29.140625" style="812" customWidth="1"/>
    <col min="15875" max="15875" width="9.140625" style="812" customWidth="1"/>
    <col min="15876" max="15876" width="12.42578125" style="812" customWidth="1"/>
    <col min="15877" max="15877" width="9.42578125" style="812" customWidth="1"/>
    <col min="15878" max="15878" width="10" style="812" customWidth="1"/>
    <col min="15879" max="15879" width="12.42578125" style="812" customWidth="1"/>
    <col min="15880" max="16128" width="7.85546875" style="812"/>
    <col min="16129" max="16129" width="4.42578125" style="812" customWidth="1"/>
    <col min="16130" max="16130" width="29.140625" style="812" customWidth="1"/>
    <col min="16131" max="16131" width="9.140625" style="812" customWidth="1"/>
    <col min="16132" max="16132" width="12.42578125" style="812" customWidth="1"/>
    <col min="16133" max="16133" width="9.42578125" style="812" customWidth="1"/>
    <col min="16134" max="16134" width="10" style="812" customWidth="1"/>
    <col min="16135" max="16135" width="12.42578125" style="812" customWidth="1"/>
    <col min="16136" max="16384" width="7.85546875" style="812"/>
  </cols>
  <sheetData>
    <row r="1" spans="1:11" ht="14.25" customHeight="1">
      <c r="A1" s="1921" t="s">
        <v>1737</v>
      </c>
      <c r="B1" s="826"/>
      <c r="C1" s="827"/>
      <c r="D1" s="827"/>
      <c r="E1" s="827"/>
      <c r="F1" s="854"/>
      <c r="G1" s="827"/>
    </row>
    <row r="2" spans="1:11" ht="12.75" customHeight="1">
      <c r="A2" s="2057" t="s">
        <v>810</v>
      </c>
      <c r="B2" s="2057"/>
      <c r="C2" s="2057"/>
      <c r="D2" s="2057"/>
      <c r="E2" s="2057"/>
      <c r="F2" s="2057"/>
    </row>
    <row r="3" spans="1:11" s="911" customFormat="1" ht="21.75" customHeight="1">
      <c r="A3" s="2117" t="s">
        <v>811</v>
      </c>
      <c r="B3" s="2117"/>
      <c r="C3" s="2117"/>
      <c r="D3" s="2117"/>
      <c r="E3" s="2117"/>
      <c r="F3" s="2117"/>
      <c r="G3" s="2117"/>
    </row>
    <row r="4" spans="1:11" ht="12.95" customHeight="1">
      <c r="A4" s="2121">
        <v>2016</v>
      </c>
      <c r="B4" s="2122"/>
      <c r="C4" s="1071"/>
      <c r="D4" s="1072"/>
      <c r="E4" s="1057"/>
      <c r="F4" s="849"/>
      <c r="G4" s="849" t="s">
        <v>673</v>
      </c>
      <c r="H4" s="827"/>
      <c r="I4" s="827"/>
    </row>
    <row r="5" spans="1:11" ht="15.75" customHeight="1">
      <c r="A5" s="2134" t="s">
        <v>674</v>
      </c>
      <c r="B5" s="2132"/>
      <c r="C5" s="2140" t="s">
        <v>812</v>
      </c>
      <c r="D5" s="2167"/>
      <c r="E5" s="2167"/>
      <c r="F5" s="2167"/>
      <c r="G5" s="2149"/>
      <c r="H5" s="1081"/>
      <c r="I5" s="1081"/>
    </row>
    <row r="6" spans="1:11" ht="21.75" customHeight="1">
      <c r="A6" s="2066"/>
      <c r="B6" s="2133"/>
      <c r="C6" s="2182" t="s">
        <v>0</v>
      </c>
      <c r="D6" s="2064" t="s">
        <v>813</v>
      </c>
      <c r="E6" s="2064" t="s">
        <v>814</v>
      </c>
      <c r="F6" s="2064" t="s">
        <v>815</v>
      </c>
      <c r="G6" s="2064" t="s">
        <v>816</v>
      </c>
    </row>
    <row r="7" spans="1:11" ht="21" customHeight="1">
      <c r="A7" s="2066"/>
      <c r="B7" s="2133"/>
      <c r="C7" s="2182"/>
      <c r="D7" s="2064"/>
      <c r="E7" s="2064"/>
      <c r="F7" s="2064"/>
      <c r="G7" s="2064"/>
    </row>
    <row r="8" spans="1:11" ht="12.95" customHeight="1">
      <c r="A8" s="827"/>
      <c r="B8" s="827"/>
      <c r="C8" s="854"/>
      <c r="D8" s="854"/>
      <c r="E8" s="854"/>
      <c r="F8" s="854"/>
      <c r="G8" s="827"/>
    </row>
    <row r="9" spans="1:11" s="826" customFormat="1" ht="15.75" customHeight="1">
      <c r="A9" s="826" t="s">
        <v>0</v>
      </c>
      <c r="B9" s="853"/>
      <c r="C9" s="873">
        <v>405</v>
      </c>
      <c r="D9" s="873">
        <v>61</v>
      </c>
      <c r="E9" s="873">
        <v>209</v>
      </c>
      <c r="F9" s="873">
        <v>9</v>
      </c>
      <c r="G9" s="873">
        <v>14</v>
      </c>
      <c r="I9" s="844"/>
      <c r="J9" s="843"/>
      <c r="K9" s="844"/>
    </row>
    <row r="10" spans="1:11" s="826" customFormat="1" ht="15.75" customHeight="1"/>
    <row r="11" spans="1:11" s="827" customFormat="1" ht="15.75" customHeight="1">
      <c r="B11" s="827" t="s">
        <v>681</v>
      </c>
      <c r="C11" s="843">
        <v>84</v>
      </c>
      <c r="D11" s="844">
        <v>13</v>
      </c>
      <c r="E11" s="844">
        <v>30</v>
      </c>
      <c r="F11" s="844">
        <v>0</v>
      </c>
      <c r="G11" s="844">
        <v>3</v>
      </c>
      <c r="H11" s="844"/>
      <c r="I11" s="844"/>
      <c r="J11" s="844"/>
      <c r="K11" s="844"/>
    </row>
    <row r="12" spans="1:11" s="827" customFormat="1" ht="15.75" customHeight="1">
      <c r="B12" s="827" t="s">
        <v>682</v>
      </c>
      <c r="C12" s="873">
        <v>43</v>
      </c>
      <c r="D12" s="874">
        <v>4</v>
      </c>
      <c r="E12" s="874">
        <v>29</v>
      </c>
      <c r="F12" s="874">
        <v>0</v>
      </c>
      <c r="G12" s="874">
        <v>0</v>
      </c>
      <c r="H12" s="844"/>
      <c r="I12" s="844"/>
      <c r="J12" s="844"/>
      <c r="K12" s="844"/>
    </row>
    <row r="13" spans="1:11" s="827" customFormat="1" ht="15.75" customHeight="1">
      <c r="B13" s="845" t="s">
        <v>683</v>
      </c>
      <c r="C13" s="873">
        <v>8</v>
      </c>
      <c r="D13" s="874">
        <v>3</v>
      </c>
      <c r="E13" s="874">
        <v>3</v>
      </c>
      <c r="F13" s="874">
        <v>0</v>
      </c>
      <c r="G13" s="874">
        <v>0</v>
      </c>
      <c r="H13" s="844"/>
      <c r="I13" s="844"/>
      <c r="J13" s="844"/>
      <c r="K13" s="844"/>
    </row>
    <row r="14" spans="1:11" s="827" customFormat="1" ht="15.75" customHeight="1">
      <c r="B14" s="845" t="s">
        <v>684</v>
      </c>
      <c r="C14" s="873">
        <v>32</v>
      </c>
      <c r="D14" s="874">
        <v>6</v>
      </c>
      <c r="E14" s="874">
        <v>10</v>
      </c>
      <c r="F14" s="874">
        <v>2</v>
      </c>
      <c r="G14" s="874">
        <v>1</v>
      </c>
      <c r="H14" s="844"/>
      <c r="I14" s="844"/>
      <c r="J14" s="844"/>
      <c r="K14" s="844"/>
    </row>
    <row r="15" spans="1:11" s="827" customFormat="1" ht="15.75" customHeight="1">
      <c r="B15" s="845" t="s">
        <v>685</v>
      </c>
      <c r="C15" s="873">
        <v>56</v>
      </c>
      <c r="D15" s="874">
        <v>10</v>
      </c>
      <c r="E15" s="874">
        <v>29</v>
      </c>
      <c r="F15" s="874">
        <v>2</v>
      </c>
      <c r="G15" s="874">
        <v>4</v>
      </c>
      <c r="H15" s="844"/>
      <c r="I15" s="844"/>
      <c r="J15" s="844"/>
      <c r="K15" s="844"/>
    </row>
    <row r="16" spans="1:11" s="827" customFormat="1" ht="15.75" customHeight="1">
      <c r="B16" s="845" t="s">
        <v>686</v>
      </c>
      <c r="C16" s="873">
        <v>51</v>
      </c>
      <c r="D16" s="874">
        <v>7</v>
      </c>
      <c r="E16" s="874">
        <v>29</v>
      </c>
      <c r="F16" s="874">
        <v>2</v>
      </c>
      <c r="G16" s="874">
        <v>1</v>
      </c>
      <c r="H16" s="844"/>
      <c r="I16" s="844"/>
      <c r="J16" s="844"/>
      <c r="K16" s="844"/>
    </row>
    <row r="17" spans="1:11" s="827" customFormat="1" ht="15.75" customHeight="1">
      <c r="B17" s="845" t="s">
        <v>687</v>
      </c>
      <c r="C17" s="873">
        <v>49</v>
      </c>
      <c r="D17" s="874">
        <v>10</v>
      </c>
      <c r="E17" s="874">
        <v>20</v>
      </c>
      <c r="F17" s="874">
        <v>3</v>
      </c>
      <c r="G17" s="874">
        <v>2</v>
      </c>
      <c r="H17" s="844"/>
      <c r="I17" s="844"/>
      <c r="J17" s="844"/>
      <c r="K17" s="844"/>
    </row>
    <row r="18" spans="1:11" s="827" customFormat="1" ht="15.75" customHeight="1">
      <c r="B18" s="845" t="s">
        <v>688</v>
      </c>
      <c r="C18" s="873">
        <v>60</v>
      </c>
      <c r="D18" s="874">
        <v>7</v>
      </c>
      <c r="E18" s="874">
        <v>47</v>
      </c>
      <c r="F18" s="874">
        <v>0</v>
      </c>
      <c r="G18" s="874">
        <v>1</v>
      </c>
      <c r="H18" s="844"/>
      <c r="I18" s="844"/>
      <c r="J18" s="844"/>
      <c r="K18" s="844"/>
    </row>
    <row r="19" spans="1:11" s="827" customFormat="1" ht="15.75" customHeight="1">
      <c r="B19" s="845" t="s">
        <v>689</v>
      </c>
      <c r="C19" s="873">
        <v>17</v>
      </c>
      <c r="D19" s="874">
        <v>1</v>
      </c>
      <c r="E19" s="874">
        <v>12</v>
      </c>
      <c r="F19" s="874">
        <v>0</v>
      </c>
      <c r="G19" s="874">
        <v>2</v>
      </c>
      <c r="H19" s="844"/>
      <c r="I19" s="844"/>
      <c r="J19" s="844"/>
      <c r="K19" s="844"/>
    </row>
    <row r="20" spans="1:11" s="827" customFormat="1" ht="15.75" customHeight="1">
      <c r="B20" s="431" t="s">
        <v>690</v>
      </c>
      <c r="C20" s="873">
        <v>5</v>
      </c>
      <c r="D20" s="874">
        <v>0</v>
      </c>
      <c r="E20" s="874">
        <v>0</v>
      </c>
      <c r="F20" s="874">
        <v>0</v>
      </c>
      <c r="G20" s="874">
        <v>0</v>
      </c>
      <c r="H20" s="844"/>
      <c r="I20" s="844"/>
      <c r="J20" s="844"/>
      <c r="K20" s="844"/>
    </row>
    <row r="21" spans="1:11" ht="6.95" customHeight="1" thickBot="1">
      <c r="A21" s="840"/>
      <c r="B21" s="840"/>
      <c r="C21" s="1084"/>
      <c r="D21" s="1084"/>
      <c r="E21" s="1084"/>
      <c r="F21" s="1084"/>
      <c r="G21" s="1084"/>
    </row>
    <row r="22" spans="1:11" ht="5.25" customHeight="1" thickTop="1">
      <c r="A22" s="827"/>
      <c r="B22" s="827"/>
      <c r="C22" s="854"/>
      <c r="D22" s="854"/>
      <c r="E22" s="827"/>
      <c r="F22" s="827"/>
      <c r="G22" s="827"/>
    </row>
    <row r="23" spans="1:11" ht="19.5" customHeight="1">
      <c r="A23" s="2120"/>
      <c r="B23" s="2120"/>
      <c r="C23" s="2120"/>
      <c r="D23" s="2120"/>
      <c r="E23" s="2120"/>
      <c r="F23" s="827"/>
    </row>
  </sheetData>
  <mergeCells count="11">
    <mergeCell ref="A23:E23"/>
    <mergeCell ref="A2:F2"/>
    <mergeCell ref="A3:G3"/>
    <mergeCell ref="A4:B4"/>
    <mergeCell ref="A5:B7"/>
    <mergeCell ref="C5:G5"/>
    <mergeCell ref="C6:C7"/>
    <mergeCell ref="D6:D7"/>
    <mergeCell ref="E6:E7"/>
    <mergeCell ref="F6:F7"/>
    <mergeCell ref="G6:G7"/>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dimension ref="A1:L26"/>
  <sheetViews>
    <sheetView workbookViewId="0"/>
  </sheetViews>
  <sheetFormatPr defaultRowHeight="12.75"/>
  <cols>
    <col min="1" max="1" width="3.7109375" style="1124" customWidth="1"/>
    <col min="2" max="2" width="37.5703125" style="1124" customWidth="1"/>
    <col min="3" max="256" width="9.140625" style="1124"/>
    <col min="257" max="257" width="3.7109375" style="1124" customWidth="1"/>
    <col min="258" max="258" width="37.5703125" style="1124" customWidth="1"/>
    <col min="259" max="512" width="9.140625" style="1124"/>
    <col min="513" max="513" width="3.7109375" style="1124" customWidth="1"/>
    <col min="514" max="514" width="37.5703125" style="1124" customWidth="1"/>
    <col min="515" max="768" width="9.140625" style="1124"/>
    <col min="769" max="769" width="3.7109375" style="1124" customWidth="1"/>
    <col min="770" max="770" width="37.5703125" style="1124" customWidth="1"/>
    <col min="771" max="1024" width="9.140625" style="1124"/>
    <col min="1025" max="1025" width="3.7109375" style="1124" customWidth="1"/>
    <col min="1026" max="1026" width="37.5703125" style="1124" customWidth="1"/>
    <col min="1027" max="1280" width="9.140625" style="1124"/>
    <col min="1281" max="1281" width="3.7109375" style="1124" customWidth="1"/>
    <col min="1282" max="1282" width="37.5703125" style="1124" customWidth="1"/>
    <col min="1283" max="1536" width="9.140625" style="1124"/>
    <col min="1537" max="1537" width="3.7109375" style="1124" customWidth="1"/>
    <col min="1538" max="1538" width="37.5703125" style="1124" customWidth="1"/>
    <col min="1539" max="1792" width="9.140625" style="1124"/>
    <col min="1793" max="1793" width="3.7109375" style="1124" customWidth="1"/>
    <col min="1794" max="1794" width="37.5703125" style="1124" customWidth="1"/>
    <col min="1795" max="2048" width="9.140625" style="1124"/>
    <col min="2049" max="2049" width="3.7109375" style="1124" customWidth="1"/>
    <col min="2050" max="2050" width="37.5703125" style="1124" customWidth="1"/>
    <col min="2051" max="2304" width="9.140625" style="1124"/>
    <col min="2305" max="2305" width="3.7109375" style="1124" customWidth="1"/>
    <col min="2306" max="2306" width="37.5703125" style="1124" customWidth="1"/>
    <col min="2307" max="2560" width="9.140625" style="1124"/>
    <col min="2561" max="2561" width="3.7109375" style="1124" customWidth="1"/>
    <col min="2562" max="2562" width="37.5703125" style="1124" customWidth="1"/>
    <col min="2563" max="2816" width="9.140625" style="1124"/>
    <col min="2817" max="2817" width="3.7109375" style="1124" customWidth="1"/>
    <col min="2818" max="2818" width="37.5703125" style="1124" customWidth="1"/>
    <col min="2819" max="3072" width="9.140625" style="1124"/>
    <col min="3073" max="3073" width="3.7109375" style="1124" customWidth="1"/>
    <col min="3074" max="3074" width="37.5703125" style="1124" customWidth="1"/>
    <col min="3075" max="3328" width="9.140625" style="1124"/>
    <col min="3329" max="3329" width="3.7109375" style="1124" customWidth="1"/>
    <col min="3330" max="3330" width="37.5703125" style="1124" customWidth="1"/>
    <col min="3331" max="3584" width="9.140625" style="1124"/>
    <col min="3585" max="3585" width="3.7109375" style="1124" customWidth="1"/>
    <col min="3586" max="3586" width="37.5703125" style="1124" customWidth="1"/>
    <col min="3587" max="3840" width="9.140625" style="1124"/>
    <col min="3841" max="3841" width="3.7109375" style="1124" customWidth="1"/>
    <col min="3842" max="3842" width="37.5703125" style="1124" customWidth="1"/>
    <col min="3843" max="4096" width="9.140625" style="1124"/>
    <col min="4097" max="4097" width="3.7109375" style="1124" customWidth="1"/>
    <col min="4098" max="4098" width="37.5703125" style="1124" customWidth="1"/>
    <col min="4099" max="4352" width="9.140625" style="1124"/>
    <col min="4353" max="4353" width="3.7109375" style="1124" customWidth="1"/>
    <col min="4354" max="4354" width="37.5703125" style="1124" customWidth="1"/>
    <col min="4355" max="4608" width="9.140625" style="1124"/>
    <col min="4609" max="4609" width="3.7109375" style="1124" customWidth="1"/>
    <col min="4610" max="4610" width="37.5703125" style="1124" customWidth="1"/>
    <col min="4611" max="4864" width="9.140625" style="1124"/>
    <col min="4865" max="4865" width="3.7109375" style="1124" customWidth="1"/>
    <col min="4866" max="4866" width="37.5703125" style="1124" customWidth="1"/>
    <col min="4867" max="5120" width="9.140625" style="1124"/>
    <col min="5121" max="5121" width="3.7109375" style="1124" customWidth="1"/>
    <col min="5122" max="5122" width="37.5703125" style="1124" customWidth="1"/>
    <col min="5123" max="5376" width="9.140625" style="1124"/>
    <col min="5377" max="5377" width="3.7109375" style="1124" customWidth="1"/>
    <col min="5378" max="5378" width="37.5703125" style="1124" customWidth="1"/>
    <col min="5379" max="5632" width="9.140625" style="1124"/>
    <col min="5633" max="5633" width="3.7109375" style="1124" customWidth="1"/>
    <col min="5634" max="5634" width="37.5703125" style="1124" customWidth="1"/>
    <col min="5635" max="5888" width="9.140625" style="1124"/>
    <col min="5889" max="5889" width="3.7109375" style="1124" customWidth="1"/>
    <col min="5890" max="5890" width="37.5703125" style="1124" customWidth="1"/>
    <col min="5891" max="6144" width="9.140625" style="1124"/>
    <col min="6145" max="6145" width="3.7109375" style="1124" customWidth="1"/>
    <col min="6146" max="6146" width="37.5703125" style="1124" customWidth="1"/>
    <col min="6147" max="6400" width="9.140625" style="1124"/>
    <col min="6401" max="6401" width="3.7109375" style="1124" customWidth="1"/>
    <col min="6402" max="6402" width="37.5703125" style="1124" customWidth="1"/>
    <col min="6403" max="6656" width="9.140625" style="1124"/>
    <col min="6657" max="6657" width="3.7109375" style="1124" customWidth="1"/>
    <col min="6658" max="6658" width="37.5703125" style="1124" customWidth="1"/>
    <col min="6659" max="6912" width="9.140625" style="1124"/>
    <col min="6913" max="6913" width="3.7109375" style="1124" customWidth="1"/>
    <col min="6914" max="6914" width="37.5703125" style="1124" customWidth="1"/>
    <col min="6915" max="7168" width="9.140625" style="1124"/>
    <col min="7169" max="7169" width="3.7109375" style="1124" customWidth="1"/>
    <col min="7170" max="7170" width="37.5703125" style="1124" customWidth="1"/>
    <col min="7171" max="7424" width="9.140625" style="1124"/>
    <col min="7425" max="7425" width="3.7109375" style="1124" customWidth="1"/>
    <col min="7426" max="7426" width="37.5703125" style="1124" customWidth="1"/>
    <col min="7427" max="7680" width="9.140625" style="1124"/>
    <col min="7681" max="7681" width="3.7109375" style="1124" customWidth="1"/>
    <col min="7682" max="7682" width="37.5703125" style="1124" customWidth="1"/>
    <col min="7683" max="7936" width="9.140625" style="1124"/>
    <col min="7937" max="7937" width="3.7109375" style="1124" customWidth="1"/>
    <col min="7938" max="7938" width="37.5703125" style="1124" customWidth="1"/>
    <col min="7939" max="8192" width="9.140625" style="1124"/>
    <col min="8193" max="8193" width="3.7109375" style="1124" customWidth="1"/>
    <col min="8194" max="8194" width="37.5703125" style="1124" customWidth="1"/>
    <col min="8195" max="8448" width="9.140625" style="1124"/>
    <col min="8449" max="8449" width="3.7109375" style="1124" customWidth="1"/>
    <col min="8450" max="8450" width="37.5703125" style="1124" customWidth="1"/>
    <col min="8451" max="8704" width="9.140625" style="1124"/>
    <col min="8705" max="8705" width="3.7109375" style="1124" customWidth="1"/>
    <col min="8706" max="8706" width="37.5703125" style="1124" customWidth="1"/>
    <col min="8707" max="8960" width="9.140625" style="1124"/>
    <col min="8961" max="8961" width="3.7109375" style="1124" customWidth="1"/>
    <col min="8962" max="8962" width="37.5703125" style="1124" customWidth="1"/>
    <col min="8963" max="9216" width="9.140625" style="1124"/>
    <col min="9217" max="9217" width="3.7109375" style="1124" customWidth="1"/>
    <col min="9218" max="9218" width="37.5703125" style="1124" customWidth="1"/>
    <col min="9219" max="9472" width="9.140625" style="1124"/>
    <col min="9473" max="9473" width="3.7109375" style="1124" customWidth="1"/>
    <col min="9474" max="9474" width="37.5703125" style="1124" customWidth="1"/>
    <col min="9475" max="9728" width="9.140625" style="1124"/>
    <col min="9729" max="9729" width="3.7109375" style="1124" customWidth="1"/>
    <col min="9730" max="9730" width="37.5703125" style="1124" customWidth="1"/>
    <col min="9731" max="9984" width="9.140625" style="1124"/>
    <col min="9985" max="9985" width="3.7109375" style="1124" customWidth="1"/>
    <col min="9986" max="9986" width="37.5703125" style="1124" customWidth="1"/>
    <col min="9987" max="10240" width="9.140625" style="1124"/>
    <col min="10241" max="10241" width="3.7109375" style="1124" customWidth="1"/>
    <col min="10242" max="10242" width="37.5703125" style="1124" customWidth="1"/>
    <col min="10243" max="10496" width="9.140625" style="1124"/>
    <col min="10497" max="10497" width="3.7109375" style="1124" customWidth="1"/>
    <col min="10498" max="10498" width="37.5703125" style="1124" customWidth="1"/>
    <col min="10499" max="10752" width="9.140625" style="1124"/>
    <col min="10753" max="10753" width="3.7109375" style="1124" customWidth="1"/>
    <col min="10754" max="10754" width="37.5703125" style="1124" customWidth="1"/>
    <col min="10755" max="11008" width="9.140625" style="1124"/>
    <col min="11009" max="11009" width="3.7109375" style="1124" customWidth="1"/>
    <col min="11010" max="11010" width="37.5703125" style="1124" customWidth="1"/>
    <col min="11011" max="11264" width="9.140625" style="1124"/>
    <col min="11265" max="11265" width="3.7109375" style="1124" customWidth="1"/>
    <col min="11266" max="11266" width="37.5703125" style="1124" customWidth="1"/>
    <col min="11267" max="11520" width="9.140625" style="1124"/>
    <col min="11521" max="11521" width="3.7109375" style="1124" customWidth="1"/>
    <col min="11522" max="11522" width="37.5703125" style="1124" customWidth="1"/>
    <col min="11523" max="11776" width="9.140625" style="1124"/>
    <col min="11777" max="11777" width="3.7109375" style="1124" customWidth="1"/>
    <col min="11778" max="11778" width="37.5703125" style="1124" customWidth="1"/>
    <col min="11779" max="12032" width="9.140625" style="1124"/>
    <col min="12033" max="12033" width="3.7109375" style="1124" customWidth="1"/>
    <col min="12034" max="12034" width="37.5703125" style="1124" customWidth="1"/>
    <col min="12035" max="12288" width="9.140625" style="1124"/>
    <col min="12289" max="12289" width="3.7109375" style="1124" customWidth="1"/>
    <col min="12290" max="12290" width="37.5703125" style="1124" customWidth="1"/>
    <col min="12291" max="12544" width="9.140625" style="1124"/>
    <col min="12545" max="12545" width="3.7109375" style="1124" customWidth="1"/>
    <col min="12546" max="12546" width="37.5703125" style="1124" customWidth="1"/>
    <col min="12547" max="12800" width="9.140625" style="1124"/>
    <col min="12801" max="12801" width="3.7109375" style="1124" customWidth="1"/>
    <col min="12802" max="12802" width="37.5703125" style="1124" customWidth="1"/>
    <col min="12803" max="13056" width="9.140625" style="1124"/>
    <col min="13057" max="13057" width="3.7109375" style="1124" customWidth="1"/>
    <col min="13058" max="13058" width="37.5703125" style="1124" customWidth="1"/>
    <col min="13059" max="13312" width="9.140625" style="1124"/>
    <col min="13313" max="13313" width="3.7109375" style="1124" customWidth="1"/>
    <col min="13314" max="13314" width="37.5703125" style="1124" customWidth="1"/>
    <col min="13315" max="13568" width="9.140625" style="1124"/>
    <col min="13569" max="13569" width="3.7109375" style="1124" customWidth="1"/>
    <col min="13570" max="13570" width="37.5703125" style="1124" customWidth="1"/>
    <col min="13571" max="13824" width="9.140625" style="1124"/>
    <col min="13825" max="13825" width="3.7109375" style="1124" customWidth="1"/>
    <col min="13826" max="13826" width="37.5703125" style="1124" customWidth="1"/>
    <col min="13827" max="14080" width="9.140625" style="1124"/>
    <col min="14081" max="14081" width="3.7109375" style="1124" customWidth="1"/>
    <col min="14082" max="14082" width="37.5703125" style="1124" customWidth="1"/>
    <col min="14083" max="14336" width="9.140625" style="1124"/>
    <col min="14337" max="14337" width="3.7109375" style="1124" customWidth="1"/>
    <col min="14338" max="14338" width="37.5703125" style="1124" customWidth="1"/>
    <col min="14339" max="14592" width="9.140625" style="1124"/>
    <col min="14593" max="14593" width="3.7109375" style="1124" customWidth="1"/>
    <col min="14594" max="14594" width="37.5703125" style="1124" customWidth="1"/>
    <col min="14595" max="14848" width="9.140625" style="1124"/>
    <col min="14849" max="14849" width="3.7109375" style="1124" customWidth="1"/>
    <col min="14850" max="14850" width="37.5703125" style="1124" customWidth="1"/>
    <col min="14851" max="15104" width="9.140625" style="1124"/>
    <col min="15105" max="15105" width="3.7109375" style="1124" customWidth="1"/>
    <col min="15106" max="15106" width="37.5703125" style="1124" customWidth="1"/>
    <col min="15107" max="15360" width="9.140625" style="1124"/>
    <col min="15361" max="15361" width="3.7109375" style="1124" customWidth="1"/>
    <col min="15362" max="15362" width="37.5703125" style="1124" customWidth="1"/>
    <col min="15363" max="15616" width="9.140625" style="1124"/>
    <col min="15617" max="15617" width="3.7109375" style="1124" customWidth="1"/>
    <col min="15618" max="15618" width="37.5703125" style="1124" customWidth="1"/>
    <col min="15619" max="15872" width="9.140625" style="1124"/>
    <col min="15873" max="15873" width="3.7109375" style="1124" customWidth="1"/>
    <col min="15874" max="15874" width="37.5703125" style="1124" customWidth="1"/>
    <col min="15875" max="16128" width="9.140625" style="1124"/>
    <col min="16129" max="16129" width="3.7109375" style="1124" customWidth="1"/>
    <col min="16130" max="16130" width="37.5703125" style="1124" customWidth="1"/>
    <col min="16131" max="16384" width="9.140625" style="1124"/>
  </cols>
  <sheetData>
    <row r="1" spans="1:9" ht="14.25" customHeight="1">
      <c r="A1" s="1921" t="s">
        <v>1737</v>
      </c>
    </row>
    <row r="2" spans="1:9" s="812" customFormat="1" ht="12.75" customHeight="1">
      <c r="A2" s="2184" t="s">
        <v>810</v>
      </c>
      <c r="B2" s="2184"/>
      <c r="C2" s="2184"/>
      <c r="D2" s="2184"/>
      <c r="E2" s="2184"/>
      <c r="F2" s="2184"/>
      <c r="G2" s="2043"/>
    </row>
    <row r="3" spans="1:9" s="911" customFormat="1" ht="21.75" customHeight="1">
      <c r="A3" s="2126" t="s">
        <v>817</v>
      </c>
      <c r="B3" s="2126"/>
      <c r="C3" s="2126"/>
      <c r="D3" s="2126"/>
      <c r="E3" s="2126"/>
      <c r="F3" s="2126"/>
      <c r="G3" s="1952"/>
    </row>
    <row r="4" spans="1:9" s="812" customFormat="1" ht="12.95" customHeight="1">
      <c r="A4" s="2121">
        <v>2016</v>
      </c>
      <c r="B4" s="2174"/>
      <c r="C4" s="1071"/>
      <c r="D4" s="1072"/>
      <c r="E4" s="1057"/>
      <c r="G4" s="849" t="s">
        <v>673</v>
      </c>
      <c r="H4" s="827"/>
      <c r="I4" s="827"/>
    </row>
    <row r="5" spans="1:9" s="812" customFormat="1" ht="18.75" customHeight="1">
      <c r="A5" s="2134" t="s">
        <v>674</v>
      </c>
      <c r="B5" s="2132"/>
      <c r="C5" s="2140" t="s">
        <v>818</v>
      </c>
      <c r="D5" s="2167"/>
      <c r="E5" s="2167"/>
      <c r="F5" s="2167"/>
      <c r="G5" s="2149"/>
      <c r="H5" s="1081"/>
      <c r="I5" s="1081"/>
    </row>
    <row r="6" spans="1:9" s="812" customFormat="1" ht="21.75" customHeight="1">
      <c r="A6" s="2135"/>
      <c r="B6" s="2133"/>
      <c r="C6" s="2182" t="s">
        <v>819</v>
      </c>
      <c r="D6" s="2182" t="s">
        <v>820</v>
      </c>
      <c r="E6" s="2064" t="s">
        <v>821</v>
      </c>
      <c r="F6" s="2064" t="s">
        <v>822</v>
      </c>
      <c r="G6" s="2183" t="s">
        <v>823</v>
      </c>
    </row>
    <row r="7" spans="1:9" s="812" customFormat="1" ht="18" customHeight="1">
      <c r="A7" s="2135"/>
      <c r="B7" s="2133"/>
      <c r="C7" s="2182"/>
      <c r="D7" s="2182"/>
      <c r="E7" s="2064"/>
      <c r="F7" s="2064"/>
      <c r="G7" s="2183"/>
    </row>
    <row r="8" spans="1:9" s="812" customFormat="1" ht="12.95" customHeight="1">
      <c r="A8" s="827"/>
      <c r="B8" s="827"/>
      <c r="C8" s="854"/>
      <c r="D8" s="854"/>
      <c r="E8" s="854"/>
      <c r="F8" s="854"/>
      <c r="G8" s="827"/>
    </row>
    <row r="9" spans="1:9" s="826" customFormat="1" ht="15.75" customHeight="1">
      <c r="A9" s="826" t="s">
        <v>0</v>
      </c>
      <c r="B9" s="853"/>
      <c r="C9" s="873">
        <v>10</v>
      </c>
      <c r="D9" s="873">
        <v>37</v>
      </c>
      <c r="E9" s="873">
        <v>2</v>
      </c>
      <c r="F9" s="873">
        <v>9</v>
      </c>
      <c r="G9" s="873">
        <v>54</v>
      </c>
      <c r="I9" s="844"/>
    </row>
    <row r="10" spans="1:9" s="826" customFormat="1" ht="15.75" customHeight="1"/>
    <row r="11" spans="1:9" s="827" customFormat="1" ht="15.75" customHeight="1">
      <c r="B11" s="827" t="s">
        <v>681</v>
      </c>
      <c r="C11" s="844">
        <v>3</v>
      </c>
      <c r="D11" s="844">
        <v>18</v>
      </c>
      <c r="E11" s="844">
        <v>1</v>
      </c>
      <c r="F11" s="844">
        <v>7</v>
      </c>
      <c r="G11" s="844">
        <v>9</v>
      </c>
      <c r="I11" s="844"/>
    </row>
    <row r="12" spans="1:9" s="827" customFormat="1" ht="15.75" customHeight="1">
      <c r="B12" s="827" t="s">
        <v>682</v>
      </c>
      <c r="C12" s="874">
        <v>1</v>
      </c>
      <c r="D12" s="874">
        <v>4</v>
      </c>
      <c r="E12" s="874">
        <v>0</v>
      </c>
      <c r="F12" s="874">
        <v>0</v>
      </c>
      <c r="G12" s="874">
        <v>5</v>
      </c>
      <c r="I12" s="844"/>
    </row>
    <row r="13" spans="1:9" s="827" customFormat="1" ht="15.75" customHeight="1">
      <c r="B13" s="845" t="s">
        <v>683</v>
      </c>
      <c r="C13" s="874">
        <v>1</v>
      </c>
      <c r="D13" s="874">
        <v>0</v>
      </c>
      <c r="E13" s="874">
        <v>0</v>
      </c>
      <c r="F13" s="874">
        <v>0</v>
      </c>
      <c r="G13" s="874">
        <v>1</v>
      </c>
      <c r="I13" s="844"/>
    </row>
    <row r="14" spans="1:9" s="827" customFormat="1" ht="15.75" customHeight="1">
      <c r="B14" s="845" t="s">
        <v>684</v>
      </c>
      <c r="C14" s="874">
        <v>0</v>
      </c>
      <c r="D14" s="874">
        <v>2</v>
      </c>
      <c r="E14" s="874">
        <v>1</v>
      </c>
      <c r="F14" s="874">
        <v>0</v>
      </c>
      <c r="G14" s="874">
        <v>10</v>
      </c>
      <c r="I14" s="844"/>
    </row>
    <row r="15" spans="1:9" s="827" customFormat="1" ht="15.75" customHeight="1">
      <c r="B15" s="845" t="s">
        <v>685</v>
      </c>
      <c r="C15" s="874">
        <v>0</v>
      </c>
      <c r="D15" s="874">
        <v>2</v>
      </c>
      <c r="E15" s="874">
        <v>0</v>
      </c>
      <c r="F15" s="874">
        <v>0</v>
      </c>
      <c r="G15" s="874">
        <v>9</v>
      </c>
      <c r="I15" s="844"/>
    </row>
    <row r="16" spans="1:9" s="827" customFormat="1" ht="15.75" customHeight="1">
      <c r="B16" s="845" t="s">
        <v>686</v>
      </c>
      <c r="C16" s="874">
        <v>1</v>
      </c>
      <c r="D16" s="874">
        <v>2</v>
      </c>
      <c r="E16" s="874">
        <v>0</v>
      </c>
      <c r="F16" s="874">
        <v>1</v>
      </c>
      <c r="G16" s="874">
        <v>8</v>
      </c>
      <c r="I16" s="844"/>
    </row>
    <row r="17" spans="1:12" s="827" customFormat="1" ht="15.75" customHeight="1">
      <c r="B17" s="845" t="s">
        <v>687</v>
      </c>
      <c r="C17" s="874">
        <v>1</v>
      </c>
      <c r="D17" s="874">
        <v>6</v>
      </c>
      <c r="E17" s="874">
        <v>0</v>
      </c>
      <c r="F17" s="874">
        <v>0</v>
      </c>
      <c r="G17" s="874">
        <v>7</v>
      </c>
      <c r="I17" s="844"/>
    </row>
    <row r="18" spans="1:12" s="827" customFormat="1" ht="15.75" customHeight="1">
      <c r="B18" s="845" t="s">
        <v>688</v>
      </c>
      <c r="C18" s="874">
        <v>1</v>
      </c>
      <c r="D18" s="874">
        <v>1</v>
      </c>
      <c r="E18" s="874">
        <v>0</v>
      </c>
      <c r="F18" s="874">
        <v>0</v>
      </c>
      <c r="G18" s="874">
        <v>3</v>
      </c>
      <c r="I18" s="844"/>
    </row>
    <row r="19" spans="1:12" s="827" customFormat="1" ht="15.75" customHeight="1">
      <c r="B19" s="845" t="s">
        <v>689</v>
      </c>
      <c r="C19" s="874">
        <v>0</v>
      </c>
      <c r="D19" s="874">
        <v>1</v>
      </c>
      <c r="E19" s="874">
        <v>0</v>
      </c>
      <c r="F19" s="874">
        <v>0</v>
      </c>
      <c r="G19" s="874">
        <v>1</v>
      </c>
      <c r="I19" s="844"/>
    </row>
    <row r="20" spans="1:12" s="827" customFormat="1" ht="15.75" customHeight="1">
      <c r="B20" s="431" t="s">
        <v>690</v>
      </c>
      <c r="C20" s="874">
        <v>2</v>
      </c>
      <c r="D20" s="874">
        <v>1</v>
      </c>
      <c r="E20" s="874">
        <v>0</v>
      </c>
      <c r="F20" s="874">
        <v>1</v>
      </c>
      <c r="G20" s="874">
        <v>1</v>
      </c>
      <c r="I20" s="844"/>
    </row>
    <row r="21" spans="1:12" s="812" customFormat="1" ht="6.95" customHeight="1" thickBot="1">
      <c r="A21" s="840"/>
      <c r="B21" s="840"/>
      <c r="C21" s="1084"/>
      <c r="D21" s="1084"/>
      <c r="E21" s="1084"/>
      <c r="F21" s="1084"/>
      <c r="G21" s="1084"/>
    </row>
    <row r="22" spans="1:12" s="812" customFormat="1" ht="3.75" customHeight="1" thickTop="1">
      <c r="A22" s="431"/>
      <c r="B22" s="431"/>
      <c r="C22" s="1071"/>
      <c r="D22" s="1071"/>
      <c r="E22" s="1071"/>
      <c r="F22" s="1071"/>
      <c r="G22" s="1071"/>
    </row>
    <row r="23" spans="1:12" s="812" customFormat="1" ht="12.95" customHeight="1">
      <c r="A23" s="2116" t="s">
        <v>670</v>
      </c>
      <c r="B23" s="2116"/>
      <c r="C23" s="2116"/>
      <c r="D23" s="2116"/>
      <c r="E23" s="2116"/>
    </row>
    <row r="25" spans="1:12" s="1089" customFormat="1" ht="12" customHeight="1">
      <c r="A25" s="1086" t="s">
        <v>691</v>
      </c>
      <c r="B25" s="1086"/>
      <c r="C25" s="1087"/>
      <c r="D25" s="1086"/>
      <c r="E25" s="1086"/>
      <c r="F25" s="1086"/>
      <c r="G25" s="1086"/>
      <c r="H25" s="1086"/>
      <c r="I25" s="1086"/>
      <c r="J25" s="1086"/>
      <c r="K25" s="1088"/>
      <c r="L25" s="1088"/>
    </row>
    <row r="26" spans="1:12" s="1109" customFormat="1" ht="9" customHeight="1">
      <c r="A26" s="1098" t="s">
        <v>692</v>
      </c>
      <c r="B26" s="1086"/>
      <c r="C26" s="1087"/>
      <c r="D26" s="1086"/>
      <c r="E26" s="1086"/>
      <c r="F26" s="1086"/>
      <c r="G26" s="1086"/>
      <c r="H26" s="1086"/>
      <c r="I26" s="1086"/>
      <c r="J26" s="1086"/>
      <c r="K26" s="1088"/>
      <c r="L26" s="1088"/>
    </row>
  </sheetData>
  <mergeCells count="11">
    <mergeCell ref="A23:E23"/>
    <mergeCell ref="A2:G2"/>
    <mergeCell ref="A3:G3"/>
    <mergeCell ref="A4:B4"/>
    <mergeCell ref="A5:B7"/>
    <mergeCell ref="C5:G5"/>
    <mergeCell ref="C6:C7"/>
    <mergeCell ref="D6:D7"/>
    <mergeCell ref="E6:E7"/>
    <mergeCell ref="F6:F7"/>
    <mergeCell ref="G6:G7"/>
  </mergeCells>
  <hyperlinks>
    <hyperlink ref="A26" r:id="rId1"/>
    <hyperlink ref="A1" location="Índice!A1" display="Voltar ao índice"/>
  </hyperlinks>
  <pageMargins left="0.78740157480314965" right="0.78740157480314965" top="1.1811023622047245" bottom="0.78740157480314965" header="0" footer="0"/>
  <pageSetup paperSize="9" orientation="portrait" r:id="rId2"/>
</worksheet>
</file>

<file path=xl/worksheets/sheet67.xml><?xml version="1.0" encoding="utf-8"?>
<worksheet xmlns="http://schemas.openxmlformats.org/spreadsheetml/2006/main" xmlns:r="http://schemas.openxmlformats.org/officeDocument/2006/relationships">
  <sheetPr syncVertical="1" syncRef="A1" transitionEvaluation="1"/>
  <dimension ref="A1:L502"/>
  <sheetViews>
    <sheetView showGridLines="0" workbookViewId="0"/>
  </sheetViews>
  <sheetFormatPr defaultColWidth="9.7109375" defaultRowHeight="12.75"/>
  <cols>
    <col min="1" max="1" width="43" style="1155" customWidth="1"/>
    <col min="2" max="2" width="13.42578125" style="1155" customWidth="1"/>
    <col min="3" max="3" width="11.7109375" style="1155" customWidth="1"/>
    <col min="4" max="4" width="9.5703125" style="1155" customWidth="1"/>
    <col min="5" max="5" width="9.140625" style="1155" customWidth="1"/>
    <col min="6" max="256" width="9.7109375" style="1155"/>
    <col min="257" max="257" width="43" style="1155" customWidth="1"/>
    <col min="258" max="258" width="13.42578125" style="1155" customWidth="1"/>
    <col min="259" max="259" width="11.7109375" style="1155" customWidth="1"/>
    <col min="260" max="260" width="9.5703125" style="1155" customWidth="1"/>
    <col min="261" max="261" width="9.140625" style="1155" customWidth="1"/>
    <col min="262" max="512" width="9.7109375" style="1155"/>
    <col min="513" max="513" width="43" style="1155" customWidth="1"/>
    <col min="514" max="514" width="13.42578125" style="1155" customWidth="1"/>
    <col min="515" max="515" width="11.7109375" style="1155" customWidth="1"/>
    <col min="516" max="516" width="9.5703125" style="1155" customWidth="1"/>
    <col min="517" max="517" width="9.140625" style="1155" customWidth="1"/>
    <col min="518" max="768" width="9.7109375" style="1155"/>
    <col min="769" max="769" width="43" style="1155" customWidth="1"/>
    <col min="770" max="770" width="13.42578125" style="1155" customWidth="1"/>
    <col min="771" max="771" width="11.7109375" style="1155" customWidth="1"/>
    <col min="772" max="772" width="9.5703125" style="1155" customWidth="1"/>
    <col min="773" max="773" width="9.140625" style="1155" customWidth="1"/>
    <col min="774" max="1024" width="9.7109375" style="1155"/>
    <col min="1025" max="1025" width="43" style="1155" customWidth="1"/>
    <col min="1026" max="1026" width="13.42578125" style="1155" customWidth="1"/>
    <col min="1027" max="1027" width="11.7109375" style="1155" customWidth="1"/>
    <col min="1028" max="1028" width="9.5703125" style="1155" customWidth="1"/>
    <col min="1029" max="1029" width="9.140625" style="1155" customWidth="1"/>
    <col min="1030" max="1280" width="9.7109375" style="1155"/>
    <col min="1281" max="1281" width="43" style="1155" customWidth="1"/>
    <col min="1282" max="1282" width="13.42578125" style="1155" customWidth="1"/>
    <col min="1283" max="1283" width="11.7109375" style="1155" customWidth="1"/>
    <col min="1284" max="1284" width="9.5703125" style="1155" customWidth="1"/>
    <col min="1285" max="1285" width="9.140625" style="1155" customWidth="1"/>
    <col min="1286" max="1536" width="9.7109375" style="1155"/>
    <col min="1537" max="1537" width="43" style="1155" customWidth="1"/>
    <col min="1538" max="1538" width="13.42578125" style="1155" customWidth="1"/>
    <col min="1539" max="1539" width="11.7109375" style="1155" customWidth="1"/>
    <col min="1540" max="1540" width="9.5703125" style="1155" customWidth="1"/>
    <col min="1541" max="1541" width="9.140625" style="1155" customWidth="1"/>
    <col min="1542" max="1792" width="9.7109375" style="1155"/>
    <col min="1793" max="1793" width="43" style="1155" customWidth="1"/>
    <col min="1794" max="1794" width="13.42578125" style="1155" customWidth="1"/>
    <col min="1795" max="1795" width="11.7109375" style="1155" customWidth="1"/>
    <col min="1796" max="1796" width="9.5703125" style="1155" customWidth="1"/>
    <col min="1797" max="1797" width="9.140625" style="1155" customWidth="1"/>
    <col min="1798" max="2048" width="9.7109375" style="1155"/>
    <col min="2049" max="2049" width="43" style="1155" customWidth="1"/>
    <col min="2050" max="2050" width="13.42578125" style="1155" customWidth="1"/>
    <col min="2051" max="2051" width="11.7109375" style="1155" customWidth="1"/>
    <col min="2052" max="2052" width="9.5703125" style="1155" customWidth="1"/>
    <col min="2053" max="2053" width="9.140625" style="1155" customWidth="1"/>
    <col min="2054" max="2304" width="9.7109375" style="1155"/>
    <col min="2305" max="2305" width="43" style="1155" customWidth="1"/>
    <col min="2306" max="2306" width="13.42578125" style="1155" customWidth="1"/>
    <col min="2307" max="2307" width="11.7109375" style="1155" customWidth="1"/>
    <col min="2308" max="2308" width="9.5703125" style="1155" customWidth="1"/>
    <col min="2309" max="2309" width="9.140625" style="1155" customWidth="1"/>
    <col min="2310" max="2560" width="9.7109375" style="1155"/>
    <col min="2561" max="2561" width="43" style="1155" customWidth="1"/>
    <col min="2562" max="2562" width="13.42578125" style="1155" customWidth="1"/>
    <col min="2563" max="2563" width="11.7109375" style="1155" customWidth="1"/>
    <col min="2564" max="2564" width="9.5703125" style="1155" customWidth="1"/>
    <col min="2565" max="2565" width="9.140625" style="1155" customWidth="1"/>
    <col min="2566" max="2816" width="9.7109375" style="1155"/>
    <col min="2817" max="2817" width="43" style="1155" customWidth="1"/>
    <col min="2818" max="2818" width="13.42578125" style="1155" customWidth="1"/>
    <col min="2819" max="2819" width="11.7109375" style="1155" customWidth="1"/>
    <col min="2820" max="2820" width="9.5703125" style="1155" customWidth="1"/>
    <col min="2821" max="2821" width="9.140625" style="1155" customWidth="1"/>
    <col min="2822" max="3072" width="9.7109375" style="1155"/>
    <col min="3073" max="3073" width="43" style="1155" customWidth="1"/>
    <col min="3074" max="3074" width="13.42578125" style="1155" customWidth="1"/>
    <col min="3075" max="3075" width="11.7109375" style="1155" customWidth="1"/>
    <col min="3076" max="3076" width="9.5703125" style="1155" customWidth="1"/>
    <col min="3077" max="3077" width="9.140625" style="1155" customWidth="1"/>
    <col min="3078" max="3328" width="9.7109375" style="1155"/>
    <col min="3329" max="3329" width="43" style="1155" customWidth="1"/>
    <col min="3330" max="3330" width="13.42578125" style="1155" customWidth="1"/>
    <col min="3331" max="3331" width="11.7109375" style="1155" customWidth="1"/>
    <col min="3332" max="3332" width="9.5703125" style="1155" customWidth="1"/>
    <col min="3333" max="3333" width="9.140625" style="1155" customWidth="1"/>
    <col min="3334" max="3584" width="9.7109375" style="1155"/>
    <col min="3585" max="3585" width="43" style="1155" customWidth="1"/>
    <col min="3586" max="3586" width="13.42578125" style="1155" customWidth="1"/>
    <col min="3587" max="3587" width="11.7109375" style="1155" customWidth="1"/>
    <col min="3588" max="3588" width="9.5703125" style="1155" customWidth="1"/>
    <col min="3589" max="3589" width="9.140625" style="1155" customWidth="1"/>
    <col min="3590" max="3840" width="9.7109375" style="1155"/>
    <col min="3841" max="3841" width="43" style="1155" customWidth="1"/>
    <col min="3842" max="3842" width="13.42578125" style="1155" customWidth="1"/>
    <col min="3843" max="3843" width="11.7109375" style="1155" customWidth="1"/>
    <col min="3844" max="3844" width="9.5703125" style="1155" customWidth="1"/>
    <col min="3845" max="3845" width="9.140625" style="1155" customWidth="1"/>
    <col min="3846" max="4096" width="9.7109375" style="1155"/>
    <col min="4097" max="4097" width="43" style="1155" customWidth="1"/>
    <col min="4098" max="4098" width="13.42578125" style="1155" customWidth="1"/>
    <col min="4099" max="4099" width="11.7109375" style="1155" customWidth="1"/>
    <col min="4100" max="4100" width="9.5703125" style="1155" customWidth="1"/>
    <col min="4101" max="4101" width="9.140625" style="1155" customWidth="1"/>
    <col min="4102" max="4352" width="9.7109375" style="1155"/>
    <col min="4353" max="4353" width="43" style="1155" customWidth="1"/>
    <col min="4354" max="4354" width="13.42578125" style="1155" customWidth="1"/>
    <col min="4355" max="4355" width="11.7109375" style="1155" customWidth="1"/>
    <col min="4356" max="4356" width="9.5703125" style="1155" customWidth="1"/>
    <col min="4357" max="4357" width="9.140625" style="1155" customWidth="1"/>
    <col min="4358" max="4608" width="9.7109375" style="1155"/>
    <col min="4609" max="4609" width="43" style="1155" customWidth="1"/>
    <col min="4610" max="4610" width="13.42578125" style="1155" customWidth="1"/>
    <col min="4611" max="4611" width="11.7109375" style="1155" customWidth="1"/>
    <col min="4612" max="4612" width="9.5703125" style="1155" customWidth="1"/>
    <col min="4613" max="4613" width="9.140625" style="1155" customWidth="1"/>
    <col min="4614" max="4864" width="9.7109375" style="1155"/>
    <col min="4865" max="4865" width="43" style="1155" customWidth="1"/>
    <col min="4866" max="4866" width="13.42578125" style="1155" customWidth="1"/>
    <col min="4867" max="4867" width="11.7109375" style="1155" customWidth="1"/>
    <col min="4868" max="4868" width="9.5703125" style="1155" customWidth="1"/>
    <col min="4869" max="4869" width="9.140625" style="1155" customWidth="1"/>
    <col min="4870" max="5120" width="9.7109375" style="1155"/>
    <col min="5121" max="5121" width="43" style="1155" customWidth="1"/>
    <col min="5122" max="5122" width="13.42578125" style="1155" customWidth="1"/>
    <col min="5123" max="5123" width="11.7109375" style="1155" customWidth="1"/>
    <col min="5124" max="5124" width="9.5703125" style="1155" customWidth="1"/>
    <col min="5125" max="5125" width="9.140625" style="1155" customWidth="1"/>
    <col min="5126" max="5376" width="9.7109375" style="1155"/>
    <col min="5377" max="5377" width="43" style="1155" customWidth="1"/>
    <col min="5378" max="5378" width="13.42578125" style="1155" customWidth="1"/>
    <col min="5379" max="5379" width="11.7109375" style="1155" customWidth="1"/>
    <col min="5380" max="5380" width="9.5703125" style="1155" customWidth="1"/>
    <col min="5381" max="5381" width="9.140625" style="1155" customWidth="1"/>
    <col min="5382" max="5632" width="9.7109375" style="1155"/>
    <col min="5633" max="5633" width="43" style="1155" customWidth="1"/>
    <col min="5634" max="5634" width="13.42578125" style="1155" customWidth="1"/>
    <col min="5635" max="5635" width="11.7109375" style="1155" customWidth="1"/>
    <col min="5636" max="5636" width="9.5703125" style="1155" customWidth="1"/>
    <col min="5637" max="5637" width="9.140625" style="1155" customWidth="1"/>
    <col min="5638" max="5888" width="9.7109375" style="1155"/>
    <col min="5889" max="5889" width="43" style="1155" customWidth="1"/>
    <col min="5890" max="5890" width="13.42578125" style="1155" customWidth="1"/>
    <col min="5891" max="5891" width="11.7109375" style="1155" customWidth="1"/>
    <col min="5892" max="5892" width="9.5703125" style="1155" customWidth="1"/>
    <col min="5893" max="5893" width="9.140625" style="1155" customWidth="1"/>
    <col min="5894" max="6144" width="9.7109375" style="1155"/>
    <col min="6145" max="6145" width="43" style="1155" customWidth="1"/>
    <col min="6146" max="6146" width="13.42578125" style="1155" customWidth="1"/>
    <col min="6147" max="6147" width="11.7109375" style="1155" customWidth="1"/>
    <col min="6148" max="6148" width="9.5703125" style="1155" customWidth="1"/>
    <col min="6149" max="6149" width="9.140625" style="1155" customWidth="1"/>
    <col min="6150" max="6400" width="9.7109375" style="1155"/>
    <col min="6401" max="6401" width="43" style="1155" customWidth="1"/>
    <col min="6402" max="6402" width="13.42578125" style="1155" customWidth="1"/>
    <col min="6403" max="6403" width="11.7109375" style="1155" customWidth="1"/>
    <col min="6404" max="6404" width="9.5703125" style="1155" customWidth="1"/>
    <col min="6405" max="6405" width="9.140625" style="1155" customWidth="1"/>
    <col min="6406" max="6656" width="9.7109375" style="1155"/>
    <col min="6657" max="6657" width="43" style="1155" customWidth="1"/>
    <col min="6658" max="6658" width="13.42578125" style="1155" customWidth="1"/>
    <col min="6659" max="6659" width="11.7109375" style="1155" customWidth="1"/>
    <col min="6660" max="6660" width="9.5703125" style="1155" customWidth="1"/>
    <col min="6661" max="6661" width="9.140625" style="1155" customWidth="1"/>
    <col min="6662" max="6912" width="9.7109375" style="1155"/>
    <col min="6913" max="6913" width="43" style="1155" customWidth="1"/>
    <col min="6914" max="6914" width="13.42578125" style="1155" customWidth="1"/>
    <col min="6915" max="6915" width="11.7109375" style="1155" customWidth="1"/>
    <col min="6916" max="6916" width="9.5703125" style="1155" customWidth="1"/>
    <col min="6917" max="6917" width="9.140625" style="1155" customWidth="1"/>
    <col min="6918" max="7168" width="9.7109375" style="1155"/>
    <col min="7169" max="7169" width="43" style="1155" customWidth="1"/>
    <col min="7170" max="7170" width="13.42578125" style="1155" customWidth="1"/>
    <col min="7171" max="7171" width="11.7109375" style="1155" customWidth="1"/>
    <col min="7172" max="7172" width="9.5703125" style="1155" customWidth="1"/>
    <col min="7173" max="7173" width="9.140625" style="1155" customWidth="1"/>
    <col min="7174" max="7424" width="9.7109375" style="1155"/>
    <col min="7425" max="7425" width="43" style="1155" customWidth="1"/>
    <col min="7426" max="7426" width="13.42578125" style="1155" customWidth="1"/>
    <col min="7427" max="7427" width="11.7109375" style="1155" customWidth="1"/>
    <col min="7428" max="7428" width="9.5703125" style="1155" customWidth="1"/>
    <col min="7429" max="7429" width="9.140625" style="1155" customWidth="1"/>
    <col min="7430" max="7680" width="9.7109375" style="1155"/>
    <col min="7681" max="7681" width="43" style="1155" customWidth="1"/>
    <col min="7682" max="7682" width="13.42578125" style="1155" customWidth="1"/>
    <col min="7683" max="7683" width="11.7109375" style="1155" customWidth="1"/>
    <col min="7684" max="7684" width="9.5703125" style="1155" customWidth="1"/>
    <col min="7685" max="7685" width="9.140625" style="1155" customWidth="1"/>
    <col min="7686" max="7936" width="9.7109375" style="1155"/>
    <col min="7937" max="7937" width="43" style="1155" customWidth="1"/>
    <col min="7938" max="7938" width="13.42578125" style="1155" customWidth="1"/>
    <col min="7939" max="7939" width="11.7109375" style="1155" customWidth="1"/>
    <col min="7940" max="7940" width="9.5703125" style="1155" customWidth="1"/>
    <col min="7941" max="7941" width="9.140625" style="1155" customWidth="1"/>
    <col min="7942" max="8192" width="9.7109375" style="1155"/>
    <col min="8193" max="8193" width="43" style="1155" customWidth="1"/>
    <col min="8194" max="8194" width="13.42578125" style="1155" customWidth="1"/>
    <col min="8195" max="8195" width="11.7109375" style="1155" customWidth="1"/>
    <col min="8196" max="8196" width="9.5703125" style="1155" customWidth="1"/>
    <col min="8197" max="8197" width="9.140625" style="1155" customWidth="1"/>
    <col min="8198" max="8448" width="9.7109375" style="1155"/>
    <col min="8449" max="8449" width="43" style="1155" customWidth="1"/>
    <col min="8450" max="8450" width="13.42578125" style="1155" customWidth="1"/>
    <col min="8451" max="8451" width="11.7109375" style="1155" customWidth="1"/>
    <col min="8452" max="8452" width="9.5703125" style="1155" customWidth="1"/>
    <col min="8453" max="8453" width="9.140625" style="1155" customWidth="1"/>
    <col min="8454" max="8704" width="9.7109375" style="1155"/>
    <col min="8705" max="8705" width="43" style="1155" customWidth="1"/>
    <col min="8706" max="8706" width="13.42578125" style="1155" customWidth="1"/>
    <col min="8707" max="8707" width="11.7109375" style="1155" customWidth="1"/>
    <col min="8708" max="8708" width="9.5703125" style="1155" customWidth="1"/>
    <col min="8709" max="8709" width="9.140625" style="1155" customWidth="1"/>
    <col min="8710" max="8960" width="9.7109375" style="1155"/>
    <col min="8961" max="8961" width="43" style="1155" customWidth="1"/>
    <col min="8962" max="8962" width="13.42578125" style="1155" customWidth="1"/>
    <col min="8963" max="8963" width="11.7109375" style="1155" customWidth="1"/>
    <col min="8964" max="8964" width="9.5703125" style="1155" customWidth="1"/>
    <col min="8965" max="8965" width="9.140625" style="1155" customWidth="1"/>
    <col min="8966" max="9216" width="9.7109375" style="1155"/>
    <col min="9217" max="9217" width="43" style="1155" customWidth="1"/>
    <col min="9218" max="9218" width="13.42578125" style="1155" customWidth="1"/>
    <col min="9219" max="9219" width="11.7109375" style="1155" customWidth="1"/>
    <col min="9220" max="9220" width="9.5703125" style="1155" customWidth="1"/>
    <col min="9221" max="9221" width="9.140625" style="1155" customWidth="1"/>
    <col min="9222" max="9472" width="9.7109375" style="1155"/>
    <col min="9473" max="9473" width="43" style="1155" customWidth="1"/>
    <col min="9474" max="9474" width="13.42578125" style="1155" customWidth="1"/>
    <col min="9475" max="9475" width="11.7109375" style="1155" customWidth="1"/>
    <col min="9476" max="9476" width="9.5703125" style="1155" customWidth="1"/>
    <col min="9477" max="9477" width="9.140625" style="1155" customWidth="1"/>
    <col min="9478" max="9728" width="9.7109375" style="1155"/>
    <col min="9729" max="9729" width="43" style="1155" customWidth="1"/>
    <col min="9730" max="9730" width="13.42578125" style="1155" customWidth="1"/>
    <col min="9731" max="9731" width="11.7109375" style="1155" customWidth="1"/>
    <col min="9732" max="9732" width="9.5703125" style="1155" customWidth="1"/>
    <col min="9733" max="9733" width="9.140625" style="1155" customWidth="1"/>
    <col min="9734" max="9984" width="9.7109375" style="1155"/>
    <col min="9985" max="9985" width="43" style="1155" customWidth="1"/>
    <col min="9986" max="9986" width="13.42578125" style="1155" customWidth="1"/>
    <col min="9987" max="9987" width="11.7109375" style="1155" customWidth="1"/>
    <col min="9988" max="9988" width="9.5703125" style="1155" customWidth="1"/>
    <col min="9989" max="9989" width="9.140625" style="1155" customWidth="1"/>
    <col min="9990" max="10240" width="9.7109375" style="1155"/>
    <col min="10241" max="10241" width="43" style="1155" customWidth="1"/>
    <col min="10242" max="10242" width="13.42578125" style="1155" customWidth="1"/>
    <col min="10243" max="10243" width="11.7109375" style="1155" customWidth="1"/>
    <col min="10244" max="10244" width="9.5703125" style="1155" customWidth="1"/>
    <col min="10245" max="10245" width="9.140625" style="1155" customWidth="1"/>
    <col min="10246" max="10496" width="9.7109375" style="1155"/>
    <col min="10497" max="10497" width="43" style="1155" customWidth="1"/>
    <col min="10498" max="10498" width="13.42578125" style="1155" customWidth="1"/>
    <col min="10499" max="10499" width="11.7109375" style="1155" customWidth="1"/>
    <col min="10500" max="10500" width="9.5703125" style="1155" customWidth="1"/>
    <col min="10501" max="10501" width="9.140625" style="1155" customWidth="1"/>
    <col min="10502" max="10752" width="9.7109375" style="1155"/>
    <col min="10753" max="10753" width="43" style="1155" customWidth="1"/>
    <col min="10754" max="10754" width="13.42578125" style="1155" customWidth="1"/>
    <col min="10755" max="10755" width="11.7109375" style="1155" customWidth="1"/>
    <col min="10756" max="10756" width="9.5703125" style="1155" customWidth="1"/>
    <col min="10757" max="10757" width="9.140625" style="1155" customWidth="1"/>
    <col min="10758" max="11008" width="9.7109375" style="1155"/>
    <col min="11009" max="11009" width="43" style="1155" customWidth="1"/>
    <col min="11010" max="11010" width="13.42578125" style="1155" customWidth="1"/>
    <col min="11011" max="11011" width="11.7109375" style="1155" customWidth="1"/>
    <col min="11012" max="11012" width="9.5703125" style="1155" customWidth="1"/>
    <col min="11013" max="11013" width="9.140625" style="1155" customWidth="1"/>
    <col min="11014" max="11264" width="9.7109375" style="1155"/>
    <col min="11265" max="11265" width="43" style="1155" customWidth="1"/>
    <col min="11266" max="11266" width="13.42578125" style="1155" customWidth="1"/>
    <col min="11267" max="11267" width="11.7109375" style="1155" customWidth="1"/>
    <col min="11268" max="11268" width="9.5703125" style="1155" customWidth="1"/>
    <col min="11269" max="11269" width="9.140625" style="1155" customWidth="1"/>
    <col min="11270" max="11520" width="9.7109375" style="1155"/>
    <col min="11521" max="11521" width="43" style="1155" customWidth="1"/>
    <col min="11522" max="11522" width="13.42578125" style="1155" customWidth="1"/>
    <col min="11523" max="11523" width="11.7109375" style="1155" customWidth="1"/>
    <col min="11524" max="11524" width="9.5703125" style="1155" customWidth="1"/>
    <col min="11525" max="11525" width="9.140625" style="1155" customWidth="1"/>
    <col min="11526" max="11776" width="9.7109375" style="1155"/>
    <col min="11777" max="11777" width="43" style="1155" customWidth="1"/>
    <col min="11778" max="11778" width="13.42578125" style="1155" customWidth="1"/>
    <col min="11779" max="11779" width="11.7109375" style="1155" customWidth="1"/>
    <col min="11780" max="11780" width="9.5703125" style="1155" customWidth="1"/>
    <col min="11781" max="11781" width="9.140625" style="1155" customWidth="1"/>
    <col min="11782" max="12032" width="9.7109375" style="1155"/>
    <col min="12033" max="12033" width="43" style="1155" customWidth="1"/>
    <col min="12034" max="12034" width="13.42578125" style="1155" customWidth="1"/>
    <col min="12035" max="12035" width="11.7109375" style="1155" customWidth="1"/>
    <col min="12036" max="12036" width="9.5703125" style="1155" customWidth="1"/>
    <col min="12037" max="12037" width="9.140625" style="1155" customWidth="1"/>
    <col min="12038" max="12288" width="9.7109375" style="1155"/>
    <col min="12289" max="12289" width="43" style="1155" customWidth="1"/>
    <col min="12290" max="12290" width="13.42578125" style="1155" customWidth="1"/>
    <col min="12291" max="12291" width="11.7109375" style="1155" customWidth="1"/>
    <col min="12292" max="12292" width="9.5703125" style="1155" customWidth="1"/>
    <col min="12293" max="12293" width="9.140625" style="1155" customWidth="1"/>
    <col min="12294" max="12544" width="9.7109375" style="1155"/>
    <col min="12545" max="12545" width="43" style="1155" customWidth="1"/>
    <col min="12546" max="12546" width="13.42578125" style="1155" customWidth="1"/>
    <col min="12547" max="12547" width="11.7109375" style="1155" customWidth="1"/>
    <col min="12548" max="12548" width="9.5703125" style="1155" customWidth="1"/>
    <col min="12549" max="12549" width="9.140625" style="1155" customWidth="1"/>
    <col min="12550" max="12800" width="9.7109375" style="1155"/>
    <col min="12801" max="12801" width="43" style="1155" customWidth="1"/>
    <col min="12802" max="12802" width="13.42578125" style="1155" customWidth="1"/>
    <col min="12803" max="12803" width="11.7109375" style="1155" customWidth="1"/>
    <col min="12804" max="12804" width="9.5703125" style="1155" customWidth="1"/>
    <col min="12805" max="12805" width="9.140625" style="1155" customWidth="1"/>
    <col min="12806" max="13056" width="9.7109375" style="1155"/>
    <col min="13057" max="13057" width="43" style="1155" customWidth="1"/>
    <col min="13058" max="13058" width="13.42578125" style="1155" customWidth="1"/>
    <col min="13059" max="13059" width="11.7109375" style="1155" customWidth="1"/>
    <col min="13060" max="13060" width="9.5703125" style="1155" customWidth="1"/>
    <col min="13061" max="13061" width="9.140625" style="1155" customWidth="1"/>
    <col min="13062" max="13312" width="9.7109375" style="1155"/>
    <col min="13313" max="13313" width="43" style="1155" customWidth="1"/>
    <col min="13314" max="13314" width="13.42578125" style="1155" customWidth="1"/>
    <col min="13315" max="13315" width="11.7109375" style="1155" customWidth="1"/>
    <col min="13316" max="13316" width="9.5703125" style="1155" customWidth="1"/>
    <col min="13317" max="13317" width="9.140625" style="1155" customWidth="1"/>
    <col min="13318" max="13568" width="9.7109375" style="1155"/>
    <col min="13569" max="13569" width="43" style="1155" customWidth="1"/>
    <col min="13570" max="13570" width="13.42578125" style="1155" customWidth="1"/>
    <col min="13571" max="13571" width="11.7109375" style="1155" customWidth="1"/>
    <col min="13572" max="13572" width="9.5703125" style="1155" customWidth="1"/>
    <col min="13573" max="13573" width="9.140625" style="1155" customWidth="1"/>
    <col min="13574" max="13824" width="9.7109375" style="1155"/>
    <col min="13825" max="13825" width="43" style="1155" customWidth="1"/>
    <col min="13826" max="13826" width="13.42578125" style="1155" customWidth="1"/>
    <col min="13827" max="13827" width="11.7109375" style="1155" customWidth="1"/>
    <col min="13828" max="13828" width="9.5703125" style="1155" customWidth="1"/>
    <col min="13829" max="13829" width="9.140625" style="1155" customWidth="1"/>
    <col min="13830" max="14080" width="9.7109375" style="1155"/>
    <col min="14081" max="14081" width="43" style="1155" customWidth="1"/>
    <col min="14082" max="14082" width="13.42578125" style="1155" customWidth="1"/>
    <col min="14083" max="14083" width="11.7109375" style="1155" customWidth="1"/>
    <col min="14084" max="14084" width="9.5703125" style="1155" customWidth="1"/>
    <col min="14085" max="14085" width="9.140625" style="1155" customWidth="1"/>
    <col min="14086" max="14336" width="9.7109375" style="1155"/>
    <col min="14337" max="14337" width="43" style="1155" customWidth="1"/>
    <col min="14338" max="14338" width="13.42578125" style="1155" customWidth="1"/>
    <col min="14339" max="14339" width="11.7109375" style="1155" customWidth="1"/>
    <col min="14340" max="14340" width="9.5703125" style="1155" customWidth="1"/>
    <col min="14341" max="14341" width="9.140625" style="1155" customWidth="1"/>
    <col min="14342" max="14592" width="9.7109375" style="1155"/>
    <col min="14593" max="14593" width="43" style="1155" customWidth="1"/>
    <col min="14594" max="14594" width="13.42578125" style="1155" customWidth="1"/>
    <col min="14595" max="14595" width="11.7109375" style="1155" customWidth="1"/>
    <col min="14596" max="14596" width="9.5703125" style="1155" customWidth="1"/>
    <col min="14597" max="14597" width="9.140625" style="1155" customWidth="1"/>
    <col min="14598" max="14848" width="9.7109375" style="1155"/>
    <col min="14849" max="14849" width="43" style="1155" customWidth="1"/>
    <col min="14850" max="14850" width="13.42578125" style="1155" customWidth="1"/>
    <col min="14851" max="14851" width="11.7109375" style="1155" customWidth="1"/>
    <col min="14852" max="14852" width="9.5703125" style="1155" customWidth="1"/>
    <col min="14853" max="14853" width="9.140625" style="1155" customWidth="1"/>
    <col min="14854" max="15104" width="9.7109375" style="1155"/>
    <col min="15105" max="15105" width="43" style="1155" customWidth="1"/>
    <col min="15106" max="15106" width="13.42578125" style="1155" customWidth="1"/>
    <col min="15107" max="15107" width="11.7109375" style="1155" customWidth="1"/>
    <col min="15108" max="15108" width="9.5703125" style="1155" customWidth="1"/>
    <col min="15109" max="15109" width="9.140625" style="1155" customWidth="1"/>
    <col min="15110" max="15360" width="9.7109375" style="1155"/>
    <col min="15361" max="15361" width="43" style="1155" customWidth="1"/>
    <col min="15362" max="15362" width="13.42578125" style="1155" customWidth="1"/>
    <col min="15363" max="15363" width="11.7109375" style="1155" customWidth="1"/>
    <col min="15364" max="15364" width="9.5703125" style="1155" customWidth="1"/>
    <col min="15365" max="15365" width="9.140625" style="1155" customWidth="1"/>
    <col min="15366" max="15616" width="9.7109375" style="1155"/>
    <col min="15617" max="15617" width="43" style="1155" customWidth="1"/>
    <col min="15618" max="15618" width="13.42578125" style="1155" customWidth="1"/>
    <col min="15619" max="15619" width="11.7109375" style="1155" customWidth="1"/>
    <col min="15620" max="15620" width="9.5703125" style="1155" customWidth="1"/>
    <col min="15621" max="15621" width="9.140625" style="1155" customWidth="1"/>
    <col min="15622" max="15872" width="9.7109375" style="1155"/>
    <col min="15873" max="15873" width="43" style="1155" customWidth="1"/>
    <col min="15874" max="15874" width="13.42578125" style="1155" customWidth="1"/>
    <col min="15875" max="15875" width="11.7109375" style="1155" customWidth="1"/>
    <col min="15876" max="15876" width="9.5703125" style="1155" customWidth="1"/>
    <col min="15877" max="15877" width="9.140625" style="1155" customWidth="1"/>
    <col min="15878" max="16128" width="9.7109375" style="1155"/>
    <col min="16129" max="16129" width="43" style="1155" customWidth="1"/>
    <col min="16130" max="16130" width="13.42578125" style="1155" customWidth="1"/>
    <col min="16131" max="16131" width="11.7109375" style="1155" customWidth="1"/>
    <col min="16132" max="16132" width="9.5703125" style="1155" customWidth="1"/>
    <col min="16133" max="16133" width="9.140625" style="1155" customWidth="1"/>
    <col min="16134" max="16384" width="9.7109375" style="1155"/>
  </cols>
  <sheetData>
    <row r="1" spans="1:9" ht="14.25" customHeight="1">
      <c r="A1" s="1921" t="s">
        <v>1737</v>
      </c>
    </row>
    <row r="2" spans="1:9" ht="12.75" customHeight="1">
      <c r="A2" s="2193" t="s">
        <v>824</v>
      </c>
      <c r="B2" s="2193"/>
      <c r="C2" s="2193"/>
      <c r="D2" s="2193"/>
      <c r="E2" s="2193"/>
    </row>
    <row r="3" spans="1:9" ht="21.75" customHeight="1">
      <c r="A3" s="2194" t="s">
        <v>825</v>
      </c>
      <c r="B3" s="2194"/>
      <c r="C3" s="2194"/>
      <c r="D3" s="2194"/>
      <c r="E3" s="2194"/>
    </row>
    <row r="4" spans="1:9" ht="12.95" customHeight="1">
      <c r="A4" s="1156">
        <v>2016</v>
      </c>
      <c r="B4" s="1157"/>
      <c r="C4" s="1158"/>
      <c r="D4" s="1158"/>
      <c r="E4" s="1159" t="s">
        <v>673</v>
      </c>
      <c r="F4" s="1160"/>
      <c r="G4" s="1160"/>
      <c r="H4" s="1160"/>
      <c r="I4" s="1160"/>
    </row>
    <row r="5" spans="1:9" ht="22.5" customHeight="1">
      <c r="A5" s="2195" t="s">
        <v>411</v>
      </c>
      <c r="B5" s="2198" t="s">
        <v>826</v>
      </c>
      <c r="C5" s="2199"/>
      <c r="D5" s="2199"/>
      <c r="E5" s="2200"/>
    </row>
    <row r="6" spans="1:9" ht="12" customHeight="1">
      <c r="A6" s="2196"/>
      <c r="B6" s="1161"/>
      <c r="C6" s="1162"/>
      <c r="D6" s="1163"/>
      <c r="E6" s="1163"/>
    </row>
    <row r="7" spans="1:9" ht="12" customHeight="1">
      <c r="A7" s="2196"/>
      <c r="B7" s="1164" t="s">
        <v>0</v>
      </c>
      <c r="C7" s="1165" t="s">
        <v>827</v>
      </c>
      <c r="D7" s="1166" t="s">
        <v>828</v>
      </c>
      <c r="E7" s="1166" t="s">
        <v>829</v>
      </c>
      <c r="F7" s="1167"/>
      <c r="G7" s="1167"/>
      <c r="H7" s="1167"/>
    </row>
    <row r="8" spans="1:9" ht="12" customHeight="1">
      <c r="A8" s="2197"/>
      <c r="B8" s="1168"/>
      <c r="C8" s="1169"/>
      <c r="D8" s="1170"/>
      <c r="E8" s="1170"/>
      <c r="F8" s="1167"/>
      <c r="G8" s="1167"/>
      <c r="H8" s="1167"/>
    </row>
    <row r="9" spans="1:9" ht="9" customHeight="1">
      <c r="A9" s="1171"/>
      <c r="B9" s="1172"/>
      <c r="C9" s="1173"/>
    </row>
    <row r="10" spans="1:9" ht="12.95" customHeight="1">
      <c r="A10" s="1171" t="s">
        <v>28</v>
      </c>
      <c r="B10" s="1174">
        <f>+B12+B48+B50</f>
        <v>4716</v>
      </c>
      <c r="C10" s="1174">
        <f>+C12+C48+C50</f>
        <v>3408</v>
      </c>
      <c r="D10" s="1174">
        <f>+D12+D48+D50</f>
        <v>561</v>
      </c>
      <c r="E10" s="1174">
        <f>+E12+E48+E50</f>
        <v>747</v>
      </c>
      <c r="F10" s="1175"/>
    </row>
    <row r="11" spans="1:9" ht="7.5" customHeight="1">
      <c r="A11" s="1171"/>
      <c r="B11" s="1174"/>
      <c r="C11" s="1174"/>
      <c r="D11" s="1174"/>
      <c r="E11" s="1174"/>
      <c r="F11" s="1175"/>
    </row>
    <row r="12" spans="1:9" ht="12.95" customHeight="1">
      <c r="A12" s="954" t="s">
        <v>418</v>
      </c>
      <c r="B12" s="1176">
        <f>+B14+B25+B36+B38+B46</f>
        <v>4020</v>
      </c>
      <c r="C12" s="1176">
        <f>+C14+C25+C36+C38+C46</f>
        <v>2955</v>
      </c>
      <c r="D12" s="1176">
        <f>+D14+D25+D36+D38+D46</f>
        <v>548</v>
      </c>
      <c r="E12" s="1176">
        <f>+E14+E25+E36+E38+E46</f>
        <v>517</v>
      </c>
      <c r="F12" s="1175"/>
    </row>
    <row r="13" spans="1:9" ht="9" customHeight="1">
      <c r="A13" s="952"/>
      <c r="B13" s="1176"/>
      <c r="C13" s="1177"/>
      <c r="D13" s="1177"/>
      <c r="E13" s="1177"/>
      <c r="F13" s="1175"/>
    </row>
    <row r="14" spans="1:9" s="1180" customFormat="1" ht="12.95" customHeight="1">
      <c r="A14" s="954" t="s">
        <v>830</v>
      </c>
      <c r="B14" s="1178">
        <v>1366</v>
      </c>
      <c r="C14" s="1179">
        <v>1023</v>
      </c>
      <c r="D14" s="1179">
        <v>161</v>
      </c>
      <c r="E14" s="1179">
        <v>182</v>
      </c>
      <c r="F14" s="1175"/>
    </row>
    <row r="15" spans="1:9" s="1180" customFormat="1" ht="7.5" customHeight="1">
      <c r="A15" s="954"/>
      <c r="B15" s="1178"/>
      <c r="C15" s="1179"/>
      <c r="D15" s="1179"/>
      <c r="E15" s="1179"/>
      <c r="F15" s="1175"/>
    </row>
    <row r="16" spans="1:9" s="1180" customFormat="1" ht="12.95" customHeight="1">
      <c r="A16" s="952" t="s">
        <v>831</v>
      </c>
      <c r="B16" s="1178">
        <v>196</v>
      </c>
      <c r="C16" s="1179">
        <v>142</v>
      </c>
      <c r="D16" s="1179">
        <v>27</v>
      </c>
      <c r="E16" s="1179">
        <v>27</v>
      </c>
      <c r="F16" s="1175"/>
    </row>
    <row r="17" spans="1:6" s="1180" customFormat="1" ht="12.95" customHeight="1">
      <c r="A17" s="952" t="s">
        <v>832</v>
      </c>
      <c r="B17" s="1178">
        <v>124</v>
      </c>
      <c r="C17" s="1179">
        <v>83</v>
      </c>
      <c r="D17" s="1179">
        <v>17</v>
      </c>
      <c r="E17" s="1179">
        <v>24</v>
      </c>
      <c r="F17" s="1175"/>
    </row>
    <row r="18" spans="1:6" s="1180" customFormat="1" ht="12.95" customHeight="1">
      <c r="A18" s="952" t="s">
        <v>833</v>
      </c>
      <c r="B18" s="1178">
        <v>116</v>
      </c>
      <c r="C18" s="1179">
        <v>90</v>
      </c>
      <c r="D18" s="1179">
        <v>12</v>
      </c>
      <c r="E18" s="1179">
        <v>14</v>
      </c>
      <c r="F18" s="1175"/>
    </row>
    <row r="19" spans="1:6" s="1180" customFormat="1" ht="12.95" customHeight="1">
      <c r="A19" s="952" t="s">
        <v>834</v>
      </c>
      <c r="B19" s="1178">
        <v>283</v>
      </c>
      <c r="C19" s="1179">
        <v>206</v>
      </c>
      <c r="D19" s="1179">
        <v>53</v>
      </c>
      <c r="E19" s="1179">
        <v>24</v>
      </c>
      <c r="F19" s="1175"/>
    </row>
    <row r="20" spans="1:6" s="1180" customFormat="1" ht="12.95" customHeight="1">
      <c r="A20" s="952" t="s">
        <v>835</v>
      </c>
      <c r="B20" s="1178">
        <v>83</v>
      </c>
      <c r="C20" s="1179">
        <v>47</v>
      </c>
      <c r="D20" s="1179">
        <v>7</v>
      </c>
      <c r="E20" s="1179">
        <v>29</v>
      </c>
      <c r="F20" s="1175"/>
    </row>
    <row r="21" spans="1:6" s="1180" customFormat="1" ht="12.95" customHeight="1">
      <c r="A21" s="952" t="s">
        <v>836</v>
      </c>
      <c r="B21" s="1178">
        <v>143</v>
      </c>
      <c r="C21" s="1179">
        <v>104</v>
      </c>
      <c r="D21" s="1179">
        <v>14</v>
      </c>
      <c r="E21" s="1179">
        <v>25</v>
      </c>
      <c r="F21" s="1175"/>
    </row>
    <row r="22" spans="1:6" s="1180" customFormat="1" ht="12.95" customHeight="1">
      <c r="A22" s="952" t="s">
        <v>837</v>
      </c>
      <c r="B22" s="1178">
        <v>314</v>
      </c>
      <c r="C22" s="1179">
        <v>262</v>
      </c>
      <c r="D22" s="1179">
        <v>27</v>
      </c>
      <c r="E22" s="1179">
        <v>25</v>
      </c>
      <c r="F22" s="1175"/>
    </row>
    <row r="23" spans="1:6" s="1180" customFormat="1" ht="12.95" customHeight="1">
      <c r="A23" s="952" t="s">
        <v>838</v>
      </c>
      <c r="B23" s="1178">
        <v>107</v>
      </c>
      <c r="C23" s="1179">
        <v>89</v>
      </c>
      <c r="D23" s="1179">
        <v>4</v>
      </c>
      <c r="E23" s="1179">
        <v>14</v>
      </c>
      <c r="F23" s="1175"/>
    </row>
    <row r="24" spans="1:6" s="1180" customFormat="1" ht="9" customHeight="1">
      <c r="A24" s="954"/>
      <c r="B24" s="1178"/>
      <c r="C24" s="1179"/>
      <c r="D24" s="1179"/>
      <c r="E24" s="1179"/>
      <c r="F24" s="1175"/>
    </row>
    <row r="25" spans="1:6" s="1180" customFormat="1" ht="12.95" customHeight="1">
      <c r="A25" s="954" t="s">
        <v>839</v>
      </c>
      <c r="B25" s="1178">
        <f>SUM(B27:B34)</f>
        <v>1119</v>
      </c>
      <c r="C25" s="1179">
        <v>874</v>
      </c>
      <c r="D25" s="1179">
        <v>140</v>
      </c>
      <c r="E25" s="1179">
        <v>105</v>
      </c>
      <c r="F25" s="1181"/>
    </row>
    <row r="26" spans="1:6" s="1180" customFormat="1" ht="7.5" customHeight="1">
      <c r="A26" s="954"/>
      <c r="B26" s="1178"/>
      <c r="C26" s="1179"/>
      <c r="D26" s="1179"/>
      <c r="E26" s="1179"/>
      <c r="F26" s="1181"/>
    </row>
    <row r="27" spans="1:6" s="1180" customFormat="1" ht="12.95" customHeight="1">
      <c r="A27" s="952" t="s">
        <v>840</v>
      </c>
      <c r="B27" s="1178">
        <v>145</v>
      </c>
      <c r="C27" s="1179">
        <v>116</v>
      </c>
      <c r="D27" s="1179">
        <v>16</v>
      </c>
      <c r="E27" s="1179">
        <v>13</v>
      </c>
      <c r="F27" s="1181"/>
    </row>
    <row r="28" spans="1:6" s="1180" customFormat="1" ht="12.95" customHeight="1">
      <c r="A28" s="952" t="s">
        <v>841</v>
      </c>
      <c r="B28" s="1178">
        <v>71</v>
      </c>
      <c r="C28" s="1179">
        <v>48</v>
      </c>
      <c r="D28" s="1179">
        <v>17</v>
      </c>
      <c r="E28" s="1179">
        <v>6</v>
      </c>
      <c r="F28" s="1181"/>
    </row>
    <row r="29" spans="1:6" s="1180" customFormat="1" ht="12.95" customHeight="1">
      <c r="A29" s="952" t="s">
        <v>842</v>
      </c>
      <c r="B29" s="1178">
        <v>234</v>
      </c>
      <c r="C29" s="1179">
        <v>189</v>
      </c>
      <c r="D29" s="1179">
        <v>32</v>
      </c>
      <c r="E29" s="1179">
        <v>13</v>
      </c>
      <c r="F29" s="1181"/>
    </row>
    <row r="30" spans="1:6" s="1180" customFormat="1" ht="12.95" customHeight="1">
      <c r="A30" s="952" t="s">
        <v>843</v>
      </c>
      <c r="B30" s="1178">
        <v>75</v>
      </c>
      <c r="C30" s="1179">
        <v>57</v>
      </c>
      <c r="D30" s="1179">
        <v>11</v>
      </c>
      <c r="E30" s="1179">
        <v>7</v>
      </c>
      <c r="F30" s="1181"/>
    </row>
    <row r="31" spans="1:6" s="1180" customFormat="1" ht="12.95" customHeight="1">
      <c r="A31" s="952" t="s">
        <v>844</v>
      </c>
      <c r="B31" s="1178">
        <v>186</v>
      </c>
      <c r="C31" s="1179">
        <v>136</v>
      </c>
      <c r="D31" s="1179">
        <v>19</v>
      </c>
      <c r="E31" s="1179">
        <v>31</v>
      </c>
      <c r="F31" s="1181"/>
    </row>
    <row r="32" spans="1:6" s="1180" customFormat="1" ht="12.95" customHeight="1">
      <c r="A32" s="952" t="s">
        <v>845</v>
      </c>
      <c r="B32" s="1178">
        <v>48</v>
      </c>
      <c r="C32" s="1179">
        <v>40</v>
      </c>
      <c r="D32" s="1179">
        <v>5</v>
      </c>
      <c r="E32" s="1179">
        <v>3</v>
      </c>
      <c r="F32" s="1181"/>
    </row>
    <row r="33" spans="1:6" s="1180" customFormat="1" ht="12.95" customHeight="1">
      <c r="A33" s="952" t="s">
        <v>846</v>
      </c>
      <c r="B33" s="1178">
        <v>161</v>
      </c>
      <c r="C33" s="1179">
        <v>133</v>
      </c>
      <c r="D33" s="1179">
        <v>15</v>
      </c>
      <c r="E33" s="1179">
        <v>13</v>
      </c>
      <c r="F33" s="1181"/>
    </row>
    <row r="34" spans="1:6" s="1180" customFormat="1" ht="12.95" customHeight="1">
      <c r="A34" s="952" t="s">
        <v>847</v>
      </c>
      <c r="B34" s="1178">
        <v>199</v>
      </c>
      <c r="C34" s="1179">
        <v>155</v>
      </c>
      <c r="D34" s="1179">
        <v>25</v>
      </c>
      <c r="E34" s="1179">
        <v>19</v>
      </c>
      <c r="F34" s="1181"/>
    </row>
    <row r="35" spans="1:6" s="1180" customFormat="1" ht="9" customHeight="1">
      <c r="A35" s="954"/>
      <c r="B35" s="1178"/>
      <c r="C35" s="1179"/>
      <c r="D35" s="1179"/>
      <c r="E35" s="1179"/>
      <c r="F35" s="1181"/>
    </row>
    <row r="36" spans="1:6" ht="12.95" customHeight="1">
      <c r="A36" s="954" t="s">
        <v>848</v>
      </c>
      <c r="B36" s="1182">
        <f>SUM(C36:E36)</f>
        <v>646</v>
      </c>
      <c r="C36" s="1179">
        <v>464</v>
      </c>
      <c r="D36" s="1179">
        <v>139</v>
      </c>
      <c r="E36" s="1179">
        <v>43</v>
      </c>
      <c r="F36" s="1175"/>
    </row>
    <row r="37" spans="1:6" ht="9" customHeight="1">
      <c r="A37" s="954"/>
      <c r="B37" s="1178"/>
      <c r="C37" s="1179"/>
      <c r="D37" s="1179"/>
      <c r="E37" s="1179"/>
      <c r="F37" s="1175"/>
    </row>
    <row r="38" spans="1:6" ht="12.95" customHeight="1">
      <c r="A38" s="954" t="s">
        <v>849</v>
      </c>
      <c r="B38" s="1178">
        <f>SUM(B40:B44)</f>
        <v>720</v>
      </c>
      <c r="C38" s="1179">
        <v>472</v>
      </c>
      <c r="D38" s="1179">
        <v>87</v>
      </c>
      <c r="E38" s="1179">
        <v>161</v>
      </c>
      <c r="F38" s="1175"/>
    </row>
    <row r="39" spans="1:6" ht="7.5" customHeight="1">
      <c r="A39" s="954"/>
      <c r="B39" s="1178"/>
      <c r="C39" s="1179"/>
      <c r="D39" s="1179"/>
      <c r="E39" s="1179"/>
      <c r="F39" s="1175"/>
    </row>
    <row r="40" spans="1:6" ht="12.95" customHeight="1">
      <c r="A40" s="952" t="s">
        <v>850</v>
      </c>
      <c r="B40" s="1178">
        <v>52</v>
      </c>
      <c r="C40" s="1179">
        <v>37</v>
      </c>
      <c r="D40" s="1179">
        <v>3</v>
      </c>
      <c r="E40" s="1179">
        <v>12</v>
      </c>
      <c r="F40" s="1175"/>
    </row>
    <row r="41" spans="1:6" ht="12.95" customHeight="1">
      <c r="A41" s="952" t="s">
        <v>851</v>
      </c>
      <c r="B41" s="1178">
        <v>120</v>
      </c>
      <c r="C41" s="1179">
        <v>91</v>
      </c>
      <c r="D41" s="1179">
        <v>12</v>
      </c>
      <c r="E41" s="1179">
        <v>17</v>
      </c>
      <c r="F41" s="1175"/>
    </row>
    <row r="42" spans="1:6" ht="12.95" customHeight="1">
      <c r="A42" s="952" t="s">
        <v>852</v>
      </c>
      <c r="B42" s="1178">
        <v>84</v>
      </c>
      <c r="C42" s="1179">
        <v>65</v>
      </c>
      <c r="D42" s="1179">
        <v>12</v>
      </c>
      <c r="E42" s="1179">
        <v>7</v>
      </c>
      <c r="F42" s="1175"/>
    </row>
    <row r="43" spans="1:6" ht="12.95" customHeight="1">
      <c r="A43" s="952" t="s">
        <v>853</v>
      </c>
      <c r="B43" s="1178">
        <v>203</v>
      </c>
      <c r="C43" s="1179">
        <v>115</v>
      </c>
      <c r="D43" s="1179">
        <v>19</v>
      </c>
      <c r="E43" s="1179">
        <v>69</v>
      </c>
      <c r="F43" s="1175"/>
    </row>
    <row r="44" spans="1:6" ht="12.95" customHeight="1">
      <c r="A44" s="952" t="s">
        <v>854</v>
      </c>
      <c r="B44" s="1178">
        <v>261</v>
      </c>
      <c r="C44" s="1179">
        <v>164</v>
      </c>
      <c r="D44" s="1179">
        <v>41</v>
      </c>
      <c r="E44" s="1179">
        <v>56</v>
      </c>
      <c r="F44" s="1175"/>
    </row>
    <row r="45" spans="1:6" ht="9" customHeight="1">
      <c r="A45" s="954"/>
      <c r="B45" s="1178"/>
      <c r="C45" s="1179"/>
      <c r="D45" s="1179"/>
      <c r="E45" s="1179"/>
      <c r="F45" s="1175"/>
    </row>
    <row r="46" spans="1:6" ht="11.25" customHeight="1">
      <c r="A46" s="954" t="s">
        <v>855</v>
      </c>
      <c r="B46" s="1182">
        <f>SUM(C46:E46)</f>
        <v>169</v>
      </c>
      <c r="C46" s="1183">
        <v>122</v>
      </c>
      <c r="D46" s="1183">
        <v>21</v>
      </c>
      <c r="E46" s="1183">
        <v>26</v>
      </c>
      <c r="F46" s="1175"/>
    </row>
    <row r="47" spans="1:6" ht="10.5" customHeight="1">
      <c r="B47" s="1184"/>
      <c r="C47" s="1175"/>
      <c r="D47" s="1175"/>
      <c r="E47" s="1175"/>
      <c r="F47" s="1175"/>
    </row>
    <row r="48" spans="1:6" ht="12.95" customHeight="1">
      <c r="A48" s="1185" t="s">
        <v>856</v>
      </c>
      <c r="B48" s="1182">
        <f>SUM(C48:E48)</f>
        <v>525</v>
      </c>
      <c r="C48" s="1186">
        <v>289</v>
      </c>
      <c r="D48" s="1186">
        <v>6</v>
      </c>
      <c r="E48" s="1187">
        <v>230</v>
      </c>
      <c r="F48" s="1175"/>
    </row>
    <row r="49" spans="1:12" ht="4.5" customHeight="1">
      <c r="A49" s="1185"/>
      <c r="B49" s="1186"/>
      <c r="C49" s="1186"/>
      <c r="D49" s="1186"/>
      <c r="E49" s="1188"/>
      <c r="F49" s="1175"/>
    </row>
    <row r="50" spans="1:12" ht="12.95" customHeight="1">
      <c r="A50" s="1185" t="s">
        <v>427</v>
      </c>
      <c r="B50" s="1182">
        <f>SUM(C50:E50)</f>
        <v>171</v>
      </c>
      <c r="C50" s="1189">
        <v>164</v>
      </c>
      <c r="D50" s="1189">
        <v>7</v>
      </c>
      <c r="E50" s="1189">
        <v>0</v>
      </c>
      <c r="F50" s="1175"/>
    </row>
    <row r="51" spans="1:12" ht="6.95" customHeight="1" thickBot="1">
      <c r="A51" s="1190"/>
      <c r="B51" s="1191"/>
      <c r="C51" s="1191"/>
      <c r="D51" s="1191"/>
      <c r="E51" s="1191"/>
    </row>
    <row r="52" spans="1:12" ht="3.75" customHeight="1" thickTop="1">
      <c r="A52" s="1158"/>
      <c r="B52" s="1192"/>
      <c r="C52" s="1192"/>
      <c r="D52" s="1192"/>
      <c r="E52" s="1192"/>
    </row>
    <row r="53" spans="1:12" s="1193" customFormat="1" ht="14.25" customHeight="1">
      <c r="A53" s="2201" t="s">
        <v>857</v>
      </c>
      <c r="B53" s="2202"/>
      <c r="C53" s="2202"/>
      <c r="D53" s="2202"/>
      <c r="E53" s="2202"/>
    </row>
    <row r="54" spans="1:12" s="1193" customFormat="1" ht="14.25" customHeight="1">
      <c r="A54" s="2202"/>
      <c r="B54" s="2202"/>
      <c r="C54" s="2202"/>
      <c r="D54" s="2202"/>
      <c r="E54" s="2202"/>
    </row>
    <row r="55" spans="1:12" s="1193" customFormat="1" ht="5.25" customHeight="1">
      <c r="A55" s="1194"/>
      <c r="B55" s="1194"/>
      <c r="C55" s="1194"/>
      <c r="D55" s="1194"/>
      <c r="E55" s="1194"/>
    </row>
    <row r="56" spans="1:12" s="1180" customFormat="1" ht="12.95" customHeight="1">
      <c r="A56" s="2203" t="s">
        <v>858</v>
      </c>
      <c r="B56" s="2204"/>
      <c r="C56" s="2204"/>
      <c r="D56" s="2204"/>
      <c r="E56" s="2204"/>
    </row>
    <row r="57" spans="1:12" ht="12.95" customHeight="1">
      <c r="A57" s="2192" t="s">
        <v>859</v>
      </c>
      <c r="B57" s="2192"/>
      <c r="C57" s="2192"/>
      <c r="D57" s="2192"/>
      <c r="E57" s="2192"/>
    </row>
    <row r="58" spans="1:12" s="1193" customFormat="1" ht="12.95" customHeight="1">
      <c r="A58" s="2192" t="s">
        <v>860</v>
      </c>
      <c r="B58" s="2192"/>
      <c r="C58" s="2192"/>
      <c r="D58" s="2192"/>
      <c r="E58" s="2192"/>
    </row>
    <row r="59" spans="1:12" s="1193" customFormat="1" ht="10.5" customHeight="1">
      <c r="A59" s="1185"/>
      <c r="B59" s="1195"/>
      <c r="C59" s="1195"/>
      <c r="D59" s="1195"/>
      <c r="E59" s="1196"/>
    </row>
    <row r="60" spans="1:12" s="1089" customFormat="1" ht="12" customHeight="1">
      <c r="A60" s="1086" t="s">
        <v>691</v>
      </c>
      <c r="B60" s="1086"/>
      <c r="C60" s="1087"/>
      <c r="D60" s="1086"/>
      <c r="E60" s="1086"/>
      <c r="F60" s="1086"/>
      <c r="G60" s="1086"/>
      <c r="H60" s="1086"/>
      <c r="I60" s="1086"/>
      <c r="J60" s="1086"/>
      <c r="K60" s="1088"/>
      <c r="L60" s="1088"/>
    </row>
    <row r="61" spans="1:12" s="1109" customFormat="1" ht="9" customHeight="1">
      <c r="A61" s="1098" t="s">
        <v>861</v>
      </c>
      <c r="B61" s="1086"/>
      <c r="C61" s="1087"/>
      <c r="D61" s="1086"/>
      <c r="E61" s="1086"/>
      <c r="F61" s="1086"/>
      <c r="G61" s="1086"/>
      <c r="H61" s="1086"/>
      <c r="I61" s="1086"/>
      <c r="J61" s="1086"/>
      <c r="K61" s="1088"/>
      <c r="L61" s="1088"/>
    </row>
    <row r="62" spans="1:12" ht="12" customHeight="1"/>
    <row r="63" spans="1:12" ht="12" customHeight="1"/>
    <row r="64" spans="1:12"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sheetData>
  <mergeCells count="8">
    <mergeCell ref="A57:E57"/>
    <mergeCell ref="A58:E58"/>
    <mergeCell ref="A2:E2"/>
    <mergeCell ref="A3:E3"/>
    <mergeCell ref="A5:A8"/>
    <mergeCell ref="B5:E5"/>
    <mergeCell ref="A53:E54"/>
    <mergeCell ref="A56:E56"/>
  </mergeCells>
  <hyperlinks>
    <hyperlink ref="A61" r:id="rId1"/>
    <hyperlink ref="A1" location="Índice!A1" display="Voltar ao índice"/>
  </hyperlinks>
  <printOptions horizontalCentered="1" gridLinesSet="0"/>
  <pageMargins left="0.78740157480314965" right="0.78740157480314965" top="1.1811023622047243" bottom="0.78740157480314965" header="0" footer="0"/>
  <pageSetup paperSize="9" orientation="portrait" r:id="rId2"/>
  <headerFooter alignWithMargins="0"/>
</worksheet>
</file>

<file path=xl/worksheets/sheet68.xml><?xml version="1.0" encoding="utf-8"?>
<worksheet xmlns="http://schemas.openxmlformats.org/spreadsheetml/2006/main" xmlns:r="http://schemas.openxmlformats.org/officeDocument/2006/relationships">
  <sheetPr syncVertical="1" syncRef="A1" transitionEvaluation="1"/>
  <dimension ref="A1:IV509"/>
  <sheetViews>
    <sheetView showGridLines="0" workbookViewId="0"/>
  </sheetViews>
  <sheetFormatPr defaultColWidth="9.7109375" defaultRowHeight="12.75"/>
  <cols>
    <col min="1" max="1" width="41.5703125" style="1155" customWidth="1"/>
    <col min="2" max="2" width="11" style="1155" customWidth="1"/>
    <col min="3" max="3" width="11.7109375" style="1155" customWidth="1"/>
    <col min="4" max="4" width="10.85546875" style="1155" customWidth="1"/>
    <col min="5" max="5" width="12" style="1155" customWidth="1"/>
    <col min="6" max="256" width="9.7109375" style="1155"/>
    <col min="257" max="257" width="41.5703125" style="1155" customWidth="1"/>
    <col min="258" max="258" width="11" style="1155" customWidth="1"/>
    <col min="259" max="259" width="11.7109375" style="1155" customWidth="1"/>
    <col min="260" max="260" width="10.85546875" style="1155" customWidth="1"/>
    <col min="261" max="261" width="12" style="1155" customWidth="1"/>
    <col min="262" max="512" width="9.7109375" style="1155"/>
    <col min="513" max="513" width="41.5703125" style="1155" customWidth="1"/>
    <col min="514" max="514" width="11" style="1155" customWidth="1"/>
    <col min="515" max="515" width="11.7109375" style="1155" customWidth="1"/>
    <col min="516" max="516" width="10.85546875" style="1155" customWidth="1"/>
    <col min="517" max="517" width="12" style="1155" customWidth="1"/>
    <col min="518" max="768" width="9.7109375" style="1155"/>
    <col min="769" max="769" width="41.5703125" style="1155" customWidth="1"/>
    <col min="770" max="770" width="11" style="1155" customWidth="1"/>
    <col min="771" max="771" width="11.7109375" style="1155" customWidth="1"/>
    <col min="772" max="772" width="10.85546875" style="1155" customWidth="1"/>
    <col min="773" max="773" width="12" style="1155" customWidth="1"/>
    <col min="774" max="1024" width="9.7109375" style="1155"/>
    <col min="1025" max="1025" width="41.5703125" style="1155" customWidth="1"/>
    <col min="1026" max="1026" width="11" style="1155" customWidth="1"/>
    <col min="1027" max="1027" width="11.7109375" style="1155" customWidth="1"/>
    <col min="1028" max="1028" width="10.85546875" style="1155" customWidth="1"/>
    <col min="1029" max="1029" width="12" style="1155" customWidth="1"/>
    <col min="1030" max="1280" width="9.7109375" style="1155"/>
    <col min="1281" max="1281" width="41.5703125" style="1155" customWidth="1"/>
    <col min="1282" max="1282" width="11" style="1155" customWidth="1"/>
    <col min="1283" max="1283" width="11.7109375" style="1155" customWidth="1"/>
    <col min="1284" max="1284" width="10.85546875" style="1155" customWidth="1"/>
    <col min="1285" max="1285" width="12" style="1155" customWidth="1"/>
    <col min="1286" max="1536" width="9.7109375" style="1155"/>
    <col min="1537" max="1537" width="41.5703125" style="1155" customWidth="1"/>
    <col min="1538" max="1538" width="11" style="1155" customWidth="1"/>
    <col min="1539" max="1539" width="11.7109375" style="1155" customWidth="1"/>
    <col min="1540" max="1540" width="10.85546875" style="1155" customWidth="1"/>
    <col min="1541" max="1541" width="12" style="1155" customWidth="1"/>
    <col min="1542" max="1792" width="9.7109375" style="1155"/>
    <col min="1793" max="1793" width="41.5703125" style="1155" customWidth="1"/>
    <col min="1794" max="1794" width="11" style="1155" customWidth="1"/>
    <col min="1795" max="1795" width="11.7109375" style="1155" customWidth="1"/>
    <col min="1796" max="1796" width="10.85546875" style="1155" customWidth="1"/>
    <col min="1797" max="1797" width="12" style="1155" customWidth="1"/>
    <col min="1798" max="2048" width="9.7109375" style="1155"/>
    <col min="2049" max="2049" width="41.5703125" style="1155" customWidth="1"/>
    <col min="2050" max="2050" width="11" style="1155" customWidth="1"/>
    <col min="2051" max="2051" width="11.7109375" style="1155" customWidth="1"/>
    <col min="2052" max="2052" width="10.85546875" style="1155" customWidth="1"/>
    <col min="2053" max="2053" width="12" style="1155" customWidth="1"/>
    <col min="2054" max="2304" width="9.7109375" style="1155"/>
    <col min="2305" max="2305" width="41.5703125" style="1155" customWidth="1"/>
    <col min="2306" max="2306" width="11" style="1155" customWidth="1"/>
    <col min="2307" max="2307" width="11.7109375" style="1155" customWidth="1"/>
    <col min="2308" max="2308" width="10.85546875" style="1155" customWidth="1"/>
    <col min="2309" max="2309" width="12" style="1155" customWidth="1"/>
    <col min="2310" max="2560" width="9.7109375" style="1155"/>
    <col min="2561" max="2561" width="41.5703125" style="1155" customWidth="1"/>
    <col min="2562" max="2562" width="11" style="1155" customWidth="1"/>
    <col min="2563" max="2563" width="11.7109375" style="1155" customWidth="1"/>
    <col min="2564" max="2564" width="10.85546875" style="1155" customWidth="1"/>
    <col min="2565" max="2565" width="12" style="1155" customWidth="1"/>
    <col min="2566" max="2816" width="9.7109375" style="1155"/>
    <col min="2817" max="2817" width="41.5703125" style="1155" customWidth="1"/>
    <col min="2818" max="2818" width="11" style="1155" customWidth="1"/>
    <col min="2819" max="2819" width="11.7109375" style="1155" customWidth="1"/>
    <col min="2820" max="2820" width="10.85546875" style="1155" customWidth="1"/>
    <col min="2821" max="2821" width="12" style="1155" customWidth="1"/>
    <col min="2822" max="3072" width="9.7109375" style="1155"/>
    <col min="3073" max="3073" width="41.5703125" style="1155" customWidth="1"/>
    <col min="3074" max="3074" width="11" style="1155" customWidth="1"/>
    <col min="3075" max="3075" width="11.7109375" style="1155" customWidth="1"/>
    <col min="3076" max="3076" width="10.85546875" style="1155" customWidth="1"/>
    <col min="3077" max="3077" width="12" style="1155" customWidth="1"/>
    <col min="3078" max="3328" width="9.7109375" style="1155"/>
    <col min="3329" max="3329" width="41.5703125" style="1155" customWidth="1"/>
    <col min="3330" max="3330" width="11" style="1155" customWidth="1"/>
    <col min="3331" max="3331" width="11.7109375" style="1155" customWidth="1"/>
    <col min="3332" max="3332" width="10.85546875" style="1155" customWidth="1"/>
    <col min="3333" max="3333" width="12" style="1155" customWidth="1"/>
    <col min="3334" max="3584" width="9.7109375" style="1155"/>
    <col min="3585" max="3585" width="41.5703125" style="1155" customWidth="1"/>
    <col min="3586" max="3586" width="11" style="1155" customWidth="1"/>
    <col min="3587" max="3587" width="11.7109375" style="1155" customWidth="1"/>
    <col min="3588" max="3588" width="10.85546875" style="1155" customWidth="1"/>
    <col min="3589" max="3589" width="12" style="1155" customWidth="1"/>
    <col min="3590" max="3840" width="9.7109375" style="1155"/>
    <col min="3841" max="3841" width="41.5703125" style="1155" customWidth="1"/>
    <col min="3842" max="3842" width="11" style="1155" customWidth="1"/>
    <col min="3843" max="3843" width="11.7109375" style="1155" customWidth="1"/>
    <col min="3844" max="3844" width="10.85546875" style="1155" customWidth="1"/>
    <col min="3845" max="3845" width="12" style="1155" customWidth="1"/>
    <col min="3846" max="4096" width="9.7109375" style="1155"/>
    <col min="4097" max="4097" width="41.5703125" style="1155" customWidth="1"/>
    <col min="4098" max="4098" width="11" style="1155" customWidth="1"/>
    <col min="4099" max="4099" width="11.7109375" style="1155" customWidth="1"/>
    <col min="4100" max="4100" width="10.85546875" style="1155" customWidth="1"/>
    <col min="4101" max="4101" width="12" style="1155" customWidth="1"/>
    <col min="4102" max="4352" width="9.7109375" style="1155"/>
    <col min="4353" max="4353" width="41.5703125" style="1155" customWidth="1"/>
    <col min="4354" max="4354" width="11" style="1155" customWidth="1"/>
    <col min="4355" max="4355" width="11.7109375" style="1155" customWidth="1"/>
    <col min="4356" max="4356" width="10.85546875" style="1155" customWidth="1"/>
    <col min="4357" max="4357" width="12" style="1155" customWidth="1"/>
    <col min="4358" max="4608" width="9.7109375" style="1155"/>
    <col min="4609" max="4609" width="41.5703125" style="1155" customWidth="1"/>
    <col min="4610" max="4610" width="11" style="1155" customWidth="1"/>
    <col min="4611" max="4611" width="11.7109375" style="1155" customWidth="1"/>
    <col min="4612" max="4612" width="10.85546875" style="1155" customWidth="1"/>
    <col min="4613" max="4613" width="12" style="1155" customWidth="1"/>
    <col min="4614" max="4864" width="9.7109375" style="1155"/>
    <col min="4865" max="4865" width="41.5703125" style="1155" customWidth="1"/>
    <col min="4866" max="4866" width="11" style="1155" customWidth="1"/>
    <col min="4867" max="4867" width="11.7109375" style="1155" customWidth="1"/>
    <col min="4868" max="4868" width="10.85546875" style="1155" customWidth="1"/>
    <col min="4869" max="4869" width="12" style="1155" customWidth="1"/>
    <col min="4870" max="5120" width="9.7109375" style="1155"/>
    <col min="5121" max="5121" width="41.5703125" style="1155" customWidth="1"/>
    <col min="5122" max="5122" width="11" style="1155" customWidth="1"/>
    <col min="5123" max="5123" width="11.7109375" style="1155" customWidth="1"/>
    <col min="5124" max="5124" width="10.85546875" style="1155" customWidth="1"/>
    <col min="5125" max="5125" width="12" style="1155" customWidth="1"/>
    <col min="5126" max="5376" width="9.7109375" style="1155"/>
    <col min="5377" max="5377" width="41.5703125" style="1155" customWidth="1"/>
    <col min="5378" max="5378" width="11" style="1155" customWidth="1"/>
    <col min="5379" max="5379" width="11.7109375" style="1155" customWidth="1"/>
    <col min="5380" max="5380" width="10.85546875" style="1155" customWidth="1"/>
    <col min="5381" max="5381" width="12" style="1155" customWidth="1"/>
    <col min="5382" max="5632" width="9.7109375" style="1155"/>
    <col min="5633" max="5633" width="41.5703125" style="1155" customWidth="1"/>
    <col min="5634" max="5634" width="11" style="1155" customWidth="1"/>
    <col min="5635" max="5635" width="11.7109375" style="1155" customWidth="1"/>
    <col min="5636" max="5636" width="10.85546875" style="1155" customWidth="1"/>
    <col min="5637" max="5637" width="12" style="1155" customWidth="1"/>
    <col min="5638" max="5888" width="9.7109375" style="1155"/>
    <col min="5889" max="5889" width="41.5703125" style="1155" customWidth="1"/>
    <col min="5890" max="5890" width="11" style="1155" customWidth="1"/>
    <col min="5891" max="5891" width="11.7109375" style="1155" customWidth="1"/>
    <col min="5892" max="5892" width="10.85546875" style="1155" customWidth="1"/>
    <col min="5893" max="5893" width="12" style="1155" customWidth="1"/>
    <col min="5894" max="6144" width="9.7109375" style="1155"/>
    <col min="6145" max="6145" width="41.5703125" style="1155" customWidth="1"/>
    <col min="6146" max="6146" width="11" style="1155" customWidth="1"/>
    <col min="6147" max="6147" width="11.7109375" style="1155" customWidth="1"/>
    <col min="6148" max="6148" width="10.85546875" style="1155" customWidth="1"/>
    <col min="6149" max="6149" width="12" style="1155" customWidth="1"/>
    <col min="6150" max="6400" width="9.7109375" style="1155"/>
    <col min="6401" max="6401" width="41.5703125" style="1155" customWidth="1"/>
    <col min="6402" max="6402" width="11" style="1155" customWidth="1"/>
    <col min="6403" max="6403" width="11.7109375" style="1155" customWidth="1"/>
    <col min="6404" max="6404" width="10.85546875" style="1155" customWidth="1"/>
    <col min="6405" max="6405" width="12" style="1155" customWidth="1"/>
    <col min="6406" max="6656" width="9.7109375" style="1155"/>
    <col min="6657" max="6657" width="41.5703125" style="1155" customWidth="1"/>
    <col min="6658" max="6658" width="11" style="1155" customWidth="1"/>
    <col min="6659" max="6659" width="11.7109375" style="1155" customWidth="1"/>
    <col min="6660" max="6660" width="10.85546875" style="1155" customWidth="1"/>
    <col min="6661" max="6661" width="12" style="1155" customWidth="1"/>
    <col min="6662" max="6912" width="9.7109375" style="1155"/>
    <col min="6913" max="6913" width="41.5703125" style="1155" customWidth="1"/>
    <col min="6914" max="6914" width="11" style="1155" customWidth="1"/>
    <col min="6915" max="6915" width="11.7109375" style="1155" customWidth="1"/>
    <col min="6916" max="6916" width="10.85546875" style="1155" customWidth="1"/>
    <col min="6917" max="6917" width="12" style="1155" customWidth="1"/>
    <col min="6918" max="7168" width="9.7109375" style="1155"/>
    <col min="7169" max="7169" width="41.5703125" style="1155" customWidth="1"/>
    <col min="7170" max="7170" width="11" style="1155" customWidth="1"/>
    <col min="7171" max="7171" width="11.7109375" style="1155" customWidth="1"/>
    <col min="7172" max="7172" width="10.85546875" style="1155" customWidth="1"/>
    <col min="7173" max="7173" width="12" style="1155" customWidth="1"/>
    <col min="7174" max="7424" width="9.7109375" style="1155"/>
    <col min="7425" max="7425" width="41.5703125" style="1155" customWidth="1"/>
    <col min="7426" max="7426" width="11" style="1155" customWidth="1"/>
    <col min="7427" max="7427" width="11.7109375" style="1155" customWidth="1"/>
    <col min="7428" max="7428" width="10.85546875" style="1155" customWidth="1"/>
    <col min="7429" max="7429" width="12" style="1155" customWidth="1"/>
    <col min="7430" max="7680" width="9.7109375" style="1155"/>
    <col min="7681" max="7681" width="41.5703125" style="1155" customWidth="1"/>
    <col min="7682" max="7682" width="11" style="1155" customWidth="1"/>
    <col min="7683" max="7683" width="11.7109375" style="1155" customWidth="1"/>
    <col min="7684" max="7684" width="10.85546875" style="1155" customWidth="1"/>
    <col min="7685" max="7685" width="12" style="1155" customWidth="1"/>
    <col min="7686" max="7936" width="9.7109375" style="1155"/>
    <col min="7937" max="7937" width="41.5703125" style="1155" customWidth="1"/>
    <col min="7938" max="7938" width="11" style="1155" customWidth="1"/>
    <col min="7939" max="7939" width="11.7109375" style="1155" customWidth="1"/>
    <col min="7940" max="7940" width="10.85546875" style="1155" customWidth="1"/>
    <col min="7941" max="7941" width="12" style="1155" customWidth="1"/>
    <col min="7942" max="8192" width="9.7109375" style="1155"/>
    <col min="8193" max="8193" width="41.5703125" style="1155" customWidth="1"/>
    <col min="8194" max="8194" width="11" style="1155" customWidth="1"/>
    <col min="8195" max="8195" width="11.7109375" style="1155" customWidth="1"/>
    <col min="8196" max="8196" width="10.85546875" style="1155" customWidth="1"/>
    <col min="8197" max="8197" width="12" style="1155" customWidth="1"/>
    <col min="8198" max="8448" width="9.7109375" style="1155"/>
    <col min="8449" max="8449" width="41.5703125" style="1155" customWidth="1"/>
    <col min="8450" max="8450" width="11" style="1155" customWidth="1"/>
    <col min="8451" max="8451" width="11.7109375" style="1155" customWidth="1"/>
    <col min="8452" max="8452" width="10.85546875" style="1155" customWidth="1"/>
    <col min="8453" max="8453" width="12" style="1155" customWidth="1"/>
    <col min="8454" max="8704" width="9.7109375" style="1155"/>
    <col min="8705" max="8705" width="41.5703125" style="1155" customWidth="1"/>
    <col min="8706" max="8706" width="11" style="1155" customWidth="1"/>
    <col min="8707" max="8707" width="11.7109375" style="1155" customWidth="1"/>
    <col min="8708" max="8708" width="10.85546875" style="1155" customWidth="1"/>
    <col min="8709" max="8709" width="12" style="1155" customWidth="1"/>
    <col min="8710" max="8960" width="9.7109375" style="1155"/>
    <col min="8961" max="8961" width="41.5703125" style="1155" customWidth="1"/>
    <col min="8962" max="8962" width="11" style="1155" customWidth="1"/>
    <col min="8963" max="8963" width="11.7109375" style="1155" customWidth="1"/>
    <col min="8964" max="8964" width="10.85546875" style="1155" customWidth="1"/>
    <col min="8965" max="8965" width="12" style="1155" customWidth="1"/>
    <col min="8966" max="9216" width="9.7109375" style="1155"/>
    <col min="9217" max="9217" width="41.5703125" style="1155" customWidth="1"/>
    <col min="9218" max="9218" width="11" style="1155" customWidth="1"/>
    <col min="9219" max="9219" width="11.7109375" style="1155" customWidth="1"/>
    <col min="9220" max="9220" width="10.85546875" style="1155" customWidth="1"/>
    <col min="9221" max="9221" width="12" style="1155" customWidth="1"/>
    <col min="9222" max="9472" width="9.7109375" style="1155"/>
    <col min="9473" max="9473" width="41.5703125" style="1155" customWidth="1"/>
    <col min="9474" max="9474" width="11" style="1155" customWidth="1"/>
    <col min="9475" max="9475" width="11.7109375" style="1155" customWidth="1"/>
    <col min="9476" max="9476" width="10.85546875" style="1155" customWidth="1"/>
    <col min="9477" max="9477" width="12" style="1155" customWidth="1"/>
    <col min="9478" max="9728" width="9.7109375" style="1155"/>
    <col min="9729" max="9729" width="41.5703125" style="1155" customWidth="1"/>
    <col min="9730" max="9730" width="11" style="1155" customWidth="1"/>
    <col min="9731" max="9731" width="11.7109375" style="1155" customWidth="1"/>
    <col min="9732" max="9732" width="10.85546875" style="1155" customWidth="1"/>
    <col min="9733" max="9733" width="12" style="1155" customWidth="1"/>
    <col min="9734" max="9984" width="9.7109375" style="1155"/>
    <col min="9985" max="9985" width="41.5703125" style="1155" customWidth="1"/>
    <col min="9986" max="9986" width="11" style="1155" customWidth="1"/>
    <col min="9987" max="9987" width="11.7109375" style="1155" customWidth="1"/>
    <col min="9988" max="9988" width="10.85546875" style="1155" customWidth="1"/>
    <col min="9989" max="9989" width="12" style="1155" customWidth="1"/>
    <col min="9990" max="10240" width="9.7109375" style="1155"/>
    <col min="10241" max="10241" width="41.5703125" style="1155" customWidth="1"/>
    <col min="10242" max="10242" width="11" style="1155" customWidth="1"/>
    <col min="10243" max="10243" width="11.7109375" style="1155" customWidth="1"/>
    <col min="10244" max="10244" width="10.85546875" style="1155" customWidth="1"/>
    <col min="10245" max="10245" width="12" style="1155" customWidth="1"/>
    <col min="10246" max="10496" width="9.7109375" style="1155"/>
    <col min="10497" max="10497" width="41.5703125" style="1155" customWidth="1"/>
    <col min="10498" max="10498" width="11" style="1155" customWidth="1"/>
    <col min="10499" max="10499" width="11.7109375" style="1155" customWidth="1"/>
    <col min="10500" max="10500" width="10.85546875" style="1155" customWidth="1"/>
    <col min="10501" max="10501" width="12" style="1155" customWidth="1"/>
    <col min="10502" max="10752" width="9.7109375" style="1155"/>
    <col min="10753" max="10753" width="41.5703125" style="1155" customWidth="1"/>
    <col min="10754" max="10754" width="11" style="1155" customWidth="1"/>
    <col min="10755" max="10755" width="11.7109375" style="1155" customWidth="1"/>
    <col min="10756" max="10756" width="10.85546875" style="1155" customWidth="1"/>
    <col min="10757" max="10757" width="12" style="1155" customWidth="1"/>
    <col min="10758" max="11008" width="9.7109375" style="1155"/>
    <col min="11009" max="11009" width="41.5703125" style="1155" customWidth="1"/>
    <col min="11010" max="11010" width="11" style="1155" customWidth="1"/>
    <col min="11011" max="11011" width="11.7109375" style="1155" customWidth="1"/>
    <col min="11012" max="11012" width="10.85546875" style="1155" customWidth="1"/>
    <col min="11013" max="11013" width="12" style="1155" customWidth="1"/>
    <col min="11014" max="11264" width="9.7109375" style="1155"/>
    <col min="11265" max="11265" width="41.5703125" style="1155" customWidth="1"/>
    <col min="11266" max="11266" width="11" style="1155" customWidth="1"/>
    <col min="11267" max="11267" width="11.7109375" style="1155" customWidth="1"/>
    <col min="11268" max="11268" width="10.85546875" style="1155" customWidth="1"/>
    <col min="11269" max="11269" width="12" style="1155" customWidth="1"/>
    <col min="11270" max="11520" width="9.7109375" style="1155"/>
    <col min="11521" max="11521" width="41.5703125" style="1155" customWidth="1"/>
    <col min="11522" max="11522" width="11" style="1155" customWidth="1"/>
    <col min="11523" max="11523" width="11.7109375" style="1155" customWidth="1"/>
    <col min="11524" max="11524" width="10.85546875" style="1155" customWidth="1"/>
    <col min="11525" max="11525" width="12" style="1155" customWidth="1"/>
    <col min="11526" max="11776" width="9.7109375" style="1155"/>
    <col min="11777" max="11777" width="41.5703125" style="1155" customWidth="1"/>
    <col min="11778" max="11778" width="11" style="1155" customWidth="1"/>
    <col min="11779" max="11779" width="11.7109375" style="1155" customWidth="1"/>
    <col min="11780" max="11780" width="10.85546875" style="1155" customWidth="1"/>
    <col min="11781" max="11781" width="12" style="1155" customWidth="1"/>
    <col min="11782" max="12032" width="9.7109375" style="1155"/>
    <col min="12033" max="12033" width="41.5703125" style="1155" customWidth="1"/>
    <col min="12034" max="12034" width="11" style="1155" customWidth="1"/>
    <col min="12035" max="12035" width="11.7109375" style="1155" customWidth="1"/>
    <col min="12036" max="12036" width="10.85546875" style="1155" customWidth="1"/>
    <col min="12037" max="12037" width="12" style="1155" customWidth="1"/>
    <col min="12038" max="12288" width="9.7109375" style="1155"/>
    <col min="12289" max="12289" width="41.5703125" style="1155" customWidth="1"/>
    <col min="12290" max="12290" width="11" style="1155" customWidth="1"/>
    <col min="12291" max="12291" width="11.7109375" style="1155" customWidth="1"/>
    <col min="12292" max="12292" width="10.85546875" style="1155" customWidth="1"/>
    <col min="12293" max="12293" width="12" style="1155" customWidth="1"/>
    <col min="12294" max="12544" width="9.7109375" style="1155"/>
    <col min="12545" max="12545" width="41.5703125" style="1155" customWidth="1"/>
    <col min="12546" max="12546" width="11" style="1155" customWidth="1"/>
    <col min="12547" max="12547" width="11.7109375" style="1155" customWidth="1"/>
    <col min="12548" max="12548" width="10.85546875" style="1155" customWidth="1"/>
    <col min="12549" max="12549" width="12" style="1155" customWidth="1"/>
    <col min="12550" max="12800" width="9.7109375" style="1155"/>
    <col min="12801" max="12801" width="41.5703125" style="1155" customWidth="1"/>
    <col min="12802" max="12802" width="11" style="1155" customWidth="1"/>
    <col min="12803" max="12803" width="11.7109375" style="1155" customWidth="1"/>
    <col min="12804" max="12804" width="10.85546875" style="1155" customWidth="1"/>
    <col min="12805" max="12805" width="12" style="1155" customWidth="1"/>
    <col min="12806" max="13056" width="9.7109375" style="1155"/>
    <col min="13057" max="13057" width="41.5703125" style="1155" customWidth="1"/>
    <col min="13058" max="13058" width="11" style="1155" customWidth="1"/>
    <col min="13059" max="13059" width="11.7109375" style="1155" customWidth="1"/>
    <col min="13060" max="13060" width="10.85546875" style="1155" customWidth="1"/>
    <col min="13061" max="13061" width="12" style="1155" customWidth="1"/>
    <col min="13062" max="13312" width="9.7109375" style="1155"/>
    <col min="13313" max="13313" width="41.5703125" style="1155" customWidth="1"/>
    <col min="13314" max="13314" width="11" style="1155" customWidth="1"/>
    <col min="13315" max="13315" width="11.7109375" style="1155" customWidth="1"/>
    <col min="13316" max="13316" width="10.85546875" style="1155" customWidth="1"/>
    <col min="13317" max="13317" width="12" style="1155" customWidth="1"/>
    <col min="13318" max="13568" width="9.7109375" style="1155"/>
    <col min="13569" max="13569" width="41.5703125" style="1155" customWidth="1"/>
    <col min="13570" max="13570" width="11" style="1155" customWidth="1"/>
    <col min="13571" max="13571" width="11.7109375" style="1155" customWidth="1"/>
    <col min="13572" max="13572" width="10.85546875" style="1155" customWidth="1"/>
    <col min="13573" max="13573" width="12" style="1155" customWidth="1"/>
    <col min="13574" max="13824" width="9.7109375" style="1155"/>
    <col min="13825" max="13825" width="41.5703125" style="1155" customWidth="1"/>
    <col min="13826" max="13826" width="11" style="1155" customWidth="1"/>
    <col min="13827" max="13827" width="11.7109375" style="1155" customWidth="1"/>
    <col min="13828" max="13828" width="10.85546875" style="1155" customWidth="1"/>
    <col min="13829" max="13829" width="12" style="1155" customWidth="1"/>
    <col min="13830" max="14080" width="9.7109375" style="1155"/>
    <col min="14081" max="14081" width="41.5703125" style="1155" customWidth="1"/>
    <col min="14082" max="14082" width="11" style="1155" customWidth="1"/>
    <col min="14083" max="14083" width="11.7109375" style="1155" customWidth="1"/>
    <col min="14084" max="14084" width="10.85546875" style="1155" customWidth="1"/>
    <col min="14085" max="14085" width="12" style="1155" customWidth="1"/>
    <col min="14086" max="14336" width="9.7109375" style="1155"/>
    <col min="14337" max="14337" width="41.5703125" style="1155" customWidth="1"/>
    <col min="14338" max="14338" width="11" style="1155" customWidth="1"/>
    <col min="14339" max="14339" width="11.7109375" style="1155" customWidth="1"/>
    <col min="14340" max="14340" width="10.85546875" style="1155" customWidth="1"/>
    <col min="14341" max="14341" width="12" style="1155" customWidth="1"/>
    <col min="14342" max="14592" width="9.7109375" style="1155"/>
    <col min="14593" max="14593" width="41.5703125" style="1155" customWidth="1"/>
    <col min="14594" max="14594" width="11" style="1155" customWidth="1"/>
    <col min="14595" max="14595" width="11.7109375" style="1155" customWidth="1"/>
    <col min="14596" max="14596" width="10.85546875" style="1155" customWidth="1"/>
    <col min="14597" max="14597" width="12" style="1155" customWidth="1"/>
    <col min="14598" max="14848" width="9.7109375" style="1155"/>
    <col min="14849" max="14849" width="41.5703125" style="1155" customWidth="1"/>
    <col min="14850" max="14850" width="11" style="1155" customWidth="1"/>
    <col min="14851" max="14851" width="11.7109375" style="1155" customWidth="1"/>
    <col min="14852" max="14852" width="10.85546875" style="1155" customWidth="1"/>
    <col min="14853" max="14853" width="12" style="1155" customWidth="1"/>
    <col min="14854" max="15104" width="9.7109375" style="1155"/>
    <col min="15105" max="15105" width="41.5703125" style="1155" customWidth="1"/>
    <col min="15106" max="15106" width="11" style="1155" customWidth="1"/>
    <col min="15107" max="15107" width="11.7109375" style="1155" customWidth="1"/>
    <col min="15108" max="15108" width="10.85546875" style="1155" customWidth="1"/>
    <col min="15109" max="15109" width="12" style="1155" customWidth="1"/>
    <col min="15110" max="15360" width="9.7109375" style="1155"/>
    <col min="15361" max="15361" width="41.5703125" style="1155" customWidth="1"/>
    <col min="15362" max="15362" width="11" style="1155" customWidth="1"/>
    <col min="15363" max="15363" width="11.7109375" style="1155" customWidth="1"/>
    <col min="15364" max="15364" width="10.85546875" style="1155" customWidth="1"/>
    <col min="15365" max="15365" width="12" style="1155" customWidth="1"/>
    <col min="15366" max="15616" width="9.7109375" style="1155"/>
    <col min="15617" max="15617" width="41.5703125" style="1155" customWidth="1"/>
    <col min="15618" max="15618" width="11" style="1155" customWidth="1"/>
    <col min="15619" max="15619" width="11.7109375" style="1155" customWidth="1"/>
    <col min="15620" max="15620" width="10.85546875" style="1155" customWidth="1"/>
    <col min="15621" max="15621" width="12" style="1155" customWidth="1"/>
    <col min="15622" max="15872" width="9.7109375" style="1155"/>
    <col min="15873" max="15873" width="41.5703125" style="1155" customWidth="1"/>
    <col min="15874" max="15874" width="11" style="1155" customWidth="1"/>
    <col min="15875" max="15875" width="11.7109375" style="1155" customWidth="1"/>
    <col min="15876" max="15876" width="10.85546875" style="1155" customWidth="1"/>
    <col min="15877" max="15877" width="12" style="1155" customWidth="1"/>
    <col min="15878" max="16128" width="9.7109375" style="1155"/>
    <col min="16129" max="16129" width="41.5703125" style="1155" customWidth="1"/>
    <col min="16130" max="16130" width="11" style="1155" customWidth="1"/>
    <col min="16131" max="16131" width="11.7109375" style="1155" customWidth="1"/>
    <col min="16132" max="16132" width="10.85546875" style="1155" customWidth="1"/>
    <col min="16133" max="16133" width="12" style="1155" customWidth="1"/>
    <col min="16134" max="16384" width="9.7109375" style="1155"/>
  </cols>
  <sheetData>
    <row r="1" spans="1:256" ht="14.25" customHeight="1">
      <c r="A1" s="1921" t="s">
        <v>1737</v>
      </c>
    </row>
    <row r="2" spans="1:256" ht="12.75" customHeight="1">
      <c r="A2" s="2193" t="s">
        <v>862</v>
      </c>
      <c r="B2" s="2193"/>
      <c r="C2" s="2193"/>
      <c r="D2" s="2193"/>
      <c r="E2" s="2193"/>
    </row>
    <row r="3" spans="1:256" ht="21.75" customHeight="1">
      <c r="A3" s="2194" t="s">
        <v>863</v>
      </c>
      <c r="B3" s="2194"/>
      <c r="C3" s="2194"/>
      <c r="D3" s="2194"/>
      <c r="E3" s="2194"/>
      <c r="G3" s="1167"/>
      <c r="H3" s="1167"/>
      <c r="I3" s="1167"/>
      <c r="J3" s="1167"/>
      <c r="K3" s="1167"/>
    </row>
    <row r="4" spans="1:256" ht="12.95" customHeight="1">
      <c r="A4" s="1156">
        <v>2016</v>
      </c>
      <c r="B4" s="1157"/>
      <c r="C4" s="1158"/>
      <c r="D4" s="1158"/>
      <c r="E4" s="1159" t="s">
        <v>673</v>
      </c>
      <c r="F4" s="1160"/>
      <c r="G4" s="1167"/>
      <c r="H4" s="1167"/>
      <c r="I4" s="1167"/>
      <c r="J4" s="1167"/>
      <c r="K4" s="1167"/>
    </row>
    <row r="5" spans="1:256" ht="22.5" customHeight="1">
      <c r="A5" s="2195" t="s">
        <v>411</v>
      </c>
      <c r="B5" s="2198" t="s">
        <v>864</v>
      </c>
      <c r="C5" s="2199"/>
      <c r="D5" s="2199"/>
      <c r="E5" s="2200"/>
      <c r="G5" s="1167"/>
      <c r="I5" s="1167"/>
      <c r="J5" s="1167"/>
      <c r="K5" s="1167"/>
    </row>
    <row r="6" spans="1:256" ht="12" customHeight="1">
      <c r="A6" s="2196"/>
      <c r="B6" s="1161"/>
      <c r="C6" s="1162" t="s">
        <v>827</v>
      </c>
      <c r="D6" s="1163" t="s">
        <v>865</v>
      </c>
      <c r="E6" s="1163" t="s">
        <v>865</v>
      </c>
    </row>
    <row r="7" spans="1:256" ht="12" customHeight="1">
      <c r="A7" s="2196"/>
      <c r="B7" s="1164" t="s">
        <v>0</v>
      </c>
      <c r="C7" s="1165" t="s">
        <v>866</v>
      </c>
      <c r="D7" s="1166" t="s">
        <v>867</v>
      </c>
      <c r="E7" s="1166" t="s">
        <v>867</v>
      </c>
    </row>
    <row r="8" spans="1:256" ht="12" customHeight="1">
      <c r="A8" s="2197"/>
      <c r="B8" s="1168"/>
      <c r="C8" s="1169"/>
      <c r="D8" s="1170" t="s">
        <v>868</v>
      </c>
      <c r="E8" s="1170" t="s">
        <v>869</v>
      </c>
    </row>
    <row r="9" spans="1:256" ht="7.5" customHeight="1">
      <c r="A9" s="1171"/>
      <c r="B9" s="1172"/>
      <c r="C9" s="1173"/>
    </row>
    <row r="10" spans="1:256" ht="12" customHeight="1">
      <c r="A10" s="1171" t="s">
        <v>28</v>
      </c>
      <c r="B10" s="1172">
        <f>+B12+B48+B50</f>
        <v>4716</v>
      </c>
      <c r="C10" s="1172">
        <f>+C12+C48+C50</f>
        <v>820</v>
      </c>
      <c r="D10" s="1172">
        <f>+D12+D48+D50</f>
        <v>3100</v>
      </c>
      <c r="E10" s="1172">
        <f>+E12+E48+E50</f>
        <v>796</v>
      </c>
      <c r="G10" s="1197"/>
    </row>
    <row r="11" spans="1:256" ht="8.25" customHeight="1">
      <c r="A11" s="1171"/>
      <c r="B11" s="1172"/>
      <c r="C11" s="1173"/>
      <c r="D11" s="1173"/>
      <c r="E11" s="1173"/>
    </row>
    <row r="12" spans="1:256" ht="12" customHeight="1">
      <c r="A12" s="954" t="s">
        <v>418</v>
      </c>
      <c r="B12" s="1198">
        <f>+B14+B25+B36+B38+B46</f>
        <v>4020</v>
      </c>
      <c r="C12" s="1198">
        <v>810</v>
      </c>
      <c r="D12" s="1198">
        <v>2672</v>
      </c>
      <c r="E12" s="1198">
        <v>538</v>
      </c>
      <c r="G12" s="1197"/>
      <c r="I12" s="1180"/>
      <c r="J12" s="1180"/>
      <c r="K12" s="1180"/>
      <c r="L12" s="1180"/>
      <c r="M12" s="1180"/>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0"/>
      <c r="BN12" s="1180"/>
      <c r="BO12" s="1180"/>
      <c r="BP12" s="1180"/>
      <c r="BQ12" s="1180"/>
      <c r="BR12" s="1180"/>
      <c r="BS12" s="1180"/>
      <c r="BT12" s="1180"/>
      <c r="BU12" s="1180"/>
      <c r="BV12" s="1180"/>
      <c r="BW12" s="1180"/>
      <c r="BX12" s="1180"/>
      <c r="BY12" s="1180"/>
      <c r="BZ12" s="1180"/>
      <c r="CA12" s="1180"/>
      <c r="CB12" s="1180"/>
      <c r="CC12" s="1180"/>
      <c r="CD12" s="1180"/>
      <c r="CE12" s="1180"/>
      <c r="CF12" s="1180"/>
      <c r="CG12" s="1180"/>
      <c r="CH12" s="1180"/>
      <c r="CI12" s="1180"/>
      <c r="CJ12" s="1180"/>
      <c r="CK12" s="1180"/>
      <c r="CL12" s="1180"/>
      <c r="CM12" s="1180"/>
      <c r="CN12" s="1180"/>
      <c r="CO12" s="1180"/>
      <c r="CP12" s="1180"/>
      <c r="CQ12" s="1180"/>
      <c r="CR12" s="1180"/>
      <c r="CS12" s="1180"/>
      <c r="CT12" s="1180"/>
      <c r="CU12" s="1180"/>
      <c r="CV12" s="1180"/>
      <c r="CW12" s="1180"/>
      <c r="CX12" s="1180"/>
      <c r="CY12" s="1180"/>
      <c r="CZ12" s="1180"/>
      <c r="DA12" s="1180"/>
      <c r="DB12" s="1180"/>
      <c r="DC12" s="1180"/>
      <c r="DD12" s="1180"/>
      <c r="DE12" s="1180"/>
      <c r="DF12" s="1180"/>
      <c r="DG12" s="1180"/>
      <c r="DH12" s="1180"/>
      <c r="DI12" s="1180"/>
      <c r="DJ12" s="1180"/>
      <c r="DK12" s="1180"/>
      <c r="DL12" s="1180"/>
      <c r="DM12" s="1180"/>
      <c r="DN12" s="1180"/>
      <c r="DO12" s="1180"/>
      <c r="DP12" s="1180"/>
      <c r="DQ12" s="1180"/>
      <c r="DR12" s="1180"/>
      <c r="DS12" s="1180"/>
      <c r="DT12" s="1180"/>
      <c r="DU12" s="1180"/>
      <c r="DV12" s="1180"/>
      <c r="DW12" s="1180"/>
      <c r="DX12" s="1180"/>
      <c r="DY12" s="1180"/>
      <c r="DZ12" s="1180"/>
      <c r="EA12" s="1180"/>
      <c r="EB12" s="1180"/>
      <c r="EC12" s="1180"/>
      <c r="ED12" s="1180"/>
      <c r="EE12" s="1180"/>
      <c r="EF12" s="1180"/>
      <c r="EG12" s="1180"/>
      <c r="EH12" s="1180"/>
      <c r="EI12" s="1180"/>
      <c r="EJ12" s="1180"/>
      <c r="EK12" s="1180"/>
      <c r="EL12" s="1180"/>
      <c r="EM12" s="1180"/>
      <c r="EN12" s="1180"/>
      <c r="EO12" s="1180"/>
      <c r="EP12" s="1180"/>
      <c r="EQ12" s="1180"/>
      <c r="ER12" s="1180"/>
      <c r="ES12" s="1180"/>
      <c r="ET12" s="1180"/>
      <c r="EU12" s="1180"/>
      <c r="EV12" s="1180"/>
      <c r="EW12" s="1180"/>
      <c r="EX12" s="1180"/>
      <c r="EY12" s="1180"/>
      <c r="EZ12" s="1180"/>
      <c r="FA12" s="1180"/>
      <c r="FB12" s="1180"/>
      <c r="FC12" s="1180"/>
      <c r="FD12" s="1180"/>
      <c r="FE12" s="1180"/>
      <c r="FF12" s="1180"/>
      <c r="FG12" s="1180"/>
      <c r="FH12" s="1180"/>
      <c r="FI12" s="1180"/>
      <c r="FJ12" s="1180"/>
      <c r="FK12" s="1180"/>
      <c r="FL12" s="1180"/>
      <c r="FM12" s="1180"/>
      <c r="FN12" s="1180"/>
      <c r="FO12" s="1180"/>
      <c r="FP12" s="1180"/>
      <c r="FQ12" s="1180"/>
      <c r="FR12" s="1180"/>
      <c r="FS12" s="1180"/>
      <c r="FT12" s="1180"/>
      <c r="FU12" s="1180"/>
      <c r="FV12" s="1180"/>
      <c r="FW12" s="1180"/>
      <c r="FX12" s="1180"/>
      <c r="FY12" s="1180"/>
      <c r="FZ12" s="1180"/>
      <c r="GA12" s="1180"/>
      <c r="GB12" s="1180"/>
      <c r="GC12" s="1180"/>
      <c r="GD12" s="1180"/>
      <c r="GE12" s="1180"/>
      <c r="GF12" s="1180"/>
      <c r="GG12" s="1180"/>
      <c r="GH12" s="1180"/>
      <c r="GI12" s="1180"/>
      <c r="GJ12" s="1180"/>
      <c r="GK12" s="1180"/>
      <c r="GL12" s="1180"/>
      <c r="GM12" s="1180"/>
      <c r="GN12" s="1180"/>
      <c r="GO12" s="1180"/>
      <c r="GP12" s="1180"/>
      <c r="GQ12" s="1180"/>
      <c r="GR12" s="1180"/>
      <c r="GS12" s="1180"/>
      <c r="GT12" s="1180"/>
      <c r="GU12" s="1180"/>
      <c r="GV12" s="1180"/>
      <c r="GW12" s="1180"/>
      <c r="GX12" s="1180"/>
      <c r="GY12" s="1180"/>
      <c r="GZ12" s="1180"/>
      <c r="HA12" s="1180"/>
      <c r="HB12" s="1180"/>
      <c r="HC12" s="1180"/>
      <c r="HD12" s="1180"/>
      <c r="HE12" s="1180"/>
      <c r="HF12" s="1180"/>
      <c r="HG12" s="1180"/>
      <c r="HH12" s="1180"/>
      <c r="HI12" s="1180"/>
      <c r="HJ12" s="1180"/>
      <c r="HK12" s="1180"/>
      <c r="HL12" s="1180"/>
      <c r="HM12" s="1180"/>
      <c r="HN12" s="1180"/>
      <c r="HO12" s="1180"/>
      <c r="HP12" s="1180"/>
      <c r="HQ12" s="1180"/>
      <c r="HR12" s="1180"/>
      <c r="HS12" s="1180"/>
      <c r="HT12" s="1180"/>
      <c r="HU12" s="1180"/>
      <c r="HV12" s="1180"/>
      <c r="HW12" s="1180"/>
      <c r="HX12" s="1180"/>
      <c r="HY12" s="1180"/>
      <c r="HZ12" s="1180"/>
      <c r="IA12" s="1180"/>
      <c r="IB12" s="1180"/>
      <c r="IC12" s="1180"/>
      <c r="ID12" s="1180"/>
      <c r="IE12" s="1180"/>
      <c r="IF12" s="1180"/>
      <c r="IG12" s="1180"/>
      <c r="IH12" s="1180"/>
      <c r="II12" s="1180"/>
      <c r="IJ12" s="1180"/>
      <c r="IK12" s="1180"/>
      <c r="IL12" s="1180"/>
      <c r="IM12" s="1180"/>
      <c r="IN12" s="1180"/>
      <c r="IO12" s="1180"/>
      <c r="IP12" s="1180"/>
      <c r="IQ12" s="1180"/>
      <c r="IR12" s="1180"/>
      <c r="IS12" s="1180"/>
      <c r="IT12" s="1180"/>
      <c r="IU12" s="1180"/>
      <c r="IV12" s="1180"/>
    </row>
    <row r="13" spans="1:256" ht="8.25" customHeight="1">
      <c r="A13" s="952"/>
      <c r="B13" s="1199"/>
      <c r="C13" s="1199"/>
      <c r="D13" s="1199"/>
      <c r="E13" s="1199"/>
      <c r="F13" s="1200"/>
    </row>
    <row r="14" spans="1:256" s="1180" customFormat="1" ht="12" customHeight="1">
      <c r="A14" s="954" t="s">
        <v>830</v>
      </c>
      <c r="B14" s="1201">
        <f>SUM(B16:B23)</f>
        <v>1366</v>
      </c>
      <c r="C14" s="1199">
        <v>272</v>
      </c>
      <c r="D14" s="1199">
        <v>988</v>
      </c>
      <c r="E14" s="1199">
        <v>106</v>
      </c>
      <c r="F14" s="1155"/>
      <c r="G14" s="1155"/>
      <c r="H14" s="1155"/>
      <c r="I14" s="1155"/>
      <c r="J14" s="1155"/>
      <c r="K14" s="1155"/>
      <c r="L14" s="1155"/>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c r="AH14" s="1155"/>
      <c r="AI14" s="1155"/>
      <c r="AJ14" s="1155"/>
      <c r="AK14" s="1155"/>
      <c r="AL14" s="1155"/>
      <c r="AM14" s="1155"/>
      <c r="AN14" s="1155"/>
      <c r="AO14" s="1155"/>
      <c r="AP14" s="1155"/>
      <c r="AQ14" s="1155"/>
      <c r="AR14" s="1155"/>
      <c r="AS14" s="1155"/>
      <c r="AT14" s="1155"/>
      <c r="AU14" s="1155"/>
      <c r="AV14" s="1155"/>
      <c r="AW14" s="1155"/>
      <c r="AX14" s="1155"/>
      <c r="AY14" s="1155"/>
      <c r="AZ14" s="1155"/>
      <c r="BA14" s="1155"/>
      <c r="BB14" s="1155"/>
      <c r="BC14" s="1155"/>
      <c r="BD14" s="1155"/>
      <c r="BE14" s="1155"/>
      <c r="BF14" s="1155"/>
      <c r="BG14" s="1155"/>
      <c r="BH14" s="1155"/>
      <c r="BI14" s="1155"/>
      <c r="BJ14" s="1155"/>
      <c r="BK14" s="1155"/>
      <c r="BL14" s="1155"/>
      <c r="BM14" s="1155"/>
      <c r="BN14" s="1155"/>
      <c r="BO14" s="1155"/>
      <c r="BP14" s="1155"/>
      <c r="BQ14" s="1155"/>
      <c r="BR14" s="1155"/>
      <c r="BS14" s="1155"/>
      <c r="BT14" s="1155"/>
      <c r="BU14" s="1155"/>
      <c r="BV14" s="1155"/>
      <c r="BW14" s="1155"/>
      <c r="BX14" s="1155"/>
      <c r="BY14" s="1155"/>
      <c r="BZ14" s="1155"/>
      <c r="CA14" s="1155"/>
      <c r="CB14" s="1155"/>
      <c r="CC14" s="1155"/>
      <c r="CD14" s="1155"/>
      <c r="CE14" s="1155"/>
      <c r="CF14" s="1155"/>
      <c r="CG14" s="1155"/>
      <c r="CH14" s="1155"/>
      <c r="CI14" s="1155"/>
      <c r="CJ14" s="1155"/>
      <c r="CK14" s="1155"/>
      <c r="CL14" s="1155"/>
      <c r="CM14" s="1155"/>
      <c r="CN14" s="1155"/>
      <c r="CO14" s="1155"/>
      <c r="CP14" s="1155"/>
      <c r="CQ14" s="1155"/>
      <c r="CR14" s="1155"/>
      <c r="CS14" s="1155"/>
      <c r="CT14" s="1155"/>
      <c r="CU14" s="1155"/>
      <c r="CV14" s="1155"/>
      <c r="CW14" s="1155"/>
      <c r="CX14" s="1155"/>
      <c r="CY14" s="1155"/>
      <c r="CZ14" s="1155"/>
      <c r="DA14" s="1155"/>
      <c r="DB14" s="1155"/>
      <c r="DC14" s="1155"/>
      <c r="DD14" s="1155"/>
      <c r="DE14" s="1155"/>
      <c r="DF14" s="1155"/>
      <c r="DG14" s="1155"/>
      <c r="DH14" s="1155"/>
      <c r="DI14" s="1155"/>
      <c r="DJ14" s="1155"/>
      <c r="DK14" s="1155"/>
      <c r="DL14" s="1155"/>
      <c r="DM14" s="1155"/>
      <c r="DN14" s="1155"/>
      <c r="DO14" s="1155"/>
      <c r="DP14" s="1155"/>
      <c r="DQ14" s="1155"/>
      <c r="DR14" s="1155"/>
      <c r="DS14" s="1155"/>
      <c r="DT14" s="1155"/>
      <c r="DU14" s="1155"/>
      <c r="DV14" s="1155"/>
      <c r="DW14" s="1155"/>
      <c r="DX14" s="1155"/>
      <c r="DY14" s="1155"/>
      <c r="DZ14" s="1155"/>
      <c r="EA14" s="1155"/>
      <c r="EB14" s="1155"/>
      <c r="EC14" s="1155"/>
      <c r="ED14" s="1155"/>
      <c r="EE14" s="1155"/>
      <c r="EF14" s="1155"/>
      <c r="EG14" s="1155"/>
      <c r="EH14" s="1155"/>
      <c r="EI14" s="1155"/>
      <c r="EJ14" s="1155"/>
      <c r="EK14" s="1155"/>
      <c r="EL14" s="1155"/>
      <c r="EM14" s="1155"/>
      <c r="EN14" s="1155"/>
      <c r="EO14" s="1155"/>
      <c r="EP14" s="1155"/>
      <c r="EQ14" s="1155"/>
      <c r="ER14" s="1155"/>
      <c r="ES14" s="1155"/>
      <c r="ET14" s="1155"/>
      <c r="EU14" s="1155"/>
      <c r="EV14" s="1155"/>
      <c r="EW14" s="1155"/>
      <c r="EX14" s="1155"/>
      <c r="EY14" s="1155"/>
      <c r="EZ14" s="1155"/>
      <c r="FA14" s="1155"/>
      <c r="FB14" s="1155"/>
      <c r="FC14" s="1155"/>
      <c r="FD14" s="1155"/>
      <c r="FE14" s="1155"/>
      <c r="FF14" s="1155"/>
      <c r="FG14" s="1155"/>
      <c r="FH14" s="1155"/>
      <c r="FI14" s="1155"/>
      <c r="FJ14" s="1155"/>
      <c r="FK14" s="1155"/>
      <c r="FL14" s="1155"/>
      <c r="FM14" s="1155"/>
      <c r="FN14" s="1155"/>
      <c r="FO14" s="1155"/>
      <c r="FP14" s="1155"/>
      <c r="FQ14" s="1155"/>
      <c r="FR14" s="1155"/>
      <c r="FS14" s="1155"/>
      <c r="FT14" s="1155"/>
      <c r="FU14" s="1155"/>
      <c r="FV14" s="1155"/>
      <c r="FW14" s="1155"/>
      <c r="FX14" s="1155"/>
      <c r="FY14" s="1155"/>
      <c r="FZ14" s="1155"/>
      <c r="GA14" s="1155"/>
      <c r="GB14" s="1155"/>
      <c r="GC14" s="1155"/>
      <c r="GD14" s="1155"/>
      <c r="GE14" s="1155"/>
      <c r="GF14" s="1155"/>
      <c r="GG14" s="1155"/>
      <c r="GH14" s="1155"/>
      <c r="GI14" s="1155"/>
      <c r="GJ14" s="1155"/>
      <c r="GK14" s="1155"/>
      <c r="GL14" s="1155"/>
      <c r="GM14" s="1155"/>
      <c r="GN14" s="1155"/>
      <c r="GO14" s="1155"/>
      <c r="GP14" s="1155"/>
      <c r="GQ14" s="1155"/>
      <c r="GR14" s="1155"/>
      <c r="GS14" s="1155"/>
      <c r="GT14" s="1155"/>
      <c r="GU14" s="1155"/>
      <c r="GV14" s="1155"/>
      <c r="GW14" s="1155"/>
      <c r="GX14" s="1155"/>
      <c r="GY14" s="1155"/>
      <c r="GZ14" s="1155"/>
      <c r="HA14" s="1155"/>
      <c r="HB14" s="1155"/>
      <c r="HC14" s="1155"/>
      <c r="HD14" s="1155"/>
      <c r="HE14" s="1155"/>
      <c r="HF14" s="1155"/>
      <c r="HG14" s="1155"/>
      <c r="HH14" s="1155"/>
      <c r="HI14" s="1155"/>
      <c r="HJ14" s="1155"/>
      <c r="HK14" s="1155"/>
      <c r="HL14" s="1155"/>
      <c r="HM14" s="1155"/>
      <c r="HN14" s="1155"/>
      <c r="HO14" s="1155"/>
      <c r="HP14" s="1155"/>
      <c r="HQ14" s="1155"/>
      <c r="HR14" s="1155"/>
      <c r="HS14" s="1155"/>
      <c r="HT14" s="1155"/>
      <c r="HU14" s="1155"/>
      <c r="HV14" s="1155"/>
      <c r="HW14" s="1155"/>
      <c r="HX14" s="1155"/>
      <c r="HY14" s="1155"/>
      <c r="HZ14" s="1155"/>
      <c r="IA14" s="1155"/>
      <c r="IB14" s="1155"/>
      <c r="IC14" s="1155"/>
      <c r="ID14" s="1155"/>
      <c r="IE14" s="1155"/>
      <c r="IF14" s="1155"/>
      <c r="IG14" s="1155"/>
      <c r="IH14" s="1155"/>
      <c r="II14" s="1155"/>
      <c r="IJ14" s="1155"/>
      <c r="IK14" s="1155"/>
      <c r="IL14" s="1155"/>
      <c r="IM14" s="1155"/>
      <c r="IN14" s="1155"/>
      <c r="IO14" s="1155"/>
      <c r="IP14" s="1155"/>
      <c r="IQ14" s="1155"/>
      <c r="IR14" s="1155"/>
      <c r="IS14" s="1155"/>
      <c r="IT14" s="1155"/>
      <c r="IU14" s="1155"/>
      <c r="IV14" s="1155"/>
    </row>
    <row r="15" spans="1:256" s="1180" customFormat="1" ht="6.75" customHeight="1">
      <c r="A15" s="954"/>
      <c r="B15" s="1201"/>
      <c r="C15" s="1199"/>
      <c r="D15" s="1199"/>
      <c r="E15" s="1199"/>
      <c r="F15" s="1200"/>
      <c r="G15" s="1155"/>
      <c r="H15" s="1155"/>
      <c r="I15" s="1155"/>
      <c r="J15" s="1155"/>
      <c r="K15" s="1155"/>
      <c r="L15" s="1155"/>
      <c r="M15" s="1155"/>
      <c r="N15" s="1155"/>
      <c r="O15" s="1155"/>
      <c r="P15" s="1155"/>
      <c r="Q15" s="1155"/>
      <c r="R15" s="1155"/>
      <c r="S15" s="1155"/>
      <c r="T15" s="1155"/>
      <c r="U15" s="1155"/>
      <c r="V15" s="1155"/>
      <c r="W15" s="1155"/>
      <c r="X15" s="1155"/>
      <c r="Y15" s="1155"/>
      <c r="Z15" s="1155"/>
      <c r="AA15" s="1155"/>
      <c r="AB15" s="1155"/>
      <c r="AC15" s="1155"/>
      <c r="AD15" s="1155"/>
      <c r="AE15" s="1155"/>
      <c r="AF15" s="1155"/>
      <c r="AG15" s="1155"/>
      <c r="AH15" s="1155"/>
      <c r="AI15" s="1155"/>
      <c r="AJ15" s="1155"/>
      <c r="AK15" s="1155"/>
      <c r="AL15" s="1155"/>
      <c r="AM15" s="1155"/>
      <c r="AN15" s="1155"/>
      <c r="AO15" s="1155"/>
      <c r="AP15" s="1155"/>
      <c r="AQ15" s="1155"/>
      <c r="AR15" s="1155"/>
      <c r="AS15" s="1155"/>
      <c r="AT15" s="1155"/>
      <c r="AU15" s="1155"/>
      <c r="AV15" s="1155"/>
      <c r="AW15" s="1155"/>
      <c r="AX15" s="1155"/>
      <c r="AY15" s="1155"/>
      <c r="AZ15" s="1155"/>
      <c r="BA15" s="1155"/>
      <c r="BB15" s="1155"/>
      <c r="BC15" s="1155"/>
      <c r="BD15" s="1155"/>
      <c r="BE15" s="1155"/>
      <c r="BF15" s="1155"/>
      <c r="BG15" s="1155"/>
      <c r="BH15" s="1155"/>
      <c r="BI15" s="1155"/>
      <c r="BJ15" s="1155"/>
      <c r="BK15" s="1155"/>
      <c r="BL15" s="1155"/>
      <c r="BM15" s="1155"/>
      <c r="BN15" s="1155"/>
      <c r="BO15" s="1155"/>
      <c r="BP15" s="1155"/>
      <c r="BQ15" s="1155"/>
      <c r="BR15" s="1155"/>
      <c r="BS15" s="1155"/>
      <c r="BT15" s="1155"/>
      <c r="BU15" s="1155"/>
      <c r="BV15" s="1155"/>
      <c r="BW15" s="1155"/>
      <c r="BX15" s="1155"/>
      <c r="BY15" s="1155"/>
      <c r="BZ15" s="1155"/>
      <c r="CA15" s="1155"/>
      <c r="CB15" s="1155"/>
      <c r="CC15" s="1155"/>
      <c r="CD15" s="1155"/>
      <c r="CE15" s="1155"/>
      <c r="CF15" s="1155"/>
      <c r="CG15" s="1155"/>
      <c r="CH15" s="1155"/>
      <c r="CI15" s="1155"/>
      <c r="CJ15" s="1155"/>
      <c r="CK15" s="1155"/>
      <c r="CL15" s="1155"/>
      <c r="CM15" s="1155"/>
      <c r="CN15" s="1155"/>
      <c r="CO15" s="1155"/>
      <c r="CP15" s="1155"/>
      <c r="CQ15" s="1155"/>
      <c r="CR15" s="1155"/>
      <c r="CS15" s="1155"/>
      <c r="CT15" s="1155"/>
      <c r="CU15" s="1155"/>
      <c r="CV15" s="1155"/>
      <c r="CW15" s="1155"/>
      <c r="CX15" s="1155"/>
      <c r="CY15" s="1155"/>
      <c r="CZ15" s="1155"/>
      <c r="DA15" s="1155"/>
      <c r="DB15" s="1155"/>
      <c r="DC15" s="1155"/>
      <c r="DD15" s="1155"/>
      <c r="DE15" s="1155"/>
      <c r="DF15" s="1155"/>
      <c r="DG15" s="1155"/>
      <c r="DH15" s="1155"/>
      <c r="DI15" s="1155"/>
      <c r="DJ15" s="1155"/>
      <c r="DK15" s="1155"/>
      <c r="DL15" s="1155"/>
      <c r="DM15" s="1155"/>
      <c r="DN15" s="1155"/>
      <c r="DO15" s="1155"/>
      <c r="DP15" s="1155"/>
      <c r="DQ15" s="1155"/>
      <c r="DR15" s="1155"/>
      <c r="DS15" s="1155"/>
      <c r="DT15" s="1155"/>
      <c r="DU15" s="1155"/>
      <c r="DV15" s="1155"/>
      <c r="DW15" s="1155"/>
      <c r="DX15" s="1155"/>
      <c r="DY15" s="1155"/>
      <c r="DZ15" s="1155"/>
      <c r="EA15" s="1155"/>
      <c r="EB15" s="1155"/>
      <c r="EC15" s="1155"/>
      <c r="ED15" s="1155"/>
      <c r="EE15" s="1155"/>
      <c r="EF15" s="1155"/>
      <c r="EG15" s="1155"/>
      <c r="EH15" s="1155"/>
      <c r="EI15" s="1155"/>
      <c r="EJ15" s="1155"/>
      <c r="EK15" s="1155"/>
      <c r="EL15" s="1155"/>
      <c r="EM15" s="1155"/>
      <c r="EN15" s="1155"/>
      <c r="EO15" s="1155"/>
      <c r="EP15" s="1155"/>
      <c r="EQ15" s="1155"/>
      <c r="ER15" s="1155"/>
      <c r="ES15" s="1155"/>
      <c r="ET15" s="1155"/>
      <c r="EU15" s="1155"/>
      <c r="EV15" s="1155"/>
      <c r="EW15" s="1155"/>
      <c r="EX15" s="1155"/>
      <c r="EY15" s="1155"/>
      <c r="EZ15" s="1155"/>
      <c r="FA15" s="1155"/>
      <c r="FB15" s="1155"/>
      <c r="FC15" s="1155"/>
      <c r="FD15" s="1155"/>
      <c r="FE15" s="1155"/>
      <c r="FF15" s="1155"/>
      <c r="FG15" s="1155"/>
      <c r="FH15" s="1155"/>
      <c r="FI15" s="1155"/>
      <c r="FJ15" s="1155"/>
      <c r="FK15" s="1155"/>
      <c r="FL15" s="1155"/>
      <c r="FM15" s="1155"/>
      <c r="FN15" s="1155"/>
      <c r="FO15" s="1155"/>
      <c r="FP15" s="1155"/>
      <c r="FQ15" s="1155"/>
      <c r="FR15" s="1155"/>
      <c r="FS15" s="1155"/>
      <c r="FT15" s="1155"/>
      <c r="FU15" s="1155"/>
      <c r="FV15" s="1155"/>
      <c r="FW15" s="1155"/>
      <c r="FX15" s="1155"/>
      <c r="FY15" s="1155"/>
      <c r="FZ15" s="1155"/>
      <c r="GA15" s="1155"/>
      <c r="GB15" s="1155"/>
      <c r="GC15" s="1155"/>
      <c r="GD15" s="1155"/>
      <c r="GE15" s="1155"/>
      <c r="GF15" s="1155"/>
      <c r="GG15" s="1155"/>
      <c r="GH15" s="1155"/>
      <c r="GI15" s="1155"/>
      <c r="GJ15" s="1155"/>
      <c r="GK15" s="1155"/>
      <c r="GL15" s="1155"/>
      <c r="GM15" s="1155"/>
      <c r="GN15" s="1155"/>
      <c r="GO15" s="1155"/>
      <c r="GP15" s="1155"/>
      <c r="GQ15" s="1155"/>
      <c r="GR15" s="1155"/>
      <c r="GS15" s="1155"/>
      <c r="GT15" s="1155"/>
      <c r="GU15" s="1155"/>
      <c r="GV15" s="1155"/>
      <c r="GW15" s="1155"/>
      <c r="GX15" s="1155"/>
      <c r="GY15" s="1155"/>
      <c r="GZ15" s="1155"/>
      <c r="HA15" s="1155"/>
      <c r="HB15" s="1155"/>
      <c r="HC15" s="1155"/>
      <c r="HD15" s="1155"/>
      <c r="HE15" s="1155"/>
      <c r="HF15" s="1155"/>
      <c r="HG15" s="1155"/>
      <c r="HH15" s="1155"/>
      <c r="HI15" s="1155"/>
      <c r="HJ15" s="1155"/>
      <c r="HK15" s="1155"/>
      <c r="HL15" s="1155"/>
      <c r="HM15" s="1155"/>
      <c r="HN15" s="1155"/>
      <c r="HO15" s="1155"/>
      <c r="HP15" s="1155"/>
      <c r="HQ15" s="1155"/>
      <c r="HR15" s="1155"/>
      <c r="HS15" s="1155"/>
      <c r="HT15" s="1155"/>
      <c r="HU15" s="1155"/>
      <c r="HV15" s="1155"/>
      <c r="HW15" s="1155"/>
      <c r="HX15" s="1155"/>
      <c r="HY15" s="1155"/>
      <c r="HZ15" s="1155"/>
      <c r="IA15" s="1155"/>
      <c r="IB15" s="1155"/>
      <c r="IC15" s="1155"/>
      <c r="ID15" s="1155"/>
      <c r="IE15" s="1155"/>
      <c r="IF15" s="1155"/>
      <c r="IG15" s="1155"/>
      <c r="IH15" s="1155"/>
      <c r="II15" s="1155"/>
      <c r="IJ15" s="1155"/>
      <c r="IK15" s="1155"/>
      <c r="IL15" s="1155"/>
      <c r="IM15" s="1155"/>
      <c r="IN15" s="1155"/>
      <c r="IO15" s="1155"/>
      <c r="IP15" s="1155"/>
      <c r="IQ15" s="1155"/>
      <c r="IR15" s="1155"/>
      <c r="IS15" s="1155"/>
      <c r="IT15" s="1155"/>
      <c r="IU15" s="1155"/>
      <c r="IV15" s="1155"/>
    </row>
    <row r="16" spans="1:256" s="1180" customFormat="1" ht="12.95" customHeight="1">
      <c r="A16" s="1202" t="s">
        <v>831</v>
      </c>
      <c r="B16" s="1195">
        <f t="shared" ref="B16:B23" si="0">SUM(C16:E16)</f>
        <v>196</v>
      </c>
      <c r="C16" s="1199">
        <v>53</v>
      </c>
      <c r="D16" s="1199">
        <v>128</v>
      </c>
      <c r="E16" s="1199">
        <v>15</v>
      </c>
      <c r="F16" s="1200"/>
      <c r="G16" s="1155"/>
      <c r="H16" s="1155"/>
      <c r="I16" s="1155"/>
      <c r="J16" s="1155"/>
      <c r="K16" s="1155"/>
      <c r="L16" s="1155"/>
      <c r="M16" s="1155"/>
      <c r="N16" s="1155"/>
      <c r="O16" s="1155"/>
      <c r="P16" s="1155"/>
      <c r="Q16" s="1155"/>
      <c r="R16" s="1155"/>
      <c r="S16" s="1155"/>
      <c r="T16" s="1155"/>
      <c r="U16" s="1155"/>
      <c r="V16" s="1155"/>
      <c r="W16" s="1155"/>
      <c r="X16" s="1155"/>
      <c r="Y16" s="1155"/>
      <c r="Z16" s="1155"/>
      <c r="AA16" s="1155"/>
      <c r="AB16" s="1155"/>
      <c r="AC16" s="1155"/>
      <c r="AD16" s="1155"/>
      <c r="AE16" s="1155"/>
      <c r="AF16" s="1155"/>
      <c r="AG16" s="1155"/>
      <c r="AH16" s="1155"/>
      <c r="AI16" s="1155"/>
      <c r="AJ16" s="1155"/>
      <c r="AK16" s="1155"/>
      <c r="AL16" s="1155"/>
      <c r="AM16" s="1155"/>
      <c r="AN16" s="1155"/>
      <c r="AO16" s="1155"/>
      <c r="AP16" s="1155"/>
      <c r="AQ16" s="1155"/>
      <c r="AR16" s="1155"/>
      <c r="AS16" s="1155"/>
      <c r="AT16" s="1155"/>
      <c r="AU16" s="1155"/>
      <c r="AV16" s="1155"/>
      <c r="AW16" s="1155"/>
      <c r="AX16" s="1155"/>
      <c r="AY16" s="1155"/>
      <c r="AZ16" s="1155"/>
      <c r="BA16" s="1155"/>
      <c r="BB16" s="1155"/>
      <c r="BC16" s="1155"/>
      <c r="BD16" s="1155"/>
      <c r="BE16" s="1155"/>
      <c r="BF16" s="1155"/>
      <c r="BG16" s="1155"/>
      <c r="BH16" s="1155"/>
      <c r="BI16" s="1155"/>
      <c r="BJ16" s="1155"/>
      <c r="BK16" s="1155"/>
      <c r="BL16" s="1155"/>
      <c r="BM16" s="1155"/>
      <c r="BN16" s="1155"/>
      <c r="BO16" s="1155"/>
      <c r="BP16" s="1155"/>
      <c r="BQ16" s="1155"/>
      <c r="BR16" s="1155"/>
      <c r="BS16" s="1155"/>
      <c r="BT16" s="1155"/>
      <c r="BU16" s="1155"/>
      <c r="BV16" s="1155"/>
      <c r="BW16" s="1155"/>
      <c r="BX16" s="1155"/>
      <c r="BY16" s="1155"/>
      <c r="BZ16" s="1155"/>
      <c r="CA16" s="1155"/>
      <c r="CB16" s="1155"/>
      <c r="CC16" s="1155"/>
      <c r="CD16" s="1155"/>
      <c r="CE16" s="1155"/>
      <c r="CF16" s="1155"/>
      <c r="CG16" s="1155"/>
      <c r="CH16" s="1155"/>
      <c r="CI16" s="1155"/>
      <c r="CJ16" s="1155"/>
      <c r="CK16" s="1155"/>
      <c r="CL16" s="1155"/>
      <c r="CM16" s="1155"/>
      <c r="CN16" s="1155"/>
      <c r="CO16" s="1155"/>
      <c r="CP16" s="1155"/>
      <c r="CQ16" s="1155"/>
      <c r="CR16" s="1155"/>
      <c r="CS16" s="1155"/>
      <c r="CT16" s="1155"/>
      <c r="CU16" s="1155"/>
      <c r="CV16" s="1155"/>
      <c r="CW16" s="1155"/>
      <c r="CX16" s="1155"/>
      <c r="CY16" s="1155"/>
      <c r="CZ16" s="1155"/>
      <c r="DA16" s="1155"/>
      <c r="DB16" s="1155"/>
      <c r="DC16" s="1155"/>
      <c r="DD16" s="1155"/>
      <c r="DE16" s="1155"/>
      <c r="DF16" s="1155"/>
      <c r="DG16" s="1155"/>
      <c r="DH16" s="1155"/>
      <c r="DI16" s="1155"/>
      <c r="DJ16" s="1155"/>
      <c r="DK16" s="1155"/>
      <c r="DL16" s="1155"/>
      <c r="DM16" s="1155"/>
      <c r="DN16" s="1155"/>
      <c r="DO16" s="1155"/>
      <c r="DP16" s="1155"/>
      <c r="DQ16" s="1155"/>
      <c r="DR16" s="1155"/>
      <c r="DS16" s="1155"/>
      <c r="DT16" s="1155"/>
      <c r="DU16" s="1155"/>
      <c r="DV16" s="1155"/>
      <c r="DW16" s="1155"/>
      <c r="DX16" s="1155"/>
      <c r="DY16" s="1155"/>
      <c r="DZ16" s="1155"/>
      <c r="EA16" s="1155"/>
      <c r="EB16" s="1155"/>
      <c r="EC16" s="1155"/>
      <c r="ED16" s="1155"/>
      <c r="EE16" s="1155"/>
      <c r="EF16" s="1155"/>
      <c r="EG16" s="1155"/>
      <c r="EH16" s="1155"/>
      <c r="EI16" s="1155"/>
      <c r="EJ16" s="1155"/>
      <c r="EK16" s="1155"/>
      <c r="EL16" s="1155"/>
      <c r="EM16" s="1155"/>
      <c r="EN16" s="1155"/>
      <c r="EO16" s="1155"/>
      <c r="EP16" s="1155"/>
      <c r="EQ16" s="1155"/>
      <c r="ER16" s="1155"/>
      <c r="ES16" s="1155"/>
      <c r="ET16" s="1155"/>
      <c r="EU16" s="1155"/>
      <c r="EV16" s="1155"/>
      <c r="EW16" s="1155"/>
      <c r="EX16" s="1155"/>
      <c r="EY16" s="1155"/>
      <c r="EZ16" s="1155"/>
      <c r="FA16" s="1155"/>
      <c r="FB16" s="1155"/>
      <c r="FC16" s="1155"/>
      <c r="FD16" s="1155"/>
      <c r="FE16" s="1155"/>
      <c r="FF16" s="1155"/>
      <c r="FG16" s="1155"/>
      <c r="FH16" s="1155"/>
      <c r="FI16" s="1155"/>
      <c r="FJ16" s="1155"/>
      <c r="FK16" s="1155"/>
      <c r="FL16" s="1155"/>
      <c r="FM16" s="1155"/>
      <c r="FN16" s="1155"/>
      <c r="FO16" s="1155"/>
      <c r="FP16" s="1155"/>
      <c r="FQ16" s="1155"/>
      <c r="FR16" s="1155"/>
      <c r="FS16" s="1155"/>
      <c r="FT16" s="1155"/>
      <c r="FU16" s="1155"/>
      <c r="FV16" s="1155"/>
      <c r="FW16" s="1155"/>
      <c r="FX16" s="1155"/>
      <c r="FY16" s="1155"/>
      <c r="FZ16" s="1155"/>
      <c r="GA16" s="1155"/>
      <c r="GB16" s="1155"/>
      <c r="GC16" s="1155"/>
      <c r="GD16" s="1155"/>
      <c r="GE16" s="1155"/>
      <c r="GF16" s="1155"/>
      <c r="GG16" s="1155"/>
      <c r="GH16" s="1155"/>
      <c r="GI16" s="1155"/>
      <c r="GJ16" s="1155"/>
      <c r="GK16" s="1155"/>
      <c r="GL16" s="1155"/>
      <c r="GM16" s="1155"/>
      <c r="GN16" s="1155"/>
      <c r="GO16" s="1155"/>
      <c r="GP16" s="1155"/>
      <c r="GQ16" s="1155"/>
      <c r="GR16" s="1155"/>
      <c r="GS16" s="1155"/>
      <c r="GT16" s="1155"/>
      <c r="GU16" s="1155"/>
      <c r="GV16" s="1155"/>
      <c r="GW16" s="1155"/>
      <c r="GX16" s="1155"/>
      <c r="GY16" s="1155"/>
      <c r="GZ16" s="1155"/>
      <c r="HA16" s="1155"/>
      <c r="HB16" s="1155"/>
      <c r="HC16" s="1155"/>
      <c r="HD16" s="1155"/>
      <c r="HE16" s="1155"/>
      <c r="HF16" s="1155"/>
      <c r="HG16" s="1155"/>
      <c r="HH16" s="1155"/>
      <c r="HI16" s="1155"/>
      <c r="HJ16" s="1155"/>
      <c r="HK16" s="1155"/>
      <c r="HL16" s="1155"/>
      <c r="HM16" s="1155"/>
      <c r="HN16" s="1155"/>
      <c r="HO16" s="1155"/>
      <c r="HP16" s="1155"/>
      <c r="HQ16" s="1155"/>
      <c r="HR16" s="1155"/>
      <c r="HS16" s="1155"/>
      <c r="HT16" s="1155"/>
      <c r="HU16" s="1155"/>
      <c r="HV16" s="1155"/>
      <c r="HW16" s="1155"/>
      <c r="HX16" s="1155"/>
      <c r="HY16" s="1155"/>
      <c r="HZ16" s="1155"/>
      <c r="IA16" s="1155"/>
      <c r="IB16" s="1155"/>
      <c r="IC16" s="1155"/>
      <c r="ID16" s="1155"/>
      <c r="IE16" s="1155"/>
      <c r="IF16" s="1155"/>
      <c r="IG16" s="1155"/>
      <c r="IH16" s="1155"/>
      <c r="II16" s="1155"/>
      <c r="IJ16" s="1155"/>
      <c r="IK16" s="1155"/>
      <c r="IL16" s="1155"/>
      <c r="IM16" s="1155"/>
      <c r="IN16" s="1155"/>
      <c r="IO16" s="1155"/>
      <c r="IP16" s="1155"/>
      <c r="IQ16" s="1155"/>
      <c r="IR16" s="1155"/>
      <c r="IS16" s="1155"/>
      <c r="IT16" s="1155"/>
      <c r="IU16" s="1155"/>
      <c r="IV16" s="1155"/>
    </row>
    <row r="17" spans="1:256" s="1180" customFormat="1" ht="12.95" customHeight="1">
      <c r="A17" s="1202" t="s">
        <v>832</v>
      </c>
      <c r="B17" s="1195">
        <f t="shared" si="0"/>
        <v>124</v>
      </c>
      <c r="C17" s="1199">
        <v>31</v>
      </c>
      <c r="D17" s="1199">
        <v>89</v>
      </c>
      <c r="E17" s="1199">
        <v>4</v>
      </c>
      <c r="F17" s="1200"/>
      <c r="G17" s="1155"/>
      <c r="H17" s="1155"/>
      <c r="I17" s="1155"/>
      <c r="J17" s="1155"/>
      <c r="K17" s="1155"/>
      <c r="L17" s="1155"/>
      <c r="M17" s="1155"/>
      <c r="N17" s="1155"/>
      <c r="O17" s="1155"/>
      <c r="P17" s="1155"/>
      <c r="Q17" s="1155"/>
      <c r="R17" s="1155"/>
      <c r="S17" s="1155"/>
      <c r="T17" s="1155"/>
      <c r="U17" s="1155"/>
      <c r="V17" s="1155"/>
      <c r="W17" s="1155"/>
      <c r="X17" s="1155"/>
      <c r="Y17" s="1155"/>
      <c r="Z17" s="1155"/>
      <c r="AA17" s="1155"/>
      <c r="AB17" s="1155"/>
      <c r="AC17" s="1155"/>
      <c r="AD17" s="1155"/>
      <c r="AE17" s="1155"/>
      <c r="AF17" s="1155"/>
      <c r="AG17" s="1155"/>
      <c r="AH17" s="1155"/>
      <c r="AI17" s="1155"/>
      <c r="AJ17" s="1155"/>
      <c r="AK17" s="1155"/>
      <c r="AL17" s="1155"/>
      <c r="AM17" s="1155"/>
      <c r="AN17" s="1155"/>
      <c r="AO17" s="1155"/>
      <c r="AP17" s="1155"/>
      <c r="AQ17" s="1155"/>
      <c r="AR17" s="1155"/>
      <c r="AS17" s="1155"/>
      <c r="AT17" s="1155"/>
      <c r="AU17" s="1155"/>
      <c r="AV17" s="1155"/>
      <c r="AW17" s="1155"/>
      <c r="AX17" s="1155"/>
      <c r="AY17" s="1155"/>
      <c r="AZ17" s="1155"/>
      <c r="BA17" s="1155"/>
      <c r="BB17" s="1155"/>
      <c r="BC17" s="1155"/>
      <c r="BD17" s="1155"/>
      <c r="BE17" s="1155"/>
      <c r="BF17" s="1155"/>
      <c r="BG17" s="1155"/>
      <c r="BH17" s="1155"/>
      <c r="BI17" s="1155"/>
      <c r="BJ17" s="1155"/>
      <c r="BK17" s="1155"/>
      <c r="BL17" s="1155"/>
      <c r="BM17" s="1155"/>
      <c r="BN17" s="1155"/>
      <c r="BO17" s="1155"/>
      <c r="BP17" s="1155"/>
      <c r="BQ17" s="1155"/>
      <c r="BR17" s="1155"/>
      <c r="BS17" s="1155"/>
      <c r="BT17" s="1155"/>
      <c r="BU17" s="1155"/>
      <c r="BV17" s="1155"/>
      <c r="BW17" s="1155"/>
      <c r="BX17" s="1155"/>
      <c r="BY17" s="1155"/>
      <c r="BZ17" s="1155"/>
      <c r="CA17" s="1155"/>
      <c r="CB17" s="1155"/>
      <c r="CC17" s="1155"/>
      <c r="CD17" s="1155"/>
      <c r="CE17" s="1155"/>
      <c r="CF17" s="1155"/>
      <c r="CG17" s="1155"/>
      <c r="CH17" s="1155"/>
      <c r="CI17" s="1155"/>
      <c r="CJ17" s="1155"/>
      <c r="CK17" s="1155"/>
      <c r="CL17" s="1155"/>
      <c r="CM17" s="1155"/>
      <c r="CN17" s="1155"/>
      <c r="CO17" s="1155"/>
      <c r="CP17" s="1155"/>
      <c r="CQ17" s="1155"/>
      <c r="CR17" s="1155"/>
      <c r="CS17" s="1155"/>
      <c r="CT17" s="1155"/>
      <c r="CU17" s="1155"/>
      <c r="CV17" s="1155"/>
      <c r="CW17" s="1155"/>
      <c r="CX17" s="1155"/>
      <c r="CY17" s="1155"/>
      <c r="CZ17" s="1155"/>
      <c r="DA17" s="1155"/>
      <c r="DB17" s="1155"/>
      <c r="DC17" s="1155"/>
      <c r="DD17" s="1155"/>
      <c r="DE17" s="1155"/>
      <c r="DF17" s="1155"/>
      <c r="DG17" s="1155"/>
      <c r="DH17" s="1155"/>
      <c r="DI17" s="1155"/>
      <c r="DJ17" s="1155"/>
      <c r="DK17" s="1155"/>
      <c r="DL17" s="1155"/>
      <c r="DM17" s="1155"/>
      <c r="DN17" s="1155"/>
      <c r="DO17" s="1155"/>
      <c r="DP17" s="1155"/>
      <c r="DQ17" s="1155"/>
      <c r="DR17" s="1155"/>
      <c r="DS17" s="1155"/>
      <c r="DT17" s="1155"/>
      <c r="DU17" s="1155"/>
      <c r="DV17" s="1155"/>
      <c r="DW17" s="1155"/>
      <c r="DX17" s="1155"/>
      <c r="DY17" s="1155"/>
      <c r="DZ17" s="1155"/>
      <c r="EA17" s="1155"/>
      <c r="EB17" s="1155"/>
      <c r="EC17" s="1155"/>
      <c r="ED17" s="1155"/>
      <c r="EE17" s="1155"/>
      <c r="EF17" s="1155"/>
      <c r="EG17" s="1155"/>
      <c r="EH17" s="1155"/>
      <c r="EI17" s="1155"/>
      <c r="EJ17" s="1155"/>
      <c r="EK17" s="1155"/>
      <c r="EL17" s="1155"/>
      <c r="EM17" s="1155"/>
      <c r="EN17" s="1155"/>
      <c r="EO17" s="1155"/>
      <c r="EP17" s="1155"/>
      <c r="EQ17" s="1155"/>
      <c r="ER17" s="1155"/>
      <c r="ES17" s="1155"/>
      <c r="ET17" s="1155"/>
      <c r="EU17" s="1155"/>
      <c r="EV17" s="1155"/>
      <c r="EW17" s="1155"/>
      <c r="EX17" s="1155"/>
      <c r="EY17" s="1155"/>
      <c r="EZ17" s="1155"/>
      <c r="FA17" s="1155"/>
      <c r="FB17" s="1155"/>
      <c r="FC17" s="1155"/>
      <c r="FD17" s="1155"/>
      <c r="FE17" s="1155"/>
      <c r="FF17" s="1155"/>
      <c r="FG17" s="1155"/>
      <c r="FH17" s="1155"/>
      <c r="FI17" s="1155"/>
      <c r="FJ17" s="1155"/>
      <c r="FK17" s="1155"/>
      <c r="FL17" s="1155"/>
      <c r="FM17" s="1155"/>
      <c r="FN17" s="1155"/>
      <c r="FO17" s="1155"/>
      <c r="FP17" s="1155"/>
      <c r="FQ17" s="1155"/>
      <c r="FR17" s="1155"/>
      <c r="FS17" s="1155"/>
      <c r="FT17" s="1155"/>
      <c r="FU17" s="1155"/>
      <c r="FV17" s="1155"/>
      <c r="FW17" s="1155"/>
      <c r="FX17" s="1155"/>
      <c r="FY17" s="1155"/>
      <c r="FZ17" s="1155"/>
      <c r="GA17" s="1155"/>
      <c r="GB17" s="1155"/>
      <c r="GC17" s="1155"/>
      <c r="GD17" s="1155"/>
      <c r="GE17" s="1155"/>
      <c r="GF17" s="1155"/>
      <c r="GG17" s="1155"/>
      <c r="GH17" s="1155"/>
      <c r="GI17" s="1155"/>
      <c r="GJ17" s="1155"/>
      <c r="GK17" s="1155"/>
      <c r="GL17" s="1155"/>
      <c r="GM17" s="1155"/>
      <c r="GN17" s="1155"/>
      <c r="GO17" s="1155"/>
      <c r="GP17" s="1155"/>
      <c r="GQ17" s="1155"/>
      <c r="GR17" s="1155"/>
      <c r="GS17" s="1155"/>
      <c r="GT17" s="1155"/>
      <c r="GU17" s="1155"/>
      <c r="GV17" s="1155"/>
      <c r="GW17" s="1155"/>
      <c r="GX17" s="1155"/>
      <c r="GY17" s="1155"/>
      <c r="GZ17" s="1155"/>
      <c r="HA17" s="1155"/>
      <c r="HB17" s="1155"/>
      <c r="HC17" s="1155"/>
      <c r="HD17" s="1155"/>
      <c r="HE17" s="1155"/>
      <c r="HF17" s="1155"/>
      <c r="HG17" s="1155"/>
      <c r="HH17" s="1155"/>
      <c r="HI17" s="1155"/>
      <c r="HJ17" s="1155"/>
      <c r="HK17" s="1155"/>
      <c r="HL17" s="1155"/>
      <c r="HM17" s="1155"/>
      <c r="HN17" s="1155"/>
      <c r="HO17" s="1155"/>
      <c r="HP17" s="1155"/>
      <c r="HQ17" s="1155"/>
      <c r="HR17" s="1155"/>
      <c r="HS17" s="1155"/>
      <c r="HT17" s="1155"/>
      <c r="HU17" s="1155"/>
      <c r="HV17" s="1155"/>
      <c r="HW17" s="1155"/>
      <c r="HX17" s="1155"/>
      <c r="HY17" s="1155"/>
      <c r="HZ17" s="1155"/>
      <c r="IA17" s="1155"/>
      <c r="IB17" s="1155"/>
      <c r="IC17" s="1155"/>
      <c r="ID17" s="1155"/>
      <c r="IE17" s="1155"/>
      <c r="IF17" s="1155"/>
      <c r="IG17" s="1155"/>
      <c r="IH17" s="1155"/>
      <c r="II17" s="1155"/>
      <c r="IJ17" s="1155"/>
      <c r="IK17" s="1155"/>
      <c r="IL17" s="1155"/>
      <c r="IM17" s="1155"/>
      <c r="IN17" s="1155"/>
      <c r="IO17" s="1155"/>
      <c r="IP17" s="1155"/>
      <c r="IQ17" s="1155"/>
      <c r="IR17" s="1155"/>
      <c r="IS17" s="1155"/>
      <c r="IT17" s="1155"/>
      <c r="IU17" s="1155"/>
      <c r="IV17" s="1155"/>
    </row>
    <row r="18" spans="1:256" s="1180" customFormat="1" ht="12.95" customHeight="1">
      <c r="A18" s="1202" t="s">
        <v>833</v>
      </c>
      <c r="B18" s="1195">
        <f t="shared" si="0"/>
        <v>116</v>
      </c>
      <c r="C18" s="1199">
        <v>29</v>
      </c>
      <c r="D18" s="1199">
        <v>70</v>
      </c>
      <c r="E18" s="1199">
        <v>17</v>
      </c>
      <c r="F18" s="1200"/>
      <c r="G18" s="1155"/>
      <c r="H18" s="1155"/>
      <c r="I18" s="1155"/>
      <c r="J18" s="1155"/>
      <c r="K18" s="1155"/>
      <c r="L18" s="1155"/>
      <c r="M18" s="1155"/>
      <c r="N18" s="1155"/>
      <c r="O18" s="1155"/>
      <c r="P18" s="1155"/>
      <c r="Q18" s="1155"/>
      <c r="R18" s="1155"/>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1155"/>
      <c r="AS18" s="1155"/>
      <c r="AT18" s="1155"/>
      <c r="AU18" s="1155"/>
      <c r="AV18" s="1155"/>
      <c r="AW18" s="1155"/>
      <c r="AX18" s="1155"/>
      <c r="AY18" s="1155"/>
      <c r="AZ18" s="1155"/>
      <c r="BA18" s="1155"/>
      <c r="BB18" s="1155"/>
      <c r="BC18" s="1155"/>
      <c r="BD18" s="1155"/>
      <c r="BE18" s="1155"/>
      <c r="BF18" s="1155"/>
      <c r="BG18" s="1155"/>
      <c r="BH18" s="1155"/>
      <c r="BI18" s="1155"/>
      <c r="BJ18" s="1155"/>
      <c r="BK18" s="1155"/>
      <c r="BL18" s="1155"/>
      <c r="BM18" s="1155"/>
      <c r="BN18" s="1155"/>
      <c r="BO18" s="1155"/>
      <c r="BP18" s="1155"/>
      <c r="BQ18" s="1155"/>
      <c r="BR18" s="1155"/>
      <c r="BS18" s="1155"/>
      <c r="BT18" s="1155"/>
      <c r="BU18" s="1155"/>
      <c r="BV18" s="1155"/>
      <c r="BW18" s="1155"/>
      <c r="BX18" s="1155"/>
      <c r="BY18" s="1155"/>
      <c r="BZ18" s="1155"/>
      <c r="CA18" s="1155"/>
      <c r="CB18" s="1155"/>
      <c r="CC18" s="1155"/>
      <c r="CD18" s="1155"/>
      <c r="CE18" s="1155"/>
      <c r="CF18" s="1155"/>
      <c r="CG18" s="1155"/>
      <c r="CH18" s="1155"/>
      <c r="CI18" s="1155"/>
      <c r="CJ18" s="1155"/>
      <c r="CK18" s="1155"/>
      <c r="CL18" s="1155"/>
      <c r="CM18" s="1155"/>
      <c r="CN18" s="1155"/>
      <c r="CO18" s="1155"/>
      <c r="CP18" s="1155"/>
      <c r="CQ18" s="1155"/>
      <c r="CR18" s="1155"/>
      <c r="CS18" s="1155"/>
      <c r="CT18" s="1155"/>
      <c r="CU18" s="1155"/>
      <c r="CV18" s="1155"/>
      <c r="CW18" s="1155"/>
      <c r="CX18" s="1155"/>
      <c r="CY18" s="1155"/>
      <c r="CZ18" s="1155"/>
      <c r="DA18" s="1155"/>
      <c r="DB18" s="1155"/>
      <c r="DC18" s="1155"/>
      <c r="DD18" s="1155"/>
      <c r="DE18" s="1155"/>
      <c r="DF18" s="1155"/>
      <c r="DG18" s="1155"/>
      <c r="DH18" s="1155"/>
      <c r="DI18" s="1155"/>
      <c r="DJ18" s="1155"/>
      <c r="DK18" s="1155"/>
      <c r="DL18" s="1155"/>
      <c r="DM18" s="1155"/>
      <c r="DN18" s="1155"/>
      <c r="DO18" s="1155"/>
      <c r="DP18" s="1155"/>
      <c r="DQ18" s="1155"/>
      <c r="DR18" s="1155"/>
      <c r="DS18" s="1155"/>
      <c r="DT18" s="1155"/>
      <c r="DU18" s="1155"/>
      <c r="DV18" s="1155"/>
      <c r="DW18" s="1155"/>
      <c r="DX18" s="1155"/>
      <c r="DY18" s="1155"/>
      <c r="DZ18" s="1155"/>
      <c r="EA18" s="1155"/>
      <c r="EB18" s="1155"/>
      <c r="EC18" s="1155"/>
      <c r="ED18" s="1155"/>
      <c r="EE18" s="1155"/>
      <c r="EF18" s="1155"/>
      <c r="EG18" s="1155"/>
      <c r="EH18" s="1155"/>
      <c r="EI18" s="1155"/>
      <c r="EJ18" s="1155"/>
      <c r="EK18" s="1155"/>
      <c r="EL18" s="1155"/>
      <c r="EM18" s="1155"/>
      <c r="EN18" s="1155"/>
      <c r="EO18" s="1155"/>
      <c r="EP18" s="1155"/>
      <c r="EQ18" s="1155"/>
      <c r="ER18" s="1155"/>
      <c r="ES18" s="1155"/>
      <c r="ET18" s="1155"/>
      <c r="EU18" s="1155"/>
      <c r="EV18" s="1155"/>
      <c r="EW18" s="1155"/>
      <c r="EX18" s="1155"/>
      <c r="EY18" s="1155"/>
      <c r="EZ18" s="1155"/>
      <c r="FA18" s="1155"/>
      <c r="FB18" s="1155"/>
      <c r="FC18" s="1155"/>
      <c r="FD18" s="1155"/>
      <c r="FE18" s="1155"/>
      <c r="FF18" s="1155"/>
      <c r="FG18" s="1155"/>
      <c r="FH18" s="1155"/>
      <c r="FI18" s="1155"/>
      <c r="FJ18" s="1155"/>
      <c r="FK18" s="1155"/>
      <c r="FL18" s="1155"/>
      <c r="FM18" s="1155"/>
      <c r="FN18" s="1155"/>
      <c r="FO18" s="1155"/>
      <c r="FP18" s="1155"/>
      <c r="FQ18" s="1155"/>
      <c r="FR18" s="1155"/>
      <c r="FS18" s="1155"/>
      <c r="FT18" s="1155"/>
      <c r="FU18" s="1155"/>
      <c r="FV18" s="1155"/>
      <c r="FW18" s="1155"/>
      <c r="FX18" s="1155"/>
      <c r="FY18" s="1155"/>
      <c r="FZ18" s="1155"/>
      <c r="GA18" s="1155"/>
      <c r="GB18" s="1155"/>
      <c r="GC18" s="1155"/>
      <c r="GD18" s="1155"/>
      <c r="GE18" s="1155"/>
      <c r="GF18" s="1155"/>
      <c r="GG18" s="1155"/>
      <c r="GH18" s="1155"/>
      <c r="GI18" s="1155"/>
      <c r="GJ18" s="1155"/>
      <c r="GK18" s="1155"/>
      <c r="GL18" s="1155"/>
      <c r="GM18" s="1155"/>
      <c r="GN18" s="1155"/>
      <c r="GO18" s="1155"/>
      <c r="GP18" s="1155"/>
      <c r="GQ18" s="1155"/>
      <c r="GR18" s="1155"/>
      <c r="GS18" s="1155"/>
      <c r="GT18" s="1155"/>
      <c r="GU18" s="1155"/>
      <c r="GV18" s="1155"/>
      <c r="GW18" s="1155"/>
      <c r="GX18" s="1155"/>
      <c r="GY18" s="1155"/>
      <c r="GZ18" s="1155"/>
      <c r="HA18" s="1155"/>
      <c r="HB18" s="1155"/>
      <c r="HC18" s="1155"/>
      <c r="HD18" s="1155"/>
      <c r="HE18" s="1155"/>
      <c r="HF18" s="1155"/>
      <c r="HG18" s="1155"/>
      <c r="HH18" s="1155"/>
      <c r="HI18" s="1155"/>
      <c r="HJ18" s="1155"/>
      <c r="HK18" s="1155"/>
      <c r="HL18" s="1155"/>
      <c r="HM18" s="1155"/>
      <c r="HN18" s="1155"/>
      <c r="HO18" s="1155"/>
      <c r="HP18" s="1155"/>
      <c r="HQ18" s="1155"/>
      <c r="HR18" s="1155"/>
      <c r="HS18" s="1155"/>
      <c r="HT18" s="1155"/>
      <c r="HU18" s="1155"/>
      <c r="HV18" s="1155"/>
      <c r="HW18" s="1155"/>
      <c r="HX18" s="1155"/>
      <c r="HY18" s="1155"/>
      <c r="HZ18" s="1155"/>
      <c r="IA18" s="1155"/>
      <c r="IB18" s="1155"/>
      <c r="IC18" s="1155"/>
      <c r="ID18" s="1155"/>
      <c r="IE18" s="1155"/>
      <c r="IF18" s="1155"/>
      <c r="IG18" s="1155"/>
      <c r="IH18" s="1155"/>
      <c r="II18" s="1155"/>
      <c r="IJ18" s="1155"/>
      <c r="IK18" s="1155"/>
      <c r="IL18" s="1155"/>
      <c r="IM18" s="1155"/>
      <c r="IN18" s="1155"/>
      <c r="IO18" s="1155"/>
      <c r="IP18" s="1155"/>
      <c r="IQ18" s="1155"/>
      <c r="IR18" s="1155"/>
      <c r="IS18" s="1155"/>
      <c r="IT18" s="1155"/>
      <c r="IU18" s="1155"/>
      <c r="IV18" s="1155"/>
    </row>
    <row r="19" spans="1:256" s="1180" customFormat="1" ht="12.95" customHeight="1">
      <c r="A19" s="1202" t="s">
        <v>834</v>
      </c>
      <c r="B19" s="1195">
        <f t="shared" si="0"/>
        <v>283</v>
      </c>
      <c r="C19" s="1199">
        <v>55</v>
      </c>
      <c r="D19" s="1199">
        <v>203</v>
      </c>
      <c r="E19" s="1199">
        <v>25</v>
      </c>
      <c r="F19" s="1200"/>
      <c r="G19" s="1155"/>
      <c r="H19" s="1155"/>
      <c r="I19" s="1155"/>
      <c r="J19" s="1155"/>
      <c r="K19" s="1155"/>
      <c r="L19" s="1155"/>
      <c r="M19" s="1155"/>
      <c r="N19" s="1155"/>
      <c r="O19" s="1155"/>
      <c r="P19" s="1155"/>
      <c r="Q19" s="1155"/>
      <c r="R19" s="1155"/>
      <c r="S19" s="1155"/>
      <c r="T19" s="1155"/>
      <c r="U19" s="1155"/>
      <c r="V19" s="1155"/>
      <c r="W19" s="1155"/>
      <c r="X19" s="1155"/>
      <c r="Y19" s="1155"/>
      <c r="Z19" s="1155"/>
      <c r="AA19" s="1155"/>
      <c r="AB19" s="1155"/>
      <c r="AC19" s="1155"/>
      <c r="AD19" s="1155"/>
      <c r="AE19" s="1155"/>
      <c r="AF19" s="1155"/>
      <c r="AG19" s="1155"/>
      <c r="AH19" s="1155"/>
      <c r="AI19" s="1155"/>
      <c r="AJ19" s="1155"/>
      <c r="AK19" s="1155"/>
      <c r="AL19" s="1155"/>
      <c r="AM19" s="1155"/>
      <c r="AN19" s="1155"/>
      <c r="AO19" s="1155"/>
      <c r="AP19" s="1155"/>
      <c r="AQ19" s="1155"/>
      <c r="AR19" s="1155"/>
      <c r="AS19" s="1155"/>
      <c r="AT19" s="1155"/>
      <c r="AU19" s="1155"/>
      <c r="AV19" s="1155"/>
      <c r="AW19" s="1155"/>
      <c r="AX19" s="1155"/>
      <c r="AY19" s="1155"/>
      <c r="AZ19" s="1155"/>
      <c r="BA19" s="1155"/>
      <c r="BB19" s="1155"/>
      <c r="BC19" s="1155"/>
      <c r="BD19" s="1155"/>
      <c r="BE19" s="1155"/>
      <c r="BF19" s="1155"/>
      <c r="BG19" s="1155"/>
      <c r="BH19" s="1155"/>
      <c r="BI19" s="1155"/>
      <c r="BJ19" s="1155"/>
      <c r="BK19" s="1155"/>
      <c r="BL19" s="1155"/>
      <c r="BM19" s="1155"/>
      <c r="BN19" s="1155"/>
      <c r="BO19" s="1155"/>
      <c r="BP19" s="1155"/>
      <c r="BQ19" s="1155"/>
      <c r="BR19" s="1155"/>
      <c r="BS19" s="1155"/>
      <c r="BT19" s="1155"/>
      <c r="BU19" s="1155"/>
      <c r="BV19" s="1155"/>
      <c r="BW19" s="1155"/>
      <c r="BX19" s="1155"/>
      <c r="BY19" s="1155"/>
      <c r="BZ19" s="1155"/>
      <c r="CA19" s="1155"/>
      <c r="CB19" s="1155"/>
      <c r="CC19" s="1155"/>
      <c r="CD19" s="1155"/>
      <c r="CE19" s="1155"/>
      <c r="CF19" s="1155"/>
      <c r="CG19" s="1155"/>
      <c r="CH19" s="1155"/>
      <c r="CI19" s="1155"/>
      <c r="CJ19" s="1155"/>
      <c r="CK19" s="1155"/>
      <c r="CL19" s="1155"/>
      <c r="CM19" s="1155"/>
      <c r="CN19" s="1155"/>
      <c r="CO19" s="1155"/>
      <c r="CP19" s="1155"/>
      <c r="CQ19" s="1155"/>
      <c r="CR19" s="1155"/>
      <c r="CS19" s="1155"/>
      <c r="CT19" s="1155"/>
      <c r="CU19" s="1155"/>
      <c r="CV19" s="1155"/>
      <c r="CW19" s="1155"/>
      <c r="CX19" s="1155"/>
      <c r="CY19" s="1155"/>
      <c r="CZ19" s="1155"/>
      <c r="DA19" s="1155"/>
      <c r="DB19" s="1155"/>
      <c r="DC19" s="1155"/>
      <c r="DD19" s="1155"/>
      <c r="DE19" s="1155"/>
      <c r="DF19" s="1155"/>
      <c r="DG19" s="1155"/>
      <c r="DH19" s="1155"/>
      <c r="DI19" s="1155"/>
      <c r="DJ19" s="1155"/>
      <c r="DK19" s="1155"/>
      <c r="DL19" s="1155"/>
      <c r="DM19" s="1155"/>
      <c r="DN19" s="1155"/>
      <c r="DO19" s="1155"/>
      <c r="DP19" s="1155"/>
      <c r="DQ19" s="1155"/>
      <c r="DR19" s="1155"/>
      <c r="DS19" s="1155"/>
      <c r="DT19" s="1155"/>
      <c r="DU19" s="1155"/>
      <c r="DV19" s="1155"/>
      <c r="DW19" s="1155"/>
      <c r="DX19" s="1155"/>
      <c r="DY19" s="1155"/>
      <c r="DZ19" s="1155"/>
      <c r="EA19" s="1155"/>
      <c r="EB19" s="1155"/>
      <c r="EC19" s="1155"/>
      <c r="ED19" s="1155"/>
      <c r="EE19" s="1155"/>
      <c r="EF19" s="1155"/>
      <c r="EG19" s="1155"/>
      <c r="EH19" s="1155"/>
      <c r="EI19" s="1155"/>
      <c r="EJ19" s="1155"/>
      <c r="EK19" s="1155"/>
      <c r="EL19" s="1155"/>
      <c r="EM19" s="1155"/>
      <c r="EN19" s="1155"/>
      <c r="EO19" s="1155"/>
      <c r="EP19" s="1155"/>
      <c r="EQ19" s="1155"/>
      <c r="ER19" s="1155"/>
      <c r="ES19" s="1155"/>
      <c r="ET19" s="1155"/>
      <c r="EU19" s="1155"/>
      <c r="EV19" s="1155"/>
      <c r="EW19" s="1155"/>
      <c r="EX19" s="1155"/>
      <c r="EY19" s="1155"/>
      <c r="EZ19" s="1155"/>
      <c r="FA19" s="1155"/>
      <c r="FB19" s="1155"/>
      <c r="FC19" s="1155"/>
      <c r="FD19" s="1155"/>
      <c r="FE19" s="1155"/>
      <c r="FF19" s="1155"/>
      <c r="FG19" s="1155"/>
      <c r="FH19" s="1155"/>
      <c r="FI19" s="1155"/>
      <c r="FJ19" s="1155"/>
      <c r="FK19" s="1155"/>
      <c r="FL19" s="1155"/>
      <c r="FM19" s="1155"/>
      <c r="FN19" s="1155"/>
      <c r="FO19" s="1155"/>
      <c r="FP19" s="1155"/>
      <c r="FQ19" s="1155"/>
      <c r="FR19" s="1155"/>
      <c r="FS19" s="1155"/>
      <c r="FT19" s="1155"/>
      <c r="FU19" s="1155"/>
      <c r="FV19" s="1155"/>
      <c r="FW19" s="1155"/>
      <c r="FX19" s="1155"/>
      <c r="FY19" s="1155"/>
      <c r="FZ19" s="1155"/>
      <c r="GA19" s="1155"/>
      <c r="GB19" s="1155"/>
      <c r="GC19" s="1155"/>
      <c r="GD19" s="1155"/>
      <c r="GE19" s="1155"/>
      <c r="GF19" s="1155"/>
      <c r="GG19" s="1155"/>
      <c r="GH19" s="1155"/>
      <c r="GI19" s="1155"/>
      <c r="GJ19" s="1155"/>
      <c r="GK19" s="1155"/>
      <c r="GL19" s="1155"/>
      <c r="GM19" s="1155"/>
      <c r="GN19" s="1155"/>
      <c r="GO19" s="1155"/>
      <c r="GP19" s="1155"/>
      <c r="GQ19" s="1155"/>
      <c r="GR19" s="1155"/>
      <c r="GS19" s="1155"/>
      <c r="GT19" s="1155"/>
      <c r="GU19" s="1155"/>
      <c r="GV19" s="1155"/>
      <c r="GW19" s="1155"/>
      <c r="GX19" s="1155"/>
      <c r="GY19" s="1155"/>
      <c r="GZ19" s="1155"/>
      <c r="HA19" s="1155"/>
      <c r="HB19" s="1155"/>
      <c r="HC19" s="1155"/>
      <c r="HD19" s="1155"/>
      <c r="HE19" s="1155"/>
      <c r="HF19" s="1155"/>
      <c r="HG19" s="1155"/>
      <c r="HH19" s="1155"/>
      <c r="HI19" s="1155"/>
      <c r="HJ19" s="1155"/>
      <c r="HK19" s="1155"/>
      <c r="HL19" s="1155"/>
      <c r="HM19" s="1155"/>
      <c r="HN19" s="1155"/>
      <c r="HO19" s="1155"/>
      <c r="HP19" s="1155"/>
      <c r="HQ19" s="1155"/>
      <c r="HR19" s="1155"/>
      <c r="HS19" s="1155"/>
      <c r="HT19" s="1155"/>
      <c r="HU19" s="1155"/>
      <c r="HV19" s="1155"/>
      <c r="HW19" s="1155"/>
      <c r="HX19" s="1155"/>
      <c r="HY19" s="1155"/>
      <c r="HZ19" s="1155"/>
      <c r="IA19" s="1155"/>
      <c r="IB19" s="1155"/>
      <c r="IC19" s="1155"/>
      <c r="ID19" s="1155"/>
      <c r="IE19" s="1155"/>
      <c r="IF19" s="1155"/>
      <c r="IG19" s="1155"/>
      <c r="IH19" s="1155"/>
      <c r="II19" s="1155"/>
      <c r="IJ19" s="1155"/>
      <c r="IK19" s="1155"/>
      <c r="IL19" s="1155"/>
      <c r="IM19" s="1155"/>
      <c r="IN19" s="1155"/>
      <c r="IO19" s="1155"/>
      <c r="IP19" s="1155"/>
      <c r="IQ19" s="1155"/>
      <c r="IR19" s="1155"/>
      <c r="IS19" s="1155"/>
      <c r="IT19" s="1155"/>
      <c r="IU19" s="1155"/>
      <c r="IV19" s="1155"/>
    </row>
    <row r="20" spans="1:256" s="1180" customFormat="1" ht="12.95" customHeight="1">
      <c r="A20" s="1202" t="s">
        <v>870</v>
      </c>
      <c r="B20" s="1195">
        <f t="shared" si="0"/>
        <v>83</v>
      </c>
      <c r="C20" s="1199">
        <v>12</v>
      </c>
      <c r="D20" s="1199">
        <v>63</v>
      </c>
      <c r="E20" s="1199">
        <v>8</v>
      </c>
      <c r="F20" s="1200"/>
      <c r="G20" s="1155"/>
      <c r="H20" s="1155"/>
      <c r="I20" s="1155"/>
      <c r="J20" s="1155"/>
      <c r="K20" s="1155"/>
      <c r="L20" s="1155"/>
      <c r="M20" s="1155"/>
      <c r="N20" s="1155"/>
      <c r="O20" s="1155"/>
      <c r="P20" s="1155"/>
      <c r="Q20" s="1155"/>
      <c r="R20" s="1155"/>
      <c r="S20" s="1155"/>
      <c r="T20" s="1155"/>
      <c r="U20" s="1155"/>
      <c r="V20" s="1155"/>
      <c r="W20" s="1155"/>
      <c r="X20" s="1155"/>
      <c r="Y20" s="1155"/>
      <c r="Z20" s="1155"/>
      <c r="AA20" s="1155"/>
      <c r="AB20" s="1155"/>
      <c r="AC20" s="1155"/>
      <c r="AD20" s="1155"/>
      <c r="AE20" s="1155"/>
      <c r="AF20" s="1155"/>
      <c r="AG20" s="1155"/>
      <c r="AH20" s="1155"/>
      <c r="AI20" s="1155"/>
      <c r="AJ20" s="1155"/>
      <c r="AK20" s="1155"/>
      <c r="AL20" s="1155"/>
      <c r="AM20" s="1155"/>
      <c r="AN20" s="1155"/>
      <c r="AO20" s="1155"/>
      <c r="AP20" s="1155"/>
      <c r="AQ20" s="1155"/>
      <c r="AR20" s="1155"/>
      <c r="AS20" s="1155"/>
      <c r="AT20" s="1155"/>
      <c r="AU20" s="1155"/>
      <c r="AV20" s="1155"/>
      <c r="AW20" s="1155"/>
      <c r="AX20" s="1155"/>
      <c r="AY20" s="1155"/>
      <c r="AZ20" s="1155"/>
      <c r="BA20" s="1155"/>
      <c r="BB20" s="1155"/>
      <c r="BC20" s="1155"/>
      <c r="BD20" s="1155"/>
      <c r="BE20" s="1155"/>
      <c r="BF20" s="1155"/>
      <c r="BG20" s="1155"/>
      <c r="BH20" s="1155"/>
      <c r="BI20" s="1155"/>
      <c r="BJ20" s="1155"/>
      <c r="BK20" s="1155"/>
      <c r="BL20" s="1155"/>
      <c r="BM20" s="1155"/>
      <c r="BN20" s="1155"/>
      <c r="BO20" s="1155"/>
      <c r="BP20" s="1155"/>
      <c r="BQ20" s="1155"/>
      <c r="BR20" s="1155"/>
      <c r="BS20" s="1155"/>
      <c r="BT20" s="1155"/>
      <c r="BU20" s="1155"/>
      <c r="BV20" s="1155"/>
      <c r="BW20" s="1155"/>
      <c r="BX20" s="1155"/>
      <c r="BY20" s="1155"/>
      <c r="BZ20" s="1155"/>
      <c r="CA20" s="1155"/>
      <c r="CB20" s="1155"/>
      <c r="CC20" s="1155"/>
      <c r="CD20" s="1155"/>
      <c r="CE20" s="1155"/>
      <c r="CF20" s="1155"/>
      <c r="CG20" s="1155"/>
      <c r="CH20" s="1155"/>
      <c r="CI20" s="1155"/>
      <c r="CJ20" s="1155"/>
      <c r="CK20" s="1155"/>
      <c r="CL20" s="1155"/>
      <c r="CM20" s="1155"/>
      <c r="CN20" s="1155"/>
      <c r="CO20" s="1155"/>
      <c r="CP20" s="1155"/>
      <c r="CQ20" s="1155"/>
      <c r="CR20" s="1155"/>
      <c r="CS20" s="1155"/>
      <c r="CT20" s="1155"/>
      <c r="CU20" s="1155"/>
      <c r="CV20" s="1155"/>
      <c r="CW20" s="1155"/>
      <c r="CX20" s="1155"/>
      <c r="CY20" s="1155"/>
      <c r="CZ20" s="1155"/>
      <c r="DA20" s="1155"/>
      <c r="DB20" s="1155"/>
      <c r="DC20" s="1155"/>
      <c r="DD20" s="1155"/>
      <c r="DE20" s="1155"/>
      <c r="DF20" s="1155"/>
      <c r="DG20" s="1155"/>
      <c r="DH20" s="1155"/>
      <c r="DI20" s="1155"/>
      <c r="DJ20" s="1155"/>
      <c r="DK20" s="1155"/>
      <c r="DL20" s="1155"/>
      <c r="DM20" s="1155"/>
      <c r="DN20" s="1155"/>
      <c r="DO20" s="1155"/>
      <c r="DP20" s="1155"/>
      <c r="DQ20" s="1155"/>
      <c r="DR20" s="1155"/>
      <c r="DS20" s="1155"/>
      <c r="DT20" s="1155"/>
      <c r="DU20" s="1155"/>
      <c r="DV20" s="1155"/>
      <c r="DW20" s="1155"/>
      <c r="DX20" s="1155"/>
      <c r="DY20" s="1155"/>
      <c r="DZ20" s="1155"/>
      <c r="EA20" s="1155"/>
      <c r="EB20" s="1155"/>
      <c r="EC20" s="1155"/>
      <c r="ED20" s="1155"/>
      <c r="EE20" s="1155"/>
      <c r="EF20" s="1155"/>
      <c r="EG20" s="1155"/>
      <c r="EH20" s="1155"/>
      <c r="EI20" s="1155"/>
      <c r="EJ20" s="1155"/>
      <c r="EK20" s="1155"/>
      <c r="EL20" s="1155"/>
      <c r="EM20" s="1155"/>
      <c r="EN20" s="1155"/>
      <c r="EO20" s="1155"/>
      <c r="EP20" s="1155"/>
      <c r="EQ20" s="1155"/>
      <c r="ER20" s="1155"/>
      <c r="ES20" s="1155"/>
      <c r="ET20" s="1155"/>
      <c r="EU20" s="1155"/>
      <c r="EV20" s="1155"/>
      <c r="EW20" s="1155"/>
      <c r="EX20" s="1155"/>
      <c r="EY20" s="1155"/>
      <c r="EZ20" s="1155"/>
      <c r="FA20" s="1155"/>
      <c r="FB20" s="1155"/>
      <c r="FC20" s="1155"/>
      <c r="FD20" s="1155"/>
      <c r="FE20" s="1155"/>
      <c r="FF20" s="1155"/>
      <c r="FG20" s="1155"/>
      <c r="FH20" s="1155"/>
      <c r="FI20" s="1155"/>
      <c r="FJ20" s="1155"/>
      <c r="FK20" s="1155"/>
      <c r="FL20" s="1155"/>
      <c r="FM20" s="1155"/>
      <c r="FN20" s="1155"/>
      <c r="FO20" s="1155"/>
      <c r="FP20" s="1155"/>
      <c r="FQ20" s="1155"/>
      <c r="FR20" s="1155"/>
      <c r="FS20" s="1155"/>
      <c r="FT20" s="1155"/>
      <c r="FU20" s="1155"/>
      <c r="FV20" s="1155"/>
      <c r="FW20" s="1155"/>
      <c r="FX20" s="1155"/>
      <c r="FY20" s="1155"/>
      <c r="FZ20" s="1155"/>
      <c r="GA20" s="1155"/>
      <c r="GB20" s="1155"/>
      <c r="GC20" s="1155"/>
      <c r="GD20" s="1155"/>
      <c r="GE20" s="1155"/>
      <c r="GF20" s="1155"/>
      <c r="GG20" s="1155"/>
      <c r="GH20" s="1155"/>
      <c r="GI20" s="1155"/>
      <c r="GJ20" s="1155"/>
      <c r="GK20" s="1155"/>
      <c r="GL20" s="1155"/>
      <c r="GM20" s="1155"/>
      <c r="GN20" s="1155"/>
      <c r="GO20" s="1155"/>
      <c r="GP20" s="1155"/>
      <c r="GQ20" s="1155"/>
      <c r="GR20" s="1155"/>
      <c r="GS20" s="1155"/>
      <c r="GT20" s="1155"/>
      <c r="GU20" s="1155"/>
      <c r="GV20" s="1155"/>
      <c r="GW20" s="1155"/>
      <c r="GX20" s="1155"/>
      <c r="GY20" s="1155"/>
      <c r="GZ20" s="1155"/>
      <c r="HA20" s="1155"/>
      <c r="HB20" s="1155"/>
      <c r="HC20" s="1155"/>
      <c r="HD20" s="1155"/>
      <c r="HE20" s="1155"/>
      <c r="HF20" s="1155"/>
      <c r="HG20" s="1155"/>
      <c r="HH20" s="1155"/>
      <c r="HI20" s="1155"/>
      <c r="HJ20" s="1155"/>
      <c r="HK20" s="1155"/>
      <c r="HL20" s="1155"/>
      <c r="HM20" s="1155"/>
      <c r="HN20" s="1155"/>
      <c r="HO20" s="1155"/>
      <c r="HP20" s="1155"/>
      <c r="HQ20" s="1155"/>
      <c r="HR20" s="1155"/>
      <c r="HS20" s="1155"/>
      <c r="HT20" s="1155"/>
      <c r="HU20" s="1155"/>
      <c r="HV20" s="1155"/>
      <c r="HW20" s="1155"/>
      <c r="HX20" s="1155"/>
      <c r="HY20" s="1155"/>
      <c r="HZ20" s="1155"/>
      <c r="IA20" s="1155"/>
      <c r="IB20" s="1155"/>
      <c r="IC20" s="1155"/>
      <c r="ID20" s="1155"/>
      <c r="IE20" s="1155"/>
      <c r="IF20" s="1155"/>
      <c r="IG20" s="1155"/>
      <c r="IH20" s="1155"/>
      <c r="II20" s="1155"/>
      <c r="IJ20" s="1155"/>
      <c r="IK20" s="1155"/>
      <c r="IL20" s="1155"/>
      <c r="IM20" s="1155"/>
      <c r="IN20" s="1155"/>
      <c r="IO20" s="1155"/>
      <c r="IP20" s="1155"/>
      <c r="IQ20" s="1155"/>
      <c r="IR20" s="1155"/>
      <c r="IS20" s="1155"/>
      <c r="IT20" s="1155"/>
      <c r="IU20" s="1155"/>
      <c r="IV20" s="1155"/>
    </row>
    <row r="21" spans="1:256" s="1180" customFormat="1" ht="12.95" customHeight="1">
      <c r="A21" s="1202" t="s">
        <v>836</v>
      </c>
      <c r="B21" s="1195">
        <f t="shared" si="0"/>
        <v>143</v>
      </c>
      <c r="C21" s="1199">
        <v>41</v>
      </c>
      <c r="D21" s="1199">
        <v>91</v>
      </c>
      <c r="E21" s="1199">
        <v>11</v>
      </c>
      <c r="F21" s="1200"/>
      <c r="G21" s="1155"/>
      <c r="H21" s="1155"/>
      <c r="I21" s="1155"/>
      <c r="J21" s="1155"/>
      <c r="K21" s="1155"/>
      <c r="L21" s="1155"/>
      <c r="M21" s="1155"/>
      <c r="N21" s="1155"/>
      <c r="O21" s="1155"/>
      <c r="P21" s="1155"/>
      <c r="Q21" s="1155"/>
      <c r="R21" s="1155"/>
      <c r="S21" s="1155"/>
      <c r="T21" s="1155"/>
      <c r="U21" s="1155"/>
      <c r="V21" s="1155"/>
      <c r="W21" s="1155"/>
      <c r="X21" s="1155"/>
      <c r="Y21" s="1155"/>
      <c r="Z21" s="1155"/>
      <c r="AA21" s="1155"/>
      <c r="AB21" s="1155"/>
      <c r="AC21" s="1155"/>
      <c r="AD21" s="1155"/>
      <c r="AE21" s="1155"/>
      <c r="AF21" s="1155"/>
      <c r="AG21" s="1155"/>
      <c r="AH21" s="1155"/>
      <c r="AI21" s="1155"/>
      <c r="AJ21" s="1155"/>
      <c r="AK21" s="1155"/>
      <c r="AL21" s="1155"/>
      <c r="AM21" s="1155"/>
      <c r="AN21" s="1155"/>
      <c r="AO21" s="1155"/>
      <c r="AP21" s="1155"/>
      <c r="AQ21" s="1155"/>
      <c r="AR21" s="1155"/>
      <c r="AS21" s="1155"/>
      <c r="AT21" s="1155"/>
      <c r="AU21" s="1155"/>
      <c r="AV21" s="1155"/>
      <c r="AW21" s="1155"/>
      <c r="AX21" s="1155"/>
      <c r="AY21" s="1155"/>
      <c r="AZ21" s="1155"/>
      <c r="BA21" s="1155"/>
      <c r="BB21" s="1155"/>
      <c r="BC21" s="1155"/>
      <c r="BD21" s="1155"/>
      <c r="BE21" s="1155"/>
      <c r="BF21" s="1155"/>
      <c r="BG21" s="1155"/>
      <c r="BH21" s="1155"/>
      <c r="BI21" s="1155"/>
      <c r="BJ21" s="1155"/>
      <c r="BK21" s="1155"/>
      <c r="BL21" s="1155"/>
      <c r="BM21" s="1155"/>
      <c r="BN21" s="1155"/>
      <c r="BO21" s="1155"/>
      <c r="BP21" s="1155"/>
      <c r="BQ21" s="1155"/>
      <c r="BR21" s="1155"/>
      <c r="BS21" s="1155"/>
      <c r="BT21" s="1155"/>
      <c r="BU21" s="1155"/>
      <c r="BV21" s="1155"/>
      <c r="BW21" s="1155"/>
      <c r="BX21" s="1155"/>
      <c r="BY21" s="1155"/>
      <c r="BZ21" s="1155"/>
      <c r="CA21" s="1155"/>
      <c r="CB21" s="1155"/>
      <c r="CC21" s="1155"/>
      <c r="CD21" s="1155"/>
      <c r="CE21" s="1155"/>
      <c r="CF21" s="1155"/>
      <c r="CG21" s="1155"/>
      <c r="CH21" s="1155"/>
      <c r="CI21" s="1155"/>
      <c r="CJ21" s="1155"/>
      <c r="CK21" s="1155"/>
      <c r="CL21" s="1155"/>
      <c r="CM21" s="1155"/>
      <c r="CN21" s="1155"/>
      <c r="CO21" s="1155"/>
      <c r="CP21" s="1155"/>
      <c r="CQ21" s="1155"/>
      <c r="CR21" s="1155"/>
      <c r="CS21" s="1155"/>
      <c r="CT21" s="1155"/>
      <c r="CU21" s="1155"/>
      <c r="CV21" s="1155"/>
      <c r="CW21" s="1155"/>
      <c r="CX21" s="1155"/>
      <c r="CY21" s="1155"/>
      <c r="CZ21" s="1155"/>
      <c r="DA21" s="1155"/>
      <c r="DB21" s="1155"/>
      <c r="DC21" s="1155"/>
      <c r="DD21" s="1155"/>
      <c r="DE21" s="1155"/>
      <c r="DF21" s="1155"/>
      <c r="DG21" s="1155"/>
      <c r="DH21" s="1155"/>
      <c r="DI21" s="1155"/>
      <c r="DJ21" s="1155"/>
      <c r="DK21" s="1155"/>
      <c r="DL21" s="1155"/>
      <c r="DM21" s="1155"/>
      <c r="DN21" s="1155"/>
      <c r="DO21" s="1155"/>
      <c r="DP21" s="1155"/>
      <c r="DQ21" s="1155"/>
      <c r="DR21" s="1155"/>
      <c r="DS21" s="1155"/>
      <c r="DT21" s="1155"/>
      <c r="DU21" s="1155"/>
      <c r="DV21" s="1155"/>
      <c r="DW21" s="1155"/>
      <c r="DX21" s="1155"/>
      <c r="DY21" s="1155"/>
      <c r="DZ21" s="1155"/>
      <c r="EA21" s="1155"/>
      <c r="EB21" s="1155"/>
      <c r="EC21" s="1155"/>
      <c r="ED21" s="1155"/>
      <c r="EE21" s="1155"/>
      <c r="EF21" s="1155"/>
      <c r="EG21" s="1155"/>
      <c r="EH21" s="1155"/>
      <c r="EI21" s="1155"/>
      <c r="EJ21" s="1155"/>
      <c r="EK21" s="1155"/>
      <c r="EL21" s="1155"/>
      <c r="EM21" s="1155"/>
      <c r="EN21" s="1155"/>
      <c r="EO21" s="1155"/>
      <c r="EP21" s="1155"/>
      <c r="EQ21" s="1155"/>
      <c r="ER21" s="1155"/>
      <c r="ES21" s="1155"/>
      <c r="ET21" s="1155"/>
      <c r="EU21" s="1155"/>
      <c r="EV21" s="1155"/>
      <c r="EW21" s="1155"/>
      <c r="EX21" s="1155"/>
      <c r="EY21" s="1155"/>
      <c r="EZ21" s="1155"/>
      <c r="FA21" s="1155"/>
      <c r="FB21" s="1155"/>
      <c r="FC21" s="1155"/>
      <c r="FD21" s="1155"/>
      <c r="FE21" s="1155"/>
      <c r="FF21" s="1155"/>
      <c r="FG21" s="1155"/>
      <c r="FH21" s="1155"/>
      <c r="FI21" s="1155"/>
      <c r="FJ21" s="1155"/>
      <c r="FK21" s="1155"/>
      <c r="FL21" s="1155"/>
      <c r="FM21" s="1155"/>
      <c r="FN21" s="1155"/>
      <c r="FO21" s="1155"/>
      <c r="FP21" s="1155"/>
      <c r="FQ21" s="1155"/>
      <c r="FR21" s="1155"/>
      <c r="FS21" s="1155"/>
      <c r="FT21" s="1155"/>
      <c r="FU21" s="1155"/>
      <c r="FV21" s="1155"/>
      <c r="FW21" s="1155"/>
      <c r="FX21" s="1155"/>
      <c r="FY21" s="1155"/>
      <c r="FZ21" s="1155"/>
      <c r="GA21" s="1155"/>
      <c r="GB21" s="1155"/>
      <c r="GC21" s="1155"/>
      <c r="GD21" s="1155"/>
      <c r="GE21" s="1155"/>
      <c r="GF21" s="1155"/>
      <c r="GG21" s="1155"/>
      <c r="GH21" s="1155"/>
      <c r="GI21" s="1155"/>
      <c r="GJ21" s="1155"/>
      <c r="GK21" s="1155"/>
      <c r="GL21" s="1155"/>
      <c r="GM21" s="1155"/>
      <c r="GN21" s="1155"/>
      <c r="GO21" s="1155"/>
      <c r="GP21" s="1155"/>
      <c r="GQ21" s="1155"/>
      <c r="GR21" s="1155"/>
      <c r="GS21" s="1155"/>
      <c r="GT21" s="1155"/>
      <c r="GU21" s="1155"/>
      <c r="GV21" s="1155"/>
      <c r="GW21" s="1155"/>
      <c r="GX21" s="1155"/>
      <c r="GY21" s="1155"/>
      <c r="GZ21" s="1155"/>
      <c r="HA21" s="1155"/>
      <c r="HB21" s="1155"/>
      <c r="HC21" s="1155"/>
      <c r="HD21" s="1155"/>
      <c r="HE21" s="1155"/>
      <c r="HF21" s="1155"/>
      <c r="HG21" s="1155"/>
      <c r="HH21" s="1155"/>
      <c r="HI21" s="1155"/>
      <c r="HJ21" s="1155"/>
      <c r="HK21" s="1155"/>
      <c r="HL21" s="1155"/>
      <c r="HM21" s="1155"/>
      <c r="HN21" s="1155"/>
      <c r="HO21" s="1155"/>
      <c r="HP21" s="1155"/>
      <c r="HQ21" s="1155"/>
      <c r="HR21" s="1155"/>
      <c r="HS21" s="1155"/>
      <c r="HT21" s="1155"/>
      <c r="HU21" s="1155"/>
      <c r="HV21" s="1155"/>
      <c r="HW21" s="1155"/>
      <c r="HX21" s="1155"/>
      <c r="HY21" s="1155"/>
      <c r="HZ21" s="1155"/>
      <c r="IA21" s="1155"/>
      <c r="IB21" s="1155"/>
      <c r="IC21" s="1155"/>
      <c r="ID21" s="1155"/>
      <c r="IE21" s="1155"/>
      <c r="IF21" s="1155"/>
      <c r="IG21" s="1155"/>
      <c r="IH21" s="1155"/>
      <c r="II21" s="1155"/>
      <c r="IJ21" s="1155"/>
      <c r="IK21" s="1155"/>
      <c r="IL21" s="1155"/>
      <c r="IM21" s="1155"/>
      <c r="IN21" s="1155"/>
      <c r="IO21" s="1155"/>
      <c r="IP21" s="1155"/>
      <c r="IQ21" s="1155"/>
      <c r="IR21" s="1155"/>
      <c r="IS21" s="1155"/>
      <c r="IT21" s="1155"/>
      <c r="IU21" s="1155"/>
      <c r="IV21" s="1155"/>
    </row>
    <row r="22" spans="1:256" s="1180" customFormat="1" ht="12.95" customHeight="1">
      <c r="A22" s="1202" t="s">
        <v>837</v>
      </c>
      <c r="B22" s="1195">
        <f t="shared" si="0"/>
        <v>314</v>
      </c>
      <c r="C22" s="1199">
        <v>38</v>
      </c>
      <c r="D22" s="1199">
        <v>254</v>
      </c>
      <c r="E22" s="1199">
        <v>22</v>
      </c>
      <c r="F22" s="1200"/>
      <c r="G22" s="1155"/>
      <c r="H22" s="1155"/>
      <c r="I22" s="1155"/>
      <c r="J22" s="1155"/>
      <c r="K22" s="1155"/>
      <c r="L22" s="1155"/>
      <c r="M22" s="1155"/>
      <c r="N22" s="1155"/>
      <c r="O22" s="1155"/>
      <c r="P22" s="1155"/>
      <c r="Q22" s="1155"/>
      <c r="R22" s="1155"/>
      <c r="S22" s="1155"/>
      <c r="T22" s="1155"/>
      <c r="U22" s="1155"/>
      <c r="V22" s="1155"/>
      <c r="W22" s="1155"/>
      <c r="X22" s="1155"/>
      <c r="Y22" s="1155"/>
      <c r="Z22" s="1155"/>
      <c r="AA22" s="1155"/>
      <c r="AB22" s="1155"/>
      <c r="AC22" s="1155"/>
      <c r="AD22" s="1155"/>
      <c r="AE22" s="1155"/>
      <c r="AF22" s="1155"/>
      <c r="AG22" s="1155"/>
      <c r="AH22" s="1155"/>
      <c r="AI22" s="1155"/>
      <c r="AJ22" s="1155"/>
      <c r="AK22" s="1155"/>
      <c r="AL22" s="1155"/>
      <c r="AM22" s="1155"/>
      <c r="AN22" s="1155"/>
      <c r="AO22" s="1155"/>
      <c r="AP22" s="1155"/>
      <c r="AQ22" s="1155"/>
      <c r="AR22" s="1155"/>
      <c r="AS22" s="1155"/>
      <c r="AT22" s="1155"/>
      <c r="AU22" s="1155"/>
      <c r="AV22" s="1155"/>
      <c r="AW22" s="1155"/>
      <c r="AX22" s="1155"/>
      <c r="AY22" s="1155"/>
      <c r="AZ22" s="1155"/>
      <c r="BA22" s="1155"/>
      <c r="BB22" s="1155"/>
      <c r="BC22" s="1155"/>
      <c r="BD22" s="1155"/>
      <c r="BE22" s="1155"/>
      <c r="BF22" s="1155"/>
      <c r="BG22" s="1155"/>
      <c r="BH22" s="1155"/>
      <c r="BI22" s="1155"/>
      <c r="BJ22" s="1155"/>
      <c r="BK22" s="1155"/>
      <c r="BL22" s="1155"/>
      <c r="BM22" s="1155"/>
      <c r="BN22" s="1155"/>
      <c r="BO22" s="1155"/>
      <c r="BP22" s="1155"/>
      <c r="BQ22" s="1155"/>
      <c r="BR22" s="1155"/>
      <c r="BS22" s="1155"/>
      <c r="BT22" s="1155"/>
      <c r="BU22" s="1155"/>
      <c r="BV22" s="1155"/>
      <c r="BW22" s="1155"/>
      <c r="BX22" s="1155"/>
      <c r="BY22" s="1155"/>
      <c r="BZ22" s="1155"/>
      <c r="CA22" s="1155"/>
      <c r="CB22" s="1155"/>
      <c r="CC22" s="1155"/>
      <c r="CD22" s="1155"/>
      <c r="CE22" s="1155"/>
      <c r="CF22" s="1155"/>
      <c r="CG22" s="1155"/>
      <c r="CH22" s="1155"/>
      <c r="CI22" s="1155"/>
      <c r="CJ22" s="1155"/>
      <c r="CK22" s="1155"/>
      <c r="CL22" s="1155"/>
      <c r="CM22" s="1155"/>
      <c r="CN22" s="1155"/>
      <c r="CO22" s="1155"/>
      <c r="CP22" s="1155"/>
      <c r="CQ22" s="1155"/>
      <c r="CR22" s="1155"/>
      <c r="CS22" s="1155"/>
      <c r="CT22" s="1155"/>
      <c r="CU22" s="1155"/>
      <c r="CV22" s="1155"/>
      <c r="CW22" s="1155"/>
      <c r="CX22" s="1155"/>
      <c r="CY22" s="1155"/>
      <c r="CZ22" s="1155"/>
      <c r="DA22" s="1155"/>
      <c r="DB22" s="1155"/>
      <c r="DC22" s="1155"/>
      <c r="DD22" s="1155"/>
      <c r="DE22" s="1155"/>
      <c r="DF22" s="1155"/>
      <c r="DG22" s="1155"/>
      <c r="DH22" s="1155"/>
      <c r="DI22" s="1155"/>
      <c r="DJ22" s="1155"/>
      <c r="DK22" s="1155"/>
      <c r="DL22" s="1155"/>
      <c r="DM22" s="1155"/>
      <c r="DN22" s="1155"/>
      <c r="DO22" s="1155"/>
      <c r="DP22" s="1155"/>
      <c r="DQ22" s="1155"/>
      <c r="DR22" s="1155"/>
      <c r="DS22" s="1155"/>
      <c r="DT22" s="1155"/>
      <c r="DU22" s="1155"/>
      <c r="DV22" s="1155"/>
      <c r="DW22" s="1155"/>
      <c r="DX22" s="1155"/>
      <c r="DY22" s="1155"/>
      <c r="DZ22" s="1155"/>
      <c r="EA22" s="1155"/>
      <c r="EB22" s="1155"/>
      <c r="EC22" s="1155"/>
      <c r="ED22" s="1155"/>
      <c r="EE22" s="1155"/>
      <c r="EF22" s="1155"/>
      <c r="EG22" s="1155"/>
      <c r="EH22" s="1155"/>
      <c r="EI22" s="1155"/>
      <c r="EJ22" s="1155"/>
      <c r="EK22" s="1155"/>
      <c r="EL22" s="1155"/>
      <c r="EM22" s="1155"/>
      <c r="EN22" s="1155"/>
      <c r="EO22" s="1155"/>
      <c r="EP22" s="1155"/>
      <c r="EQ22" s="1155"/>
      <c r="ER22" s="1155"/>
      <c r="ES22" s="1155"/>
      <c r="ET22" s="1155"/>
      <c r="EU22" s="1155"/>
      <c r="EV22" s="1155"/>
      <c r="EW22" s="1155"/>
      <c r="EX22" s="1155"/>
      <c r="EY22" s="1155"/>
      <c r="EZ22" s="1155"/>
      <c r="FA22" s="1155"/>
      <c r="FB22" s="1155"/>
      <c r="FC22" s="1155"/>
      <c r="FD22" s="1155"/>
      <c r="FE22" s="1155"/>
      <c r="FF22" s="1155"/>
      <c r="FG22" s="1155"/>
      <c r="FH22" s="1155"/>
      <c r="FI22" s="1155"/>
      <c r="FJ22" s="1155"/>
      <c r="FK22" s="1155"/>
      <c r="FL22" s="1155"/>
      <c r="FM22" s="1155"/>
      <c r="FN22" s="1155"/>
      <c r="FO22" s="1155"/>
      <c r="FP22" s="1155"/>
      <c r="FQ22" s="1155"/>
      <c r="FR22" s="1155"/>
      <c r="FS22" s="1155"/>
      <c r="FT22" s="1155"/>
      <c r="FU22" s="1155"/>
      <c r="FV22" s="1155"/>
      <c r="FW22" s="1155"/>
      <c r="FX22" s="1155"/>
      <c r="FY22" s="1155"/>
      <c r="FZ22" s="1155"/>
      <c r="GA22" s="1155"/>
      <c r="GB22" s="1155"/>
      <c r="GC22" s="1155"/>
      <c r="GD22" s="1155"/>
      <c r="GE22" s="1155"/>
      <c r="GF22" s="1155"/>
      <c r="GG22" s="1155"/>
      <c r="GH22" s="1155"/>
      <c r="GI22" s="1155"/>
      <c r="GJ22" s="1155"/>
      <c r="GK22" s="1155"/>
      <c r="GL22" s="1155"/>
      <c r="GM22" s="1155"/>
      <c r="GN22" s="1155"/>
      <c r="GO22" s="1155"/>
      <c r="GP22" s="1155"/>
      <c r="GQ22" s="1155"/>
      <c r="GR22" s="1155"/>
      <c r="GS22" s="1155"/>
      <c r="GT22" s="1155"/>
      <c r="GU22" s="1155"/>
      <c r="GV22" s="1155"/>
      <c r="GW22" s="1155"/>
      <c r="GX22" s="1155"/>
      <c r="GY22" s="1155"/>
      <c r="GZ22" s="1155"/>
      <c r="HA22" s="1155"/>
      <c r="HB22" s="1155"/>
      <c r="HC22" s="1155"/>
      <c r="HD22" s="1155"/>
      <c r="HE22" s="1155"/>
      <c r="HF22" s="1155"/>
      <c r="HG22" s="1155"/>
      <c r="HH22" s="1155"/>
      <c r="HI22" s="1155"/>
      <c r="HJ22" s="1155"/>
      <c r="HK22" s="1155"/>
      <c r="HL22" s="1155"/>
      <c r="HM22" s="1155"/>
      <c r="HN22" s="1155"/>
      <c r="HO22" s="1155"/>
      <c r="HP22" s="1155"/>
      <c r="HQ22" s="1155"/>
      <c r="HR22" s="1155"/>
      <c r="HS22" s="1155"/>
      <c r="HT22" s="1155"/>
      <c r="HU22" s="1155"/>
      <c r="HV22" s="1155"/>
      <c r="HW22" s="1155"/>
      <c r="HX22" s="1155"/>
      <c r="HY22" s="1155"/>
      <c r="HZ22" s="1155"/>
      <c r="IA22" s="1155"/>
      <c r="IB22" s="1155"/>
      <c r="IC22" s="1155"/>
      <c r="ID22" s="1155"/>
      <c r="IE22" s="1155"/>
      <c r="IF22" s="1155"/>
      <c r="IG22" s="1155"/>
      <c r="IH22" s="1155"/>
      <c r="II22" s="1155"/>
      <c r="IJ22" s="1155"/>
      <c r="IK22" s="1155"/>
      <c r="IL22" s="1155"/>
      <c r="IM22" s="1155"/>
      <c r="IN22" s="1155"/>
      <c r="IO22" s="1155"/>
      <c r="IP22" s="1155"/>
      <c r="IQ22" s="1155"/>
      <c r="IR22" s="1155"/>
      <c r="IS22" s="1155"/>
      <c r="IT22" s="1155"/>
      <c r="IU22" s="1155"/>
      <c r="IV22" s="1155"/>
    </row>
    <row r="23" spans="1:256" s="1180" customFormat="1" ht="12.95" customHeight="1">
      <c r="A23" s="1202" t="s">
        <v>838</v>
      </c>
      <c r="B23" s="1195">
        <f t="shared" si="0"/>
        <v>107</v>
      </c>
      <c r="C23" s="1199">
        <v>13</v>
      </c>
      <c r="D23" s="1199">
        <v>90</v>
      </c>
      <c r="E23" s="1199">
        <v>4</v>
      </c>
      <c r="F23" s="1200"/>
      <c r="G23" s="1155"/>
      <c r="H23" s="1155"/>
      <c r="I23" s="1155"/>
      <c r="J23" s="1155"/>
      <c r="K23" s="1155"/>
      <c r="L23" s="1155"/>
      <c r="M23" s="1155"/>
      <c r="N23" s="1155"/>
      <c r="O23" s="1155"/>
      <c r="P23" s="1155"/>
      <c r="Q23" s="1155"/>
      <c r="R23" s="1155"/>
      <c r="S23" s="1155"/>
      <c r="T23" s="1155"/>
      <c r="U23" s="1155"/>
      <c r="V23" s="1155"/>
      <c r="W23" s="1155"/>
      <c r="X23" s="1155"/>
      <c r="Y23" s="1155"/>
      <c r="Z23" s="1155"/>
      <c r="AA23" s="1155"/>
      <c r="AB23" s="1155"/>
      <c r="AC23" s="1155"/>
      <c r="AD23" s="1155"/>
      <c r="AE23" s="1155"/>
      <c r="AF23" s="1155"/>
      <c r="AG23" s="1155"/>
      <c r="AH23" s="1155"/>
      <c r="AI23" s="1155"/>
      <c r="AJ23" s="1155"/>
      <c r="AK23" s="1155"/>
      <c r="AL23" s="1155"/>
      <c r="AM23" s="1155"/>
      <c r="AN23" s="1155"/>
      <c r="AO23" s="1155"/>
      <c r="AP23" s="1155"/>
      <c r="AQ23" s="1155"/>
      <c r="AR23" s="1155"/>
      <c r="AS23" s="1155"/>
      <c r="AT23" s="1155"/>
      <c r="AU23" s="1155"/>
      <c r="AV23" s="1155"/>
      <c r="AW23" s="1155"/>
      <c r="AX23" s="1155"/>
      <c r="AY23" s="1155"/>
      <c r="AZ23" s="1155"/>
      <c r="BA23" s="1155"/>
      <c r="BB23" s="1155"/>
      <c r="BC23" s="1155"/>
      <c r="BD23" s="1155"/>
      <c r="BE23" s="1155"/>
      <c r="BF23" s="1155"/>
      <c r="BG23" s="1155"/>
      <c r="BH23" s="1155"/>
      <c r="BI23" s="1155"/>
      <c r="BJ23" s="1155"/>
      <c r="BK23" s="1155"/>
      <c r="BL23" s="1155"/>
      <c r="BM23" s="1155"/>
      <c r="BN23" s="1155"/>
      <c r="BO23" s="1155"/>
      <c r="BP23" s="1155"/>
      <c r="BQ23" s="1155"/>
      <c r="BR23" s="1155"/>
      <c r="BS23" s="1155"/>
      <c r="BT23" s="1155"/>
      <c r="BU23" s="1155"/>
      <c r="BV23" s="1155"/>
      <c r="BW23" s="1155"/>
      <c r="BX23" s="1155"/>
      <c r="BY23" s="1155"/>
      <c r="BZ23" s="1155"/>
      <c r="CA23" s="1155"/>
      <c r="CB23" s="1155"/>
      <c r="CC23" s="1155"/>
      <c r="CD23" s="1155"/>
      <c r="CE23" s="1155"/>
      <c r="CF23" s="1155"/>
      <c r="CG23" s="1155"/>
      <c r="CH23" s="1155"/>
      <c r="CI23" s="1155"/>
      <c r="CJ23" s="1155"/>
      <c r="CK23" s="1155"/>
      <c r="CL23" s="1155"/>
      <c r="CM23" s="1155"/>
      <c r="CN23" s="1155"/>
      <c r="CO23" s="1155"/>
      <c r="CP23" s="1155"/>
      <c r="CQ23" s="1155"/>
      <c r="CR23" s="1155"/>
      <c r="CS23" s="1155"/>
      <c r="CT23" s="1155"/>
      <c r="CU23" s="1155"/>
      <c r="CV23" s="1155"/>
      <c r="CW23" s="1155"/>
      <c r="CX23" s="1155"/>
      <c r="CY23" s="1155"/>
      <c r="CZ23" s="1155"/>
      <c r="DA23" s="1155"/>
      <c r="DB23" s="1155"/>
      <c r="DC23" s="1155"/>
      <c r="DD23" s="1155"/>
      <c r="DE23" s="1155"/>
      <c r="DF23" s="1155"/>
      <c r="DG23" s="1155"/>
      <c r="DH23" s="1155"/>
      <c r="DI23" s="1155"/>
      <c r="DJ23" s="1155"/>
      <c r="DK23" s="1155"/>
      <c r="DL23" s="1155"/>
      <c r="DM23" s="1155"/>
      <c r="DN23" s="1155"/>
      <c r="DO23" s="1155"/>
      <c r="DP23" s="1155"/>
      <c r="DQ23" s="1155"/>
      <c r="DR23" s="1155"/>
      <c r="DS23" s="1155"/>
      <c r="DT23" s="1155"/>
      <c r="DU23" s="1155"/>
      <c r="DV23" s="1155"/>
      <c r="DW23" s="1155"/>
      <c r="DX23" s="1155"/>
      <c r="DY23" s="1155"/>
      <c r="DZ23" s="1155"/>
      <c r="EA23" s="1155"/>
      <c r="EB23" s="1155"/>
      <c r="EC23" s="1155"/>
      <c r="ED23" s="1155"/>
      <c r="EE23" s="1155"/>
      <c r="EF23" s="1155"/>
      <c r="EG23" s="1155"/>
      <c r="EH23" s="1155"/>
      <c r="EI23" s="1155"/>
      <c r="EJ23" s="1155"/>
      <c r="EK23" s="1155"/>
      <c r="EL23" s="1155"/>
      <c r="EM23" s="1155"/>
      <c r="EN23" s="1155"/>
      <c r="EO23" s="1155"/>
      <c r="EP23" s="1155"/>
      <c r="EQ23" s="1155"/>
      <c r="ER23" s="1155"/>
      <c r="ES23" s="1155"/>
      <c r="ET23" s="1155"/>
      <c r="EU23" s="1155"/>
      <c r="EV23" s="1155"/>
      <c r="EW23" s="1155"/>
      <c r="EX23" s="1155"/>
      <c r="EY23" s="1155"/>
      <c r="EZ23" s="1155"/>
      <c r="FA23" s="1155"/>
      <c r="FB23" s="1155"/>
      <c r="FC23" s="1155"/>
      <c r="FD23" s="1155"/>
      <c r="FE23" s="1155"/>
      <c r="FF23" s="1155"/>
      <c r="FG23" s="1155"/>
      <c r="FH23" s="1155"/>
      <c r="FI23" s="1155"/>
      <c r="FJ23" s="1155"/>
      <c r="FK23" s="1155"/>
      <c r="FL23" s="1155"/>
      <c r="FM23" s="1155"/>
      <c r="FN23" s="1155"/>
      <c r="FO23" s="1155"/>
      <c r="FP23" s="1155"/>
      <c r="FQ23" s="1155"/>
      <c r="FR23" s="1155"/>
      <c r="FS23" s="1155"/>
      <c r="FT23" s="1155"/>
      <c r="FU23" s="1155"/>
      <c r="FV23" s="1155"/>
      <c r="FW23" s="1155"/>
      <c r="FX23" s="1155"/>
      <c r="FY23" s="1155"/>
      <c r="FZ23" s="1155"/>
      <c r="GA23" s="1155"/>
      <c r="GB23" s="1155"/>
      <c r="GC23" s="1155"/>
      <c r="GD23" s="1155"/>
      <c r="GE23" s="1155"/>
      <c r="GF23" s="1155"/>
      <c r="GG23" s="1155"/>
      <c r="GH23" s="1155"/>
      <c r="GI23" s="1155"/>
      <c r="GJ23" s="1155"/>
      <c r="GK23" s="1155"/>
      <c r="GL23" s="1155"/>
      <c r="GM23" s="1155"/>
      <c r="GN23" s="1155"/>
      <c r="GO23" s="1155"/>
      <c r="GP23" s="1155"/>
      <c r="GQ23" s="1155"/>
      <c r="GR23" s="1155"/>
      <c r="GS23" s="1155"/>
      <c r="GT23" s="1155"/>
      <c r="GU23" s="1155"/>
      <c r="GV23" s="1155"/>
      <c r="GW23" s="1155"/>
      <c r="GX23" s="1155"/>
      <c r="GY23" s="1155"/>
      <c r="GZ23" s="1155"/>
      <c r="HA23" s="1155"/>
      <c r="HB23" s="1155"/>
      <c r="HC23" s="1155"/>
      <c r="HD23" s="1155"/>
      <c r="HE23" s="1155"/>
      <c r="HF23" s="1155"/>
      <c r="HG23" s="1155"/>
      <c r="HH23" s="1155"/>
      <c r="HI23" s="1155"/>
      <c r="HJ23" s="1155"/>
      <c r="HK23" s="1155"/>
      <c r="HL23" s="1155"/>
      <c r="HM23" s="1155"/>
      <c r="HN23" s="1155"/>
      <c r="HO23" s="1155"/>
      <c r="HP23" s="1155"/>
      <c r="HQ23" s="1155"/>
      <c r="HR23" s="1155"/>
      <c r="HS23" s="1155"/>
      <c r="HT23" s="1155"/>
      <c r="HU23" s="1155"/>
      <c r="HV23" s="1155"/>
      <c r="HW23" s="1155"/>
      <c r="HX23" s="1155"/>
      <c r="HY23" s="1155"/>
      <c r="HZ23" s="1155"/>
      <c r="IA23" s="1155"/>
      <c r="IB23" s="1155"/>
      <c r="IC23" s="1155"/>
      <c r="ID23" s="1155"/>
      <c r="IE23" s="1155"/>
      <c r="IF23" s="1155"/>
      <c r="IG23" s="1155"/>
      <c r="IH23" s="1155"/>
      <c r="II23" s="1155"/>
      <c r="IJ23" s="1155"/>
      <c r="IK23" s="1155"/>
      <c r="IL23" s="1155"/>
      <c r="IM23" s="1155"/>
      <c r="IN23" s="1155"/>
      <c r="IO23" s="1155"/>
      <c r="IP23" s="1155"/>
      <c r="IQ23" s="1155"/>
      <c r="IR23" s="1155"/>
      <c r="IS23" s="1155"/>
      <c r="IT23" s="1155"/>
      <c r="IU23" s="1155"/>
      <c r="IV23" s="1155"/>
    </row>
    <row r="24" spans="1:256" s="1180" customFormat="1" ht="9" customHeight="1">
      <c r="A24" s="954"/>
      <c r="B24" s="1201"/>
      <c r="C24" s="1199"/>
      <c r="D24" s="1199"/>
      <c r="E24" s="1199"/>
      <c r="F24" s="1200"/>
      <c r="G24" s="1155"/>
      <c r="H24" s="1155"/>
      <c r="I24" s="1155"/>
      <c r="J24" s="1155"/>
      <c r="K24" s="1155"/>
      <c r="L24" s="1155"/>
      <c r="M24" s="1155"/>
      <c r="N24" s="1155"/>
      <c r="O24" s="1155"/>
      <c r="P24" s="1155"/>
      <c r="Q24" s="1155"/>
      <c r="R24" s="1155"/>
      <c r="S24" s="1155"/>
      <c r="T24" s="1155"/>
      <c r="U24" s="1155"/>
      <c r="V24" s="1155"/>
      <c r="W24" s="1155"/>
      <c r="X24" s="1155"/>
      <c r="Y24" s="1155"/>
      <c r="Z24" s="1155"/>
      <c r="AA24" s="1155"/>
      <c r="AB24" s="1155"/>
      <c r="AC24" s="1155"/>
      <c r="AD24" s="1155"/>
      <c r="AE24" s="1155"/>
      <c r="AF24" s="1155"/>
      <c r="AG24" s="1155"/>
      <c r="AH24" s="1155"/>
      <c r="AI24" s="1155"/>
      <c r="AJ24" s="1155"/>
      <c r="AK24" s="1155"/>
      <c r="AL24" s="1155"/>
      <c r="AM24" s="1155"/>
      <c r="AN24" s="1155"/>
      <c r="AO24" s="1155"/>
      <c r="AP24" s="1155"/>
      <c r="AQ24" s="1155"/>
      <c r="AR24" s="1155"/>
      <c r="AS24" s="1155"/>
      <c r="AT24" s="1155"/>
      <c r="AU24" s="1155"/>
      <c r="AV24" s="1155"/>
      <c r="AW24" s="1155"/>
      <c r="AX24" s="1155"/>
      <c r="AY24" s="1155"/>
      <c r="AZ24" s="1155"/>
      <c r="BA24" s="1155"/>
      <c r="BB24" s="1155"/>
      <c r="BC24" s="1155"/>
      <c r="BD24" s="1155"/>
      <c r="BE24" s="1155"/>
      <c r="BF24" s="1155"/>
      <c r="BG24" s="1155"/>
      <c r="BH24" s="1155"/>
      <c r="BI24" s="1155"/>
      <c r="BJ24" s="1155"/>
      <c r="BK24" s="1155"/>
      <c r="BL24" s="1155"/>
      <c r="BM24" s="1155"/>
      <c r="BN24" s="1155"/>
      <c r="BO24" s="1155"/>
      <c r="BP24" s="1155"/>
      <c r="BQ24" s="1155"/>
      <c r="BR24" s="1155"/>
      <c r="BS24" s="1155"/>
      <c r="BT24" s="1155"/>
      <c r="BU24" s="1155"/>
      <c r="BV24" s="1155"/>
      <c r="BW24" s="1155"/>
      <c r="BX24" s="1155"/>
      <c r="BY24" s="1155"/>
      <c r="BZ24" s="1155"/>
      <c r="CA24" s="1155"/>
      <c r="CB24" s="1155"/>
      <c r="CC24" s="1155"/>
      <c r="CD24" s="1155"/>
      <c r="CE24" s="1155"/>
      <c r="CF24" s="1155"/>
      <c r="CG24" s="1155"/>
      <c r="CH24" s="1155"/>
      <c r="CI24" s="1155"/>
      <c r="CJ24" s="1155"/>
      <c r="CK24" s="1155"/>
      <c r="CL24" s="1155"/>
      <c r="CM24" s="1155"/>
      <c r="CN24" s="1155"/>
      <c r="CO24" s="1155"/>
      <c r="CP24" s="1155"/>
      <c r="CQ24" s="1155"/>
      <c r="CR24" s="1155"/>
      <c r="CS24" s="1155"/>
      <c r="CT24" s="1155"/>
      <c r="CU24" s="1155"/>
      <c r="CV24" s="1155"/>
      <c r="CW24" s="1155"/>
      <c r="CX24" s="1155"/>
      <c r="CY24" s="1155"/>
      <c r="CZ24" s="1155"/>
      <c r="DA24" s="1155"/>
      <c r="DB24" s="1155"/>
      <c r="DC24" s="1155"/>
      <c r="DD24" s="1155"/>
      <c r="DE24" s="1155"/>
      <c r="DF24" s="1155"/>
      <c r="DG24" s="1155"/>
      <c r="DH24" s="1155"/>
      <c r="DI24" s="1155"/>
      <c r="DJ24" s="1155"/>
      <c r="DK24" s="1155"/>
      <c r="DL24" s="1155"/>
      <c r="DM24" s="1155"/>
      <c r="DN24" s="1155"/>
      <c r="DO24" s="1155"/>
      <c r="DP24" s="1155"/>
      <c r="DQ24" s="1155"/>
      <c r="DR24" s="1155"/>
      <c r="DS24" s="1155"/>
      <c r="DT24" s="1155"/>
      <c r="DU24" s="1155"/>
      <c r="DV24" s="1155"/>
      <c r="DW24" s="1155"/>
      <c r="DX24" s="1155"/>
      <c r="DY24" s="1155"/>
      <c r="DZ24" s="1155"/>
      <c r="EA24" s="1155"/>
      <c r="EB24" s="1155"/>
      <c r="EC24" s="1155"/>
      <c r="ED24" s="1155"/>
      <c r="EE24" s="1155"/>
      <c r="EF24" s="1155"/>
      <c r="EG24" s="1155"/>
      <c r="EH24" s="1155"/>
      <c r="EI24" s="1155"/>
      <c r="EJ24" s="1155"/>
      <c r="EK24" s="1155"/>
      <c r="EL24" s="1155"/>
      <c r="EM24" s="1155"/>
      <c r="EN24" s="1155"/>
      <c r="EO24" s="1155"/>
      <c r="EP24" s="1155"/>
      <c r="EQ24" s="1155"/>
      <c r="ER24" s="1155"/>
      <c r="ES24" s="1155"/>
      <c r="ET24" s="1155"/>
      <c r="EU24" s="1155"/>
      <c r="EV24" s="1155"/>
      <c r="EW24" s="1155"/>
      <c r="EX24" s="1155"/>
      <c r="EY24" s="1155"/>
      <c r="EZ24" s="1155"/>
      <c r="FA24" s="1155"/>
      <c r="FB24" s="1155"/>
      <c r="FC24" s="1155"/>
      <c r="FD24" s="1155"/>
      <c r="FE24" s="1155"/>
      <c r="FF24" s="1155"/>
      <c r="FG24" s="1155"/>
      <c r="FH24" s="1155"/>
      <c r="FI24" s="1155"/>
      <c r="FJ24" s="1155"/>
      <c r="FK24" s="1155"/>
      <c r="FL24" s="1155"/>
      <c r="FM24" s="1155"/>
      <c r="FN24" s="1155"/>
      <c r="FO24" s="1155"/>
      <c r="FP24" s="1155"/>
      <c r="FQ24" s="1155"/>
      <c r="FR24" s="1155"/>
      <c r="FS24" s="1155"/>
      <c r="FT24" s="1155"/>
      <c r="FU24" s="1155"/>
      <c r="FV24" s="1155"/>
      <c r="FW24" s="1155"/>
      <c r="FX24" s="1155"/>
      <c r="FY24" s="1155"/>
      <c r="FZ24" s="1155"/>
      <c r="GA24" s="1155"/>
      <c r="GB24" s="1155"/>
      <c r="GC24" s="1155"/>
      <c r="GD24" s="1155"/>
      <c r="GE24" s="1155"/>
      <c r="GF24" s="1155"/>
      <c r="GG24" s="1155"/>
      <c r="GH24" s="1155"/>
      <c r="GI24" s="1155"/>
      <c r="GJ24" s="1155"/>
      <c r="GK24" s="1155"/>
      <c r="GL24" s="1155"/>
      <c r="GM24" s="1155"/>
      <c r="GN24" s="1155"/>
      <c r="GO24" s="1155"/>
      <c r="GP24" s="1155"/>
      <c r="GQ24" s="1155"/>
      <c r="GR24" s="1155"/>
      <c r="GS24" s="1155"/>
      <c r="GT24" s="1155"/>
      <c r="GU24" s="1155"/>
      <c r="GV24" s="1155"/>
      <c r="GW24" s="1155"/>
      <c r="GX24" s="1155"/>
      <c r="GY24" s="1155"/>
      <c r="GZ24" s="1155"/>
      <c r="HA24" s="1155"/>
      <c r="HB24" s="1155"/>
      <c r="HC24" s="1155"/>
      <c r="HD24" s="1155"/>
      <c r="HE24" s="1155"/>
      <c r="HF24" s="1155"/>
      <c r="HG24" s="1155"/>
      <c r="HH24" s="1155"/>
      <c r="HI24" s="1155"/>
      <c r="HJ24" s="1155"/>
      <c r="HK24" s="1155"/>
      <c r="HL24" s="1155"/>
      <c r="HM24" s="1155"/>
      <c r="HN24" s="1155"/>
      <c r="HO24" s="1155"/>
      <c r="HP24" s="1155"/>
      <c r="HQ24" s="1155"/>
      <c r="HR24" s="1155"/>
      <c r="HS24" s="1155"/>
      <c r="HT24" s="1155"/>
      <c r="HU24" s="1155"/>
      <c r="HV24" s="1155"/>
      <c r="HW24" s="1155"/>
      <c r="HX24" s="1155"/>
      <c r="HY24" s="1155"/>
      <c r="HZ24" s="1155"/>
      <c r="IA24" s="1155"/>
      <c r="IB24" s="1155"/>
      <c r="IC24" s="1155"/>
      <c r="ID24" s="1155"/>
      <c r="IE24" s="1155"/>
      <c r="IF24" s="1155"/>
      <c r="IG24" s="1155"/>
      <c r="IH24" s="1155"/>
      <c r="II24" s="1155"/>
      <c r="IJ24" s="1155"/>
      <c r="IK24" s="1155"/>
      <c r="IL24" s="1155"/>
      <c r="IM24" s="1155"/>
      <c r="IN24" s="1155"/>
      <c r="IO24" s="1155"/>
      <c r="IP24" s="1155"/>
      <c r="IQ24" s="1155"/>
      <c r="IR24" s="1155"/>
      <c r="IS24" s="1155"/>
      <c r="IT24" s="1155"/>
      <c r="IU24" s="1155"/>
      <c r="IV24" s="1155"/>
    </row>
    <row r="25" spans="1:256" s="1180" customFormat="1" ht="12" customHeight="1">
      <c r="A25" s="954" t="s">
        <v>839</v>
      </c>
      <c r="B25" s="1195">
        <f>SUM(B27:B34)</f>
        <v>1119</v>
      </c>
      <c r="C25" s="1203">
        <v>187</v>
      </c>
      <c r="D25" s="1203">
        <v>710</v>
      </c>
      <c r="E25" s="1203">
        <v>222</v>
      </c>
      <c r="F25" s="1155"/>
      <c r="G25" s="1155"/>
      <c r="H25" s="1155"/>
      <c r="I25" s="1155"/>
      <c r="J25" s="1155"/>
      <c r="K25" s="1155"/>
      <c r="L25" s="1155"/>
      <c r="M25" s="1155"/>
      <c r="N25" s="1155"/>
      <c r="O25" s="1155"/>
      <c r="P25" s="1155"/>
      <c r="Q25" s="1155"/>
      <c r="R25" s="1155"/>
      <c r="S25" s="1155"/>
      <c r="T25" s="1155"/>
      <c r="U25" s="1155"/>
      <c r="V25" s="1155"/>
      <c r="W25" s="1155"/>
      <c r="X25" s="1155"/>
      <c r="Y25" s="1155"/>
      <c r="Z25" s="1155"/>
      <c r="AA25" s="1155"/>
      <c r="AB25" s="1155"/>
      <c r="AC25" s="1155"/>
      <c r="AD25" s="1155"/>
      <c r="AE25" s="1155"/>
      <c r="AF25" s="1155"/>
      <c r="AG25" s="1155"/>
      <c r="AH25" s="1155"/>
      <c r="AI25" s="1155"/>
      <c r="AJ25" s="1155"/>
      <c r="AK25" s="1155"/>
      <c r="AL25" s="1155"/>
      <c r="AM25" s="1155"/>
      <c r="AN25" s="1155"/>
      <c r="AO25" s="1155"/>
      <c r="AP25" s="1155"/>
      <c r="AQ25" s="1155"/>
      <c r="AR25" s="1155"/>
      <c r="AS25" s="1155"/>
      <c r="AT25" s="1155"/>
      <c r="AU25" s="1155"/>
      <c r="AV25" s="1155"/>
      <c r="AW25" s="1155"/>
      <c r="AX25" s="1155"/>
      <c r="AY25" s="1155"/>
      <c r="AZ25" s="1155"/>
      <c r="BA25" s="1155"/>
      <c r="BB25" s="1155"/>
      <c r="BC25" s="1155"/>
      <c r="BD25" s="1155"/>
      <c r="BE25" s="1155"/>
      <c r="BF25" s="1155"/>
      <c r="BG25" s="1155"/>
      <c r="BH25" s="1155"/>
      <c r="BI25" s="1155"/>
      <c r="BJ25" s="1155"/>
      <c r="BK25" s="1155"/>
      <c r="BL25" s="1155"/>
      <c r="BM25" s="1155"/>
      <c r="BN25" s="1155"/>
      <c r="BO25" s="1155"/>
      <c r="BP25" s="1155"/>
      <c r="BQ25" s="1155"/>
      <c r="BR25" s="1155"/>
      <c r="BS25" s="1155"/>
      <c r="BT25" s="1155"/>
      <c r="BU25" s="1155"/>
      <c r="BV25" s="1155"/>
      <c r="BW25" s="1155"/>
      <c r="BX25" s="1155"/>
      <c r="BY25" s="1155"/>
      <c r="BZ25" s="1155"/>
      <c r="CA25" s="1155"/>
      <c r="CB25" s="1155"/>
      <c r="CC25" s="1155"/>
      <c r="CD25" s="1155"/>
      <c r="CE25" s="1155"/>
      <c r="CF25" s="1155"/>
      <c r="CG25" s="1155"/>
      <c r="CH25" s="1155"/>
      <c r="CI25" s="1155"/>
      <c r="CJ25" s="1155"/>
      <c r="CK25" s="1155"/>
      <c r="CL25" s="1155"/>
      <c r="CM25" s="1155"/>
      <c r="CN25" s="1155"/>
      <c r="CO25" s="1155"/>
      <c r="CP25" s="1155"/>
      <c r="CQ25" s="1155"/>
      <c r="CR25" s="1155"/>
      <c r="CS25" s="1155"/>
      <c r="CT25" s="1155"/>
      <c r="CU25" s="1155"/>
      <c r="CV25" s="1155"/>
      <c r="CW25" s="1155"/>
      <c r="CX25" s="1155"/>
      <c r="CY25" s="1155"/>
      <c r="CZ25" s="1155"/>
      <c r="DA25" s="1155"/>
      <c r="DB25" s="1155"/>
      <c r="DC25" s="1155"/>
      <c r="DD25" s="1155"/>
      <c r="DE25" s="1155"/>
      <c r="DF25" s="1155"/>
      <c r="DG25" s="1155"/>
      <c r="DH25" s="1155"/>
      <c r="DI25" s="1155"/>
      <c r="DJ25" s="1155"/>
      <c r="DK25" s="1155"/>
      <c r="DL25" s="1155"/>
      <c r="DM25" s="1155"/>
      <c r="DN25" s="1155"/>
      <c r="DO25" s="1155"/>
      <c r="DP25" s="1155"/>
      <c r="DQ25" s="1155"/>
      <c r="DR25" s="1155"/>
      <c r="DS25" s="1155"/>
      <c r="DT25" s="1155"/>
      <c r="DU25" s="1155"/>
      <c r="DV25" s="1155"/>
      <c r="DW25" s="1155"/>
      <c r="DX25" s="1155"/>
      <c r="DY25" s="1155"/>
      <c r="DZ25" s="1155"/>
      <c r="EA25" s="1155"/>
      <c r="EB25" s="1155"/>
      <c r="EC25" s="1155"/>
      <c r="ED25" s="1155"/>
      <c r="EE25" s="1155"/>
      <c r="EF25" s="1155"/>
      <c r="EG25" s="1155"/>
      <c r="EH25" s="1155"/>
      <c r="EI25" s="1155"/>
      <c r="EJ25" s="1155"/>
      <c r="EK25" s="1155"/>
      <c r="EL25" s="1155"/>
      <c r="EM25" s="1155"/>
      <c r="EN25" s="1155"/>
      <c r="EO25" s="1155"/>
      <c r="EP25" s="1155"/>
      <c r="EQ25" s="1155"/>
      <c r="ER25" s="1155"/>
      <c r="ES25" s="1155"/>
      <c r="ET25" s="1155"/>
      <c r="EU25" s="1155"/>
      <c r="EV25" s="1155"/>
      <c r="EW25" s="1155"/>
      <c r="EX25" s="1155"/>
      <c r="EY25" s="1155"/>
      <c r="EZ25" s="1155"/>
      <c r="FA25" s="1155"/>
      <c r="FB25" s="1155"/>
      <c r="FC25" s="1155"/>
      <c r="FD25" s="1155"/>
      <c r="FE25" s="1155"/>
      <c r="FF25" s="1155"/>
      <c r="FG25" s="1155"/>
      <c r="FH25" s="1155"/>
      <c r="FI25" s="1155"/>
      <c r="FJ25" s="1155"/>
      <c r="FK25" s="1155"/>
      <c r="FL25" s="1155"/>
      <c r="FM25" s="1155"/>
      <c r="FN25" s="1155"/>
      <c r="FO25" s="1155"/>
      <c r="FP25" s="1155"/>
      <c r="FQ25" s="1155"/>
      <c r="FR25" s="1155"/>
      <c r="FS25" s="1155"/>
      <c r="FT25" s="1155"/>
      <c r="FU25" s="1155"/>
      <c r="FV25" s="1155"/>
      <c r="FW25" s="1155"/>
      <c r="FX25" s="1155"/>
      <c r="FY25" s="1155"/>
      <c r="FZ25" s="1155"/>
      <c r="GA25" s="1155"/>
      <c r="GB25" s="1155"/>
      <c r="GC25" s="1155"/>
      <c r="GD25" s="1155"/>
      <c r="GE25" s="1155"/>
      <c r="GF25" s="1155"/>
      <c r="GG25" s="1155"/>
      <c r="GH25" s="1155"/>
      <c r="GI25" s="1155"/>
      <c r="GJ25" s="1155"/>
      <c r="GK25" s="1155"/>
      <c r="GL25" s="1155"/>
      <c r="GM25" s="1155"/>
      <c r="GN25" s="1155"/>
      <c r="GO25" s="1155"/>
      <c r="GP25" s="1155"/>
      <c r="GQ25" s="1155"/>
      <c r="GR25" s="1155"/>
      <c r="GS25" s="1155"/>
      <c r="GT25" s="1155"/>
      <c r="GU25" s="1155"/>
      <c r="GV25" s="1155"/>
      <c r="GW25" s="1155"/>
      <c r="GX25" s="1155"/>
      <c r="GY25" s="1155"/>
      <c r="GZ25" s="1155"/>
      <c r="HA25" s="1155"/>
      <c r="HB25" s="1155"/>
      <c r="HC25" s="1155"/>
      <c r="HD25" s="1155"/>
      <c r="HE25" s="1155"/>
      <c r="HF25" s="1155"/>
      <c r="HG25" s="1155"/>
      <c r="HH25" s="1155"/>
      <c r="HI25" s="1155"/>
      <c r="HJ25" s="1155"/>
      <c r="HK25" s="1155"/>
      <c r="HL25" s="1155"/>
      <c r="HM25" s="1155"/>
      <c r="HN25" s="1155"/>
      <c r="HO25" s="1155"/>
      <c r="HP25" s="1155"/>
      <c r="HQ25" s="1155"/>
      <c r="HR25" s="1155"/>
      <c r="HS25" s="1155"/>
      <c r="HT25" s="1155"/>
      <c r="HU25" s="1155"/>
      <c r="HV25" s="1155"/>
      <c r="HW25" s="1155"/>
      <c r="HX25" s="1155"/>
      <c r="HY25" s="1155"/>
      <c r="HZ25" s="1155"/>
      <c r="IA25" s="1155"/>
      <c r="IB25" s="1155"/>
      <c r="IC25" s="1155"/>
      <c r="ID25" s="1155"/>
      <c r="IE25" s="1155"/>
      <c r="IF25" s="1155"/>
      <c r="IG25" s="1155"/>
      <c r="IH25" s="1155"/>
      <c r="II25" s="1155"/>
      <c r="IJ25" s="1155"/>
      <c r="IK25" s="1155"/>
      <c r="IL25" s="1155"/>
      <c r="IM25" s="1155"/>
      <c r="IN25" s="1155"/>
      <c r="IO25" s="1155"/>
      <c r="IP25" s="1155"/>
      <c r="IQ25" s="1155"/>
      <c r="IR25" s="1155"/>
      <c r="IS25" s="1155"/>
      <c r="IT25" s="1155"/>
      <c r="IU25" s="1155"/>
      <c r="IV25" s="1155"/>
    </row>
    <row r="26" spans="1:256" s="1180" customFormat="1" ht="3.75" customHeight="1">
      <c r="A26" s="954"/>
      <c r="B26" s="1195"/>
      <c r="C26" s="1203"/>
      <c r="D26" s="1203"/>
      <c r="E26" s="1203"/>
      <c r="F26" s="1155"/>
      <c r="G26" s="1155"/>
      <c r="H26" s="1155"/>
      <c r="I26" s="1155"/>
      <c r="J26" s="1155"/>
      <c r="K26" s="1155"/>
      <c r="L26" s="1155"/>
      <c r="M26" s="1155"/>
      <c r="N26" s="1155"/>
      <c r="O26" s="1155"/>
      <c r="P26" s="1155"/>
      <c r="Q26" s="1155"/>
      <c r="R26" s="1155"/>
      <c r="S26" s="1155"/>
      <c r="T26" s="1155"/>
      <c r="U26" s="1155"/>
      <c r="V26" s="1155"/>
      <c r="W26" s="1155"/>
      <c r="X26" s="1155"/>
      <c r="Y26" s="1155"/>
      <c r="Z26" s="1155"/>
      <c r="AA26" s="1155"/>
      <c r="AB26" s="1155"/>
      <c r="AC26" s="1155"/>
      <c r="AD26" s="1155"/>
      <c r="AE26" s="1155"/>
      <c r="AF26" s="1155"/>
      <c r="AG26" s="1155"/>
      <c r="AH26" s="1155"/>
      <c r="AI26" s="1155"/>
      <c r="AJ26" s="1155"/>
      <c r="AK26" s="1155"/>
      <c r="AL26" s="1155"/>
      <c r="AM26" s="1155"/>
      <c r="AN26" s="1155"/>
      <c r="AO26" s="1155"/>
      <c r="AP26" s="1155"/>
      <c r="AQ26" s="1155"/>
      <c r="AR26" s="1155"/>
      <c r="AS26" s="1155"/>
      <c r="AT26" s="1155"/>
      <c r="AU26" s="1155"/>
      <c r="AV26" s="1155"/>
      <c r="AW26" s="1155"/>
      <c r="AX26" s="1155"/>
      <c r="AY26" s="1155"/>
      <c r="AZ26" s="1155"/>
      <c r="BA26" s="1155"/>
      <c r="BB26" s="1155"/>
      <c r="BC26" s="1155"/>
      <c r="BD26" s="1155"/>
      <c r="BE26" s="1155"/>
      <c r="BF26" s="1155"/>
      <c r="BG26" s="1155"/>
      <c r="BH26" s="1155"/>
      <c r="BI26" s="1155"/>
      <c r="BJ26" s="1155"/>
      <c r="BK26" s="1155"/>
      <c r="BL26" s="1155"/>
      <c r="BM26" s="1155"/>
      <c r="BN26" s="1155"/>
      <c r="BO26" s="1155"/>
      <c r="BP26" s="1155"/>
      <c r="BQ26" s="1155"/>
      <c r="BR26" s="1155"/>
      <c r="BS26" s="1155"/>
      <c r="BT26" s="1155"/>
      <c r="BU26" s="1155"/>
      <c r="BV26" s="1155"/>
      <c r="BW26" s="1155"/>
      <c r="BX26" s="1155"/>
      <c r="BY26" s="1155"/>
      <c r="BZ26" s="1155"/>
      <c r="CA26" s="1155"/>
      <c r="CB26" s="1155"/>
      <c r="CC26" s="1155"/>
      <c r="CD26" s="1155"/>
      <c r="CE26" s="1155"/>
      <c r="CF26" s="1155"/>
      <c r="CG26" s="1155"/>
      <c r="CH26" s="1155"/>
      <c r="CI26" s="1155"/>
      <c r="CJ26" s="1155"/>
      <c r="CK26" s="1155"/>
      <c r="CL26" s="1155"/>
      <c r="CM26" s="1155"/>
      <c r="CN26" s="1155"/>
      <c r="CO26" s="1155"/>
      <c r="CP26" s="1155"/>
      <c r="CQ26" s="1155"/>
      <c r="CR26" s="1155"/>
      <c r="CS26" s="1155"/>
      <c r="CT26" s="1155"/>
      <c r="CU26" s="1155"/>
      <c r="CV26" s="1155"/>
      <c r="CW26" s="1155"/>
      <c r="CX26" s="1155"/>
      <c r="CY26" s="1155"/>
      <c r="CZ26" s="1155"/>
      <c r="DA26" s="1155"/>
      <c r="DB26" s="1155"/>
      <c r="DC26" s="1155"/>
      <c r="DD26" s="1155"/>
      <c r="DE26" s="1155"/>
      <c r="DF26" s="1155"/>
      <c r="DG26" s="1155"/>
      <c r="DH26" s="1155"/>
      <c r="DI26" s="1155"/>
      <c r="DJ26" s="1155"/>
      <c r="DK26" s="1155"/>
      <c r="DL26" s="1155"/>
      <c r="DM26" s="1155"/>
      <c r="DN26" s="1155"/>
      <c r="DO26" s="1155"/>
      <c r="DP26" s="1155"/>
      <c r="DQ26" s="1155"/>
      <c r="DR26" s="1155"/>
      <c r="DS26" s="1155"/>
      <c r="DT26" s="1155"/>
      <c r="DU26" s="1155"/>
      <c r="DV26" s="1155"/>
      <c r="DW26" s="1155"/>
      <c r="DX26" s="1155"/>
      <c r="DY26" s="1155"/>
      <c r="DZ26" s="1155"/>
      <c r="EA26" s="1155"/>
      <c r="EB26" s="1155"/>
      <c r="EC26" s="1155"/>
      <c r="ED26" s="1155"/>
      <c r="EE26" s="1155"/>
      <c r="EF26" s="1155"/>
      <c r="EG26" s="1155"/>
      <c r="EH26" s="1155"/>
      <c r="EI26" s="1155"/>
      <c r="EJ26" s="1155"/>
      <c r="EK26" s="1155"/>
      <c r="EL26" s="1155"/>
      <c r="EM26" s="1155"/>
      <c r="EN26" s="1155"/>
      <c r="EO26" s="1155"/>
      <c r="EP26" s="1155"/>
      <c r="EQ26" s="1155"/>
      <c r="ER26" s="1155"/>
      <c r="ES26" s="1155"/>
      <c r="ET26" s="1155"/>
      <c r="EU26" s="1155"/>
      <c r="EV26" s="1155"/>
      <c r="EW26" s="1155"/>
      <c r="EX26" s="1155"/>
      <c r="EY26" s="1155"/>
      <c r="EZ26" s="1155"/>
      <c r="FA26" s="1155"/>
      <c r="FB26" s="1155"/>
      <c r="FC26" s="1155"/>
      <c r="FD26" s="1155"/>
      <c r="FE26" s="1155"/>
      <c r="FF26" s="1155"/>
      <c r="FG26" s="1155"/>
      <c r="FH26" s="1155"/>
      <c r="FI26" s="1155"/>
      <c r="FJ26" s="1155"/>
      <c r="FK26" s="1155"/>
      <c r="FL26" s="1155"/>
      <c r="FM26" s="1155"/>
      <c r="FN26" s="1155"/>
      <c r="FO26" s="1155"/>
      <c r="FP26" s="1155"/>
      <c r="FQ26" s="1155"/>
      <c r="FR26" s="1155"/>
      <c r="FS26" s="1155"/>
      <c r="FT26" s="1155"/>
      <c r="FU26" s="1155"/>
      <c r="FV26" s="1155"/>
      <c r="FW26" s="1155"/>
      <c r="FX26" s="1155"/>
      <c r="FY26" s="1155"/>
      <c r="FZ26" s="1155"/>
      <c r="GA26" s="1155"/>
      <c r="GB26" s="1155"/>
      <c r="GC26" s="1155"/>
      <c r="GD26" s="1155"/>
      <c r="GE26" s="1155"/>
      <c r="GF26" s="1155"/>
      <c r="GG26" s="1155"/>
      <c r="GH26" s="1155"/>
      <c r="GI26" s="1155"/>
      <c r="GJ26" s="1155"/>
      <c r="GK26" s="1155"/>
      <c r="GL26" s="1155"/>
      <c r="GM26" s="1155"/>
      <c r="GN26" s="1155"/>
      <c r="GO26" s="1155"/>
      <c r="GP26" s="1155"/>
      <c r="GQ26" s="1155"/>
      <c r="GR26" s="1155"/>
      <c r="GS26" s="1155"/>
      <c r="GT26" s="1155"/>
      <c r="GU26" s="1155"/>
      <c r="GV26" s="1155"/>
      <c r="GW26" s="1155"/>
      <c r="GX26" s="1155"/>
      <c r="GY26" s="1155"/>
      <c r="GZ26" s="1155"/>
      <c r="HA26" s="1155"/>
      <c r="HB26" s="1155"/>
      <c r="HC26" s="1155"/>
      <c r="HD26" s="1155"/>
      <c r="HE26" s="1155"/>
      <c r="HF26" s="1155"/>
      <c r="HG26" s="1155"/>
      <c r="HH26" s="1155"/>
      <c r="HI26" s="1155"/>
      <c r="HJ26" s="1155"/>
      <c r="HK26" s="1155"/>
      <c r="HL26" s="1155"/>
      <c r="HM26" s="1155"/>
      <c r="HN26" s="1155"/>
      <c r="HO26" s="1155"/>
      <c r="HP26" s="1155"/>
      <c r="HQ26" s="1155"/>
      <c r="HR26" s="1155"/>
      <c r="HS26" s="1155"/>
      <c r="HT26" s="1155"/>
      <c r="HU26" s="1155"/>
      <c r="HV26" s="1155"/>
      <c r="HW26" s="1155"/>
      <c r="HX26" s="1155"/>
      <c r="HY26" s="1155"/>
      <c r="HZ26" s="1155"/>
      <c r="IA26" s="1155"/>
      <c r="IB26" s="1155"/>
      <c r="IC26" s="1155"/>
      <c r="ID26" s="1155"/>
      <c r="IE26" s="1155"/>
      <c r="IF26" s="1155"/>
      <c r="IG26" s="1155"/>
      <c r="IH26" s="1155"/>
      <c r="II26" s="1155"/>
      <c r="IJ26" s="1155"/>
      <c r="IK26" s="1155"/>
      <c r="IL26" s="1155"/>
      <c r="IM26" s="1155"/>
      <c r="IN26" s="1155"/>
      <c r="IO26" s="1155"/>
      <c r="IP26" s="1155"/>
      <c r="IQ26" s="1155"/>
      <c r="IR26" s="1155"/>
      <c r="IS26" s="1155"/>
      <c r="IT26" s="1155"/>
      <c r="IU26" s="1155"/>
      <c r="IV26" s="1155"/>
    </row>
    <row r="27" spans="1:256" s="1180" customFormat="1" ht="12.95" customHeight="1">
      <c r="A27" s="1202" t="s">
        <v>840</v>
      </c>
      <c r="B27" s="1195">
        <f t="shared" ref="B27:B34" si="1">SUM(C27:E27)</f>
        <v>145</v>
      </c>
      <c r="C27" s="1203">
        <v>31</v>
      </c>
      <c r="D27" s="1203">
        <v>96</v>
      </c>
      <c r="E27" s="1203">
        <v>18</v>
      </c>
      <c r="F27" s="1155"/>
      <c r="G27" s="1155"/>
      <c r="H27" s="1155"/>
      <c r="I27" s="1155"/>
      <c r="J27" s="1155"/>
      <c r="K27" s="1155"/>
      <c r="L27" s="1155"/>
      <c r="M27" s="1155"/>
      <c r="N27" s="1155"/>
      <c r="O27" s="1155"/>
      <c r="P27" s="1155"/>
      <c r="Q27" s="1155"/>
      <c r="R27" s="1155"/>
      <c r="S27" s="1155"/>
      <c r="T27" s="1155"/>
      <c r="U27" s="1155"/>
      <c r="V27" s="1155"/>
      <c r="W27" s="1155"/>
      <c r="X27" s="1155"/>
      <c r="Y27" s="1155"/>
      <c r="Z27" s="1155"/>
      <c r="AA27" s="1155"/>
      <c r="AB27" s="1155"/>
      <c r="AC27" s="1155"/>
      <c r="AD27" s="1155"/>
      <c r="AE27" s="1155"/>
      <c r="AF27" s="1155"/>
      <c r="AG27" s="1155"/>
      <c r="AH27" s="1155"/>
      <c r="AI27" s="1155"/>
      <c r="AJ27" s="1155"/>
      <c r="AK27" s="1155"/>
      <c r="AL27" s="1155"/>
      <c r="AM27" s="1155"/>
      <c r="AN27" s="1155"/>
      <c r="AO27" s="1155"/>
      <c r="AP27" s="1155"/>
      <c r="AQ27" s="1155"/>
      <c r="AR27" s="1155"/>
      <c r="AS27" s="1155"/>
      <c r="AT27" s="1155"/>
      <c r="AU27" s="1155"/>
      <c r="AV27" s="1155"/>
      <c r="AW27" s="1155"/>
      <c r="AX27" s="1155"/>
      <c r="AY27" s="1155"/>
      <c r="AZ27" s="1155"/>
      <c r="BA27" s="1155"/>
      <c r="BB27" s="1155"/>
      <c r="BC27" s="1155"/>
      <c r="BD27" s="1155"/>
      <c r="BE27" s="1155"/>
      <c r="BF27" s="1155"/>
      <c r="BG27" s="1155"/>
      <c r="BH27" s="1155"/>
      <c r="BI27" s="1155"/>
      <c r="BJ27" s="1155"/>
      <c r="BK27" s="1155"/>
      <c r="BL27" s="1155"/>
      <c r="BM27" s="1155"/>
      <c r="BN27" s="1155"/>
      <c r="BO27" s="1155"/>
      <c r="BP27" s="1155"/>
      <c r="BQ27" s="1155"/>
      <c r="BR27" s="1155"/>
      <c r="BS27" s="1155"/>
      <c r="BT27" s="1155"/>
      <c r="BU27" s="1155"/>
      <c r="BV27" s="1155"/>
      <c r="BW27" s="1155"/>
      <c r="BX27" s="1155"/>
      <c r="BY27" s="1155"/>
      <c r="BZ27" s="1155"/>
      <c r="CA27" s="1155"/>
      <c r="CB27" s="1155"/>
      <c r="CC27" s="1155"/>
      <c r="CD27" s="1155"/>
      <c r="CE27" s="1155"/>
      <c r="CF27" s="1155"/>
      <c r="CG27" s="1155"/>
      <c r="CH27" s="1155"/>
      <c r="CI27" s="1155"/>
      <c r="CJ27" s="1155"/>
      <c r="CK27" s="1155"/>
      <c r="CL27" s="1155"/>
      <c r="CM27" s="1155"/>
      <c r="CN27" s="1155"/>
      <c r="CO27" s="1155"/>
      <c r="CP27" s="1155"/>
      <c r="CQ27" s="1155"/>
      <c r="CR27" s="1155"/>
      <c r="CS27" s="1155"/>
      <c r="CT27" s="1155"/>
      <c r="CU27" s="1155"/>
      <c r="CV27" s="1155"/>
      <c r="CW27" s="1155"/>
      <c r="CX27" s="1155"/>
      <c r="CY27" s="1155"/>
      <c r="CZ27" s="1155"/>
      <c r="DA27" s="1155"/>
      <c r="DB27" s="1155"/>
      <c r="DC27" s="1155"/>
      <c r="DD27" s="1155"/>
      <c r="DE27" s="1155"/>
      <c r="DF27" s="1155"/>
      <c r="DG27" s="1155"/>
      <c r="DH27" s="1155"/>
      <c r="DI27" s="1155"/>
      <c r="DJ27" s="1155"/>
      <c r="DK27" s="1155"/>
      <c r="DL27" s="1155"/>
      <c r="DM27" s="1155"/>
      <c r="DN27" s="1155"/>
      <c r="DO27" s="1155"/>
      <c r="DP27" s="1155"/>
      <c r="DQ27" s="1155"/>
      <c r="DR27" s="1155"/>
      <c r="DS27" s="1155"/>
      <c r="DT27" s="1155"/>
      <c r="DU27" s="1155"/>
      <c r="DV27" s="1155"/>
      <c r="DW27" s="1155"/>
      <c r="DX27" s="1155"/>
      <c r="DY27" s="1155"/>
      <c r="DZ27" s="1155"/>
      <c r="EA27" s="1155"/>
      <c r="EB27" s="1155"/>
      <c r="EC27" s="1155"/>
      <c r="ED27" s="1155"/>
      <c r="EE27" s="1155"/>
      <c r="EF27" s="1155"/>
      <c r="EG27" s="1155"/>
      <c r="EH27" s="1155"/>
      <c r="EI27" s="1155"/>
      <c r="EJ27" s="1155"/>
      <c r="EK27" s="1155"/>
      <c r="EL27" s="1155"/>
      <c r="EM27" s="1155"/>
      <c r="EN27" s="1155"/>
      <c r="EO27" s="1155"/>
      <c r="EP27" s="1155"/>
      <c r="EQ27" s="1155"/>
      <c r="ER27" s="1155"/>
      <c r="ES27" s="1155"/>
      <c r="ET27" s="1155"/>
      <c r="EU27" s="1155"/>
      <c r="EV27" s="1155"/>
      <c r="EW27" s="1155"/>
      <c r="EX27" s="1155"/>
      <c r="EY27" s="1155"/>
      <c r="EZ27" s="1155"/>
      <c r="FA27" s="1155"/>
      <c r="FB27" s="1155"/>
      <c r="FC27" s="1155"/>
      <c r="FD27" s="1155"/>
      <c r="FE27" s="1155"/>
      <c r="FF27" s="1155"/>
      <c r="FG27" s="1155"/>
      <c r="FH27" s="1155"/>
      <c r="FI27" s="1155"/>
      <c r="FJ27" s="1155"/>
      <c r="FK27" s="1155"/>
      <c r="FL27" s="1155"/>
      <c r="FM27" s="1155"/>
      <c r="FN27" s="1155"/>
      <c r="FO27" s="1155"/>
      <c r="FP27" s="1155"/>
      <c r="FQ27" s="1155"/>
      <c r="FR27" s="1155"/>
      <c r="FS27" s="1155"/>
      <c r="FT27" s="1155"/>
      <c r="FU27" s="1155"/>
      <c r="FV27" s="1155"/>
      <c r="FW27" s="1155"/>
      <c r="FX27" s="1155"/>
      <c r="FY27" s="1155"/>
      <c r="FZ27" s="1155"/>
      <c r="GA27" s="1155"/>
      <c r="GB27" s="1155"/>
      <c r="GC27" s="1155"/>
      <c r="GD27" s="1155"/>
      <c r="GE27" s="1155"/>
      <c r="GF27" s="1155"/>
      <c r="GG27" s="1155"/>
      <c r="GH27" s="1155"/>
      <c r="GI27" s="1155"/>
      <c r="GJ27" s="1155"/>
      <c r="GK27" s="1155"/>
      <c r="GL27" s="1155"/>
      <c r="GM27" s="1155"/>
      <c r="GN27" s="1155"/>
      <c r="GO27" s="1155"/>
      <c r="GP27" s="1155"/>
      <c r="GQ27" s="1155"/>
      <c r="GR27" s="1155"/>
      <c r="GS27" s="1155"/>
      <c r="GT27" s="1155"/>
      <c r="GU27" s="1155"/>
      <c r="GV27" s="1155"/>
      <c r="GW27" s="1155"/>
      <c r="GX27" s="1155"/>
      <c r="GY27" s="1155"/>
      <c r="GZ27" s="1155"/>
      <c r="HA27" s="1155"/>
      <c r="HB27" s="1155"/>
      <c r="HC27" s="1155"/>
      <c r="HD27" s="1155"/>
      <c r="HE27" s="1155"/>
      <c r="HF27" s="1155"/>
      <c r="HG27" s="1155"/>
      <c r="HH27" s="1155"/>
      <c r="HI27" s="1155"/>
      <c r="HJ27" s="1155"/>
      <c r="HK27" s="1155"/>
      <c r="HL27" s="1155"/>
      <c r="HM27" s="1155"/>
      <c r="HN27" s="1155"/>
      <c r="HO27" s="1155"/>
      <c r="HP27" s="1155"/>
      <c r="HQ27" s="1155"/>
      <c r="HR27" s="1155"/>
      <c r="HS27" s="1155"/>
      <c r="HT27" s="1155"/>
      <c r="HU27" s="1155"/>
      <c r="HV27" s="1155"/>
      <c r="HW27" s="1155"/>
      <c r="HX27" s="1155"/>
      <c r="HY27" s="1155"/>
      <c r="HZ27" s="1155"/>
      <c r="IA27" s="1155"/>
      <c r="IB27" s="1155"/>
      <c r="IC27" s="1155"/>
      <c r="ID27" s="1155"/>
      <c r="IE27" s="1155"/>
      <c r="IF27" s="1155"/>
      <c r="IG27" s="1155"/>
      <c r="IH27" s="1155"/>
      <c r="II27" s="1155"/>
      <c r="IJ27" s="1155"/>
      <c r="IK27" s="1155"/>
      <c r="IL27" s="1155"/>
      <c r="IM27" s="1155"/>
      <c r="IN27" s="1155"/>
      <c r="IO27" s="1155"/>
      <c r="IP27" s="1155"/>
      <c r="IQ27" s="1155"/>
      <c r="IR27" s="1155"/>
      <c r="IS27" s="1155"/>
      <c r="IT27" s="1155"/>
      <c r="IU27" s="1155"/>
      <c r="IV27" s="1155"/>
    </row>
    <row r="28" spans="1:256" s="1180" customFormat="1" ht="12.95" customHeight="1">
      <c r="A28" s="1202" t="s">
        <v>841</v>
      </c>
      <c r="B28" s="1195">
        <f t="shared" si="1"/>
        <v>71</v>
      </c>
      <c r="C28" s="1203">
        <v>6</v>
      </c>
      <c r="D28" s="1203">
        <v>51</v>
      </c>
      <c r="E28" s="1203">
        <v>14</v>
      </c>
      <c r="F28" s="1155"/>
      <c r="G28" s="1155"/>
      <c r="H28" s="1155"/>
      <c r="I28" s="1155"/>
      <c r="J28" s="1155"/>
      <c r="K28" s="1155"/>
      <c r="L28" s="1155"/>
      <c r="M28" s="1155"/>
      <c r="N28" s="1155"/>
      <c r="O28" s="1155"/>
      <c r="P28" s="1155"/>
      <c r="Q28" s="1155"/>
      <c r="R28" s="1155"/>
      <c r="S28" s="1155"/>
      <c r="T28" s="1155"/>
      <c r="U28" s="1155"/>
      <c r="V28" s="1155"/>
      <c r="W28" s="1155"/>
      <c r="X28" s="1155"/>
      <c r="Y28" s="1155"/>
      <c r="Z28" s="1155"/>
      <c r="AA28" s="1155"/>
      <c r="AB28" s="1155"/>
      <c r="AC28" s="1155"/>
      <c r="AD28" s="1155"/>
      <c r="AE28" s="1155"/>
      <c r="AF28" s="1155"/>
      <c r="AG28" s="1155"/>
      <c r="AH28" s="1155"/>
      <c r="AI28" s="1155"/>
      <c r="AJ28" s="1155"/>
      <c r="AK28" s="1155"/>
      <c r="AL28" s="1155"/>
      <c r="AM28" s="1155"/>
      <c r="AN28" s="1155"/>
      <c r="AO28" s="1155"/>
      <c r="AP28" s="1155"/>
      <c r="AQ28" s="1155"/>
      <c r="AR28" s="1155"/>
      <c r="AS28" s="1155"/>
      <c r="AT28" s="1155"/>
      <c r="AU28" s="1155"/>
      <c r="AV28" s="1155"/>
      <c r="AW28" s="1155"/>
      <c r="AX28" s="1155"/>
      <c r="AY28" s="1155"/>
      <c r="AZ28" s="1155"/>
      <c r="BA28" s="1155"/>
      <c r="BB28" s="1155"/>
      <c r="BC28" s="1155"/>
      <c r="BD28" s="1155"/>
      <c r="BE28" s="1155"/>
      <c r="BF28" s="1155"/>
      <c r="BG28" s="1155"/>
      <c r="BH28" s="1155"/>
      <c r="BI28" s="1155"/>
      <c r="BJ28" s="1155"/>
      <c r="BK28" s="1155"/>
      <c r="BL28" s="1155"/>
      <c r="BM28" s="1155"/>
      <c r="BN28" s="1155"/>
      <c r="BO28" s="1155"/>
      <c r="BP28" s="1155"/>
      <c r="BQ28" s="1155"/>
      <c r="BR28" s="1155"/>
      <c r="BS28" s="1155"/>
      <c r="BT28" s="1155"/>
      <c r="BU28" s="1155"/>
      <c r="BV28" s="1155"/>
      <c r="BW28" s="1155"/>
      <c r="BX28" s="1155"/>
      <c r="BY28" s="1155"/>
      <c r="BZ28" s="1155"/>
      <c r="CA28" s="1155"/>
      <c r="CB28" s="1155"/>
      <c r="CC28" s="1155"/>
      <c r="CD28" s="1155"/>
      <c r="CE28" s="1155"/>
      <c r="CF28" s="1155"/>
      <c r="CG28" s="1155"/>
      <c r="CH28" s="1155"/>
      <c r="CI28" s="1155"/>
      <c r="CJ28" s="1155"/>
      <c r="CK28" s="1155"/>
      <c r="CL28" s="1155"/>
      <c r="CM28" s="1155"/>
      <c r="CN28" s="1155"/>
      <c r="CO28" s="1155"/>
      <c r="CP28" s="1155"/>
      <c r="CQ28" s="1155"/>
      <c r="CR28" s="1155"/>
      <c r="CS28" s="1155"/>
      <c r="CT28" s="1155"/>
      <c r="CU28" s="1155"/>
      <c r="CV28" s="1155"/>
      <c r="CW28" s="1155"/>
      <c r="CX28" s="1155"/>
      <c r="CY28" s="1155"/>
      <c r="CZ28" s="1155"/>
      <c r="DA28" s="1155"/>
      <c r="DB28" s="1155"/>
      <c r="DC28" s="1155"/>
      <c r="DD28" s="1155"/>
      <c r="DE28" s="1155"/>
      <c r="DF28" s="1155"/>
      <c r="DG28" s="1155"/>
      <c r="DH28" s="1155"/>
      <c r="DI28" s="1155"/>
      <c r="DJ28" s="1155"/>
      <c r="DK28" s="1155"/>
      <c r="DL28" s="1155"/>
      <c r="DM28" s="1155"/>
      <c r="DN28" s="1155"/>
      <c r="DO28" s="1155"/>
      <c r="DP28" s="1155"/>
      <c r="DQ28" s="1155"/>
      <c r="DR28" s="1155"/>
      <c r="DS28" s="1155"/>
      <c r="DT28" s="1155"/>
      <c r="DU28" s="1155"/>
      <c r="DV28" s="1155"/>
      <c r="DW28" s="1155"/>
      <c r="DX28" s="1155"/>
      <c r="DY28" s="1155"/>
      <c r="DZ28" s="1155"/>
      <c r="EA28" s="1155"/>
      <c r="EB28" s="1155"/>
      <c r="EC28" s="1155"/>
      <c r="ED28" s="1155"/>
      <c r="EE28" s="1155"/>
      <c r="EF28" s="1155"/>
      <c r="EG28" s="1155"/>
      <c r="EH28" s="1155"/>
      <c r="EI28" s="1155"/>
      <c r="EJ28" s="1155"/>
      <c r="EK28" s="1155"/>
      <c r="EL28" s="1155"/>
      <c r="EM28" s="1155"/>
      <c r="EN28" s="1155"/>
      <c r="EO28" s="1155"/>
      <c r="EP28" s="1155"/>
      <c r="EQ28" s="1155"/>
      <c r="ER28" s="1155"/>
      <c r="ES28" s="1155"/>
      <c r="ET28" s="1155"/>
      <c r="EU28" s="1155"/>
      <c r="EV28" s="1155"/>
      <c r="EW28" s="1155"/>
      <c r="EX28" s="1155"/>
      <c r="EY28" s="1155"/>
      <c r="EZ28" s="1155"/>
      <c r="FA28" s="1155"/>
      <c r="FB28" s="1155"/>
      <c r="FC28" s="1155"/>
      <c r="FD28" s="1155"/>
      <c r="FE28" s="1155"/>
      <c r="FF28" s="1155"/>
      <c r="FG28" s="1155"/>
      <c r="FH28" s="1155"/>
      <c r="FI28" s="1155"/>
      <c r="FJ28" s="1155"/>
      <c r="FK28" s="1155"/>
      <c r="FL28" s="1155"/>
      <c r="FM28" s="1155"/>
      <c r="FN28" s="1155"/>
      <c r="FO28" s="1155"/>
      <c r="FP28" s="1155"/>
      <c r="FQ28" s="1155"/>
      <c r="FR28" s="1155"/>
      <c r="FS28" s="1155"/>
      <c r="FT28" s="1155"/>
      <c r="FU28" s="1155"/>
      <c r="FV28" s="1155"/>
      <c r="FW28" s="1155"/>
      <c r="FX28" s="1155"/>
      <c r="FY28" s="1155"/>
      <c r="FZ28" s="1155"/>
      <c r="GA28" s="1155"/>
      <c r="GB28" s="1155"/>
      <c r="GC28" s="1155"/>
      <c r="GD28" s="1155"/>
      <c r="GE28" s="1155"/>
      <c r="GF28" s="1155"/>
      <c r="GG28" s="1155"/>
      <c r="GH28" s="1155"/>
      <c r="GI28" s="1155"/>
      <c r="GJ28" s="1155"/>
      <c r="GK28" s="1155"/>
      <c r="GL28" s="1155"/>
      <c r="GM28" s="1155"/>
      <c r="GN28" s="1155"/>
      <c r="GO28" s="1155"/>
      <c r="GP28" s="1155"/>
      <c r="GQ28" s="1155"/>
      <c r="GR28" s="1155"/>
      <c r="GS28" s="1155"/>
      <c r="GT28" s="1155"/>
      <c r="GU28" s="1155"/>
      <c r="GV28" s="1155"/>
      <c r="GW28" s="1155"/>
      <c r="GX28" s="1155"/>
      <c r="GY28" s="1155"/>
      <c r="GZ28" s="1155"/>
      <c r="HA28" s="1155"/>
      <c r="HB28" s="1155"/>
      <c r="HC28" s="1155"/>
      <c r="HD28" s="1155"/>
      <c r="HE28" s="1155"/>
      <c r="HF28" s="1155"/>
      <c r="HG28" s="1155"/>
      <c r="HH28" s="1155"/>
      <c r="HI28" s="1155"/>
      <c r="HJ28" s="1155"/>
      <c r="HK28" s="1155"/>
      <c r="HL28" s="1155"/>
      <c r="HM28" s="1155"/>
      <c r="HN28" s="1155"/>
      <c r="HO28" s="1155"/>
      <c r="HP28" s="1155"/>
      <c r="HQ28" s="1155"/>
      <c r="HR28" s="1155"/>
      <c r="HS28" s="1155"/>
      <c r="HT28" s="1155"/>
      <c r="HU28" s="1155"/>
      <c r="HV28" s="1155"/>
      <c r="HW28" s="1155"/>
      <c r="HX28" s="1155"/>
      <c r="HY28" s="1155"/>
      <c r="HZ28" s="1155"/>
      <c r="IA28" s="1155"/>
      <c r="IB28" s="1155"/>
      <c r="IC28" s="1155"/>
      <c r="ID28" s="1155"/>
      <c r="IE28" s="1155"/>
      <c r="IF28" s="1155"/>
      <c r="IG28" s="1155"/>
      <c r="IH28" s="1155"/>
      <c r="II28" s="1155"/>
      <c r="IJ28" s="1155"/>
      <c r="IK28" s="1155"/>
      <c r="IL28" s="1155"/>
      <c r="IM28" s="1155"/>
      <c r="IN28" s="1155"/>
      <c r="IO28" s="1155"/>
      <c r="IP28" s="1155"/>
      <c r="IQ28" s="1155"/>
      <c r="IR28" s="1155"/>
      <c r="IS28" s="1155"/>
      <c r="IT28" s="1155"/>
      <c r="IU28" s="1155"/>
      <c r="IV28" s="1155"/>
    </row>
    <row r="29" spans="1:256" s="1180" customFormat="1" ht="12.95" customHeight="1">
      <c r="A29" s="1202" t="s">
        <v>842</v>
      </c>
      <c r="B29" s="1195">
        <f t="shared" si="1"/>
        <v>234</v>
      </c>
      <c r="C29" s="1203">
        <v>47</v>
      </c>
      <c r="D29" s="1203">
        <v>140</v>
      </c>
      <c r="E29" s="1203">
        <v>47</v>
      </c>
      <c r="F29" s="1155"/>
      <c r="G29" s="1155"/>
      <c r="H29" s="1155"/>
      <c r="I29" s="1155"/>
      <c r="J29" s="1155"/>
      <c r="K29" s="1155"/>
      <c r="L29" s="1155"/>
      <c r="M29" s="1155"/>
      <c r="N29" s="1155"/>
      <c r="O29" s="1155"/>
      <c r="P29" s="1155"/>
      <c r="Q29" s="1155"/>
      <c r="R29" s="1155"/>
      <c r="S29" s="1155"/>
      <c r="T29" s="1155"/>
      <c r="U29" s="1155"/>
      <c r="V29" s="1155"/>
      <c r="W29" s="1155"/>
      <c r="X29" s="1155"/>
      <c r="Y29" s="1155"/>
      <c r="Z29" s="1155"/>
      <c r="AA29" s="1155"/>
      <c r="AB29" s="1155"/>
      <c r="AC29" s="1155"/>
      <c r="AD29" s="1155"/>
      <c r="AE29" s="1155"/>
      <c r="AF29" s="1155"/>
      <c r="AG29" s="1155"/>
      <c r="AH29" s="1155"/>
      <c r="AI29" s="1155"/>
      <c r="AJ29" s="1155"/>
      <c r="AK29" s="1155"/>
      <c r="AL29" s="1155"/>
      <c r="AM29" s="1155"/>
      <c r="AN29" s="1155"/>
      <c r="AO29" s="1155"/>
      <c r="AP29" s="1155"/>
      <c r="AQ29" s="1155"/>
      <c r="AR29" s="1155"/>
      <c r="AS29" s="1155"/>
      <c r="AT29" s="1155"/>
      <c r="AU29" s="1155"/>
      <c r="AV29" s="1155"/>
      <c r="AW29" s="1155"/>
      <c r="AX29" s="1155"/>
      <c r="AY29" s="1155"/>
      <c r="AZ29" s="1155"/>
      <c r="BA29" s="1155"/>
      <c r="BB29" s="1155"/>
      <c r="BC29" s="1155"/>
      <c r="BD29" s="1155"/>
      <c r="BE29" s="1155"/>
      <c r="BF29" s="1155"/>
      <c r="BG29" s="1155"/>
      <c r="BH29" s="1155"/>
      <c r="BI29" s="1155"/>
      <c r="BJ29" s="1155"/>
      <c r="BK29" s="1155"/>
      <c r="BL29" s="1155"/>
      <c r="BM29" s="1155"/>
      <c r="BN29" s="1155"/>
      <c r="BO29" s="1155"/>
      <c r="BP29" s="1155"/>
      <c r="BQ29" s="1155"/>
      <c r="BR29" s="1155"/>
      <c r="BS29" s="1155"/>
      <c r="BT29" s="1155"/>
      <c r="BU29" s="1155"/>
      <c r="BV29" s="1155"/>
      <c r="BW29" s="1155"/>
      <c r="BX29" s="1155"/>
      <c r="BY29" s="1155"/>
      <c r="BZ29" s="1155"/>
      <c r="CA29" s="1155"/>
      <c r="CB29" s="1155"/>
      <c r="CC29" s="1155"/>
      <c r="CD29" s="1155"/>
      <c r="CE29" s="1155"/>
      <c r="CF29" s="1155"/>
      <c r="CG29" s="1155"/>
      <c r="CH29" s="1155"/>
      <c r="CI29" s="1155"/>
      <c r="CJ29" s="1155"/>
      <c r="CK29" s="1155"/>
      <c r="CL29" s="1155"/>
      <c r="CM29" s="1155"/>
      <c r="CN29" s="1155"/>
      <c r="CO29" s="1155"/>
      <c r="CP29" s="1155"/>
      <c r="CQ29" s="1155"/>
      <c r="CR29" s="1155"/>
      <c r="CS29" s="1155"/>
      <c r="CT29" s="1155"/>
      <c r="CU29" s="1155"/>
      <c r="CV29" s="1155"/>
      <c r="CW29" s="1155"/>
      <c r="CX29" s="1155"/>
      <c r="CY29" s="1155"/>
      <c r="CZ29" s="1155"/>
      <c r="DA29" s="1155"/>
      <c r="DB29" s="1155"/>
      <c r="DC29" s="1155"/>
      <c r="DD29" s="1155"/>
      <c r="DE29" s="1155"/>
      <c r="DF29" s="1155"/>
      <c r="DG29" s="1155"/>
      <c r="DH29" s="1155"/>
      <c r="DI29" s="1155"/>
      <c r="DJ29" s="1155"/>
      <c r="DK29" s="1155"/>
      <c r="DL29" s="1155"/>
      <c r="DM29" s="1155"/>
      <c r="DN29" s="1155"/>
      <c r="DO29" s="1155"/>
      <c r="DP29" s="1155"/>
      <c r="DQ29" s="1155"/>
      <c r="DR29" s="1155"/>
      <c r="DS29" s="1155"/>
      <c r="DT29" s="1155"/>
      <c r="DU29" s="1155"/>
      <c r="DV29" s="1155"/>
      <c r="DW29" s="1155"/>
      <c r="DX29" s="1155"/>
      <c r="DY29" s="1155"/>
      <c r="DZ29" s="1155"/>
      <c r="EA29" s="1155"/>
      <c r="EB29" s="1155"/>
      <c r="EC29" s="1155"/>
      <c r="ED29" s="1155"/>
      <c r="EE29" s="1155"/>
      <c r="EF29" s="1155"/>
      <c r="EG29" s="1155"/>
      <c r="EH29" s="1155"/>
      <c r="EI29" s="1155"/>
      <c r="EJ29" s="1155"/>
      <c r="EK29" s="1155"/>
      <c r="EL29" s="1155"/>
      <c r="EM29" s="1155"/>
      <c r="EN29" s="1155"/>
      <c r="EO29" s="1155"/>
      <c r="EP29" s="1155"/>
      <c r="EQ29" s="1155"/>
      <c r="ER29" s="1155"/>
      <c r="ES29" s="1155"/>
      <c r="ET29" s="1155"/>
      <c r="EU29" s="1155"/>
      <c r="EV29" s="1155"/>
      <c r="EW29" s="1155"/>
      <c r="EX29" s="1155"/>
      <c r="EY29" s="1155"/>
      <c r="EZ29" s="1155"/>
      <c r="FA29" s="1155"/>
      <c r="FB29" s="1155"/>
      <c r="FC29" s="1155"/>
      <c r="FD29" s="1155"/>
      <c r="FE29" s="1155"/>
      <c r="FF29" s="1155"/>
      <c r="FG29" s="1155"/>
      <c r="FH29" s="1155"/>
      <c r="FI29" s="1155"/>
      <c r="FJ29" s="1155"/>
      <c r="FK29" s="1155"/>
      <c r="FL29" s="1155"/>
      <c r="FM29" s="1155"/>
      <c r="FN29" s="1155"/>
      <c r="FO29" s="1155"/>
      <c r="FP29" s="1155"/>
      <c r="FQ29" s="1155"/>
      <c r="FR29" s="1155"/>
      <c r="FS29" s="1155"/>
      <c r="FT29" s="1155"/>
      <c r="FU29" s="1155"/>
      <c r="FV29" s="1155"/>
      <c r="FW29" s="1155"/>
      <c r="FX29" s="1155"/>
      <c r="FY29" s="1155"/>
      <c r="FZ29" s="1155"/>
      <c r="GA29" s="1155"/>
      <c r="GB29" s="1155"/>
      <c r="GC29" s="1155"/>
      <c r="GD29" s="1155"/>
      <c r="GE29" s="1155"/>
      <c r="GF29" s="1155"/>
      <c r="GG29" s="1155"/>
      <c r="GH29" s="1155"/>
      <c r="GI29" s="1155"/>
      <c r="GJ29" s="1155"/>
      <c r="GK29" s="1155"/>
      <c r="GL29" s="1155"/>
      <c r="GM29" s="1155"/>
      <c r="GN29" s="1155"/>
      <c r="GO29" s="1155"/>
      <c r="GP29" s="1155"/>
      <c r="GQ29" s="1155"/>
      <c r="GR29" s="1155"/>
      <c r="GS29" s="1155"/>
      <c r="GT29" s="1155"/>
      <c r="GU29" s="1155"/>
      <c r="GV29" s="1155"/>
      <c r="GW29" s="1155"/>
      <c r="GX29" s="1155"/>
      <c r="GY29" s="1155"/>
      <c r="GZ29" s="1155"/>
      <c r="HA29" s="1155"/>
      <c r="HB29" s="1155"/>
      <c r="HC29" s="1155"/>
      <c r="HD29" s="1155"/>
      <c r="HE29" s="1155"/>
      <c r="HF29" s="1155"/>
      <c r="HG29" s="1155"/>
      <c r="HH29" s="1155"/>
      <c r="HI29" s="1155"/>
      <c r="HJ29" s="1155"/>
      <c r="HK29" s="1155"/>
      <c r="HL29" s="1155"/>
      <c r="HM29" s="1155"/>
      <c r="HN29" s="1155"/>
      <c r="HO29" s="1155"/>
      <c r="HP29" s="1155"/>
      <c r="HQ29" s="1155"/>
      <c r="HR29" s="1155"/>
      <c r="HS29" s="1155"/>
      <c r="HT29" s="1155"/>
      <c r="HU29" s="1155"/>
      <c r="HV29" s="1155"/>
      <c r="HW29" s="1155"/>
      <c r="HX29" s="1155"/>
      <c r="HY29" s="1155"/>
      <c r="HZ29" s="1155"/>
      <c r="IA29" s="1155"/>
      <c r="IB29" s="1155"/>
      <c r="IC29" s="1155"/>
      <c r="ID29" s="1155"/>
      <c r="IE29" s="1155"/>
      <c r="IF29" s="1155"/>
      <c r="IG29" s="1155"/>
      <c r="IH29" s="1155"/>
      <c r="II29" s="1155"/>
      <c r="IJ29" s="1155"/>
      <c r="IK29" s="1155"/>
      <c r="IL29" s="1155"/>
      <c r="IM29" s="1155"/>
      <c r="IN29" s="1155"/>
      <c r="IO29" s="1155"/>
      <c r="IP29" s="1155"/>
      <c r="IQ29" s="1155"/>
      <c r="IR29" s="1155"/>
      <c r="IS29" s="1155"/>
      <c r="IT29" s="1155"/>
      <c r="IU29" s="1155"/>
      <c r="IV29" s="1155"/>
    </row>
    <row r="30" spans="1:256" s="1180" customFormat="1" ht="12.95" customHeight="1">
      <c r="A30" s="1202" t="s">
        <v>843</v>
      </c>
      <c r="B30" s="1195">
        <f t="shared" si="1"/>
        <v>75</v>
      </c>
      <c r="C30" s="1203">
        <v>15</v>
      </c>
      <c r="D30" s="1203">
        <v>45</v>
      </c>
      <c r="E30" s="1203">
        <v>15</v>
      </c>
      <c r="F30" s="1155"/>
      <c r="G30" s="1155"/>
      <c r="H30" s="1155"/>
      <c r="I30" s="1155"/>
      <c r="J30" s="1155"/>
      <c r="K30" s="1155"/>
      <c r="L30" s="1155"/>
      <c r="M30" s="1155"/>
      <c r="N30" s="1155"/>
      <c r="O30" s="1155"/>
      <c r="P30" s="1155"/>
      <c r="Q30" s="1155"/>
      <c r="R30" s="1155"/>
      <c r="S30" s="1155"/>
      <c r="T30" s="1155"/>
      <c r="U30" s="1155"/>
      <c r="V30" s="1155"/>
      <c r="W30" s="1155"/>
      <c r="X30" s="1155"/>
      <c r="Y30" s="1155"/>
      <c r="Z30" s="1155"/>
      <c r="AA30" s="1155"/>
      <c r="AB30" s="1155"/>
      <c r="AC30" s="1155"/>
      <c r="AD30" s="1155"/>
      <c r="AE30" s="1155"/>
      <c r="AF30" s="1155"/>
      <c r="AG30" s="1155"/>
      <c r="AH30" s="1155"/>
      <c r="AI30" s="1155"/>
      <c r="AJ30" s="1155"/>
      <c r="AK30" s="1155"/>
      <c r="AL30" s="1155"/>
      <c r="AM30" s="1155"/>
      <c r="AN30" s="1155"/>
      <c r="AO30" s="1155"/>
      <c r="AP30" s="1155"/>
      <c r="AQ30" s="1155"/>
      <c r="AR30" s="1155"/>
      <c r="AS30" s="1155"/>
      <c r="AT30" s="1155"/>
      <c r="AU30" s="1155"/>
      <c r="AV30" s="1155"/>
      <c r="AW30" s="1155"/>
      <c r="AX30" s="1155"/>
      <c r="AY30" s="1155"/>
      <c r="AZ30" s="1155"/>
      <c r="BA30" s="1155"/>
      <c r="BB30" s="1155"/>
      <c r="BC30" s="1155"/>
      <c r="BD30" s="1155"/>
      <c r="BE30" s="1155"/>
      <c r="BF30" s="1155"/>
      <c r="BG30" s="1155"/>
      <c r="BH30" s="1155"/>
      <c r="BI30" s="1155"/>
      <c r="BJ30" s="1155"/>
      <c r="BK30" s="1155"/>
      <c r="BL30" s="1155"/>
      <c r="BM30" s="1155"/>
      <c r="BN30" s="1155"/>
      <c r="BO30" s="1155"/>
      <c r="BP30" s="1155"/>
      <c r="BQ30" s="1155"/>
      <c r="BR30" s="1155"/>
      <c r="BS30" s="1155"/>
      <c r="BT30" s="1155"/>
      <c r="BU30" s="1155"/>
      <c r="BV30" s="1155"/>
      <c r="BW30" s="1155"/>
      <c r="BX30" s="1155"/>
      <c r="BY30" s="1155"/>
      <c r="BZ30" s="1155"/>
      <c r="CA30" s="1155"/>
      <c r="CB30" s="1155"/>
      <c r="CC30" s="1155"/>
      <c r="CD30" s="1155"/>
      <c r="CE30" s="1155"/>
      <c r="CF30" s="1155"/>
      <c r="CG30" s="1155"/>
      <c r="CH30" s="1155"/>
      <c r="CI30" s="1155"/>
      <c r="CJ30" s="1155"/>
      <c r="CK30" s="1155"/>
      <c r="CL30" s="1155"/>
      <c r="CM30" s="1155"/>
      <c r="CN30" s="1155"/>
      <c r="CO30" s="1155"/>
      <c r="CP30" s="1155"/>
      <c r="CQ30" s="1155"/>
      <c r="CR30" s="1155"/>
      <c r="CS30" s="1155"/>
      <c r="CT30" s="1155"/>
      <c r="CU30" s="1155"/>
      <c r="CV30" s="1155"/>
      <c r="CW30" s="1155"/>
      <c r="CX30" s="1155"/>
      <c r="CY30" s="1155"/>
      <c r="CZ30" s="1155"/>
      <c r="DA30" s="1155"/>
      <c r="DB30" s="1155"/>
      <c r="DC30" s="1155"/>
      <c r="DD30" s="1155"/>
      <c r="DE30" s="1155"/>
      <c r="DF30" s="1155"/>
      <c r="DG30" s="1155"/>
      <c r="DH30" s="1155"/>
      <c r="DI30" s="1155"/>
      <c r="DJ30" s="1155"/>
      <c r="DK30" s="1155"/>
      <c r="DL30" s="1155"/>
      <c r="DM30" s="1155"/>
      <c r="DN30" s="1155"/>
      <c r="DO30" s="1155"/>
      <c r="DP30" s="1155"/>
      <c r="DQ30" s="1155"/>
      <c r="DR30" s="1155"/>
      <c r="DS30" s="1155"/>
      <c r="DT30" s="1155"/>
      <c r="DU30" s="1155"/>
      <c r="DV30" s="1155"/>
      <c r="DW30" s="1155"/>
      <c r="DX30" s="1155"/>
      <c r="DY30" s="1155"/>
      <c r="DZ30" s="1155"/>
      <c r="EA30" s="1155"/>
      <c r="EB30" s="1155"/>
      <c r="EC30" s="1155"/>
      <c r="ED30" s="1155"/>
      <c r="EE30" s="1155"/>
      <c r="EF30" s="1155"/>
      <c r="EG30" s="1155"/>
      <c r="EH30" s="1155"/>
      <c r="EI30" s="1155"/>
      <c r="EJ30" s="1155"/>
      <c r="EK30" s="1155"/>
      <c r="EL30" s="1155"/>
      <c r="EM30" s="1155"/>
      <c r="EN30" s="1155"/>
      <c r="EO30" s="1155"/>
      <c r="EP30" s="1155"/>
      <c r="EQ30" s="1155"/>
      <c r="ER30" s="1155"/>
      <c r="ES30" s="1155"/>
      <c r="ET30" s="1155"/>
      <c r="EU30" s="1155"/>
      <c r="EV30" s="1155"/>
      <c r="EW30" s="1155"/>
      <c r="EX30" s="1155"/>
      <c r="EY30" s="1155"/>
      <c r="EZ30" s="1155"/>
      <c r="FA30" s="1155"/>
      <c r="FB30" s="1155"/>
      <c r="FC30" s="1155"/>
      <c r="FD30" s="1155"/>
      <c r="FE30" s="1155"/>
      <c r="FF30" s="1155"/>
      <c r="FG30" s="1155"/>
      <c r="FH30" s="1155"/>
      <c r="FI30" s="1155"/>
      <c r="FJ30" s="1155"/>
      <c r="FK30" s="1155"/>
      <c r="FL30" s="1155"/>
      <c r="FM30" s="1155"/>
      <c r="FN30" s="1155"/>
      <c r="FO30" s="1155"/>
      <c r="FP30" s="1155"/>
      <c r="FQ30" s="1155"/>
      <c r="FR30" s="1155"/>
      <c r="FS30" s="1155"/>
      <c r="FT30" s="1155"/>
      <c r="FU30" s="1155"/>
      <c r="FV30" s="1155"/>
      <c r="FW30" s="1155"/>
      <c r="FX30" s="1155"/>
      <c r="FY30" s="1155"/>
      <c r="FZ30" s="1155"/>
      <c r="GA30" s="1155"/>
      <c r="GB30" s="1155"/>
      <c r="GC30" s="1155"/>
      <c r="GD30" s="1155"/>
      <c r="GE30" s="1155"/>
      <c r="GF30" s="1155"/>
      <c r="GG30" s="1155"/>
      <c r="GH30" s="1155"/>
      <c r="GI30" s="1155"/>
      <c r="GJ30" s="1155"/>
      <c r="GK30" s="1155"/>
      <c r="GL30" s="1155"/>
      <c r="GM30" s="1155"/>
      <c r="GN30" s="1155"/>
      <c r="GO30" s="1155"/>
      <c r="GP30" s="1155"/>
      <c r="GQ30" s="1155"/>
      <c r="GR30" s="1155"/>
      <c r="GS30" s="1155"/>
      <c r="GT30" s="1155"/>
      <c r="GU30" s="1155"/>
      <c r="GV30" s="1155"/>
      <c r="GW30" s="1155"/>
      <c r="GX30" s="1155"/>
      <c r="GY30" s="1155"/>
      <c r="GZ30" s="1155"/>
      <c r="HA30" s="1155"/>
      <c r="HB30" s="1155"/>
      <c r="HC30" s="1155"/>
      <c r="HD30" s="1155"/>
      <c r="HE30" s="1155"/>
      <c r="HF30" s="1155"/>
      <c r="HG30" s="1155"/>
      <c r="HH30" s="1155"/>
      <c r="HI30" s="1155"/>
      <c r="HJ30" s="1155"/>
      <c r="HK30" s="1155"/>
      <c r="HL30" s="1155"/>
      <c r="HM30" s="1155"/>
      <c r="HN30" s="1155"/>
      <c r="HO30" s="1155"/>
      <c r="HP30" s="1155"/>
      <c r="HQ30" s="1155"/>
      <c r="HR30" s="1155"/>
      <c r="HS30" s="1155"/>
      <c r="HT30" s="1155"/>
      <c r="HU30" s="1155"/>
      <c r="HV30" s="1155"/>
      <c r="HW30" s="1155"/>
      <c r="HX30" s="1155"/>
      <c r="HY30" s="1155"/>
      <c r="HZ30" s="1155"/>
      <c r="IA30" s="1155"/>
      <c r="IB30" s="1155"/>
      <c r="IC30" s="1155"/>
      <c r="ID30" s="1155"/>
      <c r="IE30" s="1155"/>
      <c r="IF30" s="1155"/>
      <c r="IG30" s="1155"/>
      <c r="IH30" s="1155"/>
      <c r="II30" s="1155"/>
      <c r="IJ30" s="1155"/>
      <c r="IK30" s="1155"/>
      <c r="IL30" s="1155"/>
      <c r="IM30" s="1155"/>
      <c r="IN30" s="1155"/>
      <c r="IO30" s="1155"/>
      <c r="IP30" s="1155"/>
      <c r="IQ30" s="1155"/>
      <c r="IR30" s="1155"/>
      <c r="IS30" s="1155"/>
      <c r="IT30" s="1155"/>
      <c r="IU30" s="1155"/>
      <c r="IV30" s="1155"/>
    </row>
    <row r="31" spans="1:256" s="1180" customFormat="1" ht="12.95" customHeight="1">
      <c r="A31" s="1202" t="s">
        <v>844</v>
      </c>
      <c r="B31" s="1195">
        <f t="shared" si="1"/>
        <v>186</v>
      </c>
      <c r="C31" s="1203">
        <v>26</v>
      </c>
      <c r="D31" s="1203">
        <v>127</v>
      </c>
      <c r="E31" s="1203">
        <v>33</v>
      </c>
      <c r="F31" s="1155"/>
      <c r="G31" s="1155"/>
      <c r="H31" s="1155"/>
      <c r="I31" s="1155"/>
      <c r="J31" s="1155"/>
      <c r="K31" s="1155"/>
      <c r="L31" s="1155"/>
      <c r="M31" s="1155"/>
      <c r="N31" s="1155"/>
      <c r="O31" s="1155"/>
      <c r="P31" s="1155"/>
      <c r="Q31" s="1155"/>
      <c r="R31" s="1155"/>
      <c r="S31" s="1155"/>
      <c r="T31" s="1155"/>
      <c r="U31" s="1155"/>
      <c r="V31" s="1155"/>
      <c r="W31" s="1155"/>
      <c r="X31" s="1155"/>
      <c r="Y31" s="1155"/>
      <c r="Z31" s="1155"/>
      <c r="AA31" s="1155"/>
      <c r="AB31" s="1155"/>
      <c r="AC31" s="1155"/>
      <c r="AD31" s="1155"/>
      <c r="AE31" s="1155"/>
      <c r="AF31" s="1155"/>
      <c r="AG31" s="1155"/>
      <c r="AH31" s="1155"/>
      <c r="AI31" s="1155"/>
      <c r="AJ31" s="1155"/>
      <c r="AK31" s="1155"/>
      <c r="AL31" s="1155"/>
      <c r="AM31" s="1155"/>
      <c r="AN31" s="1155"/>
      <c r="AO31" s="1155"/>
      <c r="AP31" s="1155"/>
      <c r="AQ31" s="1155"/>
      <c r="AR31" s="1155"/>
      <c r="AS31" s="1155"/>
      <c r="AT31" s="1155"/>
      <c r="AU31" s="1155"/>
      <c r="AV31" s="1155"/>
      <c r="AW31" s="1155"/>
      <c r="AX31" s="1155"/>
      <c r="AY31" s="1155"/>
      <c r="AZ31" s="1155"/>
      <c r="BA31" s="1155"/>
      <c r="BB31" s="1155"/>
      <c r="BC31" s="1155"/>
      <c r="BD31" s="1155"/>
      <c r="BE31" s="1155"/>
      <c r="BF31" s="1155"/>
      <c r="BG31" s="1155"/>
      <c r="BH31" s="1155"/>
      <c r="BI31" s="1155"/>
      <c r="BJ31" s="1155"/>
      <c r="BK31" s="1155"/>
      <c r="BL31" s="1155"/>
      <c r="BM31" s="1155"/>
      <c r="BN31" s="1155"/>
      <c r="BO31" s="1155"/>
      <c r="BP31" s="1155"/>
      <c r="BQ31" s="1155"/>
      <c r="BR31" s="1155"/>
      <c r="BS31" s="1155"/>
      <c r="BT31" s="1155"/>
      <c r="BU31" s="1155"/>
      <c r="BV31" s="1155"/>
      <c r="BW31" s="1155"/>
      <c r="BX31" s="1155"/>
      <c r="BY31" s="1155"/>
      <c r="BZ31" s="1155"/>
      <c r="CA31" s="1155"/>
      <c r="CB31" s="1155"/>
      <c r="CC31" s="1155"/>
      <c r="CD31" s="1155"/>
      <c r="CE31" s="1155"/>
      <c r="CF31" s="1155"/>
      <c r="CG31" s="1155"/>
      <c r="CH31" s="1155"/>
      <c r="CI31" s="1155"/>
      <c r="CJ31" s="1155"/>
      <c r="CK31" s="1155"/>
      <c r="CL31" s="1155"/>
      <c r="CM31" s="1155"/>
      <c r="CN31" s="1155"/>
      <c r="CO31" s="1155"/>
      <c r="CP31" s="1155"/>
      <c r="CQ31" s="1155"/>
      <c r="CR31" s="1155"/>
      <c r="CS31" s="1155"/>
      <c r="CT31" s="1155"/>
      <c r="CU31" s="1155"/>
      <c r="CV31" s="1155"/>
      <c r="CW31" s="1155"/>
      <c r="CX31" s="1155"/>
      <c r="CY31" s="1155"/>
      <c r="CZ31" s="1155"/>
      <c r="DA31" s="1155"/>
      <c r="DB31" s="1155"/>
      <c r="DC31" s="1155"/>
      <c r="DD31" s="1155"/>
      <c r="DE31" s="1155"/>
      <c r="DF31" s="1155"/>
      <c r="DG31" s="1155"/>
      <c r="DH31" s="1155"/>
      <c r="DI31" s="1155"/>
      <c r="DJ31" s="1155"/>
      <c r="DK31" s="1155"/>
      <c r="DL31" s="1155"/>
      <c r="DM31" s="1155"/>
      <c r="DN31" s="1155"/>
      <c r="DO31" s="1155"/>
      <c r="DP31" s="1155"/>
      <c r="DQ31" s="1155"/>
      <c r="DR31" s="1155"/>
      <c r="DS31" s="1155"/>
      <c r="DT31" s="1155"/>
      <c r="DU31" s="1155"/>
      <c r="DV31" s="1155"/>
      <c r="DW31" s="1155"/>
      <c r="DX31" s="1155"/>
      <c r="DY31" s="1155"/>
      <c r="DZ31" s="1155"/>
      <c r="EA31" s="1155"/>
      <c r="EB31" s="1155"/>
      <c r="EC31" s="1155"/>
      <c r="ED31" s="1155"/>
      <c r="EE31" s="1155"/>
      <c r="EF31" s="1155"/>
      <c r="EG31" s="1155"/>
      <c r="EH31" s="1155"/>
      <c r="EI31" s="1155"/>
      <c r="EJ31" s="1155"/>
      <c r="EK31" s="1155"/>
      <c r="EL31" s="1155"/>
      <c r="EM31" s="1155"/>
      <c r="EN31" s="1155"/>
      <c r="EO31" s="1155"/>
      <c r="EP31" s="1155"/>
      <c r="EQ31" s="1155"/>
      <c r="ER31" s="1155"/>
      <c r="ES31" s="1155"/>
      <c r="ET31" s="1155"/>
      <c r="EU31" s="1155"/>
      <c r="EV31" s="1155"/>
      <c r="EW31" s="1155"/>
      <c r="EX31" s="1155"/>
      <c r="EY31" s="1155"/>
      <c r="EZ31" s="1155"/>
      <c r="FA31" s="1155"/>
      <c r="FB31" s="1155"/>
      <c r="FC31" s="1155"/>
      <c r="FD31" s="1155"/>
      <c r="FE31" s="1155"/>
      <c r="FF31" s="1155"/>
      <c r="FG31" s="1155"/>
      <c r="FH31" s="1155"/>
      <c r="FI31" s="1155"/>
      <c r="FJ31" s="1155"/>
      <c r="FK31" s="1155"/>
      <c r="FL31" s="1155"/>
      <c r="FM31" s="1155"/>
      <c r="FN31" s="1155"/>
      <c r="FO31" s="1155"/>
      <c r="FP31" s="1155"/>
      <c r="FQ31" s="1155"/>
      <c r="FR31" s="1155"/>
      <c r="FS31" s="1155"/>
      <c r="FT31" s="1155"/>
      <c r="FU31" s="1155"/>
      <c r="FV31" s="1155"/>
      <c r="FW31" s="1155"/>
      <c r="FX31" s="1155"/>
      <c r="FY31" s="1155"/>
      <c r="FZ31" s="1155"/>
      <c r="GA31" s="1155"/>
      <c r="GB31" s="1155"/>
      <c r="GC31" s="1155"/>
      <c r="GD31" s="1155"/>
      <c r="GE31" s="1155"/>
      <c r="GF31" s="1155"/>
      <c r="GG31" s="1155"/>
      <c r="GH31" s="1155"/>
      <c r="GI31" s="1155"/>
      <c r="GJ31" s="1155"/>
      <c r="GK31" s="1155"/>
      <c r="GL31" s="1155"/>
      <c r="GM31" s="1155"/>
      <c r="GN31" s="1155"/>
      <c r="GO31" s="1155"/>
      <c r="GP31" s="1155"/>
      <c r="GQ31" s="1155"/>
      <c r="GR31" s="1155"/>
      <c r="GS31" s="1155"/>
      <c r="GT31" s="1155"/>
      <c r="GU31" s="1155"/>
      <c r="GV31" s="1155"/>
      <c r="GW31" s="1155"/>
      <c r="GX31" s="1155"/>
      <c r="GY31" s="1155"/>
      <c r="GZ31" s="1155"/>
      <c r="HA31" s="1155"/>
      <c r="HB31" s="1155"/>
      <c r="HC31" s="1155"/>
      <c r="HD31" s="1155"/>
      <c r="HE31" s="1155"/>
      <c r="HF31" s="1155"/>
      <c r="HG31" s="1155"/>
      <c r="HH31" s="1155"/>
      <c r="HI31" s="1155"/>
      <c r="HJ31" s="1155"/>
      <c r="HK31" s="1155"/>
      <c r="HL31" s="1155"/>
      <c r="HM31" s="1155"/>
      <c r="HN31" s="1155"/>
      <c r="HO31" s="1155"/>
      <c r="HP31" s="1155"/>
      <c r="HQ31" s="1155"/>
      <c r="HR31" s="1155"/>
      <c r="HS31" s="1155"/>
      <c r="HT31" s="1155"/>
      <c r="HU31" s="1155"/>
      <c r="HV31" s="1155"/>
      <c r="HW31" s="1155"/>
      <c r="HX31" s="1155"/>
      <c r="HY31" s="1155"/>
      <c r="HZ31" s="1155"/>
      <c r="IA31" s="1155"/>
      <c r="IB31" s="1155"/>
      <c r="IC31" s="1155"/>
      <c r="ID31" s="1155"/>
      <c r="IE31" s="1155"/>
      <c r="IF31" s="1155"/>
      <c r="IG31" s="1155"/>
      <c r="IH31" s="1155"/>
      <c r="II31" s="1155"/>
      <c r="IJ31" s="1155"/>
      <c r="IK31" s="1155"/>
      <c r="IL31" s="1155"/>
      <c r="IM31" s="1155"/>
      <c r="IN31" s="1155"/>
      <c r="IO31" s="1155"/>
      <c r="IP31" s="1155"/>
      <c r="IQ31" s="1155"/>
      <c r="IR31" s="1155"/>
      <c r="IS31" s="1155"/>
      <c r="IT31" s="1155"/>
      <c r="IU31" s="1155"/>
      <c r="IV31" s="1155"/>
    </row>
    <row r="32" spans="1:256" s="1180" customFormat="1" ht="12.95" customHeight="1">
      <c r="A32" s="1202" t="s">
        <v>845</v>
      </c>
      <c r="B32" s="1195">
        <f t="shared" si="1"/>
        <v>48</v>
      </c>
      <c r="C32" s="1203">
        <v>5</v>
      </c>
      <c r="D32" s="1203">
        <v>37</v>
      </c>
      <c r="E32" s="1203">
        <v>6</v>
      </c>
      <c r="F32" s="1155"/>
      <c r="G32" s="1155"/>
      <c r="H32" s="1155"/>
      <c r="I32" s="1155"/>
      <c r="J32" s="1155"/>
      <c r="K32" s="1155"/>
      <c r="L32" s="1155"/>
      <c r="M32" s="1155"/>
      <c r="N32" s="1155"/>
      <c r="O32" s="1155"/>
      <c r="P32" s="1155"/>
      <c r="Q32" s="1155"/>
      <c r="R32" s="1155"/>
      <c r="S32" s="1155"/>
      <c r="T32" s="1155"/>
      <c r="U32" s="1155"/>
      <c r="V32" s="1155"/>
      <c r="W32" s="1155"/>
      <c r="X32" s="1155"/>
      <c r="Y32" s="1155"/>
      <c r="Z32" s="1155"/>
      <c r="AA32" s="1155"/>
      <c r="AB32" s="1155"/>
      <c r="AC32" s="1155"/>
      <c r="AD32" s="1155"/>
      <c r="AE32" s="1155"/>
      <c r="AF32" s="1155"/>
      <c r="AG32" s="1155"/>
      <c r="AH32" s="1155"/>
      <c r="AI32" s="1155"/>
      <c r="AJ32" s="1155"/>
      <c r="AK32" s="1155"/>
      <c r="AL32" s="1155"/>
      <c r="AM32" s="1155"/>
      <c r="AN32" s="1155"/>
      <c r="AO32" s="1155"/>
      <c r="AP32" s="1155"/>
      <c r="AQ32" s="1155"/>
      <c r="AR32" s="1155"/>
      <c r="AS32" s="1155"/>
      <c r="AT32" s="1155"/>
      <c r="AU32" s="1155"/>
      <c r="AV32" s="1155"/>
      <c r="AW32" s="1155"/>
      <c r="AX32" s="1155"/>
      <c r="AY32" s="1155"/>
      <c r="AZ32" s="1155"/>
      <c r="BA32" s="1155"/>
      <c r="BB32" s="1155"/>
      <c r="BC32" s="1155"/>
      <c r="BD32" s="1155"/>
      <c r="BE32" s="1155"/>
      <c r="BF32" s="1155"/>
      <c r="BG32" s="1155"/>
      <c r="BH32" s="1155"/>
      <c r="BI32" s="1155"/>
      <c r="BJ32" s="1155"/>
      <c r="BK32" s="1155"/>
      <c r="BL32" s="1155"/>
      <c r="BM32" s="1155"/>
      <c r="BN32" s="1155"/>
      <c r="BO32" s="1155"/>
      <c r="BP32" s="1155"/>
      <c r="BQ32" s="1155"/>
      <c r="BR32" s="1155"/>
      <c r="BS32" s="1155"/>
      <c r="BT32" s="1155"/>
      <c r="BU32" s="1155"/>
      <c r="BV32" s="1155"/>
      <c r="BW32" s="1155"/>
      <c r="BX32" s="1155"/>
      <c r="BY32" s="1155"/>
      <c r="BZ32" s="1155"/>
      <c r="CA32" s="1155"/>
      <c r="CB32" s="1155"/>
      <c r="CC32" s="1155"/>
      <c r="CD32" s="1155"/>
      <c r="CE32" s="1155"/>
      <c r="CF32" s="1155"/>
      <c r="CG32" s="1155"/>
      <c r="CH32" s="1155"/>
      <c r="CI32" s="1155"/>
      <c r="CJ32" s="1155"/>
      <c r="CK32" s="1155"/>
      <c r="CL32" s="1155"/>
      <c r="CM32" s="1155"/>
      <c r="CN32" s="1155"/>
      <c r="CO32" s="1155"/>
      <c r="CP32" s="1155"/>
      <c r="CQ32" s="1155"/>
      <c r="CR32" s="1155"/>
      <c r="CS32" s="1155"/>
      <c r="CT32" s="1155"/>
      <c r="CU32" s="1155"/>
      <c r="CV32" s="1155"/>
      <c r="CW32" s="1155"/>
      <c r="CX32" s="1155"/>
      <c r="CY32" s="1155"/>
      <c r="CZ32" s="1155"/>
      <c r="DA32" s="1155"/>
      <c r="DB32" s="1155"/>
      <c r="DC32" s="1155"/>
      <c r="DD32" s="1155"/>
      <c r="DE32" s="1155"/>
      <c r="DF32" s="1155"/>
      <c r="DG32" s="1155"/>
      <c r="DH32" s="1155"/>
      <c r="DI32" s="1155"/>
      <c r="DJ32" s="1155"/>
      <c r="DK32" s="1155"/>
      <c r="DL32" s="1155"/>
      <c r="DM32" s="1155"/>
      <c r="DN32" s="1155"/>
      <c r="DO32" s="1155"/>
      <c r="DP32" s="1155"/>
      <c r="DQ32" s="1155"/>
      <c r="DR32" s="1155"/>
      <c r="DS32" s="1155"/>
      <c r="DT32" s="1155"/>
      <c r="DU32" s="1155"/>
      <c r="DV32" s="1155"/>
      <c r="DW32" s="1155"/>
      <c r="DX32" s="1155"/>
      <c r="DY32" s="1155"/>
      <c r="DZ32" s="1155"/>
      <c r="EA32" s="1155"/>
      <c r="EB32" s="1155"/>
      <c r="EC32" s="1155"/>
      <c r="ED32" s="1155"/>
      <c r="EE32" s="1155"/>
      <c r="EF32" s="1155"/>
      <c r="EG32" s="1155"/>
      <c r="EH32" s="1155"/>
      <c r="EI32" s="1155"/>
      <c r="EJ32" s="1155"/>
      <c r="EK32" s="1155"/>
      <c r="EL32" s="1155"/>
      <c r="EM32" s="1155"/>
      <c r="EN32" s="1155"/>
      <c r="EO32" s="1155"/>
      <c r="EP32" s="1155"/>
      <c r="EQ32" s="1155"/>
      <c r="ER32" s="1155"/>
      <c r="ES32" s="1155"/>
      <c r="ET32" s="1155"/>
      <c r="EU32" s="1155"/>
      <c r="EV32" s="1155"/>
      <c r="EW32" s="1155"/>
      <c r="EX32" s="1155"/>
      <c r="EY32" s="1155"/>
      <c r="EZ32" s="1155"/>
      <c r="FA32" s="1155"/>
      <c r="FB32" s="1155"/>
      <c r="FC32" s="1155"/>
      <c r="FD32" s="1155"/>
      <c r="FE32" s="1155"/>
      <c r="FF32" s="1155"/>
      <c r="FG32" s="1155"/>
      <c r="FH32" s="1155"/>
      <c r="FI32" s="1155"/>
      <c r="FJ32" s="1155"/>
      <c r="FK32" s="1155"/>
      <c r="FL32" s="1155"/>
      <c r="FM32" s="1155"/>
      <c r="FN32" s="1155"/>
      <c r="FO32" s="1155"/>
      <c r="FP32" s="1155"/>
      <c r="FQ32" s="1155"/>
      <c r="FR32" s="1155"/>
      <c r="FS32" s="1155"/>
      <c r="FT32" s="1155"/>
      <c r="FU32" s="1155"/>
      <c r="FV32" s="1155"/>
      <c r="FW32" s="1155"/>
      <c r="FX32" s="1155"/>
      <c r="FY32" s="1155"/>
      <c r="FZ32" s="1155"/>
      <c r="GA32" s="1155"/>
      <c r="GB32" s="1155"/>
      <c r="GC32" s="1155"/>
      <c r="GD32" s="1155"/>
      <c r="GE32" s="1155"/>
      <c r="GF32" s="1155"/>
      <c r="GG32" s="1155"/>
      <c r="GH32" s="1155"/>
      <c r="GI32" s="1155"/>
      <c r="GJ32" s="1155"/>
      <c r="GK32" s="1155"/>
      <c r="GL32" s="1155"/>
      <c r="GM32" s="1155"/>
      <c r="GN32" s="1155"/>
      <c r="GO32" s="1155"/>
      <c r="GP32" s="1155"/>
      <c r="GQ32" s="1155"/>
      <c r="GR32" s="1155"/>
      <c r="GS32" s="1155"/>
      <c r="GT32" s="1155"/>
      <c r="GU32" s="1155"/>
      <c r="GV32" s="1155"/>
      <c r="GW32" s="1155"/>
      <c r="GX32" s="1155"/>
      <c r="GY32" s="1155"/>
      <c r="GZ32" s="1155"/>
      <c r="HA32" s="1155"/>
      <c r="HB32" s="1155"/>
      <c r="HC32" s="1155"/>
      <c r="HD32" s="1155"/>
      <c r="HE32" s="1155"/>
      <c r="HF32" s="1155"/>
      <c r="HG32" s="1155"/>
      <c r="HH32" s="1155"/>
      <c r="HI32" s="1155"/>
      <c r="HJ32" s="1155"/>
      <c r="HK32" s="1155"/>
      <c r="HL32" s="1155"/>
      <c r="HM32" s="1155"/>
      <c r="HN32" s="1155"/>
      <c r="HO32" s="1155"/>
      <c r="HP32" s="1155"/>
      <c r="HQ32" s="1155"/>
      <c r="HR32" s="1155"/>
      <c r="HS32" s="1155"/>
      <c r="HT32" s="1155"/>
      <c r="HU32" s="1155"/>
      <c r="HV32" s="1155"/>
      <c r="HW32" s="1155"/>
      <c r="HX32" s="1155"/>
      <c r="HY32" s="1155"/>
      <c r="HZ32" s="1155"/>
      <c r="IA32" s="1155"/>
      <c r="IB32" s="1155"/>
      <c r="IC32" s="1155"/>
      <c r="ID32" s="1155"/>
      <c r="IE32" s="1155"/>
      <c r="IF32" s="1155"/>
      <c r="IG32" s="1155"/>
      <c r="IH32" s="1155"/>
      <c r="II32" s="1155"/>
      <c r="IJ32" s="1155"/>
      <c r="IK32" s="1155"/>
      <c r="IL32" s="1155"/>
      <c r="IM32" s="1155"/>
      <c r="IN32" s="1155"/>
      <c r="IO32" s="1155"/>
      <c r="IP32" s="1155"/>
      <c r="IQ32" s="1155"/>
      <c r="IR32" s="1155"/>
      <c r="IS32" s="1155"/>
      <c r="IT32" s="1155"/>
      <c r="IU32" s="1155"/>
      <c r="IV32" s="1155"/>
    </row>
    <row r="33" spans="1:256" s="1180" customFormat="1" ht="12.95" customHeight="1">
      <c r="A33" s="1202" t="s">
        <v>846</v>
      </c>
      <c r="B33" s="1195">
        <f t="shared" si="1"/>
        <v>161</v>
      </c>
      <c r="C33" s="1203">
        <v>21</v>
      </c>
      <c r="D33" s="1203">
        <v>76</v>
      </c>
      <c r="E33" s="1203">
        <v>64</v>
      </c>
      <c r="F33" s="1155"/>
      <c r="G33" s="1155"/>
      <c r="H33" s="1155"/>
      <c r="I33" s="1155"/>
      <c r="J33" s="1155"/>
      <c r="K33" s="1155"/>
      <c r="L33" s="1155"/>
      <c r="M33" s="1155"/>
      <c r="N33" s="1155"/>
      <c r="O33" s="1155"/>
      <c r="P33" s="1155"/>
      <c r="Q33" s="1155"/>
      <c r="R33" s="1155"/>
      <c r="S33" s="1155"/>
      <c r="T33" s="1155"/>
      <c r="U33" s="1155"/>
      <c r="V33" s="1155"/>
      <c r="W33" s="1155"/>
      <c r="X33" s="1155"/>
      <c r="Y33" s="1155"/>
      <c r="Z33" s="1155"/>
      <c r="AA33" s="1155"/>
      <c r="AB33" s="1155"/>
      <c r="AC33" s="1155"/>
      <c r="AD33" s="1155"/>
      <c r="AE33" s="1155"/>
      <c r="AF33" s="1155"/>
      <c r="AG33" s="1155"/>
      <c r="AH33" s="1155"/>
      <c r="AI33" s="1155"/>
      <c r="AJ33" s="1155"/>
      <c r="AK33" s="1155"/>
      <c r="AL33" s="1155"/>
      <c r="AM33" s="1155"/>
      <c r="AN33" s="1155"/>
      <c r="AO33" s="1155"/>
      <c r="AP33" s="1155"/>
      <c r="AQ33" s="1155"/>
      <c r="AR33" s="1155"/>
      <c r="AS33" s="1155"/>
      <c r="AT33" s="1155"/>
      <c r="AU33" s="1155"/>
      <c r="AV33" s="1155"/>
      <c r="AW33" s="1155"/>
      <c r="AX33" s="1155"/>
      <c r="AY33" s="1155"/>
      <c r="AZ33" s="1155"/>
      <c r="BA33" s="1155"/>
      <c r="BB33" s="1155"/>
      <c r="BC33" s="1155"/>
      <c r="BD33" s="1155"/>
      <c r="BE33" s="1155"/>
      <c r="BF33" s="1155"/>
      <c r="BG33" s="1155"/>
      <c r="BH33" s="1155"/>
      <c r="BI33" s="1155"/>
      <c r="BJ33" s="1155"/>
      <c r="BK33" s="1155"/>
      <c r="BL33" s="1155"/>
      <c r="BM33" s="1155"/>
      <c r="BN33" s="1155"/>
      <c r="BO33" s="1155"/>
      <c r="BP33" s="1155"/>
      <c r="BQ33" s="1155"/>
      <c r="BR33" s="1155"/>
      <c r="BS33" s="1155"/>
      <c r="BT33" s="1155"/>
      <c r="BU33" s="1155"/>
      <c r="BV33" s="1155"/>
      <c r="BW33" s="1155"/>
      <c r="BX33" s="1155"/>
      <c r="BY33" s="1155"/>
      <c r="BZ33" s="1155"/>
      <c r="CA33" s="1155"/>
      <c r="CB33" s="1155"/>
      <c r="CC33" s="1155"/>
      <c r="CD33" s="1155"/>
      <c r="CE33" s="1155"/>
      <c r="CF33" s="1155"/>
      <c r="CG33" s="1155"/>
      <c r="CH33" s="1155"/>
      <c r="CI33" s="1155"/>
      <c r="CJ33" s="1155"/>
      <c r="CK33" s="1155"/>
      <c r="CL33" s="1155"/>
      <c r="CM33" s="1155"/>
      <c r="CN33" s="1155"/>
      <c r="CO33" s="1155"/>
      <c r="CP33" s="1155"/>
      <c r="CQ33" s="1155"/>
      <c r="CR33" s="1155"/>
      <c r="CS33" s="1155"/>
      <c r="CT33" s="1155"/>
      <c r="CU33" s="1155"/>
      <c r="CV33" s="1155"/>
      <c r="CW33" s="1155"/>
      <c r="CX33" s="1155"/>
      <c r="CY33" s="1155"/>
      <c r="CZ33" s="1155"/>
      <c r="DA33" s="1155"/>
      <c r="DB33" s="1155"/>
      <c r="DC33" s="1155"/>
      <c r="DD33" s="1155"/>
      <c r="DE33" s="1155"/>
      <c r="DF33" s="1155"/>
      <c r="DG33" s="1155"/>
      <c r="DH33" s="1155"/>
      <c r="DI33" s="1155"/>
      <c r="DJ33" s="1155"/>
      <c r="DK33" s="1155"/>
      <c r="DL33" s="1155"/>
      <c r="DM33" s="1155"/>
      <c r="DN33" s="1155"/>
      <c r="DO33" s="1155"/>
      <c r="DP33" s="1155"/>
      <c r="DQ33" s="1155"/>
      <c r="DR33" s="1155"/>
      <c r="DS33" s="1155"/>
      <c r="DT33" s="1155"/>
      <c r="DU33" s="1155"/>
      <c r="DV33" s="1155"/>
      <c r="DW33" s="1155"/>
      <c r="DX33" s="1155"/>
      <c r="DY33" s="1155"/>
      <c r="DZ33" s="1155"/>
      <c r="EA33" s="1155"/>
      <c r="EB33" s="1155"/>
      <c r="EC33" s="1155"/>
      <c r="ED33" s="1155"/>
      <c r="EE33" s="1155"/>
      <c r="EF33" s="1155"/>
      <c r="EG33" s="1155"/>
      <c r="EH33" s="1155"/>
      <c r="EI33" s="1155"/>
      <c r="EJ33" s="1155"/>
      <c r="EK33" s="1155"/>
      <c r="EL33" s="1155"/>
      <c r="EM33" s="1155"/>
      <c r="EN33" s="1155"/>
      <c r="EO33" s="1155"/>
      <c r="EP33" s="1155"/>
      <c r="EQ33" s="1155"/>
      <c r="ER33" s="1155"/>
      <c r="ES33" s="1155"/>
      <c r="ET33" s="1155"/>
      <c r="EU33" s="1155"/>
      <c r="EV33" s="1155"/>
      <c r="EW33" s="1155"/>
      <c r="EX33" s="1155"/>
      <c r="EY33" s="1155"/>
      <c r="EZ33" s="1155"/>
      <c r="FA33" s="1155"/>
      <c r="FB33" s="1155"/>
      <c r="FC33" s="1155"/>
      <c r="FD33" s="1155"/>
      <c r="FE33" s="1155"/>
      <c r="FF33" s="1155"/>
      <c r="FG33" s="1155"/>
      <c r="FH33" s="1155"/>
      <c r="FI33" s="1155"/>
      <c r="FJ33" s="1155"/>
      <c r="FK33" s="1155"/>
      <c r="FL33" s="1155"/>
      <c r="FM33" s="1155"/>
      <c r="FN33" s="1155"/>
      <c r="FO33" s="1155"/>
      <c r="FP33" s="1155"/>
      <c r="FQ33" s="1155"/>
      <c r="FR33" s="1155"/>
      <c r="FS33" s="1155"/>
      <c r="FT33" s="1155"/>
      <c r="FU33" s="1155"/>
      <c r="FV33" s="1155"/>
      <c r="FW33" s="1155"/>
      <c r="FX33" s="1155"/>
      <c r="FY33" s="1155"/>
      <c r="FZ33" s="1155"/>
      <c r="GA33" s="1155"/>
      <c r="GB33" s="1155"/>
      <c r="GC33" s="1155"/>
      <c r="GD33" s="1155"/>
      <c r="GE33" s="1155"/>
      <c r="GF33" s="1155"/>
      <c r="GG33" s="1155"/>
      <c r="GH33" s="1155"/>
      <c r="GI33" s="1155"/>
      <c r="GJ33" s="1155"/>
      <c r="GK33" s="1155"/>
      <c r="GL33" s="1155"/>
      <c r="GM33" s="1155"/>
      <c r="GN33" s="1155"/>
      <c r="GO33" s="1155"/>
      <c r="GP33" s="1155"/>
      <c r="GQ33" s="1155"/>
      <c r="GR33" s="1155"/>
      <c r="GS33" s="1155"/>
      <c r="GT33" s="1155"/>
      <c r="GU33" s="1155"/>
      <c r="GV33" s="1155"/>
      <c r="GW33" s="1155"/>
      <c r="GX33" s="1155"/>
      <c r="GY33" s="1155"/>
      <c r="GZ33" s="1155"/>
      <c r="HA33" s="1155"/>
      <c r="HB33" s="1155"/>
      <c r="HC33" s="1155"/>
      <c r="HD33" s="1155"/>
      <c r="HE33" s="1155"/>
      <c r="HF33" s="1155"/>
      <c r="HG33" s="1155"/>
      <c r="HH33" s="1155"/>
      <c r="HI33" s="1155"/>
      <c r="HJ33" s="1155"/>
      <c r="HK33" s="1155"/>
      <c r="HL33" s="1155"/>
      <c r="HM33" s="1155"/>
      <c r="HN33" s="1155"/>
      <c r="HO33" s="1155"/>
      <c r="HP33" s="1155"/>
      <c r="HQ33" s="1155"/>
      <c r="HR33" s="1155"/>
      <c r="HS33" s="1155"/>
      <c r="HT33" s="1155"/>
      <c r="HU33" s="1155"/>
      <c r="HV33" s="1155"/>
      <c r="HW33" s="1155"/>
      <c r="HX33" s="1155"/>
      <c r="HY33" s="1155"/>
      <c r="HZ33" s="1155"/>
      <c r="IA33" s="1155"/>
      <c r="IB33" s="1155"/>
      <c r="IC33" s="1155"/>
      <c r="ID33" s="1155"/>
      <c r="IE33" s="1155"/>
      <c r="IF33" s="1155"/>
      <c r="IG33" s="1155"/>
      <c r="IH33" s="1155"/>
      <c r="II33" s="1155"/>
      <c r="IJ33" s="1155"/>
      <c r="IK33" s="1155"/>
      <c r="IL33" s="1155"/>
      <c r="IM33" s="1155"/>
      <c r="IN33" s="1155"/>
      <c r="IO33" s="1155"/>
      <c r="IP33" s="1155"/>
      <c r="IQ33" s="1155"/>
      <c r="IR33" s="1155"/>
      <c r="IS33" s="1155"/>
      <c r="IT33" s="1155"/>
      <c r="IU33" s="1155"/>
      <c r="IV33" s="1155"/>
    </row>
    <row r="34" spans="1:256" s="1180" customFormat="1" ht="12.95" customHeight="1">
      <c r="A34" s="1202" t="s">
        <v>847</v>
      </c>
      <c r="B34" s="1195">
        <f t="shared" si="1"/>
        <v>199</v>
      </c>
      <c r="C34" s="1203">
        <v>36</v>
      </c>
      <c r="D34" s="1203">
        <v>138</v>
      </c>
      <c r="E34" s="1203">
        <v>25</v>
      </c>
      <c r="F34" s="1155"/>
      <c r="G34" s="1155"/>
      <c r="H34" s="1155"/>
      <c r="I34" s="1155"/>
      <c r="J34" s="1155"/>
      <c r="K34" s="1155"/>
      <c r="L34" s="1155"/>
      <c r="M34" s="1155"/>
      <c r="N34" s="1155"/>
      <c r="O34" s="1155"/>
      <c r="P34" s="1155"/>
      <c r="Q34" s="1155"/>
      <c r="R34" s="1155"/>
      <c r="S34" s="1155"/>
      <c r="T34" s="1155"/>
      <c r="U34" s="1155"/>
      <c r="V34" s="1155"/>
      <c r="W34" s="1155"/>
      <c r="X34" s="1155"/>
      <c r="Y34" s="1155"/>
      <c r="Z34" s="1155"/>
      <c r="AA34" s="1155"/>
      <c r="AB34" s="1155"/>
      <c r="AC34" s="1155"/>
      <c r="AD34" s="1155"/>
      <c r="AE34" s="1155"/>
      <c r="AF34" s="1155"/>
      <c r="AG34" s="1155"/>
      <c r="AH34" s="1155"/>
      <c r="AI34" s="1155"/>
      <c r="AJ34" s="1155"/>
      <c r="AK34" s="1155"/>
      <c r="AL34" s="1155"/>
      <c r="AM34" s="1155"/>
      <c r="AN34" s="1155"/>
      <c r="AO34" s="1155"/>
      <c r="AP34" s="1155"/>
      <c r="AQ34" s="1155"/>
      <c r="AR34" s="1155"/>
      <c r="AS34" s="1155"/>
      <c r="AT34" s="1155"/>
      <c r="AU34" s="1155"/>
      <c r="AV34" s="1155"/>
      <c r="AW34" s="1155"/>
      <c r="AX34" s="1155"/>
      <c r="AY34" s="1155"/>
      <c r="AZ34" s="1155"/>
      <c r="BA34" s="1155"/>
      <c r="BB34" s="1155"/>
      <c r="BC34" s="1155"/>
      <c r="BD34" s="1155"/>
      <c r="BE34" s="1155"/>
      <c r="BF34" s="1155"/>
      <c r="BG34" s="1155"/>
      <c r="BH34" s="1155"/>
      <c r="BI34" s="1155"/>
      <c r="BJ34" s="1155"/>
      <c r="BK34" s="1155"/>
      <c r="BL34" s="1155"/>
      <c r="BM34" s="1155"/>
      <c r="BN34" s="1155"/>
      <c r="BO34" s="1155"/>
      <c r="BP34" s="1155"/>
      <c r="BQ34" s="1155"/>
      <c r="BR34" s="1155"/>
      <c r="BS34" s="1155"/>
      <c r="BT34" s="1155"/>
      <c r="BU34" s="1155"/>
      <c r="BV34" s="1155"/>
      <c r="BW34" s="1155"/>
      <c r="BX34" s="1155"/>
      <c r="BY34" s="1155"/>
      <c r="BZ34" s="1155"/>
      <c r="CA34" s="1155"/>
      <c r="CB34" s="1155"/>
      <c r="CC34" s="1155"/>
      <c r="CD34" s="1155"/>
      <c r="CE34" s="1155"/>
      <c r="CF34" s="1155"/>
      <c r="CG34" s="1155"/>
      <c r="CH34" s="1155"/>
      <c r="CI34" s="1155"/>
      <c r="CJ34" s="1155"/>
      <c r="CK34" s="1155"/>
      <c r="CL34" s="1155"/>
      <c r="CM34" s="1155"/>
      <c r="CN34" s="1155"/>
      <c r="CO34" s="1155"/>
      <c r="CP34" s="1155"/>
      <c r="CQ34" s="1155"/>
      <c r="CR34" s="1155"/>
      <c r="CS34" s="1155"/>
      <c r="CT34" s="1155"/>
      <c r="CU34" s="1155"/>
      <c r="CV34" s="1155"/>
      <c r="CW34" s="1155"/>
      <c r="CX34" s="1155"/>
      <c r="CY34" s="1155"/>
      <c r="CZ34" s="1155"/>
      <c r="DA34" s="1155"/>
      <c r="DB34" s="1155"/>
      <c r="DC34" s="1155"/>
      <c r="DD34" s="1155"/>
      <c r="DE34" s="1155"/>
      <c r="DF34" s="1155"/>
      <c r="DG34" s="1155"/>
      <c r="DH34" s="1155"/>
      <c r="DI34" s="1155"/>
      <c r="DJ34" s="1155"/>
      <c r="DK34" s="1155"/>
      <c r="DL34" s="1155"/>
      <c r="DM34" s="1155"/>
      <c r="DN34" s="1155"/>
      <c r="DO34" s="1155"/>
      <c r="DP34" s="1155"/>
      <c r="DQ34" s="1155"/>
      <c r="DR34" s="1155"/>
      <c r="DS34" s="1155"/>
      <c r="DT34" s="1155"/>
      <c r="DU34" s="1155"/>
      <c r="DV34" s="1155"/>
      <c r="DW34" s="1155"/>
      <c r="DX34" s="1155"/>
      <c r="DY34" s="1155"/>
      <c r="DZ34" s="1155"/>
      <c r="EA34" s="1155"/>
      <c r="EB34" s="1155"/>
      <c r="EC34" s="1155"/>
      <c r="ED34" s="1155"/>
      <c r="EE34" s="1155"/>
      <c r="EF34" s="1155"/>
      <c r="EG34" s="1155"/>
      <c r="EH34" s="1155"/>
      <c r="EI34" s="1155"/>
      <c r="EJ34" s="1155"/>
      <c r="EK34" s="1155"/>
      <c r="EL34" s="1155"/>
      <c r="EM34" s="1155"/>
      <c r="EN34" s="1155"/>
      <c r="EO34" s="1155"/>
      <c r="EP34" s="1155"/>
      <c r="EQ34" s="1155"/>
      <c r="ER34" s="1155"/>
      <c r="ES34" s="1155"/>
      <c r="ET34" s="1155"/>
      <c r="EU34" s="1155"/>
      <c r="EV34" s="1155"/>
      <c r="EW34" s="1155"/>
      <c r="EX34" s="1155"/>
      <c r="EY34" s="1155"/>
      <c r="EZ34" s="1155"/>
      <c r="FA34" s="1155"/>
      <c r="FB34" s="1155"/>
      <c r="FC34" s="1155"/>
      <c r="FD34" s="1155"/>
      <c r="FE34" s="1155"/>
      <c r="FF34" s="1155"/>
      <c r="FG34" s="1155"/>
      <c r="FH34" s="1155"/>
      <c r="FI34" s="1155"/>
      <c r="FJ34" s="1155"/>
      <c r="FK34" s="1155"/>
      <c r="FL34" s="1155"/>
      <c r="FM34" s="1155"/>
      <c r="FN34" s="1155"/>
      <c r="FO34" s="1155"/>
      <c r="FP34" s="1155"/>
      <c r="FQ34" s="1155"/>
      <c r="FR34" s="1155"/>
      <c r="FS34" s="1155"/>
      <c r="FT34" s="1155"/>
      <c r="FU34" s="1155"/>
      <c r="FV34" s="1155"/>
      <c r="FW34" s="1155"/>
      <c r="FX34" s="1155"/>
      <c r="FY34" s="1155"/>
      <c r="FZ34" s="1155"/>
      <c r="GA34" s="1155"/>
      <c r="GB34" s="1155"/>
      <c r="GC34" s="1155"/>
      <c r="GD34" s="1155"/>
      <c r="GE34" s="1155"/>
      <c r="GF34" s="1155"/>
      <c r="GG34" s="1155"/>
      <c r="GH34" s="1155"/>
      <c r="GI34" s="1155"/>
      <c r="GJ34" s="1155"/>
      <c r="GK34" s="1155"/>
      <c r="GL34" s="1155"/>
      <c r="GM34" s="1155"/>
      <c r="GN34" s="1155"/>
      <c r="GO34" s="1155"/>
      <c r="GP34" s="1155"/>
      <c r="GQ34" s="1155"/>
      <c r="GR34" s="1155"/>
      <c r="GS34" s="1155"/>
      <c r="GT34" s="1155"/>
      <c r="GU34" s="1155"/>
      <c r="GV34" s="1155"/>
      <c r="GW34" s="1155"/>
      <c r="GX34" s="1155"/>
      <c r="GY34" s="1155"/>
      <c r="GZ34" s="1155"/>
      <c r="HA34" s="1155"/>
      <c r="HB34" s="1155"/>
      <c r="HC34" s="1155"/>
      <c r="HD34" s="1155"/>
      <c r="HE34" s="1155"/>
      <c r="HF34" s="1155"/>
      <c r="HG34" s="1155"/>
      <c r="HH34" s="1155"/>
      <c r="HI34" s="1155"/>
      <c r="HJ34" s="1155"/>
      <c r="HK34" s="1155"/>
      <c r="HL34" s="1155"/>
      <c r="HM34" s="1155"/>
      <c r="HN34" s="1155"/>
      <c r="HO34" s="1155"/>
      <c r="HP34" s="1155"/>
      <c r="HQ34" s="1155"/>
      <c r="HR34" s="1155"/>
      <c r="HS34" s="1155"/>
      <c r="HT34" s="1155"/>
      <c r="HU34" s="1155"/>
      <c r="HV34" s="1155"/>
      <c r="HW34" s="1155"/>
      <c r="HX34" s="1155"/>
      <c r="HY34" s="1155"/>
      <c r="HZ34" s="1155"/>
      <c r="IA34" s="1155"/>
      <c r="IB34" s="1155"/>
      <c r="IC34" s="1155"/>
      <c r="ID34" s="1155"/>
      <c r="IE34" s="1155"/>
      <c r="IF34" s="1155"/>
      <c r="IG34" s="1155"/>
      <c r="IH34" s="1155"/>
      <c r="II34" s="1155"/>
      <c r="IJ34" s="1155"/>
      <c r="IK34" s="1155"/>
      <c r="IL34" s="1155"/>
      <c r="IM34" s="1155"/>
      <c r="IN34" s="1155"/>
      <c r="IO34" s="1155"/>
      <c r="IP34" s="1155"/>
      <c r="IQ34" s="1155"/>
      <c r="IR34" s="1155"/>
      <c r="IS34" s="1155"/>
      <c r="IT34" s="1155"/>
      <c r="IU34" s="1155"/>
      <c r="IV34" s="1155"/>
    </row>
    <row r="35" spans="1:256" s="1180" customFormat="1" ht="7.5" customHeight="1">
      <c r="A35" s="954"/>
      <c r="B35" s="1195"/>
      <c r="C35" s="1203"/>
      <c r="D35" s="1203"/>
      <c r="E35" s="1203"/>
      <c r="F35" s="1155"/>
      <c r="G35" s="1155"/>
      <c r="H35" s="1155"/>
      <c r="I35" s="1155"/>
      <c r="J35" s="1155"/>
      <c r="K35" s="1155"/>
      <c r="L35" s="1155"/>
      <c r="M35" s="1155"/>
      <c r="N35" s="1155"/>
      <c r="O35" s="1155"/>
      <c r="P35" s="1155"/>
      <c r="Q35" s="1155"/>
      <c r="R35" s="1155"/>
      <c r="S35" s="1155"/>
      <c r="T35" s="1155"/>
      <c r="U35" s="1155"/>
      <c r="V35" s="1155"/>
      <c r="W35" s="1155"/>
      <c r="X35" s="1155"/>
      <c r="Y35" s="1155"/>
      <c r="Z35" s="1155"/>
      <c r="AA35" s="1155"/>
      <c r="AB35" s="1155"/>
      <c r="AC35" s="1155"/>
      <c r="AD35" s="1155"/>
      <c r="AE35" s="1155"/>
      <c r="AF35" s="1155"/>
      <c r="AG35" s="1155"/>
      <c r="AH35" s="1155"/>
      <c r="AI35" s="1155"/>
      <c r="AJ35" s="1155"/>
      <c r="AK35" s="1155"/>
      <c r="AL35" s="1155"/>
      <c r="AM35" s="1155"/>
      <c r="AN35" s="1155"/>
      <c r="AO35" s="1155"/>
      <c r="AP35" s="1155"/>
      <c r="AQ35" s="1155"/>
      <c r="AR35" s="1155"/>
      <c r="AS35" s="1155"/>
      <c r="AT35" s="1155"/>
      <c r="AU35" s="1155"/>
      <c r="AV35" s="1155"/>
      <c r="AW35" s="1155"/>
      <c r="AX35" s="1155"/>
      <c r="AY35" s="1155"/>
      <c r="AZ35" s="1155"/>
      <c r="BA35" s="1155"/>
      <c r="BB35" s="1155"/>
      <c r="BC35" s="1155"/>
      <c r="BD35" s="1155"/>
      <c r="BE35" s="1155"/>
      <c r="BF35" s="1155"/>
      <c r="BG35" s="1155"/>
      <c r="BH35" s="1155"/>
      <c r="BI35" s="1155"/>
      <c r="BJ35" s="1155"/>
      <c r="BK35" s="1155"/>
      <c r="BL35" s="1155"/>
      <c r="BM35" s="1155"/>
      <c r="BN35" s="1155"/>
      <c r="BO35" s="1155"/>
      <c r="BP35" s="1155"/>
      <c r="BQ35" s="1155"/>
      <c r="BR35" s="1155"/>
      <c r="BS35" s="1155"/>
      <c r="BT35" s="1155"/>
      <c r="BU35" s="1155"/>
      <c r="BV35" s="1155"/>
      <c r="BW35" s="1155"/>
      <c r="BX35" s="1155"/>
      <c r="BY35" s="1155"/>
      <c r="BZ35" s="1155"/>
      <c r="CA35" s="1155"/>
      <c r="CB35" s="1155"/>
      <c r="CC35" s="1155"/>
      <c r="CD35" s="1155"/>
      <c r="CE35" s="1155"/>
      <c r="CF35" s="1155"/>
      <c r="CG35" s="1155"/>
      <c r="CH35" s="1155"/>
      <c r="CI35" s="1155"/>
      <c r="CJ35" s="1155"/>
      <c r="CK35" s="1155"/>
      <c r="CL35" s="1155"/>
      <c r="CM35" s="1155"/>
      <c r="CN35" s="1155"/>
      <c r="CO35" s="1155"/>
      <c r="CP35" s="1155"/>
      <c r="CQ35" s="1155"/>
      <c r="CR35" s="1155"/>
      <c r="CS35" s="1155"/>
      <c r="CT35" s="1155"/>
      <c r="CU35" s="1155"/>
      <c r="CV35" s="1155"/>
      <c r="CW35" s="1155"/>
      <c r="CX35" s="1155"/>
      <c r="CY35" s="1155"/>
      <c r="CZ35" s="1155"/>
      <c r="DA35" s="1155"/>
      <c r="DB35" s="1155"/>
      <c r="DC35" s="1155"/>
      <c r="DD35" s="1155"/>
      <c r="DE35" s="1155"/>
      <c r="DF35" s="1155"/>
      <c r="DG35" s="1155"/>
      <c r="DH35" s="1155"/>
      <c r="DI35" s="1155"/>
      <c r="DJ35" s="1155"/>
      <c r="DK35" s="1155"/>
      <c r="DL35" s="1155"/>
      <c r="DM35" s="1155"/>
      <c r="DN35" s="1155"/>
      <c r="DO35" s="1155"/>
      <c r="DP35" s="1155"/>
      <c r="DQ35" s="1155"/>
      <c r="DR35" s="1155"/>
      <c r="DS35" s="1155"/>
      <c r="DT35" s="1155"/>
      <c r="DU35" s="1155"/>
      <c r="DV35" s="1155"/>
      <c r="DW35" s="1155"/>
      <c r="DX35" s="1155"/>
      <c r="DY35" s="1155"/>
      <c r="DZ35" s="1155"/>
      <c r="EA35" s="1155"/>
      <c r="EB35" s="1155"/>
      <c r="EC35" s="1155"/>
      <c r="ED35" s="1155"/>
      <c r="EE35" s="1155"/>
      <c r="EF35" s="1155"/>
      <c r="EG35" s="1155"/>
      <c r="EH35" s="1155"/>
      <c r="EI35" s="1155"/>
      <c r="EJ35" s="1155"/>
      <c r="EK35" s="1155"/>
      <c r="EL35" s="1155"/>
      <c r="EM35" s="1155"/>
      <c r="EN35" s="1155"/>
      <c r="EO35" s="1155"/>
      <c r="EP35" s="1155"/>
      <c r="EQ35" s="1155"/>
      <c r="ER35" s="1155"/>
      <c r="ES35" s="1155"/>
      <c r="ET35" s="1155"/>
      <c r="EU35" s="1155"/>
      <c r="EV35" s="1155"/>
      <c r="EW35" s="1155"/>
      <c r="EX35" s="1155"/>
      <c r="EY35" s="1155"/>
      <c r="EZ35" s="1155"/>
      <c r="FA35" s="1155"/>
      <c r="FB35" s="1155"/>
      <c r="FC35" s="1155"/>
      <c r="FD35" s="1155"/>
      <c r="FE35" s="1155"/>
      <c r="FF35" s="1155"/>
      <c r="FG35" s="1155"/>
      <c r="FH35" s="1155"/>
      <c r="FI35" s="1155"/>
      <c r="FJ35" s="1155"/>
      <c r="FK35" s="1155"/>
      <c r="FL35" s="1155"/>
      <c r="FM35" s="1155"/>
      <c r="FN35" s="1155"/>
      <c r="FO35" s="1155"/>
      <c r="FP35" s="1155"/>
      <c r="FQ35" s="1155"/>
      <c r="FR35" s="1155"/>
      <c r="FS35" s="1155"/>
      <c r="FT35" s="1155"/>
      <c r="FU35" s="1155"/>
      <c r="FV35" s="1155"/>
      <c r="FW35" s="1155"/>
      <c r="FX35" s="1155"/>
      <c r="FY35" s="1155"/>
      <c r="FZ35" s="1155"/>
      <c r="GA35" s="1155"/>
      <c r="GB35" s="1155"/>
      <c r="GC35" s="1155"/>
      <c r="GD35" s="1155"/>
      <c r="GE35" s="1155"/>
      <c r="GF35" s="1155"/>
      <c r="GG35" s="1155"/>
      <c r="GH35" s="1155"/>
      <c r="GI35" s="1155"/>
      <c r="GJ35" s="1155"/>
      <c r="GK35" s="1155"/>
      <c r="GL35" s="1155"/>
      <c r="GM35" s="1155"/>
      <c r="GN35" s="1155"/>
      <c r="GO35" s="1155"/>
      <c r="GP35" s="1155"/>
      <c r="GQ35" s="1155"/>
      <c r="GR35" s="1155"/>
      <c r="GS35" s="1155"/>
      <c r="GT35" s="1155"/>
      <c r="GU35" s="1155"/>
      <c r="GV35" s="1155"/>
      <c r="GW35" s="1155"/>
      <c r="GX35" s="1155"/>
      <c r="GY35" s="1155"/>
      <c r="GZ35" s="1155"/>
      <c r="HA35" s="1155"/>
      <c r="HB35" s="1155"/>
      <c r="HC35" s="1155"/>
      <c r="HD35" s="1155"/>
      <c r="HE35" s="1155"/>
      <c r="HF35" s="1155"/>
      <c r="HG35" s="1155"/>
      <c r="HH35" s="1155"/>
      <c r="HI35" s="1155"/>
      <c r="HJ35" s="1155"/>
      <c r="HK35" s="1155"/>
      <c r="HL35" s="1155"/>
      <c r="HM35" s="1155"/>
      <c r="HN35" s="1155"/>
      <c r="HO35" s="1155"/>
      <c r="HP35" s="1155"/>
      <c r="HQ35" s="1155"/>
      <c r="HR35" s="1155"/>
      <c r="HS35" s="1155"/>
      <c r="HT35" s="1155"/>
      <c r="HU35" s="1155"/>
      <c r="HV35" s="1155"/>
      <c r="HW35" s="1155"/>
      <c r="HX35" s="1155"/>
      <c r="HY35" s="1155"/>
      <c r="HZ35" s="1155"/>
      <c r="IA35" s="1155"/>
      <c r="IB35" s="1155"/>
      <c r="IC35" s="1155"/>
      <c r="ID35" s="1155"/>
      <c r="IE35" s="1155"/>
      <c r="IF35" s="1155"/>
      <c r="IG35" s="1155"/>
      <c r="IH35" s="1155"/>
      <c r="II35" s="1155"/>
      <c r="IJ35" s="1155"/>
      <c r="IK35" s="1155"/>
      <c r="IL35" s="1155"/>
      <c r="IM35" s="1155"/>
      <c r="IN35" s="1155"/>
      <c r="IO35" s="1155"/>
      <c r="IP35" s="1155"/>
      <c r="IQ35" s="1155"/>
      <c r="IR35" s="1155"/>
      <c r="IS35" s="1155"/>
      <c r="IT35" s="1155"/>
      <c r="IU35" s="1155"/>
      <c r="IV35" s="1155"/>
    </row>
    <row r="36" spans="1:256" ht="12" customHeight="1">
      <c r="A36" s="954" t="s">
        <v>848</v>
      </c>
      <c r="B36" s="1195">
        <f>SUM(C36:E36)</f>
        <v>646</v>
      </c>
      <c r="C36" s="1203">
        <v>105</v>
      </c>
      <c r="D36" s="1203">
        <v>439</v>
      </c>
      <c r="E36" s="1204">
        <v>102</v>
      </c>
    </row>
    <row r="37" spans="1:256" ht="8.25" customHeight="1">
      <c r="A37" s="954"/>
      <c r="B37" s="1195"/>
      <c r="C37" s="1203"/>
      <c r="D37" s="1203"/>
      <c r="E37" s="1204"/>
    </row>
    <row r="38" spans="1:256" ht="12" customHeight="1">
      <c r="A38" s="954" t="s">
        <v>849</v>
      </c>
      <c r="B38" s="1195">
        <f>SUM(B40:B44)</f>
        <v>720</v>
      </c>
      <c r="C38" s="1203">
        <v>220</v>
      </c>
      <c r="D38" s="1203">
        <v>425</v>
      </c>
      <c r="E38" s="1203">
        <v>75</v>
      </c>
    </row>
    <row r="39" spans="1:256" ht="7.5" customHeight="1">
      <c r="A39" s="954"/>
      <c r="B39" s="1195"/>
      <c r="C39" s="1203"/>
      <c r="D39" s="1203"/>
      <c r="E39" s="1203"/>
      <c r="F39" s="1180"/>
    </row>
    <row r="40" spans="1:256" ht="12.95" customHeight="1">
      <c r="A40" s="1202" t="s">
        <v>850</v>
      </c>
      <c r="B40" s="1195">
        <f>SUM(C40:E40)</f>
        <v>52</v>
      </c>
      <c r="C40" s="1203">
        <v>7</v>
      </c>
      <c r="D40" s="1203">
        <v>37</v>
      </c>
      <c r="E40" s="1203">
        <v>8</v>
      </c>
      <c r="F40" s="1180"/>
    </row>
    <row r="41" spans="1:256" ht="12.95" customHeight="1">
      <c r="A41" s="1202" t="s">
        <v>851</v>
      </c>
      <c r="B41" s="1195">
        <f>SUM(C41:E41)</f>
        <v>120</v>
      </c>
      <c r="C41" s="1203">
        <v>24</v>
      </c>
      <c r="D41" s="1203">
        <v>81</v>
      </c>
      <c r="E41" s="1203">
        <v>15</v>
      </c>
      <c r="F41" s="1180"/>
    </row>
    <row r="42" spans="1:256" ht="12.95" customHeight="1">
      <c r="A42" s="1202" t="s">
        <v>852</v>
      </c>
      <c r="B42" s="1195">
        <f>SUM(C42:E42)</f>
        <v>84</v>
      </c>
      <c r="C42" s="1203">
        <v>21</v>
      </c>
      <c r="D42" s="1203">
        <v>52</v>
      </c>
      <c r="E42" s="1203">
        <v>11</v>
      </c>
      <c r="F42" s="1180"/>
    </row>
    <row r="43" spans="1:256" ht="12.95" customHeight="1">
      <c r="A43" s="1202" t="s">
        <v>853</v>
      </c>
      <c r="B43" s="1195">
        <f>SUM(C43:E43)</f>
        <v>203</v>
      </c>
      <c r="C43" s="1203">
        <v>62</v>
      </c>
      <c r="D43" s="1203">
        <v>117</v>
      </c>
      <c r="E43" s="1203">
        <v>24</v>
      </c>
      <c r="F43" s="1180"/>
    </row>
    <row r="44" spans="1:256" ht="12.95" customHeight="1">
      <c r="A44" s="1202" t="s">
        <v>854</v>
      </c>
      <c r="B44" s="1195">
        <f>SUM(C44:E44)</f>
        <v>261</v>
      </c>
      <c r="C44" s="1203">
        <v>106</v>
      </c>
      <c r="D44" s="1203">
        <v>138</v>
      </c>
      <c r="E44" s="1203">
        <v>17</v>
      </c>
      <c r="F44" s="1180"/>
    </row>
    <row r="45" spans="1:256" ht="9" customHeight="1">
      <c r="A45" s="954"/>
      <c r="B45" s="1195"/>
      <c r="C45" s="1203"/>
      <c r="D45" s="1203"/>
      <c r="E45" s="1203"/>
      <c r="F45" s="1180"/>
    </row>
    <row r="46" spans="1:256" ht="12" customHeight="1">
      <c r="A46" s="954" t="s">
        <v>855</v>
      </c>
      <c r="B46" s="1195">
        <f>SUM(C46:E46)</f>
        <v>169</v>
      </c>
      <c r="C46" s="1205">
        <v>26</v>
      </c>
      <c r="D46" s="1205">
        <v>110</v>
      </c>
      <c r="E46" s="1206">
        <v>33</v>
      </c>
      <c r="F46" s="1193"/>
      <c r="I46" s="1180"/>
      <c r="J46" s="1180"/>
    </row>
    <row r="47" spans="1:256" ht="7.5" customHeight="1">
      <c r="B47" s="1182"/>
      <c r="F47" s="1207"/>
      <c r="G47" s="1207"/>
    </row>
    <row r="48" spans="1:256" ht="12" customHeight="1">
      <c r="A48" s="1185" t="s">
        <v>871</v>
      </c>
      <c r="B48" s="1195">
        <f>SUM(C48:E48)</f>
        <v>525</v>
      </c>
      <c r="C48" s="1208">
        <v>3</v>
      </c>
      <c r="D48" s="1208">
        <v>370</v>
      </c>
      <c r="E48" s="1208">
        <v>152</v>
      </c>
      <c r="F48" s="1209"/>
      <c r="G48" s="1209"/>
      <c r="H48" s="1193"/>
      <c r="I48" s="1193"/>
      <c r="J48" s="1193"/>
      <c r="K48" s="1193"/>
      <c r="L48" s="1193"/>
      <c r="M48" s="1193"/>
      <c r="N48" s="1193"/>
      <c r="O48" s="1193"/>
      <c r="P48" s="1193"/>
      <c r="Q48" s="1193"/>
      <c r="R48" s="1193"/>
      <c r="S48" s="1193"/>
      <c r="T48" s="1193"/>
      <c r="U48" s="1193"/>
      <c r="V48" s="1193"/>
      <c r="W48" s="1193"/>
      <c r="X48" s="1193"/>
      <c r="Y48" s="1193"/>
      <c r="Z48" s="1193"/>
      <c r="AA48" s="1193"/>
      <c r="AB48" s="1193"/>
      <c r="AC48" s="1193"/>
      <c r="AD48" s="1193"/>
      <c r="AE48" s="1193"/>
      <c r="AF48" s="1193"/>
      <c r="AG48" s="1193"/>
      <c r="AH48" s="1193"/>
      <c r="AI48" s="1193"/>
      <c r="AJ48" s="1193"/>
      <c r="AK48" s="1193"/>
      <c r="AL48" s="1193"/>
      <c r="AM48" s="1193"/>
      <c r="AN48" s="1193"/>
      <c r="AO48" s="1193"/>
      <c r="AP48" s="1193"/>
      <c r="AQ48" s="1193"/>
      <c r="AR48" s="1193"/>
      <c r="AS48" s="1193"/>
      <c r="AT48" s="1193"/>
      <c r="AU48" s="1193"/>
      <c r="AV48" s="1193"/>
      <c r="AW48" s="1193"/>
      <c r="AX48" s="1193"/>
      <c r="AY48" s="1193"/>
      <c r="AZ48" s="1193"/>
      <c r="BA48" s="1193"/>
      <c r="BB48" s="1193"/>
      <c r="BC48" s="1193"/>
      <c r="BD48" s="1193"/>
      <c r="BE48" s="1193"/>
      <c r="BF48" s="1193"/>
      <c r="BG48" s="1193"/>
      <c r="BH48" s="1193"/>
      <c r="BI48" s="1193"/>
      <c r="BJ48" s="1193"/>
      <c r="BK48" s="1193"/>
      <c r="BL48" s="1193"/>
      <c r="BM48" s="1193"/>
      <c r="BN48" s="1193"/>
      <c r="BO48" s="1193"/>
      <c r="BP48" s="1193"/>
      <c r="BQ48" s="1193"/>
      <c r="BR48" s="1193"/>
      <c r="BS48" s="1193"/>
      <c r="BT48" s="1193"/>
      <c r="BU48" s="1193"/>
      <c r="BV48" s="1193"/>
      <c r="BW48" s="1193"/>
      <c r="BX48" s="1193"/>
      <c r="BY48" s="1193"/>
      <c r="BZ48" s="1193"/>
      <c r="CA48" s="1193"/>
      <c r="CB48" s="1193"/>
      <c r="CC48" s="1193"/>
      <c r="CD48" s="1193"/>
      <c r="CE48" s="1193"/>
      <c r="CF48" s="1193"/>
      <c r="CG48" s="1193"/>
      <c r="CH48" s="1193"/>
      <c r="CI48" s="1193"/>
      <c r="CJ48" s="1193"/>
      <c r="CK48" s="1193"/>
      <c r="CL48" s="1193"/>
      <c r="CM48" s="1193"/>
      <c r="CN48" s="1193"/>
      <c r="CO48" s="1193"/>
      <c r="CP48" s="1193"/>
      <c r="CQ48" s="1193"/>
      <c r="CR48" s="1193"/>
      <c r="CS48" s="1193"/>
      <c r="CT48" s="1193"/>
      <c r="CU48" s="1193"/>
      <c r="CV48" s="1193"/>
      <c r="CW48" s="1193"/>
      <c r="CX48" s="1193"/>
      <c r="CY48" s="1193"/>
      <c r="CZ48" s="1193"/>
      <c r="DA48" s="1193"/>
      <c r="DB48" s="1193"/>
      <c r="DC48" s="1193"/>
      <c r="DD48" s="1193"/>
      <c r="DE48" s="1193"/>
      <c r="DF48" s="1193"/>
      <c r="DG48" s="1193"/>
      <c r="DH48" s="1193"/>
      <c r="DI48" s="1193"/>
      <c r="DJ48" s="1193"/>
      <c r="DK48" s="1193"/>
      <c r="DL48" s="1193"/>
      <c r="DM48" s="1193"/>
      <c r="DN48" s="1193"/>
      <c r="DO48" s="1193"/>
      <c r="DP48" s="1193"/>
      <c r="DQ48" s="1193"/>
      <c r="DR48" s="1193"/>
      <c r="DS48" s="1193"/>
      <c r="DT48" s="1193"/>
      <c r="DU48" s="1193"/>
      <c r="DV48" s="1193"/>
      <c r="DW48" s="1193"/>
      <c r="DX48" s="1193"/>
      <c r="DY48" s="1193"/>
      <c r="DZ48" s="1193"/>
      <c r="EA48" s="1193"/>
      <c r="EB48" s="1193"/>
      <c r="EC48" s="1193"/>
      <c r="ED48" s="1193"/>
      <c r="EE48" s="1193"/>
      <c r="EF48" s="1193"/>
      <c r="EG48" s="1193"/>
      <c r="EH48" s="1193"/>
      <c r="EI48" s="1193"/>
      <c r="EJ48" s="1193"/>
      <c r="EK48" s="1193"/>
      <c r="EL48" s="1193"/>
      <c r="EM48" s="1193"/>
      <c r="EN48" s="1193"/>
      <c r="EO48" s="1193"/>
      <c r="EP48" s="1193"/>
      <c r="EQ48" s="1193"/>
      <c r="ER48" s="1193"/>
      <c r="ES48" s="1193"/>
      <c r="ET48" s="1193"/>
      <c r="EU48" s="1193"/>
      <c r="EV48" s="1193"/>
      <c r="EW48" s="1193"/>
      <c r="EX48" s="1193"/>
      <c r="EY48" s="1193"/>
      <c r="EZ48" s="1193"/>
      <c r="FA48" s="1193"/>
      <c r="FB48" s="1193"/>
      <c r="FC48" s="1193"/>
      <c r="FD48" s="1193"/>
      <c r="FE48" s="1193"/>
      <c r="FF48" s="1193"/>
      <c r="FG48" s="1193"/>
      <c r="FH48" s="1193"/>
      <c r="FI48" s="1193"/>
      <c r="FJ48" s="1193"/>
      <c r="FK48" s="1193"/>
      <c r="FL48" s="1193"/>
      <c r="FM48" s="1193"/>
      <c r="FN48" s="1193"/>
      <c r="FO48" s="1193"/>
      <c r="FP48" s="1193"/>
      <c r="FQ48" s="1193"/>
      <c r="FR48" s="1193"/>
      <c r="FS48" s="1193"/>
      <c r="FT48" s="1193"/>
      <c r="FU48" s="1193"/>
      <c r="FV48" s="1193"/>
      <c r="FW48" s="1193"/>
      <c r="FX48" s="1193"/>
      <c r="FY48" s="1193"/>
      <c r="FZ48" s="1193"/>
      <c r="GA48" s="1193"/>
      <c r="GB48" s="1193"/>
      <c r="GC48" s="1193"/>
      <c r="GD48" s="1193"/>
      <c r="GE48" s="1193"/>
      <c r="GF48" s="1193"/>
      <c r="GG48" s="1193"/>
      <c r="GH48" s="1193"/>
      <c r="GI48" s="1193"/>
      <c r="GJ48" s="1193"/>
      <c r="GK48" s="1193"/>
      <c r="GL48" s="1193"/>
      <c r="GM48" s="1193"/>
      <c r="GN48" s="1193"/>
      <c r="GO48" s="1193"/>
      <c r="GP48" s="1193"/>
      <c r="GQ48" s="1193"/>
      <c r="GR48" s="1193"/>
      <c r="GS48" s="1193"/>
      <c r="GT48" s="1193"/>
      <c r="GU48" s="1193"/>
      <c r="GV48" s="1193"/>
      <c r="GW48" s="1193"/>
      <c r="GX48" s="1193"/>
      <c r="GY48" s="1193"/>
      <c r="GZ48" s="1193"/>
      <c r="HA48" s="1193"/>
      <c r="HB48" s="1193"/>
      <c r="HC48" s="1193"/>
      <c r="HD48" s="1193"/>
      <c r="HE48" s="1193"/>
      <c r="HF48" s="1193"/>
      <c r="HG48" s="1193"/>
      <c r="HH48" s="1193"/>
      <c r="HI48" s="1193"/>
      <c r="HJ48" s="1193"/>
      <c r="HK48" s="1193"/>
      <c r="HL48" s="1193"/>
      <c r="HM48" s="1193"/>
      <c r="HN48" s="1193"/>
      <c r="HO48" s="1193"/>
      <c r="HP48" s="1193"/>
      <c r="HQ48" s="1193"/>
      <c r="HR48" s="1193"/>
      <c r="HS48" s="1193"/>
      <c r="HT48" s="1193"/>
      <c r="HU48" s="1193"/>
      <c r="HV48" s="1193"/>
      <c r="HW48" s="1193"/>
      <c r="HX48" s="1193"/>
      <c r="HY48" s="1193"/>
      <c r="HZ48" s="1193"/>
      <c r="IA48" s="1193"/>
      <c r="IB48" s="1193"/>
      <c r="IC48" s="1193"/>
      <c r="ID48" s="1193"/>
      <c r="IE48" s="1193"/>
      <c r="IF48" s="1193"/>
      <c r="IG48" s="1193"/>
      <c r="IH48" s="1193"/>
      <c r="II48" s="1193"/>
      <c r="IJ48" s="1193"/>
      <c r="IK48" s="1193"/>
      <c r="IL48" s="1193"/>
      <c r="IM48" s="1193"/>
      <c r="IN48" s="1193"/>
      <c r="IO48" s="1193"/>
      <c r="IP48" s="1193"/>
      <c r="IQ48" s="1193"/>
      <c r="IR48" s="1193"/>
      <c r="IS48" s="1193"/>
      <c r="IT48" s="1193"/>
      <c r="IU48" s="1193"/>
      <c r="IV48" s="1193"/>
    </row>
    <row r="49" spans="1:256" ht="3.75" customHeight="1">
      <c r="A49" s="1185"/>
      <c r="B49" s="1182"/>
      <c r="C49" s="1182"/>
      <c r="D49" s="1182"/>
      <c r="E49" s="1182"/>
      <c r="F49" s="1182"/>
      <c r="G49" s="1182"/>
      <c r="H49" s="1193"/>
      <c r="I49" s="1193"/>
      <c r="J49" s="1193"/>
      <c r="K49" s="1193"/>
      <c r="L49" s="1193"/>
      <c r="M49" s="1193"/>
      <c r="N49" s="1193"/>
      <c r="O49" s="1193"/>
      <c r="P49" s="1193"/>
      <c r="Q49" s="1193"/>
      <c r="R49" s="1193"/>
      <c r="S49" s="1193"/>
      <c r="T49" s="1193"/>
      <c r="U49" s="1193"/>
      <c r="V49" s="1193"/>
      <c r="W49" s="1193"/>
      <c r="X49" s="1193"/>
      <c r="Y49" s="1193"/>
      <c r="Z49" s="1193"/>
      <c r="AA49" s="1193"/>
      <c r="AB49" s="1193"/>
      <c r="AC49" s="1193"/>
      <c r="AD49" s="1193"/>
      <c r="AE49" s="1193"/>
      <c r="AF49" s="1193"/>
      <c r="AG49" s="1193"/>
      <c r="AH49" s="1193"/>
      <c r="AI49" s="1193"/>
      <c r="AJ49" s="1193"/>
      <c r="AK49" s="1193"/>
      <c r="AL49" s="1193"/>
      <c r="AM49" s="1193"/>
      <c r="AN49" s="1193"/>
      <c r="AO49" s="1193"/>
      <c r="AP49" s="1193"/>
      <c r="AQ49" s="1193"/>
      <c r="AR49" s="1193"/>
      <c r="AS49" s="1193"/>
      <c r="AT49" s="1193"/>
      <c r="AU49" s="1193"/>
      <c r="AV49" s="1193"/>
      <c r="AW49" s="1193"/>
      <c r="AX49" s="1193"/>
      <c r="AY49" s="1193"/>
      <c r="AZ49" s="1193"/>
      <c r="BA49" s="1193"/>
      <c r="BB49" s="1193"/>
      <c r="BC49" s="1193"/>
      <c r="BD49" s="1193"/>
      <c r="BE49" s="1193"/>
      <c r="BF49" s="1193"/>
      <c r="BG49" s="1193"/>
      <c r="BH49" s="1193"/>
      <c r="BI49" s="1193"/>
      <c r="BJ49" s="1193"/>
      <c r="BK49" s="1193"/>
      <c r="BL49" s="1193"/>
      <c r="BM49" s="1193"/>
      <c r="BN49" s="1193"/>
      <c r="BO49" s="1193"/>
      <c r="BP49" s="1193"/>
      <c r="BQ49" s="1193"/>
      <c r="BR49" s="1193"/>
      <c r="BS49" s="1193"/>
      <c r="BT49" s="1193"/>
      <c r="BU49" s="1193"/>
      <c r="BV49" s="1193"/>
      <c r="BW49" s="1193"/>
      <c r="BX49" s="1193"/>
      <c r="BY49" s="1193"/>
      <c r="BZ49" s="1193"/>
      <c r="CA49" s="1193"/>
      <c r="CB49" s="1193"/>
      <c r="CC49" s="1193"/>
      <c r="CD49" s="1193"/>
      <c r="CE49" s="1193"/>
      <c r="CF49" s="1193"/>
      <c r="CG49" s="1193"/>
      <c r="CH49" s="1193"/>
      <c r="CI49" s="1193"/>
      <c r="CJ49" s="1193"/>
      <c r="CK49" s="1193"/>
      <c r="CL49" s="1193"/>
      <c r="CM49" s="1193"/>
      <c r="CN49" s="1193"/>
      <c r="CO49" s="1193"/>
      <c r="CP49" s="1193"/>
      <c r="CQ49" s="1193"/>
      <c r="CR49" s="1193"/>
      <c r="CS49" s="1193"/>
      <c r="CT49" s="1193"/>
      <c r="CU49" s="1193"/>
      <c r="CV49" s="1193"/>
      <c r="CW49" s="1193"/>
      <c r="CX49" s="1193"/>
      <c r="CY49" s="1193"/>
      <c r="CZ49" s="1193"/>
      <c r="DA49" s="1193"/>
      <c r="DB49" s="1193"/>
      <c r="DC49" s="1193"/>
      <c r="DD49" s="1193"/>
      <c r="DE49" s="1193"/>
      <c r="DF49" s="1193"/>
      <c r="DG49" s="1193"/>
      <c r="DH49" s="1193"/>
      <c r="DI49" s="1193"/>
      <c r="DJ49" s="1193"/>
      <c r="DK49" s="1193"/>
      <c r="DL49" s="1193"/>
      <c r="DM49" s="1193"/>
      <c r="DN49" s="1193"/>
      <c r="DO49" s="1193"/>
      <c r="DP49" s="1193"/>
      <c r="DQ49" s="1193"/>
      <c r="DR49" s="1193"/>
      <c r="DS49" s="1193"/>
      <c r="DT49" s="1193"/>
      <c r="DU49" s="1193"/>
      <c r="DV49" s="1193"/>
      <c r="DW49" s="1193"/>
      <c r="DX49" s="1193"/>
      <c r="DY49" s="1193"/>
      <c r="DZ49" s="1193"/>
      <c r="EA49" s="1193"/>
      <c r="EB49" s="1193"/>
      <c r="EC49" s="1193"/>
      <c r="ED49" s="1193"/>
      <c r="EE49" s="1193"/>
      <c r="EF49" s="1193"/>
      <c r="EG49" s="1193"/>
      <c r="EH49" s="1193"/>
      <c r="EI49" s="1193"/>
      <c r="EJ49" s="1193"/>
      <c r="EK49" s="1193"/>
      <c r="EL49" s="1193"/>
      <c r="EM49" s="1193"/>
      <c r="EN49" s="1193"/>
      <c r="EO49" s="1193"/>
      <c r="EP49" s="1193"/>
      <c r="EQ49" s="1193"/>
      <c r="ER49" s="1193"/>
      <c r="ES49" s="1193"/>
      <c r="ET49" s="1193"/>
      <c r="EU49" s="1193"/>
      <c r="EV49" s="1193"/>
      <c r="EW49" s="1193"/>
      <c r="EX49" s="1193"/>
      <c r="EY49" s="1193"/>
      <c r="EZ49" s="1193"/>
      <c r="FA49" s="1193"/>
      <c r="FB49" s="1193"/>
      <c r="FC49" s="1193"/>
      <c r="FD49" s="1193"/>
      <c r="FE49" s="1193"/>
      <c r="FF49" s="1193"/>
      <c r="FG49" s="1193"/>
      <c r="FH49" s="1193"/>
      <c r="FI49" s="1193"/>
      <c r="FJ49" s="1193"/>
      <c r="FK49" s="1193"/>
      <c r="FL49" s="1193"/>
      <c r="FM49" s="1193"/>
      <c r="FN49" s="1193"/>
      <c r="FO49" s="1193"/>
      <c r="FP49" s="1193"/>
      <c r="FQ49" s="1193"/>
      <c r="FR49" s="1193"/>
      <c r="FS49" s="1193"/>
      <c r="FT49" s="1193"/>
      <c r="FU49" s="1193"/>
      <c r="FV49" s="1193"/>
      <c r="FW49" s="1193"/>
      <c r="FX49" s="1193"/>
      <c r="FY49" s="1193"/>
      <c r="FZ49" s="1193"/>
      <c r="GA49" s="1193"/>
      <c r="GB49" s="1193"/>
      <c r="GC49" s="1193"/>
      <c r="GD49" s="1193"/>
      <c r="GE49" s="1193"/>
      <c r="GF49" s="1193"/>
      <c r="GG49" s="1193"/>
      <c r="GH49" s="1193"/>
      <c r="GI49" s="1193"/>
      <c r="GJ49" s="1193"/>
      <c r="GK49" s="1193"/>
      <c r="GL49" s="1193"/>
      <c r="GM49" s="1193"/>
      <c r="GN49" s="1193"/>
      <c r="GO49" s="1193"/>
      <c r="GP49" s="1193"/>
      <c r="GQ49" s="1193"/>
      <c r="GR49" s="1193"/>
      <c r="GS49" s="1193"/>
      <c r="GT49" s="1193"/>
      <c r="GU49" s="1193"/>
      <c r="GV49" s="1193"/>
      <c r="GW49" s="1193"/>
      <c r="GX49" s="1193"/>
      <c r="GY49" s="1193"/>
      <c r="GZ49" s="1193"/>
      <c r="HA49" s="1193"/>
      <c r="HB49" s="1193"/>
      <c r="HC49" s="1193"/>
      <c r="HD49" s="1193"/>
      <c r="HE49" s="1193"/>
      <c r="HF49" s="1193"/>
      <c r="HG49" s="1193"/>
      <c r="HH49" s="1193"/>
      <c r="HI49" s="1193"/>
      <c r="HJ49" s="1193"/>
      <c r="HK49" s="1193"/>
      <c r="HL49" s="1193"/>
      <c r="HM49" s="1193"/>
      <c r="HN49" s="1193"/>
      <c r="HO49" s="1193"/>
      <c r="HP49" s="1193"/>
      <c r="HQ49" s="1193"/>
      <c r="HR49" s="1193"/>
      <c r="HS49" s="1193"/>
      <c r="HT49" s="1193"/>
      <c r="HU49" s="1193"/>
      <c r="HV49" s="1193"/>
      <c r="HW49" s="1193"/>
      <c r="HX49" s="1193"/>
      <c r="HY49" s="1193"/>
      <c r="HZ49" s="1193"/>
      <c r="IA49" s="1193"/>
      <c r="IB49" s="1193"/>
      <c r="IC49" s="1193"/>
      <c r="ID49" s="1193"/>
      <c r="IE49" s="1193"/>
      <c r="IF49" s="1193"/>
      <c r="IG49" s="1193"/>
      <c r="IH49" s="1193"/>
      <c r="II49" s="1193"/>
      <c r="IJ49" s="1193"/>
      <c r="IK49" s="1193"/>
      <c r="IL49" s="1193"/>
      <c r="IM49" s="1193"/>
      <c r="IN49" s="1193"/>
      <c r="IO49" s="1193"/>
      <c r="IP49" s="1193"/>
      <c r="IQ49" s="1193"/>
      <c r="IR49" s="1193"/>
      <c r="IS49" s="1193"/>
      <c r="IT49" s="1193"/>
      <c r="IU49" s="1193"/>
      <c r="IV49" s="1193"/>
    </row>
    <row r="50" spans="1:256" ht="12" customHeight="1">
      <c r="A50" s="1185" t="s">
        <v>427</v>
      </c>
      <c r="B50" s="1195">
        <f>SUM(C50:E50)</f>
        <v>171</v>
      </c>
      <c r="C50" s="1208">
        <v>7</v>
      </c>
      <c r="D50" s="1208">
        <v>58</v>
      </c>
      <c r="E50" s="1208">
        <v>106</v>
      </c>
      <c r="F50" s="1209"/>
      <c r="G50" s="1209"/>
      <c r="H50" s="1193"/>
      <c r="I50" s="1193"/>
      <c r="J50" s="1193"/>
      <c r="K50" s="1193"/>
      <c r="L50" s="1193"/>
      <c r="M50" s="1193"/>
      <c r="N50" s="1193"/>
      <c r="O50" s="1193"/>
      <c r="P50" s="1193"/>
      <c r="Q50" s="1193"/>
      <c r="R50" s="1193"/>
      <c r="S50" s="1193"/>
      <c r="T50" s="1193"/>
      <c r="U50" s="1193"/>
      <c r="V50" s="1193"/>
      <c r="W50" s="1193"/>
      <c r="X50" s="1193"/>
      <c r="Y50" s="1193"/>
      <c r="Z50" s="1193"/>
      <c r="AA50" s="1193"/>
      <c r="AB50" s="1193"/>
      <c r="AC50" s="1193"/>
      <c r="AD50" s="1193"/>
      <c r="AE50" s="1193"/>
      <c r="AF50" s="1193"/>
      <c r="AG50" s="1193"/>
      <c r="AH50" s="1193"/>
      <c r="AI50" s="1193"/>
      <c r="AJ50" s="1193"/>
      <c r="AK50" s="1193"/>
      <c r="AL50" s="1193"/>
      <c r="AM50" s="1193"/>
      <c r="AN50" s="1193"/>
      <c r="AO50" s="1193"/>
      <c r="AP50" s="1193"/>
      <c r="AQ50" s="1193"/>
      <c r="AR50" s="1193"/>
      <c r="AS50" s="1193"/>
      <c r="AT50" s="1193"/>
      <c r="AU50" s="1193"/>
      <c r="AV50" s="1193"/>
      <c r="AW50" s="1193"/>
      <c r="AX50" s="1193"/>
      <c r="AY50" s="1193"/>
      <c r="AZ50" s="1193"/>
      <c r="BA50" s="1193"/>
      <c r="BB50" s="1193"/>
      <c r="BC50" s="1193"/>
      <c r="BD50" s="1193"/>
      <c r="BE50" s="1193"/>
      <c r="BF50" s="1193"/>
      <c r="BG50" s="1193"/>
      <c r="BH50" s="1193"/>
      <c r="BI50" s="1193"/>
      <c r="BJ50" s="1193"/>
      <c r="BK50" s="1193"/>
      <c r="BL50" s="1193"/>
      <c r="BM50" s="1193"/>
      <c r="BN50" s="1193"/>
      <c r="BO50" s="1193"/>
      <c r="BP50" s="1193"/>
      <c r="BQ50" s="1193"/>
      <c r="BR50" s="1193"/>
      <c r="BS50" s="1193"/>
      <c r="BT50" s="1193"/>
      <c r="BU50" s="1193"/>
      <c r="BV50" s="1193"/>
      <c r="BW50" s="1193"/>
      <c r="BX50" s="1193"/>
      <c r="BY50" s="1193"/>
      <c r="BZ50" s="1193"/>
      <c r="CA50" s="1193"/>
      <c r="CB50" s="1193"/>
      <c r="CC50" s="1193"/>
      <c r="CD50" s="1193"/>
      <c r="CE50" s="1193"/>
      <c r="CF50" s="1193"/>
      <c r="CG50" s="1193"/>
      <c r="CH50" s="1193"/>
      <c r="CI50" s="1193"/>
      <c r="CJ50" s="1193"/>
      <c r="CK50" s="1193"/>
      <c r="CL50" s="1193"/>
      <c r="CM50" s="1193"/>
      <c r="CN50" s="1193"/>
      <c r="CO50" s="1193"/>
      <c r="CP50" s="1193"/>
      <c r="CQ50" s="1193"/>
      <c r="CR50" s="1193"/>
      <c r="CS50" s="1193"/>
      <c r="CT50" s="1193"/>
      <c r="CU50" s="1193"/>
      <c r="CV50" s="1193"/>
      <c r="CW50" s="1193"/>
      <c r="CX50" s="1193"/>
      <c r="CY50" s="1193"/>
      <c r="CZ50" s="1193"/>
      <c r="DA50" s="1193"/>
      <c r="DB50" s="1193"/>
      <c r="DC50" s="1193"/>
      <c r="DD50" s="1193"/>
      <c r="DE50" s="1193"/>
      <c r="DF50" s="1193"/>
      <c r="DG50" s="1193"/>
      <c r="DH50" s="1193"/>
      <c r="DI50" s="1193"/>
      <c r="DJ50" s="1193"/>
      <c r="DK50" s="1193"/>
      <c r="DL50" s="1193"/>
      <c r="DM50" s="1193"/>
      <c r="DN50" s="1193"/>
      <c r="DO50" s="1193"/>
      <c r="DP50" s="1193"/>
      <c r="DQ50" s="1193"/>
      <c r="DR50" s="1193"/>
      <c r="DS50" s="1193"/>
      <c r="DT50" s="1193"/>
      <c r="DU50" s="1193"/>
      <c r="DV50" s="1193"/>
      <c r="DW50" s="1193"/>
      <c r="DX50" s="1193"/>
      <c r="DY50" s="1193"/>
      <c r="DZ50" s="1193"/>
      <c r="EA50" s="1193"/>
      <c r="EB50" s="1193"/>
      <c r="EC50" s="1193"/>
      <c r="ED50" s="1193"/>
      <c r="EE50" s="1193"/>
      <c r="EF50" s="1193"/>
      <c r="EG50" s="1193"/>
      <c r="EH50" s="1193"/>
      <c r="EI50" s="1193"/>
      <c r="EJ50" s="1193"/>
      <c r="EK50" s="1193"/>
      <c r="EL50" s="1193"/>
      <c r="EM50" s="1193"/>
      <c r="EN50" s="1193"/>
      <c r="EO50" s="1193"/>
      <c r="EP50" s="1193"/>
      <c r="EQ50" s="1193"/>
      <c r="ER50" s="1193"/>
      <c r="ES50" s="1193"/>
      <c r="ET50" s="1193"/>
      <c r="EU50" s="1193"/>
      <c r="EV50" s="1193"/>
      <c r="EW50" s="1193"/>
      <c r="EX50" s="1193"/>
      <c r="EY50" s="1193"/>
      <c r="EZ50" s="1193"/>
      <c r="FA50" s="1193"/>
      <c r="FB50" s="1193"/>
      <c r="FC50" s="1193"/>
      <c r="FD50" s="1193"/>
      <c r="FE50" s="1193"/>
      <c r="FF50" s="1193"/>
      <c r="FG50" s="1193"/>
      <c r="FH50" s="1193"/>
      <c r="FI50" s="1193"/>
      <c r="FJ50" s="1193"/>
      <c r="FK50" s="1193"/>
      <c r="FL50" s="1193"/>
      <c r="FM50" s="1193"/>
      <c r="FN50" s="1193"/>
      <c r="FO50" s="1193"/>
      <c r="FP50" s="1193"/>
      <c r="FQ50" s="1193"/>
      <c r="FR50" s="1193"/>
      <c r="FS50" s="1193"/>
      <c r="FT50" s="1193"/>
      <c r="FU50" s="1193"/>
      <c r="FV50" s="1193"/>
      <c r="FW50" s="1193"/>
      <c r="FX50" s="1193"/>
      <c r="FY50" s="1193"/>
      <c r="FZ50" s="1193"/>
      <c r="GA50" s="1193"/>
      <c r="GB50" s="1193"/>
      <c r="GC50" s="1193"/>
      <c r="GD50" s="1193"/>
      <c r="GE50" s="1193"/>
      <c r="GF50" s="1193"/>
      <c r="GG50" s="1193"/>
      <c r="GH50" s="1193"/>
      <c r="GI50" s="1193"/>
      <c r="GJ50" s="1193"/>
      <c r="GK50" s="1193"/>
      <c r="GL50" s="1193"/>
      <c r="GM50" s="1193"/>
      <c r="GN50" s="1193"/>
      <c r="GO50" s="1193"/>
      <c r="GP50" s="1193"/>
      <c r="GQ50" s="1193"/>
      <c r="GR50" s="1193"/>
      <c r="GS50" s="1193"/>
      <c r="GT50" s="1193"/>
      <c r="GU50" s="1193"/>
      <c r="GV50" s="1193"/>
      <c r="GW50" s="1193"/>
      <c r="GX50" s="1193"/>
      <c r="GY50" s="1193"/>
      <c r="GZ50" s="1193"/>
      <c r="HA50" s="1193"/>
      <c r="HB50" s="1193"/>
      <c r="HC50" s="1193"/>
      <c r="HD50" s="1193"/>
      <c r="HE50" s="1193"/>
      <c r="HF50" s="1193"/>
      <c r="HG50" s="1193"/>
      <c r="HH50" s="1193"/>
      <c r="HI50" s="1193"/>
      <c r="HJ50" s="1193"/>
      <c r="HK50" s="1193"/>
      <c r="HL50" s="1193"/>
      <c r="HM50" s="1193"/>
      <c r="HN50" s="1193"/>
      <c r="HO50" s="1193"/>
      <c r="HP50" s="1193"/>
      <c r="HQ50" s="1193"/>
      <c r="HR50" s="1193"/>
      <c r="HS50" s="1193"/>
      <c r="HT50" s="1193"/>
      <c r="HU50" s="1193"/>
      <c r="HV50" s="1193"/>
      <c r="HW50" s="1193"/>
      <c r="HX50" s="1193"/>
      <c r="HY50" s="1193"/>
      <c r="HZ50" s="1193"/>
      <c r="IA50" s="1193"/>
      <c r="IB50" s="1193"/>
      <c r="IC50" s="1193"/>
      <c r="ID50" s="1193"/>
      <c r="IE50" s="1193"/>
      <c r="IF50" s="1193"/>
      <c r="IG50" s="1193"/>
      <c r="IH50" s="1193"/>
      <c r="II50" s="1193"/>
      <c r="IJ50" s="1193"/>
      <c r="IK50" s="1193"/>
      <c r="IL50" s="1193"/>
      <c r="IM50" s="1193"/>
      <c r="IN50" s="1193"/>
      <c r="IO50" s="1193"/>
      <c r="IP50" s="1193"/>
      <c r="IQ50" s="1193"/>
      <c r="IR50" s="1193"/>
      <c r="IS50" s="1193"/>
      <c r="IT50" s="1193"/>
      <c r="IU50" s="1193"/>
      <c r="IV50" s="1193"/>
    </row>
    <row r="51" spans="1:256" ht="6.95" customHeight="1" thickBot="1">
      <c r="A51" s="1190"/>
      <c r="B51" s="1191"/>
      <c r="C51" s="1191"/>
      <c r="D51" s="1191"/>
      <c r="E51" s="1191"/>
      <c r="F51" s="1210"/>
      <c r="G51" s="1210"/>
    </row>
    <row r="52" spans="1:256" s="1180" customFormat="1" ht="3.75" customHeight="1" thickTop="1">
      <c r="A52" s="1158"/>
      <c r="B52" s="1192"/>
      <c r="C52" s="1192"/>
      <c r="D52" s="1192"/>
      <c r="E52" s="1192"/>
      <c r="F52" s="1155"/>
      <c r="G52" s="1155"/>
      <c r="H52" s="1155"/>
      <c r="I52" s="1155"/>
      <c r="J52" s="1155"/>
      <c r="K52" s="1155"/>
      <c r="L52" s="1155"/>
      <c r="M52" s="1155"/>
      <c r="N52" s="1155"/>
      <c r="O52" s="1155"/>
      <c r="P52" s="1155"/>
      <c r="Q52" s="1155"/>
      <c r="R52" s="1155"/>
      <c r="S52" s="1155"/>
      <c r="T52" s="1155"/>
      <c r="U52" s="1155"/>
      <c r="V52" s="1155"/>
      <c r="W52" s="1155"/>
      <c r="X52" s="1155"/>
      <c r="Y52" s="1155"/>
      <c r="Z52" s="1155"/>
      <c r="AA52" s="1155"/>
      <c r="AB52" s="1155"/>
      <c r="AC52" s="1155"/>
      <c r="AD52" s="1155"/>
      <c r="AE52" s="1155"/>
      <c r="AF52" s="1155"/>
      <c r="AG52" s="1155"/>
      <c r="AH52" s="1155"/>
      <c r="AI52" s="1155"/>
      <c r="AJ52" s="1155"/>
      <c r="AK52" s="1155"/>
      <c r="AL52" s="1155"/>
      <c r="AM52" s="1155"/>
      <c r="AN52" s="1155"/>
      <c r="AO52" s="1155"/>
      <c r="AP52" s="1155"/>
      <c r="AQ52" s="1155"/>
      <c r="AR52" s="1155"/>
      <c r="AS52" s="1155"/>
      <c r="AT52" s="1155"/>
      <c r="AU52" s="1155"/>
      <c r="AV52" s="1155"/>
      <c r="AW52" s="1155"/>
      <c r="AX52" s="1155"/>
      <c r="AY52" s="1155"/>
      <c r="AZ52" s="1155"/>
      <c r="BA52" s="1155"/>
      <c r="BB52" s="1155"/>
      <c r="BC52" s="1155"/>
      <c r="BD52" s="1155"/>
      <c r="BE52" s="1155"/>
      <c r="BF52" s="1155"/>
      <c r="BG52" s="1155"/>
      <c r="BH52" s="1155"/>
      <c r="BI52" s="1155"/>
      <c r="BJ52" s="1155"/>
      <c r="BK52" s="1155"/>
      <c r="BL52" s="1155"/>
      <c r="BM52" s="1155"/>
      <c r="BN52" s="1155"/>
      <c r="BO52" s="1155"/>
      <c r="BP52" s="1155"/>
      <c r="BQ52" s="1155"/>
      <c r="BR52" s="1155"/>
      <c r="BS52" s="1155"/>
      <c r="BT52" s="1155"/>
      <c r="BU52" s="1155"/>
      <c r="BV52" s="1155"/>
      <c r="BW52" s="1155"/>
      <c r="BX52" s="1155"/>
      <c r="BY52" s="1155"/>
      <c r="BZ52" s="1155"/>
      <c r="CA52" s="1155"/>
      <c r="CB52" s="1155"/>
      <c r="CC52" s="1155"/>
      <c r="CD52" s="1155"/>
      <c r="CE52" s="1155"/>
      <c r="CF52" s="1155"/>
      <c r="CG52" s="1155"/>
      <c r="CH52" s="1155"/>
      <c r="CI52" s="1155"/>
      <c r="CJ52" s="1155"/>
      <c r="CK52" s="1155"/>
      <c r="CL52" s="1155"/>
      <c r="CM52" s="1155"/>
      <c r="CN52" s="1155"/>
      <c r="CO52" s="1155"/>
      <c r="CP52" s="1155"/>
      <c r="CQ52" s="1155"/>
      <c r="CR52" s="1155"/>
      <c r="CS52" s="1155"/>
      <c r="CT52" s="1155"/>
      <c r="CU52" s="1155"/>
      <c r="CV52" s="1155"/>
      <c r="CW52" s="1155"/>
      <c r="CX52" s="1155"/>
      <c r="CY52" s="1155"/>
      <c r="CZ52" s="1155"/>
      <c r="DA52" s="1155"/>
      <c r="DB52" s="1155"/>
      <c r="DC52" s="1155"/>
      <c r="DD52" s="1155"/>
      <c r="DE52" s="1155"/>
      <c r="DF52" s="1155"/>
      <c r="DG52" s="1155"/>
      <c r="DH52" s="1155"/>
      <c r="DI52" s="1155"/>
      <c r="DJ52" s="1155"/>
      <c r="DK52" s="1155"/>
      <c r="DL52" s="1155"/>
      <c r="DM52" s="1155"/>
      <c r="DN52" s="1155"/>
      <c r="DO52" s="1155"/>
      <c r="DP52" s="1155"/>
      <c r="DQ52" s="1155"/>
      <c r="DR52" s="1155"/>
      <c r="DS52" s="1155"/>
      <c r="DT52" s="1155"/>
      <c r="DU52" s="1155"/>
      <c r="DV52" s="1155"/>
      <c r="DW52" s="1155"/>
      <c r="DX52" s="1155"/>
      <c r="DY52" s="1155"/>
      <c r="DZ52" s="1155"/>
      <c r="EA52" s="1155"/>
      <c r="EB52" s="1155"/>
      <c r="EC52" s="1155"/>
      <c r="ED52" s="1155"/>
      <c r="EE52" s="1155"/>
      <c r="EF52" s="1155"/>
      <c r="EG52" s="1155"/>
      <c r="EH52" s="1155"/>
      <c r="EI52" s="1155"/>
      <c r="EJ52" s="1155"/>
      <c r="EK52" s="1155"/>
      <c r="EL52" s="1155"/>
      <c r="EM52" s="1155"/>
      <c r="EN52" s="1155"/>
      <c r="EO52" s="1155"/>
      <c r="EP52" s="1155"/>
      <c r="EQ52" s="1155"/>
      <c r="ER52" s="1155"/>
      <c r="ES52" s="1155"/>
      <c r="ET52" s="1155"/>
      <c r="EU52" s="1155"/>
      <c r="EV52" s="1155"/>
      <c r="EW52" s="1155"/>
      <c r="EX52" s="1155"/>
      <c r="EY52" s="1155"/>
      <c r="EZ52" s="1155"/>
      <c r="FA52" s="1155"/>
      <c r="FB52" s="1155"/>
      <c r="FC52" s="1155"/>
      <c r="FD52" s="1155"/>
      <c r="FE52" s="1155"/>
      <c r="FF52" s="1155"/>
      <c r="FG52" s="1155"/>
      <c r="FH52" s="1155"/>
      <c r="FI52" s="1155"/>
      <c r="FJ52" s="1155"/>
      <c r="FK52" s="1155"/>
      <c r="FL52" s="1155"/>
      <c r="FM52" s="1155"/>
      <c r="FN52" s="1155"/>
      <c r="FO52" s="1155"/>
      <c r="FP52" s="1155"/>
      <c r="FQ52" s="1155"/>
      <c r="FR52" s="1155"/>
      <c r="FS52" s="1155"/>
      <c r="FT52" s="1155"/>
      <c r="FU52" s="1155"/>
      <c r="FV52" s="1155"/>
      <c r="FW52" s="1155"/>
      <c r="FX52" s="1155"/>
      <c r="FY52" s="1155"/>
      <c r="FZ52" s="1155"/>
      <c r="GA52" s="1155"/>
      <c r="GB52" s="1155"/>
      <c r="GC52" s="1155"/>
      <c r="GD52" s="1155"/>
      <c r="GE52" s="1155"/>
      <c r="GF52" s="1155"/>
      <c r="GG52" s="1155"/>
      <c r="GH52" s="1155"/>
      <c r="GI52" s="1155"/>
      <c r="GJ52" s="1155"/>
      <c r="GK52" s="1155"/>
      <c r="GL52" s="1155"/>
      <c r="GM52" s="1155"/>
      <c r="GN52" s="1155"/>
      <c r="GO52" s="1155"/>
      <c r="GP52" s="1155"/>
      <c r="GQ52" s="1155"/>
      <c r="GR52" s="1155"/>
      <c r="GS52" s="1155"/>
      <c r="GT52" s="1155"/>
      <c r="GU52" s="1155"/>
      <c r="GV52" s="1155"/>
      <c r="GW52" s="1155"/>
      <c r="GX52" s="1155"/>
      <c r="GY52" s="1155"/>
      <c r="GZ52" s="1155"/>
      <c r="HA52" s="1155"/>
      <c r="HB52" s="1155"/>
      <c r="HC52" s="1155"/>
      <c r="HD52" s="1155"/>
      <c r="HE52" s="1155"/>
      <c r="HF52" s="1155"/>
      <c r="HG52" s="1155"/>
      <c r="HH52" s="1155"/>
      <c r="HI52" s="1155"/>
      <c r="HJ52" s="1155"/>
      <c r="HK52" s="1155"/>
      <c r="HL52" s="1155"/>
      <c r="HM52" s="1155"/>
      <c r="HN52" s="1155"/>
      <c r="HO52" s="1155"/>
      <c r="HP52" s="1155"/>
      <c r="HQ52" s="1155"/>
      <c r="HR52" s="1155"/>
      <c r="HS52" s="1155"/>
      <c r="HT52" s="1155"/>
      <c r="HU52" s="1155"/>
      <c r="HV52" s="1155"/>
      <c r="HW52" s="1155"/>
      <c r="HX52" s="1155"/>
      <c r="HY52" s="1155"/>
      <c r="HZ52" s="1155"/>
      <c r="IA52" s="1155"/>
      <c r="IB52" s="1155"/>
      <c r="IC52" s="1155"/>
      <c r="ID52" s="1155"/>
      <c r="IE52" s="1155"/>
      <c r="IF52" s="1155"/>
      <c r="IG52" s="1155"/>
      <c r="IH52" s="1155"/>
      <c r="II52" s="1155"/>
      <c r="IJ52" s="1155"/>
      <c r="IK52" s="1155"/>
      <c r="IL52" s="1155"/>
      <c r="IM52" s="1155"/>
      <c r="IN52" s="1155"/>
      <c r="IO52" s="1155"/>
      <c r="IP52" s="1155"/>
      <c r="IQ52" s="1155"/>
      <c r="IR52" s="1155"/>
      <c r="IS52" s="1155"/>
      <c r="IT52" s="1155"/>
      <c r="IU52" s="1155"/>
      <c r="IV52" s="1155"/>
    </row>
    <row r="53" spans="1:256" ht="12.95" customHeight="1">
      <c r="A53" s="2207" t="s">
        <v>872</v>
      </c>
      <c r="B53" s="2202"/>
      <c r="C53" s="2202"/>
      <c r="D53" s="2202"/>
      <c r="E53" s="2202"/>
    </row>
    <row r="54" spans="1:256" s="1193" customFormat="1" ht="12.95" customHeight="1">
      <c r="A54" s="2202"/>
      <c r="B54" s="2202"/>
      <c r="C54" s="2202"/>
      <c r="D54" s="2202"/>
      <c r="E54" s="2202"/>
      <c r="F54" s="1155"/>
      <c r="G54" s="1155"/>
      <c r="H54" s="1155"/>
      <c r="I54" s="1155" t="s">
        <v>73</v>
      </c>
      <c r="J54" s="1155"/>
      <c r="K54" s="1155"/>
      <c r="L54" s="1155"/>
      <c r="M54" s="1155"/>
      <c r="N54" s="1155"/>
      <c r="O54" s="1155"/>
      <c r="P54" s="1155"/>
      <c r="Q54" s="1155"/>
      <c r="R54" s="1155"/>
      <c r="S54" s="1155"/>
      <c r="T54" s="1155"/>
      <c r="U54" s="1155"/>
      <c r="V54" s="1155"/>
      <c r="W54" s="1155"/>
      <c r="X54" s="1155"/>
      <c r="Y54" s="1155"/>
      <c r="Z54" s="1155"/>
      <c r="AA54" s="1155"/>
      <c r="AB54" s="1155"/>
      <c r="AC54" s="1155"/>
      <c r="AD54" s="1155"/>
      <c r="AE54" s="1155"/>
      <c r="AF54" s="1155"/>
      <c r="AG54" s="1155"/>
      <c r="AH54" s="1155"/>
      <c r="AI54" s="1155"/>
      <c r="AJ54" s="1155"/>
      <c r="AK54" s="1155"/>
      <c r="AL54" s="1155"/>
      <c r="AM54" s="1155"/>
      <c r="AN54" s="1155"/>
      <c r="AO54" s="1155"/>
      <c r="AP54" s="1155"/>
      <c r="AQ54" s="1155"/>
      <c r="AR54" s="1155"/>
      <c r="AS54" s="1155"/>
      <c r="AT54" s="1155"/>
      <c r="AU54" s="1155"/>
      <c r="AV54" s="1155"/>
      <c r="AW54" s="1155"/>
      <c r="AX54" s="1155"/>
      <c r="AY54" s="1155"/>
      <c r="AZ54" s="1155"/>
      <c r="BA54" s="1155"/>
      <c r="BB54" s="1155"/>
      <c r="BC54" s="1155"/>
      <c r="BD54" s="1155"/>
      <c r="BE54" s="1155"/>
      <c r="BF54" s="1155"/>
      <c r="BG54" s="1155"/>
      <c r="BH54" s="1155"/>
      <c r="BI54" s="1155"/>
      <c r="BJ54" s="1155"/>
      <c r="BK54" s="1155"/>
      <c r="BL54" s="1155"/>
      <c r="BM54" s="1155"/>
      <c r="BN54" s="1155"/>
      <c r="BO54" s="1155"/>
      <c r="BP54" s="1155"/>
      <c r="BQ54" s="1155"/>
      <c r="BR54" s="1155"/>
      <c r="BS54" s="1155"/>
      <c r="BT54" s="1155"/>
      <c r="BU54" s="1155"/>
      <c r="BV54" s="1155"/>
      <c r="BW54" s="1155"/>
      <c r="BX54" s="1155"/>
      <c r="BY54" s="1155"/>
      <c r="BZ54" s="1155"/>
      <c r="CA54" s="1155"/>
      <c r="CB54" s="1155"/>
      <c r="CC54" s="1155"/>
      <c r="CD54" s="1155"/>
      <c r="CE54" s="1155"/>
      <c r="CF54" s="1155"/>
      <c r="CG54" s="1155"/>
      <c r="CH54" s="1155"/>
      <c r="CI54" s="1155"/>
      <c r="CJ54" s="1155"/>
      <c r="CK54" s="1155"/>
      <c r="CL54" s="1155"/>
      <c r="CM54" s="1155"/>
      <c r="CN54" s="1155"/>
      <c r="CO54" s="1155"/>
      <c r="CP54" s="1155"/>
      <c r="CQ54" s="1155"/>
      <c r="CR54" s="1155"/>
      <c r="CS54" s="1155"/>
      <c r="CT54" s="1155"/>
      <c r="CU54" s="1155"/>
      <c r="CV54" s="1155"/>
      <c r="CW54" s="1155"/>
      <c r="CX54" s="1155"/>
      <c r="CY54" s="1155"/>
      <c r="CZ54" s="1155"/>
      <c r="DA54" s="1155"/>
      <c r="DB54" s="1155"/>
      <c r="DC54" s="1155"/>
      <c r="DD54" s="1155"/>
      <c r="DE54" s="1155"/>
      <c r="DF54" s="1155"/>
      <c r="DG54" s="1155"/>
      <c r="DH54" s="1155"/>
      <c r="DI54" s="1155"/>
      <c r="DJ54" s="1155"/>
      <c r="DK54" s="1155"/>
      <c r="DL54" s="1155"/>
      <c r="DM54" s="1155"/>
      <c r="DN54" s="1155"/>
      <c r="DO54" s="1155"/>
      <c r="DP54" s="1155"/>
      <c r="DQ54" s="1155"/>
      <c r="DR54" s="1155"/>
      <c r="DS54" s="1155"/>
      <c r="DT54" s="1155"/>
      <c r="DU54" s="1155"/>
      <c r="DV54" s="1155"/>
      <c r="DW54" s="1155"/>
      <c r="DX54" s="1155"/>
      <c r="DY54" s="1155"/>
      <c r="DZ54" s="1155"/>
      <c r="EA54" s="1155"/>
      <c r="EB54" s="1155"/>
      <c r="EC54" s="1155"/>
      <c r="ED54" s="1155"/>
      <c r="EE54" s="1155"/>
      <c r="EF54" s="1155"/>
      <c r="EG54" s="1155"/>
      <c r="EH54" s="1155"/>
      <c r="EI54" s="1155"/>
      <c r="EJ54" s="1155"/>
      <c r="EK54" s="1155"/>
      <c r="EL54" s="1155"/>
      <c r="EM54" s="1155"/>
      <c r="EN54" s="1155"/>
      <c r="EO54" s="1155"/>
      <c r="EP54" s="1155"/>
      <c r="EQ54" s="1155"/>
      <c r="ER54" s="1155"/>
      <c r="ES54" s="1155"/>
      <c r="ET54" s="1155"/>
      <c r="EU54" s="1155"/>
      <c r="EV54" s="1155"/>
      <c r="EW54" s="1155"/>
      <c r="EX54" s="1155"/>
      <c r="EY54" s="1155"/>
      <c r="EZ54" s="1155"/>
      <c r="FA54" s="1155"/>
      <c r="FB54" s="1155"/>
      <c r="FC54" s="1155"/>
      <c r="FD54" s="1155"/>
      <c r="FE54" s="1155"/>
      <c r="FF54" s="1155"/>
      <c r="FG54" s="1155"/>
      <c r="FH54" s="1155"/>
      <c r="FI54" s="1155"/>
      <c r="FJ54" s="1155"/>
      <c r="FK54" s="1155"/>
      <c r="FL54" s="1155"/>
      <c r="FM54" s="1155"/>
      <c r="FN54" s="1155"/>
      <c r="FO54" s="1155"/>
      <c r="FP54" s="1155"/>
      <c r="FQ54" s="1155"/>
      <c r="FR54" s="1155"/>
      <c r="FS54" s="1155"/>
      <c r="FT54" s="1155"/>
      <c r="FU54" s="1155"/>
      <c r="FV54" s="1155"/>
      <c r="FW54" s="1155"/>
      <c r="FX54" s="1155"/>
      <c r="FY54" s="1155"/>
      <c r="FZ54" s="1155"/>
      <c r="GA54" s="1155"/>
      <c r="GB54" s="1155"/>
      <c r="GC54" s="1155"/>
      <c r="GD54" s="1155"/>
      <c r="GE54" s="1155"/>
      <c r="GF54" s="1155"/>
      <c r="GG54" s="1155"/>
      <c r="GH54" s="1155"/>
      <c r="GI54" s="1155"/>
      <c r="GJ54" s="1155"/>
      <c r="GK54" s="1155"/>
      <c r="GL54" s="1155"/>
      <c r="GM54" s="1155"/>
      <c r="GN54" s="1155"/>
      <c r="GO54" s="1155"/>
      <c r="GP54" s="1155"/>
      <c r="GQ54" s="1155"/>
      <c r="GR54" s="1155"/>
      <c r="GS54" s="1155"/>
      <c r="GT54" s="1155"/>
      <c r="GU54" s="1155"/>
      <c r="GV54" s="1155"/>
      <c r="GW54" s="1155"/>
      <c r="GX54" s="1155"/>
      <c r="GY54" s="1155"/>
      <c r="GZ54" s="1155"/>
      <c r="HA54" s="1155"/>
      <c r="HB54" s="1155"/>
      <c r="HC54" s="1155"/>
      <c r="HD54" s="1155"/>
      <c r="HE54" s="1155"/>
      <c r="HF54" s="1155"/>
      <c r="HG54" s="1155"/>
      <c r="HH54" s="1155"/>
      <c r="HI54" s="1155"/>
      <c r="HJ54" s="1155"/>
      <c r="HK54" s="1155"/>
      <c r="HL54" s="1155"/>
      <c r="HM54" s="1155"/>
      <c r="HN54" s="1155"/>
      <c r="HO54" s="1155"/>
      <c r="HP54" s="1155"/>
      <c r="HQ54" s="1155"/>
      <c r="HR54" s="1155"/>
      <c r="HS54" s="1155"/>
      <c r="HT54" s="1155"/>
      <c r="HU54" s="1155"/>
      <c r="HV54" s="1155"/>
      <c r="HW54" s="1155"/>
      <c r="HX54" s="1155"/>
      <c r="HY54" s="1155"/>
      <c r="HZ54" s="1155"/>
      <c r="IA54" s="1155"/>
      <c r="IB54" s="1155"/>
      <c r="IC54" s="1155"/>
      <c r="ID54" s="1155"/>
      <c r="IE54" s="1155"/>
      <c r="IF54" s="1155"/>
      <c r="IG54" s="1155"/>
      <c r="IH54" s="1155"/>
      <c r="II54" s="1155"/>
      <c r="IJ54" s="1155"/>
      <c r="IK54" s="1155"/>
      <c r="IL54" s="1155"/>
      <c r="IM54" s="1155"/>
      <c r="IN54" s="1155"/>
      <c r="IO54" s="1155"/>
      <c r="IP54" s="1155"/>
      <c r="IQ54" s="1155"/>
      <c r="IR54" s="1155"/>
      <c r="IS54" s="1155"/>
      <c r="IT54" s="1155"/>
      <c r="IU54" s="1155"/>
      <c r="IV54" s="1155"/>
    </row>
    <row r="55" spans="1:256" s="1193" customFormat="1" ht="5.25" customHeight="1">
      <c r="A55" s="1211"/>
      <c r="B55" s="1211"/>
      <c r="C55" s="1211"/>
      <c r="D55" s="1211"/>
      <c r="E55" s="1211"/>
      <c r="F55" s="1155"/>
      <c r="G55" s="1155"/>
      <c r="H55" s="1155"/>
      <c r="I55" s="1155"/>
      <c r="J55" s="1155"/>
      <c r="K55" s="1155"/>
      <c r="L55" s="1155"/>
      <c r="M55" s="1155"/>
      <c r="N55" s="1155"/>
      <c r="O55" s="1155"/>
      <c r="P55" s="1155"/>
      <c r="Q55" s="1155"/>
      <c r="R55" s="1155"/>
      <c r="S55" s="1155"/>
      <c r="T55" s="1155"/>
      <c r="U55" s="1155"/>
      <c r="V55" s="1155"/>
      <c r="W55" s="1155"/>
      <c r="X55" s="1155"/>
      <c r="Y55" s="1155"/>
      <c r="Z55" s="1155"/>
      <c r="AA55" s="1155"/>
      <c r="AB55" s="1155"/>
      <c r="AC55" s="1155"/>
      <c r="AD55" s="1155"/>
      <c r="AE55" s="1155"/>
      <c r="AF55" s="1155"/>
      <c r="AG55" s="1155"/>
      <c r="AH55" s="1155"/>
      <c r="AI55" s="1155"/>
      <c r="AJ55" s="1155"/>
      <c r="AK55" s="1155"/>
      <c r="AL55" s="1155"/>
      <c r="AM55" s="1155"/>
      <c r="AN55" s="1155"/>
      <c r="AO55" s="1155"/>
      <c r="AP55" s="1155"/>
      <c r="AQ55" s="1155"/>
      <c r="AR55" s="1155"/>
      <c r="AS55" s="1155"/>
      <c r="AT55" s="1155"/>
      <c r="AU55" s="1155"/>
      <c r="AV55" s="1155"/>
      <c r="AW55" s="1155"/>
      <c r="AX55" s="1155"/>
      <c r="AY55" s="1155"/>
      <c r="AZ55" s="1155"/>
      <c r="BA55" s="1155"/>
      <c r="BB55" s="1155"/>
      <c r="BC55" s="1155"/>
      <c r="BD55" s="1155"/>
      <c r="BE55" s="1155"/>
      <c r="BF55" s="1155"/>
      <c r="BG55" s="1155"/>
      <c r="BH55" s="1155"/>
      <c r="BI55" s="1155"/>
      <c r="BJ55" s="1155"/>
      <c r="BK55" s="1155"/>
      <c r="BL55" s="1155"/>
      <c r="BM55" s="1155"/>
      <c r="BN55" s="1155"/>
      <c r="BO55" s="1155"/>
      <c r="BP55" s="1155"/>
      <c r="BQ55" s="1155"/>
      <c r="BR55" s="1155"/>
      <c r="BS55" s="1155"/>
      <c r="BT55" s="1155"/>
      <c r="BU55" s="1155"/>
      <c r="BV55" s="1155"/>
      <c r="BW55" s="1155"/>
      <c r="BX55" s="1155"/>
      <c r="BY55" s="1155"/>
      <c r="BZ55" s="1155"/>
      <c r="CA55" s="1155"/>
      <c r="CB55" s="1155"/>
      <c r="CC55" s="1155"/>
      <c r="CD55" s="1155"/>
      <c r="CE55" s="1155"/>
      <c r="CF55" s="1155"/>
      <c r="CG55" s="1155"/>
      <c r="CH55" s="1155"/>
      <c r="CI55" s="1155"/>
      <c r="CJ55" s="1155"/>
      <c r="CK55" s="1155"/>
      <c r="CL55" s="1155"/>
      <c r="CM55" s="1155"/>
      <c r="CN55" s="1155"/>
      <c r="CO55" s="1155"/>
      <c r="CP55" s="1155"/>
      <c r="CQ55" s="1155"/>
      <c r="CR55" s="1155"/>
      <c r="CS55" s="1155"/>
      <c r="CT55" s="1155"/>
      <c r="CU55" s="1155"/>
      <c r="CV55" s="1155"/>
      <c r="CW55" s="1155"/>
      <c r="CX55" s="1155"/>
      <c r="CY55" s="1155"/>
      <c r="CZ55" s="1155"/>
      <c r="DA55" s="1155"/>
      <c r="DB55" s="1155"/>
      <c r="DC55" s="1155"/>
      <c r="DD55" s="1155"/>
      <c r="DE55" s="1155"/>
      <c r="DF55" s="1155"/>
      <c r="DG55" s="1155"/>
      <c r="DH55" s="1155"/>
      <c r="DI55" s="1155"/>
      <c r="DJ55" s="1155"/>
      <c r="DK55" s="1155"/>
      <c r="DL55" s="1155"/>
      <c r="DM55" s="1155"/>
      <c r="DN55" s="1155"/>
      <c r="DO55" s="1155"/>
      <c r="DP55" s="1155"/>
      <c r="DQ55" s="1155"/>
      <c r="DR55" s="1155"/>
      <c r="DS55" s="1155"/>
      <c r="DT55" s="1155"/>
      <c r="DU55" s="1155"/>
      <c r="DV55" s="1155"/>
      <c r="DW55" s="1155"/>
      <c r="DX55" s="1155"/>
      <c r="DY55" s="1155"/>
      <c r="DZ55" s="1155"/>
      <c r="EA55" s="1155"/>
      <c r="EB55" s="1155"/>
      <c r="EC55" s="1155"/>
      <c r="ED55" s="1155"/>
      <c r="EE55" s="1155"/>
      <c r="EF55" s="1155"/>
      <c r="EG55" s="1155"/>
      <c r="EH55" s="1155"/>
      <c r="EI55" s="1155"/>
      <c r="EJ55" s="1155"/>
      <c r="EK55" s="1155"/>
      <c r="EL55" s="1155"/>
      <c r="EM55" s="1155"/>
      <c r="EN55" s="1155"/>
      <c r="EO55" s="1155"/>
      <c r="EP55" s="1155"/>
      <c r="EQ55" s="1155"/>
      <c r="ER55" s="1155"/>
      <c r="ES55" s="1155"/>
      <c r="ET55" s="1155"/>
      <c r="EU55" s="1155"/>
      <c r="EV55" s="1155"/>
      <c r="EW55" s="1155"/>
      <c r="EX55" s="1155"/>
      <c r="EY55" s="1155"/>
      <c r="EZ55" s="1155"/>
      <c r="FA55" s="1155"/>
      <c r="FB55" s="1155"/>
      <c r="FC55" s="1155"/>
      <c r="FD55" s="1155"/>
      <c r="FE55" s="1155"/>
      <c r="FF55" s="1155"/>
      <c r="FG55" s="1155"/>
      <c r="FH55" s="1155"/>
      <c r="FI55" s="1155"/>
      <c r="FJ55" s="1155"/>
      <c r="FK55" s="1155"/>
      <c r="FL55" s="1155"/>
      <c r="FM55" s="1155"/>
      <c r="FN55" s="1155"/>
      <c r="FO55" s="1155"/>
      <c r="FP55" s="1155"/>
      <c r="FQ55" s="1155"/>
      <c r="FR55" s="1155"/>
      <c r="FS55" s="1155"/>
      <c r="FT55" s="1155"/>
      <c r="FU55" s="1155"/>
      <c r="FV55" s="1155"/>
      <c r="FW55" s="1155"/>
      <c r="FX55" s="1155"/>
      <c r="FY55" s="1155"/>
      <c r="FZ55" s="1155"/>
      <c r="GA55" s="1155"/>
      <c r="GB55" s="1155"/>
      <c r="GC55" s="1155"/>
      <c r="GD55" s="1155"/>
      <c r="GE55" s="1155"/>
      <c r="GF55" s="1155"/>
      <c r="GG55" s="1155"/>
      <c r="GH55" s="1155"/>
      <c r="GI55" s="1155"/>
      <c r="GJ55" s="1155"/>
      <c r="GK55" s="1155"/>
      <c r="GL55" s="1155"/>
      <c r="GM55" s="1155"/>
      <c r="GN55" s="1155"/>
      <c r="GO55" s="1155"/>
      <c r="GP55" s="1155"/>
      <c r="GQ55" s="1155"/>
      <c r="GR55" s="1155"/>
      <c r="GS55" s="1155"/>
      <c r="GT55" s="1155"/>
      <c r="GU55" s="1155"/>
      <c r="GV55" s="1155"/>
      <c r="GW55" s="1155"/>
      <c r="GX55" s="1155"/>
      <c r="GY55" s="1155"/>
      <c r="GZ55" s="1155"/>
      <c r="HA55" s="1155"/>
      <c r="HB55" s="1155"/>
      <c r="HC55" s="1155"/>
      <c r="HD55" s="1155"/>
      <c r="HE55" s="1155"/>
      <c r="HF55" s="1155"/>
      <c r="HG55" s="1155"/>
      <c r="HH55" s="1155"/>
      <c r="HI55" s="1155"/>
      <c r="HJ55" s="1155"/>
      <c r="HK55" s="1155"/>
      <c r="HL55" s="1155"/>
      <c r="HM55" s="1155"/>
      <c r="HN55" s="1155"/>
      <c r="HO55" s="1155"/>
      <c r="HP55" s="1155"/>
      <c r="HQ55" s="1155"/>
      <c r="HR55" s="1155"/>
      <c r="HS55" s="1155"/>
      <c r="HT55" s="1155"/>
      <c r="HU55" s="1155"/>
      <c r="HV55" s="1155"/>
      <c r="HW55" s="1155"/>
      <c r="HX55" s="1155"/>
      <c r="HY55" s="1155"/>
      <c r="HZ55" s="1155"/>
      <c r="IA55" s="1155"/>
      <c r="IB55" s="1155"/>
      <c r="IC55" s="1155"/>
      <c r="ID55" s="1155"/>
      <c r="IE55" s="1155"/>
      <c r="IF55" s="1155"/>
      <c r="IG55" s="1155"/>
      <c r="IH55" s="1155"/>
      <c r="II55" s="1155"/>
      <c r="IJ55" s="1155"/>
      <c r="IK55" s="1155"/>
      <c r="IL55" s="1155"/>
      <c r="IM55" s="1155"/>
      <c r="IN55" s="1155"/>
      <c r="IO55" s="1155"/>
      <c r="IP55" s="1155"/>
      <c r="IQ55" s="1155"/>
      <c r="IR55" s="1155"/>
      <c r="IS55" s="1155"/>
      <c r="IT55" s="1155"/>
      <c r="IU55" s="1155"/>
      <c r="IV55" s="1155"/>
    </row>
    <row r="56" spans="1:256" s="1193" customFormat="1" ht="12.95" customHeight="1">
      <c r="A56" s="2201" t="s">
        <v>873</v>
      </c>
      <c r="B56" s="2202"/>
      <c r="C56" s="2202"/>
      <c r="D56" s="2202"/>
      <c r="E56" s="2202"/>
      <c r="F56" s="1155"/>
      <c r="G56" s="1155"/>
      <c r="H56" s="1155"/>
      <c r="I56" s="1155"/>
      <c r="J56" s="1155"/>
      <c r="K56" s="1155"/>
      <c r="L56" s="1155"/>
      <c r="M56" s="1155"/>
      <c r="N56" s="1155"/>
      <c r="O56" s="1155"/>
      <c r="P56" s="1155"/>
      <c r="Q56" s="1155"/>
      <c r="R56" s="1155"/>
      <c r="S56" s="1155"/>
      <c r="T56" s="1155"/>
      <c r="U56" s="1155"/>
      <c r="V56" s="1155"/>
      <c r="W56" s="1155"/>
      <c r="X56" s="1155"/>
      <c r="Y56" s="1155"/>
      <c r="Z56" s="1155"/>
      <c r="AA56" s="1155"/>
      <c r="AB56" s="1155"/>
      <c r="AC56" s="1155"/>
      <c r="AD56" s="1155"/>
      <c r="AE56" s="1155"/>
      <c r="AF56" s="1155"/>
      <c r="AG56" s="1155"/>
      <c r="AH56" s="1155"/>
      <c r="AI56" s="1155"/>
      <c r="AJ56" s="1155"/>
      <c r="AK56" s="1155"/>
      <c r="AL56" s="1155"/>
      <c r="AM56" s="1155"/>
      <c r="AN56" s="1155"/>
      <c r="AO56" s="1155"/>
      <c r="AP56" s="1155"/>
      <c r="AQ56" s="1155"/>
      <c r="AR56" s="1155"/>
      <c r="AS56" s="1155"/>
      <c r="AT56" s="1155"/>
      <c r="AU56" s="1155"/>
      <c r="AV56" s="1155"/>
      <c r="AW56" s="1155"/>
      <c r="AX56" s="1155"/>
      <c r="AY56" s="1155"/>
      <c r="AZ56" s="1155"/>
      <c r="BA56" s="1155"/>
      <c r="BB56" s="1155"/>
      <c r="BC56" s="1155"/>
      <c r="BD56" s="1155"/>
      <c r="BE56" s="1155"/>
      <c r="BF56" s="1155"/>
      <c r="BG56" s="1155"/>
      <c r="BH56" s="1155"/>
      <c r="BI56" s="1155"/>
      <c r="BJ56" s="1155"/>
      <c r="BK56" s="1155"/>
      <c r="BL56" s="1155"/>
      <c r="BM56" s="1155"/>
      <c r="BN56" s="1155"/>
      <c r="BO56" s="1155"/>
      <c r="BP56" s="1155"/>
      <c r="BQ56" s="1155"/>
      <c r="BR56" s="1155"/>
      <c r="BS56" s="1155"/>
      <c r="BT56" s="1155"/>
      <c r="BU56" s="1155"/>
      <c r="BV56" s="1155"/>
      <c r="BW56" s="1155"/>
      <c r="BX56" s="1155"/>
      <c r="BY56" s="1155"/>
      <c r="BZ56" s="1155"/>
      <c r="CA56" s="1155"/>
      <c r="CB56" s="1155"/>
      <c r="CC56" s="1155"/>
      <c r="CD56" s="1155"/>
      <c r="CE56" s="1155"/>
      <c r="CF56" s="1155"/>
      <c r="CG56" s="1155"/>
      <c r="CH56" s="1155"/>
      <c r="CI56" s="1155"/>
      <c r="CJ56" s="1155"/>
      <c r="CK56" s="1155"/>
      <c r="CL56" s="1155"/>
      <c r="CM56" s="1155"/>
      <c r="CN56" s="1155"/>
      <c r="CO56" s="1155"/>
      <c r="CP56" s="1155"/>
      <c r="CQ56" s="1155"/>
      <c r="CR56" s="1155"/>
      <c r="CS56" s="1155"/>
      <c r="CT56" s="1155"/>
      <c r="CU56" s="1155"/>
      <c r="CV56" s="1155"/>
      <c r="CW56" s="1155"/>
      <c r="CX56" s="1155"/>
      <c r="CY56" s="1155"/>
      <c r="CZ56" s="1155"/>
      <c r="DA56" s="1155"/>
      <c r="DB56" s="1155"/>
      <c r="DC56" s="1155"/>
      <c r="DD56" s="1155"/>
      <c r="DE56" s="1155"/>
      <c r="DF56" s="1155"/>
      <c r="DG56" s="1155"/>
      <c r="DH56" s="1155"/>
      <c r="DI56" s="1155"/>
      <c r="DJ56" s="1155"/>
      <c r="DK56" s="1155"/>
      <c r="DL56" s="1155"/>
      <c r="DM56" s="1155"/>
      <c r="DN56" s="1155"/>
      <c r="DO56" s="1155"/>
      <c r="DP56" s="1155"/>
      <c r="DQ56" s="1155"/>
      <c r="DR56" s="1155"/>
      <c r="DS56" s="1155"/>
      <c r="DT56" s="1155"/>
      <c r="DU56" s="1155"/>
      <c r="DV56" s="1155"/>
      <c r="DW56" s="1155"/>
      <c r="DX56" s="1155"/>
      <c r="DY56" s="1155"/>
      <c r="DZ56" s="1155"/>
      <c r="EA56" s="1155"/>
      <c r="EB56" s="1155"/>
      <c r="EC56" s="1155"/>
      <c r="ED56" s="1155"/>
      <c r="EE56" s="1155"/>
      <c r="EF56" s="1155"/>
      <c r="EG56" s="1155"/>
      <c r="EH56" s="1155"/>
      <c r="EI56" s="1155"/>
      <c r="EJ56" s="1155"/>
      <c r="EK56" s="1155"/>
      <c r="EL56" s="1155"/>
      <c r="EM56" s="1155"/>
      <c r="EN56" s="1155"/>
      <c r="EO56" s="1155"/>
      <c r="EP56" s="1155"/>
      <c r="EQ56" s="1155"/>
      <c r="ER56" s="1155"/>
      <c r="ES56" s="1155"/>
      <c r="ET56" s="1155"/>
      <c r="EU56" s="1155"/>
      <c r="EV56" s="1155"/>
      <c r="EW56" s="1155"/>
      <c r="EX56" s="1155"/>
      <c r="EY56" s="1155"/>
      <c r="EZ56" s="1155"/>
      <c r="FA56" s="1155"/>
      <c r="FB56" s="1155"/>
      <c r="FC56" s="1155"/>
      <c r="FD56" s="1155"/>
      <c r="FE56" s="1155"/>
      <c r="FF56" s="1155"/>
      <c r="FG56" s="1155"/>
      <c r="FH56" s="1155"/>
      <c r="FI56" s="1155"/>
      <c r="FJ56" s="1155"/>
      <c r="FK56" s="1155"/>
      <c r="FL56" s="1155"/>
      <c r="FM56" s="1155"/>
      <c r="FN56" s="1155"/>
      <c r="FO56" s="1155"/>
      <c r="FP56" s="1155"/>
      <c r="FQ56" s="1155"/>
      <c r="FR56" s="1155"/>
      <c r="FS56" s="1155"/>
      <c r="FT56" s="1155"/>
      <c r="FU56" s="1155"/>
      <c r="FV56" s="1155"/>
      <c r="FW56" s="1155"/>
      <c r="FX56" s="1155"/>
      <c r="FY56" s="1155"/>
      <c r="FZ56" s="1155"/>
      <c r="GA56" s="1155"/>
      <c r="GB56" s="1155"/>
      <c r="GC56" s="1155"/>
      <c r="GD56" s="1155"/>
      <c r="GE56" s="1155"/>
      <c r="GF56" s="1155"/>
      <c r="GG56" s="1155"/>
      <c r="GH56" s="1155"/>
      <c r="GI56" s="1155"/>
      <c r="GJ56" s="1155"/>
      <c r="GK56" s="1155"/>
      <c r="GL56" s="1155"/>
      <c r="GM56" s="1155"/>
      <c r="GN56" s="1155"/>
      <c r="GO56" s="1155"/>
      <c r="GP56" s="1155"/>
      <c r="GQ56" s="1155"/>
      <c r="GR56" s="1155"/>
      <c r="GS56" s="1155"/>
      <c r="GT56" s="1155"/>
      <c r="GU56" s="1155"/>
      <c r="GV56" s="1155"/>
      <c r="GW56" s="1155"/>
      <c r="GX56" s="1155"/>
      <c r="GY56" s="1155"/>
      <c r="GZ56" s="1155"/>
      <c r="HA56" s="1155"/>
      <c r="HB56" s="1155"/>
      <c r="HC56" s="1155"/>
      <c r="HD56" s="1155"/>
      <c r="HE56" s="1155"/>
      <c r="HF56" s="1155"/>
      <c r="HG56" s="1155"/>
      <c r="HH56" s="1155"/>
      <c r="HI56" s="1155"/>
      <c r="HJ56" s="1155"/>
      <c r="HK56" s="1155"/>
      <c r="HL56" s="1155"/>
      <c r="HM56" s="1155"/>
      <c r="HN56" s="1155"/>
      <c r="HO56" s="1155"/>
      <c r="HP56" s="1155"/>
      <c r="HQ56" s="1155"/>
      <c r="HR56" s="1155"/>
      <c r="HS56" s="1155"/>
      <c r="HT56" s="1155"/>
      <c r="HU56" s="1155"/>
      <c r="HV56" s="1155"/>
      <c r="HW56" s="1155"/>
      <c r="HX56" s="1155"/>
      <c r="HY56" s="1155"/>
      <c r="HZ56" s="1155"/>
      <c r="IA56" s="1155"/>
      <c r="IB56" s="1155"/>
      <c r="IC56" s="1155"/>
      <c r="ID56" s="1155"/>
      <c r="IE56" s="1155"/>
      <c r="IF56" s="1155"/>
      <c r="IG56" s="1155"/>
      <c r="IH56" s="1155"/>
      <c r="II56" s="1155"/>
      <c r="IJ56" s="1155"/>
      <c r="IK56" s="1155"/>
      <c r="IL56" s="1155"/>
      <c r="IM56" s="1155"/>
      <c r="IN56" s="1155"/>
      <c r="IO56" s="1155"/>
      <c r="IP56" s="1155"/>
      <c r="IQ56" s="1155"/>
      <c r="IR56" s="1155"/>
      <c r="IS56" s="1155"/>
      <c r="IT56" s="1155"/>
      <c r="IU56" s="1155"/>
      <c r="IV56" s="1155"/>
    </row>
    <row r="57" spans="1:256" s="1193" customFormat="1" ht="12.95" customHeight="1">
      <c r="A57" s="2202"/>
      <c r="B57" s="2202"/>
      <c r="C57" s="2202"/>
      <c r="D57" s="2202"/>
      <c r="E57" s="2202"/>
      <c r="F57" s="1155"/>
      <c r="G57" s="1155"/>
      <c r="H57" s="1155"/>
      <c r="I57" s="1155"/>
      <c r="J57" s="1155"/>
      <c r="K57" s="1155"/>
      <c r="L57" s="1155"/>
      <c r="M57" s="1155"/>
      <c r="N57" s="1155"/>
      <c r="O57" s="1155"/>
      <c r="P57" s="1155"/>
      <c r="Q57" s="1155"/>
      <c r="R57" s="1155"/>
      <c r="S57" s="1155"/>
      <c r="T57" s="1155"/>
      <c r="U57" s="1155"/>
      <c r="V57" s="1155"/>
      <c r="W57" s="1155"/>
      <c r="X57" s="1155"/>
      <c r="Y57" s="1155"/>
      <c r="Z57" s="1155"/>
      <c r="AA57" s="1155"/>
      <c r="AB57" s="1155"/>
      <c r="AC57" s="1155"/>
      <c r="AD57" s="1155"/>
      <c r="AE57" s="1155"/>
      <c r="AF57" s="1155"/>
      <c r="AG57" s="1155"/>
      <c r="AH57" s="1155"/>
      <c r="AI57" s="1155"/>
      <c r="AJ57" s="1155"/>
      <c r="AK57" s="1155"/>
      <c r="AL57" s="1155"/>
      <c r="AM57" s="1155"/>
      <c r="AN57" s="1155"/>
      <c r="AO57" s="1155"/>
      <c r="AP57" s="1155"/>
      <c r="AQ57" s="1155"/>
      <c r="AR57" s="1155"/>
      <c r="AS57" s="1155"/>
      <c r="AT57" s="1155"/>
      <c r="AU57" s="1155"/>
      <c r="AV57" s="1155"/>
      <c r="AW57" s="1155"/>
      <c r="AX57" s="1155"/>
      <c r="AY57" s="1155"/>
      <c r="AZ57" s="1155"/>
      <c r="BA57" s="1155"/>
      <c r="BB57" s="1155"/>
      <c r="BC57" s="1155"/>
      <c r="BD57" s="1155"/>
      <c r="BE57" s="1155"/>
      <c r="BF57" s="1155"/>
      <c r="BG57" s="1155"/>
      <c r="BH57" s="1155"/>
      <c r="BI57" s="1155"/>
      <c r="BJ57" s="1155"/>
      <c r="BK57" s="1155"/>
      <c r="BL57" s="1155"/>
      <c r="BM57" s="1155"/>
      <c r="BN57" s="1155"/>
      <c r="BO57" s="1155"/>
      <c r="BP57" s="1155"/>
      <c r="BQ57" s="1155"/>
      <c r="BR57" s="1155"/>
      <c r="BS57" s="1155"/>
      <c r="BT57" s="1155"/>
      <c r="BU57" s="1155"/>
      <c r="BV57" s="1155"/>
      <c r="BW57" s="1155"/>
      <c r="BX57" s="1155"/>
      <c r="BY57" s="1155"/>
      <c r="BZ57" s="1155"/>
      <c r="CA57" s="1155"/>
      <c r="CB57" s="1155"/>
      <c r="CC57" s="1155"/>
      <c r="CD57" s="1155"/>
      <c r="CE57" s="1155"/>
      <c r="CF57" s="1155"/>
      <c r="CG57" s="1155"/>
      <c r="CH57" s="1155"/>
      <c r="CI57" s="1155"/>
      <c r="CJ57" s="1155"/>
      <c r="CK57" s="1155"/>
      <c r="CL57" s="1155"/>
      <c r="CM57" s="1155"/>
      <c r="CN57" s="1155"/>
      <c r="CO57" s="1155"/>
      <c r="CP57" s="1155"/>
      <c r="CQ57" s="1155"/>
      <c r="CR57" s="1155"/>
      <c r="CS57" s="1155"/>
      <c r="CT57" s="1155"/>
      <c r="CU57" s="1155"/>
      <c r="CV57" s="1155"/>
      <c r="CW57" s="1155"/>
      <c r="CX57" s="1155"/>
      <c r="CY57" s="1155"/>
      <c r="CZ57" s="1155"/>
      <c r="DA57" s="1155"/>
      <c r="DB57" s="1155"/>
      <c r="DC57" s="1155"/>
      <c r="DD57" s="1155"/>
      <c r="DE57" s="1155"/>
      <c r="DF57" s="1155"/>
      <c r="DG57" s="1155"/>
      <c r="DH57" s="1155"/>
      <c r="DI57" s="1155"/>
      <c r="DJ57" s="1155"/>
      <c r="DK57" s="1155"/>
      <c r="DL57" s="1155"/>
      <c r="DM57" s="1155"/>
      <c r="DN57" s="1155"/>
      <c r="DO57" s="1155"/>
      <c r="DP57" s="1155"/>
      <c r="DQ57" s="1155"/>
      <c r="DR57" s="1155"/>
      <c r="DS57" s="1155"/>
      <c r="DT57" s="1155"/>
      <c r="DU57" s="1155"/>
      <c r="DV57" s="1155"/>
      <c r="DW57" s="1155"/>
      <c r="DX57" s="1155"/>
      <c r="DY57" s="1155"/>
      <c r="DZ57" s="1155"/>
      <c r="EA57" s="1155"/>
      <c r="EB57" s="1155"/>
      <c r="EC57" s="1155"/>
      <c r="ED57" s="1155"/>
      <c r="EE57" s="1155"/>
      <c r="EF57" s="1155"/>
      <c r="EG57" s="1155"/>
      <c r="EH57" s="1155"/>
      <c r="EI57" s="1155"/>
      <c r="EJ57" s="1155"/>
      <c r="EK57" s="1155"/>
      <c r="EL57" s="1155"/>
      <c r="EM57" s="1155"/>
      <c r="EN57" s="1155"/>
      <c r="EO57" s="1155"/>
      <c r="EP57" s="1155"/>
      <c r="EQ57" s="1155"/>
      <c r="ER57" s="1155"/>
      <c r="ES57" s="1155"/>
      <c r="ET57" s="1155"/>
      <c r="EU57" s="1155"/>
      <c r="EV57" s="1155"/>
      <c r="EW57" s="1155"/>
      <c r="EX57" s="1155"/>
      <c r="EY57" s="1155"/>
      <c r="EZ57" s="1155"/>
      <c r="FA57" s="1155"/>
      <c r="FB57" s="1155"/>
      <c r="FC57" s="1155"/>
      <c r="FD57" s="1155"/>
      <c r="FE57" s="1155"/>
      <c r="FF57" s="1155"/>
      <c r="FG57" s="1155"/>
      <c r="FH57" s="1155"/>
      <c r="FI57" s="1155"/>
      <c r="FJ57" s="1155"/>
      <c r="FK57" s="1155"/>
      <c r="FL57" s="1155"/>
      <c r="FM57" s="1155"/>
      <c r="FN57" s="1155"/>
      <c r="FO57" s="1155"/>
      <c r="FP57" s="1155"/>
      <c r="FQ57" s="1155"/>
      <c r="FR57" s="1155"/>
      <c r="FS57" s="1155"/>
      <c r="FT57" s="1155"/>
      <c r="FU57" s="1155"/>
      <c r="FV57" s="1155"/>
      <c r="FW57" s="1155"/>
      <c r="FX57" s="1155"/>
      <c r="FY57" s="1155"/>
      <c r="FZ57" s="1155"/>
      <c r="GA57" s="1155"/>
      <c r="GB57" s="1155"/>
      <c r="GC57" s="1155"/>
      <c r="GD57" s="1155"/>
      <c r="GE57" s="1155"/>
      <c r="GF57" s="1155"/>
      <c r="GG57" s="1155"/>
      <c r="GH57" s="1155"/>
      <c r="GI57" s="1155"/>
      <c r="GJ57" s="1155"/>
      <c r="GK57" s="1155"/>
      <c r="GL57" s="1155"/>
      <c r="GM57" s="1155"/>
      <c r="GN57" s="1155"/>
      <c r="GO57" s="1155"/>
      <c r="GP57" s="1155"/>
      <c r="GQ57" s="1155"/>
      <c r="GR57" s="1155"/>
      <c r="GS57" s="1155"/>
      <c r="GT57" s="1155"/>
      <c r="GU57" s="1155"/>
      <c r="GV57" s="1155"/>
      <c r="GW57" s="1155"/>
      <c r="GX57" s="1155"/>
      <c r="GY57" s="1155"/>
      <c r="GZ57" s="1155"/>
      <c r="HA57" s="1155"/>
      <c r="HB57" s="1155"/>
      <c r="HC57" s="1155"/>
      <c r="HD57" s="1155"/>
      <c r="HE57" s="1155"/>
      <c r="HF57" s="1155"/>
      <c r="HG57" s="1155"/>
      <c r="HH57" s="1155"/>
      <c r="HI57" s="1155"/>
      <c r="HJ57" s="1155"/>
      <c r="HK57" s="1155"/>
      <c r="HL57" s="1155"/>
      <c r="HM57" s="1155"/>
      <c r="HN57" s="1155"/>
      <c r="HO57" s="1155"/>
      <c r="HP57" s="1155"/>
      <c r="HQ57" s="1155"/>
      <c r="HR57" s="1155"/>
      <c r="HS57" s="1155"/>
      <c r="HT57" s="1155"/>
      <c r="HU57" s="1155"/>
      <c r="HV57" s="1155"/>
      <c r="HW57" s="1155"/>
      <c r="HX57" s="1155"/>
      <c r="HY57" s="1155"/>
      <c r="HZ57" s="1155"/>
      <c r="IA57" s="1155"/>
      <c r="IB57" s="1155"/>
      <c r="IC57" s="1155"/>
      <c r="ID57" s="1155"/>
      <c r="IE57" s="1155"/>
      <c r="IF57" s="1155"/>
      <c r="IG57" s="1155"/>
      <c r="IH57" s="1155"/>
      <c r="II57" s="1155"/>
      <c r="IJ57" s="1155"/>
      <c r="IK57" s="1155"/>
      <c r="IL57" s="1155"/>
      <c r="IM57" s="1155"/>
      <c r="IN57" s="1155"/>
      <c r="IO57" s="1155"/>
      <c r="IP57" s="1155"/>
      <c r="IQ57" s="1155"/>
      <c r="IR57" s="1155"/>
      <c r="IS57" s="1155"/>
      <c r="IT57" s="1155"/>
      <c r="IU57" s="1155"/>
      <c r="IV57" s="1155"/>
    </row>
    <row r="58" spans="1:256" s="1193" customFormat="1" ht="5.25" customHeight="1">
      <c r="A58" s="1194"/>
      <c r="B58" s="1194"/>
      <c r="C58" s="1194"/>
      <c r="D58" s="1194"/>
      <c r="E58" s="1194"/>
      <c r="F58" s="1155"/>
      <c r="G58" s="1155"/>
      <c r="H58" s="1155"/>
      <c r="I58" s="1155"/>
      <c r="J58" s="1155"/>
      <c r="K58" s="1155"/>
      <c r="L58" s="1155"/>
      <c r="M58" s="1155"/>
      <c r="N58" s="1155"/>
      <c r="O58" s="1155"/>
      <c r="P58" s="1155"/>
      <c r="Q58" s="1155"/>
      <c r="R58" s="1155"/>
      <c r="S58" s="1155"/>
      <c r="T58" s="1155"/>
      <c r="U58" s="1155"/>
      <c r="V58" s="1155"/>
      <c r="W58" s="1155"/>
      <c r="X58" s="1155"/>
      <c r="Y58" s="1155"/>
      <c r="Z58" s="1155"/>
      <c r="AA58" s="1155"/>
      <c r="AB58" s="1155"/>
      <c r="AC58" s="1155"/>
      <c r="AD58" s="1155"/>
      <c r="AE58" s="1155"/>
      <c r="AF58" s="1155"/>
      <c r="AG58" s="1155"/>
      <c r="AH58" s="1155"/>
      <c r="AI58" s="1155"/>
      <c r="AJ58" s="1155"/>
      <c r="AK58" s="1155"/>
      <c r="AL58" s="1155"/>
      <c r="AM58" s="1155"/>
      <c r="AN58" s="1155"/>
      <c r="AO58" s="1155"/>
      <c r="AP58" s="1155"/>
      <c r="AQ58" s="1155"/>
      <c r="AR58" s="1155"/>
      <c r="AS58" s="1155"/>
      <c r="AT58" s="1155"/>
      <c r="AU58" s="1155"/>
      <c r="AV58" s="1155"/>
      <c r="AW58" s="1155"/>
      <c r="AX58" s="1155"/>
      <c r="AY58" s="1155"/>
      <c r="AZ58" s="1155"/>
      <c r="BA58" s="1155"/>
      <c r="BB58" s="1155"/>
      <c r="BC58" s="1155"/>
      <c r="BD58" s="1155"/>
      <c r="BE58" s="1155"/>
      <c r="BF58" s="1155"/>
      <c r="BG58" s="1155"/>
      <c r="BH58" s="1155"/>
      <c r="BI58" s="1155"/>
      <c r="BJ58" s="1155"/>
      <c r="BK58" s="1155"/>
      <c r="BL58" s="1155"/>
      <c r="BM58" s="1155"/>
      <c r="BN58" s="1155"/>
      <c r="BO58" s="1155"/>
      <c r="BP58" s="1155"/>
      <c r="BQ58" s="1155"/>
      <c r="BR58" s="1155"/>
      <c r="BS58" s="1155"/>
      <c r="BT58" s="1155"/>
      <c r="BU58" s="1155"/>
      <c r="BV58" s="1155"/>
      <c r="BW58" s="1155"/>
      <c r="BX58" s="1155"/>
      <c r="BY58" s="1155"/>
      <c r="BZ58" s="1155"/>
      <c r="CA58" s="1155"/>
      <c r="CB58" s="1155"/>
      <c r="CC58" s="1155"/>
      <c r="CD58" s="1155"/>
      <c r="CE58" s="1155"/>
      <c r="CF58" s="1155"/>
      <c r="CG58" s="1155"/>
      <c r="CH58" s="1155"/>
      <c r="CI58" s="1155"/>
      <c r="CJ58" s="1155"/>
      <c r="CK58" s="1155"/>
      <c r="CL58" s="1155"/>
      <c r="CM58" s="1155"/>
      <c r="CN58" s="1155"/>
      <c r="CO58" s="1155"/>
      <c r="CP58" s="1155"/>
      <c r="CQ58" s="1155"/>
      <c r="CR58" s="1155"/>
      <c r="CS58" s="1155"/>
      <c r="CT58" s="1155"/>
      <c r="CU58" s="1155"/>
      <c r="CV58" s="1155"/>
      <c r="CW58" s="1155"/>
      <c r="CX58" s="1155"/>
      <c r="CY58" s="1155"/>
      <c r="CZ58" s="1155"/>
      <c r="DA58" s="1155"/>
      <c r="DB58" s="1155"/>
      <c r="DC58" s="1155"/>
      <c r="DD58" s="1155"/>
      <c r="DE58" s="1155"/>
      <c r="DF58" s="1155"/>
      <c r="DG58" s="1155"/>
      <c r="DH58" s="1155"/>
      <c r="DI58" s="1155"/>
      <c r="DJ58" s="1155"/>
      <c r="DK58" s="1155"/>
      <c r="DL58" s="1155"/>
      <c r="DM58" s="1155"/>
      <c r="DN58" s="1155"/>
      <c r="DO58" s="1155"/>
      <c r="DP58" s="1155"/>
      <c r="DQ58" s="1155"/>
      <c r="DR58" s="1155"/>
      <c r="DS58" s="1155"/>
      <c r="DT58" s="1155"/>
      <c r="DU58" s="1155"/>
      <c r="DV58" s="1155"/>
      <c r="DW58" s="1155"/>
      <c r="DX58" s="1155"/>
      <c r="DY58" s="1155"/>
      <c r="DZ58" s="1155"/>
      <c r="EA58" s="1155"/>
      <c r="EB58" s="1155"/>
      <c r="EC58" s="1155"/>
      <c r="ED58" s="1155"/>
      <c r="EE58" s="1155"/>
      <c r="EF58" s="1155"/>
      <c r="EG58" s="1155"/>
      <c r="EH58" s="1155"/>
      <c r="EI58" s="1155"/>
      <c r="EJ58" s="1155"/>
      <c r="EK58" s="1155"/>
      <c r="EL58" s="1155"/>
      <c r="EM58" s="1155"/>
      <c r="EN58" s="1155"/>
      <c r="EO58" s="1155"/>
      <c r="EP58" s="1155"/>
      <c r="EQ58" s="1155"/>
      <c r="ER58" s="1155"/>
      <c r="ES58" s="1155"/>
      <c r="ET58" s="1155"/>
      <c r="EU58" s="1155"/>
      <c r="EV58" s="1155"/>
      <c r="EW58" s="1155"/>
      <c r="EX58" s="1155"/>
      <c r="EY58" s="1155"/>
      <c r="EZ58" s="1155"/>
      <c r="FA58" s="1155"/>
      <c r="FB58" s="1155"/>
      <c r="FC58" s="1155"/>
      <c r="FD58" s="1155"/>
      <c r="FE58" s="1155"/>
      <c r="FF58" s="1155"/>
      <c r="FG58" s="1155"/>
      <c r="FH58" s="1155"/>
      <c r="FI58" s="1155"/>
      <c r="FJ58" s="1155"/>
      <c r="FK58" s="1155"/>
      <c r="FL58" s="1155"/>
      <c r="FM58" s="1155"/>
      <c r="FN58" s="1155"/>
      <c r="FO58" s="1155"/>
      <c r="FP58" s="1155"/>
      <c r="FQ58" s="1155"/>
      <c r="FR58" s="1155"/>
      <c r="FS58" s="1155"/>
      <c r="FT58" s="1155"/>
      <c r="FU58" s="1155"/>
      <c r="FV58" s="1155"/>
      <c r="FW58" s="1155"/>
      <c r="FX58" s="1155"/>
      <c r="FY58" s="1155"/>
      <c r="FZ58" s="1155"/>
      <c r="GA58" s="1155"/>
      <c r="GB58" s="1155"/>
      <c r="GC58" s="1155"/>
      <c r="GD58" s="1155"/>
      <c r="GE58" s="1155"/>
      <c r="GF58" s="1155"/>
      <c r="GG58" s="1155"/>
      <c r="GH58" s="1155"/>
      <c r="GI58" s="1155"/>
      <c r="GJ58" s="1155"/>
      <c r="GK58" s="1155"/>
      <c r="GL58" s="1155"/>
      <c r="GM58" s="1155"/>
      <c r="GN58" s="1155"/>
      <c r="GO58" s="1155"/>
      <c r="GP58" s="1155"/>
      <c r="GQ58" s="1155"/>
      <c r="GR58" s="1155"/>
      <c r="GS58" s="1155"/>
      <c r="GT58" s="1155"/>
      <c r="GU58" s="1155"/>
      <c r="GV58" s="1155"/>
      <c r="GW58" s="1155"/>
      <c r="GX58" s="1155"/>
      <c r="GY58" s="1155"/>
      <c r="GZ58" s="1155"/>
      <c r="HA58" s="1155"/>
      <c r="HB58" s="1155"/>
      <c r="HC58" s="1155"/>
      <c r="HD58" s="1155"/>
      <c r="HE58" s="1155"/>
      <c r="HF58" s="1155"/>
      <c r="HG58" s="1155"/>
      <c r="HH58" s="1155"/>
      <c r="HI58" s="1155"/>
      <c r="HJ58" s="1155"/>
      <c r="HK58" s="1155"/>
      <c r="HL58" s="1155"/>
      <c r="HM58" s="1155"/>
      <c r="HN58" s="1155"/>
      <c r="HO58" s="1155"/>
      <c r="HP58" s="1155"/>
      <c r="HQ58" s="1155"/>
      <c r="HR58" s="1155"/>
      <c r="HS58" s="1155"/>
      <c r="HT58" s="1155"/>
      <c r="HU58" s="1155"/>
      <c r="HV58" s="1155"/>
      <c r="HW58" s="1155"/>
      <c r="HX58" s="1155"/>
      <c r="HY58" s="1155"/>
      <c r="HZ58" s="1155"/>
      <c r="IA58" s="1155"/>
      <c r="IB58" s="1155"/>
      <c r="IC58" s="1155"/>
      <c r="ID58" s="1155"/>
      <c r="IE58" s="1155"/>
      <c r="IF58" s="1155"/>
      <c r="IG58" s="1155"/>
      <c r="IH58" s="1155"/>
      <c r="II58" s="1155"/>
      <c r="IJ58" s="1155"/>
      <c r="IK58" s="1155"/>
      <c r="IL58" s="1155"/>
      <c r="IM58" s="1155"/>
      <c r="IN58" s="1155"/>
      <c r="IO58" s="1155"/>
      <c r="IP58" s="1155"/>
      <c r="IQ58" s="1155"/>
      <c r="IR58" s="1155"/>
      <c r="IS58" s="1155"/>
      <c r="IT58" s="1155"/>
      <c r="IU58" s="1155"/>
      <c r="IV58" s="1155"/>
    </row>
    <row r="59" spans="1:256" ht="12.95" customHeight="1">
      <c r="A59" s="2205" t="s">
        <v>874</v>
      </c>
      <c r="B59" s="2206"/>
      <c r="C59" s="2206"/>
      <c r="D59" s="2206"/>
      <c r="E59" s="2206"/>
    </row>
    <row r="60" spans="1:256" ht="12.95" customHeight="1">
      <c r="A60" s="2192" t="s">
        <v>875</v>
      </c>
      <c r="B60" s="2192"/>
      <c r="C60" s="2192"/>
      <c r="D60" s="2192"/>
      <c r="E60" s="2192"/>
    </row>
    <row r="61" spans="1:256" ht="12.95" customHeight="1">
      <c r="A61" s="2192" t="s">
        <v>860</v>
      </c>
      <c r="B61" s="2192"/>
      <c r="C61" s="2192"/>
      <c r="D61" s="2192"/>
      <c r="E61" s="2192"/>
    </row>
    <row r="62" spans="1:256" s="1089" customFormat="1" ht="12" customHeight="1">
      <c r="A62" s="1151" t="s">
        <v>691</v>
      </c>
      <c r="B62" s="1086"/>
      <c r="C62" s="1087"/>
      <c r="D62" s="1086"/>
      <c r="E62" s="1086"/>
      <c r="F62" s="1086"/>
      <c r="G62" s="1086"/>
      <c r="H62" s="1086"/>
      <c r="I62" s="1086"/>
      <c r="J62" s="1086"/>
      <c r="K62" s="1088"/>
      <c r="L62" s="1088"/>
    </row>
    <row r="63" spans="1:256" s="1109" customFormat="1" ht="9" customHeight="1">
      <c r="A63" s="1098" t="s">
        <v>861</v>
      </c>
      <c r="B63" s="1086"/>
      <c r="C63" s="1087"/>
      <c r="D63" s="1086"/>
      <c r="E63" s="1086"/>
      <c r="F63" s="1086"/>
      <c r="G63" s="1086"/>
      <c r="H63" s="1086"/>
      <c r="I63" s="1086"/>
      <c r="J63" s="1086"/>
      <c r="K63" s="1088"/>
      <c r="L63" s="1088"/>
    </row>
    <row r="64" spans="1:256" ht="12" customHeight="1"/>
    <row r="65" ht="11.25" customHeight="1"/>
    <row r="66" ht="11.25"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sheetData>
  <mergeCells count="9">
    <mergeCell ref="A59:E59"/>
    <mergeCell ref="A60:E60"/>
    <mergeCell ref="A61:E61"/>
    <mergeCell ref="A2:E2"/>
    <mergeCell ref="A3:E3"/>
    <mergeCell ref="A5:A8"/>
    <mergeCell ref="B5:E5"/>
    <mergeCell ref="A53:E54"/>
    <mergeCell ref="A56:E57"/>
  </mergeCells>
  <hyperlinks>
    <hyperlink ref="A63" r:id="rId1"/>
    <hyperlink ref="A1" location="Índice!A1" display="Voltar ao índice"/>
  </hyperlinks>
  <printOptions horizontalCentered="1" gridLinesSet="0"/>
  <pageMargins left="0.78740157480314965" right="0.78740157480314965" top="1.1811023622047243" bottom="0.78740157480314965" header="0" footer="0"/>
  <pageSetup paperSize="9" orientation="portrait" r:id="rId2"/>
  <headerFooter alignWithMargins="0"/>
</worksheet>
</file>

<file path=xl/worksheets/sheet69.xml><?xml version="1.0" encoding="utf-8"?>
<worksheet xmlns="http://schemas.openxmlformats.org/spreadsheetml/2006/main" xmlns:r="http://schemas.openxmlformats.org/officeDocument/2006/relationships">
  <sheetPr syncVertical="1" syncRef="A1" transitionEvaluation="1"/>
  <dimension ref="A1:IV61"/>
  <sheetViews>
    <sheetView showGridLines="0" workbookViewId="0"/>
  </sheetViews>
  <sheetFormatPr defaultColWidth="9.7109375" defaultRowHeight="12.75" customHeight="1"/>
  <cols>
    <col min="1" max="1" width="22.85546875" style="1155" customWidth="1"/>
    <col min="2" max="2" width="8" style="1155" customWidth="1"/>
    <col min="3" max="3" width="14.140625" style="1155" customWidth="1"/>
    <col min="4" max="4" width="11.7109375" style="1155" customWidth="1"/>
    <col min="5" max="5" width="9.42578125" style="1155" customWidth="1"/>
    <col min="6" max="6" width="10.42578125" style="1155" customWidth="1"/>
    <col min="7" max="7" width="10.28515625" style="1155" customWidth="1"/>
    <col min="8" max="256" width="9.7109375" style="1155"/>
    <col min="257" max="257" width="22.85546875" style="1155" customWidth="1"/>
    <col min="258" max="258" width="8" style="1155" customWidth="1"/>
    <col min="259" max="259" width="14.140625" style="1155" customWidth="1"/>
    <col min="260" max="260" width="11.7109375" style="1155" customWidth="1"/>
    <col min="261" max="261" width="9.42578125" style="1155" customWidth="1"/>
    <col min="262" max="262" width="10.42578125" style="1155" customWidth="1"/>
    <col min="263" max="263" width="10.28515625" style="1155" customWidth="1"/>
    <col min="264" max="512" width="9.7109375" style="1155"/>
    <col min="513" max="513" width="22.85546875" style="1155" customWidth="1"/>
    <col min="514" max="514" width="8" style="1155" customWidth="1"/>
    <col min="515" max="515" width="14.140625" style="1155" customWidth="1"/>
    <col min="516" max="516" width="11.7109375" style="1155" customWidth="1"/>
    <col min="517" max="517" width="9.42578125" style="1155" customWidth="1"/>
    <col min="518" max="518" width="10.42578125" style="1155" customWidth="1"/>
    <col min="519" max="519" width="10.28515625" style="1155" customWidth="1"/>
    <col min="520" max="768" width="9.7109375" style="1155"/>
    <col min="769" max="769" width="22.85546875" style="1155" customWidth="1"/>
    <col min="770" max="770" width="8" style="1155" customWidth="1"/>
    <col min="771" max="771" width="14.140625" style="1155" customWidth="1"/>
    <col min="772" max="772" width="11.7109375" style="1155" customWidth="1"/>
    <col min="773" max="773" width="9.42578125" style="1155" customWidth="1"/>
    <col min="774" max="774" width="10.42578125" style="1155" customWidth="1"/>
    <col min="775" max="775" width="10.28515625" style="1155" customWidth="1"/>
    <col min="776" max="1024" width="9.7109375" style="1155"/>
    <col min="1025" max="1025" width="22.85546875" style="1155" customWidth="1"/>
    <col min="1026" max="1026" width="8" style="1155" customWidth="1"/>
    <col min="1027" max="1027" width="14.140625" style="1155" customWidth="1"/>
    <col min="1028" max="1028" width="11.7109375" style="1155" customWidth="1"/>
    <col min="1029" max="1029" width="9.42578125" style="1155" customWidth="1"/>
    <col min="1030" max="1030" width="10.42578125" style="1155" customWidth="1"/>
    <col min="1031" max="1031" width="10.28515625" style="1155" customWidth="1"/>
    <col min="1032" max="1280" width="9.7109375" style="1155"/>
    <col min="1281" max="1281" width="22.85546875" style="1155" customWidth="1"/>
    <col min="1282" max="1282" width="8" style="1155" customWidth="1"/>
    <col min="1283" max="1283" width="14.140625" style="1155" customWidth="1"/>
    <col min="1284" max="1284" width="11.7109375" style="1155" customWidth="1"/>
    <col min="1285" max="1285" width="9.42578125" style="1155" customWidth="1"/>
    <col min="1286" max="1286" width="10.42578125" style="1155" customWidth="1"/>
    <col min="1287" max="1287" width="10.28515625" style="1155" customWidth="1"/>
    <col min="1288" max="1536" width="9.7109375" style="1155"/>
    <col min="1537" max="1537" width="22.85546875" style="1155" customWidth="1"/>
    <col min="1538" max="1538" width="8" style="1155" customWidth="1"/>
    <col min="1539" max="1539" width="14.140625" style="1155" customWidth="1"/>
    <col min="1540" max="1540" width="11.7109375" style="1155" customWidth="1"/>
    <col min="1541" max="1541" width="9.42578125" style="1155" customWidth="1"/>
    <col min="1542" max="1542" width="10.42578125" style="1155" customWidth="1"/>
    <col min="1543" max="1543" width="10.28515625" style="1155" customWidth="1"/>
    <col min="1544" max="1792" width="9.7109375" style="1155"/>
    <col min="1793" max="1793" width="22.85546875" style="1155" customWidth="1"/>
    <col min="1794" max="1794" width="8" style="1155" customWidth="1"/>
    <col min="1795" max="1795" width="14.140625" style="1155" customWidth="1"/>
    <col min="1796" max="1796" width="11.7109375" style="1155" customWidth="1"/>
    <col min="1797" max="1797" width="9.42578125" style="1155" customWidth="1"/>
    <col min="1798" max="1798" width="10.42578125" style="1155" customWidth="1"/>
    <col min="1799" max="1799" width="10.28515625" style="1155" customWidth="1"/>
    <col min="1800" max="2048" width="9.7109375" style="1155"/>
    <col min="2049" max="2049" width="22.85546875" style="1155" customWidth="1"/>
    <col min="2050" max="2050" width="8" style="1155" customWidth="1"/>
    <col min="2051" max="2051" width="14.140625" style="1155" customWidth="1"/>
    <col min="2052" max="2052" width="11.7109375" style="1155" customWidth="1"/>
    <col min="2053" max="2053" width="9.42578125" style="1155" customWidth="1"/>
    <col min="2054" max="2054" width="10.42578125" style="1155" customWidth="1"/>
    <col min="2055" max="2055" width="10.28515625" style="1155" customWidth="1"/>
    <col min="2056" max="2304" width="9.7109375" style="1155"/>
    <col min="2305" max="2305" width="22.85546875" style="1155" customWidth="1"/>
    <col min="2306" max="2306" width="8" style="1155" customWidth="1"/>
    <col min="2307" max="2307" width="14.140625" style="1155" customWidth="1"/>
    <col min="2308" max="2308" width="11.7109375" style="1155" customWidth="1"/>
    <col min="2309" max="2309" width="9.42578125" style="1155" customWidth="1"/>
    <col min="2310" max="2310" width="10.42578125" style="1155" customWidth="1"/>
    <col min="2311" max="2311" width="10.28515625" style="1155" customWidth="1"/>
    <col min="2312" max="2560" width="9.7109375" style="1155"/>
    <col min="2561" max="2561" width="22.85546875" style="1155" customWidth="1"/>
    <col min="2562" max="2562" width="8" style="1155" customWidth="1"/>
    <col min="2563" max="2563" width="14.140625" style="1155" customWidth="1"/>
    <col min="2564" max="2564" width="11.7109375" style="1155" customWidth="1"/>
    <col min="2565" max="2565" width="9.42578125" style="1155" customWidth="1"/>
    <col min="2566" max="2566" width="10.42578125" style="1155" customWidth="1"/>
    <col min="2567" max="2567" width="10.28515625" style="1155" customWidth="1"/>
    <col min="2568" max="2816" width="9.7109375" style="1155"/>
    <col min="2817" max="2817" width="22.85546875" style="1155" customWidth="1"/>
    <col min="2818" max="2818" width="8" style="1155" customWidth="1"/>
    <col min="2819" max="2819" width="14.140625" style="1155" customWidth="1"/>
    <col min="2820" max="2820" width="11.7109375" style="1155" customWidth="1"/>
    <col min="2821" max="2821" width="9.42578125" style="1155" customWidth="1"/>
    <col min="2822" max="2822" width="10.42578125" style="1155" customWidth="1"/>
    <col min="2823" max="2823" width="10.28515625" style="1155" customWidth="1"/>
    <col min="2824" max="3072" width="9.7109375" style="1155"/>
    <col min="3073" max="3073" width="22.85546875" style="1155" customWidth="1"/>
    <col min="3074" max="3074" width="8" style="1155" customWidth="1"/>
    <col min="3075" max="3075" width="14.140625" style="1155" customWidth="1"/>
    <col min="3076" max="3076" width="11.7109375" style="1155" customWidth="1"/>
    <col min="3077" max="3077" width="9.42578125" style="1155" customWidth="1"/>
    <col min="3078" max="3078" width="10.42578125" style="1155" customWidth="1"/>
    <col min="3079" max="3079" width="10.28515625" style="1155" customWidth="1"/>
    <col min="3080" max="3328" width="9.7109375" style="1155"/>
    <col min="3329" max="3329" width="22.85546875" style="1155" customWidth="1"/>
    <col min="3330" max="3330" width="8" style="1155" customWidth="1"/>
    <col min="3331" max="3331" width="14.140625" style="1155" customWidth="1"/>
    <col min="3332" max="3332" width="11.7109375" style="1155" customWidth="1"/>
    <col min="3333" max="3333" width="9.42578125" style="1155" customWidth="1"/>
    <col min="3334" max="3334" width="10.42578125" style="1155" customWidth="1"/>
    <col min="3335" max="3335" width="10.28515625" style="1155" customWidth="1"/>
    <col min="3336" max="3584" width="9.7109375" style="1155"/>
    <col min="3585" max="3585" width="22.85546875" style="1155" customWidth="1"/>
    <col min="3586" max="3586" width="8" style="1155" customWidth="1"/>
    <col min="3587" max="3587" width="14.140625" style="1155" customWidth="1"/>
    <col min="3588" max="3588" width="11.7109375" style="1155" customWidth="1"/>
    <col min="3589" max="3589" width="9.42578125" style="1155" customWidth="1"/>
    <col min="3590" max="3590" width="10.42578125" style="1155" customWidth="1"/>
    <col min="3591" max="3591" width="10.28515625" style="1155" customWidth="1"/>
    <col min="3592" max="3840" width="9.7109375" style="1155"/>
    <col min="3841" max="3841" width="22.85546875" style="1155" customWidth="1"/>
    <col min="3842" max="3842" width="8" style="1155" customWidth="1"/>
    <col min="3843" max="3843" width="14.140625" style="1155" customWidth="1"/>
    <col min="3844" max="3844" width="11.7109375" style="1155" customWidth="1"/>
    <col min="3845" max="3845" width="9.42578125" style="1155" customWidth="1"/>
    <col min="3846" max="3846" width="10.42578125" style="1155" customWidth="1"/>
    <col min="3847" max="3847" width="10.28515625" style="1155" customWidth="1"/>
    <col min="3848" max="4096" width="9.7109375" style="1155"/>
    <col min="4097" max="4097" width="22.85546875" style="1155" customWidth="1"/>
    <col min="4098" max="4098" width="8" style="1155" customWidth="1"/>
    <col min="4099" max="4099" width="14.140625" style="1155" customWidth="1"/>
    <col min="4100" max="4100" width="11.7109375" style="1155" customWidth="1"/>
    <col min="4101" max="4101" width="9.42578125" style="1155" customWidth="1"/>
    <col min="4102" max="4102" width="10.42578125" style="1155" customWidth="1"/>
    <col min="4103" max="4103" width="10.28515625" style="1155" customWidth="1"/>
    <col min="4104" max="4352" width="9.7109375" style="1155"/>
    <col min="4353" max="4353" width="22.85546875" style="1155" customWidth="1"/>
    <col min="4354" max="4354" width="8" style="1155" customWidth="1"/>
    <col min="4355" max="4355" width="14.140625" style="1155" customWidth="1"/>
    <col min="4356" max="4356" width="11.7109375" style="1155" customWidth="1"/>
    <col min="4357" max="4357" width="9.42578125" style="1155" customWidth="1"/>
    <col min="4358" max="4358" width="10.42578125" style="1155" customWidth="1"/>
    <col min="4359" max="4359" width="10.28515625" style="1155" customWidth="1"/>
    <col min="4360" max="4608" width="9.7109375" style="1155"/>
    <col min="4609" max="4609" width="22.85546875" style="1155" customWidth="1"/>
    <col min="4610" max="4610" width="8" style="1155" customWidth="1"/>
    <col min="4611" max="4611" width="14.140625" style="1155" customWidth="1"/>
    <col min="4612" max="4612" width="11.7109375" style="1155" customWidth="1"/>
    <col min="4613" max="4613" width="9.42578125" style="1155" customWidth="1"/>
    <col min="4614" max="4614" width="10.42578125" style="1155" customWidth="1"/>
    <col min="4615" max="4615" width="10.28515625" style="1155" customWidth="1"/>
    <col min="4616" max="4864" width="9.7109375" style="1155"/>
    <col min="4865" max="4865" width="22.85546875" style="1155" customWidth="1"/>
    <col min="4866" max="4866" width="8" style="1155" customWidth="1"/>
    <col min="4867" max="4867" width="14.140625" style="1155" customWidth="1"/>
    <col min="4868" max="4868" width="11.7109375" style="1155" customWidth="1"/>
    <col min="4869" max="4869" width="9.42578125" style="1155" customWidth="1"/>
    <col min="4870" max="4870" width="10.42578125" style="1155" customWidth="1"/>
    <col min="4871" max="4871" width="10.28515625" style="1155" customWidth="1"/>
    <col min="4872" max="5120" width="9.7109375" style="1155"/>
    <col min="5121" max="5121" width="22.85546875" style="1155" customWidth="1"/>
    <col min="5122" max="5122" width="8" style="1155" customWidth="1"/>
    <col min="5123" max="5123" width="14.140625" style="1155" customWidth="1"/>
    <col min="5124" max="5124" width="11.7109375" style="1155" customWidth="1"/>
    <col min="5125" max="5125" width="9.42578125" style="1155" customWidth="1"/>
    <col min="5126" max="5126" width="10.42578125" style="1155" customWidth="1"/>
    <col min="5127" max="5127" width="10.28515625" style="1155" customWidth="1"/>
    <col min="5128" max="5376" width="9.7109375" style="1155"/>
    <col min="5377" max="5377" width="22.85546875" style="1155" customWidth="1"/>
    <col min="5378" max="5378" width="8" style="1155" customWidth="1"/>
    <col min="5379" max="5379" width="14.140625" style="1155" customWidth="1"/>
    <col min="5380" max="5380" width="11.7109375" style="1155" customWidth="1"/>
    <col min="5381" max="5381" width="9.42578125" style="1155" customWidth="1"/>
    <col min="5382" max="5382" width="10.42578125" style="1155" customWidth="1"/>
    <col min="5383" max="5383" width="10.28515625" style="1155" customWidth="1"/>
    <col min="5384" max="5632" width="9.7109375" style="1155"/>
    <col min="5633" max="5633" width="22.85546875" style="1155" customWidth="1"/>
    <col min="5634" max="5634" width="8" style="1155" customWidth="1"/>
    <col min="5635" max="5635" width="14.140625" style="1155" customWidth="1"/>
    <col min="5636" max="5636" width="11.7109375" style="1155" customWidth="1"/>
    <col min="5637" max="5637" width="9.42578125" style="1155" customWidth="1"/>
    <col min="5638" max="5638" width="10.42578125" style="1155" customWidth="1"/>
    <col min="5639" max="5639" width="10.28515625" style="1155" customWidth="1"/>
    <col min="5640" max="5888" width="9.7109375" style="1155"/>
    <col min="5889" max="5889" width="22.85546875" style="1155" customWidth="1"/>
    <col min="5890" max="5890" width="8" style="1155" customWidth="1"/>
    <col min="5891" max="5891" width="14.140625" style="1155" customWidth="1"/>
    <col min="5892" max="5892" width="11.7109375" style="1155" customWidth="1"/>
    <col min="5893" max="5893" width="9.42578125" style="1155" customWidth="1"/>
    <col min="5894" max="5894" width="10.42578125" style="1155" customWidth="1"/>
    <col min="5895" max="5895" width="10.28515625" style="1155" customWidth="1"/>
    <col min="5896" max="6144" width="9.7109375" style="1155"/>
    <col min="6145" max="6145" width="22.85546875" style="1155" customWidth="1"/>
    <col min="6146" max="6146" width="8" style="1155" customWidth="1"/>
    <col min="6147" max="6147" width="14.140625" style="1155" customWidth="1"/>
    <col min="6148" max="6148" width="11.7109375" style="1155" customWidth="1"/>
    <col min="6149" max="6149" width="9.42578125" style="1155" customWidth="1"/>
    <col min="6150" max="6150" width="10.42578125" style="1155" customWidth="1"/>
    <col min="6151" max="6151" width="10.28515625" style="1155" customWidth="1"/>
    <col min="6152" max="6400" width="9.7109375" style="1155"/>
    <col min="6401" max="6401" width="22.85546875" style="1155" customWidth="1"/>
    <col min="6402" max="6402" width="8" style="1155" customWidth="1"/>
    <col min="6403" max="6403" width="14.140625" style="1155" customWidth="1"/>
    <col min="6404" max="6404" width="11.7109375" style="1155" customWidth="1"/>
    <col min="6405" max="6405" width="9.42578125" style="1155" customWidth="1"/>
    <col min="6406" max="6406" width="10.42578125" style="1155" customWidth="1"/>
    <col min="6407" max="6407" width="10.28515625" style="1155" customWidth="1"/>
    <col min="6408" max="6656" width="9.7109375" style="1155"/>
    <col min="6657" max="6657" width="22.85546875" style="1155" customWidth="1"/>
    <col min="6658" max="6658" width="8" style="1155" customWidth="1"/>
    <col min="6659" max="6659" width="14.140625" style="1155" customWidth="1"/>
    <col min="6660" max="6660" width="11.7109375" style="1155" customWidth="1"/>
    <col min="6661" max="6661" width="9.42578125" style="1155" customWidth="1"/>
    <col min="6662" max="6662" width="10.42578125" style="1155" customWidth="1"/>
    <col min="6663" max="6663" width="10.28515625" style="1155" customWidth="1"/>
    <col min="6664" max="6912" width="9.7109375" style="1155"/>
    <col min="6913" max="6913" width="22.85546875" style="1155" customWidth="1"/>
    <col min="6914" max="6914" width="8" style="1155" customWidth="1"/>
    <col min="6915" max="6915" width="14.140625" style="1155" customWidth="1"/>
    <col min="6916" max="6916" width="11.7109375" style="1155" customWidth="1"/>
    <col min="6917" max="6917" width="9.42578125" style="1155" customWidth="1"/>
    <col min="6918" max="6918" width="10.42578125" style="1155" customWidth="1"/>
    <col min="6919" max="6919" width="10.28515625" style="1155" customWidth="1"/>
    <col min="6920" max="7168" width="9.7109375" style="1155"/>
    <col min="7169" max="7169" width="22.85546875" style="1155" customWidth="1"/>
    <col min="7170" max="7170" width="8" style="1155" customWidth="1"/>
    <col min="7171" max="7171" width="14.140625" style="1155" customWidth="1"/>
    <col min="7172" max="7172" width="11.7109375" style="1155" customWidth="1"/>
    <col min="7173" max="7173" width="9.42578125" style="1155" customWidth="1"/>
    <col min="7174" max="7174" width="10.42578125" style="1155" customWidth="1"/>
    <col min="7175" max="7175" width="10.28515625" style="1155" customWidth="1"/>
    <col min="7176" max="7424" width="9.7109375" style="1155"/>
    <col min="7425" max="7425" width="22.85546875" style="1155" customWidth="1"/>
    <col min="7426" max="7426" width="8" style="1155" customWidth="1"/>
    <col min="7427" max="7427" width="14.140625" style="1155" customWidth="1"/>
    <col min="7428" max="7428" width="11.7109375" style="1155" customWidth="1"/>
    <col min="7429" max="7429" width="9.42578125" style="1155" customWidth="1"/>
    <col min="7430" max="7430" width="10.42578125" style="1155" customWidth="1"/>
    <col min="7431" max="7431" width="10.28515625" style="1155" customWidth="1"/>
    <col min="7432" max="7680" width="9.7109375" style="1155"/>
    <col min="7681" max="7681" width="22.85546875" style="1155" customWidth="1"/>
    <col min="7682" max="7682" width="8" style="1155" customWidth="1"/>
    <col min="7683" max="7683" width="14.140625" style="1155" customWidth="1"/>
    <col min="7684" max="7684" width="11.7109375" style="1155" customWidth="1"/>
    <col min="7685" max="7685" width="9.42578125" style="1155" customWidth="1"/>
    <col min="7686" max="7686" width="10.42578125" style="1155" customWidth="1"/>
    <col min="7687" max="7687" width="10.28515625" style="1155" customWidth="1"/>
    <col min="7688" max="7936" width="9.7109375" style="1155"/>
    <col min="7937" max="7937" width="22.85546875" style="1155" customWidth="1"/>
    <col min="7938" max="7938" width="8" style="1155" customWidth="1"/>
    <col min="7939" max="7939" width="14.140625" style="1155" customWidth="1"/>
    <col min="7940" max="7940" width="11.7109375" style="1155" customWidth="1"/>
    <col min="7941" max="7941" width="9.42578125" style="1155" customWidth="1"/>
    <col min="7942" max="7942" width="10.42578125" style="1155" customWidth="1"/>
    <col min="7943" max="7943" width="10.28515625" style="1155" customWidth="1"/>
    <col min="7944" max="8192" width="9.7109375" style="1155"/>
    <col min="8193" max="8193" width="22.85546875" style="1155" customWidth="1"/>
    <col min="8194" max="8194" width="8" style="1155" customWidth="1"/>
    <col min="8195" max="8195" width="14.140625" style="1155" customWidth="1"/>
    <col min="8196" max="8196" width="11.7109375" style="1155" customWidth="1"/>
    <col min="8197" max="8197" width="9.42578125" style="1155" customWidth="1"/>
    <col min="8198" max="8198" width="10.42578125" style="1155" customWidth="1"/>
    <col min="8199" max="8199" width="10.28515625" style="1155" customWidth="1"/>
    <col min="8200" max="8448" width="9.7109375" style="1155"/>
    <col min="8449" max="8449" width="22.85546875" style="1155" customWidth="1"/>
    <col min="8450" max="8450" width="8" style="1155" customWidth="1"/>
    <col min="8451" max="8451" width="14.140625" style="1155" customWidth="1"/>
    <col min="8452" max="8452" width="11.7109375" style="1155" customWidth="1"/>
    <col min="8453" max="8453" width="9.42578125" style="1155" customWidth="1"/>
    <col min="8454" max="8454" width="10.42578125" style="1155" customWidth="1"/>
    <col min="8455" max="8455" width="10.28515625" style="1155" customWidth="1"/>
    <col min="8456" max="8704" width="9.7109375" style="1155"/>
    <col min="8705" max="8705" width="22.85546875" style="1155" customWidth="1"/>
    <col min="8706" max="8706" width="8" style="1155" customWidth="1"/>
    <col min="8707" max="8707" width="14.140625" style="1155" customWidth="1"/>
    <col min="8708" max="8708" width="11.7109375" style="1155" customWidth="1"/>
    <col min="8709" max="8709" width="9.42578125" style="1155" customWidth="1"/>
    <col min="8710" max="8710" width="10.42578125" style="1155" customWidth="1"/>
    <col min="8711" max="8711" width="10.28515625" style="1155" customWidth="1"/>
    <col min="8712" max="8960" width="9.7109375" style="1155"/>
    <col min="8961" max="8961" width="22.85546875" style="1155" customWidth="1"/>
    <col min="8962" max="8962" width="8" style="1155" customWidth="1"/>
    <col min="8963" max="8963" width="14.140625" style="1155" customWidth="1"/>
    <col min="8964" max="8964" width="11.7109375" style="1155" customWidth="1"/>
    <col min="8965" max="8965" width="9.42578125" style="1155" customWidth="1"/>
    <col min="8966" max="8966" width="10.42578125" style="1155" customWidth="1"/>
    <col min="8967" max="8967" width="10.28515625" style="1155" customWidth="1"/>
    <col min="8968" max="9216" width="9.7109375" style="1155"/>
    <col min="9217" max="9217" width="22.85546875" style="1155" customWidth="1"/>
    <col min="9218" max="9218" width="8" style="1155" customWidth="1"/>
    <col min="9219" max="9219" width="14.140625" style="1155" customWidth="1"/>
    <col min="9220" max="9220" width="11.7109375" style="1155" customWidth="1"/>
    <col min="9221" max="9221" width="9.42578125" style="1155" customWidth="1"/>
    <col min="9222" max="9222" width="10.42578125" style="1155" customWidth="1"/>
    <col min="9223" max="9223" width="10.28515625" style="1155" customWidth="1"/>
    <col min="9224" max="9472" width="9.7109375" style="1155"/>
    <col min="9473" max="9473" width="22.85546875" style="1155" customWidth="1"/>
    <col min="9474" max="9474" width="8" style="1155" customWidth="1"/>
    <col min="9475" max="9475" width="14.140625" style="1155" customWidth="1"/>
    <col min="9476" max="9476" width="11.7109375" style="1155" customWidth="1"/>
    <col min="9477" max="9477" width="9.42578125" style="1155" customWidth="1"/>
    <col min="9478" max="9478" width="10.42578125" style="1155" customWidth="1"/>
    <col min="9479" max="9479" width="10.28515625" style="1155" customWidth="1"/>
    <col min="9480" max="9728" width="9.7109375" style="1155"/>
    <col min="9729" max="9729" width="22.85546875" style="1155" customWidth="1"/>
    <col min="9730" max="9730" width="8" style="1155" customWidth="1"/>
    <col min="9731" max="9731" width="14.140625" style="1155" customWidth="1"/>
    <col min="9732" max="9732" width="11.7109375" style="1155" customWidth="1"/>
    <col min="9733" max="9733" width="9.42578125" style="1155" customWidth="1"/>
    <col min="9734" max="9734" width="10.42578125" style="1155" customWidth="1"/>
    <col min="9735" max="9735" width="10.28515625" style="1155" customWidth="1"/>
    <col min="9736" max="9984" width="9.7109375" style="1155"/>
    <col min="9985" max="9985" width="22.85546875" style="1155" customWidth="1"/>
    <col min="9986" max="9986" width="8" style="1155" customWidth="1"/>
    <col min="9987" max="9987" width="14.140625" style="1155" customWidth="1"/>
    <col min="9988" max="9988" width="11.7109375" style="1155" customWidth="1"/>
    <col min="9989" max="9989" width="9.42578125" style="1155" customWidth="1"/>
    <col min="9990" max="9990" width="10.42578125" style="1155" customWidth="1"/>
    <col min="9991" max="9991" width="10.28515625" style="1155" customWidth="1"/>
    <col min="9992" max="10240" width="9.7109375" style="1155"/>
    <col min="10241" max="10241" width="22.85546875" style="1155" customWidth="1"/>
    <col min="10242" max="10242" width="8" style="1155" customWidth="1"/>
    <col min="10243" max="10243" width="14.140625" style="1155" customWidth="1"/>
    <col min="10244" max="10244" width="11.7109375" style="1155" customWidth="1"/>
    <col min="10245" max="10245" width="9.42578125" style="1155" customWidth="1"/>
    <col min="10246" max="10246" width="10.42578125" style="1155" customWidth="1"/>
    <col min="10247" max="10247" width="10.28515625" style="1155" customWidth="1"/>
    <col min="10248" max="10496" width="9.7109375" style="1155"/>
    <col min="10497" max="10497" width="22.85546875" style="1155" customWidth="1"/>
    <col min="10498" max="10498" width="8" style="1155" customWidth="1"/>
    <col min="10499" max="10499" width="14.140625" style="1155" customWidth="1"/>
    <col min="10500" max="10500" width="11.7109375" style="1155" customWidth="1"/>
    <col min="10501" max="10501" width="9.42578125" style="1155" customWidth="1"/>
    <col min="10502" max="10502" width="10.42578125" style="1155" customWidth="1"/>
    <col min="10503" max="10503" width="10.28515625" style="1155" customWidth="1"/>
    <col min="10504" max="10752" width="9.7109375" style="1155"/>
    <col min="10753" max="10753" width="22.85546875" style="1155" customWidth="1"/>
    <col min="10754" max="10754" width="8" style="1155" customWidth="1"/>
    <col min="10755" max="10755" width="14.140625" style="1155" customWidth="1"/>
    <col min="10756" max="10756" width="11.7109375" style="1155" customWidth="1"/>
    <col min="10757" max="10757" width="9.42578125" style="1155" customWidth="1"/>
    <col min="10758" max="10758" width="10.42578125" style="1155" customWidth="1"/>
    <col min="10759" max="10759" width="10.28515625" style="1155" customWidth="1"/>
    <col min="10760" max="11008" width="9.7109375" style="1155"/>
    <col min="11009" max="11009" width="22.85546875" style="1155" customWidth="1"/>
    <col min="11010" max="11010" width="8" style="1155" customWidth="1"/>
    <col min="11011" max="11011" width="14.140625" style="1155" customWidth="1"/>
    <col min="11012" max="11012" width="11.7109375" style="1155" customWidth="1"/>
    <col min="11013" max="11013" width="9.42578125" style="1155" customWidth="1"/>
    <col min="11014" max="11014" width="10.42578125" style="1155" customWidth="1"/>
    <col min="11015" max="11015" width="10.28515625" style="1155" customWidth="1"/>
    <col min="11016" max="11264" width="9.7109375" style="1155"/>
    <col min="11265" max="11265" width="22.85546875" style="1155" customWidth="1"/>
    <col min="11266" max="11266" width="8" style="1155" customWidth="1"/>
    <col min="11267" max="11267" width="14.140625" style="1155" customWidth="1"/>
    <col min="11268" max="11268" width="11.7109375" style="1155" customWidth="1"/>
    <col min="11269" max="11269" width="9.42578125" style="1155" customWidth="1"/>
    <col min="11270" max="11270" width="10.42578125" style="1155" customWidth="1"/>
    <col min="11271" max="11271" width="10.28515625" style="1155" customWidth="1"/>
    <col min="11272" max="11520" width="9.7109375" style="1155"/>
    <col min="11521" max="11521" width="22.85546875" style="1155" customWidth="1"/>
    <col min="11522" max="11522" width="8" style="1155" customWidth="1"/>
    <col min="11523" max="11523" width="14.140625" style="1155" customWidth="1"/>
    <col min="11524" max="11524" width="11.7109375" style="1155" customWidth="1"/>
    <col min="11525" max="11525" width="9.42578125" style="1155" customWidth="1"/>
    <col min="11526" max="11526" width="10.42578125" style="1155" customWidth="1"/>
    <col min="11527" max="11527" width="10.28515625" style="1155" customWidth="1"/>
    <col min="11528" max="11776" width="9.7109375" style="1155"/>
    <col min="11777" max="11777" width="22.85546875" style="1155" customWidth="1"/>
    <col min="11778" max="11778" width="8" style="1155" customWidth="1"/>
    <col min="11779" max="11779" width="14.140625" style="1155" customWidth="1"/>
    <col min="11780" max="11780" width="11.7109375" style="1155" customWidth="1"/>
    <col min="11781" max="11781" width="9.42578125" style="1155" customWidth="1"/>
    <col min="11782" max="11782" width="10.42578125" style="1155" customWidth="1"/>
    <col min="11783" max="11783" width="10.28515625" style="1155" customWidth="1"/>
    <col min="11784" max="12032" width="9.7109375" style="1155"/>
    <col min="12033" max="12033" width="22.85546875" style="1155" customWidth="1"/>
    <col min="12034" max="12034" width="8" style="1155" customWidth="1"/>
    <col min="12035" max="12035" width="14.140625" style="1155" customWidth="1"/>
    <col min="12036" max="12036" width="11.7109375" style="1155" customWidth="1"/>
    <col min="12037" max="12037" width="9.42578125" style="1155" customWidth="1"/>
    <col min="12038" max="12038" width="10.42578125" style="1155" customWidth="1"/>
    <col min="12039" max="12039" width="10.28515625" style="1155" customWidth="1"/>
    <col min="12040" max="12288" width="9.7109375" style="1155"/>
    <col min="12289" max="12289" width="22.85546875" style="1155" customWidth="1"/>
    <col min="12290" max="12290" width="8" style="1155" customWidth="1"/>
    <col min="12291" max="12291" width="14.140625" style="1155" customWidth="1"/>
    <col min="12292" max="12292" width="11.7109375" style="1155" customWidth="1"/>
    <col min="12293" max="12293" width="9.42578125" style="1155" customWidth="1"/>
    <col min="12294" max="12294" width="10.42578125" style="1155" customWidth="1"/>
    <col min="12295" max="12295" width="10.28515625" style="1155" customWidth="1"/>
    <col min="12296" max="12544" width="9.7109375" style="1155"/>
    <col min="12545" max="12545" width="22.85546875" style="1155" customWidth="1"/>
    <col min="12546" max="12546" width="8" style="1155" customWidth="1"/>
    <col min="12547" max="12547" width="14.140625" style="1155" customWidth="1"/>
    <col min="12548" max="12548" width="11.7109375" style="1155" customWidth="1"/>
    <col min="12549" max="12549" width="9.42578125" style="1155" customWidth="1"/>
    <col min="12550" max="12550" width="10.42578125" style="1155" customWidth="1"/>
    <col min="12551" max="12551" width="10.28515625" style="1155" customWidth="1"/>
    <col min="12552" max="12800" width="9.7109375" style="1155"/>
    <col min="12801" max="12801" width="22.85546875" style="1155" customWidth="1"/>
    <col min="12802" max="12802" width="8" style="1155" customWidth="1"/>
    <col min="12803" max="12803" width="14.140625" style="1155" customWidth="1"/>
    <col min="12804" max="12804" width="11.7109375" style="1155" customWidth="1"/>
    <col min="12805" max="12805" width="9.42578125" style="1155" customWidth="1"/>
    <col min="12806" max="12806" width="10.42578125" style="1155" customWidth="1"/>
    <col min="12807" max="12807" width="10.28515625" style="1155" customWidth="1"/>
    <col min="12808" max="13056" width="9.7109375" style="1155"/>
    <col min="13057" max="13057" width="22.85546875" style="1155" customWidth="1"/>
    <col min="13058" max="13058" width="8" style="1155" customWidth="1"/>
    <col min="13059" max="13059" width="14.140625" style="1155" customWidth="1"/>
    <col min="13060" max="13060" width="11.7109375" style="1155" customWidth="1"/>
    <col min="13061" max="13061" width="9.42578125" style="1155" customWidth="1"/>
    <col min="13062" max="13062" width="10.42578125" style="1155" customWidth="1"/>
    <col min="13063" max="13063" width="10.28515625" style="1155" customWidth="1"/>
    <col min="13064" max="13312" width="9.7109375" style="1155"/>
    <col min="13313" max="13313" width="22.85546875" style="1155" customWidth="1"/>
    <col min="13314" max="13314" width="8" style="1155" customWidth="1"/>
    <col min="13315" max="13315" width="14.140625" style="1155" customWidth="1"/>
    <col min="13316" max="13316" width="11.7109375" style="1155" customWidth="1"/>
    <col min="13317" max="13317" width="9.42578125" style="1155" customWidth="1"/>
    <col min="13318" max="13318" width="10.42578125" style="1155" customWidth="1"/>
    <col min="13319" max="13319" width="10.28515625" style="1155" customWidth="1"/>
    <col min="13320" max="13568" width="9.7109375" style="1155"/>
    <col min="13569" max="13569" width="22.85546875" style="1155" customWidth="1"/>
    <col min="13570" max="13570" width="8" style="1155" customWidth="1"/>
    <col min="13571" max="13571" width="14.140625" style="1155" customWidth="1"/>
    <col min="13572" max="13572" width="11.7109375" style="1155" customWidth="1"/>
    <col min="13573" max="13573" width="9.42578125" style="1155" customWidth="1"/>
    <col min="13574" max="13574" width="10.42578125" style="1155" customWidth="1"/>
    <col min="13575" max="13575" width="10.28515625" style="1155" customWidth="1"/>
    <col min="13576" max="13824" width="9.7109375" style="1155"/>
    <col min="13825" max="13825" width="22.85546875" style="1155" customWidth="1"/>
    <col min="13826" max="13826" width="8" style="1155" customWidth="1"/>
    <col min="13827" max="13827" width="14.140625" style="1155" customWidth="1"/>
    <col min="13828" max="13828" width="11.7109375" style="1155" customWidth="1"/>
    <col min="13829" max="13829" width="9.42578125" style="1155" customWidth="1"/>
    <col min="13830" max="13830" width="10.42578125" style="1155" customWidth="1"/>
    <col min="13831" max="13831" width="10.28515625" style="1155" customWidth="1"/>
    <col min="13832" max="14080" width="9.7109375" style="1155"/>
    <col min="14081" max="14081" width="22.85546875" style="1155" customWidth="1"/>
    <col min="14082" max="14082" width="8" style="1155" customWidth="1"/>
    <col min="14083" max="14083" width="14.140625" style="1155" customWidth="1"/>
    <col min="14084" max="14084" width="11.7109375" style="1155" customWidth="1"/>
    <col min="14085" max="14085" width="9.42578125" style="1155" customWidth="1"/>
    <col min="14086" max="14086" width="10.42578125" style="1155" customWidth="1"/>
    <col min="14087" max="14087" width="10.28515625" style="1155" customWidth="1"/>
    <col min="14088" max="14336" width="9.7109375" style="1155"/>
    <col min="14337" max="14337" width="22.85546875" style="1155" customWidth="1"/>
    <col min="14338" max="14338" width="8" style="1155" customWidth="1"/>
    <col min="14339" max="14339" width="14.140625" style="1155" customWidth="1"/>
    <col min="14340" max="14340" width="11.7109375" style="1155" customWidth="1"/>
    <col min="14341" max="14341" width="9.42578125" style="1155" customWidth="1"/>
    <col min="14342" max="14342" width="10.42578125" style="1155" customWidth="1"/>
    <col min="14343" max="14343" width="10.28515625" style="1155" customWidth="1"/>
    <col min="14344" max="14592" width="9.7109375" style="1155"/>
    <col min="14593" max="14593" width="22.85546875" style="1155" customWidth="1"/>
    <col min="14594" max="14594" width="8" style="1155" customWidth="1"/>
    <col min="14595" max="14595" width="14.140625" style="1155" customWidth="1"/>
    <col min="14596" max="14596" width="11.7109375" style="1155" customWidth="1"/>
    <col min="14597" max="14597" width="9.42578125" style="1155" customWidth="1"/>
    <col min="14598" max="14598" width="10.42578125" style="1155" customWidth="1"/>
    <col min="14599" max="14599" width="10.28515625" style="1155" customWidth="1"/>
    <col min="14600" max="14848" width="9.7109375" style="1155"/>
    <col min="14849" max="14849" width="22.85546875" style="1155" customWidth="1"/>
    <col min="14850" max="14850" width="8" style="1155" customWidth="1"/>
    <col min="14851" max="14851" width="14.140625" style="1155" customWidth="1"/>
    <col min="14852" max="14852" width="11.7109375" style="1155" customWidth="1"/>
    <col min="14853" max="14853" width="9.42578125" style="1155" customWidth="1"/>
    <col min="14854" max="14854" width="10.42578125" style="1155" customWidth="1"/>
    <col min="14855" max="14855" width="10.28515625" style="1155" customWidth="1"/>
    <col min="14856" max="15104" width="9.7109375" style="1155"/>
    <col min="15105" max="15105" width="22.85546875" style="1155" customWidth="1"/>
    <col min="15106" max="15106" width="8" style="1155" customWidth="1"/>
    <col min="15107" max="15107" width="14.140625" style="1155" customWidth="1"/>
    <col min="15108" max="15108" width="11.7109375" style="1155" customWidth="1"/>
    <col min="15109" max="15109" width="9.42578125" style="1155" customWidth="1"/>
    <col min="15110" max="15110" width="10.42578125" style="1155" customWidth="1"/>
    <col min="15111" max="15111" width="10.28515625" style="1155" customWidth="1"/>
    <col min="15112" max="15360" width="9.7109375" style="1155"/>
    <col min="15361" max="15361" width="22.85546875" style="1155" customWidth="1"/>
    <col min="15362" max="15362" width="8" style="1155" customWidth="1"/>
    <col min="15363" max="15363" width="14.140625" style="1155" customWidth="1"/>
    <col min="15364" max="15364" width="11.7109375" style="1155" customWidth="1"/>
    <col min="15365" max="15365" width="9.42578125" style="1155" customWidth="1"/>
    <col min="15366" max="15366" width="10.42578125" style="1155" customWidth="1"/>
    <col min="15367" max="15367" width="10.28515625" style="1155" customWidth="1"/>
    <col min="15368" max="15616" width="9.7109375" style="1155"/>
    <col min="15617" max="15617" width="22.85546875" style="1155" customWidth="1"/>
    <col min="15618" max="15618" width="8" style="1155" customWidth="1"/>
    <col min="15619" max="15619" width="14.140625" style="1155" customWidth="1"/>
    <col min="15620" max="15620" width="11.7109375" style="1155" customWidth="1"/>
    <col min="15621" max="15621" width="9.42578125" style="1155" customWidth="1"/>
    <col min="15622" max="15622" width="10.42578125" style="1155" customWidth="1"/>
    <col min="15623" max="15623" width="10.28515625" style="1155" customWidth="1"/>
    <col min="15624" max="15872" width="9.7109375" style="1155"/>
    <col min="15873" max="15873" width="22.85546875" style="1155" customWidth="1"/>
    <col min="15874" max="15874" width="8" style="1155" customWidth="1"/>
    <col min="15875" max="15875" width="14.140625" style="1155" customWidth="1"/>
    <col min="15876" max="15876" width="11.7109375" style="1155" customWidth="1"/>
    <col min="15877" max="15877" width="9.42578125" style="1155" customWidth="1"/>
    <col min="15878" max="15878" width="10.42578125" style="1155" customWidth="1"/>
    <col min="15879" max="15879" width="10.28515625" style="1155" customWidth="1"/>
    <col min="15880" max="16128" width="9.7109375" style="1155"/>
    <col min="16129" max="16129" width="22.85546875" style="1155" customWidth="1"/>
    <col min="16130" max="16130" width="8" style="1155" customWidth="1"/>
    <col min="16131" max="16131" width="14.140625" style="1155" customWidth="1"/>
    <col min="16132" max="16132" width="11.7109375" style="1155" customWidth="1"/>
    <col min="16133" max="16133" width="9.42578125" style="1155" customWidth="1"/>
    <col min="16134" max="16134" width="10.42578125" style="1155" customWidth="1"/>
    <col min="16135" max="16135" width="10.28515625" style="1155" customWidth="1"/>
    <col min="16136" max="16384" width="9.7109375" style="1155"/>
  </cols>
  <sheetData>
    <row r="1" spans="1:11" ht="14.25" customHeight="1">
      <c r="A1" s="1921" t="s">
        <v>1737</v>
      </c>
    </row>
    <row r="2" spans="1:11" ht="12.75" customHeight="1">
      <c r="A2" s="2193" t="s">
        <v>876</v>
      </c>
      <c r="B2" s="2193"/>
      <c r="C2" s="2193"/>
      <c r="D2" s="2193"/>
      <c r="E2" s="2193"/>
      <c r="F2" s="2193"/>
      <c r="G2" s="2193"/>
    </row>
    <row r="3" spans="1:11" ht="21.75" customHeight="1">
      <c r="A3" s="2194" t="s">
        <v>877</v>
      </c>
      <c r="B3" s="2194"/>
      <c r="C3" s="2194"/>
      <c r="D3" s="2194"/>
      <c r="E3" s="2194"/>
      <c r="F3" s="2194"/>
      <c r="G3" s="2194"/>
    </row>
    <row r="4" spans="1:11" ht="12.75" customHeight="1">
      <c r="A4" s="1156">
        <v>2016</v>
      </c>
      <c r="B4" s="1157"/>
      <c r="C4" s="1157"/>
      <c r="D4" s="1158"/>
      <c r="E4" s="1158"/>
      <c r="F4" s="1158"/>
      <c r="G4" s="1159" t="s">
        <v>673</v>
      </c>
    </row>
    <row r="5" spans="1:11" ht="12.75" customHeight="1">
      <c r="A5" s="2195" t="s">
        <v>411</v>
      </c>
      <c r="B5" s="2198" t="s">
        <v>878</v>
      </c>
      <c r="C5" s="2199"/>
      <c r="D5" s="2199"/>
      <c r="E5" s="2199"/>
      <c r="F5" s="2199"/>
      <c r="G5" s="2200"/>
    </row>
    <row r="6" spans="1:11" ht="12.75" customHeight="1">
      <c r="A6" s="2196"/>
      <c r="B6" s="1161"/>
      <c r="C6" s="2195" t="s">
        <v>879</v>
      </c>
      <c r="D6" s="2209" t="s">
        <v>880</v>
      </c>
      <c r="E6" s="2209" t="s">
        <v>881</v>
      </c>
      <c r="F6" s="2209" t="s">
        <v>882</v>
      </c>
      <c r="G6" s="2209" t="s">
        <v>883</v>
      </c>
    </row>
    <row r="7" spans="1:11" ht="12.75" customHeight="1">
      <c r="A7" s="2196"/>
      <c r="B7" s="1164" t="s">
        <v>0</v>
      </c>
      <c r="C7" s="2208"/>
      <c r="D7" s="2208"/>
      <c r="E7" s="2208"/>
      <c r="F7" s="2208"/>
      <c r="G7" s="2208"/>
    </row>
    <row r="8" spans="1:11" ht="12.75" customHeight="1">
      <c r="A8" s="2196"/>
      <c r="B8" s="1164"/>
      <c r="C8" s="2208"/>
      <c r="D8" s="2208"/>
      <c r="E8" s="2208"/>
      <c r="F8" s="2208"/>
      <c r="G8" s="2208"/>
    </row>
    <row r="9" spans="1:11" ht="9" customHeight="1">
      <c r="A9" s="1171"/>
      <c r="B9" s="1172"/>
      <c r="C9" s="1212"/>
      <c r="D9" s="1173"/>
    </row>
    <row r="10" spans="1:11" ht="12" customHeight="1">
      <c r="A10" s="1171" t="s">
        <v>28</v>
      </c>
      <c r="B10" s="1213">
        <f t="shared" ref="B10:G10" si="0">B12+B48+B50</f>
        <v>4716</v>
      </c>
      <c r="C10" s="1213">
        <f t="shared" si="0"/>
        <v>791</v>
      </c>
      <c r="D10" s="1174">
        <f t="shared" si="0"/>
        <v>2192</v>
      </c>
      <c r="E10" s="1174">
        <f t="shared" si="0"/>
        <v>289</v>
      </c>
      <c r="F10" s="1174">
        <f t="shared" si="0"/>
        <v>37</v>
      </c>
      <c r="G10" s="1174">
        <f t="shared" si="0"/>
        <v>1407</v>
      </c>
      <c r="H10" s="1214"/>
      <c r="I10" s="1214"/>
      <c r="J10" s="1214"/>
      <c r="K10" s="1214"/>
    </row>
    <row r="11" spans="1:11" ht="9" customHeight="1">
      <c r="A11" s="1171"/>
      <c r="B11" s="1213"/>
      <c r="C11" s="1213"/>
      <c r="D11" s="1174"/>
      <c r="E11" s="1174"/>
      <c r="F11" s="1174"/>
      <c r="G11" s="1174"/>
      <c r="H11" s="1214"/>
      <c r="I11" s="1214"/>
      <c r="J11" s="1214"/>
      <c r="K11" s="1214"/>
    </row>
    <row r="12" spans="1:11" ht="12" customHeight="1">
      <c r="A12" s="954" t="s">
        <v>418</v>
      </c>
      <c r="B12" s="1215">
        <v>4020</v>
      </c>
      <c r="C12" s="1215">
        <v>561</v>
      </c>
      <c r="D12" s="1198">
        <v>1885</v>
      </c>
      <c r="E12" s="1198">
        <v>269</v>
      </c>
      <c r="F12" s="1198">
        <v>25</v>
      </c>
      <c r="G12" s="1198">
        <v>1280</v>
      </c>
      <c r="H12" s="1214"/>
      <c r="I12" s="1214"/>
      <c r="J12" s="1214"/>
      <c r="K12" s="1214"/>
    </row>
    <row r="13" spans="1:11" ht="9" customHeight="1">
      <c r="A13" s="952"/>
      <c r="B13" s="1216"/>
      <c r="C13" s="1213"/>
      <c r="D13" s="1217"/>
      <c r="E13" s="1217"/>
      <c r="F13" s="1217"/>
      <c r="G13" s="1218"/>
      <c r="H13" s="1214"/>
      <c r="I13" s="1214"/>
      <c r="J13" s="1214"/>
      <c r="K13" s="1214"/>
    </row>
    <row r="14" spans="1:11" s="1180" customFormat="1" ht="12" customHeight="1">
      <c r="A14" s="954" t="s">
        <v>419</v>
      </c>
      <c r="B14" s="1215">
        <f>SUM(B16:B23)</f>
        <v>1366</v>
      </c>
      <c r="C14" s="1219">
        <v>186</v>
      </c>
      <c r="D14" s="1220">
        <v>694</v>
      </c>
      <c r="E14" s="1220">
        <v>71</v>
      </c>
      <c r="F14" s="1220">
        <v>9</v>
      </c>
      <c r="G14" s="1220">
        <v>406</v>
      </c>
      <c r="H14" s="1214"/>
      <c r="I14" s="1214"/>
      <c r="J14" s="1214"/>
      <c r="K14" s="1221"/>
    </row>
    <row r="15" spans="1:11" s="1180" customFormat="1" ht="9" customHeight="1">
      <c r="A15" s="954"/>
      <c r="B15" s="1215"/>
      <c r="C15" s="1219"/>
      <c r="D15" s="1220"/>
      <c r="E15" s="1220"/>
      <c r="F15" s="1220"/>
      <c r="G15" s="1220"/>
      <c r="H15" s="1214"/>
      <c r="I15" s="1214"/>
      <c r="J15" s="1214"/>
      <c r="K15" s="1221"/>
    </row>
    <row r="16" spans="1:11" s="1180" customFormat="1" ht="12.75" customHeight="1">
      <c r="A16" s="1202" t="s">
        <v>884</v>
      </c>
      <c r="B16" s="1215">
        <f t="shared" ref="B16:B23" si="1">SUM(C16:G16)</f>
        <v>196</v>
      </c>
      <c r="C16" s="1219">
        <v>27</v>
      </c>
      <c r="D16" s="1220">
        <v>86</v>
      </c>
      <c r="E16" s="1220">
        <v>20</v>
      </c>
      <c r="F16" s="1220">
        <v>1</v>
      </c>
      <c r="G16" s="1220">
        <v>62</v>
      </c>
      <c r="H16" s="1214"/>
      <c r="I16" s="1214"/>
      <c r="J16" s="1214"/>
      <c r="K16" s="1221"/>
    </row>
    <row r="17" spans="1:11" s="1180" customFormat="1" ht="12.75" customHeight="1">
      <c r="A17" s="1202" t="s">
        <v>885</v>
      </c>
      <c r="B17" s="1215">
        <f t="shared" si="1"/>
        <v>124</v>
      </c>
      <c r="C17" s="1219">
        <v>26</v>
      </c>
      <c r="D17" s="1220">
        <v>59</v>
      </c>
      <c r="E17" s="1220">
        <v>4</v>
      </c>
      <c r="F17" s="1220">
        <v>0</v>
      </c>
      <c r="G17" s="1220">
        <v>35</v>
      </c>
      <c r="H17" s="1214"/>
      <c r="I17" s="1214"/>
      <c r="J17" s="1214"/>
      <c r="K17" s="1221"/>
    </row>
    <row r="18" spans="1:11" s="1180" customFormat="1" ht="12.75" customHeight="1">
      <c r="A18" s="1202" t="s">
        <v>886</v>
      </c>
      <c r="B18" s="1215">
        <f t="shared" si="1"/>
        <v>116</v>
      </c>
      <c r="C18" s="1219">
        <v>14</v>
      </c>
      <c r="D18" s="1220">
        <v>63</v>
      </c>
      <c r="E18" s="1220">
        <v>3</v>
      </c>
      <c r="F18" s="1220">
        <v>1</v>
      </c>
      <c r="G18" s="1220">
        <v>35</v>
      </c>
      <c r="H18" s="1214"/>
      <c r="I18" s="1214"/>
      <c r="J18" s="1214"/>
      <c r="K18" s="1221"/>
    </row>
    <row r="19" spans="1:11" s="1180" customFormat="1" ht="12.75" customHeight="1">
      <c r="A19" s="1202" t="s">
        <v>887</v>
      </c>
      <c r="B19" s="1215">
        <f t="shared" si="1"/>
        <v>283</v>
      </c>
      <c r="C19" s="1219">
        <v>23</v>
      </c>
      <c r="D19" s="1220">
        <v>164</v>
      </c>
      <c r="E19" s="1220">
        <v>11</v>
      </c>
      <c r="F19" s="1220">
        <v>3</v>
      </c>
      <c r="G19" s="1220">
        <v>82</v>
      </c>
      <c r="H19" s="1214"/>
      <c r="I19" s="1214"/>
      <c r="J19" s="1214"/>
      <c r="K19" s="1221"/>
    </row>
    <row r="20" spans="1:11" s="1180" customFormat="1" ht="12.75" customHeight="1">
      <c r="A20" s="1202" t="s">
        <v>888</v>
      </c>
      <c r="B20" s="1215">
        <f t="shared" si="1"/>
        <v>83</v>
      </c>
      <c r="C20" s="1219">
        <v>30</v>
      </c>
      <c r="D20" s="1220">
        <v>23</v>
      </c>
      <c r="E20" s="1220">
        <v>5</v>
      </c>
      <c r="F20" s="1220">
        <v>1</v>
      </c>
      <c r="G20" s="1220">
        <v>24</v>
      </c>
      <c r="H20" s="1214"/>
      <c r="I20" s="1214"/>
      <c r="J20" s="1214"/>
      <c r="K20" s="1221"/>
    </row>
    <row r="21" spans="1:11" s="1180" customFormat="1" ht="12.75" customHeight="1">
      <c r="A21" s="1202" t="s">
        <v>889</v>
      </c>
      <c r="B21" s="1215">
        <f t="shared" si="1"/>
        <v>143</v>
      </c>
      <c r="C21" s="1219">
        <v>25</v>
      </c>
      <c r="D21" s="1220">
        <v>54</v>
      </c>
      <c r="E21" s="1220">
        <v>5</v>
      </c>
      <c r="F21" s="1220">
        <v>0</v>
      </c>
      <c r="G21" s="1220">
        <v>59</v>
      </c>
      <c r="H21" s="1214"/>
      <c r="I21" s="1214"/>
      <c r="J21" s="1214"/>
      <c r="K21" s="1221"/>
    </row>
    <row r="22" spans="1:11" s="1180" customFormat="1" ht="12.75" customHeight="1">
      <c r="A22" s="1202" t="s">
        <v>890</v>
      </c>
      <c r="B22" s="1215">
        <f t="shared" si="1"/>
        <v>314</v>
      </c>
      <c r="C22" s="1219">
        <v>27</v>
      </c>
      <c r="D22" s="1220">
        <v>196</v>
      </c>
      <c r="E22" s="1220">
        <v>10</v>
      </c>
      <c r="F22" s="1220">
        <v>3</v>
      </c>
      <c r="G22" s="1220">
        <v>78</v>
      </c>
      <c r="H22" s="1214"/>
      <c r="I22" s="1214"/>
      <c r="J22" s="1214"/>
      <c r="K22" s="1221"/>
    </row>
    <row r="23" spans="1:11" s="1180" customFormat="1" ht="12.75" customHeight="1">
      <c r="A23" s="1202" t="s">
        <v>891</v>
      </c>
      <c r="B23" s="1215">
        <f t="shared" si="1"/>
        <v>107</v>
      </c>
      <c r="C23" s="1219">
        <v>14</v>
      </c>
      <c r="D23" s="1220">
        <v>49</v>
      </c>
      <c r="E23" s="1220">
        <v>13</v>
      </c>
      <c r="F23" s="1220">
        <v>0</v>
      </c>
      <c r="G23" s="1220">
        <v>31</v>
      </c>
      <c r="H23" s="1214"/>
      <c r="I23" s="1214"/>
      <c r="J23" s="1214"/>
      <c r="K23" s="1221"/>
    </row>
    <row r="24" spans="1:11" s="1180" customFormat="1" ht="9" customHeight="1">
      <c r="A24" s="954"/>
      <c r="B24" s="1215"/>
      <c r="C24" s="1219"/>
      <c r="D24" s="1220"/>
      <c r="E24" s="1220"/>
      <c r="F24" s="1220"/>
      <c r="G24" s="1220"/>
      <c r="H24" s="1214"/>
      <c r="I24" s="1214"/>
      <c r="J24" s="1214"/>
      <c r="K24" s="1221"/>
    </row>
    <row r="25" spans="1:11" s="1180" customFormat="1" ht="12" customHeight="1">
      <c r="A25" s="954" t="s">
        <v>421</v>
      </c>
      <c r="B25" s="1215">
        <f>SUM(B27:B34)</f>
        <v>1119</v>
      </c>
      <c r="C25" s="1219">
        <v>115</v>
      </c>
      <c r="D25" s="1222">
        <v>567</v>
      </c>
      <c r="E25" s="1222">
        <v>62</v>
      </c>
      <c r="F25" s="1222">
        <v>3</v>
      </c>
      <c r="G25" s="1222">
        <v>372</v>
      </c>
      <c r="H25" s="1214"/>
      <c r="I25" s="1214"/>
      <c r="J25" s="1214"/>
      <c r="K25" s="1221"/>
    </row>
    <row r="26" spans="1:11" s="1180" customFormat="1" ht="9" customHeight="1">
      <c r="A26" s="954"/>
      <c r="B26" s="1215"/>
      <c r="C26" s="1219"/>
      <c r="D26" s="1222"/>
      <c r="E26" s="1222"/>
      <c r="F26" s="1222"/>
      <c r="G26" s="1222"/>
      <c r="H26" s="1214"/>
      <c r="I26" s="1214"/>
      <c r="J26" s="1214"/>
      <c r="K26" s="1221"/>
    </row>
    <row r="27" spans="1:11" s="1180" customFormat="1" ht="12.75" customHeight="1">
      <c r="A27" s="1202" t="s">
        <v>892</v>
      </c>
      <c r="B27" s="1215">
        <f t="shared" ref="B27:B34" si="2">SUM(C27:G27)</f>
        <v>145</v>
      </c>
      <c r="C27" s="1219">
        <v>10</v>
      </c>
      <c r="D27" s="1222">
        <v>57</v>
      </c>
      <c r="E27" s="1222">
        <v>13</v>
      </c>
      <c r="F27" s="1222">
        <v>0</v>
      </c>
      <c r="G27" s="1222">
        <v>65</v>
      </c>
      <c r="H27" s="1214"/>
      <c r="I27" s="1214"/>
      <c r="J27" s="1214"/>
      <c r="K27" s="1221"/>
    </row>
    <row r="28" spans="1:11" s="1180" customFormat="1" ht="12.75" customHeight="1">
      <c r="A28" s="1202" t="s">
        <v>893</v>
      </c>
      <c r="B28" s="1215">
        <f t="shared" si="2"/>
        <v>71</v>
      </c>
      <c r="C28" s="1219">
        <v>6</v>
      </c>
      <c r="D28" s="1222">
        <v>42</v>
      </c>
      <c r="E28" s="1222">
        <v>1</v>
      </c>
      <c r="F28" s="1222">
        <v>1</v>
      </c>
      <c r="G28" s="1222">
        <v>21</v>
      </c>
      <c r="H28" s="1214"/>
      <c r="I28" s="1214"/>
      <c r="J28" s="1214"/>
      <c r="K28" s="1221"/>
    </row>
    <row r="29" spans="1:11" s="1180" customFormat="1" ht="12.75" customHeight="1">
      <c r="A29" s="1202" t="s">
        <v>894</v>
      </c>
      <c r="B29" s="1215">
        <f t="shared" si="2"/>
        <v>234</v>
      </c>
      <c r="C29" s="1219">
        <v>14</v>
      </c>
      <c r="D29" s="1222">
        <v>119</v>
      </c>
      <c r="E29" s="1222">
        <v>11</v>
      </c>
      <c r="F29" s="1222">
        <v>1</v>
      </c>
      <c r="G29" s="1222">
        <v>89</v>
      </c>
      <c r="H29" s="1214"/>
      <c r="I29" s="1214"/>
      <c r="J29" s="1214"/>
      <c r="K29" s="1221"/>
    </row>
    <row r="30" spans="1:11" s="1180" customFormat="1" ht="12.75" customHeight="1">
      <c r="A30" s="1202" t="s">
        <v>895</v>
      </c>
      <c r="B30" s="1215">
        <f t="shared" si="2"/>
        <v>75</v>
      </c>
      <c r="C30" s="1219">
        <v>8</v>
      </c>
      <c r="D30" s="1222">
        <v>34</v>
      </c>
      <c r="E30" s="1222">
        <v>3</v>
      </c>
      <c r="F30" s="1222">
        <v>0</v>
      </c>
      <c r="G30" s="1222">
        <v>30</v>
      </c>
      <c r="H30" s="1214"/>
      <c r="I30" s="1214"/>
      <c r="J30" s="1214"/>
      <c r="K30" s="1221"/>
    </row>
    <row r="31" spans="1:11" s="1180" customFormat="1" ht="12.75" customHeight="1">
      <c r="A31" s="1202" t="s">
        <v>896</v>
      </c>
      <c r="B31" s="1215">
        <f t="shared" si="2"/>
        <v>186</v>
      </c>
      <c r="C31" s="1219">
        <v>36</v>
      </c>
      <c r="D31" s="1222">
        <v>102</v>
      </c>
      <c r="E31" s="1222">
        <v>4</v>
      </c>
      <c r="F31" s="1222">
        <v>0</v>
      </c>
      <c r="G31" s="1222">
        <v>44</v>
      </c>
      <c r="H31" s="1214"/>
      <c r="I31" s="1214"/>
      <c r="J31" s="1214"/>
      <c r="K31" s="1221"/>
    </row>
    <row r="32" spans="1:11" s="1180" customFormat="1" ht="12.75" customHeight="1">
      <c r="A32" s="1202" t="s">
        <v>897</v>
      </c>
      <c r="B32" s="1215">
        <f t="shared" si="2"/>
        <v>48</v>
      </c>
      <c r="C32" s="1219">
        <v>5</v>
      </c>
      <c r="D32" s="1222">
        <v>24</v>
      </c>
      <c r="E32" s="1222">
        <v>4</v>
      </c>
      <c r="F32" s="1222">
        <v>0</v>
      </c>
      <c r="G32" s="1222">
        <v>15</v>
      </c>
      <c r="H32" s="1214"/>
      <c r="I32" s="1214"/>
      <c r="J32" s="1214"/>
      <c r="K32" s="1221"/>
    </row>
    <row r="33" spans="1:256" s="1180" customFormat="1" ht="12.75" customHeight="1">
      <c r="A33" s="1202" t="s">
        <v>898</v>
      </c>
      <c r="B33" s="1215">
        <f t="shared" si="2"/>
        <v>161</v>
      </c>
      <c r="C33" s="1219">
        <v>14</v>
      </c>
      <c r="D33" s="1222">
        <v>90</v>
      </c>
      <c r="E33" s="1222">
        <v>6</v>
      </c>
      <c r="F33" s="1222">
        <v>0</v>
      </c>
      <c r="G33" s="1222">
        <v>51</v>
      </c>
      <c r="H33" s="1214"/>
      <c r="I33" s="1214"/>
      <c r="J33" s="1214"/>
      <c r="K33" s="1221"/>
    </row>
    <row r="34" spans="1:256" s="1180" customFormat="1" ht="12.75" customHeight="1">
      <c r="A34" s="1202" t="s">
        <v>899</v>
      </c>
      <c r="B34" s="1215">
        <f t="shared" si="2"/>
        <v>199</v>
      </c>
      <c r="C34" s="1219">
        <v>22</v>
      </c>
      <c r="D34" s="1222">
        <v>99</v>
      </c>
      <c r="E34" s="1222">
        <v>20</v>
      </c>
      <c r="F34" s="1222">
        <v>1</v>
      </c>
      <c r="G34" s="1222">
        <v>57</v>
      </c>
      <c r="H34" s="1214"/>
      <c r="I34" s="1214"/>
      <c r="J34" s="1214"/>
      <c r="K34" s="1221"/>
    </row>
    <row r="35" spans="1:256" s="1180" customFormat="1" ht="9" customHeight="1">
      <c r="A35" s="954"/>
      <c r="B35" s="1215"/>
      <c r="C35" s="1219"/>
      <c r="D35" s="1222"/>
      <c r="E35" s="1222"/>
      <c r="F35" s="1222"/>
      <c r="G35" s="1222"/>
      <c r="H35" s="1214"/>
      <c r="I35" s="1214"/>
      <c r="J35" s="1214"/>
      <c r="K35" s="1221"/>
    </row>
    <row r="36" spans="1:256" ht="12" customHeight="1">
      <c r="A36" s="954" t="s">
        <v>422</v>
      </c>
      <c r="B36" s="1215">
        <f>SUM(C36:G36)</f>
        <v>646</v>
      </c>
      <c r="C36" s="1223">
        <v>47</v>
      </c>
      <c r="D36" s="1224">
        <v>374</v>
      </c>
      <c r="E36" s="1224">
        <v>36</v>
      </c>
      <c r="F36" s="1224">
        <v>2</v>
      </c>
      <c r="G36" s="1224">
        <v>187</v>
      </c>
      <c r="H36" s="1214"/>
      <c r="I36" s="1214"/>
      <c r="J36" s="1214"/>
      <c r="K36" s="1214"/>
    </row>
    <row r="37" spans="1:256" ht="9" customHeight="1">
      <c r="A37" s="954"/>
      <c r="B37" s="1215"/>
      <c r="C37" s="1223"/>
      <c r="D37" s="1224"/>
      <c r="E37" s="1224"/>
      <c r="F37" s="1224"/>
      <c r="G37" s="1224"/>
      <c r="H37" s="1214"/>
      <c r="I37" s="1214"/>
      <c r="J37" s="1214"/>
      <c r="K37" s="1214"/>
    </row>
    <row r="38" spans="1:256" ht="12" customHeight="1">
      <c r="A38" s="954" t="s">
        <v>424</v>
      </c>
      <c r="B38" s="1215">
        <f>SUM(B39:B44)</f>
        <v>720</v>
      </c>
      <c r="C38" s="1219">
        <v>180</v>
      </c>
      <c r="D38" s="1222">
        <v>207</v>
      </c>
      <c r="E38" s="1222">
        <v>70</v>
      </c>
      <c r="F38" s="1222">
        <v>7</v>
      </c>
      <c r="G38" s="1222">
        <v>256</v>
      </c>
      <c r="H38" s="1214"/>
      <c r="I38" s="1214"/>
      <c r="J38" s="1214"/>
      <c r="K38" s="1214"/>
    </row>
    <row r="39" spans="1:256" ht="9" customHeight="1">
      <c r="A39" s="954"/>
      <c r="B39" s="1215"/>
      <c r="C39" s="1219"/>
      <c r="D39" s="1222"/>
      <c r="E39" s="1222"/>
      <c r="F39" s="1222"/>
      <c r="G39" s="1222"/>
      <c r="H39" s="1214"/>
      <c r="I39" s="1214"/>
      <c r="J39" s="1214"/>
      <c r="K39" s="1214"/>
    </row>
    <row r="40" spans="1:256" ht="12.75" customHeight="1">
      <c r="A40" s="1202" t="s">
        <v>900</v>
      </c>
      <c r="B40" s="1215">
        <f>SUM(C40:G40)</f>
        <v>52</v>
      </c>
      <c r="C40" s="1219">
        <v>12</v>
      </c>
      <c r="D40" s="1222">
        <v>13</v>
      </c>
      <c r="E40" s="1222">
        <v>6</v>
      </c>
      <c r="F40" s="1222">
        <v>1</v>
      </c>
      <c r="G40" s="1222">
        <v>20</v>
      </c>
      <c r="H40" s="1214"/>
      <c r="I40" s="1214"/>
      <c r="J40" s="1214"/>
      <c r="K40" s="1214"/>
    </row>
    <row r="41" spans="1:256" ht="12.75" customHeight="1">
      <c r="A41" s="1202" t="s">
        <v>901</v>
      </c>
      <c r="B41" s="1215">
        <f>SUM(C41:G41)</f>
        <v>120</v>
      </c>
      <c r="C41" s="1219">
        <v>19</v>
      </c>
      <c r="D41" s="1222">
        <v>36</v>
      </c>
      <c r="E41" s="1222">
        <v>10</v>
      </c>
      <c r="F41" s="1222">
        <v>2</v>
      </c>
      <c r="G41" s="1222">
        <v>53</v>
      </c>
      <c r="H41" s="1214"/>
      <c r="I41" s="1214"/>
      <c r="J41" s="1214"/>
      <c r="K41" s="1214"/>
    </row>
    <row r="42" spans="1:256" ht="12.75" customHeight="1">
      <c r="A42" s="1202" t="s">
        <v>902</v>
      </c>
      <c r="B42" s="1215">
        <f>SUM(C42:G42)</f>
        <v>84</v>
      </c>
      <c r="C42" s="1219">
        <v>9</v>
      </c>
      <c r="D42" s="1222">
        <v>37</v>
      </c>
      <c r="E42" s="1222">
        <v>3</v>
      </c>
      <c r="F42" s="1222">
        <v>0</v>
      </c>
      <c r="G42" s="1222">
        <v>35</v>
      </c>
      <c r="H42" s="1214"/>
      <c r="I42" s="1214"/>
      <c r="J42" s="1214"/>
      <c r="K42" s="1214"/>
    </row>
    <row r="43" spans="1:256" ht="12.75" customHeight="1">
      <c r="A43" s="1202" t="s">
        <v>903</v>
      </c>
      <c r="B43" s="1215">
        <f>SUM(C43:G43)</f>
        <v>203</v>
      </c>
      <c r="C43" s="1219">
        <v>73</v>
      </c>
      <c r="D43" s="1222">
        <v>52</v>
      </c>
      <c r="E43" s="1222">
        <v>22</v>
      </c>
      <c r="F43" s="1222">
        <v>3</v>
      </c>
      <c r="G43" s="1222">
        <v>53</v>
      </c>
      <c r="H43" s="1214"/>
      <c r="I43" s="1214"/>
      <c r="J43" s="1214"/>
      <c r="K43" s="1214"/>
    </row>
    <row r="44" spans="1:256" ht="12.75" customHeight="1">
      <c r="A44" s="1202" t="s">
        <v>904</v>
      </c>
      <c r="B44" s="1215">
        <f>SUM(C44:G44)</f>
        <v>261</v>
      </c>
      <c r="C44" s="1219">
        <v>67</v>
      </c>
      <c r="D44" s="1222">
        <v>69</v>
      </c>
      <c r="E44" s="1222">
        <v>29</v>
      </c>
      <c r="F44" s="1222">
        <v>1</v>
      </c>
      <c r="G44" s="1222">
        <v>95</v>
      </c>
      <c r="H44" s="1214"/>
      <c r="I44" s="1214"/>
      <c r="J44" s="1214"/>
      <c r="K44" s="1214"/>
    </row>
    <row r="45" spans="1:256" ht="9" customHeight="1">
      <c r="A45" s="954"/>
      <c r="B45" s="1215"/>
      <c r="C45" s="1219"/>
      <c r="D45" s="1222"/>
      <c r="E45" s="1222"/>
      <c r="F45" s="1222"/>
      <c r="G45" s="1222"/>
      <c r="H45" s="1214"/>
      <c r="I45" s="1214"/>
      <c r="J45" s="1214"/>
      <c r="K45" s="1214"/>
    </row>
    <row r="46" spans="1:256" ht="12" customHeight="1">
      <c r="A46" s="954" t="s">
        <v>425</v>
      </c>
      <c r="B46" s="1215">
        <v>169</v>
      </c>
      <c r="C46" s="1223">
        <v>33</v>
      </c>
      <c r="D46" s="1224">
        <v>43</v>
      </c>
      <c r="E46" s="1224">
        <v>30</v>
      </c>
      <c r="F46" s="1224">
        <v>4</v>
      </c>
      <c r="G46" s="1224">
        <v>59</v>
      </c>
      <c r="H46" s="1214"/>
      <c r="I46" s="1214"/>
      <c r="J46" s="1214"/>
      <c r="K46" s="1214"/>
      <c r="O46" s="1180"/>
      <c r="P46" s="1180"/>
      <c r="Q46" s="1180"/>
      <c r="R46" s="1180"/>
      <c r="S46" s="1180"/>
      <c r="T46" s="1180"/>
      <c r="U46" s="1180"/>
      <c r="V46" s="1180"/>
      <c r="W46" s="1180"/>
      <c r="X46" s="1180"/>
      <c r="Y46" s="1180"/>
      <c r="Z46" s="1180"/>
      <c r="AA46" s="1180"/>
      <c r="AB46" s="1180"/>
      <c r="AC46" s="1180"/>
      <c r="AD46" s="1180"/>
      <c r="AE46" s="1180"/>
      <c r="AF46" s="1180"/>
      <c r="AG46" s="1180"/>
      <c r="AH46" s="1180"/>
      <c r="AI46" s="1180"/>
      <c r="AJ46" s="1180"/>
      <c r="AK46" s="1180"/>
      <c r="AL46" s="1180"/>
      <c r="AM46" s="1180"/>
      <c r="AN46" s="1180"/>
      <c r="AO46" s="1180"/>
      <c r="AP46" s="1180"/>
      <c r="AQ46" s="1180"/>
      <c r="AR46" s="1180"/>
      <c r="AS46" s="1180"/>
      <c r="AT46" s="1180"/>
      <c r="AU46" s="1180"/>
      <c r="AV46" s="1180"/>
      <c r="AW46" s="1180"/>
      <c r="AX46" s="1180"/>
      <c r="AY46" s="1180"/>
      <c r="AZ46" s="1180"/>
      <c r="BA46" s="1180"/>
      <c r="BB46" s="1180"/>
      <c r="BC46" s="1180"/>
      <c r="BD46" s="1180"/>
      <c r="BE46" s="1180"/>
      <c r="BF46" s="1180"/>
      <c r="BG46" s="1180"/>
      <c r="BH46" s="1180"/>
      <c r="BI46" s="1180"/>
      <c r="BJ46" s="1180"/>
      <c r="BK46" s="1180"/>
      <c r="BL46" s="1180"/>
      <c r="BM46" s="1180"/>
      <c r="BN46" s="1180"/>
      <c r="BO46" s="1180"/>
      <c r="BP46" s="1180"/>
      <c r="BQ46" s="1180"/>
      <c r="BR46" s="1180"/>
      <c r="BS46" s="1180"/>
      <c r="BT46" s="1180"/>
      <c r="BU46" s="1180"/>
      <c r="BV46" s="1180"/>
      <c r="BW46" s="1180"/>
      <c r="BX46" s="1180"/>
      <c r="BY46" s="1180"/>
      <c r="BZ46" s="1180"/>
      <c r="CA46" s="1180"/>
      <c r="CB46" s="1180"/>
      <c r="CC46" s="1180"/>
      <c r="CD46" s="1180"/>
      <c r="CE46" s="1180"/>
      <c r="CF46" s="1180"/>
      <c r="CG46" s="1180"/>
      <c r="CH46" s="1180"/>
      <c r="CI46" s="1180"/>
      <c r="CJ46" s="1180"/>
      <c r="CK46" s="1180"/>
      <c r="CL46" s="1180"/>
      <c r="CM46" s="1180"/>
      <c r="CN46" s="1180"/>
      <c r="CO46" s="1180"/>
      <c r="CP46" s="1180"/>
      <c r="CQ46" s="1180"/>
      <c r="CR46" s="1180"/>
      <c r="CS46" s="1180"/>
      <c r="CT46" s="1180"/>
      <c r="CU46" s="1180"/>
      <c r="CV46" s="1180"/>
      <c r="CW46" s="1180"/>
      <c r="CX46" s="1180"/>
      <c r="CY46" s="1180"/>
      <c r="CZ46" s="1180"/>
      <c r="DA46" s="1180"/>
      <c r="DB46" s="1180"/>
      <c r="DC46" s="1180"/>
      <c r="DD46" s="1180"/>
      <c r="DE46" s="1180"/>
      <c r="DF46" s="1180"/>
      <c r="DG46" s="1180"/>
      <c r="DH46" s="1180"/>
      <c r="DI46" s="1180"/>
      <c r="DJ46" s="1180"/>
      <c r="DK46" s="1180"/>
      <c r="DL46" s="1180"/>
      <c r="DM46" s="1180"/>
      <c r="DN46" s="1180"/>
      <c r="DO46" s="1180"/>
      <c r="DP46" s="1180"/>
      <c r="DQ46" s="1180"/>
      <c r="DR46" s="1180"/>
      <c r="DS46" s="1180"/>
      <c r="DT46" s="1180"/>
      <c r="DU46" s="1180"/>
      <c r="DV46" s="1180"/>
      <c r="DW46" s="1180"/>
      <c r="DX46" s="1180"/>
      <c r="DY46" s="1180"/>
      <c r="DZ46" s="1180"/>
      <c r="EA46" s="1180"/>
      <c r="EB46" s="1180"/>
      <c r="EC46" s="1180"/>
      <c r="ED46" s="1180"/>
      <c r="EE46" s="1180"/>
      <c r="EF46" s="1180"/>
      <c r="EG46" s="1180"/>
      <c r="EH46" s="1180"/>
      <c r="EI46" s="1180"/>
      <c r="EJ46" s="1180"/>
      <c r="EK46" s="1180"/>
      <c r="EL46" s="1180"/>
      <c r="EM46" s="1180"/>
      <c r="EN46" s="1180"/>
      <c r="EO46" s="1180"/>
      <c r="EP46" s="1180"/>
      <c r="EQ46" s="1180"/>
      <c r="ER46" s="1180"/>
      <c r="ES46" s="1180"/>
      <c r="ET46" s="1180"/>
      <c r="EU46" s="1180"/>
      <c r="EV46" s="1180"/>
      <c r="EW46" s="1180"/>
      <c r="EX46" s="1180"/>
      <c r="EY46" s="1180"/>
      <c r="EZ46" s="1180"/>
      <c r="FA46" s="1180"/>
      <c r="FB46" s="1180"/>
      <c r="FC46" s="1180"/>
      <c r="FD46" s="1180"/>
      <c r="FE46" s="1180"/>
      <c r="FF46" s="1180"/>
      <c r="FG46" s="1180"/>
      <c r="FH46" s="1180"/>
      <c r="FI46" s="1180"/>
      <c r="FJ46" s="1180"/>
      <c r="FK46" s="1180"/>
      <c r="FL46" s="1180"/>
      <c r="FM46" s="1180"/>
      <c r="FN46" s="1180"/>
      <c r="FO46" s="1180"/>
      <c r="FP46" s="1180"/>
      <c r="FQ46" s="1180"/>
      <c r="FR46" s="1180"/>
      <c r="FS46" s="1180"/>
      <c r="FT46" s="1180"/>
      <c r="FU46" s="1180"/>
      <c r="FV46" s="1180"/>
      <c r="FW46" s="1180"/>
      <c r="FX46" s="1180"/>
      <c r="FY46" s="1180"/>
      <c r="FZ46" s="1180"/>
      <c r="GA46" s="1180"/>
      <c r="GB46" s="1180"/>
      <c r="GC46" s="1180"/>
      <c r="GD46" s="1180"/>
      <c r="GE46" s="1180"/>
      <c r="GF46" s="1180"/>
      <c r="GG46" s="1180"/>
      <c r="GH46" s="1180"/>
      <c r="GI46" s="1180"/>
      <c r="GJ46" s="1180"/>
      <c r="GK46" s="1180"/>
      <c r="GL46" s="1180"/>
      <c r="GM46" s="1180"/>
      <c r="GN46" s="1180"/>
      <c r="GO46" s="1180"/>
      <c r="GP46" s="1180"/>
      <c r="GQ46" s="1180"/>
      <c r="GR46" s="1180"/>
      <c r="GS46" s="1180"/>
      <c r="GT46" s="1180"/>
      <c r="GU46" s="1180"/>
      <c r="GV46" s="1180"/>
      <c r="GW46" s="1180"/>
      <c r="GX46" s="1180"/>
      <c r="GY46" s="1180"/>
      <c r="GZ46" s="1180"/>
      <c r="HA46" s="1180"/>
      <c r="HB46" s="1180"/>
      <c r="HC46" s="1180"/>
      <c r="HD46" s="1180"/>
      <c r="HE46" s="1180"/>
      <c r="HF46" s="1180"/>
      <c r="HG46" s="1180"/>
      <c r="HH46" s="1180"/>
      <c r="HI46" s="1180"/>
      <c r="HJ46" s="1180"/>
      <c r="HK46" s="1180"/>
      <c r="HL46" s="1180"/>
      <c r="HM46" s="1180"/>
      <c r="HN46" s="1180"/>
      <c r="HO46" s="1180"/>
      <c r="HP46" s="1180"/>
      <c r="HQ46" s="1180"/>
      <c r="HR46" s="1180"/>
      <c r="HS46" s="1180"/>
      <c r="HT46" s="1180"/>
      <c r="HU46" s="1180"/>
      <c r="HV46" s="1180"/>
      <c r="HW46" s="1180"/>
      <c r="HX46" s="1180"/>
      <c r="HY46" s="1180"/>
      <c r="HZ46" s="1180"/>
      <c r="IA46" s="1180"/>
      <c r="IB46" s="1180"/>
      <c r="IC46" s="1180"/>
      <c r="ID46" s="1180"/>
      <c r="IE46" s="1180"/>
      <c r="IF46" s="1180"/>
      <c r="IG46" s="1180"/>
      <c r="IH46" s="1180"/>
      <c r="II46" s="1180"/>
      <c r="IJ46" s="1180"/>
      <c r="IK46" s="1180"/>
      <c r="IL46" s="1180"/>
      <c r="IM46" s="1180"/>
      <c r="IN46" s="1180"/>
      <c r="IO46" s="1180"/>
      <c r="IP46" s="1180"/>
      <c r="IQ46" s="1180"/>
      <c r="IR46" s="1180"/>
      <c r="IS46" s="1180"/>
      <c r="IT46" s="1180"/>
      <c r="IU46" s="1180"/>
      <c r="IV46" s="1180"/>
    </row>
    <row r="47" spans="1:256" ht="9" customHeight="1">
      <c r="A47" s="954"/>
      <c r="B47" s="1215"/>
      <c r="C47" s="1223"/>
      <c r="D47" s="1224"/>
      <c r="E47" s="1224"/>
      <c r="F47" s="1224"/>
      <c r="G47" s="1224"/>
      <c r="H47" s="1214"/>
      <c r="I47" s="1214"/>
      <c r="J47" s="1214"/>
      <c r="K47" s="1214"/>
      <c r="O47" s="1180"/>
      <c r="P47" s="1180"/>
      <c r="Q47" s="1180"/>
      <c r="R47" s="1180"/>
      <c r="S47" s="1180"/>
      <c r="T47" s="1180"/>
      <c r="U47" s="1180"/>
      <c r="V47" s="1180"/>
      <c r="W47" s="1180"/>
      <c r="X47" s="1180"/>
      <c r="Y47" s="1180"/>
      <c r="Z47" s="1180"/>
      <c r="AA47" s="1180"/>
      <c r="AB47" s="1180"/>
      <c r="AC47" s="1180"/>
      <c r="AD47" s="1180"/>
      <c r="AE47" s="1180"/>
      <c r="AF47" s="1180"/>
      <c r="AG47" s="1180"/>
      <c r="AH47" s="1180"/>
      <c r="AI47" s="1180"/>
      <c r="AJ47" s="1180"/>
      <c r="AK47" s="1180"/>
      <c r="AL47" s="1180"/>
      <c r="AM47" s="1180"/>
      <c r="AN47" s="1180"/>
      <c r="AO47" s="1180"/>
      <c r="AP47" s="1180"/>
      <c r="AQ47" s="1180"/>
      <c r="AR47" s="1180"/>
      <c r="AS47" s="1180"/>
      <c r="AT47" s="1180"/>
      <c r="AU47" s="1180"/>
      <c r="AV47" s="1180"/>
      <c r="AW47" s="1180"/>
      <c r="AX47" s="1180"/>
      <c r="AY47" s="1180"/>
      <c r="AZ47" s="1180"/>
      <c r="BA47" s="1180"/>
      <c r="BB47" s="1180"/>
      <c r="BC47" s="1180"/>
      <c r="BD47" s="1180"/>
      <c r="BE47" s="1180"/>
      <c r="BF47" s="1180"/>
      <c r="BG47" s="1180"/>
      <c r="BH47" s="1180"/>
      <c r="BI47" s="1180"/>
      <c r="BJ47" s="1180"/>
      <c r="BK47" s="1180"/>
      <c r="BL47" s="1180"/>
      <c r="BM47" s="1180"/>
      <c r="BN47" s="1180"/>
      <c r="BO47" s="1180"/>
      <c r="BP47" s="1180"/>
      <c r="BQ47" s="1180"/>
      <c r="BR47" s="1180"/>
      <c r="BS47" s="1180"/>
      <c r="BT47" s="1180"/>
      <c r="BU47" s="1180"/>
      <c r="BV47" s="1180"/>
      <c r="BW47" s="1180"/>
      <c r="BX47" s="1180"/>
      <c r="BY47" s="1180"/>
      <c r="BZ47" s="1180"/>
      <c r="CA47" s="1180"/>
      <c r="CB47" s="1180"/>
      <c r="CC47" s="1180"/>
      <c r="CD47" s="1180"/>
      <c r="CE47" s="1180"/>
      <c r="CF47" s="1180"/>
      <c r="CG47" s="1180"/>
      <c r="CH47" s="1180"/>
      <c r="CI47" s="1180"/>
      <c r="CJ47" s="1180"/>
      <c r="CK47" s="1180"/>
      <c r="CL47" s="1180"/>
      <c r="CM47" s="1180"/>
      <c r="CN47" s="1180"/>
      <c r="CO47" s="1180"/>
      <c r="CP47" s="1180"/>
      <c r="CQ47" s="1180"/>
      <c r="CR47" s="1180"/>
      <c r="CS47" s="1180"/>
      <c r="CT47" s="1180"/>
      <c r="CU47" s="1180"/>
      <c r="CV47" s="1180"/>
      <c r="CW47" s="1180"/>
      <c r="CX47" s="1180"/>
      <c r="CY47" s="1180"/>
      <c r="CZ47" s="1180"/>
      <c r="DA47" s="1180"/>
      <c r="DB47" s="1180"/>
      <c r="DC47" s="1180"/>
      <c r="DD47" s="1180"/>
      <c r="DE47" s="1180"/>
      <c r="DF47" s="1180"/>
      <c r="DG47" s="1180"/>
      <c r="DH47" s="1180"/>
      <c r="DI47" s="1180"/>
      <c r="DJ47" s="1180"/>
      <c r="DK47" s="1180"/>
      <c r="DL47" s="1180"/>
      <c r="DM47" s="1180"/>
      <c r="DN47" s="1180"/>
      <c r="DO47" s="1180"/>
      <c r="DP47" s="1180"/>
      <c r="DQ47" s="1180"/>
      <c r="DR47" s="1180"/>
      <c r="DS47" s="1180"/>
      <c r="DT47" s="1180"/>
      <c r="DU47" s="1180"/>
      <c r="DV47" s="1180"/>
      <c r="DW47" s="1180"/>
      <c r="DX47" s="1180"/>
      <c r="DY47" s="1180"/>
      <c r="DZ47" s="1180"/>
      <c r="EA47" s="1180"/>
      <c r="EB47" s="1180"/>
      <c r="EC47" s="1180"/>
      <c r="ED47" s="1180"/>
      <c r="EE47" s="1180"/>
      <c r="EF47" s="1180"/>
      <c r="EG47" s="1180"/>
      <c r="EH47" s="1180"/>
      <c r="EI47" s="1180"/>
      <c r="EJ47" s="1180"/>
      <c r="EK47" s="1180"/>
      <c r="EL47" s="1180"/>
      <c r="EM47" s="1180"/>
      <c r="EN47" s="1180"/>
      <c r="EO47" s="1180"/>
      <c r="EP47" s="1180"/>
      <c r="EQ47" s="1180"/>
      <c r="ER47" s="1180"/>
      <c r="ES47" s="1180"/>
      <c r="ET47" s="1180"/>
      <c r="EU47" s="1180"/>
      <c r="EV47" s="1180"/>
      <c r="EW47" s="1180"/>
      <c r="EX47" s="1180"/>
      <c r="EY47" s="1180"/>
      <c r="EZ47" s="1180"/>
      <c r="FA47" s="1180"/>
      <c r="FB47" s="1180"/>
      <c r="FC47" s="1180"/>
      <c r="FD47" s="1180"/>
      <c r="FE47" s="1180"/>
      <c r="FF47" s="1180"/>
      <c r="FG47" s="1180"/>
      <c r="FH47" s="1180"/>
      <c r="FI47" s="1180"/>
      <c r="FJ47" s="1180"/>
      <c r="FK47" s="1180"/>
      <c r="FL47" s="1180"/>
      <c r="FM47" s="1180"/>
      <c r="FN47" s="1180"/>
      <c r="FO47" s="1180"/>
      <c r="FP47" s="1180"/>
      <c r="FQ47" s="1180"/>
      <c r="FR47" s="1180"/>
      <c r="FS47" s="1180"/>
      <c r="FT47" s="1180"/>
      <c r="FU47" s="1180"/>
      <c r="FV47" s="1180"/>
      <c r="FW47" s="1180"/>
      <c r="FX47" s="1180"/>
      <c r="FY47" s="1180"/>
      <c r="FZ47" s="1180"/>
      <c r="GA47" s="1180"/>
      <c r="GB47" s="1180"/>
      <c r="GC47" s="1180"/>
      <c r="GD47" s="1180"/>
      <c r="GE47" s="1180"/>
      <c r="GF47" s="1180"/>
      <c r="GG47" s="1180"/>
      <c r="GH47" s="1180"/>
      <c r="GI47" s="1180"/>
      <c r="GJ47" s="1180"/>
      <c r="GK47" s="1180"/>
      <c r="GL47" s="1180"/>
      <c r="GM47" s="1180"/>
      <c r="GN47" s="1180"/>
      <c r="GO47" s="1180"/>
      <c r="GP47" s="1180"/>
      <c r="GQ47" s="1180"/>
      <c r="GR47" s="1180"/>
      <c r="GS47" s="1180"/>
      <c r="GT47" s="1180"/>
      <c r="GU47" s="1180"/>
      <c r="GV47" s="1180"/>
      <c r="GW47" s="1180"/>
      <c r="GX47" s="1180"/>
      <c r="GY47" s="1180"/>
      <c r="GZ47" s="1180"/>
      <c r="HA47" s="1180"/>
      <c r="HB47" s="1180"/>
      <c r="HC47" s="1180"/>
      <c r="HD47" s="1180"/>
      <c r="HE47" s="1180"/>
      <c r="HF47" s="1180"/>
      <c r="HG47" s="1180"/>
      <c r="HH47" s="1180"/>
      <c r="HI47" s="1180"/>
      <c r="HJ47" s="1180"/>
      <c r="HK47" s="1180"/>
      <c r="HL47" s="1180"/>
      <c r="HM47" s="1180"/>
      <c r="HN47" s="1180"/>
      <c r="HO47" s="1180"/>
      <c r="HP47" s="1180"/>
      <c r="HQ47" s="1180"/>
      <c r="HR47" s="1180"/>
      <c r="HS47" s="1180"/>
      <c r="HT47" s="1180"/>
      <c r="HU47" s="1180"/>
      <c r="HV47" s="1180"/>
      <c r="HW47" s="1180"/>
      <c r="HX47" s="1180"/>
      <c r="HY47" s="1180"/>
      <c r="HZ47" s="1180"/>
      <c r="IA47" s="1180"/>
      <c r="IB47" s="1180"/>
      <c r="IC47" s="1180"/>
      <c r="ID47" s="1180"/>
      <c r="IE47" s="1180"/>
      <c r="IF47" s="1180"/>
      <c r="IG47" s="1180"/>
      <c r="IH47" s="1180"/>
      <c r="II47" s="1180"/>
      <c r="IJ47" s="1180"/>
      <c r="IK47" s="1180"/>
      <c r="IL47" s="1180"/>
      <c r="IM47" s="1180"/>
      <c r="IN47" s="1180"/>
      <c r="IO47" s="1180"/>
      <c r="IP47" s="1180"/>
      <c r="IQ47" s="1180"/>
      <c r="IR47" s="1180"/>
      <c r="IS47" s="1180"/>
      <c r="IT47" s="1180"/>
      <c r="IU47" s="1180"/>
      <c r="IV47" s="1180"/>
    </row>
    <row r="48" spans="1:256" ht="12" customHeight="1">
      <c r="A48" s="1185" t="s">
        <v>856</v>
      </c>
      <c r="B48" s="1215">
        <f>SUM(C48:G48)</f>
        <v>525</v>
      </c>
      <c r="C48" s="1215">
        <v>230</v>
      </c>
      <c r="D48" s="1189">
        <v>219</v>
      </c>
      <c r="E48" s="1189">
        <v>12</v>
      </c>
      <c r="F48" s="1189">
        <v>6</v>
      </c>
      <c r="G48" s="1189">
        <v>58</v>
      </c>
      <c r="H48" s="1193"/>
      <c r="I48" s="1193"/>
      <c r="J48" s="1193"/>
      <c r="K48" s="1193"/>
      <c r="L48" s="1193"/>
      <c r="M48" s="1193"/>
      <c r="N48" s="1193"/>
      <c r="O48" s="1193"/>
      <c r="P48" s="1193"/>
      <c r="Q48" s="1193"/>
      <c r="R48" s="1193"/>
      <c r="S48" s="1193"/>
      <c r="T48" s="1193"/>
      <c r="U48" s="1193"/>
      <c r="V48" s="1193"/>
      <c r="W48" s="1193"/>
      <c r="X48" s="1193"/>
      <c r="Y48" s="1193"/>
      <c r="Z48" s="1193"/>
      <c r="AA48" s="1193"/>
      <c r="AB48" s="1193"/>
      <c r="AC48" s="1193"/>
      <c r="AD48" s="1193"/>
      <c r="AE48" s="1193"/>
      <c r="AF48" s="1193"/>
      <c r="AG48" s="1193"/>
      <c r="AH48" s="1193"/>
      <c r="AI48" s="1193"/>
      <c r="AJ48" s="1193"/>
      <c r="AK48" s="1193"/>
      <c r="AL48" s="1193"/>
      <c r="AM48" s="1193"/>
      <c r="AN48" s="1193"/>
      <c r="AO48" s="1193"/>
      <c r="AP48" s="1193"/>
      <c r="AQ48" s="1193"/>
      <c r="AR48" s="1193"/>
      <c r="AS48" s="1193"/>
      <c r="AT48" s="1193"/>
      <c r="AU48" s="1193"/>
      <c r="AV48" s="1193"/>
      <c r="AW48" s="1193"/>
      <c r="AX48" s="1193"/>
      <c r="AY48" s="1193"/>
      <c r="AZ48" s="1193"/>
      <c r="BA48" s="1193"/>
      <c r="BB48" s="1193"/>
      <c r="BC48" s="1193"/>
      <c r="BD48" s="1193"/>
      <c r="BE48" s="1193"/>
      <c r="BF48" s="1193"/>
      <c r="BG48" s="1193"/>
      <c r="BH48" s="1193"/>
      <c r="BI48" s="1193"/>
      <c r="BJ48" s="1193"/>
      <c r="BK48" s="1193"/>
      <c r="BL48" s="1193"/>
      <c r="BM48" s="1193"/>
      <c r="BN48" s="1193"/>
      <c r="BO48" s="1193"/>
      <c r="BP48" s="1193"/>
      <c r="BQ48" s="1193"/>
      <c r="BR48" s="1193"/>
      <c r="BS48" s="1193"/>
      <c r="BT48" s="1193"/>
      <c r="BU48" s="1193"/>
      <c r="BV48" s="1193"/>
      <c r="BW48" s="1193"/>
      <c r="BX48" s="1193"/>
      <c r="BY48" s="1193"/>
      <c r="BZ48" s="1193"/>
      <c r="CA48" s="1193"/>
      <c r="CB48" s="1193"/>
      <c r="CC48" s="1193"/>
      <c r="CD48" s="1193"/>
      <c r="CE48" s="1193"/>
      <c r="CF48" s="1193"/>
      <c r="CG48" s="1193"/>
      <c r="CH48" s="1193"/>
      <c r="CI48" s="1193"/>
      <c r="CJ48" s="1193"/>
      <c r="CK48" s="1193"/>
      <c r="CL48" s="1193"/>
      <c r="CM48" s="1193"/>
      <c r="CN48" s="1193"/>
      <c r="CO48" s="1193"/>
      <c r="CP48" s="1193"/>
      <c r="CQ48" s="1193"/>
      <c r="CR48" s="1193"/>
      <c r="CS48" s="1193"/>
      <c r="CT48" s="1193"/>
      <c r="CU48" s="1193"/>
      <c r="CV48" s="1193"/>
      <c r="CW48" s="1193"/>
      <c r="CX48" s="1193"/>
      <c r="CY48" s="1193"/>
      <c r="CZ48" s="1193"/>
      <c r="DA48" s="1193"/>
      <c r="DB48" s="1193"/>
      <c r="DC48" s="1193"/>
      <c r="DD48" s="1193"/>
      <c r="DE48" s="1193"/>
      <c r="DF48" s="1193"/>
      <c r="DG48" s="1193"/>
      <c r="DH48" s="1193"/>
      <c r="DI48" s="1193"/>
      <c r="DJ48" s="1193"/>
      <c r="DK48" s="1193"/>
      <c r="DL48" s="1193"/>
      <c r="DM48" s="1193"/>
      <c r="DN48" s="1193"/>
      <c r="DO48" s="1193"/>
      <c r="DP48" s="1193"/>
      <c r="DQ48" s="1193"/>
      <c r="DR48" s="1193"/>
      <c r="DS48" s="1193"/>
      <c r="DT48" s="1193"/>
      <c r="DU48" s="1193"/>
      <c r="DV48" s="1193"/>
      <c r="DW48" s="1193"/>
      <c r="DX48" s="1193"/>
      <c r="DY48" s="1193"/>
      <c r="DZ48" s="1193"/>
      <c r="EA48" s="1193"/>
      <c r="EB48" s="1193"/>
      <c r="EC48" s="1193"/>
      <c r="ED48" s="1193"/>
      <c r="EE48" s="1193"/>
      <c r="EF48" s="1193"/>
      <c r="EG48" s="1193"/>
      <c r="EH48" s="1193"/>
      <c r="EI48" s="1193"/>
      <c r="EJ48" s="1193"/>
      <c r="EK48" s="1193"/>
      <c r="EL48" s="1193"/>
      <c r="EM48" s="1193"/>
      <c r="EN48" s="1193"/>
      <c r="EO48" s="1193"/>
      <c r="EP48" s="1193"/>
      <c r="EQ48" s="1193"/>
      <c r="ER48" s="1193"/>
      <c r="ES48" s="1193"/>
      <c r="ET48" s="1193"/>
      <c r="EU48" s="1193"/>
      <c r="EV48" s="1193"/>
      <c r="EW48" s="1193"/>
      <c r="EX48" s="1193"/>
      <c r="EY48" s="1193"/>
      <c r="EZ48" s="1193"/>
      <c r="FA48" s="1193"/>
      <c r="FB48" s="1193"/>
      <c r="FC48" s="1193"/>
      <c r="FD48" s="1193"/>
      <c r="FE48" s="1193"/>
      <c r="FF48" s="1193"/>
      <c r="FG48" s="1193"/>
      <c r="FH48" s="1193"/>
      <c r="FI48" s="1193"/>
      <c r="FJ48" s="1193"/>
      <c r="FK48" s="1193"/>
      <c r="FL48" s="1193"/>
      <c r="FM48" s="1193"/>
      <c r="FN48" s="1193"/>
      <c r="FO48" s="1193"/>
      <c r="FP48" s="1193"/>
      <c r="FQ48" s="1193"/>
      <c r="FR48" s="1193"/>
      <c r="FS48" s="1193"/>
      <c r="FT48" s="1193"/>
      <c r="FU48" s="1193"/>
      <c r="FV48" s="1193"/>
      <c r="FW48" s="1193"/>
      <c r="FX48" s="1193"/>
      <c r="FY48" s="1193"/>
      <c r="FZ48" s="1193"/>
      <c r="GA48" s="1193"/>
      <c r="GB48" s="1193"/>
      <c r="GC48" s="1193"/>
      <c r="GD48" s="1193"/>
      <c r="GE48" s="1193"/>
      <c r="GF48" s="1193"/>
      <c r="GG48" s="1193"/>
      <c r="GH48" s="1193"/>
      <c r="GI48" s="1193"/>
      <c r="GJ48" s="1193"/>
      <c r="GK48" s="1193"/>
      <c r="GL48" s="1193"/>
      <c r="GM48" s="1193"/>
      <c r="GN48" s="1193"/>
      <c r="GO48" s="1193"/>
      <c r="GP48" s="1193"/>
      <c r="GQ48" s="1193"/>
      <c r="GR48" s="1193"/>
      <c r="GS48" s="1193"/>
      <c r="GT48" s="1193"/>
      <c r="GU48" s="1193"/>
      <c r="GV48" s="1193"/>
      <c r="GW48" s="1193"/>
      <c r="GX48" s="1193"/>
      <c r="GY48" s="1193"/>
      <c r="GZ48" s="1193"/>
      <c r="HA48" s="1193"/>
      <c r="HB48" s="1193"/>
      <c r="HC48" s="1193"/>
      <c r="HD48" s="1193"/>
      <c r="HE48" s="1193"/>
      <c r="HF48" s="1193"/>
      <c r="HG48" s="1193"/>
      <c r="HH48" s="1193"/>
      <c r="HI48" s="1193"/>
      <c r="HJ48" s="1193"/>
      <c r="HK48" s="1193"/>
      <c r="HL48" s="1193"/>
      <c r="HM48" s="1193"/>
      <c r="HN48" s="1193"/>
      <c r="HO48" s="1193"/>
      <c r="HP48" s="1193"/>
      <c r="HQ48" s="1193"/>
      <c r="HR48" s="1193"/>
      <c r="HS48" s="1193"/>
      <c r="HT48" s="1193"/>
      <c r="HU48" s="1193"/>
      <c r="HV48" s="1193"/>
      <c r="HW48" s="1193"/>
      <c r="HX48" s="1193"/>
      <c r="HY48" s="1193"/>
      <c r="HZ48" s="1193"/>
      <c r="IA48" s="1193"/>
      <c r="IB48" s="1193"/>
      <c r="IC48" s="1193"/>
      <c r="ID48" s="1193"/>
      <c r="IE48" s="1193"/>
      <c r="IF48" s="1193"/>
      <c r="IG48" s="1193"/>
      <c r="IH48" s="1193"/>
      <c r="II48" s="1193"/>
      <c r="IJ48" s="1193"/>
      <c r="IK48" s="1193"/>
      <c r="IL48" s="1193"/>
      <c r="IM48" s="1193"/>
      <c r="IN48" s="1193"/>
      <c r="IO48" s="1193"/>
      <c r="IP48" s="1193"/>
      <c r="IQ48" s="1193"/>
      <c r="IR48" s="1193"/>
      <c r="IS48" s="1193"/>
      <c r="IT48" s="1193"/>
      <c r="IU48" s="1193"/>
      <c r="IV48" s="1193"/>
    </row>
    <row r="49" spans="1:256" ht="9" customHeight="1">
      <c r="A49" s="1185"/>
      <c r="B49" s="1225"/>
      <c r="C49" s="1225"/>
      <c r="D49" s="1182"/>
      <c r="E49" s="1182"/>
      <c r="F49" s="1182"/>
      <c r="G49" s="1182"/>
      <c r="H49" s="1193"/>
      <c r="I49" s="1193"/>
      <c r="J49" s="1193"/>
      <c r="K49" s="1193"/>
      <c r="L49" s="1193"/>
      <c r="M49" s="1193"/>
      <c r="N49" s="1193"/>
      <c r="O49" s="1193"/>
      <c r="P49" s="1193"/>
      <c r="Q49" s="1193"/>
      <c r="R49" s="1193"/>
      <c r="S49" s="1193"/>
      <c r="T49" s="1193"/>
      <c r="U49" s="1193"/>
      <c r="V49" s="1193"/>
      <c r="W49" s="1193"/>
      <c r="X49" s="1193"/>
      <c r="Y49" s="1193"/>
      <c r="Z49" s="1193"/>
      <c r="AA49" s="1193"/>
      <c r="AB49" s="1193"/>
      <c r="AC49" s="1193"/>
      <c r="AD49" s="1193"/>
      <c r="AE49" s="1193"/>
      <c r="AF49" s="1193"/>
      <c r="AG49" s="1193"/>
      <c r="AH49" s="1193"/>
      <c r="AI49" s="1193"/>
      <c r="AJ49" s="1193"/>
      <c r="AK49" s="1193"/>
      <c r="AL49" s="1193"/>
      <c r="AM49" s="1193"/>
      <c r="AN49" s="1193"/>
      <c r="AO49" s="1193"/>
      <c r="AP49" s="1193"/>
      <c r="AQ49" s="1193"/>
      <c r="AR49" s="1193"/>
      <c r="AS49" s="1193"/>
      <c r="AT49" s="1193"/>
      <c r="AU49" s="1193"/>
      <c r="AV49" s="1193"/>
      <c r="AW49" s="1193"/>
      <c r="AX49" s="1193"/>
      <c r="AY49" s="1193"/>
      <c r="AZ49" s="1193"/>
      <c r="BA49" s="1193"/>
      <c r="BB49" s="1193"/>
      <c r="BC49" s="1193"/>
      <c r="BD49" s="1193"/>
      <c r="BE49" s="1193"/>
      <c r="BF49" s="1193"/>
      <c r="BG49" s="1193"/>
      <c r="BH49" s="1193"/>
      <c r="BI49" s="1193"/>
      <c r="BJ49" s="1193"/>
      <c r="BK49" s="1193"/>
      <c r="BL49" s="1193"/>
      <c r="BM49" s="1193"/>
      <c r="BN49" s="1193"/>
      <c r="BO49" s="1193"/>
      <c r="BP49" s="1193"/>
      <c r="BQ49" s="1193"/>
      <c r="BR49" s="1193"/>
      <c r="BS49" s="1193"/>
      <c r="BT49" s="1193"/>
      <c r="BU49" s="1193"/>
      <c r="BV49" s="1193"/>
      <c r="BW49" s="1193"/>
      <c r="BX49" s="1193"/>
      <c r="BY49" s="1193"/>
      <c r="BZ49" s="1193"/>
      <c r="CA49" s="1193"/>
      <c r="CB49" s="1193"/>
      <c r="CC49" s="1193"/>
      <c r="CD49" s="1193"/>
      <c r="CE49" s="1193"/>
      <c r="CF49" s="1193"/>
      <c r="CG49" s="1193"/>
      <c r="CH49" s="1193"/>
      <c r="CI49" s="1193"/>
      <c r="CJ49" s="1193"/>
      <c r="CK49" s="1193"/>
      <c r="CL49" s="1193"/>
      <c r="CM49" s="1193"/>
      <c r="CN49" s="1193"/>
      <c r="CO49" s="1193"/>
      <c r="CP49" s="1193"/>
      <c r="CQ49" s="1193"/>
      <c r="CR49" s="1193"/>
      <c r="CS49" s="1193"/>
      <c r="CT49" s="1193"/>
      <c r="CU49" s="1193"/>
      <c r="CV49" s="1193"/>
      <c r="CW49" s="1193"/>
      <c r="CX49" s="1193"/>
      <c r="CY49" s="1193"/>
      <c r="CZ49" s="1193"/>
      <c r="DA49" s="1193"/>
      <c r="DB49" s="1193"/>
      <c r="DC49" s="1193"/>
      <c r="DD49" s="1193"/>
      <c r="DE49" s="1193"/>
      <c r="DF49" s="1193"/>
      <c r="DG49" s="1193"/>
      <c r="DH49" s="1193"/>
      <c r="DI49" s="1193"/>
      <c r="DJ49" s="1193"/>
      <c r="DK49" s="1193"/>
      <c r="DL49" s="1193"/>
      <c r="DM49" s="1193"/>
      <c r="DN49" s="1193"/>
      <c r="DO49" s="1193"/>
      <c r="DP49" s="1193"/>
      <c r="DQ49" s="1193"/>
      <c r="DR49" s="1193"/>
      <c r="DS49" s="1193"/>
      <c r="DT49" s="1193"/>
      <c r="DU49" s="1193"/>
      <c r="DV49" s="1193"/>
      <c r="DW49" s="1193"/>
      <c r="DX49" s="1193"/>
      <c r="DY49" s="1193"/>
      <c r="DZ49" s="1193"/>
      <c r="EA49" s="1193"/>
      <c r="EB49" s="1193"/>
      <c r="EC49" s="1193"/>
      <c r="ED49" s="1193"/>
      <c r="EE49" s="1193"/>
      <c r="EF49" s="1193"/>
      <c r="EG49" s="1193"/>
      <c r="EH49" s="1193"/>
      <c r="EI49" s="1193"/>
      <c r="EJ49" s="1193"/>
      <c r="EK49" s="1193"/>
      <c r="EL49" s="1193"/>
      <c r="EM49" s="1193"/>
      <c r="EN49" s="1193"/>
      <c r="EO49" s="1193"/>
      <c r="EP49" s="1193"/>
      <c r="EQ49" s="1193"/>
      <c r="ER49" s="1193"/>
      <c r="ES49" s="1193"/>
      <c r="ET49" s="1193"/>
      <c r="EU49" s="1193"/>
      <c r="EV49" s="1193"/>
      <c r="EW49" s="1193"/>
      <c r="EX49" s="1193"/>
      <c r="EY49" s="1193"/>
      <c r="EZ49" s="1193"/>
      <c r="FA49" s="1193"/>
      <c r="FB49" s="1193"/>
      <c r="FC49" s="1193"/>
      <c r="FD49" s="1193"/>
      <c r="FE49" s="1193"/>
      <c r="FF49" s="1193"/>
      <c r="FG49" s="1193"/>
      <c r="FH49" s="1193"/>
      <c r="FI49" s="1193"/>
      <c r="FJ49" s="1193"/>
      <c r="FK49" s="1193"/>
      <c r="FL49" s="1193"/>
      <c r="FM49" s="1193"/>
      <c r="FN49" s="1193"/>
      <c r="FO49" s="1193"/>
      <c r="FP49" s="1193"/>
      <c r="FQ49" s="1193"/>
      <c r="FR49" s="1193"/>
      <c r="FS49" s="1193"/>
      <c r="FT49" s="1193"/>
      <c r="FU49" s="1193"/>
      <c r="FV49" s="1193"/>
      <c r="FW49" s="1193"/>
      <c r="FX49" s="1193"/>
      <c r="FY49" s="1193"/>
      <c r="FZ49" s="1193"/>
      <c r="GA49" s="1193"/>
      <c r="GB49" s="1193"/>
      <c r="GC49" s="1193"/>
      <c r="GD49" s="1193"/>
      <c r="GE49" s="1193"/>
      <c r="GF49" s="1193"/>
      <c r="GG49" s="1193"/>
      <c r="GH49" s="1193"/>
      <c r="GI49" s="1193"/>
      <c r="GJ49" s="1193"/>
      <c r="GK49" s="1193"/>
      <c r="GL49" s="1193"/>
      <c r="GM49" s="1193"/>
      <c r="GN49" s="1193"/>
      <c r="GO49" s="1193"/>
      <c r="GP49" s="1193"/>
      <c r="GQ49" s="1193"/>
      <c r="GR49" s="1193"/>
      <c r="GS49" s="1193"/>
      <c r="GT49" s="1193"/>
      <c r="GU49" s="1193"/>
      <c r="GV49" s="1193"/>
      <c r="GW49" s="1193"/>
      <c r="GX49" s="1193"/>
      <c r="GY49" s="1193"/>
      <c r="GZ49" s="1193"/>
      <c r="HA49" s="1193"/>
      <c r="HB49" s="1193"/>
      <c r="HC49" s="1193"/>
      <c r="HD49" s="1193"/>
      <c r="HE49" s="1193"/>
      <c r="HF49" s="1193"/>
      <c r="HG49" s="1193"/>
      <c r="HH49" s="1193"/>
      <c r="HI49" s="1193"/>
      <c r="HJ49" s="1193"/>
      <c r="HK49" s="1193"/>
      <c r="HL49" s="1193"/>
      <c r="HM49" s="1193"/>
      <c r="HN49" s="1193"/>
      <c r="HO49" s="1193"/>
      <c r="HP49" s="1193"/>
      <c r="HQ49" s="1193"/>
      <c r="HR49" s="1193"/>
      <c r="HS49" s="1193"/>
      <c r="HT49" s="1193"/>
      <c r="HU49" s="1193"/>
      <c r="HV49" s="1193"/>
      <c r="HW49" s="1193"/>
      <c r="HX49" s="1193"/>
      <c r="HY49" s="1193"/>
      <c r="HZ49" s="1193"/>
      <c r="IA49" s="1193"/>
      <c r="IB49" s="1193"/>
      <c r="IC49" s="1193"/>
      <c r="ID49" s="1193"/>
      <c r="IE49" s="1193"/>
      <c r="IF49" s="1193"/>
      <c r="IG49" s="1193"/>
      <c r="IH49" s="1193"/>
      <c r="II49" s="1193"/>
      <c r="IJ49" s="1193"/>
      <c r="IK49" s="1193"/>
      <c r="IL49" s="1193"/>
      <c r="IM49" s="1193"/>
      <c r="IN49" s="1193"/>
      <c r="IO49" s="1193"/>
      <c r="IP49" s="1193"/>
      <c r="IQ49" s="1193"/>
      <c r="IR49" s="1193"/>
      <c r="IS49" s="1193"/>
      <c r="IT49" s="1193"/>
      <c r="IU49" s="1193"/>
      <c r="IV49" s="1193"/>
    </row>
    <row r="50" spans="1:256" ht="12" customHeight="1">
      <c r="A50" s="1185" t="s">
        <v>427</v>
      </c>
      <c r="B50" s="1215">
        <f>SUM(C50:G50)</f>
        <v>171</v>
      </c>
      <c r="C50" s="1215">
        <v>0</v>
      </c>
      <c r="D50" s="1189">
        <v>88</v>
      </c>
      <c r="E50" s="1189">
        <v>8</v>
      </c>
      <c r="F50" s="1189">
        <v>6</v>
      </c>
      <c r="G50" s="1189">
        <v>69</v>
      </c>
      <c r="H50" s="1193"/>
      <c r="I50" s="1193"/>
      <c r="J50" s="1193"/>
      <c r="K50" s="1193"/>
      <c r="L50" s="1193"/>
      <c r="M50" s="1193"/>
      <c r="N50" s="1193"/>
      <c r="O50" s="1193"/>
      <c r="P50" s="1193"/>
      <c r="Q50" s="1193"/>
      <c r="R50" s="1193"/>
      <c r="S50" s="1193"/>
      <c r="T50" s="1193"/>
      <c r="U50" s="1193"/>
      <c r="V50" s="1193"/>
      <c r="W50" s="1193"/>
      <c r="X50" s="1193"/>
      <c r="Y50" s="1193"/>
      <c r="Z50" s="1193"/>
      <c r="AA50" s="1193"/>
      <c r="AB50" s="1193"/>
      <c r="AC50" s="1193"/>
      <c r="AD50" s="1193"/>
      <c r="AE50" s="1193"/>
      <c r="AF50" s="1193"/>
      <c r="AG50" s="1193"/>
      <c r="AH50" s="1193"/>
      <c r="AI50" s="1193"/>
      <c r="AJ50" s="1193"/>
      <c r="AK50" s="1193"/>
      <c r="AL50" s="1193"/>
      <c r="AM50" s="1193"/>
      <c r="AN50" s="1193"/>
      <c r="AO50" s="1193"/>
      <c r="AP50" s="1193"/>
      <c r="AQ50" s="1193"/>
      <c r="AR50" s="1193"/>
      <c r="AS50" s="1193"/>
      <c r="AT50" s="1193"/>
      <c r="AU50" s="1193"/>
      <c r="AV50" s="1193"/>
      <c r="AW50" s="1193"/>
      <c r="AX50" s="1193"/>
      <c r="AY50" s="1193"/>
      <c r="AZ50" s="1193"/>
      <c r="BA50" s="1193"/>
      <c r="BB50" s="1193"/>
      <c r="BC50" s="1193"/>
      <c r="BD50" s="1193"/>
      <c r="BE50" s="1193"/>
      <c r="BF50" s="1193"/>
      <c r="BG50" s="1193"/>
      <c r="BH50" s="1193"/>
      <c r="BI50" s="1193"/>
      <c r="BJ50" s="1193"/>
      <c r="BK50" s="1193"/>
      <c r="BL50" s="1193"/>
      <c r="BM50" s="1193"/>
      <c r="BN50" s="1193"/>
      <c r="BO50" s="1193"/>
      <c r="BP50" s="1193"/>
      <c r="BQ50" s="1193"/>
      <c r="BR50" s="1193"/>
      <c r="BS50" s="1193"/>
      <c r="BT50" s="1193"/>
      <c r="BU50" s="1193"/>
      <c r="BV50" s="1193"/>
      <c r="BW50" s="1193"/>
      <c r="BX50" s="1193"/>
      <c r="BY50" s="1193"/>
      <c r="BZ50" s="1193"/>
      <c r="CA50" s="1193"/>
      <c r="CB50" s="1193"/>
      <c r="CC50" s="1193"/>
      <c r="CD50" s="1193"/>
      <c r="CE50" s="1193"/>
      <c r="CF50" s="1193"/>
      <c r="CG50" s="1193"/>
      <c r="CH50" s="1193"/>
      <c r="CI50" s="1193"/>
      <c r="CJ50" s="1193"/>
      <c r="CK50" s="1193"/>
      <c r="CL50" s="1193"/>
      <c r="CM50" s="1193"/>
      <c r="CN50" s="1193"/>
      <c r="CO50" s="1193"/>
      <c r="CP50" s="1193"/>
      <c r="CQ50" s="1193"/>
      <c r="CR50" s="1193"/>
      <c r="CS50" s="1193"/>
      <c r="CT50" s="1193"/>
      <c r="CU50" s="1193"/>
      <c r="CV50" s="1193"/>
      <c r="CW50" s="1193"/>
      <c r="CX50" s="1193"/>
      <c r="CY50" s="1193"/>
      <c r="CZ50" s="1193"/>
      <c r="DA50" s="1193"/>
      <c r="DB50" s="1193"/>
      <c r="DC50" s="1193"/>
      <c r="DD50" s="1193"/>
      <c r="DE50" s="1193"/>
      <c r="DF50" s="1193"/>
      <c r="DG50" s="1193"/>
      <c r="DH50" s="1193"/>
      <c r="DI50" s="1193"/>
      <c r="DJ50" s="1193"/>
      <c r="DK50" s="1193"/>
      <c r="DL50" s="1193"/>
      <c r="DM50" s="1193"/>
      <c r="DN50" s="1193"/>
      <c r="DO50" s="1193"/>
      <c r="DP50" s="1193"/>
      <c r="DQ50" s="1193"/>
      <c r="DR50" s="1193"/>
      <c r="DS50" s="1193"/>
      <c r="DT50" s="1193"/>
      <c r="DU50" s="1193"/>
      <c r="DV50" s="1193"/>
      <c r="DW50" s="1193"/>
      <c r="DX50" s="1193"/>
      <c r="DY50" s="1193"/>
      <c r="DZ50" s="1193"/>
      <c r="EA50" s="1193"/>
      <c r="EB50" s="1193"/>
      <c r="EC50" s="1193"/>
      <c r="ED50" s="1193"/>
      <c r="EE50" s="1193"/>
      <c r="EF50" s="1193"/>
      <c r="EG50" s="1193"/>
      <c r="EH50" s="1193"/>
      <c r="EI50" s="1193"/>
      <c r="EJ50" s="1193"/>
      <c r="EK50" s="1193"/>
      <c r="EL50" s="1193"/>
      <c r="EM50" s="1193"/>
      <c r="EN50" s="1193"/>
      <c r="EO50" s="1193"/>
      <c r="EP50" s="1193"/>
      <c r="EQ50" s="1193"/>
      <c r="ER50" s="1193"/>
      <c r="ES50" s="1193"/>
      <c r="ET50" s="1193"/>
      <c r="EU50" s="1193"/>
      <c r="EV50" s="1193"/>
      <c r="EW50" s="1193"/>
      <c r="EX50" s="1193"/>
      <c r="EY50" s="1193"/>
      <c r="EZ50" s="1193"/>
      <c r="FA50" s="1193"/>
      <c r="FB50" s="1193"/>
      <c r="FC50" s="1193"/>
      <c r="FD50" s="1193"/>
      <c r="FE50" s="1193"/>
      <c r="FF50" s="1193"/>
      <c r="FG50" s="1193"/>
      <c r="FH50" s="1193"/>
      <c r="FI50" s="1193"/>
      <c r="FJ50" s="1193"/>
      <c r="FK50" s="1193"/>
      <c r="FL50" s="1193"/>
      <c r="FM50" s="1193"/>
      <c r="FN50" s="1193"/>
      <c r="FO50" s="1193"/>
      <c r="FP50" s="1193"/>
      <c r="FQ50" s="1193"/>
      <c r="FR50" s="1193"/>
      <c r="FS50" s="1193"/>
      <c r="FT50" s="1193"/>
      <c r="FU50" s="1193"/>
      <c r="FV50" s="1193"/>
      <c r="FW50" s="1193"/>
      <c r="FX50" s="1193"/>
      <c r="FY50" s="1193"/>
      <c r="FZ50" s="1193"/>
      <c r="GA50" s="1193"/>
      <c r="GB50" s="1193"/>
      <c r="GC50" s="1193"/>
      <c r="GD50" s="1193"/>
      <c r="GE50" s="1193"/>
      <c r="GF50" s="1193"/>
      <c r="GG50" s="1193"/>
      <c r="GH50" s="1193"/>
      <c r="GI50" s="1193"/>
      <c r="GJ50" s="1193"/>
      <c r="GK50" s="1193"/>
      <c r="GL50" s="1193"/>
      <c r="GM50" s="1193"/>
      <c r="GN50" s="1193"/>
      <c r="GO50" s="1193"/>
      <c r="GP50" s="1193"/>
      <c r="GQ50" s="1193"/>
      <c r="GR50" s="1193"/>
      <c r="GS50" s="1193"/>
      <c r="GT50" s="1193"/>
      <c r="GU50" s="1193"/>
      <c r="GV50" s="1193"/>
      <c r="GW50" s="1193"/>
      <c r="GX50" s="1193"/>
      <c r="GY50" s="1193"/>
      <c r="GZ50" s="1193"/>
      <c r="HA50" s="1193"/>
      <c r="HB50" s="1193"/>
      <c r="HC50" s="1193"/>
      <c r="HD50" s="1193"/>
      <c r="HE50" s="1193"/>
      <c r="HF50" s="1193"/>
      <c r="HG50" s="1193"/>
      <c r="HH50" s="1193"/>
      <c r="HI50" s="1193"/>
      <c r="HJ50" s="1193"/>
      <c r="HK50" s="1193"/>
      <c r="HL50" s="1193"/>
      <c r="HM50" s="1193"/>
      <c r="HN50" s="1193"/>
      <c r="HO50" s="1193"/>
      <c r="HP50" s="1193"/>
      <c r="HQ50" s="1193"/>
      <c r="HR50" s="1193"/>
      <c r="HS50" s="1193"/>
      <c r="HT50" s="1193"/>
      <c r="HU50" s="1193"/>
      <c r="HV50" s="1193"/>
      <c r="HW50" s="1193"/>
      <c r="HX50" s="1193"/>
      <c r="HY50" s="1193"/>
      <c r="HZ50" s="1193"/>
      <c r="IA50" s="1193"/>
      <c r="IB50" s="1193"/>
      <c r="IC50" s="1193"/>
      <c r="ID50" s="1193"/>
      <c r="IE50" s="1193"/>
      <c r="IF50" s="1193"/>
      <c r="IG50" s="1193"/>
      <c r="IH50" s="1193"/>
      <c r="II50" s="1193"/>
      <c r="IJ50" s="1193"/>
      <c r="IK50" s="1193"/>
      <c r="IL50" s="1193"/>
      <c r="IM50" s="1193"/>
      <c r="IN50" s="1193"/>
      <c r="IO50" s="1193"/>
      <c r="IP50" s="1193"/>
      <c r="IQ50" s="1193"/>
      <c r="IR50" s="1193"/>
      <c r="IS50" s="1193"/>
      <c r="IT50" s="1193"/>
      <c r="IU50" s="1193"/>
      <c r="IV50" s="1193"/>
    </row>
    <row r="51" spans="1:256" ht="9" customHeight="1" thickBot="1">
      <c r="A51" s="1190"/>
      <c r="B51" s="1191"/>
      <c r="C51" s="1191"/>
      <c r="D51" s="1191"/>
      <c r="E51" s="1191"/>
      <c r="F51" s="1191"/>
      <c r="G51" s="1191"/>
    </row>
    <row r="52" spans="1:256" ht="7.5" customHeight="1" thickTop="1">
      <c r="A52" s="1158"/>
      <c r="B52" s="1210"/>
      <c r="C52" s="1210"/>
      <c r="D52" s="1210"/>
      <c r="E52" s="1210"/>
      <c r="F52" s="1210"/>
      <c r="G52" s="1210"/>
    </row>
    <row r="53" spans="1:256" ht="12.75" customHeight="1">
      <c r="A53" s="2201" t="s">
        <v>857</v>
      </c>
      <c r="B53" s="2202"/>
      <c r="C53" s="2202"/>
      <c r="D53" s="2202"/>
      <c r="E53" s="2202"/>
      <c r="F53" s="2202"/>
      <c r="G53" s="2202"/>
    </row>
    <row r="54" spans="1:256" ht="12.75" customHeight="1">
      <c r="A54" s="2202"/>
      <c r="B54" s="2202"/>
      <c r="C54" s="2202"/>
      <c r="D54" s="2202"/>
      <c r="E54" s="2202"/>
      <c r="F54" s="2202"/>
      <c r="G54" s="2202"/>
    </row>
    <row r="55" spans="1:256" ht="6.75" customHeight="1">
      <c r="A55" s="1194"/>
      <c r="B55" s="1194"/>
      <c r="C55" s="1194"/>
      <c r="D55" s="1194"/>
      <c r="E55" s="1194"/>
      <c r="F55" s="1194"/>
      <c r="G55" s="1194"/>
    </row>
    <row r="56" spans="1:256" s="1180" customFormat="1" ht="12.75" customHeight="1">
      <c r="A56" s="2205" t="s">
        <v>905</v>
      </c>
      <c r="B56" s="2206"/>
      <c r="C56" s="2206"/>
      <c r="D56" s="2206"/>
      <c r="E56" s="2206"/>
      <c r="F56" s="1192"/>
      <c r="G56" s="1192"/>
      <c r="H56" s="1155"/>
      <c r="I56" s="1155"/>
      <c r="J56" s="1155"/>
      <c r="K56" s="1155"/>
      <c r="L56" s="1155"/>
      <c r="M56" s="1155"/>
      <c r="N56" s="1155"/>
      <c r="O56" s="1155"/>
      <c r="P56" s="1155"/>
      <c r="Q56" s="1155"/>
      <c r="R56" s="1155"/>
      <c r="S56" s="1155"/>
      <c r="T56" s="1155"/>
      <c r="U56" s="1155"/>
      <c r="V56" s="1155"/>
      <c r="W56" s="1155"/>
      <c r="X56" s="1155"/>
      <c r="Y56" s="1155"/>
      <c r="Z56" s="1155"/>
      <c r="AA56" s="1155"/>
      <c r="AB56" s="1155"/>
      <c r="AC56" s="1155"/>
      <c r="AD56" s="1155"/>
      <c r="AE56" s="1155"/>
      <c r="AF56" s="1155"/>
      <c r="AG56" s="1155"/>
      <c r="AH56" s="1155"/>
      <c r="AI56" s="1155"/>
      <c r="AJ56" s="1155"/>
      <c r="AK56" s="1155"/>
      <c r="AL56" s="1155"/>
      <c r="AM56" s="1155"/>
      <c r="AN56" s="1155"/>
      <c r="AO56" s="1155"/>
      <c r="AP56" s="1155"/>
      <c r="AQ56" s="1155"/>
      <c r="AR56" s="1155"/>
      <c r="AS56" s="1155"/>
      <c r="AT56" s="1155"/>
      <c r="AU56" s="1155"/>
      <c r="AV56" s="1155"/>
      <c r="AW56" s="1155"/>
      <c r="AX56" s="1155"/>
      <c r="AY56" s="1155"/>
      <c r="AZ56" s="1155"/>
      <c r="BA56" s="1155"/>
      <c r="BB56" s="1155"/>
      <c r="BC56" s="1155"/>
      <c r="BD56" s="1155"/>
      <c r="BE56" s="1155"/>
      <c r="BF56" s="1155"/>
      <c r="BG56" s="1155"/>
      <c r="BH56" s="1155"/>
      <c r="BI56" s="1155"/>
      <c r="BJ56" s="1155"/>
      <c r="BK56" s="1155"/>
      <c r="BL56" s="1155"/>
      <c r="BM56" s="1155"/>
      <c r="BN56" s="1155"/>
      <c r="BO56" s="1155"/>
      <c r="BP56" s="1155"/>
      <c r="BQ56" s="1155"/>
      <c r="BR56" s="1155"/>
      <c r="BS56" s="1155"/>
      <c r="BT56" s="1155"/>
      <c r="BU56" s="1155"/>
      <c r="BV56" s="1155"/>
      <c r="BW56" s="1155"/>
      <c r="BX56" s="1155"/>
      <c r="BY56" s="1155"/>
      <c r="BZ56" s="1155"/>
      <c r="CA56" s="1155"/>
      <c r="CB56" s="1155"/>
      <c r="CC56" s="1155"/>
      <c r="CD56" s="1155"/>
      <c r="CE56" s="1155"/>
      <c r="CF56" s="1155"/>
      <c r="CG56" s="1155"/>
      <c r="CH56" s="1155"/>
      <c r="CI56" s="1155"/>
      <c r="CJ56" s="1155"/>
      <c r="CK56" s="1155"/>
      <c r="CL56" s="1155"/>
      <c r="CM56" s="1155"/>
      <c r="CN56" s="1155"/>
      <c r="CO56" s="1155"/>
      <c r="CP56" s="1155"/>
      <c r="CQ56" s="1155"/>
      <c r="CR56" s="1155"/>
      <c r="CS56" s="1155"/>
      <c r="CT56" s="1155"/>
      <c r="CU56" s="1155"/>
      <c r="CV56" s="1155"/>
      <c r="CW56" s="1155"/>
      <c r="CX56" s="1155"/>
      <c r="CY56" s="1155"/>
      <c r="CZ56" s="1155"/>
      <c r="DA56" s="1155"/>
      <c r="DB56" s="1155"/>
      <c r="DC56" s="1155"/>
      <c r="DD56" s="1155"/>
      <c r="DE56" s="1155"/>
      <c r="DF56" s="1155"/>
      <c r="DG56" s="1155"/>
      <c r="DH56" s="1155"/>
      <c r="DI56" s="1155"/>
      <c r="DJ56" s="1155"/>
      <c r="DK56" s="1155"/>
      <c r="DL56" s="1155"/>
      <c r="DM56" s="1155"/>
      <c r="DN56" s="1155"/>
      <c r="DO56" s="1155"/>
      <c r="DP56" s="1155"/>
      <c r="DQ56" s="1155"/>
      <c r="DR56" s="1155"/>
      <c r="DS56" s="1155"/>
      <c r="DT56" s="1155"/>
      <c r="DU56" s="1155"/>
      <c r="DV56" s="1155"/>
      <c r="DW56" s="1155"/>
      <c r="DX56" s="1155"/>
      <c r="DY56" s="1155"/>
      <c r="DZ56" s="1155"/>
      <c r="EA56" s="1155"/>
      <c r="EB56" s="1155"/>
      <c r="EC56" s="1155"/>
      <c r="ED56" s="1155"/>
      <c r="EE56" s="1155"/>
      <c r="EF56" s="1155"/>
      <c r="EG56" s="1155"/>
      <c r="EH56" s="1155"/>
      <c r="EI56" s="1155"/>
      <c r="EJ56" s="1155"/>
      <c r="EK56" s="1155"/>
      <c r="EL56" s="1155"/>
      <c r="EM56" s="1155"/>
      <c r="EN56" s="1155"/>
      <c r="EO56" s="1155"/>
      <c r="EP56" s="1155"/>
      <c r="EQ56" s="1155"/>
      <c r="ER56" s="1155"/>
      <c r="ES56" s="1155"/>
      <c r="ET56" s="1155"/>
      <c r="EU56" s="1155"/>
      <c r="EV56" s="1155"/>
      <c r="EW56" s="1155"/>
      <c r="EX56" s="1155"/>
      <c r="EY56" s="1155"/>
      <c r="EZ56" s="1155"/>
      <c r="FA56" s="1155"/>
      <c r="FB56" s="1155"/>
      <c r="FC56" s="1155"/>
      <c r="FD56" s="1155"/>
      <c r="FE56" s="1155"/>
      <c r="FF56" s="1155"/>
      <c r="FG56" s="1155"/>
      <c r="FH56" s="1155"/>
      <c r="FI56" s="1155"/>
      <c r="FJ56" s="1155"/>
      <c r="FK56" s="1155"/>
      <c r="FL56" s="1155"/>
      <c r="FM56" s="1155"/>
      <c r="FN56" s="1155"/>
      <c r="FO56" s="1155"/>
      <c r="FP56" s="1155"/>
      <c r="FQ56" s="1155"/>
      <c r="FR56" s="1155"/>
      <c r="FS56" s="1155"/>
      <c r="FT56" s="1155"/>
      <c r="FU56" s="1155"/>
      <c r="FV56" s="1155"/>
      <c r="FW56" s="1155"/>
      <c r="FX56" s="1155"/>
      <c r="FY56" s="1155"/>
      <c r="FZ56" s="1155"/>
      <c r="GA56" s="1155"/>
      <c r="GB56" s="1155"/>
      <c r="GC56" s="1155"/>
      <c r="GD56" s="1155"/>
      <c r="GE56" s="1155"/>
      <c r="GF56" s="1155"/>
      <c r="GG56" s="1155"/>
      <c r="GH56" s="1155"/>
      <c r="GI56" s="1155"/>
      <c r="GJ56" s="1155"/>
      <c r="GK56" s="1155"/>
      <c r="GL56" s="1155"/>
      <c r="GM56" s="1155"/>
      <c r="GN56" s="1155"/>
      <c r="GO56" s="1155"/>
      <c r="GP56" s="1155"/>
      <c r="GQ56" s="1155"/>
      <c r="GR56" s="1155"/>
      <c r="GS56" s="1155"/>
      <c r="GT56" s="1155"/>
      <c r="GU56" s="1155"/>
      <c r="GV56" s="1155"/>
      <c r="GW56" s="1155"/>
      <c r="GX56" s="1155"/>
      <c r="GY56" s="1155"/>
      <c r="GZ56" s="1155"/>
      <c r="HA56" s="1155"/>
      <c r="HB56" s="1155"/>
      <c r="HC56" s="1155"/>
      <c r="HD56" s="1155"/>
      <c r="HE56" s="1155"/>
      <c r="HF56" s="1155"/>
      <c r="HG56" s="1155"/>
      <c r="HH56" s="1155"/>
      <c r="HI56" s="1155"/>
      <c r="HJ56" s="1155"/>
      <c r="HK56" s="1155"/>
      <c r="HL56" s="1155"/>
      <c r="HM56" s="1155"/>
      <c r="HN56" s="1155"/>
      <c r="HO56" s="1155"/>
      <c r="HP56" s="1155"/>
      <c r="HQ56" s="1155"/>
      <c r="HR56" s="1155"/>
      <c r="HS56" s="1155"/>
      <c r="HT56" s="1155"/>
      <c r="HU56" s="1155"/>
      <c r="HV56" s="1155"/>
      <c r="HW56" s="1155"/>
      <c r="HX56" s="1155"/>
      <c r="HY56" s="1155"/>
      <c r="HZ56" s="1155"/>
      <c r="IA56" s="1155"/>
      <c r="IB56" s="1155"/>
      <c r="IC56" s="1155"/>
      <c r="ID56" s="1155"/>
      <c r="IE56" s="1155"/>
      <c r="IF56" s="1155"/>
      <c r="IG56" s="1155"/>
      <c r="IH56" s="1155"/>
      <c r="II56" s="1155"/>
      <c r="IJ56" s="1155"/>
      <c r="IK56" s="1155"/>
      <c r="IL56" s="1155"/>
      <c r="IM56" s="1155"/>
      <c r="IN56" s="1155"/>
      <c r="IO56" s="1155"/>
      <c r="IP56" s="1155"/>
      <c r="IQ56" s="1155"/>
      <c r="IR56" s="1155"/>
      <c r="IS56" s="1155"/>
      <c r="IT56" s="1155"/>
      <c r="IU56" s="1155"/>
      <c r="IV56" s="1155"/>
    </row>
    <row r="57" spans="1:256" ht="12.75" customHeight="1">
      <c r="A57" s="2192" t="s">
        <v>906</v>
      </c>
      <c r="B57" s="2192"/>
      <c r="C57" s="2192"/>
      <c r="D57" s="2192"/>
      <c r="E57" s="2192"/>
    </row>
    <row r="58" spans="1:256" ht="12.95" customHeight="1">
      <c r="A58" s="2192" t="s">
        <v>860</v>
      </c>
      <c r="B58" s="2192"/>
      <c r="C58" s="2192"/>
      <c r="D58" s="2192"/>
      <c r="E58" s="2192"/>
    </row>
    <row r="59" spans="1:256" s="1193" customFormat="1" ht="12.75" customHeight="1">
      <c r="A59" s="1226"/>
      <c r="B59" s="1155"/>
      <c r="C59" s="1155"/>
      <c r="D59" s="1155"/>
      <c r="E59" s="1155"/>
      <c r="F59" s="1155"/>
      <c r="G59" s="1155"/>
      <c r="H59" s="1155"/>
      <c r="I59" s="1155"/>
      <c r="J59" s="1155"/>
      <c r="K59" s="1155"/>
      <c r="L59" s="1155"/>
      <c r="M59" s="1155"/>
      <c r="N59" s="1155"/>
      <c r="O59" s="1155"/>
      <c r="P59" s="1155"/>
      <c r="Q59" s="1155"/>
      <c r="R59" s="1155"/>
      <c r="S59" s="1155"/>
      <c r="T59" s="1155"/>
      <c r="U59" s="1155"/>
      <c r="V59" s="1155"/>
      <c r="W59" s="1155"/>
      <c r="X59" s="1155"/>
      <c r="Y59" s="1155"/>
      <c r="Z59" s="1155"/>
      <c r="AA59" s="1155"/>
      <c r="AB59" s="1155"/>
      <c r="AC59" s="1155"/>
      <c r="AD59" s="1155"/>
      <c r="AE59" s="1155"/>
      <c r="AF59" s="1155"/>
      <c r="AG59" s="1155"/>
      <c r="AH59" s="1155"/>
      <c r="AI59" s="1155"/>
      <c r="AJ59" s="1155"/>
      <c r="AK59" s="1155"/>
      <c r="AL59" s="1155"/>
      <c r="AM59" s="1155"/>
      <c r="AN59" s="1155"/>
      <c r="AO59" s="1155"/>
      <c r="AP59" s="1155"/>
      <c r="AQ59" s="1155"/>
      <c r="AR59" s="1155"/>
      <c r="AS59" s="1155"/>
      <c r="AT59" s="1155"/>
      <c r="AU59" s="1155"/>
      <c r="AV59" s="1155"/>
      <c r="AW59" s="1155"/>
      <c r="AX59" s="1155"/>
      <c r="AY59" s="1155"/>
      <c r="AZ59" s="1155"/>
      <c r="BA59" s="1155"/>
      <c r="BB59" s="1155"/>
      <c r="BC59" s="1155"/>
      <c r="BD59" s="1155"/>
      <c r="BE59" s="1155"/>
      <c r="BF59" s="1155"/>
      <c r="BG59" s="1155"/>
      <c r="BH59" s="1155"/>
      <c r="BI59" s="1155"/>
      <c r="BJ59" s="1155"/>
      <c r="BK59" s="1155"/>
      <c r="BL59" s="1155"/>
      <c r="BM59" s="1155"/>
      <c r="BN59" s="1155"/>
      <c r="BO59" s="1155"/>
      <c r="BP59" s="1155"/>
      <c r="BQ59" s="1155"/>
      <c r="BR59" s="1155"/>
      <c r="BS59" s="1155"/>
      <c r="BT59" s="1155"/>
      <c r="BU59" s="1155"/>
      <c r="BV59" s="1155"/>
      <c r="BW59" s="1155"/>
      <c r="BX59" s="1155"/>
      <c r="BY59" s="1155"/>
      <c r="BZ59" s="1155"/>
      <c r="CA59" s="1155"/>
      <c r="CB59" s="1155"/>
      <c r="CC59" s="1155"/>
      <c r="CD59" s="1155"/>
      <c r="CE59" s="1155"/>
      <c r="CF59" s="1155"/>
      <c r="CG59" s="1155"/>
      <c r="CH59" s="1155"/>
      <c r="CI59" s="1155"/>
      <c r="CJ59" s="1155"/>
      <c r="CK59" s="1155"/>
      <c r="CL59" s="1155"/>
      <c r="CM59" s="1155"/>
      <c r="CN59" s="1155"/>
      <c r="CO59" s="1155"/>
      <c r="CP59" s="1155"/>
      <c r="CQ59" s="1155"/>
      <c r="CR59" s="1155"/>
      <c r="CS59" s="1155"/>
      <c r="CT59" s="1155"/>
      <c r="CU59" s="1155"/>
      <c r="CV59" s="1155"/>
      <c r="CW59" s="1155"/>
      <c r="CX59" s="1155"/>
      <c r="CY59" s="1155"/>
      <c r="CZ59" s="1155"/>
      <c r="DA59" s="1155"/>
      <c r="DB59" s="1155"/>
      <c r="DC59" s="1155"/>
      <c r="DD59" s="1155"/>
      <c r="DE59" s="1155"/>
      <c r="DF59" s="1155"/>
      <c r="DG59" s="1155"/>
      <c r="DH59" s="1155"/>
      <c r="DI59" s="1155"/>
      <c r="DJ59" s="1155"/>
      <c r="DK59" s="1155"/>
      <c r="DL59" s="1155"/>
      <c r="DM59" s="1155"/>
      <c r="DN59" s="1155"/>
      <c r="DO59" s="1155"/>
      <c r="DP59" s="1155"/>
      <c r="DQ59" s="1155"/>
      <c r="DR59" s="1155"/>
      <c r="DS59" s="1155"/>
      <c r="DT59" s="1155"/>
      <c r="DU59" s="1155"/>
      <c r="DV59" s="1155"/>
      <c r="DW59" s="1155"/>
      <c r="DX59" s="1155"/>
      <c r="DY59" s="1155"/>
      <c r="DZ59" s="1155"/>
      <c r="EA59" s="1155"/>
      <c r="EB59" s="1155"/>
      <c r="EC59" s="1155"/>
      <c r="ED59" s="1155"/>
      <c r="EE59" s="1155"/>
      <c r="EF59" s="1155"/>
      <c r="EG59" s="1155"/>
      <c r="EH59" s="1155"/>
      <c r="EI59" s="1155"/>
      <c r="EJ59" s="1155"/>
      <c r="EK59" s="1155"/>
      <c r="EL59" s="1155"/>
      <c r="EM59" s="1155"/>
      <c r="EN59" s="1155"/>
      <c r="EO59" s="1155"/>
      <c r="EP59" s="1155"/>
      <c r="EQ59" s="1155"/>
      <c r="ER59" s="1155"/>
      <c r="ES59" s="1155"/>
      <c r="ET59" s="1155"/>
      <c r="EU59" s="1155"/>
      <c r="EV59" s="1155"/>
      <c r="EW59" s="1155"/>
      <c r="EX59" s="1155"/>
      <c r="EY59" s="1155"/>
      <c r="EZ59" s="1155"/>
      <c r="FA59" s="1155"/>
      <c r="FB59" s="1155"/>
      <c r="FC59" s="1155"/>
      <c r="FD59" s="1155"/>
      <c r="FE59" s="1155"/>
      <c r="FF59" s="1155"/>
      <c r="FG59" s="1155"/>
      <c r="FH59" s="1155"/>
      <c r="FI59" s="1155"/>
      <c r="FJ59" s="1155"/>
      <c r="FK59" s="1155"/>
      <c r="FL59" s="1155"/>
      <c r="FM59" s="1155"/>
      <c r="FN59" s="1155"/>
      <c r="FO59" s="1155"/>
      <c r="FP59" s="1155"/>
      <c r="FQ59" s="1155"/>
      <c r="FR59" s="1155"/>
      <c r="FS59" s="1155"/>
      <c r="FT59" s="1155"/>
      <c r="FU59" s="1155"/>
      <c r="FV59" s="1155"/>
      <c r="FW59" s="1155"/>
      <c r="FX59" s="1155"/>
      <c r="FY59" s="1155"/>
      <c r="FZ59" s="1155"/>
      <c r="GA59" s="1155"/>
      <c r="GB59" s="1155"/>
      <c r="GC59" s="1155"/>
      <c r="GD59" s="1155"/>
      <c r="GE59" s="1155"/>
      <c r="GF59" s="1155"/>
      <c r="GG59" s="1155"/>
      <c r="GH59" s="1155"/>
      <c r="GI59" s="1155"/>
      <c r="GJ59" s="1155"/>
      <c r="GK59" s="1155"/>
      <c r="GL59" s="1155"/>
      <c r="GM59" s="1155"/>
      <c r="GN59" s="1155"/>
      <c r="GO59" s="1155"/>
      <c r="GP59" s="1155"/>
      <c r="GQ59" s="1155"/>
      <c r="GR59" s="1155"/>
      <c r="GS59" s="1155"/>
      <c r="GT59" s="1155"/>
      <c r="GU59" s="1155"/>
      <c r="GV59" s="1155"/>
      <c r="GW59" s="1155"/>
      <c r="GX59" s="1155"/>
      <c r="GY59" s="1155"/>
      <c r="GZ59" s="1155"/>
      <c r="HA59" s="1155"/>
      <c r="HB59" s="1155"/>
      <c r="HC59" s="1155"/>
      <c r="HD59" s="1155"/>
      <c r="HE59" s="1155"/>
      <c r="HF59" s="1155"/>
      <c r="HG59" s="1155"/>
      <c r="HH59" s="1155"/>
      <c r="HI59" s="1155"/>
      <c r="HJ59" s="1155"/>
      <c r="HK59" s="1155"/>
      <c r="HL59" s="1155"/>
      <c r="HM59" s="1155"/>
      <c r="HN59" s="1155"/>
      <c r="HO59" s="1155"/>
      <c r="HP59" s="1155"/>
      <c r="HQ59" s="1155"/>
      <c r="HR59" s="1155"/>
      <c r="HS59" s="1155"/>
      <c r="HT59" s="1155"/>
      <c r="HU59" s="1155"/>
      <c r="HV59" s="1155"/>
      <c r="HW59" s="1155"/>
      <c r="HX59" s="1155"/>
      <c r="HY59" s="1155"/>
      <c r="HZ59" s="1155"/>
      <c r="IA59" s="1155"/>
      <c r="IB59" s="1155"/>
      <c r="IC59" s="1155"/>
      <c r="ID59" s="1155"/>
      <c r="IE59" s="1155"/>
      <c r="IF59" s="1155"/>
      <c r="IG59" s="1155"/>
      <c r="IH59" s="1155"/>
      <c r="II59" s="1155"/>
      <c r="IJ59" s="1155"/>
      <c r="IK59" s="1155"/>
      <c r="IL59" s="1155"/>
      <c r="IM59" s="1155"/>
      <c r="IN59" s="1155"/>
      <c r="IO59" s="1155"/>
      <c r="IP59" s="1155"/>
      <c r="IQ59" s="1155"/>
      <c r="IR59" s="1155"/>
      <c r="IS59" s="1155"/>
      <c r="IT59" s="1155"/>
      <c r="IU59" s="1155"/>
      <c r="IV59" s="1155"/>
    </row>
    <row r="60" spans="1:256" s="1089" customFormat="1" ht="12" customHeight="1">
      <c r="A60" s="1086" t="s">
        <v>691</v>
      </c>
      <c r="B60" s="1086"/>
      <c r="C60" s="1087"/>
      <c r="D60" s="1086"/>
      <c r="E60" s="1086"/>
      <c r="F60" s="1086"/>
      <c r="G60" s="1086"/>
      <c r="H60" s="1086"/>
      <c r="I60" s="1086"/>
      <c r="J60" s="1086"/>
      <c r="K60" s="1088"/>
      <c r="L60" s="1088"/>
    </row>
    <row r="61" spans="1:256" s="1109" customFormat="1" ht="9" customHeight="1">
      <c r="A61" s="1098" t="s">
        <v>861</v>
      </c>
      <c r="B61" s="1086"/>
      <c r="C61" s="1087"/>
      <c r="D61" s="1086"/>
      <c r="E61" s="1086"/>
      <c r="F61" s="1086"/>
      <c r="G61" s="1086"/>
      <c r="H61" s="1086"/>
      <c r="I61" s="1086"/>
      <c r="J61" s="1086"/>
      <c r="K61" s="1088"/>
      <c r="L61" s="1088"/>
    </row>
  </sheetData>
  <mergeCells count="13">
    <mergeCell ref="A53:G54"/>
    <mergeCell ref="A56:E56"/>
    <mergeCell ref="A57:E57"/>
    <mergeCell ref="A58:E58"/>
    <mergeCell ref="A2:G2"/>
    <mergeCell ref="A3:G3"/>
    <mergeCell ref="A5:A8"/>
    <mergeCell ref="B5:G5"/>
    <mergeCell ref="C6:C8"/>
    <mergeCell ref="D6:D8"/>
    <mergeCell ref="E6:E8"/>
    <mergeCell ref="F6:F8"/>
    <mergeCell ref="G6:G8"/>
  </mergeCells>
  <hyperlinks>
    <hyperlink ref="A61" r:id="rId1"/>
    <hyperlink ref="A1" location="Índice!A1" display="Voltar ao índice"/>
  </hyperlinks>
  <printOptions horizontalCentered="1" gridLinesSet="0"/>
  <pageMargins left="0.78740157480314965" right="0.78740157480314965" top="1.1811023622047243" bottom="0.78740157480314965" header="0.17" footer="0"/>
  <pageSetup paperSize="9" orientation="portrait" horizontalDpi="300" verticalDpi="300" r:id="rId2"/>
  <headerFooter alignWithMargins="0"/>
</worksheet>
</file>

<file path=xl/worksheets/sheet7.xml><?xml version="1.0" encoding="utf-8"?>
<worksheet xmlns="http://schemas.openxmlformats.org/spreadsheetml/2006/main" xmlns:r="http://schemas.openxmlformats.org/officeDocument/2006/relationships">
  <dimension ref="A1:K39"/>
  <sheetViews>
    <sheetView zoomScaleNormal="100" workbookViewId="0"/>
  </sheetViews>
  <sheetFormatPr defaultColWidth="9.7109375" defaultRowHeight="12.75"/>
  <cols>
    <col min="1" max="1" width="4.7109375" style="16" customWidth="1"/>
    <col min="2" max="2" width="33.140625" style="16" customWidth="1"/>
    <col min="3" max="3" width="12.5703125" style="16" customWidth="1"/>
    <col min="4" max="4" width="7.5703125" style="16" customWidth="1"/>
    <col min="5" max="6" width="7.42578125" style="16" customWidth="1"/>
    <col min="7" max="7" width="7" style="16" customWidth="1"/>
    <col min="8" max="8" width="7.140625" style="16" customWidth="1"/>
    <col min="9" max="9" width="9.140625" style="94" customWidth="1"/>
    <col min="10" max="10" width="8.42578125" style="94" customWidth="1"/>
    <col min="11" max="11" width="10.7109375" style="16" customWidth="1"/>
    <col min="12" max="16384" width="9.7109375" style="16"/>
  </cols>
  <sheetData>
    <row r="1" spans="1:11" ht="17.25" customHeight="1">
      <c r="A1" s="1921" t="s">
        <v>1737</v>
      </c>
    </row>
    <row r="2" spans="1:11" ht="17.100000000000001" customHeight="1">
      <c r="A2" s="93" t="s">
        <v>64</v>
      </c>
      <c r="C2" s="93"/>
      <c r="D2" s="93"/>
      <c r="E2" s="93"/>
      <c r="F2" s="93"/>
    </row>
    <row r="3" spans="1:11" ht="17.100000000000001" customHeight="1">
      <c r="A3" s="1971" t="s">
        <v>65</v>
      </c>
      <c r="B3" s="1981"/>
      <c r="C3" s="1981"/>
      <c r="D3" s="1981"/>
      <c r="E3" s="1981"/>
      <c r="F3" s="1981"/>
      <c r="G3" s="1981"/>
      <c r="H3" s="1981"/>
      <c r="I3" s="95"/>
      <c r="J3" s="95"/>
    </row>
    <row r="4" spans="1:11" ht="12.95" customHeight="1">
      <c r="C4" s="96"/>
      <c r="D4" s="96"/>
      <c r="E4" s="96"/>
      <c r="F4" s="3"/>
      <c r="H4" s="97" t="s">
        <v>66</v>
      </c>
      <c r="I4" s="98"/>
      <c r="J4" s="98"/>
    </row>
    <row r="5" spans="1:11" ht="12.95" customHeight="1">
      <c r="A5" s="1988" t="s">
        <v>67</v>
      </c>
      <c r="B5" s="1988"/>
      <c r="C5" s="1989"/>
      <c r="D5" s="1985">
        <v>2016</v>
      </c>
      <c r="E5" s="1985">
        <v>2015</v>
      </c>
      <c r="F5" s="1985">
        <v>2014</v>
      </c>
      <c r="G5" s="1985">
        <v>2013</v>
      </c>
      <c r="H5" s="1985">
        <v>2012</v>
      </c>
      <c r="I5" s="99"/>
      <c r="J5" s="99"/>
    </row>
    <row r="6" spans="1:11" ht="12.95" customHeight="1">
      <c r="A6" s="1988"/>
      <c r="B6" s="1988"/>
      <c r="C6" s="1989"/>
      <c r="D6" s="1990"/>
      <c r="E6" s="1990"/>
      <c r="F6" s="1985"/>
      <c r="G6" s="1985"/>
      <c r="H6" s="1990"/>
      <c r="I6" s="100"/>
      <c r="J6" s="100"/>
    </row>
    <row r="7" spans="1:11" s="60" customFormat="1" ht="12.95" customHeight="1">
      <c r="A7" s="76" t="s">
        <v>68</v>
      </c>
      <c r="D7" s="77">
        <v>95.808000000000007</v>
      </c>
      <c r="E7" s="77">
        <v>95.11</v>
      </c>
      <c r="F7" s="77">
        <v>95.9</v>
      </c>
      <c r="G7" s="78">
        <v>98.55</v>
      </c>
      <c r="H7" s="78">
        <v>100</v>
      </c>
      <c r="I7" s="101"/>
      <c r="J7" s="102"/>
    </row>
    <row r="8" spans="1:11" s="60" customFormat="1" ht="12.95" customHeight="1">
      <c r="B8" s="79"/>
      <c r="D8" s="77"/>
      <c r="E8" s="77"/>
      <c r="F8" s="77"/>
      <c r="G8" s="78"/>
      <c r="H8" s="78"/>
      <c r="I8" s="103"/>
    </row>
    <row r="9" spans="1:11" s="60" customFormat="1" ht="12.95" customHeight="1">
      <c r="B9" s="33" t="s">
        <v>69</v>
      </c>
      <c r="C9" s="16"/>
      <c r="D9" s="80">
        <v>99.379000000000005</v>
      </c>
      <c r="E9" s="80">
        <v>95.722999999999999</v>
      </c>
      <c r="F9" s="80">
        <v>94.18</v>
      </c>
      <c r="G9" s="81">
        <v>96.896000000000001</v>
      </c>
      <c r="H9" s="81">
        <v>100</v>
      </c>
      <c r="I9" s="103"/>
      <c r="J9" s="104"/>
    </row>
    <row r="10" spans="1:11" s="60" customFormat="1" ht="12.95" customHeight="1">
      <c r="B10" s="33" t="s">
        <v>70</v>
      </c>
      <c r="C10" s="16"/>
      <c r="D10" s="80">
        <v>78</v>
      </c>
      <c r="E10" s="80">
        <v>81.899000000000001</v>
      </c>
      <c r="F10" s="80">
        <v>83.4</v>
      </c>
      <c r="G10" s="81">
        <v>91.926000000000002</v>
      </c>
      <c r="H10" s="81">
        <v>100</v>
      </c>
      <c r="I10" s="103"/>
      <c r="J10" s="104"/>
    </row>
    <row r="11" spans="1:11" s="60" customFormat="1" ht="12.95" customHeight="1">
      <c r="B11" s="33" t="s">
        <v>71</v>
      </c>
      <c r="C11" s="16"/>
      <c r="D11" s="80">
        <v>85.796999999999997</v>
      </c>
      <c r="E11" s="80">
        <v>86.66</v>
      </c>
      <c r="F11" s="80">
        <v>92.42</v>
      </c>
      <c r="G11" s="81">
        <v>97.891000000000005</v>
      </c>
      <c r="H11" s="81">
        <v>100</v>
      </c>
      <c r="I11" s="103"/>
      <c r="J11" s="104"/>
    </row>
    <row r="12" spans="1:11" s="60" customFormat="1" ht="12.95" customHeight="1">
      <c r="B12" s="33"/>
      <c r="C12" s="16"/>
      <c r="D12" s="74"/>
      <c r="E12" s="74"/>
      <c r="F12" s="74"/>
      <c r="G12" s="81"/>
      <c r="H12" s="81"/>
      <c r="I12" s="103"/>
    </row>
    <row r="13" spans="1:11" s="60" customFormat="1" ht="12.95" customHeight="1">
      <c r="B13" s="33" t="s">
        <v>94</v>
      </c>
      <c r="C13" s="16"/>
      <c r="D13" s="80">
        <v>74.838999999999999</v>
      </c>
      <c r="E13" s="80">
        <v>76.260000000000005</v>
      </c>
      <c r="F13" s="80">
        <v>80.3</v>
      </c>
      <c r="G13" s="81">
        <v>88.052000000000007</v>
      </c>
      <c r="H13" s="81">
        <v>100</v>
      </c>
      <c r="I13" s="103"/>
      <c r="J13" s="104"/>
    </row>
    <row r="14" spans="1:11" s="60" customFormat="1" ht="12.95" customHeight="1">
      <c r="B14" s="33"/>
      <c r="C14" s="16"/>
      <c r="D14" s="80"/>
      <c r="E14" s="80"/>
      <c r="F14" s="80"/>
      <c r="G14" s="81"/>
      <c r="H14" s="81"/>
      <c r="I14" s="103"/>
      <c r="J14" s="104"/>
    </row>
    <row r="15" spans="1:11" s="60" customFormat="1" ht="12.95" customHeight="1">
      <c r="B15" s="33" t="s">
        <v>72</v>
      </c>
      <c r="C15" s="16"/>
      <c r="D15" s="80">
        <v>70.381</v>
      </c>
      <c r="E15" s="80">
        <v>73.772999999999996</v>
      </c>
      <c r="F15" s="80">
        <v>81.45</v>
      </c>
      <c r="G15" s="81">
        <v>92.998000000000005</v>
      </c>
      <c r="H15" s="81">
        <v>100</v>
      </c>
      <c r="I15" s="103"/>
      <c r="J15" s="104"/>
      <c r="K15" s="60" t="s">
        <v>73</v>
      </c>
    </row>
    <row r="16" spans="1:11" s="60" customFormat="1" ht="12.95" customHeight="1">
      <c r="B16" s="82"/>
      <c r="C16" s="16"/>
      <c r="D16" s="80"/>
      <c r="E16" s="80"/>
      <c r="F16" s="80"/>
      <c r="G16" s="83"/>
      <c r="H16" s="83"/>
      <c r="I16" s="101"/>
    </row>
    <row r="17" spans="2:11" ht="12.95" customHeight="1">
      <c r="B17" s="16" t="s">
        <v>74</v>
      </c>
      <c r="C17" s="82"/>
      <c r="D17" s="80">
        <v>90.82</v>
      </c>
      <c r="E17" s="80">
        <v>89.58</v>
      </c>
      <c r="F17" s="80">
        <v>93.22</v>
      </c>
      <c r="G17" s="81">
        <v>97.762</v>
      </c>
      <c r="H17" s="81">
        <v>100</v>
      </c>
      <c r="I17" s="105"/>
      <c r="J17" s="102"/>
    </row>
    <row r="18" spans="2:11" ht="12.95" customHeight="1">
      <c r="C18" s="82"/>
      <c r="D18" s="80"/>
      <c r="E18" s="80"/>
      <c r="F18" s="80"/>
      <c r="G18" s="84"/>
      <c r="H18" s="84"/>
      <c r="I18" s="105"/>
      <c r="J18" s="106"/>
    </row>
    <row r="19" spans="2:11" ht="12.95" customHeight="1">
      <c r="B19" s="1986" t="s">
        <v>75</v>
      </c>
      <c r="C19" s="82"/>
      <c r="D19" s="1987">
        <v>99.944000000000003</v>
      </c>
      <c r="E19" s="1987">
        <v>99.212000000000003</v>
      </c>
      <c r="F19" s="109">
        <v>99.31</v>
      </c>
      <c r="G19" s="109">
        <v>100.108</v>
      </c>
      <c r="H19" s="109">
        <v>100</v>
      </c>
      <c r="I19" s="105"/>
      <c r="J19" s="106"/>
    </row>
    <row r="20" spans="2:11" ht="12.95" customHeight="1">
      <c r="B20" s="1986"/>
      <c r="C20" s="82"/>
      <c r="D20" s="1987"/>
      <c r="E20" s="1987"/>
      <c r="F20" s="109"/>
      <c r="G20" s="109"/>
      <c r="H20" s="109"/>
      <c r="I20" s="105"/>
      <c r="J20" s="106"/>
    </row>
    <row r="21" spans="2:11" ht="12.95" customHeight="1">
      <c r="C21" s="82"/>
      <c r="D21" s="80"/>
      <c r="E21" s="80"/>
      <c r="F21" s="80"/>
      <c r="G21" s="81"/>
      <c r="H21" s="81"/>
      <c r="I21" s="105"/>
      <c r="J21" s="106"/>
    </row>
    <row r="22" spans="2:11" ht="12.95" customHeight="1">
      <c r="B22" s="82" t="s">
        <v>76</v>
      </c>
      <c r="D22" s="80">
        <v>96.262</v>
      </c>
      <c r="E22" s="80">
        <v>97.278999999999996</v>
      </c>
      <c r="F22" s="80">
        <v>95.11</v>
      </c>
      <c r="G22" s="81">
        <v>98.281000000000006</v>
      </c>
      <c r="H22" s="81">
        <v>100</v>
      </c>
      <c r="I22" s="105"/>
      <c r="J22" s="106"/>
    </row>
    <row r="23" spans="2:11" ht="12.95" customHeight="1">
      <c r="C23" s="85"/>
      <c r="D23" s="80"/>
      <c r="E23" s="80"/>
      <c r="F23" s="80"/>
      <c r="G23" s="81"/>
      <c r="H23" s="81"/>
      <c r="I23" s="105"/>
      <c r="J23" s="106"/>
    </row>
    <row r="24" spans="2:11" ht="12.95" customHeight="1">
      <c r="B24" s="16" t="s">
        <v>77</v>
      </c>
      <c r="C24" s="82"/>
      <c r="D24" s="80">
        <v>108.66800000000001</v>
      </c>
      <c r="E24" s="80">
        <v>99.814999999999998</v>
      </c>
      <c r="F24" s="80">
        <v>96.39</v>
      </c>
      <c r="G24" s="81">
        <v>97.26</v>
      </c>
      <c r="H24" s="81">
        <v>100</v>
      </c>
      <c r="I24" s="105"/>
      <c r="J24" s="106"/>
    </row>
    <row r="25" spans="2:11" ht="12.95" customHeight="1">
      <c r="C25" s="85"/>
      <c r="D25" s="80"/>
      <c r="E25" s="80"/>
      <c r="F25" s="80"/>
      <c r="G25" s="81"/>
      <c r="H25" s="81"/>
      <c r="I25" s="105"/>
      <c r="J25" s="106"/>
    </row>
    <row r="26" spans="2:11" ht="12.95" customHeight="1">
      <c r="B26" s="82" t="s">
        <v>78</v>
      </c>
      <c r="C26" s="85"/>
      <c r="D26" s="90">
        <v>103.512</v>
      </c>
      <c r="E26" s="80">
        <v>99.947000000000003</v>
      </c>
      <c r="F26" s="80">
        <v>100.63</v>
      </c>
      <c r="G26" s="81">
        <v>99.534999999999997</v>
      </c>
      <c r="H26" s="81">
        <v>100</v>
      </c>
      <c r="I26" s="105"/>
      <c r="J26" s="106"/>
    </row>
    <row r="27" spans="2:11" ht="12.95" customHeight="1">
      <c r="B27" s="16" t="s">
        <v>79</v>
      </c>
      <c r="C27" s="82"/>
      <c r="D27" s="110">
        <v>110.973</v>
      </c>
      <c r="E27" s="80">
        <v>110.182</v>
      </c>
      <c r="F27" s="80">
        <v>106.14</v>
      </c>
      <c r="G27" s="81">
        <v>103.752</v>
      </c>
      <c r="H27" s="81">
        <v>100</v>
      </c>
      <c r="I27" s="105"/>
      <c r="J27" s="106"/>
      <c r="K27" s="107"/>
    </row>
    <row r="28" spans="2:11" ht="12.95" customHeight="1">
      <c r="B28" s="16" t="s">
        <v>80</v>
      </c>
      <c r="C28" s="85"/>
      <c r="D28" s="110">
        <v>103.346</v>
      </c>
      <c r="E28" s="80">
        <v>101.675</v>
      </c>
      <c r="F28" s="80">
        <v>100.65</v>
      </c>
      <c r="G28" s="81">
        <v>99.784000000000006</v>
      </c>
      <c r="H28" s="81">
        <v>100</v>
      </c>
      <c r="I28" s="105"/>
      <c r="J28" s="106"/>
    </row>
    <row r="29" spans="2:11" ht="12.95" customHeight="1">
      <c r="C29" s="82"/>
      <c r="D29" s="86"/>
      <c r="E29" s="86"/>
      <c r="F29" s="86"/>
      <c r="G29" s="81"/>
      <c r="H29" s="81"/>
      <c r="I29" s="105"/>
      <c r="J29" s="106"/>
    </row>
    <row r="30" spans="2:11" ht="12.95" customHeight="1">
      <c r="B30" s="16" t="s">
        <v>81</v>
      </c>
      <c r="C30" s="82"/>
      <c r="D30" s="80">
        <v>102.175</v>
      </c>
      <c r="E30" s="80">
        <v>103.01</v>
      </c>
      <c r="F30" s="80">
        <v>101.71</v>
      </c>
      <c r="G30" s="81">
        <v>102.411</v>
      </c>
      <c r="H30" s="81">
        <v>100</v>
      </c>
      <c r="I30" s="105"/>
      <c r="J30" s="106"/>
    </row>
    <row r="31" spans="2:11" ht="12.95" customHeight="1">
      <c r="B31" s="16" t="s">
        <v>82</v>
      </c>
      <c r="C31" s="82"/>
      <c r="D31" s="80">
        <v>100.074</v>
      </c>
      <c r="E31" s="80">
        <v>100.488</v>
      </c>
      <c r="F31" s="80">
        <v>100.62</v>
      </c>
      <c r="G31" s="81">
        <v>100.88500000000001</v>
      </c>
      <c r="H31" s="81">
        <v>100</v>
      </c>
      <c r="I31" s="105"/>
      <c r="J31" s="106"/>
    </row>
    <row r="32" spans="2:11" ht="12.95" customHeight="1">
      <c r="C32" s="82"/>
      <c r="D32" s="86"/>
      <c r="E32" s="86"/>
      <c r="F32" s="86"/>
      <c r="G32" s="81"/>
      <c r="H32" s="81"/>
      <c r="I32" s="105"/>
      <c r="J32" s="106"/>
    </row>
    <row r="33" spans="1:10" ht="12.95" customHeight="1">
      <c r="B33" s="82" t="s">
        <v>83</v>
      </c>
      <c r="C33" s="82"/>
      <c r="D33" s="80">
        <v>111.631</v>
      </c>
      <c r="E33" s="80">
        <v>106.71299999999999</v>
      </c>
      <c r="F33" s="80">
        <v>102.62</v>
      </c>
      <c r="G33" s="81">
        <v>100.633</v>
      </c>
      <c r="H33" s="81">
        <v>100</v>
      </c>
      <c r="I33" s="105"/>
      <c r="J33" s="106"/>
    </row>
    <row r="34" spans="1:10" ht="12.95" customHeight="1">
      <c r="B34" s="87" t="s">
        <v>84</v>
      </c>
      <c r="C34" s="88"/>
      <c r="D34" s="80">
        <v>101.32599999999999</v>
      </c>
      <c r="E34" s="80">
        <v>100.733</v>
      </c>
      <c r="F34" s="80">
        <v>100.33</v>
      </c>
      <c r="G34" s="81">
        <v>100.498</v>
      </c>
      <c r="H34" s="81">
        <v>100</v>
      </c>
      <c r="I34" s="105"/>
      <c r="J34" s="106"/>
    </row>
    <row r="35" spans="1:10" ht="12.95" customHeight="1">
      <c r="C35" s="89"/>
      <c r="D35" s="80"/>
      <c r="E35" s="80"/>
      <c r="F35" s="80"/>
      <c r="G35" s="90"/>
      <c r="H35" s="90"/>
      <c r="I35" s="105"/>
      <c r="J35" s="106"/>
    </row>
    <row r="36" spans="1:10" ht="12.95" customHeight="1">
      <c r="B36" s="20" t="s">
        <v>85</v>
      </c>
      <c r="C36" s="20"/>
      <c r="D36" s="80">
        <v>94.698999999999998</v>
      </c>
      <c r="E36" s="80">
        <v>95.525000000000006</v>
      </c>
      <c r="F36" s="80">
        <v>95.33</v>
      </c>
      <c r="G36" s="91">
        <v>97.388999999999996</v>
      </c>
      <c r="H36" s="91">
        <v>100</v>
      </c>
      <c r="I36" s="105"/>
      <c r="J36" s="106"/>
    </row>
    <row r="37" spans="1:10" ht="6.95" customHeight="1" thickBot="1">
      <c r="A37" s="29"/>
      <c r="B37" s="29"/>
      <c r="C37" s="29"/>
      <c r="D37" s="92"/>
      <c r="E37" s="29"/>
      <c r="F37" s="29"/>
      <c r="G37" s="29"/>
      <c r="H37" s="29"/>
      <c r="I37" s="108"/>
      <c r="J37" s="108"/>
    </row>
    <row r="38" spans="1:10" ht="3.75" customHeight="1" thickTop="1">
      <c r="D38" s="16">
        <v>94.698999999999998</v>
      </c>
    </row>
    <row r="39" spans="1:10" ht="14.25" customHeight="1">
      <c r="A39" s="16" t="s">
        <v>91</v>
      </c>
    </row>
  </sheetData>
  <mergeCells count="10">
    <mergeCell ref="B19:B20"/>
    <mergeCell ref="D19:D20"/>
    <mergeCell ref="E19:E20"/>
    <mergeCell ref="A3:H3"/>
    <mergeCell ref="A5:C6"/>
    <mergeCell ref="D5:D6"/>
    <mergeCell ref="E5:E6"/>
    <mergeCell ref="F5:F6"/>
    <mergeCell ref="G5:G6"/>
    <mergeCell ref="H5:H6"/>
  </mergeCells>
  <hyperlinks>
    <hyperlink ref="A1" location="Índice!A1" display="Voltar ao índice"/>
  </hyperlinks>
  <pageMargins left="0.78740157480314965" right="0.78740157480314965" top="1.1811023622047243" bottom="0.78740157480314965" header="0" footer="0"/>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sheetPr syncVertical="1" syncRef="A1" transitionEvaluation="1"/>
  <dimension ref="A1:IV509"/>
  <sheetViews>
    <sheetView showGridLines="0" workbookViewId="0"/>
  </sheetViews>
  <sheetFormatPr defaultColWidth="9.7109375" defaultRowHeight="12.75"/>
  <cols>
    <col min="1" max="1" width="32.28515625" style="1155" customWidth="1"/>
    <col min="2" max="3" width="11" style="1155" customWidth="1"/>
    <col min="4" max="4" width="11.7109375" style="1155" customWidth="1"/>
    <col min="5" max="5" width="10.7109375" style="1155" customWidth="1"/>
    <col min="6" max="6" width="10.140625" style="1155" customWidth="1"/>
    <col min="7" max="7" width="9.7109375" style="1155" hidden="1" customWidth="1"/>
    <col min="8" max="256" width="9.7109375" style="1155"/>
    <col min="257" max="257" width="32.28515625" style="1155" customWidth="1"/>
    <col min="258" max="259" width="11" style="1155" customWidth="1"/>
    <col min="260" max="260" width="11.7109375" style="1155" customWidth="1"/>
    <col min="261" max="261" width="10.7109375" style="1155" customWidth="1"/>
    <col min="262" max="262" width="10.140625" style="1155" customWidth="1"/>
    <col min="263" max="263" width="0" style="1155" hidden="1" customWidth="1"/>
    <col min="264" max="512" width="9.7109375" style="1155"/>
    <col min="513" max="513" width="32.28515625" style="1155" customWidth="1"/>
    <col min="514" max="515" width="11" style="1155" customWidth="1"/>
    <col min="516" max="516" width="11.7109375" style="1155" customWidth="1"/>
    <col min="517" max="517" width="10.7109375" style="1155" customWidth="1"/>
    <col min="518" max="518" width="10.140625" style="1155" customWidth="1"/>
    <col min="519" max="519" width="0" style="1155" hidden="1" customWidth="1"/>
    <col min="520" max="768" width="9.7109375" style="1155"/>
    <col min="769" max="769" width="32.28515625" style="1155" customWidth="1"/>
    <col min="770" max="771" width="11" style="1155" customWidth="1"/>
    <col min="772" max="772" width="11.7109375" style="1155" customWidth="1"/>
    <col min="773" max="773" width="10.7109375" style="1155" customWidth="1"/>
    <col min="774" max="774" width="10.140625" style="1155" customWidth="1"/>
    <col min="775" max="775" width="0" style="1155" hidden="1" customWidth="1"/>
    <col min="776" max="1024" width="9.7109375" style="1155"/>
    <col min="1025" max="1025" width="32.28515625" style="1155" customWidth="1"/>
    <col min="1026" max="1027" width="11" style="1155" customWidth="1"/>
    <col min="1028" max="1028" width="11.7109375" style="1155" customWidth="1"/>
    <col min="1029" max="1029" width="10.7109375" style="1155" customWidth="1"/>
    <col min="1030" max="1030" width="10.140625" style="1155" customWidth="1"/>
    <col min="1031" max="1031" width="0" style="1155" hidden="1" customWidth="1"/>
    <col min="1032" max="1280" width="9.7109375" style="1155"/>
    <col min="1281" max="1281" width="32.28515625" style="1155" customWidth="1"/>
    <col min="1282" max="1283" width="11" style="1155" customWidth="1"/>
    <col min="1284" max="1284" width="11.7109375" style="1155" customWidth="1"/>
    <col min="1285" max="1285" width="10.7109375" style="1155" customWidth="1"/>
    <col min="1286" max="1286" width="10.140625" style="1155" customWidth="1"/>
    <col min="1287" max="1287" width="0" style="1155" hidden="1" customWidth="1"/>
    <col min="1288" max="1536" width="9.7109375" style="1155"/>
    <col min="1537" max="1537" width="32.28515625" style="1155" customWidth="1"/>
    <col min="1538" max="1539" width="11" style="1155" customWidth="1"/>
    <col min="1540" max="1540" width="11.7109375" style="1155" customWidth="1"/>
    <col min="1541" max="1541" width="10.7109375" style="1155" customWidth="1"/>
    <col min="1542" max="1542" width="10.140625" style="1155" customWidth="1"/>
    <col min="1543" max="1543" width="0" style="1155" hidden="1" customWidth="1"/>
    <col min="1544" max="1792" width="9.7109375" style="1155"/>
    <col min="1793" max="1793" width="32.28515625" style="1155" customWidth="1"/>
    <col min="1794" max="1795" width="11" style="1155" customWidth="1"/>
    <col min="1796" max="1796" width="11.7109375" style="1155" customWidth="1"/>
    <col min="1797" max="1797" width="10.7109375" style="1155" customWidth="1"/>
    <col min="1798" max="1798" width="10.140625" style="1155" customWidth="1"/>
    <col min="1799" max="1799" width="0" style="1155" hidden="1" customWidth="1"/>
    <col min="1800" max="2048" width="9.7109375" style="1155"/>
    <col min="2049" max="2049" width="32.28515625" style="1155" customWidth="1"/>
    <col min="2050" max="2051" width="11" style="1155" customWidth="1"/>
    <col min="2052" max="2052" width="11.7109375" style="1155" customWidth="1"/>
    <col min="2053" max="2053" width="10.7109375" style="1155" customWidth="1"/>
    <col min="2054" max="2054" width="10.140625" style="1155" customWidth="1"/>
    <col min="2055" max="2055" width="0" style="1155" hidden="1" customWidth="1"/>
    <col min="2056" max="2304" width="9.7109375" style="1155"/>
    <col min="2305" max="2305" width="32.28515625" style="1155" customWidth="1"/>
    <col min="2306" max="2307" width="11" style="1155" customWidth="1"/>
    <col min="2308" max="2308" width="11.7109375" style="1155" customWidth="1"/>
    <col min="2309" max="2309" width="10.7109375" style="1155" customWidth="1"/>
    <col min="2310" max="2310" width="10.140625" style="1155" customWidth="1"/>
    <col min="2311" max="2311" width="0" style="1155" hidden="1" customWidth="1"/>
    <col min="2312" max="2560" width="9.7109375" style="1155"/>
    <col min="2561" max="2561" width="32.28515625" style="1155" customWidth="1"/>
    <col min="2562" max="2563" width="11" style="1155" customWidth="1"/>
    <col min="2564" max="2564" width="11.7109375" style="1155" customWidth="1"/>
    <col min="2565" max="2565" width="10.7109375" style="1155" customWidth="1"/>
    <col min="2566" max="2566" width="10.140625" style="1155" customWidth="1"/>
    <col min="2567" max="2567" width="0" style="1155" hidden="1" customWidth="1"/>
    <col min="2568" max="2816" width="9.7109375" style="1155"/>
    <col min="2817" max="2817" width="32.28515625" style="1155" customWidth="1"/>
    <col min="2818" max="2819" width="11" style="1155" customWidth="1"/>
    <col min="2820" max="2820" width="11.7109375" style="1155" customWidth="1"/>
    <col min="2821" max="2821" width="10.7109375" style="1155" customWidth="1"/>
    <col min="2822" max="2822" width="10.140625" style="1155" customWidth="1"/>
    <col min="2823" max="2823" width="0" style="1155" hidden="1" customWidth="1"/>
    <col min="2824" max="3072" width="9.7109375" style="1155"/>
    <col min="3073" max="3073" width="32.28515625" style="1155" customWidth="1"/>
    <col min="3074" max="3075" width="11" style="1155" customWidth="1"/>
    <col min="3076" max="3076" width="11.7109375" style="1155" customWidth="1"/>
    <col min="3077" max="3077" width="10.7109375" style="1155" customWidth="1"/>
    <col min="3078" max="3078" width="10.140625" style="1155" customWidth="1"/>
    <col min="3079" max="3079" width="0" style="1155" hidden="1" customWidth="1"/>
    <col min="3080" max="3328" width="9.7109375" style="1155"/>
    <col min="3329" max="3329" width="32.28515625" style="1155" customWidth="1"/>
    <col min="3330" max="3331" width="11" style="1155" customWidth="1"/>
    <col min="3332" max="3332" width="11.7109375" style="1155" customWidth="1"/>
    <col min="3333" max="3333" width="10.7109375" style="1155" customWidth="1"/>
    <col min="3334" max="3334" width="10.140625" style="1155" customWidth="1"/>
    <col min="3335" max="3335" width="0" style="1155" hidden="1" customWidth="1"/>
    <col min="3336" max="3584" width="9.7109375" style="1155"/>
    <col min="3585" max="3585" width="32.28515625" style="1155" customWidth="1"/>
    <col min="3586" max="3587" width="11" style="1155" customWidth="1"/>
    <col min="3588" max="3588" width="11.7109375" style="1155" customWidth="1"/>
    <col min="3589" max="3589" width="10.7109375" style="1155" customWidth="1"/>
    <col min="3590" max="3590" width="10.140625" style="1155" customWidth="1"/>
    <col min="3591" max="3591" width="0" style="1155" hidden="1" customWidth="1"/>
    <col min="3592" max="3840" width="9.7109375" style="1155"/>
    <col min="3841" max="3841" width="32.28515625" style="1155" customWidth="1"/>
    <col min="3842" max="3843" width="11" style="1155" customWidth="1"/>
    <col min="3844" max="3844" width="11.7109375" style="1155" customWidth="1"/>
    <col min="3845" max="3845" width="10.7109375" style="1155" customWidth="1"/>
    <col min="3846" max="3846" width="10.140625" style="1155" customWidth="1"/>
    <col min="3847" max="3847" width="0" style="1155" hidden="1" customWidth="1"/>
    <col min="3848" max="4096" width="9.7109375" style="1155"/>
    <col min="4097" max="4097" width="32.28515625" style="1155" customWidth="1"/>
    <col min="4098" max="4099" width="11" style="1155" customWidth="1"/>
    <col min="4100" max="4100" width="11.7109375" style="1155" customWidth="1"/>
    <col min="4101" max="4101" width="10.7109375" style="1155" customWidth="1"/>
    <col min="4102" max="4102" width="10.140625" style="1155" customWidth="1"/>
    <col min="4103" max="4103" width="0" style="1155" hidden="1" customWidth="1"/>
    <col min="4104" max="4352" width="9.7109375" style="1155"/>
    <col min="4353" max="4353" width="32.28515625" style="1155" customWidth="1"/>
    <col min="4354" max="4355" width="11" style="1155" customWidth="1"/>
    <col min="4356" max="4356" width="11.7109375" style="1155" customWidth="1"/>
    <col min="4357" max="4357" width="10.7109375" style="1155" customWidth="1"/>
    <col min="4358" max="4358" width="10.140625" style="1155" customWidth="1"/>
    <col min="4359" max="4359" width="0" style="1155" hidden="1" customWidth="1"/>
    <col min="4360" max="4608" width="9.7109375" style="1155"/>
    <col min="4609" max="4609" width="32.28515625" style="1155" customWidth="1"/>
    <col min="4610" max="4611" width="11" style="1155" customWidth="1"/>
    <col min="4612" max="4612" width="11.7109375" style="1155" customWidth="1"/>
    <col min="4613" max="4613" width="10.7109375" style="1155" customWidth="1"/>
    <col min="4614" max="4614" width="10.140625" style="1155" customWidth="1"/>
    <col min="4615" max="4615" width="0" style="1155" hidden="1" customWidth="1"/>
    <col min="4616" max="4864" width="9.7109375" style="1155"/>
    <col min="4865" max="4865" width="32.28515625" style="1155" customWidth="1"/>
    <col min="4866" max="4867" width="11" style="1155" customWidth="1"/>
    <col min="4868" max="4868" width="11.7109375" style="1155" customWidth="1"/>
    <col min="4869" max="4869" width="10.7109375" style="1155" customWidth="1"/>
    <col min="4870" max="4870" width="10.140625" style="1155" customWidth="1"/>
    <col min="4871" max="4871" width="0" style="1155" hidden="1" customWidth="1"/>
    <col min="4872" max="5120" width="9.7109375" style="1155"/>
    <col min="5121" max="5121" width="32.28515625" style="1155" customWidth="1"/>
    <col min="5122" max="5123" width="11" style="1155" customWidth="1"/>
    <col min="5124" max="5124" width="11.7109375" style="1155" customWidth="1"/>
    <col min="5125" max="5125" width="10.7109375" style="1155" customWidth="1"/>
    <col min="5126" max="5126" width="10.140625" style="1155" customWidth="1"/>
    <col min="5127" max="5127" width="0" style="1155" hidden="1" customWidth="1"/>
    <col min="5128" max="5376" width="9.7109375" style="1155"/>
    <col min="5377" max="5377" width="32.28515625" style="1155" customWidth="1"/>
    <col min="5378" max="5379" width="11" style="1155" customWidth="1"/>
    <col min="5380" max="5380" width="11.7109375" style="1155" customWidth="1"/>
    <col min="5381" max="5381" width="10.7109375" style="1155" customWidth="1"/>
    <col min="5382" max="5382" width="10.140625" style="1155" customWidth="1"/>
    <col min="5383" max="5383" width="0" style="1155" hidden="1" customWidth="1"/>
    <col min="5384" max="5632" width="9.7109375" style="1155"/>
    <col min="5633" max="5633" width="32.28515625" style="1155" customWidth="1"/>
    <col min="5634" max="5635" width="11" style="1155" customWidth="1"/>
    <col min="5636" max="5636" width="11.7109375" style="1155" customWidth="1"/>
    <col min="5637" max="5637" width="10.7109375" style="1155" customWidth="1"/>
    <col min="5638" max="5638" width="10.140625" style="1155" customWidth="1"/>
    <col min="5639" max="5639" width="0" style="1155" hidden="1" customWidth="1"/>
    <col min="5640" max="5888" width="9.7109375" style="1155"/>
    <col min="5889" max="5889" width="32.28515625" style="1155" customWidth="1"/>
    <col min="5890" max="5891" width="11" style="1155" customWidth="1"/>
    <col min="5892" max="5892" width="11.7109375" style="1155" customWidth="1"/>
    <col min="5893" max="5893" width="10.7109375" style="1155" customWidth="1"/>
    <col min="5894" max="5894" width="10.140625" style="1155" customWidth="1"/>
    <col min="5895" max="5895" width="0" style="1155" hidden="1" customWidth="1"/>
    <col min="5896" max="6144" width="9.7109375" style="1155"/>
    <col min="6145" max="6145" width="32.28515625" style="1155" customWidth="1"/>
    <col min="6146" max="6147" width="11" style="1155" customWidth="1"/>
    <col min="6148" max="6148" width="11.7109375" style="1155" customWidth="1"/>
    <col min="6149" max="6149" width="10.7109375" style="1155" customWidth="1"/>
    <col min="6150" max="6150" width="10.140625" style="1155" customWidth="1"/>
    <col min="6151" max="6151" width="0" style="1155" hidden="1" customWidth="1"/>
    <col min="6152" max="6400" width="9.7109375" style="1155"/>
    <col min="6401" max="6401" width="32.28515625" style="1155" customWidth="1"/>
    <col min="6402" max="6403" width="11" style="1155" customWidth="1"/>
    <col min="6404" max="6404" width="11.7109375" style="1155" customWidth="1"/>
    <col min="6405" max="6405" width="10.7109375" style="1155" customWidth="1"/>
    <col min="6406" max="6406" width="10.140625" style="1155" customWidth="1"/>
    <col min="6407" max="6407" width="0" style="1155" hidden="1" customWidth="1"/>
    <col min="6408" max="6656" width="9.7109375" style="1155"/>
    <col min="6657" max="6657" width="32.28515625" style="1155" customWidth="1"/>
    <col min="6658" max="6659" width="11" style="1155" customWidth="1"/>
    <col min="6660" max="6660" width="11.7109375" style="1155" customWidth="1"/>
    <col min="6661" max="6661" width="10.7109375" style="1155" customWidth="1"/>
    <col min="6662" max="6662" width="10.140625" style="1155" customWidth="1"/>
    <col min="6663" max="6663" width="0" style="1155" hidden="1" customWidth="1"/>
    <col min="6664" max="6912" width="9.7109375" style="1155"/>
    <col min="6913" max="6913" width="32.28515625" style="1155" customWidth="1"/>
    <col min="6914" max="6915" width="11" style="1155" customWidth="1"/>
    <col min="6916" max="6916" width="11.7109375" style="1155" customWidth="1"/>
    <col min="6917" max="6917" width="10.7109375" style="1155" customWidth="1"/>
    <col min="6918" max="6918" width="10.140625" style="1155" customWidth="1"/>
    <col min="6919" max="6919" width="0" style="1155" hidden="1" customWidth="1"/>
    <col min="6920" max="7168" width="9.7109375" style="1155"/>
    <col min="7169" max="7169" width="32.28515625" style="1155" customWidth="1"/>
    <col min="7170" max="7171" width="11" style="1155" customWidth="1"/>
    <col min="7172" max="7172" width="11.7109375" style="1155" customWidth="1"/>
    <col min="7173" max="7173" width="10.7109375" style="1155" customWidth="1"/>
    <col min="7174" max="7174" width="10.140625" style="1155" customWidth="1"/>
    <col min="7175" max="7175" width="0" style="1155" hidden="1" customWidth="1"/>
    <col min="7176" max="7424" width="9.7109375" style="1155"/>
    <col min="7425" max="7425" width="32.28515625" style="1155" customWidth="1"/>
    <col min="7426" max="7427" width="11" style="1155" customWidth="1"/>
    <col min="7428" max="7428" width="11.7109375" style="1155" customWidth="1"/>
    <col min="7429" max="7429" width="10.7109375" style="1155" customWidth="1"/>
    <col min="7430" max="7430" width="10.140625" style="1155" customWidth="1"/>
    <col min="7431" max="7431" width="0" style="1155" hidden="1" customWidth="1"/>
    <col min="7432" max="7680" width="9.7109375" style="1155"/>
    <col min="7681" max="7681" width="32.28515625" style="1155" customWidth="1"/>
    <col min="7682" max="7683" width="11" style="1155" customWidth="1"/>
    <col min="7684" max="7684" width="11.7109375" style="1155" customWidth="1"/>
    <col min="7685" max="7685" width="10.7109375" style="1155" customWidth="1"/>
    <col min="7686" max="7686" width="10.140625" style="1155" customWidth="1"/>
    <col min="7687" max="7687" width="0" style="1155" hidden="1" customWidth="1"/>
    <col min="7688" max="7936" width="9.7109375" style="1155"/>
    <col min="7937" max="7937" width="32.28515625" style="1155" customWidth="1"/>
    <col min="7938" max="7939" width="11" style="1155" customWidth="1"/>
    <col min="7940" max="7940" width="11.7109375" style="1155" customWidth="1"/>
    <col min="7941" max="7941" width="10.7109375" style="1155" customWidth="1"/>
    <col min="7942" max="7942" width="10.140625" style="1155" customWidth="1"/>
    <col min="7943" max="7943" width="0" style="1155" hidden="1" customWidth="1"/>
    <col min="7944" max="8192" width="9.7109375" style="1155"/>
    <col min="8193" max="8193" width="32.28515625" style="1155" customWidth="1"/>
    <col min="8194" max="8195" width="11" style="1155" customWidth="1"/>
    <col min="8196" max="8196" width="11.7109375" style="1155" customWidth="1"/>
    <col min="8197" max="8197" width="10.7109375" style="1155" customWidth="1"/>
    <col min="8198" max="8198" width="10.140625" style="1155" customWidth="1"/>
    <col min="8199" max="8199" width="0" style="1155" hidden="1" customWidth="1"/>
    <col min="8200" max="8448" width="9.7109375" style="1155"/>
    <col min="8449" max="8449" width="32.28515625" style="1155" customWidth="1"/>
    <col min="8450" max="8451" width="11" style="1155" customWidth="1"/>
    <col min="8452" max="8452" width="11.7109375" style="1155" customWidth="1"/>
    <col min="8453" max="8453" width="10.7109375" style="1155" customWidth="1"/>
    <col min="8454" max="8454" width="10.140625" style="1155" customWidth="1"/>
    <col min="8455" max="8455" width="0" style="1155" hidden="1" customWidth="1"/>
    <col min="8456" max="8704" width="9.7109375" style="1155"/>
    <col min="8705" max="8705" width="32.28515625" style="1155" customWidth="1"/>
    <col min="8706" max="8707" width="11" style="1155" customWidth="1"/>
    <col min="8708" max="8708" width="11.7109375" style="1155" customWidth="1"/>
    <col min="8709" max="8709" width="10.7109375" style="1155" customWidth="1"/>
    <col min="8710" max="8710" width="10.140625" style="1155" customWidth="1"/>
    <col min="8711" max="8711" width="0" style="1155" hidden="1" customWidth="1"/>
    <col min="8712" max="8960" width="9.7109375" style="1155"/>
    <col min="8961" max="8961" width="32.28515625" style="1155" customWidth="1"/>
    <col min="8962" max="8963" width="11" style="1155" customWidth="1"/>
    <col min="8964" max="8964" width="11.7109375" style="1155" customWidth="1"/>
    <col min="8965" max="8965" width="10.7109375" style="1155" customWidth="1"/>
    <col min="8966" max="8966" width="10.140625" style="1155" customWidth="1"/>
    <col min="8967" max="8967" width="0" style="1155" hidden="1" customWidth="1"/>
    <col min="8968" max="9216" width="9.7109375" style="1155"/>
    <col min="9217" max="9217" width="32.28515625" style="1155" customWidth="1"/>
    <col min="9218" max="9219" width="11" style="1155" customWidth="1"/>
    <col min="9220" max="9220" width="11.7109375" style="1155" customWidth="1"/>
    <col min="9221" max="9221" width="10.7109375" style="1155" customWidth="1"/>
    <col min="9222" max="9222" width="10.140625" style="1155" customWidth="1"/>
    <col min="9223" max="9223" width="0" style="1155" hidden="1" customWidth="1"/>
    <col min="9224" max="9472" width="9.7109375" style="1155"/>
    <col min="9473" max="9473" width="32.28515625" style="1155" customWidth="1"/>
    <col min="9474" max="9475" width="11" style="1155" customWidth="1"/>
    <col min="9476" max="9476" width="11.7109375" style="1155" customWidth="1"/>
    <col min="9477" max="9477" width="10.7109375" style="1155" customWidth="1"/>
    <col min="9478" max="9478" width="10.140625" style="1155" customWidth="1"/>
    <col min="9479" max="9479" width="0" style="1155" hidden="1" customWidth="1"/>
    <col min="9480" max="9728" width="9.7109375" style="1155"/>
    <col min="9729" max="9729" width="32.28515625" style="1155" customWidth="1"/>
    <col min="9730" max="9731" width="11" style="1155" customWidth="1"/>
    <col min="9732" max="9732" width="11.7109375" style="1155" customWidth="1"/>
    <col min="9733" max="9733" width="10.7109375" style="1155" customWidth="1"/>
    <col min="9734" max="9734" width="10.140625" style="1155" customWidth="1"/>
    <col min="9735" max="9735" width="0" style="1155" hidden="1" customWidth="1"/>
    <col min="9736" max="9984" width="9.7109375" style="1155"/>
    <col min="9985" max="9985" width="32.28515625" style="1155" customWidth="1"/>
    <col min="9986" max="9987" width="11" style="1155" customWidth="1"/>
    <col min="9988" max="9988" width="11.7109375" style="1155" customWidth="1"/>
    <col min="9989" max="9989" width="10.7109375" style="1155" customWidth="1"/>
    <col min="9990" max="9990" width="10.140625" style="1155" customWidth="1"/>
    <col min="9991" max="9991" width="0" style="1155" hidden="1" customWidth="1"/>
    <col min="9992" max="10240" width="9.7109375" style="1155"/>
    <col min="10241" max="10241" width="32.28515625" style="1155" customWidth="1"/>
    <col min="10242" max="10243" width="11" style="1155" customWidth="1"/>
    <col min="10244" max="10244" width="11.7109375" style="1155" customWidth="1"/>
    <col min="10245" max="10245" width="10.7109375" style="1155" customWidth="1"/>
    <col min="10246" max="10246" width="10.140625" style="1155" customWidth="1"/>
    <col min="10247" max="10247" width="0" style="1155" hidden="1" customWidth="1"/>
    <col min="10248" max="10496" width="9.7109375" style="1155"/>
    <col min="10497" max="10497" width="32.28515625" style="1155" customWidth="1"/>
    <col min="10498" max="10499" width="11" style="1155" customWidth="1"/>
    <col min="10500" max="10500" width="11.7109375" style="1155" customWidth="1"/>
    <col min="10501" max="10501" width="10.7109375" style="1155" customWidth="1"/>
    <col min="10502" max="10502" width="10.140625" style="1155" customWidth="1"/>
    <col min="10503" max="10503" width="0" style="1155" hidden="1" customWidth="1"/>
    <col min="10504" max="10752" width="9.7109375" style="1155"/>
    <col min="10753" max="10753" width="32.28515625" style="1155" customWidth="1"/>
    <col min="10754" max="10755" width="11" style="1155" customWidth="1"/>
    <col min="10756" max="10756" width="11.7109375" style="1155" customWidth="1"/>
    <col min="10757" max="10757" width="10.7109375" style="1155" customWidth="1"/>
    <col min="10758" max="10758" width="10.140625" style="1155" customWidth="1"/>
    <col min="10759" max="10759" width="0" style="1155" hidden="1" customWidth="1"/>
    <col min="10760" max="11008" width="9.7109375" style="1155"/>
    <col min="11009" max="11009" width="32.28515625" style="1155" customWidth="1"/>
    <col min="11010" max="11011" width="11" style="1155" customWidth="1"/>
    <col min="11012" max="11012" width="11.7109375" style="1155" customWidth="1"/>
    <col min="11013" max="11013" width="10.7109375" style="1155" customWidth="1"/>
    <col min="11014" max="11014" width="10.140625" style="1155" customWidth="1"/>
    <col min="11015" max="11015" width="0" style="1155" hidden="1" customWidth="1"/>
    <col min="11016" max="11264" width="9.7109375" style="1155"/>
    <col min="11265" max="11265" width="32.28515625" style="1155" customWidth="1"/>
    <col min="11266" max="11267" width="11" style="1155" customWidth="1"/>
    <col min="11268" max="11268" width="11.7109375" style="1155" customWidth="1"/>
    <col min="11269" max="11269" width="10.7109375" style="1155" customWidth="1"/>
    <col min="11270" max="11270" width="10.140625" style="1155" customWidth="1"/>
    <col min="11271" max="11271" width="0" style="1155" hidden="1" customWidth="1"/>
    <col min="11272" max="11520" width="9.7109375" style="1155"/>
    <col min="11521" max="11521" width="32.28515625" style="1155" customWidth="1"/>
    <col min="11522" max="11523" width="11" style="1155" customWidth="1"/>
    <col min="11524" max="11524" width="11.7109375" style="1155" customWidth="1"/>
    <col min="11525" max="11525" width="10.7109375" style="1155" customWidth="1"/>
    <col min="11526" max="11526" width="10.140625" style="1155" customWidth="1"/>
    <col min="11527" max="11527" width="0" style="1155" hidden="1" customWidth="1"/>
    <col min="11528" max="11776" width="9.7109375" style="1155"/>
    <col min="11777" max="11777" width="32.28515625" style="1155" customWidth="1"/>
    <col min="11778" max="11779" width="11" style="1155" customWidth="1"/>
    <col min="11780" max="11780" width="11.7109375" style="1155" customWidth="1"/>
    <col min="11781" max="11781" width="10.7109375" style="1155" customWidth="1"/>
    <col min="11782" max="11782" width="10.140625" style="1155" customWidth="1"/>
    <col min="11783" max="11783" width="0" style="1155" hidden="1" customWidth="1"/>
    <col min="11784" max="12032" width="9.7109375" style="1155"/>
    <col min="12033" max="12033" width="32.28515625" style="1155" customWidth="1"/>
    <col min="12034" max="12035" width="11" style="1155" customWidth="1"/>
    <col min="12036" max="12036" width="11.7109375" style="1155" customWidth="1"/>
    <col min="12037" max="12037" width="10.7109375" style="1155" customWidth="1"/>
    <col min="12038" max="12038" width="10.140625" style="1155" customWidth="1"/>
    <col min="12039" max="12039" width="0" style="1155" hidden="1" customWidth="1"/>
    <col min="12040" max="12288" width="9.7109375" style="1155"/>
    <col min="12289" max="12289" width="32.28515625" style="1155" customWidth="1"/>
    <col min="12290" max="12291" width="11" style="1155" customWidth="1"/>
    <col min="12292" max="12292" width="11.7109375" style="1155" customWidth="1"/>
    <col min="12293" max="12293" width="10.7109375" style="1155" customWidth="1"/>
    <col min="12294" max="12294" width="10.140625" style="1155" customWidth="1"/>
    <col min="12295" max="12295" width="0" style="1155" hidden="1" customWidth="1"/>
    <col min="12296" max="12544" width="9.7109375" style="1155"/>
    <col min="12545" max="12545" width="32.28515625" style="1155" customWidth="1"/>
    <col min="12546" max="12547" width="11" style="1155" customWidth="1"/>
    <col min="12548" max="12548" width="11.7109375" style="1155" customWidth="1"/>
    <col min="12549" max="12549" width="10.7109375" style="1155" customWidth="1"/>
    <col min="12550" max="12550" width="10.140625" style="1155" customWidth="1"/>
    <col min="12551" max="12551" width="0" style="1155" hidden="1" customWidth="1"/>
    <col min="12552" max="12800" width="9.7109375" style="1155"/>
    <col min="12801" max="12801" width="32.28515625" style="1155" customWidth="1"/>
    <col min="12802" max="12803" width="11" style="1155" customWidth="1"/>
    <col min="12804" max="12804" width="11.7109375" style="1155" customWidth="1"/>
    <col min="12805" max="12805" width="10.7109375" style="1155" customWidth="1"/>
    <col min="12806" max="12806" width="10.140625" style="1155" customWidth="1"/>
    <col min="12807" max="12807" width="0" style="1155" hidden="1" customWidth="1"/>
    <col min="12808" max="13056" width="9.7109375" style="1155"/>
    <col min="13057" max="13057" width="32.28515625" style="1155" customWidth="1"/>
    <col min="13058" max="13059" width="11" style="1155" customWidth="1"/>
    <col min="13060" max="13060" width="11.7109375" style="1155" customWidth="1"/>
    <col min="13061" max="13061" width="10.7109375" style="1155" customWidth="1"/>
    <col min="13062" max="13062" width="10.140625" style="1155" customWidth="1"/>
    <col min="13063" max="13063" width="0" style="1155" hidden="1" customWidth="1"/>
    <col min="13064" max="13312" width="9.7109375" style="1155"/>
    <col min="13313" max="13313" width="32.28515625" style="1155" customWidth="1"/>
    <col min="13314" max="13315" width="11" style="1155" customWidth="1"/>
    <col min="13316" max="13316" width="11.7109375" style="1155" customWidth="1"/>
    <col min="13317" max="13317" width="10.7109375" style="1155" customWidth="1"/>
    <col min="13318" max="13318" width="10.140625" style="1155" customWidth="1"/>
    <col min="13319" max="13319" width="0" style="1155" hidden="1" customWidth="1"/>
    <col min="13320" max="13568" width="9.7109375" style="1155"/>
    <col min="13569" max="13569" width="32.28515625" style="1155" customWidth="1"/>
    <col min="13570" max="13571" width="11" style="1155" customWidth="1"/>
    <col min="13572" max="13572" width="11.7109375" style="1155" customWidth="1"/>
    <col min="13573" max="13573" width="10.7109375" style="1155" customWidth="1"/>
    <col min="13574" max="13574" width="10.140625" style="1155" customWidth="1"/>
    <col min="13575" max="13575" width="0" style="1155" hidden="1" customWidth="1"/>
    <col min="13576" max="13824" width="9.7109375" style="1155"/>
    <col min="13825" max="13825" width="32.28515625" style="1155" customWidth="1"/>
    <col min="13826" max="13827" width="11" style="1155" customWidth="1"/>
    <col min="13828" max="13828" width="11.7109375" style="1155" customWidth="1"/>
    <col min="13829" max="13829" width="10.7109375" style="1155" customWidth="1"/>
    <col min="13830" max="13830" width="10.140625" style="1155" customWidth="1"/>
    <col min="13831" max="13831" width="0" style="1155" hidden="1" customWidth="1"/>
    <col min="13832" max="14080" width="9.7109375" style="1155"/>
    <col min="14081" max="14081" width="32.28515625" style="1155" customWidth="1"/>
    <col min="14082" max="14083" width="11" style="1155" customWidth="1"/>
    <col min="14084" max="14084" width="11.7109375" style="1155" customWidth="1"/>
    <col min="14085" max="14085" width="10.7109375" style="1155" customWidth="1"/>
    <col min="14086" max="14086" width="10.140625" style="1155" customWidth="1"/>
    <col min="14087" max="14087" width="0" style="1155" hidden="1" customWidth="1"/>
    <col min="14088" max="14336" width="9.7109375" style="1155"/>
    <col min="14337" max="14337" width="32.28515625" style="1155" customWidth="1"/>
    <col min="14338" max="14339" width="11" style="1155" customWidth="1"/>
    <col min="14340" max="14340" width="11.7109375" style="1155" customWidth="1"/>
    <col min="14341" max="14341" width="10.7109375" style="1155" customWidth="1"/>
    <col min="14342" max="14342" width="10.140625" style="1155" customWidth="1"/>
    <col min="14343" max="14343" width="0" style="1155" hidden="1" customWidth="1"/>
    <col min="14344" max="14592" width="9.7109375" style="1155"/>
    <col min="14593" max="14593" width="32.28515625" style="1155" customWidth="1"/>
    <col min="14594" max="14595" width="11" style="1155" customWidth="1"/>
    <col min="14596" max="14596" width="11.7109375" style="1155" customWidth="1"/>
    <col min="14597" max="14597" width="10.7109375" style="1155" customWidth="1"/>
    <col min="14598" max="14598" width="10.140625" style="1155" customWidth="1"/>
    <col min="14599" max="14599" width="0" style="1155" hidden="1" customWidth="1"/>
    <col min="14600" max="14848" width="9.7109375" style="1155"/>
    <col min="14849" max="14849" width="32.28515625" style="1155" customWidth="1"/>
    <col min="14850" max="14851" width="11" style="1155" customWidth="1"/>
    <col min="14852" max="14852" width="11.7109375" style="1155" customWidth="1"/>
    <col min="14853" max="14853" width="10.7109375" style="1155" customWidth="1"/>
    <col min="14854" max="14854" width="10.140625" style="1155" customWidth="1"/>
    <col min="14855" max="14855" width="0" style="1155" hidden="1" customWidth="1"/>
    <col min="14856" max="15104" width="9.7109375" style="1155"/>
    <col min="15105" max="15105" width="32.28515625" style="1155" customWidth="1"/>
    <col min="15106" max="15107" width="11" style="1155" customWidth="1"/>
    <col min="15108" max="15108" width="11.7109375" style="1155" customWidth="1"/>
    <col min="15109" max="15109" width="10.7109375" style="1155" customWidth="1"/>
    <col min="15110" max="15110" width="10.140625" style="1155" customWidth="1"/>
    <col min="15111" max="15111" width="0" style="1155" hidden="1" customWidth="1"/>
    <col min="15112" max="15360" width="9.7109375" style="1155"/>
    <col min="15361" max="15361" width="32.28515625" style="1155" customWidth="1"/>
    <col min="15362" max="15363" width="11" style="1155" customWidth="1"/>
    <col min="15364" max="15364" width="11.7109375" style="1155" customWidth="1"/>
    <col min="15365" max="15365" width="10.7109375" style="1155" customWidth="1"/>
    <col min="15366" max="15366" width="10.140625" style="1155" customWidth="1"/>
    <col min="15367" max="15367" width="0" style="1155" hidden="1" customWidth="1"/>
    <col min="15368" max="15616" width="9.7109375" style="1155"/>
    <col min="15617" max="15617" width="32.28515625" style="1155" customWidth="1"/>
    <col min="15618" max="15619" width="11" style="1155" customWidth="1"/>
    <col min="15620" max="15620" width="11.7109375" style="1155" customWidth="1"/>
    <col min="15621" max="15621" width="10.7109375" style="1155" customWidth="1"/>
    <col min="15622" max="15622" width="10.140625" style="1155" customWidth="1"/>
    <col min="15623" max="15623" width="0" style="1155" hidden="1" customWidth="1"/>
    <col min="15624" max="15872" width="9.7109375" style="1155"/>
    <col min="15873" max="15873" width="32.28515625" style="1155" customWidth="1"/>
    <col min="15874" max="15875" width="11" style="1155" customWidth="1"/>
    <col min="15876" max="15876" width="11.7109375" style="1155" customWidth="1"/>
    <col min="15877" max="15877" width="10.7109375" style="1155" customWidth="1"/>
    <col min="15878" max="15878" width="10.140625" style="1155" customWidth="1"/>
    <col min="15879" max="15879" width="0" style="1155" hidden="1" customWidth="1"/>
    <col min="15880" max="16128" width="9.7109375" style="1155"/>
    <col min="16129" max="16129" width="32.28515625" style="1155" customWidth="1"/>
    <col min="16130" max="16131" width="11" style="1155" customWidth="1"/>
    <col min="16132" max="16132" width="11.7109375" style="1155" customWidth="1"/>
    <col min="16133" max="16133" width="10.7109375" style="1155" customWidth="1"/>
    <col min="16134" max="16134" width="10.140625" style="1155" customWidth="1"/>
    <col min="16135" max="16135" width="0" style="1155" hidden="1" customWidth="1"/>
    <col min="16136" max="16384" width="9.7109375" style="1155"/>
  </cols>
  <sheetData>
    <row r="1" spans="1:13" ht="14.25" customHeight="1">
      <c r="A1" s="1921" t="s">
        <v>1737</v>
      </c>
    </row>
    <row r="2" spans="1:13" ht="12.75" customHeight="1">
      <c r="A2" s="2193" t="s">
        <v>907</v>
      </c>
      <c r="B2" s="2193"/>
      <c r="C2" s="2193"/>
      <c r="D2" s="2193"/>
      <c r="E2" s="2193"/>
      <c r="F2" s="2193"/>
    </row>
    <row r="3" spans="1:13" ht="21.75" customHeight="1">
      <c r="A3" s="2194" t="s">
        <v>908</v>
      </c>
      <c r="B3" s="2194"/>
      <c r="C3" s="2194"/>
      <c r="D3" s="2194"/>
      <c r="E3" s="2194"/>
      <c r="F3" s="2194"/>
    </row>
    <row r="4" spans="1:13" ht="12.95" customHeight="1">
      <c r="A4" s="1156">
        <v>2016</v>
      </c>
      <c r="B4" s="1157"/>
      <c r="C4" s="1157"/>
      <c r="D4" s="1158"/>
      <c r="E4" s="1158"/>
      <c r="F4" s="1159" t="s">
        <v>673</v>
      </c>
    </row>
    <row r="5" spans="1:13" ht="22.5" customHeight="1">
      <c r="A5" s="2195" t="s">
        <v>411</v>
      </c>
      <c r="B5" s="2198" t="s">
        <v>909</v>
      </c>
      <c r="C5" s="2199"/>
      <c r="D5" s="2199"/>
      <c r="E5" s="2199"/>
      <c r="F5" s="2200"/>
    </row>
    <row r="6" spans="1:13" ht="12" customHeight="1">
      <c r="A6" s="2196"/>
      <c r="B6" s="1161"/>
      <c r="C6" s="1227"/>
      <c r="D6" s="2209" t="s">
        <v>910</v>
      </c>
      <c r="E6" s="2209" t="s">
        <v>911</v>
      </c>
      <c r="F6" s="2209" t="s">
        <v>912</v>
      </c>
    </row>
    <row r="7" spans="1:13" ht="12" customHeight="1">
      <c r="A7" s="2196"/>
      <c r="B7" s="1164" t="s">
        <v>0</v>
      </c>
      <c r="C7" s="1164" t="s">
        <v>913</v>
      </c>
      <c r="D7" s="2208"/>
      <c r="E7" s="2208"/>
      <c r="F7" s="2208"/>
      <c r="H7" s="1160"/>
      <c r="I7" s="1160"/>
    </row>
    <row r="8" spans="1:13" ht="12" customHeight="1">
      <c r="A8" s="2196"/>
      <c r="B8" s="1164"/>
      <c r="C8" s="1228"/>
      <c r="D8" s="2208"/>
      <c r="E8" s="2208"/>
      <c r="F8" s="2208"/>
    </row>
    <row r="9" spans="1:13" ht="9" customHeight="1">
      <c r="A9" s="1171"/>
      <c r="B9" s="1172"/>
      <c r="C9" s="1212"/>
      <c r="D9" s="1173"/>
    </row>
    <row r="10" spans="1:13" ht="12" customHeight="1">
      <c r="A10" s="1171" t="s">
        <v>28</v>
      </c>
      <c r="B10" s="1174">
        <f>B12+B48+B50</f>
        <v>4716</v>
      </c>
      <c r="C10" s="1174">
        <f>+C12+C48+C50</f>
        <v>1696</v>
      </c>
      <c r="D10" s="1174">
        <f>+D12+D48+D50</f>
        <v>955</v>
      </c>
      <c r="E10" s="1174">
        <f>+E12+E48+E50</f>
        <v>94</v>
      </c>
      <c r="F10" s="1174">
        <f>+F12+F48+F50</f>
        <v>1971</v>
      </c>
      <c r="G10" s="1174"/>
      <c r="H10" s="1214"/>
      <c r="I10" s="1214"/>
      <c r="J10" s="1214"/>
      <c r="K10" s="1214"/>
    </row>
    <row r="11" spans="1:13" ht="9" customHeight="1">
      <c r="A11" s="1171"/>
      <c r="B11" s="1174"/>
      <c r="C11" s="1174"/>
      <c r="D11" s="1174"/>
      <c r="E11" s="1174"/>
      <c r="F11" s="1174"/>
      <c r="G11" s="1214"/>
      <c r="H11" s="1214"/>
      <c r="I11" s="1214"/>
      <c r="J11" s="1214"/>
      <c r="K11" s="1214"/>
    </row>
    <row r="12" spans="1:13" ht="12" customHeight="1">
      <c r="A12" s="954" t="s">
        <v>418</v>
      </c>
      <c r="B12" s="1198">
        <f>+B14+B25+B36+B38+B46</f>
        <v>4020</v>
      </c>
      <c r="C12" s="1198">
        <v>1325</v>
      </c>
      <c r="D12" s="1198">
        <v>657</v>
      </c>
      <c r="E12" s="1198">
        <v>83</v>
      </c>
      <c r="F12" s="1198">
        <v>1955</v>
      </c>
      <c r="G12" s="1229"/>
      <c r="H12" s="1214"/>
      <c r="I12" s="1214"/>
      <c r="J12" s="1214"/>
      <c r="K12" s="1214"/>
    </row>
    <row r="13" spans="1:13" ht="9" customHeight="1">
      <c r="A13" s="952"/>
      <c r="B13" s="1230"/>
      <c r="C13" s="1217"/>
      <c r="D13" s="1217"/>
      <c r="E13" s="1217"/>
      <c r="F13" s="1217"/>
      <c r="G13" s="1218"/>
      <c r="H13" s="1214"/>
      <c r="I13" s="1214"/>
      <c r="J13" s="1214"/>
      <c r="K13" s="1214"/>
    </row>
    <row r="14" spans="1:13" s="1180" customFormat="1" ht="12" customHeight="1">
      <c r="A14" s="954" t="s">
        <v>830</v>
      </c>
      <c r="B14" s="1198">
        <f>SUM(B16:B23)</f>
        <v>1366</v>
      </c>
      <c r="C14" s="1220">
        <v>406</v>
      </c>
      <c r="D14" s="1220">
        <v>176</v>
      </c>
      <c r="E14" s="1220">
        <v>31</v>
      </c>
      <c r="F14" s="1220">
        <v>753</v>
      </c>
      <c r="G14" s="1198"/>
      <c r="H14" s="1214"/>
      <c r="I14" s="1214"/>
      <c r="J14" s="1214"/>
      <c r="K14" s="1214"/>
      <c r="L14" s="1155"/>
      <c r="M14" s="1155"/>
    </row>
    <row r="15" spans="1:13" s="1180" customFormat="1" ht="9" customHeight="1">
      <c r="A15" s="954"/>
      <c r="B15" s="1198"/>
      <c r="C15" s="1220"/>
      <c r="D15" s="1220"/>
      <c r="E15" s="1220"/>
      <c r="F15" s="1220"/>
      <c r="G15" s="1198"/>
      <c r="H15" s="1214"/>
      <c r="I15" s="1214"/>
      <c r="J15" s="1214"/>
      <c r="K15" s="1221"/>
    </row>
    <row r="16" spans="1:13" s="1180" customFormat="1" ht="12.95" customHeight="1">
      <c r="A16" s="952" t="s">
        <v>831</v>
      </c>
      <c r="B16" s="1189">
        <f t="shared" ref="B16:B23" si="0">SUM(C16:F16)</f>
        <v>196</v>
      </c>
      <c r="C16" s="1220">
        <v>50</v>
      </c>
      <c r="D16" s="1220">
        <v>17</v>
      </c>
      <c r="E16" s="1220">
        <v>2</v>
      </c>
      <c r="F16" s="1220">
        <v>127</v>
      </c>
      <c r="G16" s="1198"/>
      <c r="H16" s="1214"/>
      <c r="I16" s="1214"/>
      <c r="J16" s="1214"/>
      <c r="K16" s="1214"/>
      <c r="L16" s="1155"/>
      <c r="M16" s="1155"/>
    </row>
    <row r="17" spans="1:13" s="1180" customFormat="1" ht="12.95" customHeight="1">
      <c r="A17" s="952" t="s">
        <v>832</v>
      </c>
      <c r="B17" s="1189">
        <f t="shared" si="0"/>
        <v>124</v>
      </c>
      <c r="C17" s="1220">
        <v>37</v>
      </c>
      <c r="D17" s="1220">
        <v>23</v>
      </c>
      <c r="E17" s="1220">
        <v>1</v>
      </c>
      <c r="F17" s="1220">
        <v>63</v>
      </c>
      <c r="G17" s="1198"/>
      <c r="H17" s="1214"/>
      <c r="I17" s="1214"/>
      <c r="J17" s="1214"/>
      <c r="K17" s="1214"/>
      <c r="L17" s="1155"/>
      <c r="M17" s="1155"/>
    </row>
    <row r="18" spans="1:13" s="1180" customFormat="1" ht="12.95" customHeight="1">
      <c r="A18" s="952" t="s">
        <v>833</v>
      </c>
      <c r="B18" s="1189">
        <f t="shared" si="0"/>
        <v>116</v>
      </c>
      <c r="C18" s="1220">
        <v>39</v>
      </c>
      <c r="D18" s="1220">
        <v>20</v>
      </c>
      <c r="E18" s="1220">
        <v>2</v>
      </c>
      <c r="F18" s="1220">
        <v>55</v>
      </c>
      <c r="G18" s="1198"/>
      <c r="H18" s="1214"/>
      <c r="I18" s="1214"/>
      <c r="J18" s="1214"/>
      <c r="K18" s="1214"/>
      <c r="L18" s="1155"/>
      <c r="M18" s="1155"/>
    </row>
    <row r="19" spans="1:13" s="1180" customFormat="1" ht="12.95" customHeight="1">
      <c r="A19" s="952" t="s">
        <v>834</v>
      </c>
      <c r="B19" s="1189">
        <f t="shared" si="0"/>
        <v>283</v>
      </c>
      <c r="C19" s="1220">
        <v>82</v>
      </c>
      <c r="D19" s="1220">
        <v>41</v>
      </c>
      <c r="E19" s="1220">
        <v>16</v>
      </c>
      <c r="F19" s="1220">
        <v>144</v>
      </c>
      <c r="G19" s="1198"/>
      <c r="H19" s="1214"/>
      <c r="I19" s="1214"/>
      <c r="J19" s="1214"/>
      <c r="K19" s="1214"/>
      <c r="L19" s="1155"/>
      <c r="M19" s="1155"/>
    </row>
    <row r="20" spans="1:13" s="1180" customFormat="1" ht="12.95" customHeight="1">
      <c r="A20" s="952" t="s">
        <v>870</v>
      </c>
      <c r="B20" s="1189">
        <f t="shared" si="0"/>
        <v>83</v>
      </c>
      <c r="C20" s="1220">
        <v>17</v>
      </c>
      <c r="D20" s="1220">
        <v>8</v>
      </c>
      <c r="E20" s="1220">
        <v>0</v>
      </c>
      <c r="F20" s="1220">
        <v>58</v>
      </c>
      <c r="G20" s="1198"/>
      <c r="H20" s="1214"/>
      <c r="I20" s="1214"/>
      <c r="J20" s="1214"/>
      <c r="K20" s="1214"/>
      <c r="L20" s="1155"/>
      <c r="M20" s="1155"/>
    </row>
    <row r="21" spans="1:13" s="1180" customFormat="1" ht="12.95" customHeight="1">
      <c r="A21" s="952" t="s">
        <v>836</v>
      </c>
      <c r="B21" s="1189">
        <f t="shared" si="0"/>
        <v>143</v>
      </c>
      <c r="C21" s="1220">
        <v>42</v>
      </c>
      <c r="D21" s="1220">
        <v>23</v>
      </c>
      <c r="E21" s="1220">
        <v>3</v>
      </c>
      <c r="F21" s="1220">
        <v>75</v>
      </c>
      <c r="G21" s="1198"/>
      <c r="H21" s="1214"/>
      <c r="I21" s="1214"/>
      <c r="J21" s="1214"/>
      <c r="K21" s="1214"/>
      <c r="L21" s="1155"/>
      <c r="M21" s="1155"/>
    </row>
    <row r="22" spans="1:13" s="1180" customFormat="1" ht="12.95" customHeight="1">
      <c r="A22" s="952" t="s">
        <v>837</v>
      </c>
      <c r="B22" s="1189">
        <f t="shared" si="0"/>
        <v>314</v>
      </c>
      <c r="C22" s="1220">
        <v>86</v>
      </c>
      <c r="D22" s="1220">
        <v>35</v>
      </c>
      <c r="E22" s="1220">
        <v>5</v>
      </c>
      <c r="F22" s="1220">
        <v>188</v>
      </c>
      <c r="G22" s="1198"/>
      <c r="H22" s="1214"/>
      <c r="I22" s="1214"/>
      <c r="J22" s="1214"/>
      <c r="K22" s="1214"/>
      <c r="L22" s="1155"/>
      <c r="M22" s="1155"/>
    </row>
    <row r="23" spans="1:13" s="1180" customFormat="1" ht="12.95" customHeight="1">
      <c r="A23" s="952" t="s">
        <v>838</v>
      </c>
      <c r="B23" s="1189">
        <f t="shared" si="0"/>
        <v>107</v>
      </c>
      <c r="C23" s="1220">
        <v>53</v>
      </c>
      <c r="D23" s="1220">
        <v>9</v>
      </c>
      <c r="E23" s="1220">
        <v>2</v>
      </c>
      <c r="F23" s="1220">
        <v>43</v>
      </c>
      <c r="G23" s="1198"/>
      <c r="H23" s="1214"/>
      <c r="I23" s="1214"/>
      <c r="J23" s="1214"/>
      <c r="K23" s="1214"/>
      <c r="L23" s="1155"/>
      <c r="M23" s="1155"/>
    </row>
    <row r="24" spans="1:13" s="1180" customFormat="1" ht="9" customHeight="1">
      <c r="A24" s="954"/>
      <c r="B24" s="1198"/>
      <c r="C24" s="1220"/>
      <c r="D24" s="1220"/>
      <c r="E24" s="1220"/>
      <c r="F24" s="1220"/>
      <c r="G24" s="1198"/>
      <c r="H24" s="1214"/>
      <c r="I24" s="1214"/>
      <c r="J24" s="1214"/>
      <c r="K24" s="1221"/>
    </row>
    <row r="25" spans="1:13" s="1180" customFormat="1" ht="12" customHeight="1">
      <c r="A25" s="954" t="s">
        <v>839</v>
      </c>
      <c r="B25" s="1231">
        <f>SUM(B27:B34)</f>
        <v>1119</v>
      </c>
      <c r="C25" s="1222">
        <v>387</v>
      </c>
      <c r="D25" s="1222">
        <v>176</v>
      </c>
      <c r="E25" s="1222">
        <v>15</v>
      </c>
      <c r="F25" s="1222">
        <v>541</v>
      </c>
      <c r="G25" s="1198"/>
      <c r="H25" s="1214"/>
      <c r="I25" s="1214"/>
      <c r="J25" s="1214"/>
      <c r="K25" s="1214"/>
      <c r="L25" s="1155"/>
      <c r="M25" s="1155"/>
    </row>
    <row r="26" spans="1:13" s="1180" customFormat="1" ht="9" customHeight="1">
      <c r="A26" s="954"/>
      <c r="B26" s="1231"/>
      <c r="C26" s="1222"/>
      <c r="D26" s="1222"/>
      <c r="E26" s="1222"/>
      <c r="F26" s="1222"/>
      <c r="G26" s="1198"/>
      <c r="H26" s="1214"/>
      <c r="I26" s="1214"/>
      <c r="J26" s="1214"/>
      <c r="K26" s="1221"/>
    </row>
    <row r="27" spans="1:13" s="1180" customFormat="1" ht="12.95" customHeight="1">
      <c r="A27" s="952" t="s">
        <v>840</v>
      </c>
      <c r="B27" s="1189">
        <f t="shared" ref="B27:B34" si="1">SUM(C27:F27)</f>
        <v>145</v>
      </c>
      <c r="C27" s="1222">
        <v>58</v>
      </c>
      <c r="D27" s="1222">
        <v>40</v>
      </c>
      <c r="E27" s="1222">
        <v>1</v>
      </c>
      <c r="F27" s="1222">
        <v>46</v>
      </c>
      <c r="G27" s="1198"/>
      <c r="H27" s="1214"/>
      <c r="I27" s="1214"/>
      <c r="J27" s="1214"/>
      <c r="K27" s="1214"/>
      <c r="L27" s="1155"/>
      <c r="M27" s="1155"/>
    </row>
    <row r="28" spans="1:13" s="1180" customFormat="1" ht="12.95" customHeight="1">
      <c r="A28" s="952" t="s">
        <v>841</v>
      </c>
      <c r="B28" s="1189">
        <f t="shared" si="1"/>
        <v>71</v>
      </c>
      <c r="C28" s="1222">
        <v>20</v>
      </c>
      <c r="D28" s="1222">
        <v>20</v>
      </c>
      <c r="E28" s="1222">
        <v>1</v>
      </c>
      <c r="F28" s="1222">
        <v>30</v>
      </c>
      <c r="G28" s="1198"/>
      <c r="H28" s="1214"/>
      <c r="I28" s="1214"/>
      <c r="J28" s="1214"/>
      <c r="K28" s="1214"/>
      <c r="L28" s="1155"/>
      <c r="M28" s="1155"/>
    </row>
    <row r="29" spans="1:13" s="1180" customFormat="1" ht="12.95" customHeight="1">
      <c r="A29" s="952" t="s">
        <v>842</v>
      </c>
      <c r="B29" s="1189">
        <f t="shared" si="1"/>
        <v>234</v>
      </c>
      <c r="C29" s="1222">
        <v>77</v>
      </c>
      <c r="D29" s="1222">
        <v>40</v>
      </c>
      <c r="E29" s="1222">
        <v>3</v>
      </c>
      <c r="F29" s="1222">
        <v>114</v>
      </c>
      <c r="G29" s="1198"/>
      <c r="H29" s="1214"/>
      <c r="I29" s="1214"/>
      <c r="J29" s="1214"/>
      <c r="K29" s="1214"/>
      <c r="L29" s="1155"/>
      <c r="M29" s="1155"/>
    </row>
    <row r="30" spans="1:13" s="1180" customFormat="1" ht="12.95" customHeight="1">
      <c r="A30" s="952" t="s">
        <v>843</v>
      </c>
      <c r="B30" s="1189">
        <f t="shared" si="1"/>
        <v>75</v>
      </c>
      <c r="C30" s="1222">
        <v>27</v>
      </c>
      <c r="D30" s="1222">
        <v>15</v>
      </c>
      <c r="E30" s="1222">
        <v>0</v>
      </c>
      <c r="F30" s="1222">
        <v>33</v>
      </c>
      <c r="G30" s="1198"/>
      <c r="H30" s="1214"/>
      <c r="I30" s="1214"/>
      <c r="J30" s="1214"/>
      <c r="K30" s="1214"/>
      <c r="L30" s="1155"/>
      <c r="M30" s="1155"/>
    </row>
    <row r="31" spans="1:13" s="1180" customFormat="1" ht="12.95" customHeight="1">
      <c r="A31" s="952" t="s">
        <v>844</v>
      </c>
      <c r="B31" s="1189">
        <f t="shared" si="1"/>
        <v>186</v>
      </c>
      <c r="C31" s="1222">
        <v>52</v>
      </c>
      <c r="D31" s="1222">
        <v>29</v>
      </c>
      <c r="E31" s="1222">
        <v>5</v>
      </c>
      <c r="F31" s="1222">
        <v>100</v>
      </c>
      <c r="G31" s="1198"/>
      <c r="H31" s="1214"/>
      <c r="I31" s="1214"/>
      <c r="J31" s="1214"/>
      <c r="K31" s="1214"/>
      <c r="L31" s="1155"/>
      <c r="M31" s="1155"/>
    </row>
    <row r="32" spans="1:13" s="1180" customFormat="1" ht="12.95" customHeight="1">
      <c r="A32" s="952" t="s">
        <v>845</v>
      </c>
      <c r="B32" s="1189">
        <f t="shared" si="1"/>
        <v>48</v>
      </c>
      <c r="C32" s="1222">
        <v>23</v>
      </c>
      <c r="D32" s="1222">
        <v>6</v>
      </c>
      <c r="E32" s="1222">
        <v>1</v>
      </c>
      <c r="F32" s="1222">
        <v>18</v>
      </c>
      <c r="G32" s="1198"/>
      <c r="H32" s="1214"/>
      <c r="I32" s="1214"/>
      <c r="J32" s="1214"/>
      <c r="K32" s="1214"/>
      <c r="L32" s="1155"/>
      <c r="M32" s="1155"/>
    </row>
    <row r="33" spans="1:256" s="1180" customFormat="1" ht="12.95" customHeight="1">
      <c r="A33" s="952" t="s">
        <v>846</v>
      </c>
      <c r="B33" s="1189">
        <f t="shared" si="1"/>
        <v>161</v>
      </c>
      <c r="C33" s="1222">
        <v>52</v>
      </c>
      <c r="D33" s="1222">
        <v>12</v>
      </c>
      <c r="E33" s="1222">
        <v>2</v>
      </c>
      <c r="F33" s="1222">
        <v>95</v>
      </c>
      <c r="G33" s="1198"/>
      <c r="H33" s="1214"/>
      <c r="I33" s="1214"/>
      <c r="J33" s="1214"/>
      <c r="K33" s="1214"/>
      <c r="L33" s="1155"/>
      <c r="M33" s="1155"/>
    </row>
    <row r="34" spans="1:256" s="1180" customFormat="1" ht="12.95" customHeight="1">
      <c r="A34" s="952" t="s">
        <v>847</v>
      </c>
      <c r="B34" s="1189">
        <f t="shared" si="1"/>
        <v>199</v>
      </c>
      <c r="C34" s="1222">
        <v>78</v>
      </c>
      <c r="D34" s="1222">
        <v>14</v>
      </c>
      <c r="E34" s="1222">
        <v>2</v>
      </c>
      <c r="F34" s="1222">
        <v>105</v>
      </c>
      <c r="G34" s="1198"/>
      <c r="H34" s="1214"/>
      <c r="I34" s="1214"/>
      <c r="J34" s="1214"/>
      <c r="K34" s="1214"/>
      <c r="L34" s="1155"/>
      <c r="M34" s="1155"/>
    </row>
    <row r="35" spans="1:256" s="1180" customFormat="1" ht="9" customHeight="1">
      <c r="A35" s="954"/>
      <c r="B35" s="1231"/>
      <c r="C35" s="1222"/>
      <c r="D35" s="1222"/>
      <c r="E35" s="1222"/>
      <c r="F35" s="1222"/>
      <c r="G35" s="1198"/>
      <c r="H35" s="1214"/>
      <c r="I35" s="1214"/>
      <c r="J35" s="1214"/>
      <c r="K35" s="1221"/>
    </row>
    <row r="36" spans="1:256" ht="12" customHeight="1">
      <c r="A36" s="954" t="s">
        <v>848</v>
      </c>
      <c r="B36" s="1189">
        <f>SUM(C36:F36)</f>
        <v>646</v>
      </c>
      <c r="C36" s="1224">
        <v>258</v>
      </c>
      <c r="D36" s="1224">
        <v>115</v>
      </c>
      <c r="E36" s="1224">
        <v>21</v>
      </c>
      <c r="F36" s="1224">
        <v>252</v>
      </c>
      <c r="G36" s="1232"/>
      <c r="H36" s="1214"/>
      <c r="I36" s="1214"/>
      <c r="J36" s="1214"/>
      <c r="K36" s="1214"/>
    </row>
    <row r="37" spans="1:256" ht="9" customHeight="1">
      <c r="A37" s="954"/>
      <c r="B37" s="1231"/>
      <c r="C37" s="1224"/>
      <c r="D37" s="1224"/>
      <c r="E37" s="1224"/>
      <c r="F37" s="1224"/>
      <c r="G37" s="1232"/>
      <c r="H37" s="1214"/>
      <c r="I37" s="1214"/>
      <c r="J37" s="1214"/>
      <c r="K37" s="1214"/>
    </row>
    <row r="38" spans="1:256" ht="12" customHeight="1">
      <c r="A38" s="954" t="s">
        <v>849</v>
      </c>
      <c r="B38" s="1231">
        <f>SUM(B40:B44)</f>
        <v>720</v>
      </c>
      <c r="C38" s="1222">
        <v>226</v>
      </c>
      <c r="D38" s="1222">
        <v>158</v>
      </c>
      <c r="E38" s="1222">
        <v>12</v>
      </c>
      <c r="F38" s="1222">
        <v>324</v>
      </c>
      <c r="G38" s="1233"/>
      <c r="H38" s="1214"/>
      <c r="I38" s="1214"/>
      <c r="J38" s="1214"/>
      <c r="K38" s="1214"/>
    </row>
    <row r="39" spans="1:256" ht="9" customHeight="1">
      <c r="A39" s="954"/>
      <c r="B39" s="1231"/>
      <c r="C39" s="1222"/>
      <c r="D39" s="1222"/>
      <c r="E39" s="1222"/>
      <c r="F39" s="1222"/>
      <c r="G39" s="1233"/>
      <c r="H39" s="1214"/>
      <c r="I39" s="1214"/>
      <c r="J39" s="1214"/>
      <c r="K39" s="1214"/>
    </row>
    <row r="40" spans="1:256" ht="12.95" customHeight="1">
      <c r="A40" s="952" t="s">
        <v>850</v>
      </c>
      <c r="B40" s="1189">
        <f>SUM(C40:F40)</f>
        <v>52</v>
      </c>
      <c r="C40" s="1222">
        <v>14</v>
      </c>
      <c r="D40" s="1222">
        <v>17</v>
      </c>
      <c r="E40" s="1222">
        <v>2</v>
      </c>
      <c r="F40" s="1222">
        <v>19</v>
      </c>
      <c r="G40" s="1233"/>
      <c r="H40" s="1214"/>
      <c r="I40" s="1214"/>
      <c r="J40" s="1214"/>
      <c r="K40" s="1214"/>
    </row>
    <row r="41" spans="1:256" ht="12.95" customHeight="1">
      <c r="A41" s="952" t="s">
        <v>851</v>
      </c>
      <c r="B41" s="1189">
        <f>SUM(C41:F41)</f>
        <v>120</v>
      </c>
      <c r="C41" s="1222">
        <v>39</v>
      </c>
      <c r="D41" s="1222">
        <v>33</v>
      </c>
      <c r="E41" s="1222">
        <v>2</v>
      </c>
      <c r="F41" s="1222">
        <v>46</v>
      </c>
      <c r="G41" s="1233"/>
      <c r="H41" s="1214"/>
      <c r="I41" s="1214"/>
      <c r="J41" s="1214"/>
      <c r="K41" s="1214"/>
    </row>
    <row r="42" spans="1:256" ht="12.95" customHeight="1">
      <c r="A42" s="952" t="s">
        <v>852</v>
      </c>
      <c r="B42" s="1189">
        <f>SUM(C42:F42)</f>
        <v>84</v>
      </c>
      <c r="C42" s="1222">
        <v>40</v>
      </c>
      <c r="D42" s="1222">
        <v>7</v>
      </c>
      <c r="E42" s="1222">
        <v>1</v>
      </c>
      <c r="F42" s="1222">
        <v>36</v>
      </c>
      <c r="G42" s="1233"/>
      <c r="H42" s="1214"/>
      <c r="I42" s="1214"/>
      <c r="J42" s="1214"/>
      <c r="K42" s="1214"/>
    </row>
    <row r="43" spans="1:256" ht="12.95" customHeight="1">
      <c r="A43" s="952" t="s">
        <v>853</v>
      </c>
      <c r="B43" s="1189">
        <f>SUM(C43:F43)</f>
        <v>203</v>
      </c>
      <c r="C43" s="1222">
        <v>58</v>
      </c>
      <c r="D43" s="1222">
        <v>47</v>
      </c>
      <c r="E43" s="1222">
        <v>2</v>
      </c>
      <c r="F43" s="1222">
        <v>96</v>
      </c>
      <c r="G43" s="1233"/>
      <c r="H43" s="1214"/>
      <c r="I43" s="1214"/>
      <c r="J43" s="1214"/>
      <c r="K43" s="1214"/>
    </row>
    <row r="44" spans="1:256" ht="12.95" customHeight="1">
      <c r="A44" s="952" t="s">
        <v>854</v>
      </c>
      <c r="B44" s="1189">
        <f>SUM(C44:F44)</f>
        <v>261</v>
      </c>
      <c r="C44" s="1222">
        <v>75</v>
      </c>
      <c r="D44" s="1222">
        <v>54</v>
      </c>
      <c r="E44" s="1222">
        <v>5</v>
      </c>
      <c r="F44" s="1222">
        <v>127</v>
      </c>
      <c r="G44" s="1233"/>
      <c r="H44" s="1214"/>
      <c r="I44" s="1214"/>
      <c r="J44" s="1214"/>
      <c r="K44" s="1214"/>
    </row>
    <row r="45" spans="1:256" ht="9" customHeight="1">
      <c r="A45" s="954"/>
      <c r="B45" s="1231"/>
      <c r="C45" s="1222"/>
      <c r="D45" s="1222"/>
      <c r="E45" s="1222"/>
      <c r="F45" s="1222"/>
      <c r="G45" s="1233"/>
      <c r="H45" s="1214"/>
      <c r="I45" s="1214"/>
      <c r="J45" s="1214"/>
      <c r="K45" s="1214"/>
    </row>
    <row r="46" spans="1:256" ht="12" customHeight="1">
      <c r="A46" s="954" t="s">
        <v>855</v>
      </c>
      <c r="B46" s="1231">
        <v>169</v>
      </c>
      <c r="C46" s="1222">
        <v>48</v>
      </c>
      <c r="D46" s="1222">
        <v>32</v>
      </c>
      <c r="E46" s="1222">
        <v>4</v>
      </c>
      <c r="F46" s="1222">
        <v>85</v>
      </c>
      <c r="G46" s="1232"/>
      <c r="H46" s="1214"/>
      <c r="I46" s="1214"/>
      <c r="J46" s="1214"/>
      <c r="K46" s="1214"/>
      <c r="O46" s="1180"/>
      <c r="P46" s="1180"/>
      <c r="Q46" s="1180"/>
      <c r="R46" s="1180"/>
      <c r="S46" s="1180"/>
      <c r="T46" s="1180"/>
      <c r="U46" s="1180"/>
      <c r="V46" s="1180"/>
      <c r="W46" s="1180"/>
      <c r="X46" s="1180"/>
      <c r="Y46" s="1180"/>
      <c r="Z46" s="1180"/>
      <c r="AA46" s="1180"/>
      <c r="AB46" s="1180"/>
      <c r="AC46" s="1180"/>
      <c r="AD46" s="1180"/>
      <c r="AE46" s="1180"/>
      <c r="AF46" s="1180"/>
      <c r="AG46" s="1180"/>
      <c r="AH46" s="1180"/>
      <c r="AI46" s="1180"/>
      <c r="AJ46" s="1180"/>
      <c r="AK46" s="1180"/>
      <c r="AL46" s="1180"/>
      <c r="AM46" s="1180"/>
      <c r="AN46" s="1180"/>
      <c r="AO46" s="1180"/>
      <c r="AP46" s="1180"/>
      <c r="AQ46" s="1180"/>
      <c r="AR46" s="1180"/>
      <c r="AS46" s="1180"/>
      <c r="AT46" s="1180"/>
      <c r="AU46" s="1180"/>
      <c r="AV46" s="1180"/>
      <c r="AW46" s="1180"/>
      <c r="AX46" s="1180"/>
      <c r="AY46" s="1180"/>
      <c r="AZ46" s="1180"/>
      <c r="BA46" s="1180"/>
      <c r="BB46" s="1180"/>
      <c r="BC46" s="1180"/>
      <c r="BD46" s="1180"/>
      <c r="BE46" s="1180"/>
      <c r="BF46" s="1180"/>
      <c r="BG46" s="1180"/>
      <c r="BH46" s="1180"/>
      <c r="BI46" s="1180"/>
      <c r="BJ46" s="1180"/>
      <c r="BK46" s="1180"/>
      <c r="BL46" s="1180"/>
      <c r="BM46" s="1180"/>
      <c r="BN46" s="1180"/>
      <c r="BO46" s="1180"/>
      <c r="BP46" s="1180"/>
      <c r="BQ46" s="1180"/>
      <c r="BR46" s="1180"/>
      <c r="BS46" s="1180"/>
      <c r="BT46" s="1180"/>
      <c r="BU46" s="1180"/>
      <c r="BV46" s="1180"/>
      <c r="BW46" s="1180"/>
      <c r="BX46" s="1180"/>
      <c r="BY46" s="1180"/>
      <c r="BZ46" s="1180"/>
      <c r="CA46" s="1180"/>
      <c r="CB46" s="1180"/>
      <c r="CC46" s="1180"/>
      <c r="CD46" s="1180"/>
      <c r="CE46" s="1180"/>
      <c r="CF46" s="1180"/>
      <c r="CG46" s="1180"/>
      <c r="CH46" s="1180"/>
      <c r="CI46" s="1180"/>
      <c r="CJ46" s="1180"/>
      <c r="CK46" s="1180"/>
      <c r="CL46" s="1180"/>
      <c r="CM46" s="1180"/>
      <c r="CN46" s="1180"/>
      <c r="CO46" s="1180"/>
      <c r="CP46" s="1180"/>
      <c r="CQ46" s="1180"/>
      <c r="CR46" s="1180"/>
      <c r="CS46" s="1180"/>
      <c r="CT46" s="1180"/>
      <c r="CU46" s="1180"/>
      <c r="CV46" s="1180"/>
      <c r="CW46" s="1180"/>
      <c r="CX46" s="1180"/>
      <c r="CY46" s="1180"/>
      <c r="CZ46" s="1180"/>
      <c r="DA46" s="1180"/>
      <c r="DB46" s="1180"/>
      <c r="DC46" s="1180"/>
      <c r="DD46" s="1180"/>
      <c r="DE46" s="1180"/>
      <c r="DF46" s="1180"/>
      <c r="DG46" s="1180"/>
      <c r="DH46" s="1180"/>
      <c r="DI46" s="1180"/>
      <c r="DJ46" s="1180"/>
      <c r="DK46" s="1180"/>
      <c r="DL46" s="1180"/>
      <c r="DM46" s="1180"/>
      <c r="DN46" s="1180"/>
      <c r="DO46" s="1180"/>
      <c r="DP46" s="1180"/>
      <c r="DQ46" s="1180"/>
      <c r="DR46" s="1180"/>
      <c r="DS46" s="1180"/>
      <c r="DT46" s="1180"/>
      <c r="DU46" s="1180"/>
      <c r="DV46" s="1180"/>
      <c r="DW46" s="1180"/>
      <c r="DX46" s="1180"/>
      <c r="DY46" s="1180"/>
      <c r="DZ46" s="1180"/>
      <c r="EA46" s="1180"/>
      <c r="EB46" s="1180"/>
      <c r="EC46" s="1180"/>
      <c r="ED46" s="1180"/>
      <c r="EE46" s="1180"/>
      <c r="EF46" s="1180"/>
      <c r="EG46" s="1180"/>
      <c r="EH46" s="1180"/>
      <c r="EI46" s="1180"/>
      <c r="EJ46" s="1180"/>
      <c r="EK46" s="1180"/>
      <c r="EL46" s="1180"/>
      <c r="EM46" s="1180"/>
      <c r="EN46" s="1180"/>
      <c r="EO46" s="1180"/>
      <c r="EP46" s="1180"/>
      <c r="EQ46" s="1180"/>
      <c r="ER46" s="1180"/>
      <c r="ES46" s="1180"/>
      <c r="ET46" s="1180"/>
      <c r="EU46" s="1180"/>
      <c r="EV46" s="1180"/>
      <c r="EW46" s="1180"/>
      <c r="EX46" s="1180"/>
      <c r="EY46" s="1180"/>
      <c r="EZ46" s="1180"/>
      <c r="FA46" s="1180"/>
      <c r="FB46" s="1180"/>
      <c r="FC46" s="1180"/>
      <c r="FD46" s="1180"/>
      <c r="FE46" s="1180"/>
      <c r="FF46" s="1180"/>
      <c r="FG46" s="1180"/>
      <c r="FH46" s="1180"/>
      <c r="FI46" s="1180"/>
      <c r="FJ46" s="1180"/>
      <c r="FK46" s="1180"/>
      <c r="FL46" s="1180"/>
      <c r="FM46" s="1180"/>
      <c r="FN46" s="1180"/>
      <c r="FO46" s="1180"/>
      <c r="FP46" s="1180"/>
      <c r="FQ46" s="1180"/>
      <c r="FR46" s="1180"/>
      <c r="FS46" s="1180"/>
      <c r="FT46" s="1180"/>
      <c r="FU46" s="1180"/>
      <c r="FV46" s="1180"/>
      <c r="FW46" s="1180"/>
      <c r="FX46" s="1180"/>
      <c r="FY46" s="1180"/>
      <c r="FZ46" s="1180"/>
      <c r="GA46" s="1180"/>
      <c r="GB46" s="1180"/>
      <c r="GC46" s="1180"/>
      <c r="GD46" s="1180"/>
      <c r="GE46" s="1180"/>
      <c r="GF46" s="1180"/>
      <c r="GG46" s="1180"/>
      <c r="GH46" s="1180"/>
      <c r="GI46" s="1180"/>
      <c r="GJ46" s="1180"/>
      <c r="GK46" s="1180"/>
      <c r="GL46" s="1180"/>
      <c r="GM46" s="1180"/>
      <c r="GN46" s="1180"/>
      <c r="GO46" s="1180"/>
      <c r="GP46" s="1180"/>
      <c r="GQ46" s="1180"/>
      <c r="GR46" s="1180"/>
      <c r="GS46" s="1180"/>
      <c r="GT46" s="1180"/>
      <c r="GU46" s="1180"/>
      <c r="GV46" s="1180"/>
      <c r="GW46" s="1180"/>
      <c r="GX46" s="1180"/>
      <c r="GY46" s="1180"/>
      <c r="GZ46" s="1180"/>
      <c r="HA46" s="1180"/>
      <c r="HB46" s="1180"/>
      <c r="HC46" s="1180"/>
      <c r="HD46" s="1180"/>
      <c r="HE46" s="1180"/>
      <c r="HF46" s="1180"/>
      <c r="HG46" s="1180"/>
      <c r="HH46" s="1180"/>
      <c r="HI46" s="1180"/>
      <c r="HJ46" s="1180"/>
      <c r="HK46" s="1180"/>
      <c r="HL46" s="1180"/>
      <c r="HM46" s="1180"/>
      <c r="HN46" s="1180"/>
      <c r="HO46" s="1180"/>
      <c r="HP46" s="1180"/>
      <c r="HQ46" s="1180"/>
      <c r="HR46" s="1180"/>
      <c r="HS46" s="1180"/>
      <c r="HT46" s="1180"/>
      <c r="HU46" s="1180"/>
      <c r="HV46" s="1180"/>
      <c r="HW46" s="1180"/>
      <c r="HX46" s="1180"/>
      <c r="HY46" s="1180"/>
      <c r="HZ46" s="1180"/>
      <c r="IA46" s="1180"/>
      <c r="IB46" s="1180"/>
      <c r="IC46" s="1180"/>
      <c r="ID46" s="1180"/>
      <c r="IE46" s="1180"/>
      <c r="IF46" s="1180"/>
      <c r="IG46" s="1180"/>
      <c r="IH46" s="1180"/>
      <c r="II46" s="1180"/>
      <c r="IJ46" s="1180"/>
      <c r="IK46" s="1180"/>
      <c r="IL46" s="1180"/>
      <c r="IM46" s="1180"/>
      <c r="IN46" s="1180"/>
      <c r="IO46" s="1180"/>
      <c r="IP46" s="1180"/>
      <c r="IQ46" s="1180"/>
      <c r="IR46" s="1180"/>
      <c r="IS46" s="1180"/>
      <c r="IT46" s="1180"/>
      <c r="IU46" s="1180"/>
      <c r="IV46" s="1180"/>
    </row>
    <row r="47" spans="1:256" ht="9" customHeight="1">
      <c r="G47" s="1233"/>
      <c r="H47" s="1214"/>
      <c r="I47" s="1214"/>
      <c r="J47" s="1214"/>
      <c r="K47" s="1214"/>
    </row>
    <row r="48" spans="1:256" ht="12" customHeight="1">
      <c r="A48" s="1185" t="s">
        <v>856</v>
      </c>
      <c r="B48" s="1189">
        <f>SUM(C48:F48)</f>
        <v>525</v>
      </c>
      <c r="C48" s="1189">
        <v>306</v>
      </c>
      <c r="D48" s="1189">
        <v>198</v>
      </c>
      <c r="E48" s="1189">
        <v>6</v>
      </c>
      <c r="F48" s="1189">
        <v>15</v>
      </c>
      <c r="G48" s="1209"/>
      <c r="H48" s="1193"/>
      <c r="I48" s="1193"/>
      <c r="J48" s="1193"/>
      <c r="K48" s="1214"/>
      <c r="N48" s="1193"/>
      <c r="O48" s="1193"/>
      <c r="P48" s="1193"/>
      <c r="Q48" s="1193"/>
      <c r="R48" s="1193"/>
      <c r="S48" s="1193"/>
      <c r="T48" s="1193"/>
      <c r="U48" s="1193"/>
      <c r="V48" s="1193"/>
      <c r="W48" s="1193"/>
      <c r="X48" s="1193"/>
      <c r="Y48" s="1193"/>
      <c r="Z48" s="1193"/>
      <c r="AA48" s="1193"/>
      <c r="AB48" s="1193"/>
      <c r="AC48" s="1193"/>
      <c r="AD48" s="1193"/>
      <c r="AE48" s="1193"/>
      <c r="AF48" s="1193"/>
      <c r="AG48" s="1193"/>
      <c r="AH48" s="1193"/>
      <c r="AI48" s="1193"/>
      <c r="AJ48" s="1193"/>
      <c r="AK48" s="1193"/>
      <c r="AL48" s="1193"/>
      <c r="AM48" s="1193"/>
      <c r="AN48" s="1193"/>
      <c r="AO48" s="1193"/>
      <c r="AP48" s="1193"/>
      <c r="AQ48" s="1193"/>
      <c r="AR48" s="1193"/>
      <c r="AS48" s="1193"/>
      <c r="AT48" s="1193"/>
      <c r="AU48" s="1193"/>
      <c r="AV48" s="1193"/>
      <c r="AW48" s="1193"/>
      <c r="AX48" s="1193"/>
      <c r="AY48" s="1193"/>
      <c r="AZ48" s="1193"/>
      <c r="BA48" s="1193"/>
      <c r="BB48" s="1193"/>
      <c r="BC48" s="1193"/>
      <c r="BD48" s="1193"/>
      <c r="BE48" s="1193"/>
      <c r="BF48" s="1193"/>
      <c r="BG48" s="1193"/>
      <c r="BH48" s="1193"/>
      <c r="BI48" s="1193"/>
      <c r="BJ48" s="1193"/>
      <c r="BK48" s="1193"/>
      <c r="BL48" s="1193"/>
      <c r="BM48" s="1193"/>
      <c r="BN48" s="1193"/>
      <c r="BO48" s="1193"/>
      <c r="BP48" s="1193"/>
      <c r="BQ48" s="1193"/>
      <c r="BR48" s="1193"/>
      <c r="BS48" s="1193"/>
      <c r="BT48" s="1193"/>
      <c r="BU48" s="1193"/>
      <c r="BV48" s="1193"/>
      <c r="BW48" s="1193"/>
      <c r="BX48" s="1193"/>
      <c r="BY48" s="1193"/>
      <c r="BZ48" s="1193"/>
      <c r="CA48" s="1193"/>
      <c r="CB48" s="1193"/>
      <c r="CC48" s="1193"/>
      <c r="CD48" s="1193"/>
      <c r="CE48" s="1193"/>
      <c r="CF48" s="1193"/>
      <c r="CG48" s="1193"/>
      <c r="CH48" s="1193"/>
      <c r="CI48" s="1193"/>
      <c r="CJ48" s="1193"/>
      <c r="CK48" s="1193"/>
      <c r="CL48" s="1193"/>
      <c r="CM48" s="1193"/>
      <c r="CN48" s="1193"/>
      <c r="CO48" s="1193"/>
      <c r="CP48" s="1193"/>
      <c r="CQ48" s="1193"/>
      <c r="CR48" s="1193"/>
      <c r="CS48" s="1193"/>
      <c r="CT48" s="1193"/>
      <c r="CU48" s="1193"/>
      <c r="CV48" s="1193"/>
      <c r="CW48" s="1193"/>
      <c r="CX48" s="1193"/>
      <c r="CY48" s="1193"/>
      <c r="CZ48" s="1193"/>
      <c r="DA48" s="1193"/>
      <c r="DB48" s="1193"/>
      <c r="DC48" s="1193"/>
      <c r="DD48" s="1193"/>
      <c r="DE48" s="1193"/>
      <c r="DF48" s="1193"/>
      <c r="DG48" s="1193"/>
      <c r="DH48" s="1193"/>
      <c r="DI48" s="1193"/>
      <c r="DJ48" s="1193"/>
      <c r="DK48" s="1193"/>
      <c r="DL48" s="1193"/>
      <c r="DM48" s="1193"/>
      <c r="DN48" s="1193"/>
      <c r="DO48" s="1193"/>
      <c r="DP48" s="1193"/>
      <c r="DQ48" s="1193"/>
      <c r="DR48" s="1193"/>
      <c r="DS48" s="1193"/>
      <c r="DT48" s="1193"/>
      <c r="DU48" s="1193"/>
      <c r="DV48" s="1193"/>
      <c r="DW48" s="1193"/>
      <c r="DX48" s="1193"/>
      <c r="DY48" s="1193"/>
      <c r="DZ48" s="1193"/>
      <c r="EA48" s="1193"/>
      <c r="EB48" s="1193"/>
      <c r="EC48" s="1193"/>
      <c r="ED48" s="1193"/>
      <c r="EE48" s="1193"/>
      <c r="EF48" s="1193"/>
      <c r="EG48" s="1193"/>
      <c r="EH48" s="1193"/>
      <c r="EI48" s="1193"/>
      <c r="EJ48" s="1193"/>
      <c r="EK48" s="1193"/>
      <c r="EL48" s="1193"/>
      <c r="EM48" s="1193"/>
      <c r="EN48" s="1193"/>
      <c r="EO48" s="1193"/>
      <c r="EP48" s="1193"/>
      <c r="EQ48" s="1193"/>
      <c r="ER48" s="1193"/>
      <c r="ES48" s="1193"/>
      <c r="ET48" s="1193"/>
      <c r="EU48" s="1193"/>
      <c r="EV48" s="1193"/>
      <c r="EW48" s="1193"/>
      <c r="EX48" s="1193"/>
      <c r="EY48" s="1193"/>
      <c r="EZ48" s="1193"/>
      <c r="FA48" s="1193"/>
      <c r="FB48" s="1193"/>
      <c r="FC48" s="1193"/>
      <c r="FD48" s="1193"/>
      <c r="FE48" s="1193"/>
      <c r="FF48" s="1193"/>
      <c r="FG48" s="1193"/>
      <c r="FH48" s="1193"/>
      <c r="FI48" s="1193"/>
      <c r="FJ48" s="1193"/>
      <c r="FK48" s="1193"/>
      <c r="FL48" s="1193"/>
      <c r="FM48" s="1193"/>
      <c r="FN48" s="1193"/>
      <c r="FO48" s="1193"/>
      <c r="FP48" s="1193"/>
      <c r="FQ48" s="1193"/>
      <c r="FR48" s="1193"/>
      <c r="FS48" s="1193"/>
      <c r="FT48" s="1193"/>
      <c r="FU48" s="1193"/>
      <c r="FV48" s="1193"/>
      <c r="FW48" s="1193"/>
      <c r="FX48" s="1193"/>
      <c r="FY48" s="1193"/>
      <c r="FZ48" s="1193"/>
      <c r="GA48" s="1193"/>
      <c r="GB48" s="1193"/>
      <c r="GC48" s="1193"/>
      <c r="GD48" s="1193"/>
      <c r="GE48" s="1193"/>
      <c r="GF48" s="1193"/>
      <c r="GG48" s="1193"/>
      <c r="GH48" s="1193"/>
      <c r="GI48" s="1193"/>
      <c r="GJ48" s="1193"/>
      <c r="GK48" s="1193"/>
      <c r="GL48" s="1193"/>
      <c r="GM48" s="1193"/>
      <c r="GN48" s="1193"/>
      <c r="GO48" s="1193"/>
      <c r="GP48" s="1193"/>
      <c r="GQ48" s="1193"/>
      <c r="GR48" s="1193"/>
      <c r="GS48" s="1193"/>
      <c r="GT48" s="1193"/>
      <c r="GU48" s="1193"/>
      <c r="GV48" s="1193"/>
      <c r="GW48" s="1193"/>
      <c r="GX48" s="1193"/>
      <c r="GY48" s="1193"/>
      <c r="GZ48" s="1193"/>
      <c r="HA48" s="1193"/>
      <c r="HB48" s="1193"/>
      <c r="HC48" s="1193"/>
      <c r="HD48" s="1193"/>
      <c r="HE48" s="1193"/>
      <c r="HF48" s="1193"/>
      <c r="HG48" s="1193"/>
      <c r="HH48" s="1193"/>
      <c r="HI48" s="1193"/>
      <c r="HJ48" s="1193"/>
      <c r="HK48" s="1193"/>
      <c r="HL48" s="1193"/>
      <c r="HM48" s="1193"/>
      <c r="HN48" s="1193"/>
      <c r="HO48" s="1193"/>
      <c r="HP48" s="1193"/>
      <c r="HQ48" s="1193"/>
      <c r="HR48" s="1193"/>
      <c r="HS48" s="1193"/>
      <c r="HT48" s="1193"/>
      <c r="HU48" s="1193"/>
      <c r="HV48" s="1193"/>
      <c r="HW48" s="1193"/>
      <c r="HX48" s="1193"/>
      <c r="HY48" s="1193"/>
      <c r="HZ48" s="1193"/>
      <c r="IA48" s="1193"/>
      <c r="IB48" s="1193"/>
      <c r="IC48" s="1193"/>
      <c r="ID48" s="1193"/>
      <c r="IE48" s="1193"/>
      <c r="IF48" s="1193"/>
      <c r="IG48" s="1193"/>
      <c r="IH48" s="1193"/>
      <c r="II48" s="1193"/>
      <c r="IJ48" s="1193"/>
      <c r="IK48" s="1193"/>
      <c r="IL48" s="1193"/>
      <c r="IM48" s="1193"/>
      <c r="IN48" s="1193"/>
      <c r="IO48" s="1193"/>
      <c r="IP48" s="1193"/>
      <c r="IQ48" s="1193"/>
      <c r="IR48" s="1193"/>
      <c r="IS48" s="1193"/>
      <c r="IT48" s="1193"/>
      <c r="IU48" s="1193"/>
      <c r="IV48" s="1193"/>
    </row>
    <row r="49" spans="1:256" ht="9" customHeight="1">
      <c r="A49" s="1185"/>
      <c r="B49" s="1182"/>
      <c r="C49" s="1182"/>
      <c r="D49" s="1182"/>
      <c r="E49" s="1182"/>
      <c r="F49" s="1182"/>
      <c r="G49" s="1182"/>
      <c r="H49" s="1193"/>
      <c r="I49" s="1193"/>
      <c r="J49" s="1193"/>
      <c r="K49" s="1193"/>
      <c r="L49" s="1193"/>
      <c r="M49" s="1193"/>
      <c r="N49" s="1193"/>
      <c r="O49" s="1193"/>
      <c r="P49" s="1193"/>
      <c r="Q49" s="1193"/>
      <c r="R49" s="1193"/>
      <c r="S49" s="1193"/>
      <c r="T49" s="1193"/>
      <c r="U49" s="1193"/>
      <c r="V49" s="1193"/>
      <c r="W49" s="1193"/>
      <c r="X49" s="1193"/>
      <c r="Y49" s="1193"/>
      <c r="Z49" s="1193"/>
      <c r="AA49" s="1193"/>
      <c r="AB49" s="1193"/>
      <c r="AC49" s="1193"/>
      <c r="AD49" s="1193"/>
      <c r="AE49" s="1193"/>
      <c r="AF49" s="1193"/>
      <c r="AG49" s="1193"/>
      <c r="AH49" s="1193"/>
      <c r="AI49" s="1193"/>
      <c r="AJ49" s="1193"/>
      <c r="AK49" s="1193"/>
      <c r="AL49" s="1193"/>
      <c r="AM49" s="1193"/>
      <c r="AN49" s="1193"/>
      <c r="AO49" s="1193"/>
      <c r="AP49" s="1193"/>
      <c r="AQ49" s="1193"/>
      <c r="AR49" s="1193"/>
      <c r="AS49" s="1193"/>
      <c r="AT49" s="1193"/>
      <c r="AU49" s="1193"/>
      <c r="AV49" s="1193"/>
      <c r="AW49" s="1193"/>
      <c r="AX49" s="1193"/>
      <c r="AY49" s="1193"/>
      <c r="AZ49" s="1193"/>
      <c r="BA49" s="1193"/>
      <c r="BB49" s="1193"/>
      <c r="BC49" s="1193"/>
      <c r="BD49" s="1193"/>
      <c r="BE49" s="1193"/>
      <c r="BF49" s="1193"/>
      <c r="BG49" s="1193"/>
      <c r="BH49" s="1193"/>
      <c r="BI49" s="1193"/>
      <c r="BJ49" s="1193"/>
      <c r="BK49" s="1193"/>
      <c r="BL49" s="1193"/>
      <c r="BM49" s="1193"/>
      <c r="BN49" s="1193"/>
      <c r="BO49" s="1193"/>
      <c r="BP49" s="1193"/>
      <c r="BQ49" s="1193"/>
      <c r="BR49" s="1193"/>
      <c r="BS49" s="1193"/>
      <c r="BT49" s="1193"/>
      <c r="BU49" s="1193"/>
      <c r="BV49" s="1193"/>
      <c r="BW49" s="1193"/>
      <c r="BX49" s="1193"/>
      <c r="BY49" s="1193"/>
      <c r="BZ49" s="1193"/>
      <c r="CA49" s="1193"/>
      <c r="CB49" s="1193"/>
      <c r="CC49" s="1193"/>
      <c r="CD49" s="1193"/>
      <c r="CE49" s="1193"/>
      <c r="CF49" s="1193"/>
      <c r="CG49" s="1193"/>
      <c r="CH49" s="1193"/>
      <c r="CI49" s="1193"/>
      <c r="CJ49" s="1193"/>
      <c r="CK49" s="1193"/>
      <c r="CL49" s="1193"/>
      <c r="CM49" s="1193"/>
      <c r="CN49" s="1193"/>
      <c r="CO49" s="1193"/>
      <c r="CP49" s="1193"/>
      <c r="CQ49" s="1193"/>
      <c r="CR49" s="1193"/>
      <c r="CS49" s="1193"/>
      <c r="CT49" s="1193"/>
      <c r="CU49" s="1193"/>
      <c r="CV49" s="1193"/>
      <c r="CW49" s="1193"/>
      <c r="CX49" s="1193"/>
      <c r="CY49" s="1193"/>
      <c r="CZ49" s="1193"/>
      <c r="DA49" s="1193"/>
      <c r="DB49" s="1193"/>
      <c r="DC49" s="1193"/>
      <c r="DD49" s="1193"/>
      <c r="DE49" s="1193"/>
      <c r="DF49" s="1193"/>
      <c r="DG49" s="1193"/>
      <c r="DH49" s="1193"/>
      <c r="DI49" s="1193"/>
      <c r="DJ49" s="1193"/>
      <c r="DK49" s="1193"/>
      <c r="DL49" s="1193"/>
      <c r="DM49" s="1193"/>
      <c r="DN49" s="1193"/>
      <c r="DO49" s="1193"/>
      <c r="DP49" s="1193"/>
      <c r="DQ49" s="1193"/>
      <c r="DR49" s="1193"/>
      <c r="DS49" s="1193"/>
      <c r="DT49" s="1193"/>
      <c r="DU49" s="1193"/>
      <c r="DV49" s="1193"/>
      <c r="DW49" s="1193"/>
      <c r="DX49" s="1193"/>
      <c r="DY49" s="1193"/>
      <c r="DZ49" s="1193"/>
      <c r="EA49" s="1193"/>
      <c r="EB49" s="1193"/>
      <c r="EC49" s="1193"/>
      <c r="ED49" s="1193"/>
      <c r="EE49" s="1193"/>
      <c r="EF49" s="1193"/>
      <c r="EG49" s="1193"/>
      <c r="EH49" s="1193"/>
      <c r="EI49" s="1193"/>
      <c r="EJ49" s="1193"/>
      <c r="EK49" s="1193"/>
      <c r="EL49" s="1193"/>
      <c r="EM49" s="1193"/>
      <c r="EN49" s="1193"/>
      <c r="EO49" s="1193"/>
      <c r="EP49" s="1193"/>
      <c r="EQ49" s="1193"/>
      <c r="ER49" s="1193"/>
      <c r="ES49" s="1193"/>
      <c r="ET49" s="1193"/>
      <c r="EU49" s="1193"/>
      <c r="EV49" s="1193"/>
      <c r="EW49" s="1193"/>
      <c r="EX49" s="1193"/>
      <c r="EY49" s="1193"/>
      <c r="EZ49" s="1193"/>
      <c r="FA49" s="1193"/>
      <c r="FB49" s="1193"/>
      <c r="FC49" s="1193"/>
      <c r="FD49" s="1193"/>
      <c r="FE49" s="1193"/>
      <c r="FF49" s="1193"/>
      <c r="FG49" s="1193"/>
      <c r="FH49" s="1193"/>
      <c r="FI49" s="1193"/>
      <c r="FJ49" s="1193"/>
      <c r="FK49" s="1193"/>
      <c r="FL49" s="1193"/>
      <c r="FM49" s="1193"/>
      <c r="FN49" s="1193"/>
      <c r="FO49" s="1193"/>
      <c r="FP49" s="1193"/>
      <c r="FQ49" s="1193"/>
      <c r="FR49" s="1193"/>
      <c r="FS49" s="1193"/>
      <c r="FT49" s="1193"/>
      <c r="FU49" s="1193"/>
      <c r="FV49" s="1193"/>
      <c r="FW49" s="1193"/>
      <c r="FX49" s="1193"/>
      <c r="FY49" s="1193"/>
      <c r="FZ49" s="1193"/>
      <c r="GA49" s="1193"/>
      <c r="GB49" s="1193"/>
      <c r="GC49" s="1193"/>
      <c r="GD49" s="1193"/>
      <c r="GE49" s="1193"/>
      <c r="GF49" s="1193"/>
      <c r="GG49" s="1193"/>
      <c r="GH49" s="1193"/>
      <c r="GI49" s="1193"/>
      <c r="GJ49" s="1193"/>
      <c r="GK49" s="1193"/>
      <c r="GL49" s="1193"/>
      <c r="GM49" s="1193"/>
      <c r="GN49" s="1193"/>
      <c r="GO49" s="1193"/>
      <c r="GP49" s="1193"/>
      <c r="GQ49" s="1193"/>
      <c r="GR49" s="1193"/>
      <c r="GS49" s="1193"/>
      <c r="GT49" s="1193"/>
      <c r="GU49" s="1193"/>
      <c r="GV49" s="1193"/>
      <c r="GW49" s="1193"/>
      <c r="GX49" s="1193"/>
      <c r="GY49" s="1193"/>
      <c r="GZ49" s="1193"/>
      <c r="HA49" s="1193"/>
      <c r="HB49" s="1193"/>
      <c r="HC49" s="1193"/>
      <c r="HD49" s="1193"/>
      <c r="HE49" s="1193"/>
      <c r="HF49" s="1193"/>
      <c r="HG49" s="1193"/>
      <c r="HH49" s="1193"/>
      <c r="HI49" s="1193"/>
      <c r="HJ49" s="1193"/>
      <c r="HK49" s="1193"/>
      <c r="HL49" s="1193"/>
      <c r="HM49" s="1193"/>
      <c r="HN49" s="1193"/>
      <c r="HO49" s="1193"/>
      <c r="HP49" s="1193"/>
      <c r="HQ49" s="1193"/>
      <c r="HR49" s="1193"/>
      <c r="HS49" s="1193"/>
      <c r="HT49" s="1193"/>
      <c r="HU49" s="1193"/>
      <c r="HV49" s="1193"/>
      <c r="HW49" s="1193"/>
      <c r="HX49" s="1193"/>
      <c r="HY49" s="1193"/>
      <c r="HZ49" s="1193"/>
      <c r="IA49" s="1193"/>
      <c r="IB49" s="1193"/>
      <c r="IC49" s="1193"/>
      <c r="ID49" s="1193"/>
      <c r="IE49" s="1193"/>
      <c r="IF49" s="1193"/>
      <c r="IG49" s="1193"/>
      <c r="IH49" s="1193"/>
      <c r="II49" s="1193"/>
      <c r="IJ49" s="1193"/>
      <c r="IK49" s="1193"/>
      <c r="IL49" s="1193"/>
      <c r="IM49" s="1193"/>
      <c r="IN49" s="1193"/>
      <c r="IO49" s="1193"/>
      <c r="IP49" s="1193"/>
      <c r="IQ49" s="1193"/>
      <c r="IR49" s="1193"/>
      <c r="IS49" s="1193"/>
      <c r="IT49" s="1193"/>
      <c r="IU49" s="1193"/>
      <c r="IV49" s="1193"/>
    </row>
    <row r="50" spans="1:256" ht="12" customHeight="1">
      <c r="A50" s="1185" t="s">
        <v>427</v>
      </c>
      <c r="B50" s="1189">
        <f>SUM(C50:F50)</f>
        <v>171</v>
      </c>
      <c r="C50" s="1189">
        <v>65</v>
      </c>
      <c r="D50" s="1189">
        <v>100</v>
      </c>
      <c r="E50" s="1189">
        <v>5</v>
      </c>
      <c r="F50" s="1189">
        <v>1</v>
      </c>
      <c r="G50" s="1189"/>
      <c r="H50" s="1193"/>
      <c r="I50" s="1193"/>
      <c r="J50" s="1193"/>
      <c r="K50" s="1214"/>
      <c r="N50" s="1193"/>
      <c r="O50" s="1193"/>
      <c r="P50" s="1193"/>
      <c r="Q50" s="1193"/>
      <c r="R50" s="1193"/>
      <c r="S50" s="1193"/>
      <c r="T50" s="1193"/>
      <c r="U50" s="1193"/>
      <c r="V50" s="1193"/>
      <c r="W50" s="1193"/>
      <c r="X50" s="1193"/>
      <c r="Y50" s="1193"/>
      <c r="Z50" s="1193"/>
      <c r="AA50" s="1193"/>
      <c r="AB50" s="1193"/>
      <c r="AC50" s="1193"/>
      <c r="AD50" s="1193"/>
      <c r="AE50" s="1193"/>
      <c r="AF50" s="1193"/>
      <c r="AG50" s="1193"/>
      <c r="AH50" s="1193"/>
      <c r="AI50" s="1193"/>
      <c r="AJ50" s="1193"/>
      <c r="AK50" s="1193"/>
      <c r="AL50" s="1193"/>
      <c r="AM50" s="1193"/>
      <c r="AN50" s="1193"/>
      <c r="AO50" s="1193"/>
      <c r="AP50" s="1193"/>
      <c r="AQ50" s="1193"/>
      <c r="AR50" s="1193"/>
      <c r="AS50" s="1193"/>
      <c r="AT50" s="1193"/>
      <c r="AU50" s="1193"/>
      <c r="AV50" s="1193"/>
      <c r="AW50" s="1193"/>
      <c r="AX50" s="1193"/>
      <c r="AY50" s="1193"/>
      <c r="AZ50" s="1193"/>
      <c r="BA50" s="1193"/>
      <c r="BB50" s="1193"/>
      <c r="BC50" s="1193"/>
      <c r="BD50" s="1193"/>
      <c r="BE50" s="1193"/>
      <c r="BF50" s="1193"/>
      <c r="BG50" s="1193"/>
      <c r="BH50" s="1193"/>
      <c r="BI50" s="1193"/>
      <c r="BJ50" s="1193"/>
      <c r="BK50" s="1193"/>
      <c r="BL50" s="1193"/>
      <c r="BM50" s="1193"/>
      <c r="BN50" s="1193"/>
      <c r="BO50" s="1193"/>
      <c r="BP50" s="1193"/>
      <c r="BQ50" s="1193"/>
      <c r="BR50" s="1193"/>
      <c r="BS50" s="1193"/>
      <c r="BT50" s="1193"/>
      <c r="BU50" s="1193"/>
      <c r="BV50" s="1193"/>
      <c r="BW50" s="1193"/>
      <c r="BX50" s="1193"/>
      <c r="BY50" s="1193"/>
      <c r="BZ50" s="1193"/>
      <c r="CA50" s="1193"/>
      <c r="CB50" s="1193"/>
      <c r="CC50" s="1193"/>
      <c r="CD50" s="1193"/>
      <c r="CE50" s="1193"/>
      <c r="CF50" s="1193"/>
      <c r="CG50" s="1193"/>
      <c r="CH50" s="1193"/>
      <c r="CI50" s="1193"/>
      <c r="CJ50" s="1193"/>
      <c r="CK50" s="1193"/>
      <c r="CL50" s="1193"/>
      <c r="CM50" s="1193"/>
      <c r="CN50" s="1193"/>
      <c r="CO50" s="1193"/>
      <c r="CP50" s="1193"/>
      <c r="CQ50" s="1193"/>
      <c r="CR50" s="1193"/>
      <c r="CS50" s="1193"/>
      <c r="CT50" s="1193"/>
      <c r="CU50" s="1193"/>
      <c r="CV50" s="1193"/>
      <c r="CW50" s="1193"/>
      <c r="CX50" s="1193"/>
      <c r="CY50" s="1193"/>
      <c r="CZ50" s="1193"/>
      <c r="DA50" s="1193"/>
      <c r="DB50" s="1193"/>
      <c r="DC50" s="1193"/>
      <c r="DD50" s="1193"/>
      <c r="DE50" s="1193"/>
      <c r="DF50" s="1193"/>
      <c r="DG50" s="1193"/>
      <c r="DH50" s="1193"/>
      <c r="DI50" s="1193"/>
      <c r="DJ50" s="1193"/>
      <c r="DK50" s="1193"/>
      <c r="DL50" s="1193"/>
      <c r="DM50" s="1193"/>
      <c r="DN50" s="1193"/>
      <c r="DO50" s="1193"/>
      <c r="DP50" s="1193"/>
      <c r="DQ50" s="1193"/>
      <c r="DR50" s="1193"/>
      <c r="DS50" s="1193"/>
      <c r="DT50" s="1193"/>
      <c r="DU50" s="1193"/>
      <c r="DV50" s="1193"/>
      <c r="DW50" s="1193"/>
      <c r="DX50" s="1193"/>
      <c r="DY50" s="1193"/>
      <c r="DZ50" s="1193"/>
      <c r="EA50" s="1193"/>
      <c r="EB50" s="1193"/>
      <c r="EC50" s="1193"/>
      <c r="ED50" s="1193"/>
      <c r="EE50" s="1193"/>
      <c r="EF50" s="1193"/>
      <c r="EG50" s="1193"/>
      <c r="EH50" s="1193"/>
      <c r="EI50" s="1193"/>
      <c r="EJ50" s="1193"/>
      <c r="EK50" s="1193"/>
      <c r="EL50" s="1193"/>
      <c r="EM50" s="1193"/>
      <c r="EN50" s="1193"/>
      <c r="EO50" s="1193"/>
      <c r="EP50" s="1193"/>
      <c r="EQ50" s="1193"/>
      <c r="ER50" s="1193"/>
      <c r="ES50" s="1193"/>
      <c r="ET50" s="1193"/>
      <c r="EU50" s="1193"/>
      <c r="EV50" s="1193"/>
      <c r="EW50" s="1193"/>
      <c r="EX50" s="1193"/>
      <c r="EY50" s="1193"/>
      <c r="EZ50" s="1193"/>
      <c r="FA50" s="1193"/>
      <c r="FB50" s="1193"/>
      <c r="FC50" s="1193"/>
      <c r="FD50" s="1193"/>
      <c r="FE50" s="1193"/>
      <c r="FF50" s="1193"/>
      <c r="FG50" s="1193"/>
      <c r="FH50" s="1193"/>
      <c r="FI50" s="1193"/>
      <c r="FJ50" s="1193"/>
      <c r="FK50" s="1193"/>
      <c r="FL50" s="1193"/>
      <c r="FM50" s="1193"/>
      <c r="FN50" s="1193"/>
      <c r="FO50" s="1193"/>
      <c r="FP50" s="1193"/>
      <c r="FQ50" s="1193"/>
      <c r="FR50" s="1193"/>
      <c r="FS50" s="1193"/>
      <c r="FT50" s="1193"/>
      <c r="FU50" s="1193"/>
      <c r="FV50" s="1193"/>
      <c r="FW50" s="1193"/>
      <c r="FX50" s="1193"/>
      <c r="FY50" s="1193"/>
      <c r="FZ50" s="1193"/>
      <c r="GA50" s="1193"/>
      <c r="GB50" s="1193"/>
      <c r="GC50" s="1193"/>
      <c r="GD50" s="1193"/>
      <c r="GE50" s="1193"/>
      <c r="GF50" s="1193"/>
      <c r="GG50" s="1193"/>
      <c r="GH50" s="1193"/>
      <c r="GI50" s="1193"/>
      <c r="GJ50" s="1193"/>
      <c r="GK50" s="1193"/>
      <c r="GL50" s="1193"/>
      <c r="GM50" s="1193"/>
      <c r="GN50" s="1193"/>
      <c r="GO50" s="1193"/>
      <c r="GP50" s="1193"/>
      <c r="GQ50" s="1193"/>
      <c r="GR50" s="1193"/>
      <c r="GS50" s="1193"/>
      <c r="GT50" s="1193"/>
      <c r="GU50" s="1193"/>
      <c r="GV50" s="1193"/>
      <c r="GW50" s="1193"/>
      <c r="GX50" s="1193"/>
      <c r="GY50" s="1193"/>
      <c r="GZ50" s="1193"/>
      <c r="HA50" s="1193"/>
      <c r="HB50" s="1193"/>
      <c r="HC50" s="1193"/>
      <c r="HD50" s="1193"/>
      <c r="HE50" s="1193"/>
      <c r="HF50" s="1193"/>
      <c r="HG50" s="1193"/>
      <c r="HH50" s="1193"/>
      <c r="HI50" s="1193"/>
      <c r="HJ50" s="1193"/>
      <c r="HK50" s="1193"/>
      <c r="HL50" s="1193"/>
      <c r="HM50" s="1193"/>
      <c r="HN50" s="1193"/>
      <c r="HO50" s="1193"/>
      <c r="HP50" s="1193"/>
      <c r="HQ50" s="1193"/>
      <c r="HR50" s="1193"/>
      <c r="HS50" s="1193"/>
      <c r="HT50" s="1193"/>
      <c r="HU50" s="1193"/>
      <c r="HV50" s="1193"/>
      <c r="HW50" s="1193"/>
      <c r="HX50" s="1193"/>
      <c r="HY50" s="1193"/>
      <c r="HZ50" s="1193"/>
      <c r="IA50" s="1193"/>
      <c r="IB50" s="1193"/>
      <c r="IC50" s="1193"/>
      <c r="ID50" s="1193"/>
      <c r="IE50" s="1193"/>
      <c r="IF50" s="1193"/>
      <c r="IG50" s="1193"/>
      <c r="IH50" s="1193"/>
      <c r="II50" s="1193"/>
      <c r="IJ50" s="1193"/>
      <c r="IK50" s="1193"/>
      <c r="IL50" s="1193"/>
      <c r="IM50" s="1193"/>
      <c r="IN50" s="1193"/>
      <c r="IO50" s="1193"/>
      <c r="IP50" s="1193"/>
      <c r="IQ50" s="1193"/>
      <c r="IR50" s="1193"/>
      <c r="IS50" s="1193"/>
      <c r="IT50" s="1193"/>
      <c r="IU50" s="1193"/>
      <c r="IV50" s="1193"/>
    </row>
    <row r="51" spans="1:256" ht="6.95" customHeight="1" thickBot="1">
      <c r="A51" s="1190"/>
      <c r="B51" s="1234"/>
      <c r="C51" s="1234"/>
      <c r="D51" s="1234"/>
      <c r="E51" s="1234"/>
      <c r="F51" s="1235"/>
      <c r="G51" s="1209"/>
    </row>
    <row r="52" spans="1:256" ht="3.75" customHeight="1" thickTop="1">
      <c r="A52" s="1158"/>
      <c r="B52" s="1210"/>
      <c r="C52" s="1210"/>
      <c r="D52" s="1210"/>
      <c r="E52" s="1210"/>
      <c r="F52" s="1210"/>
      <c r="G52" s="1210"/>
    </row>
    <row r="53" spans="1:256" ht="18" customHeight="1">
      <c r="A53" s="2201" t="s">
        <v>857</v>
      </c>
      <c r="B53" s="2202"/>
      <c r="C53" s="2202"/>
      <c r="D53" s="2202"/>
      <c r="E53" s="2202"/>
      <c r="F53" s="2202"/>
      <c r="G53" s="2202"/>
    </row>
    <row r="54" spans="1:256" ht="12.75" customHeight="1">
      <c r="A54" s="2202"/>
      <c r="B54" s="2202"/>
      <c r="C54" s="2202"/>
      <c r="D54" s="2202"/>
      <c r="E54" s="2202"/>
      <c r="F54" s="2202"/>
      <c r="G54" s="2202"/>
    </row>
    <row r="55" spans="1:256" ht="5.25" customHeight="1">
      <c r="A55" s="1194"/>
      <c r="B55" s="1194"/>
      <c r="C55" s="1194"/>
      <c r="D55" s="1194"/>
      <c r="E55" s="1194"/>
      <c r="F55" s="1194"/>
      <c r="G55" s="1194"/>
    </row>
    <row r="56" spans="1:256" s="1180" customFormat="1" ht="12.95" customHeight="1">
      <c r="A56" s="2203" t="s">
        <v>858</v>
      </c>
      <c r="B56" s="2204"/>
      <c r="C56" s="2204"/>
      <c r="D56" s="2204"/>
      <c r="E56" s="2204"/>
      <c r="F56" s="1192"/>
      <c r="G56" s="1192"/>
      <c r="H56" s="1155"/>
      <c r="I56" s="1155"/>
      <c r="J56" s="1155"/>
      <c r="K56" s="1155"/>
      <c r="L56" s="1155"/>
      <c r="M56" s="1155"/>
      <c r="N56" s="1155"/>
      <c r="O56" s="1155"/>
      <c r="P56" s="1155"/>
      <c r="Q56" s="1155"/>
      <c r="R56" s="1155"/>
      <c r="S56" s="1155"/>
      <c r="T56" s="1155"/>
      <c r="U56" s="1155"/>
      <c r="V56" s="1155"/>
      <c r="W56" s="1155"/>
      <c r="X56" s="1155"/>
      <c r="Y56" s="1155"/>
      <c r="Z56" s="1155"/>
      <c r="AA56" s="1155"/>
      <c r="AB56" s="1155"/>
      <c r="AC56" s="1155"/>
      <c r="AD56" s="1155"/>
      <c r="AE56" s="1155"/>
      <c r="AF56" s="1155"/>
      <c r="AG56" s="1155"/>
      <c r="AH56" s="1155"/>
      <c r="AI56" s="1155"/>
      <c r="AJ56" s="1155"/>
      <c r="AK56" s="1155"/>
      <c r="AL56" s="1155"/>
      <c r="AM56" s="1155"/>
      <c r="AN56" s="1155"/>
      <c r="AO56" s="1155"/>
      <c r="AP56" s="1155"/>
      <c r="AQ56" s="1155"/>
      <c r="AR56" s="1155"/>
      <c r="AS56" s="1155"/>
      <c r="AT56" s="1155"/>
      <c r="AU56" s="1155"/>
      <c r="AV56" s="1155"/>
      <c r="AW56" s="1155"/>
      <c r="AX56" s="1155"/>
      <c r="AY56" s="1155"/>
      <c r="AZ56" s="1155"/>
      <c r="BA56" s="1155"/>
      <c r="BB56" s="1155"/>
      <c r="BC56" s="1155"/>
      <c r="BD56" s="1155"/>
      <c r="BE56" s="1155"/>
      <c r="BF56" s="1155"/>
      <c r="BG56" s="1155"/>
      <c r="BH56" s="1155"/>
      <c r="BI56" s="1155"/>
      <c r="BJ56" s="1155"/>
      <c r="BK56" s="1155"/>
      <c r="BL56" s="1155"/>
      <c r="BM56" s="1155"/>
      <c r="BN56" s="1155"/>
      <c r="BO56" s="1155"/>
      <c r="BP56" s="1155"/>
      <c r="BQ56" s="1155"/>
      <c r="BR56" s="1155"/>
      <c r="BS56" s="1155"/>
      <c r="BT56" s="1155"/>
      <c r="BU56" s="1155"/>
      <c r="BV56" s="1155"/>
      <c r="BW56" s="1155"/>
      <c r="BX56" s="1155"/>
      <c r="BY56" s="1155"/>
      <c r="BZ56" s="1155"/>
      <c r="CA56" s="1155"/>
      <c r="CB56" s="1155"/>
      <c r="CC56" s="1155"/>
      <c r="CD56" s="1155"/>
      <c r="CE56" s="1155"/>
      <c r="CF56" s="1155"/>
      <c r="CG56" s="1155"/>
      <c r="CH56" s="1155"/>
      <c r="CI56" s="1155"/>
      <c r="CJ56" s="1155"/>
      <c r="CK56" s="1155"/>
      <c r="CL56" s="1155"/>
      <c r="CM56" s="1155"/>
      <c r="CN56" s="1155"/>
      <c r="CO56" s="1155"/>
      <c r="CP56" s="1155"/>
      <c r="CQ56" s="1155"/>
      <c r="CR56" s="1155"/>
      <c r="CS56" s="1155"/>
      <c r="CT56" s="1155"/>
      <c r="CU56" s="1155"/>
      <c r="CV56" s="1155"/>
      <c r="CW56" s="1155"/>
      <c r="CX56" s="1155"/>
      <c r="CY56" s="1155"/>
      <c r="CZ56" s="1155"/>
      <c r="DA56" s="1155"/>
      <c r="DB56" s="1155"/>
      <c r="DC56" s="1155"/>
      <c r="DD56" s="1155"/>
      <c r="DE56" s="1155"/>
      <c r="DF56" s="1155"/>
      <c r="DG56" s="1155"/>
      <c r="DH56" s="1155"/>
      <c r="DI56" s="1155"/>
      <c r="DJ56" s="1155"/>
      <c r="DK56" s="1155"/>
      <c r="DL56" s="1155"/>
      <c r="DM56" s="1155"/>
      <c r="DN56" s="1155"/>
      <c r="DO56" s="1155"/>
      <c r="DP56" s="1155"/>
      <c r="DQ56" s="1155"/>
      <c r="DR56" s="1155"/>
      <c r="DS56" s="1155"/>
      <c r="DT56" s="1155"/>
      <c r="DU56" s="1155"/>
      <c r="DV56" s="1155"/>
      <c r="DW56" s="1155"/>
      <c r="DX56" s="1155"/>
      <c r="DY56" s="1155"/>
      <c r="DZ56" s="1155"/>
      <c r="EA56" s="1155"/>
      <c r="EB56" s="1155"/>
      <c r="EC56" s="1155"/>
      <c r="ED56" s="1155"/>
      <c r="EE56" s="1155"/>
      <c r="EF56" s="1155"/>
      <c r="EG56" s="1155"/>
      <c r="EH56" s="1155"/>
      <c r="EI56" s="1155"/>
      <c r="EJ56" s="1155"/>
      <c r="EK56" s="1155"/>
      <c r="EL56" s="1155"/>
      <c r="EM56" s="1155"/>
      <c r="EN56" s="1155"/>
      <c r="EO56" s="1155"/>
      <c r="EP56" s="1155"/>
      <c r="EQ56" s="1155"/>
      <c r="ER56" s="1155"/>
      <c r="ES56" s="1155"/>
      <c r="ET56" s="1155"/>
      <c r="EU56" s="1155"/>
      <c r="EV56" s="1155"/>
      <c r="EW56" s="1155"/>
      <c r="EX56" s="1155"/>
      <c r="EY56" s="1155"/>
      <c r="EZ56" s="1155"/>
      <c r="FA56" s="1155"/>
      <c r="FB56" s="1155"/>
      <c r="FC56" s="1155"/>
      <c r="FD56" s="1155"/>
      <c r="FE56" s="1155"/>
      <c r="FF56" s="1155"/>
      <c r="FG56" s="1155"/>
      <c r="FH56" s="1155"/>
      <c r="FI56" s="1155"/>
      <c r="FJ56" s="1155"/>
      <c r="FK56" s="1155"/>
      <c r="FL56" s="1155"/>
      <c r="FM56" s="1155"/>
      <c r="FN56" s="1155"/>
      <c r="FO56" s="1155"/>
      <c r="FP56" s="1155"/>
      <c r="FQ56" s="1155"/>
      <c r="FR56" s="1155"/>
      <c r="FS56" s="1155"/>
      <c r="FT56" s="1155"/>
      <c r="FU56" s="1155"/>
      <c r="FV56" s="1155"/>
      <c r="FW56" s="1155"/>
      <c r="FX56" s="1155"/>
      <c r="FY56" s="1155"/>
      <c r="FZ56" s="1155"/>
      <c r="GA56" s="1155"/>
      <c r="GB56" s="1155"/>
      <c r="GC56" s="1155"/>
      <c r="GD56" s="1155"/>
      <c r="GE56" s="1155"/>
      <c r="GF56" s="1155"/>
      <c r="GG56" s="1155"/>
      <c r="GH56" s="1155"/>
      <c r="GI56" s="1155"/>
      <c r="GJ56" s="1155"/>
      <c r="GK56" s="1155"/>
      <c r="GL56" s="1155"/>
      <c r="GM56" s="1155"/>
      <c r="GN56" s="1155"/>
      <c r="GO56" s="1155"/>
      <c r="GP56" s="1155"/>
      <c r="GQ56" s="1155"/>
      <c r="GR56" s="1155"/>
      <c r="GS56" s="1155"/>
      <c r="GT56" s="1155"/>
      <c r="GU56" s="1155"/>
      <c r="GV56" s="1155"/>
      <c r="GW56" s="1155"/>
      <c r="GX56" s="1155"/>
      <c r="GY56" s="1155"/>
      <c r="GZ56" s="1155"/>
      <c r="HA56" s="1155"/>
      <c r="HB56" s="1155"/>
      <c r="HC56" s="1155"/>
      <c r="HD56" s="1155"/>
      <c r="HE56" s="1155"/>
      <c r="HF56" s="1155"/>
      <c r="HG56" s="1155"/>
      <c r="HH56" s="1155"/>
      <c r="HI56" s="1155"/>
      <c r="HJ56" s="1155"/>
      <c r="HK56" s="1155"/>
      <c r="HL56" s="1155"/>
      <c r="HM56" s="1155"/>
      <c r="HN56" s="1155"/>
      <c r="HO56" s="1155"/>
      <c r="HP56" s="1155"/>
      <c r="HQ56" s="1155"/>
      <c r="HR56" s="1155"/>
      <c r="HS56" s="1155"/>
      <c r="HT56" s="1155"/>
      <c r="HU56" s="1155"/>
      <c r="HV56" s="1155"/>
      <c r="HW56" s="1155"/>
      <c r="HX56" s="1155"/>
      <c r="HY56" s="1155"/>
      <c r="HZ56" s="1155"/>
      <c r="IA56" s="1155"/>
      <c r="IB56" s="1155"/>
      <c r="IC56" s="1155"/>
      <c r="ID56" s="1155"/>
      <c r="IE56" s="1155"/>
      <c r="IF56" s="1155"/>
      <c r="IG56" s="1155"/>
      <c r="IH56" s="1155"/>
      <c r="II56" s="1155"/>
      <c r="IJ56" s="1155"/>
      <c r="IK56" s="1155"/>
      <c r="IL56" s="1155"/>
      <c r="IM56" s="1155"/>
      <c r="IN56" s="1155"/>
      <c r="IO56" s="1155"/>
      <c r="IP56" s="1155"/>
      <c r="IQ56" s="1155"/>
      <c r="IR56" s="1155"/>
      <c r="IS56" s="1155"/>
      <c r="IT56" s="1155"/>
      <c r="IU56" s="1155"/>
      <c r="IV56" s="1155"/>
    </row>
    <row r="57" spans="1:256" ht="12.95" customHeight="1">
      <c r="A57" s="2192" t="s">
        <v>914</v>
      </c>
      <c r="B57" s="2192"/>
      <c r="C57" s="2192"/>
      <c r="D57" s="2192"/>
      <c r="E57" s="2192"/>
    </row>
    <row r="58" spans="1:256" ht="12.95" customHeight="1">
      <c r="A58" s="2192" t="s">
        <v>915</v>
      </c>
      <c r="B58" s="2192"/>
      <c r="C58" s="2192"/>
      <c r="D58" s="2192"/>
      <c r="E58" s="2192"/>
    </row>
    <row r="59" spans="1:256" s="1193" customFormat="1" ht="6.75" customHeight="1">
      <c r="A59" s="1226"/>
      <c r="B59" s="1155"/>
      <c r="C59" s="1155"/>
      <c r="D59" s="1155"/>
      <c r="E59" s="1155"/>
      <c r="F59" s="1155"/>
      <c r="G59" s="1155"/>
      <c r="H59" s="1155"/>
      <c r="I59" s="1155"/>
      <c r="J59" s="1155"/>
      <c r="K59" s="1155"/>
      <c r="L59" s="1155"/>
      <c r="M59" s="1155"/>
      <c r="N59" s="1155"/>
      <c r="O59" s="1155"/>
      <c r="P59" s="1155"/>
      <c r="Q59" s="1155"/>
      <c r="R59" s="1155"/>
      <c r="S59" s="1155"/>
      <c r="T59" s="1155"/>
      <c r="U59" s="1155"/>
      <c r="V59" s="1155"/>
      <c r="W59" s="1155"/>
      <c r="X59" s="1155"/>
      <c r="Y59" s="1155"/>
      <c r="Z59" s="1155"/>
      <c r="AA59" s="1155"/>
      <c r="AB59" s="1155"/>
      <c r="AC59" s="1155"/>
      <c r="AD59" s="1155"/>
      <c r="AE59" s="1155"/>
      <c r="AF59" s="1155"/>
      <c r="AG59" s="1155"/>
      <c r="AH59" s="1155"/>
      <c r="AI59" s="1155"/>
      <c r="AJ59" s="1155"/>
      <c r="AK59" s="1155"/>
      <c r="AL59" s="1155"/>
      <c r="AM59" s="1155"/>
      <c r="AN59" s="1155"/>
      <c r="AO59" s="1155"/>
      <c r="AP59" s="1155"/>
      <c r="AQ59" s="1155"/>
      <c r="AR59" s="1155"/>
      <c r="AS59" s="1155"/>
      <c r="AT59" s="1155"/>
      <c r="AU59" s="1155"/>
      <c r="AV59" s="1155"/>
      <c r="AW59" s="1155"/>
      <c r="AX59" s="1155"/>
      <c r="AY59" s="1155"/>
      <c r="AZ59" s="1155"/>
      <c r="BA59" s="1155"/>
      <c r="BB59" s="1155"/>
      <c r="BC59" s="1155"/>
      <c r="BD59" s="1155"/>
      <c r="BE59" s="1155"/>
      <c r="BF59" s="1155"/>
      <c r="BG59" s="1155"/>
      <c r="BH59" s="1155"/>
      <c r="BI59" s="1155"/>
      <c r="BJ59" s="1155"/>
      <c r="BK59" s="1155"/>
      <c r="BL59" s="1155"/>
      <c r="BM59" s="1155"/>
      <c r="BN59" s="1155"/>
      <c r="BO59" s="1155"/>
      <c r="BP59" s="1155"/>
      <c r="BQ59" s="1155"/>
      <c r="BR59" s="1155"/>
      <c r="BS59" s="1155"/>
      <c r="BT59" s="1155"/>
      <c r="BU59" s="1155"/>
      <c r="BV59" s="1155"/>
      <c r="BW59" s="1155"/>
      <c r="BX59" s="1155"/>
      <c r="BY59" s="1155"/>
      <c r="BZ59" s="1155"/>
      <c r="CA59" s="1155"/>
      <c r="CB59" s="1155"/>
      <c r="CC59" s="1155"/>
      <c r="CD59" s="1155"/>
      <c r="CE59" s="1155"/>
      <c r="CF59" s="1155"/>
      <c r="CG59" s="1155"/>
      <c r="CH59" s="1155"/>
      <c r="CI59" s="1155"/>
      <c r="CJ59" s="1155"/>
      <c r="CK59" s="1155"/>
      <c r="CL59" s="1155"/>
      <c r="CM59" s="1155"/>
      <c r="CN59" s="1155"/>
      <c r="CO59" s="1155"/>
      <c r="CP59" s="1155"/>
      <c r="CQ59" s="1155"/>
      <c r="CR59" s="1155"/>
      <c r="CS59" s="1155"/>
      <c r="CT59" s="1155"/>
      <c r="CU59" s="1155"/>
      <c r="CV59" s="1155"/>
      <c r="CW59" s="1155"/>
      <c r="CX59" s="1155"/>
      <c r="CY59" s="1155"/>
      <c r="CZ59" s="1155"/>
      <c r="DA59" s="1155"/>
      <c r="DB59" s="1155"/>
      <c r="DC59" s="1155"/>
      <c r="DD59" s="1155"/>
      <c r="DE59" s="1155"/>
      <c r="DF59" s="1155"/>
      <c r="DG59" s="1155"/>
      <c r="DH59" s="1155"/>
      <c r="DI59" s="1155"/>
      <c r="DJ59" s="1155"/>
      <c r="DK59" s="1155"/>
      <c r="DL59" s="1155"/>
      <c r="DM59" s="1155"/>
      <c r="DN59" s="1155"/>
      <c r="DO59" s="1155"/>
      <c r="DP59" s="1155"/>
      <c r="DQ59" s="1155"/>
      <c r="DR59" s="1155"/>
      <c r="DS59" s="1155"/>
      <c r="DT59" s="1155"/>
      <c r="DU59" s="1155"/>
      <c r="DV59" s="1155"/>
      <c r="DW59" s="1155"/>
      <c r="DX59" s="1155"/>
      <c r="DY59" s="1155"/>
      <c r="DZ59" s="1155"/>
      <c r="EA59" s="1155"/>
      <c r="EB59" s="1155"/>
      <c r="EC59" s="1155"/>
      <c r="ED59" s="1155"/>
      <c r="EE59" s="1155"/>
      <c r="EF59" s="1155"/>
      <c r="EG59" s="1155"/>
      <c r="EH59" s="1155"/>
      <c r="EI59" s="1155"/>
      <c r="EJ59" s="1155"/>
      <c r="EK59" s="1155"/>
      <c r="EL59" s="1155"/>
      <c r="EM59" s="1155"/>
      <c r="EN59" s="1155"/>
      <c r="EO59" s="1155"/>
      <c r="EP59" s="1155"/>
      <c r="EQ59" s="1155"/>
      <c r="ER59" s="1155"/>
      <c r="ES59" s="1155"/>
      <c r="ET59" s="1155"/>
      <c r="EU59" s="1155"/>
      <c r="EV59" s="1155"/>
      <c r="EW59" s="1155"/>
      <c r="EX59" s="1155"/>
      <c r="EY59" s="1155"/>
      <c r="EZ59" s="1155"/>
      <c r="FA59" s="1155"/>
      <c r="FB59" s="1155"/>
      <c r="FC59" s="1155"/>
      <c r="FD59" s="1155"/>
      <c r="FE59" s="1155"/>
      <c r="FF59" s="1155"/>
      <c r="FG59" s="1155"/>
      <c r="FH59" s="1155"/>
      <c r="FI59" s="1155"/>
      <c r="FJ59" s="1155"/>
      <c r="FK59" s="1155"/>
      <c r="FL59" s="1155"/>
      <c r="FM59" s="1155"/>
      <c r="FN59" s="1155"/>
      <c r="FO59" s="1155"/>
      <c r="FP59" s="1155"/>
      <c r="FQ59" s="1155"/>
      <c r="FR59" s="1155"/>
      <c r="FS59" s="1155"/>
      <c r="FT59" s="1155"/>
      <c r="FU59" s="1155"/>
      <c r="FV59" s="1155"/>
      <c r="FW59" s="1155"/>
      <c r="FX59" s="1155"/>
      <c r="FY59" s="1155"/>
      <c r="FZ59" s="1155"/>
      <c r="GA59" s="1155"/>
      <c r="GB59" s="1155"/>
      <c r="GC59" s="1155"/>
      <c r="GD59" s="1155"/>
      <c r="GE59" s="1155"/>
      <c r="GF59" s="1155"/>
      <c r="GG59" s="1155"/>
      <c r="GH59" s="1155"/>
      <c r="GI59" s="1155"/>
      <c r="GJ59" s="1155"/>
      <c r="GK59" s="1155"/>
      <c r="GL59" s="1155"/>
      <c r="GM59" s="1155"/>
      <c r="GN59" s="1155"/>
      <c r="GO59" s="1155"/>
      <c r="GP59" s="1155"/>
      <c r="GQ59" s="1155"/>
      <c r="GR59" s="1155"/>
      <c r="GS59" s="1155"/>
      <c r="GT59" s="1155"/>
      <c r="GU59" s="1155"/>
      <c r="GV59" s="1155"/>
      <c r="GW59" s="1155"/>
      <c r="GX59" s="1155"/>
      <c r="GY59" s="1155"/>
      <c r="GZ59" s="1155"/>
      <c r="HA59" s="1155"/>
      <c r="HB59" s="1155"/>
      <c r="HC59" s="1155"/>
      <c r="HD59" s="1155"/>
      <c r="HE59" s="1155"/>
      <c r="HF59" s="1155"/>
      <c r="HG59" s="1155"/>
      <c r="HH59" s="1155"/>
      <c r="HI59" s="1155"/>
      <c r="HJ59" s="1155"/>
      <c r="HK59" s="1155"/>
      <c r="HL59" s="1155"/>
      <c r="HM59" s="1155"/>
      <c r="HN59" s="1155"/>
      <c r="HO59" s="1155"/>
      <c r="HP59" s="1155"/>
      <c r="HQ59" s="1155"/>
      <c r="HR59" s="1155"/>
      <c r="HS59" s="1155"/>
      <c r="HT59" s="1155"/>
      <c r="HU59" s="1155"/>
      <c r="HV59" s="1155"/>
      <c r="HW59" s="1155"/>
      <c r="HX59" s="1155"/>
      <c r="HY59" s="1155"/>
      <c r="HZ59" s="1155"/>
      <c r="IA59" s="1155"/>
      <c r="IB59" s="1155"/>
      <c r="IC59" s="1155"/>
      <c r="ID59" s="1155"/>
      <c r="IE59" s="1155"/>
      <c r="IF59" s="1155"/>
      <c r="IG59" s="1155"/>
      <c r="IH59" s="1155"/>
      <c r="II59" s="1155"/>
      <c r="IJ59" s="1155"/>
      <c r="IK59" s="1155"/>
      <c r="IL59" s="1155"/>
      <c r="IM59" s="1155"/>
      <c r="IN59" s="1155"/>
      <c r="IO59" s="1155"/>
      <c r="IP59" s="1155"/>
      <c r="IQ59" s="1155"/>
      <c r="IR59" s="1155"/>
      <c r="IS59" s="1155"/>
      <c r="IT59" s="1155"/>
      <c r="IU59" s="1155"/>
      <c r="IV59" s="1155"/>
    </row>
    <row r="60" spans="1:256" s="1089" customFormat="1" ht="12" customHeight="1">
      <c r="A60" s="1086" t="s">
        <v>691</v>
      </c>
      <c r="B60" s="1086"/>
      <c r="C60" s="1087"/>
      <c r="D60" s="1086"/>
      <c r="E60" s="1086"/>
      <c r="F60" s="1086"/>
      <c r="G60" s="1086"/>
      <c r="H60" s="1086"/>
      <c r="I60" s="1086"/>
      <c r="J60" s="1086"/>
      <c r="K60" s="1088"/>
      <c r="L60" s="1088"/>
    </row>
    <row r="61" spans="1:256" s="1109" customFormat="1" ht="9" customHeight="1">
      <c r="A61" s="1098" t="s">
        <v>861</v>
      </c>
      <c r="B61" s="1086"/>
      <c r="C61" s="1087"/>
      <c r="D61" s="1086"/>
      <c r="E61" s="1086"/>
      <c r="F61" s="1086"/>
      <c r="G61" s="1086"/>
      <c r="H61" s="1086"/>
      <c r="I61" s="1086"/>
      <c r="J61" s="1086"/>
      <c r="K61" s="1088"/>
      <c r="L61" s="1088"/>
    </row>
    <row r="62" spans="1:256" ht="14.25" customHeight="1"/>
    <row r="63" spans="1:256" ht="12" customHeight="1"/>
    <row r="64" spans="1:256" ht="11.25" customHeight="1"/>
    <row r="65" ht="11.25"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sheetData>
  <mergeCells count="11">
    <mergeCell ref="A53:G54"/>
    <mergeCell ref="A56:E56"/>
    <mergeCell ref="A57:E57"/>
    <mergeCell ref="A58:E58"/>
    <mergeCell ref="A2:F2"/>
    <mergeCell ref="A3:F3"/>
    <mergeCell ref="A5:A8"/>
    <mergeCell ref="B5:F5"/>
    <mergeCell ref="D6:D8"/>
    <mergeCell ref="E6:E8"/>
    <mergeCell ref="F6:F8"/>
  </mergeCells>
  <hyperlinks>
    <hyperlink ref="A61" r:id="rId1"/>
    <hyperlink ref="A1" location="Índice!A1" display="Voltar ao índice"/>
  </hyperlinks>
  <printOptions horizontalCentered="1" gridLinesSet="0"/>
  <pageMargins left="0.78740157480314965" right="0.78740157480314965" top="1.1811023622047243" bottom="0.78740157480314965" header="0" footer="0"/>
  <pageSetup paperSize="9" orientation="portrait" r:id="rId2"/>
  <headerFooter alignWithMargins="0"/>
</worksheet>
</file>

<file path=xl/worksheets/sheet71.xml><?xml version="1.0" encoding="utf-8"?>
<worksheet xmlns="http://schemas.openxmlformats.org/spreadsheetml/2006/main" xmlns:r="http://schemas.openxmlformats.org/officeDocument/2006/relationships">
  <sheetPr syncVertical="1" syncRef="A1" transitionEvaluation="1">
    <pageSetUpPr autoPageBreaks="0" fitToPage="1"/>
  </sheetPr>
  <dimension ref="A1:G144"/>
  <sheetViews>
    <sheetView showGridLines="0" workbookViewId="0"/>
  </sheetViews>
  <sheetFormatPr defaultColWidth="9.7109375" defaultRowHeight="9"/>
  <cols>
    <col min="1" max="1" width="28.5703125" style="1236" customWidth="1"/>
    <col min="2" max="4" width="9.7109375" style="1236" customWidth="1"/>
    <col min="5" max="5" width="12" style="1236" customWidth="1"/>
    <col min="6" max="6" width="12.85546875" style="1236" customWidth="1"/>
    <col min="7" max="7" width="13.85546875" style="1236" customWidth="1"/>
    <col min="8" max="9" width="8.7109375" style="1236" customWidth="1"/>
    <col min="10" max="256" width="9.7109375" style="1236"/>
    <col min="257" max="257" width="28.5703125" style="1236" customWidth="1"/>
    <col min="258" max="260" width="9.7109375" style="1236" customWidth="1"/>
    <col min="261" max="261" width="12" style="1236" customWidth="1"/>
    <col min="262" max="262" width="12.85546875" style="1236" customWidth="1"/>
    <col min="263" max="263" width="13.85546875" style="1236" customWidth="1"/>
    <col min="264" max="265" width="8.7109375" style="1236" customWidth="1"/>
    <col min="266" max="512" width="9.7109375" style="1236"/>
    <col min="513" max="513" width="28.5703125" style="1236" customWidth="1"/>
    <col min="514" max="516" width="9.7109375" style="1236" customWidth="1"/>
    <col min="517" max="517" width="12" style="1236" customWidth="1"/>
    <col min="518" max="518" width="12.85546875" style="1236" customWidth="1"/>
    <col min="519" max="519" width="13.85546875" style="1236" customWidth="1"/>
    <col min="520" max="521" width="8.7109375" style="1236" customWidth="1"/>
    <col min="522" max="768" width="9.7109375" style="1236"/>
    <col min="769" max="769" width="28.5703125" style="1236" customWidth="1"/>
    <col min="770" max="772" width="9.7109375" style="1236" customWidth="1"/>
    <col min="773" max="773" width="12" style="1236" customWidth="1"/>
    <col min="774" max="774" width="12.85546875" style="1236" customWidth="1"/>
    <col min="775" max="775" width="13.85546875" style="1236" customWidth="1"/>
    <col min="776" max="777" width="8.7109375" style="1236" customWidth="1"/>
    <col min="778" max="1024" width="9.7109375" style="1236"/>
    <col min="1025" max="1025" width="28.5703125" style="1236" customWidth="1"/>
    <col min="1026" max="1028" width="9.7109375" style="1236" customWidth="1"/>
    <col min="1029" max="1029" width="12" style="1236" customWidth="1"/>
    <col min="1030" max="1030" width="12.85546875" style="1236" customWidth="1"/>
    <col min="1031" max="1031" width="13.85546875" style="1236" customWidth="1"/>
    <col min="1032" max="1033" width="8.7109375" style="1236" customWidth="1"/>
    <col min="1034" max="1280" width="9.7109375" style="1236"/>
    <col min="1281" max="1281" width="28.5703125" style="1236" customWidth="1"/>
    <col min="1282" max="1284" width="9.7109375" style="1236" customWidth="1"/>
    <col min="1285" max="1285" width="12" style="1236" customWidth="1"/>
    <col min="1286" max="1286" width="12.85546875" style="1236" customWidth="1"/>
    <col min="1287" max="1287" width="13.85546875" style="1236" customWidth="1"/>
    <col min="1288" max="1289" width="8.7109375" style="1236" customWidth="1"/>
    <col min="1290" max="1536" width="9.7109375" style="1236"/>
    <col min="1537" max="1537" width="28.5703125" style="1236" customWidth="1"/>
    <col min="1538" max="1540" width="9.7109375" style="1236" customWidth="1"/>
    <col min="1541" max="1541" width="12" style="1236" customWidth="1"/>
    <col min="1542" max="1542" width="12.85546875" style="1236" customWidth="1"/>
    <col min="1543" max="1543" width="13.85546875" style="1236" customWidth="1"/>
    <col min="1544" max="1545" width="8.7109375" style="1236" customWidth="1"/>
    <col min="1546" max="1792" width="9.7109375" style="1236"/>
    <col min="1793" max="1793" width="28.5703125" style="1236" customWidth="1"/>
    <col min="1794" max="1796" width="9.7109375" style="1236" customWidth="1"/>
    <col min="1797" max="1797" width="12" style="1236" customWidth="1"/>
    <col min="1798" max="1798" width="12.85546875" style="1236" customWidth="1"/>
    <col min="1799" max="1799" width="13.85546875" style="1236" customWidth="1"/>
    <col min="1800" max="1801" width="8.7109375" style="1236" customWidth="1"/>
    <col min="1802" max="2048" width="9.7109375" style="1236"/>
    <col min="2049" max="2049" width="28.5703125" style="1236" customWidth="1"/>
    <col min="2050" max="2052" width="9.7109375" style="1236" customWidth="1"/>
    <col min="2053" max="2053" width="12" style="1236" customWidth="1"/>
    <col min="2054" max="2054" width="12.85546875" style="1236" customWidth="1"/>
    <col min="2055" max="2055" width="13.85546875" style="1236" customWidth="1"/>
    <col min="2056" max="2057" width="8.7109375" style="1236" customWidth="1"/>
    <col min="2058" max="2304" width="9.7109375" style="1236"/>
    <col min="2305" max="2305" width="28.5703125" style="1236" customWidth="1"/>
    <col min="2306" max="2308" width="9.7109375" style="1236" customWidth="1"/>
    <col min="2309" max="2309" width="12" style="1236" customWidth="1"/>
    <col min="2310" max="2310" width="12.85546875" style="1236" customWidth="1"/>
    <col min="2311" max="2311" width="13.85546875" style="1236" customWidth="1"/>
    <col min="2312" max="2313" width="8.7109375" style="1236" customWidth="1"/>
    <col min="2314" max="2560" width="9.7109375" style="1236"/>
    <col min="2561" max="2561" width="28.5703125" style="1236" customWidth="1"/>
    <col min="2562" max="2564" width="9.7109375" style="1236" customWidth="1"/>
    <col min="2565" max="2565" width="12" style="1236" customWidth="1"/>
    <col min="2566" max="2566" width="12.85546875" style="1236" customWidth="1"/>
    <col min="2567" max="2567" width="13.85546875" style="1236" customWidth="1"/>
    <col min="2568" max="2569" width="8.7109375" style="1236" customWidth="1"/>
    <col min="2570" max="2816" width="9.7109375" style="1236"/>
    <col min="2817" max="2817" width="28.5703125" style="1236" customWidth="1"/>
    <col min="2818" max="2820" width="9.7109375" style="1236" customWidth="1"/>
    <col min="2821" max="2821" width="12" style="1236" customWidth="1"/>
    <col min="2822" max="2822" width="12.85546875" style="1236" customWidth="1"/>
    <col min="2823" max="2823" width="13.85546875" style="1236" customWidth="1"/>
    <col min="2824" max="2825" width="8.7109375" style="1236" customWidth="1"/>
    <col min="2826" max="3072" width="9.7109375" style="1236"/>
    <col min="3073" max="3073" width="28.5703125" style="1236" customWidth="1"/>
    <col min="3074" max="3076" width="9.7109375" style="1236" customWidth="1"/>
    <col min="3077" max="3077" width="12" style="1236" customWidth="1"/>
    <col min="3078" max="3078" width="12.85546875" style="1236" customWidth="1"/>
    <col min="3079" max="3079" width="13.85546875" style="1236" customWidth="1"/>
    <col min="3080" max="3081" width="8.7109375" style="1236" customWidth="1"/>
    <col min="3082" max="3328" width="9.7109375" style="1236"/>
    <col min="3329" max="3329" width="28.5703125" style="1236" customWidth="1"/>
    <col min="3330" max="3332" width="9.7109375" style="1236" customWidth="1"/>
    <col min="3333" max="3333" width="12" style="1236" customWidth="1"/>
    <col min="3334" max="3334" width="12.85546875" style="1236" customWidth="1"/>
    <col min="3335" max="3335" width="13.85546875" style="1236" customWidth="1"/>
    <col min="3336" max="3337" width="8.7109375" style="1236" customWidth="1"/>
    <col min="3338" max="3584" width="9.7109375" style="1236"/>
    <col min="3585" max="3585" width="28.5703125" style="1236" customWidth="1"/>
    <col min="3586" max="3588" width="9.7109375" style="1236" customWidth="1"/>
    <col min="3589" max="3589" width="12" style="1236" customWidth="1"/>
    <col min="3590" max="3590" width="12.85546875" style="1236" customWidth="1"/>
    <col min="3591" max="3591" width="13.85546875" style="1236" customWidth="1"/>
    <col min="3592" max="3593" width="8.7109375" style="1236" customWidth="1"/>
    <col min="3594" max="3840" width="9.7109375" style="1236"/>
    <col min="3841" max="3841" width="28.5703125" style="1236" customWidth="1"/>
    <col min="3842" max="3844" width="9.7109375" style="1236" customWidth="1"/>
    <col min="3845" max="3845" width="12" style="1236" customWidth="1"/>
    <col min="3846" max="3846" width="12.85546875" style="1236" customWidth="1"/>
    <col min="3847" max="3847" width="13.85546875" style="1236" customWidth="1"/>
    <col min="3848" max="3849" width="8.7109375" style="1236" customWidth="1"/>
    <col min="3850" max="4096" width="9.7109375" style="1236"/>
    <col min="4097" max="4097" width="28.5703125" style="1236" customWidth="1"/>
    <col min="4098" max="4100" width="9.7109375" style="1236" customWidth="1"/>
    <col min="4101" max="4101" width="12" style="1236" customWidth="1"/>
    <col min="4102" max="4102" width="12.85546875" style="1236" customWidth="1"/>
    <col min="4103" max="4103" width="13.85546875" style="1236" customWidth="1"/>
    <col min="4104" max="4105" width="8.7109375" style="1236" customWidth="1"/>
    <col min="4106" max="4352" width="9.7109375" style="1236"/>
    <col min="4353" max="4353" width="28.5703125" style="1236" customWidth="1"/>
    <col min="4354" max="4356" width="9.7109375" style="1236" customWidth="1"/>
    <col min="4357" max="4357" width="12" style="1236" customWidth="1"/>
    <col min="4358" max="4358" width="12.85546875" style="1236" customWidth="1"/>
    <col min="4359" max="4359" width="13.85546875" style="1236" customWidth="1"/>
    <col min="4360" max="4361" width="8.7109375" style="1236" customWidth="1"/>
    <col min="4362" max="4608" width="9.7109375" style="1236"/>
    <col min="4609" max="4609" width="28.5703125" style="1236" customWidth="1"/>
    <col min="4610" max="4612" width="9.7109375" style="1236" customWidth="1"/>
    <col min="4613" max="4613" width="12" style="1236" customWidth="1"/>
    <col min="4614" max="4614" width="12.85546875" style="1236" customWidth="1"/>
    <col min="4615" max="4615" width="13.85546875" style="1236" customWidth="1"/>
    <col min="4616" max="4617" width="8.7109375" style="1236" customWidth="1"/>
    <col min="4618" max="4864" width="9.7109375" style="1236"/>
    <col min="4865" max="4865" width="28.5703125" style="1236" customWidth="1"/>
    <col min="4866" max="4868" width="9.7109375" style="1236" customWidth="1"/>
    <col min="4869" max="4869" width="12" style="1236" customWidth="1"/>
    <col min="4870" max="4870" width="12.85546875" style="1236" customWidth="1"/>
    <col min="4871" max="4871" width="13.85546875" style="1236" customWidth="1"/>
    <col min="4872" max="4873" width="8.7109375" style="1236" customWidth="1"/>
    <col min="4874" max="5120" width="9.7109375" style="1236"/>
    <col min="5121" max="5121" width="28.5703125" style="1236" customWidth="1"/>
    <col min="5122" max="5124" width="9.7109375" style="1236" customWidth="1"/>
    <col min="5125" max="5125" width="12" style="1236" customWidth="1"/>
    <col min="5126" max="5126" width="12.85546875" style="1236" customWidth="1"/>
    <col min="5127" max="5127" width="13.85546875" style="1236" customWidth="1"/>
    <col min="5128" max="5129" width="8.7109375" style="1236" customWidth="1"/>
    <col min="5130" max="5376" width="9.7109375" style="1236"/>
    <col min="5377" max="5377" width="28.5703125" style="1236" customWidth="1"/>
    <col min="5378" max="5380" width="9.7109375" style="1236" customWidth="1"/>
    <col min="5381" max="5381" width="12" style="1236" customWidth="1"/>
    <col min="5382" max="5382" width="12.85546875" style="1236" customWidth="1"/>
    <col min="5383" max="5383" width="13.85546875" style="1236" customWidth="1"/>
    <col min="5384" max="5385" width="8.7109375" style="1236" customWidth="1"/>
    <col min="5386" max="5632" width="9.7109375" style="1236"/>
    <col min="5633" max="5633" width="28.5703125" style="1236" customWidth="1"/>
    <col min="5634" max="5636" width="9.7109375" style="1236" customWidth="1"/>
    <col min="5637" max="5637" width="12" style="1236" customWidth="1"/>
    <col min="5638" max="5638" width="12.85546875" style="1236" customWidth="1"/>
    <col min="5639" max="5639" width="13.85546875" style="1236" customWidth="1"/>
    <col min="5640" max="5641" width="8.7109375" style="1236" customWidth="1"/>
    <col min="5642" max="5888" width="9.7109375" style="1236"/>
    <col min="5889" max="5889" width="28.5703125" style="1236" customWidth="1"/>
    <col min="5890" max="5892" width="9.7109375" style="1236" customWidth="1"/>
    <col min="5893" max="5893" width="12" style="1236" customWidth="1"/>
    <col min="5894" max="5894" width="12.85546875" style="1236" customWidth="1"/>
    <col min="5895" max="5895" width="13.85546875" style="1236" customWidth="1"/>
    <col min="5896" max="5897" width="8.7109375" style="1236" customWidth="1"/>
    <col min="5898" max="6144" width="9.7109375" style="1236"/>
    <col min="6145" max="6145" width="28.5703125" style="1236" customWidth="1"/>
    <col min="6146" max="6148" width="9.7109375" style="1236" customWidth="1"/>
    <col min="6149" max="6149" width="12" style="1236" customWidth="1"/>
    <col min="6150" max="6150" width="12.85546875" style="1236" customWidth="1"/>
    <col min="6151" max="6151" width="13.85546875" style="1236" customWidth="1"/>
    <col min="6152" max="6153" width="8.7109375" style="1236" customWidth="1"/>
    <col min="6154" max="6400" width="9.7109375" style="1236"/>
    <col min="6401" max="6401" width="28.5703125" style="1236" customWidth="1"/>
    <col min="6402" max="6404" width="9.7109375" style="1236" customWidth="1"/>
    <col min="6405" max="6405" width="12" style="1236" customWidth="1"/>
    <col min="6406" max="6406" width="12.85546875" style="1236" customWidth="1"/>
    <col min="6407" max="6407" width="13.85546875" style="1236" customWidth="1"/>
    <col min="6408" max="6409" width="8.7109375" style="1236" customWidth="1"/>
    <col min="6410" max="6656" width="9.7109375" style="1236"/>
    <col min="6657" max="6657" width="28.5703125" style="1236" customWidth="1"/>
    <col min="6658" max="6660" width="9.7109375" style="1236" customWidth="1"/>
    <col min="6661" max="6661" width="12" style="1236" customWidth="1"/>
    <col min="6662" max="6662" width="12.85546875" style="1236" customWidth="1"/>
    <col min="6663" max="6663" width="13.85546875" style="1236" customWidth="1"/>
    <col min="6664" max="6665" width="8.7109375" style="1236" customWidth="1"/>
    <col min="6666" max="6912" width="9.7109375" style="1236"/>
    <col min="6913" max="6913" width="28.5703125" style="1236" customWidth="1"/>
    <col min="6914" max="6916" width="9.7109375" style="1236" customWidth="1"/>
    <col min="6917" max="6917" width="12" style="1236" customWidth="1"/>
    <col min="6918" max="6918" width="12.85546875" style="1236" customWidth="1"/>
    <col min="6919" max="6919" width="13.85546875" style="1236" customWidth="1"/>
    <col min="6920" max="6921" width="8.7109375" style="1236" customWidth="1"/>
    <col min="6922" max="7168" width="9.7109375" style="1236"/>
    <col min="7169" max="7169" width="28.5703125" style="1236" customWidth="1"/>
    <col min="7170" max="7172" width="9.7109375" style="1236" customWidth="1"/>
    <col min="7173" max="7173" width="12" style="1236" customWidth="1"/>
    <col min="7174" max="7174" width="12.85546875" style="1236" customWidth="1"/>
    <col min="7175" max="7175" width="13.85546875" style="1236" customWidth="1"/>
    <col min="7176" max="7177" width="8.7109375" style="1236" customWidth="1"/>
    <col min="7178" max="7424" width="9.7109375" style="1236"/>
    <col min="7425" max="7425" width="28.5703125" style="1236" customWidth="1"/>
    <col min="7426" max="7428" width="9.7109375" style="1236" customWidth="1"/>
    <col min="7429" max="7429" width="12" style="1236" customWidth="1"/>
    <col min="7430" max="7430" width="12.85546875" style="1236" customWidth="1"/>
    <col min="7431" max="7431" width="13.85546875" style="1236" customWidth="1"/>
    <col min="7432" max="7433" width="8.7109375" style="1236" customWidth="1"/>
    <col min="7434" max="7680" width="9.7109375" style="1236"/>
    <col min="7681" max="7681" width="28.5703125" style="1236" customWidth="1"/>
    <col min="7682" max="7684" width="9.7109375" style="1236" customWidth="1"/>
    <col min="7685" max="7685" width="12" style="1236" customWidth="1"/>
    <col min="7686" max="7686" width="12.85546875" style="1236" customWidth="1"/>
    <col min="7687" max="7687" width="13.85546875" style="1236" customWidth="1"/>
    <col min="7688" max="7689" width="8.7109375" style="1236" customWidth="1"/>
    <col min="7690" max="7936" width="9.7109375" style="1236"/>
    <col min="7937" max="7937" width="28.5703125" style="1236" customWidth="1"/>
    <col min="7938" max="7940" width="9.7109375" style="1236" customWidth="1"/>
    <col min="7941" max="7941" width="12" style="1236" customWidth="1"/>
    <col min="7942" max="7942" width="12.85546875" style="1236" customWidth="1"/>
    <col min="7943" max="7943" width="13.85546875" style="1236" customWidth="1"/>
    <col min="7944" max="7945" width="8.7109375" style="1236" customWidth="1"/>
    <col min="7946" max="8192" width="9.7109375" style="1236"/>
    <col min="8193" max="8193" width="28.5703125" style="1236" customWidth="1"/>
    <col min="8194" max="8196" width="9.7109375" style="1236" customWidth="1"/>
    <col min="8197" max="8197" width="12" style="1236" customWidth="1"/>
    <col min="8198" max="8198" width="12.85546875" style="1236" customWidth="1"/>
    <col min="8199" max="8199" width="13.85546875" style="1236" customWidth="1"/>
    <col min="8200" max="8201" width="8.7109375" style="1236" customWidth="1"/>
    <col min="8202" max="8448" width="9.7109375" style="1236"/>
    <col min="8449" max="8449" width="28.5703125" style="1236" customWidth="1"/>
    <col min="8450" max="8452" width="9.7109375" style="1236" customWidth="1"/>
    <col min="8453" max="8453" width="12" style="1236" customWidth="1"/>
    <col min="8454" max="8454" width="12.85546875" style="1236" customWidth="1"/>
    <col min="8455" max="8455" width="13.85546875" style="1236" customWidth="1"/>
    <col min="8456" max="8457" width="8.7109375" style="1236" customWidth="1"/>
    <col min="8458" max="8704" width="9.7109375" style="1236"/>
    <col min="8705" max="8705" width="28.5703125" style="1236" customWidth="1"/>
    <col min="8706" max="8708" width="9.7109375" style="1236" customWidth="1"/>
    <col min="8709" max="8709" width="12" style="1236" customWidth="1"/>
    <col min="8710" max="8710" width="12.85546875" style="1236" customWidth="1"/>
    <col min="8711" max="8711" width="13.85546875" style="1236" customWidth="1"/>
    <col min="8712" max="8713" width="8.7109375" style="1236" customWidth="1"/>
    <col min="8714" max="8960" width="9.7109375" style="1236"/>
    <col min="8961" max="8961" width="28.5703125" style="1236" customWidth="1"/>
    <col min="8962" max="8964" width="9.7109375" style="1236" customWidth="1"/>
    <col min="8965" max="8965" width="12" style="1236" customWidth="1"/>
    <col min="8966" max="8966" width="12.85546875" style="1236" customWidth="1"/>
    <col min="8967" max="8967" width="13.85546875" style="1236" customWidth="1"/>
    <col min="8968" max="8969" width="8.7109375" style="1236" customWidth="1"/>
    <col min="8970" max="9216" width="9.7109375" style="1236"/>
    <col min="9217" max="9217" width="28.5703125" style="1236" customWidth="1"/>
    <col min="9218" max="9220" width="9.7109375" style="1236" customWidth="1"/>
    <col min="9221" max="9221" width="12" style="1236" customWidth="1"/>
    <col min="9222" max="9222" width="12.85546875" style="1236" customWidth="1"/>
    <col min="9223" max="9223" width="13.85546875" style="1236" customWidth="1"/>
    <col min="9224" max="9225" width="8.7109375" style="1236" customWidth="1"/>
    <col min="9226" max="9472" width="9.7109375" style="1236"/>
    <col min="9473" max="9473" width="28.5703125" style="1236" customWidth="1"/>
    <col min="9474" max="9476" width="9.7109375" style="1236" customWidth="1"/>
    <col min="9477" max="9477" width="12" style="1236" customWidth="1"/>
    <col min="9478" max="9478" width="12.85546875" style="1236" customWidth="1"/>
    <col min="9479" max="9479" width="13.85546875" style="1236" customWidth="1"/>
    <col min="9480" max="9481" width="8.7109375" style="1236" customWidth="1"/>
    <col min="9482" max="9728" width="9.7109375" style="1236"/>
    <col min="9729" max="9729" width="28.5703125" style="1236" customWidth="1"/>
    <col min="9730" max="9732" width="9.7109375" style="1236" customWidth="1"/>
    <col min="9733" max="9733" width="12" style="1236" customWidth="1"/>
    <col min="9734" max="9734" width="12.85546875" style="1236" customWidth="1"/>
    <col min="9735" max="9735" width="13.85546875" style="1236" customWidth="1"/>
    <col min="9736" max="9737" width="8.7109375" style="1236" customWidth="1"/>
    <col min="9738" max="9984" width="9.7109375" style="1236"/>
    <col min="9985" max="9985" width="28.5703125" style="1236" customWidth="1"/>
    <col min="9986" max="9988" width="9.7109375" style="1236" customWidth="1"/>
    <col min="9989" max="9989" width="12" style="1236" customWidth="1"/>
    <col min="9990" max="9990" width="12.85546875" style="1236" customWidth="1"/>
    <col min="9991" max="9991" width="13.85546875" style="1236" customWidth="1"/>
    <col min="9992" max="9993" width="8.7109375" style="1236" customWidth="1"/>
    <col min="9994" max="10240" width="9.7109375" style="1236"/>
    <col min="10241" max="10241" width="28.5703125" style="1236" customWidth="1"/>
    <col min="10242" max="10244" width="9.7109375" style="1236" customWidth="1"/>
    <col min="10245" max="10245" width="12" style="1236" customWidth="1"/>
    <col min="10246" max="10246" width="12.85546875" style="1236" customWidth="1"/>
    <col min="10247" max="10247" width="13.85546875" style="1236" customWidth="1"/>
    <col min="10248" max="10249" width="8.7109375" style="1236" customWidth="1"/>
    <col min="10250" max="10496" width="9.7109375" style="1236"/>
    <col min="10497" max="10497" width="28.5703125" style="1236" customWidth="1"/>
    <col min="10498" max="10500" width="9.7109375" style="1236" customWidth="1"/>
    <col min="10501" max="10501" width="12" style="1236" customWidth="1"/>
    <col min="10502" max="10502" width="12.85546875" style="1236" customWidth="1"/>
    <col min="10503" max="10503" width="13.85546875" style="1236" customWidth="1"/>
    <col min="10504" max="10505" width="8.7109375" style="1236" customWidth="1"/>
    <col min="10506" max="10752" width="9.7109375" style="1236"/>
    <col min="10753" max="10753" width="28.5703125" style="1236" customWidth="1"/>
    <col min="10754" max="10756" width="9.7109375" style="1236" customWidth="1"/>
    <col min="10757" max="10757" width="12" style="1236" customWidth="1"/>
    <col min="10758" max="10758" width="12.85546875" style="1236" customWidth="1"/>
    <col min="10759" max="10759" width="13.85546875" style="1236" customWidth="1"/>
    <col min="10760" max="10761" width="8.7109375" style="1236" customWidth="1"/>
    <col min="10762" max="11008" width="9.7109375" style="1236"/>
    <col min="11009" max="11009" width="28.5703125" style="1236" customWidth="1"/>
    <col min="11010" max="11012" width="9.7109375" style="1236" customWidth="1"/>
    <col min="11013" max="11013" width="12" style="1236" customWidth="1"/>
    <col min="11014" max="11014" width="12.85546875" style="1236" customWidth="1"/>
    <col min="11015" max="11015" width="13.85546875" style="1236" customWidth="1"/>
    <col min="11016" max="11017" width="8.7109375" style="1236" customWidth="1"/>
    <col min="11018" max="11264" width="9.7109375" style="1236"/>
    <col min="11265" max="11265" width="28.5703125" style="1236" customWidth="1"/>
    <col min="11266" max="11268" width="9.7109375" style="1236" customWidth="1"/>
    <col min="11269" max="11269" width="12" style="1236" customWidth="1"/>
    <col min="11270" max="11270" width="12.85546875" style="1236" customWidth="1"/>
    <col min="11271" max="11271" width="13.85546875" style="1236" customWidth="1"/>
    <col min="11272" max="11273" width="8.7109375" style="1236" customWidth="1"/>
    <col min="11274" max="11520" width="9.7109375" style="1236"/>
    <col min="11521" max="11521" width="28.5703125" style="1236" customWidth="1"/>
    <col min="11522" max="11524" width="9.7109375" style="1236" customWidth="1"/>
    <col min="11525" max="11525" width="12" style="1236" customWidth="1"/>
    <col min="11526" max="11526" width="12.85546875" style="1236" customWidth="1"/>
    <col min="11527" max="11527" width="13.85546875" style="1236" customWidth="1"/>
    <col min="11528" max="11529" width="8.7109375" style="1236" customWidth="1"/>
    <col min="11530" max="11776" width="9.7109375" style="1236"/>
    <col min="11777" max="11777" width="28.5703125" style="1236" customWidth="1"/>
    <col min="11778" max="11780" width="9.7109375" style="1236" customWidth="1"/>
    <col min="11781" max="11781" width="12" style="1236" customWidth="1"/>
    <col min="11782" max="11782" width="12.85546875" style="1236" customWidth="1"/>
    <col min="11783" max="11783" width="13.85546875" style="1236" customWidth="1"/>
    <col min="11784" max="11785" width="8.7109375" style="1236" customWidth="1"/>
    <col min="11786" max="12032" width="9.7109375" style="1236"/>
    <col min="12033" max="12033" width="28.5703125" style="1236" customWidth="1"/>
    <col min="12034" max="12036" width="9.7109375" style="1236" customWidth="1"/>
    <col min="12037" max="12037" width="12" style="1236" customWidth="1"/>
    <col min="12038" max="12038" width="12.85546875" style="1236" customWidth="1"/>
    <col min="12039" max="12039" width="13.85546875" style="1236" customWidth="1"/>
    <col min="12040" max="12041" width="8.7109375" style="1236" customWidth="1"/>
    <col min="12042" max="12288" width="9.7109375" style="1236"/>
    <col min="12289" max="12289" width="28.5703125" style="1236" customWidth="1"/>
    <col min="12290" max="12292" width="9.7109375" style="1236" customWidth="1"/>
    <col min="12293" max="12293" width="12" style="1236" customWidth="1"/>
    <col min="12294" max="12294" width="12.85546875" style="1236" customWidth="1"/>
    <col min="12295" max="12295" width="13.85546875" style="1236" customWidth="1"/>
    <col min="12296" max="12297" width="8.7109375" style="1236" customWidth="1"/>
    <col min="12298" max="12544" width="9.7109375" style="1236"/>
    <col min="12545" max="12545" width="28.5703125" style="1236" customWidth="1"/>
    <col min="12546" max="12548" width="9.7109375" style="1236" customWidth="1"/>
    <col min="12549" max="12549" width="12" style="1236" customWidth="1"/>
    <col min="12550" max="12550" width="12.85546875" style="1236" customWidth="1"/>
    <col min="12551" max="12551" width="13.85546875" style="1236" customWidth="1"/>
    <col min="12552" max="12553" width="8.7109375" style="1236" customWidth="1"/>
    <col min="12554" max="12800" width="9.7109375" style="1236"/>
    <col min="12801" max="12801" width="28.5703125" style="1236" customWidth="1"/>
    <col min="12802" max="12804" width="9.7109375" style="1236" customWidth="1"/>
    <col min="12805" max="12805" width="12" style="1236" customWidth="1"/>
    <col min="12806" max="12806" width="12.85546875" style="1236" customWidth="1"/>
    <col min="12807" max="12807" width="13.85546875" style="1236" customWidth="1"/>
    <col min="12808" max="12809" width="8.7109375" style="1236" customWidth="1"/>
    <col min="12810" max="13056" width="9.7109375" style="1236"/>
    <col min="13057" max="13057" width="28.5703125" style="1236" customWidth="1"/>
    <col min="13058" max="13060" width="9.7109375" style="1236" customWidth="1"/>
    <col min="13061" max="13061" width="12" style="1236" customWidth="1"/>
    <col min="13062" max="13062" width="12.85546875" style="1236" customWidth="1"/>
    <col min="13063" max="13063" width="13.85546875" style="1236" customWidth="1"/>
    <col min="13064" max="13065" width="8.7109375" style="1236" customWidth="1"/>
    <col min="13066" max="13312" width="9.7109375" style="1236"/>
    <col min="13313" max="13313" width="28.5703125" style="1236" customWidth="1"/>
    <col min="13314" max="13316" width="9.7109375" style="1236" customWidth="1"/>
    <col min="13317" max="13317" width="12" style="1236" customWidth="1"/>
    <col min="13318" max="13318" width="12.85546875" style="1236" customWidth="1"/>
    <col min="13319" max="13319" width="13.85546875" style="1236" customWidth="1"/>
    <col min="13320" max="13321" width="8.7109375" style="1236" customWidth="1"/>
    <col min="13322" max="13568" width="9.7109375" style="1236"/>
    <col min="13569" max="13569" width="28.5703125" style="1236" customWidth="1"/>
    <col min="13570" max="13572" width="9.7109375" style="1236" customWidth="1"/>
    <col min="13573" max="13573" width="12" style="1236" customWidth="1"/>
    <col min="13574" max="13574" width="12.85546875" style="1236" customWidth="1"/>
    <col min="13575" max="13575" width="13.85546875" style="1236" customWidth="1"/>
    <col min="13576" max="13577" width="8.7109375" style="1236" customWidth="1"/>
    <col min="13578" max="13824" width="9.7109375" style="1236"/>
    <col min="13825" max="13825" width="28.5703125" style="1236" customWidth="1"/>
    <col min="13826" max="13828" width="9.7109375" style="1236" customWidth="1"/>
    <col min="13829" max="13829" width="12" style="1236" customWidth="1"/>
    <col min="13830" max="13830" width="12.85546875" style="1236" customWidth="1"/>
    <col min="13831" max="13831" width="13.85546875" style="1236" customWidth="1"/>
    <col min="13832" max="13833" width="8.7109375" style="1236" customWidth="1"/>
    <col min="13834" max="14080" width="9.7109375" style="1236"/>
    <col min="14081" max="14081" width="28.5703125" style="1236" customWidth="1"/>
    <col min="14082" max="14084" width="9.7109375" style="1236" customWidth="1"/>
    <col min="14085" max="14085" width="12" style="1236" customWidth="1"/>
    <col min="14086" max="14086" width="12.85546875" style="1236" customWidth="1"/>
    <col min="14087" max="14087" width="13.85546875" style="1236" customWidth="1"/>
    <col min="14088" max="14089" width="8.7109375" style="1236" customWidth="1"/>
    <col min="14090" max="14336" width="9.7109375" style="1236"/>
    <col min="14337" max="14337" width="28.5703125" style="1236" customWidth="1"/>
    <col min="14338" max="14340" width="9.7109375" style="1236" customWidth="1"/>
    <col min="14341" max="14341" width="12" style="1236" customWidth="1"/>
    <col min="14342" max="14342" width="12.85546875" style="1236" customWidth="1"/>
    <col min="14343" max="14343" width="13.85546875" style="1236" customWidth="1"/>
    <col min="14344" max="14345" width="8.7109375" style="1236" customWidth="1"/>
    <col min="14346" max="14592" width="9.7109375" style="1236"/>
    <col min="14593" max="14593" width="28.5703125" style="1236" customWidth="1"/>
    <col min="14594" max="14596" width="9.7109375" style="1236" customWidth="1"/>
    <col min="14597" max="14597" width="12" style="1236" customWidth="1"/>
    <col min="14598" max="14598" width="12.85546875" style="1236" customWidth="1"/>
    <col min="14599" max="14599" width="13.85546875" style="1236" customWidth="1"/>
    <col min="14600" max="14601" width="8.7109375" style="1236" customWidth="1"/>
    <col min="14602" max="14848" width="9.7109375" style="1236"/>
    <col min="14849" max="14849" width="28.5703125" style="1236" customWidth="1"/>
    <col min="14850" max="14852" width="9.7109375" style="1236" customWidth="1"/>
    <col min="14853" max="14853" width="12" style="1236" customWidth="1"/>
    <col min="14854" max="14854" width="12.85546875" style="1236" customWidth="1"/>
    <col min="14855" max="14855" width="13.85546875" style="1236" customWidth="1"/>
    <col min="14856" max="14857" width="8.7109375" style="1236" customWidth="1"/>
    <col min="14858" max="15104" width="9.7109375" style="1236"/>
    <col min="15105" max="15105" width="28.5703125" style="1236" customWidth="1"/>
    <col min="15106" max="15108" width="9.7109375" style="1236" customWidth="1"/>
    <col min="15109" max="15109" width="12" style="1236" customWidth="1"/>
    <col min="15110" max="15110" width="12.85546875" style="1236" customWidth="1"/>
    <col min="15111" max="15111" width="13.85546875" style="1236" customWidth="1"/>
    <col min="15112" max="15113" width="8.7109375" style="1236" customWidth="1"/>
    <col min="15114" max="15360" width="9.7109375" style="1236"/>
    <col min="15361" max="15361" width="28.5703125" style="1236" customWidth="1"/>
    <col min="15362" max="15364" width="9.7109375" style="1236" customWidth="1"/>
    <col min="15365" max="15365" width="12" style="1236" customWidth="1"/>
    <col min="15366" max="15366" width="12.85546875" style="1236" customWidth="1"/>
    <col min="15367" max="15367" width="13.85546875" style="1236" customWidth="1"/>
    <col min="15368" max="15369" width="8.7109375" style="1236" customWidth="1"/>
    <col min="15370" max="15616" width="9.7109375" style="1236"/>
    <col min="15617" max="15617" width="28.5703125" style="1236" customWidth="1"/>
    <col min="15618" max="15620" width="9.7109375" style="1236" customWidth="1"/>
    <col min="15621" max="15621" width="12" style="1236" customWidth="1"/>
    <col min="15622" max="15622" width="12.85546875" style="1236" customWidth="1"/>
    <col min="15623" max="15623" width="13.85546875" style="1236" customWidth="1"/>
    <col min="15624" max="15625" width="8.7109375" style="1236" customWidth="1"/>
    <col min="15626" max="15872" width="9.7109375" style="1236"/>
    <col min="15873" max="15873" width="28.5703125" style="1236" customWidth="1"/>
    <col min="15874" max="15876" width="9.7109375" style="1236" customWidth="1"/>
    <col min="15877" max="15877" width="12" style="1236" customWidth="1"/>
    <col min="15878" max="15878" width="12.85546875" style="1236" customWidth="1"/>
    <col min="15879" max="15879" width="13.85546875" style="1236" customWidth="1"/>
    <col min="15880" max="15881" width="8.7109375" style="1236" customWidth="1"/>
    <col min="15882" max="16128" width="9.7109375" style="1236"/>
    <col min="16129" max="16129" width="28.5703125" style="1236" customWidth="1"/>
    <col min="16130" max="16132" width="9.7109375" style="1236" customWidth="1"/>
    <col min="16133" max="16133" width="12" style="1236" customWidth="1"/>
    <col min="16134" max="16134" width="12.85546875" style="1236" customWidth="1"/>
    <col min="16135" max="16135" width="13.85546875" style="1236" customWidth="1"/>
    <col min="16136" max="16137" width="8.7109375" style="1236" customWidth="1"/>
    <col min="16138" max="16384" width="9.7109375" style="1236"/>
  </cols>
  <sheetData>
    <row r="1" spans="1:7" ht="15.75" customHeight="1">
      <c r="A1" s="1921" t="s">
        <v>1737</v>
      </c>
    </row>
    <row r="2" spans="1:7" s="1237" customFormat="1" ht="23.25" customHeight="1">
      <c r="A2" s="2211" t="s">
        <v>916</v>
      </c>
      <c r="B2" s="2211"/>
      <c r="C2" s="2211"/>
      <c r="D2" s="2211"/>
      <c r="E2" s="2211"/>
      <c r="F2" s="2211"/>
      <c r="G2" s="2211"/>
    </row>
    <row r="3" spans="1:7" s="1237" customFormat="1" ht="23.25" customHeight="1">
      <c r="A3" s="2212" t="s">
        <v>917</v>
      </c>
      <c r="B3" s="2212"/>
      <c r="C3" s="2212"/>
      <c r="D3" s="2212"/>
      <c r="E3" s="2212"/>
      <c r="F3" s="2212"/>
      <c r="G3" s="2212"/>
    </row>
    <row r="4" spans="1:7" ht="13.5" customHeight="1">
      <c r="A4" s="1238">
        <v>2016</v>
      </c>
      <c r="B4" s="1239"/>
      <c r="C4" s="1239"/>
      <c r="D4" s="1239"/>
      <c r="E4" s="1239"/>
      <c r="F4" s="1239"/>
      <c r="G4" s="1240" t="s">
        <v>918</v>
      </c>
    </row>
    <row r="5" spans="1:7" ht="12.75" customHeight="1">
      <c r="A5" s="2213" t="s">
        <v>700</v>
      </c>
      <c r="B5" s="34"/>
      <c r="C5" s="2214" t="s">
        <v>919</v>
      </c>
      <c r="D5" s="2215"/>
      <c r="E5" s="2216"/>
      <c r="F5" s="1241"/>
      <c r="G5" s="1241"/>
    </row>
    <row r="6" spans="1:7" ht="12.75" customHeight="1">
      <c r="A6" s="1983"/>
      <c r="B6" s="115" t="s">
        <v>920</v>
      </c>
      <c r="C6" s="2217"/>
      <c r="D6" s="2218"/>
      <c r="E6" s="2219"/>
      <c r="F6" s="1242"/>
      <c r="G6" s="1242"/>
    </row>
    <row r="7" spans="1:7" ht="12.75" customHeight="1">
      <c r="A7" s="1983"/>
      <c r="B7" s="115" t="s">
        <v>921</v>
      </c>
      <c r="C7" s="2220"/>
      <c r="D7" s="2221"/>
      <c r="E7" s="2222"/>
      <c r="F7" s="1242" t="s">
        <v>922</v>
      </c>
      <c r="G7" s="1242" t="s">
        <v>923</v>
      </c>
    </row>
    <row r="8" spans="1:7" ht="12.75" customHeight="1">
      <c r="A8" s="1983"/>
      <c r="B8" s="115" t="s">
        <v>924</v>
      </c>
      <c r="C8" s="2223" t="s">
        <v>0</v>
      </c>
      <c r="D8" s="2223" t="s">
        <v>925</v>
      </c>
      <c r="E8" s="2224" t="s">
        <v>926</v>
      </c>
      <c r="F8" s="1242" t="s">
        <v>927</v>
      </c>
      <c r="G8" s="1242" t="s">
        <v>928</v>
      </c>
    </row>
    <row r="9" spans="1:7" ht="12.75" customHeight="1">
      <c r="A9" s="1983"/>
      <c r="B9" s="115" t="s">
        <v>929</v>
      </c>
      <c r="C9" s="1983"/>
      <c r="D9" s="1983"/>
      <c r="E9" s="1996"/>
      <c r="F9" s="1242"/>
      <c r="G9" s="1242"/>
    </row>
    <row r="10" spans="1:7" ht="12.75" customHeight="1">
      <c r="A10" s="1984"/>
      <c r="B10" s="116"/>
      <c r="C10" s="1984"/>
      <c r="D10" s="1984"/>
      <c r="E10" s="2225"/>
      <c r="F10" s="1243"/>
      <c r="G10" s="1244"/>
    </row>
    <row r="11" spans="1:7" ht="9" customHeight="1">
      <c r="A11" s="582"/>
      <c r="B11" s="582"/>
      <c r="C11" s="582"/>
      <c r="D11" s="582"/>
      <c r="E11" s="582"/>
      <c r="F11" s="582"/>
      <c r="G11" s="577"/>
    </row>
    <row r="12" spans="1:7" s="1246" customFormat="1" ht="18" customHeight="1">
      <c r="A12" s="1245" t="s">
        <v>28</v>
      </c>
      <c r="B12" s="593">
        <f t="shared" ref="B12:G12" si="0">+B14+B22+B24</f>
        <v>1038</v>
      </c>
      <c r="C12" s="593">
        <f t="shared" si="0"/>
        <v>7730.9999999999982</v>
      </c>
      <c r="D12" s="593">
        <f t="shared" si="0"/>
        <v>4544</v>
      </c>
      <c r="E12" s="593">
        <f t="shared" si="0"/>
        <v>3187</v>
      </c>
      <c r="F12" s="593">
        <f t="shared" si="0"/>
        <v>287002.00000000006</v>
      </c>
      <c r="G12" s="593">
        <f t="shared" si="0"/>
        <v>53171</v>
      </c>
    </row>
    <row r="13" spans="1:7" ht="14.1" customHeight="1">
      <c r="A13" s="577"/>
      <c r="B13" s="596"/>
      <c r="C13" s="596"/>
      <c r="D13" s="596"/>
      <c r="E13" s="596"/>
      <c r="F13" s="596"/>
      <c r="G13" s="596"/>
    </row>
    <row r="14" spans="1:7" ht="18" customHeight="1">
      <c r="A14" s="598" t="s">
        <v>29</v>
      </c>
      <c r="B14" s="1247">
        <f t="shared" ref="B14:G14" si="1">SUM(B16:B20)</f>
        <v>981</v>
      </c>
      <c r="C14" s="1247">
        <f t="shared" si="1"/>
        <v>7316.9999999999982</v>
      </c>
      <c r="D14" s="1247">
        <f t="shared" si="1"/>
        <v>4299</v>
      </c>
      <c r="E14" s="1247">
        <f t="shared" si="1"/>
        <v>3018</v>
      </c>
      <c r="F14" s="1247">
        <f t="shared" si="1"/>
        <v>274363.00000000006</v>
      </c>
      <c r="G14" s="1247">
        <f t="shared" si="1"/>
        <v>50163</v>
      </c>
    </row>
    <row r="15" spans="1:7" ht="13.5" customHeight="1">
      <c r="A15" s="577"/>
      <c r="B15" s="1248"/>
      <c r="C15" s="1248"/>
      <c r="D15" s="1248"/>
      <c r="E15" s="1248"/>
      <c r="F15" s="1248"/>
      <c r="G15" s="1248"/>
    </row>
    <row r="16" spans="1:7" ht="13.5" customHeight="1">
      <c r="A16" s="608" t="s">
        <v>30</v>
      </c>
      <c r="B16" s="596">
        <v>286</v>
      </c>
      <c r="C16" s="596">
        <v>2353.9999999999982</v>
      </c>
      <c r="D16" s="596">
        <v>1353.9999999999998</v>
      </c>
      <c r="E16" s="596">
        <v>999.99999999999966</v>
      </c>
      <c r="F16" s="596">
        <v>84854.999999999956</v>
      </c>
      <c r="G16" s="596">
        <v>15710.999999999985</v>
      </c>
    </row>
    <row r="17" spans="1:7" ht="13.5" customHeight="1">
      <c r="A17" s="608" t="s">
        <v>31</v>
      </c>
      <c r="B17" s="596">
        <v>257</v>
      </c>
      <c r="C17" s="596">
        <v>1810.9999999999998</v>
      </c>
      <c r="D17" s="596">
        <v>1034.0000000000005</v>
      </c>
      <c r="E17" s="596">
        <v>776.99999999999989</v>
      </c>
      <c r="F17" s="596">
        <v>74611.000000000044</v>
      </c>
      <c r="G17" s="596">
        <v>11919.000000000005</v>
      </c>
    </row>
    <row r="18" spans="1:7" ht="13.5" customHeight="1">
      <c r="A18" s="608" t="s">
        <v>32</v>
      </c>
      <c r="B18" s="596">
        <v>261</v>
      </c>
      <c r="C18" s="596">
        <v>1906.0000000000002</v>
      </c>
      <c r="D18" s="596">
        <v>1173</v>
      </c>
      <c r="E18" s="596">
        <v>733.00000000000023</v>
      </c>
      <c r="F18" s="596">
        <v>74174.000000000044</v>
      </c>
      <c r="G18" s="596">
        <v>16043.000000000004</v>
      </c>
    </row>
    <row r="19" spans="1:7" ht="13.5" customHeight="1">
      <c r="A19" s="608" t="s">
        <v>33</v>
      </c>
      <c r="B19" s="596">
        <v>134</v>
      </c>
      <c r="C19" s="596">
        <v>947</v>
      </c>
      <c r="D19" s="596">
        <v>547.00000000000023</v>
      </c>
      <c r="E19" s="596">
        <v>399.99999999999983</v>
      </c>
      <c r="F19" s="596">
        <v>30320.000000000004</v>
      </c>
      <c r="G19" s="596">
        <v>4731.9999999999982</v>
      </c>
    </row>
    <row r="20" spans="1:7" ht="13.5" customHeight="1">
      <c r="A20" s="608" t="s">
        <v>34</v>
      </c>
      <c r="B20" s="596">
        <v>43</v>
      </c>
      <c r="C20" s="596">
        <v>299</v>
      </c>
      <c r="D20" s="596">
        <v>191</v>
      </c>
      <c r="E20" s="596">
        <v>108.00000000000001</v>
      </c>
      <c r="F20" s="596">
        <v>10403.000000000004</v>
      </c>
      <c r="G20" s="596">
        <v>1758</v>
      </c>
    </row>
    <row r="21" spans="1:7" ht="14.1" customHeight="1">
      <c r="A21" s="577"/>
      <c r="B21" s="1249"/>
      <c r="C21" s="1249"/>
      <c r="D21" s="1249"/>
      <c r="E21" s="1249"/>
      <c r="F21" s="1249"/>
      <c r="G21" s="1249"/>
    </row>
    <row r="22" spans="1:7" ht="13.5" customHeight="1">
      <c r="A22" s="598" t="s">
        <v>35</v>
      </c>
      <c r="B22" s="1247">
        <v>27</v>
      </c>
      <c r="C22" s="1247">
        <v>193.00000000000003</v>
      </c>
      <c r="D22" s="1247">
        <v>132.99999999999994</v>
      </c>
      <c r="E22" s="1247">
        <v>59.999999999999993</v>
      </c>
      <c r="F22" s="1247">
        <v>4873</v>
      </c>
      <c r="G22" s="1247">
        <v>511.00000000000006</v>
      </c>
    </row>
    <row r="23" spans="1:7" ht="14.1" customHeight="1">
      <c r="A23" s="577"/>
      <c r="B23" s="577"/>
      <c r="C23" s="577"/>
      <c r="D23" s="577"/>
      <c r="E23" s="577"/>
      <c r="F23" s="577"/>
      <c r="G23" s="577"/>
    </row>
    <row r="24" spans="1:7" ht="13.5" customHeight="1">
      <c r="A24" s="598" t="s">
        <v>36</v>
      </c>
      <c r="B24" s="1247">
        <v>30</v>
      </c>
      <c r="C24" s="1247">
        <v>221</v>
      </c>
      <c r="D24" s="1247">
        <v>111.99999999999999</v>
      </c>
      <c r="E24" s="1247">
        <v>109.00000000000001</v>
      </c>
      <c r="F24" s="1247">
        <v>7766.0000000000018</v>
      </c>
      <c r="G24" s="1247">
        <v>2496.9999999999995</v>
      </c>
    </row>
    <row r="25" spans="1:7" ht="4.5" customHeight="1" thickBot="1">
      <c r="A25" s="614"/>
      <c r="B25" s="1250"/>
      <c r="C25" s="1250"/>
      <c r="D25" s="1250"/>
      <c r="E25" s="1250"/>
      <c r="F25" s="1250"/>
      <c r="G25" s="1250"/>
    </row>
    <row r="26" spans="1:7" s="1252" customFormat="1" ht="20.25" customHeight="1" thickTop="1">
      <c r="A26" s="2210" t="s">
        <v>930</v>
      </c>
      <c r="B26" s="2210"/>
      <c r="C26" s="2210"/>
      <c r="D26" s="2210"/>
      <c r="E26" s="2210"/>
      <c r="F26" s="1251"/>
      <c r="G26" s="1251"/>
    </row>
    <row r="27" spans="1:7" ht="15.95" customHeight="1">
      <c r="A27" s="577"/>
      <c r="B27" s="577"/>
      <c r="C27" s="577"/>
      <c r="D27" s="577"/>
      <c r="E27" s="577"/>
      <c r="F27" s="577"/>
      <c r="G27" s="577"/>
    </row>
    <row r="28" spans="1:7" ht="9.75" customHeight="1">
      <c r="A28" s="1085" t="s">
        <v>691</v>
      </c>
      <c r="B28" s="577"/>
      <c r="C28" s="577"/>
      <c r="D28" s="577"/>
      <c r="E28" s="577"/>
      <c r="F28" s="577"/>
      <c r="G28" s="577"/>
    </row>
    <row r="29" spans="1:7" ht="12" customHeight="1">
      <c r="A29" s="1090" t="s">
        <v>931</v>
      </c>
      <c r="B29" s="577"/>
      <c r="C29" s="577"/>
      <c r="D29" s="577"/>
      <c r="E29" s="577"/>
      <c r="F29" s="577"/>
      <c r="G29" s="577"/>
    </row>
    <row r="30" spans="1:7" ht="12" customHeight="1">
      <c r="A30" s="1090" t="s">
        <v>932</v>
      </c>
      <c r="B30" s="577"/>
      <c r="C30" s="577"/>
      <c r="D30" s="577"/>
      <c r="E30" s="577"/>
      <c r="F30" s="577"/>
      <c r="G30" s="577"/>
    </row>
    <row r="31" spans="1:7" ht="12" customHeight="1">
      <c r="A31" s="1090" t="s">
        <v>933</v>
      </c>
      <c r="B31" s="577"/>
      <c r="C31" s="577"/>
      <c r="D31" s="577"/>
      <c r="E31" s="577"/>
      <c r="F31" s="577"/>
      <c r="G31" s="577"/>
    </row>
    <row r="32" spans="1:7" ht="12" customHeight="1">
      <c r="A32" s="1090" t="s">
        <v>934</v>
      </c>
      <c r="B32" s="577"/>
      <c r="C32" s="577"/>
      <c r="D32" s="577"/>
      <c r="E32" s="577"/>
      <c r="F32" s="577"/>
      <c r="G32" s="577"/>
    </row>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21.95" customHeight="1"/>
    <row r="44" ht="21.95"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sheetData>
  <mergeCells count="8">
    <mergeCell ref="A26:E26"/>
    <mergeCell ref="A2:G2"/>
    <mergeCell ref="A3:G3"/>
    <mergeCell ref="A5:A10"/>
    <mergeCell ref="C5:E7"/>
    <mergeCell ref="C8:C10"/>
    <mergeCell ref="D8:D10"/>
    <mergeCell ref="E8:E10"/>
  </mergeCells>
  <hyperlinks>
    <hyperlink ref="A29" r:id="rId1"/>
    <hyperlink ref="A30" r:id="rId2"/>
    <hyperlink ref="A31" r:id="rId3"/>
    <hyperlink ref="A32" r:id="rId4"/>
    <hyperlink ref="A1" location="Índice!A1" display="Voltar ao índice"/>
  </hyperlinks>
  <printOptions gridLinesSet="0"/>
  <pageMargins left="0.78740157480314965" right="0.78740157480314965" top="1.1811023622047243" bottom="0.78740157480314965" header="0" footer="0"/>
  <pageSetup paperSize="9" scale="90" orientation="portrait" horizontalDpi="300" verticalDpi="300" r:id="rId5"/>
  <headerFooter alignWithMargins="0"/>
</worksheet>
</file>

<file path=xl/worksheets/sheet72.xml><?xml version="1.0" encoding="utf-8"?>
<worksheet xmlns="http://schemas.openxmlformats.org/spreadsheetml/2006/main" xmlns:r="http://schemas.openxmlformats.org/officeDocument/2006/relationships">
  <sheetPr>
    <pageSetUpPr autoPageBreaks="0"/>
  </sheetPr>
  <dimension ref="A1:AM1145"/>
  <sheetViews>
    <sheetView showGridLines="0" workbookViewId="0"/>
  </sheetViews>
  <sheetFormatPr defaultColWidth="9.7109375" defaultRowHeight="8.25"/>
  <cols>
    <col min="1" max="1" width="24.42578125" style="1254" customWidth="1"/>
    <col min="2" max="2" width="9.28515625" style="1254" customWidth="1"/>
    <col min="3" max="3" width="10.85546875" style="1254" customWidth="1"/>
    <col min="4" max="4" width="12.140625" style="1254" customWidth="1"/>
    <col min="5" max="5" width="11.42578125" style="1254" customWidth="1"/>
    <col min="6" max="6" width="9.7109375" style="1254" customWidth="1"/>
    <col min="7" max="7" width="9.140625" style="1254" customWidth="1"/>
    <col min="8" max="8" width="8.7109375" style="1254" customWidth="1"/>
    <col min="9" max="256" width="9.7109375" style="1254"/>
    <col min="257" max="257" width="24.42578125" style="1254" customWidth="1"/>
    <col min="258" max="258" width="9.28515625" style="1254" customWidth="1"/>
    <col min="259" max="259" width="10.85546875" style="1254" customWidth="1"/>
    <col min="260" max="260" width="12.140625" style="1254" customWidth="1"/>
    <col min="261" max="261" width="11.42578125" style="1254" customWidth="1"/>
    <col min="262" max="262" width="9.7109375" style="1254" customWidth="1"/>
    <col min="263" max="263" width="9.140625" style="1254" customWidth="1"/>
    <col min="264" max="264" width="8.7109375" style="1254" customWidth="1"/>
    <col min="265" max="512" width="9.7109375" style="1254"/>
    <col min="513" max="513" width="24.42578125" style="1254" customWidth="1"/>
    <col min="514" max="514" width="9.28515625" style="1254" customWidth="1"/>
    <col min="515" max="515" width="10.85546875" style="1254" customWidth="1"/>
    <col min="516" max="516" width="12.140625" style="1254" customWidth="1"/>
    <col min="517" max="517" width="11.42578125" style="1254" customWidth="1"/>
    <col min="518" max="518" width="9.7109375" style="1254" customWidth="1"/>
    <col min="519" max="519" width="9.140625" style="1254" customWidth="1"/>
    <col min="520" max="520" width="8.7109375" style="1254" customWidth="1"/>
    <col min="521" max="768" width="9.7109375" style="1254"/>
    <col min="769" max="769" width="24.42578125" style="1254" customWidth="1"/>
    <col min="770" max="770" width="9.28515625" style="1254" customWidth="1"/>
    <col min="771" max="771" width="10.85546875" style="1254" customWidth="1"/>
    <col min="772" max="772" width="12.140625" style="1254" customWidth="1"/>
    <col min="773" max="773" width="11.42578125" style="1254" customWidth="1"/>
    <col min="774" max="774" width="9.7109375" style="1254" customWidth="1"/>
    <col min="775" max="775" width="9.140625" style="1254" customWidth="1"/>
    <col min="776" max="776" width="8.7109375" style="1254" customWidth="1"/>
    <col min="777" max="1024" width="9.7109375" style="1254"/>
    <col min="1025" max="1025" width="24.42578125" style="1254" customWidth="1"/>
    <col min="1026" max="1026" width="9.28515625" style="1254" customWidth="1"/>
    <col min="1027" max="1027" width="10.85546875" style="1254" customWidth="1"/>
    <col min="1028" max="1028" width="12.140625" style="1254" customWidth="1"/>
    <col min="1029" max="1029" width="11.42578125" style="1254" customWidth="1"/>
    <col min="1030" max="1030" width="9.7109375" style="1254" customWidth="1"/>
    <col min="1031" max="1031" width="9.140625" style="1254" customWidth="1"/>
    <col min="1032" max="1032" width="8.7109375" style="1254" customWidth="1"/>
    <col min="1033" max="1280" width="9.7109375" style="1254"/>
    <col min="1281" max="1281" width="24.42578125" style="1254" customWidth="1"/>
    <col min="1282" max="1282" width="9.28515625" style="1254" customWidth="1"/>
    <col min="1283" max="1283" width="10.85546875" style="1254" customWidth="1"/>
    <col min="1284" max="1284" width="12.140625" style="1254" customWidth="1"/>
    <col min="1285" max="1285" width="11.42578125" style="1254" customWidth="1"/>
    <col min="1286" max="1286" width="9.7109375" style="1254" customWidth="1"/>
    <col min="1287" max="1287" width="9.140625" style="1254" customWidth="1"/>
    <col min="1288" max="1288" width="8.7109375" style="1254" customWidth="1"/>
    <col min="1289" max="1536" width="9.7109375" style="1254"/>
    <col min="1537" max="1537" width="24.42578125" style="1254" customWidth="1"/>
    <col min="1538" max="1538" width="9.28515625" style="1254" customWidth="1"/>
    <col min="1539" max="1539" width="10.85546875" style="1254" customWidth="1"/>
    <col min="1540" max="1540" width="12.140625" style="1254" customWidth="1"/>
    <col min="1541" max="1541" width="11.42578125" style="1254" customWidth="1"/>
    <col min="1542" max="1542" width="9.7109375" style="1254" customWidth="1"/>
    <col min="1543" max="1543" width="9.140625" style="1254" customWidth="1"/>
    <col min="1544" max="1544" width="8.7109375" style="1254" customWidth="1"/>
    <col min="1545" max="1792" width="9.7109375" style="1254"/>
    <col min="1793" max="1793" width="24.42578125" style="1254" customWidth="1"/>
    <col min="1794" max="1794" width="9.28515625" style="1254" customWidth="1"/>
    <col min="1795" max="1795" width="10.85546875" style="1254" customWidth="1"/>
    <col min="1796" max="1796" width="12.140625" style="1254" customWidth="1"/>
    <col min="1797" max="1797" width="11.42578125" style="1254" customWidth="1"/>
    <col min="1798" max="1798" width="9.7109375" style="1254" customWidth="1"/>
    <col min="1799" max="1799" width="9.140625" style="1254" customWidth="1"/>
    <col min="1800" max="1800" width="8.7109375" style="1254" customWidth="1"/>
    <col min="1801" max="2048" width="9.7109375" style="1254"/>
    <col min="2049" max="2049" width="24.42578125" style="1254" customWidth="1"/>
    <col min="2050" max="2050" width="9.28515625" style="1254" customWidth="1"/>
    <col min="2051" max="2051" width="10.85546875" style="1254" customWidth="1"/>
    <col min="2052" max="2052" width="12.140625" style="1254" customWidth="1"/>
    <col min="2053" max="2053" width="11.42578125" style="1254" customWidth="1"/>
    <col min="2054" max="2054" width="9.7109375" style="1254" customWidth="1"/>
    <col min="2055" max="2055" width="9.140625" style="1254" customWidth="1"/>
    <col min="2056" max="2056" width="8.7109375" style="1254" customWidth="1"/>
    <col min="2057" max="2304" width="9.7109375" style="1254"/>
    <col min="2305" max="2305" width="24.42578125" style="1254" customWidth="1"/>
    <col min="2306" max="2306" width="9.28515625" style="1254" customWidth="1"/>
    <col min="2307" max="2307" width="10.85546875" style="1254" customWidth="1"/>
    <col min="2308" max="2308" width="12.140625" style="1254" customWidth="1"/>
    <col min="2309" max="2309" width="11.42578125" style="1254" customWidth="1"/>
    <col min="2310" max="2310" width="9.7109375" style="1254" customWidth="1"/>
    <col min="2311" max="2311" width="9.140625" style="1254" customWidth="1"/>
    <col min="2312" max="2312" width="8.7109375" style="1254" customWidth="1"/>
    <col min="2313" max="2560" width="9.7109375" style="1254"/>
    <col min="2561" max="2561" width="24.42578125" style="1254" customWidth="1"/>
    <col min="2562" max="2562" width="9.28515625" style="1254" customWidth="1"/>
    <col min="2563" max="2563" width="10.85546875" style="1254" customWidth="1"/>
    <col min="2564" max="2564" width="12.140625" style="1254" customWidth="1"/>
    <col min="2565" max="2565" width="11.42578125" style="1254" customWidth="1"/>
    <col min="2566" max="2566" width="9.7109375" style="1254" customWidth="1"/>
    <col min="2567" max="2567" width="9.140625" style="1254" customWidth="1"/>
    <col min="2568" max="2568" width="8.7109375" style="1254" customWidth="1"/>
    <col min="2569" max="2816" width="9.7109375" style="1254"/>
    <col min="2817" max="2817" width="24.42578125" style="1254" customWidth="1"/>
    <col min="2818" max="2818" width="9.28515625" style="1254" customWidth="1"/>
    <col min="2819" max="2819" width="10.85546875" style="1254" customWidth="1"/>
    <col min="2820" max="2820" width="12.140625" style="1254" customWidth="1"/>
    <col min="2821" max="2821" width="11.42578125" style="1254" customWidth="1"/>
    <col min="2822" max="2822" width="9.7109375" style="1254" customWidth="1"/>
    <col min="2823" max="2823" width="9.140625" style="1254" customWidth="1"/>
    <col min="2824" max="2824" width="8.7109375" style="1254" customWidth="1"/>
    <col min="2825" max="3072" width="9.7109375" style="1254"/>
    <col min="3073" max="3073" width="24.42578125" style="1254" customWidth="1"/>
    <col min="3074" max="3074" width="9.28515625" style="1254" customWidth="1"/>
    <col min="3075" max="3075" width="10.85546875" style="1254" customWidth="1"/>
    <col min="3076" max="3076" width="12.140625" style="1254" customWidth="1"/>
    <col min="3077" max="3077" width="11.42578125" style="1254" customWidth="1"/>
    <col min="3078" max="3078" width="9.7109375" style="1254" customWidth="1"/>
    <col min="3079" max="3079" width="9.140625" style="1254" customWidth="1"/>
    <col min="3080" max="3080" width="8.7109375" style="1254" customWidth="1"/>
    <col min="3081" max="3328" width="9.7109375" style="1254"/>
    <col min="3329" max="3329" width="24.42578125" style="1254" customWidth="1"/>
    <col min="3330" max="3330" width="9.28515625" style="1254" customWidth="1"/>
    <col min="3331" max="3331" width="10.85546875" style="1254" customWidth="1"/>
    <col min="3332" max="3332" width="12.140625" style="1254" customWidth="1"/>
    <col min="3333" max="3333" width="11.42578125" style="1254" customWidth="1"/>
    <col min="3334" max="3334" width="9.7109375" style="1254" customWidth="1"/>
    <col min="3335" max="3335" width="9.140625" style="1254" customWidth="1"/>
    <col min="3336" max="3336" width="8.7109375" style="1254" customWidth="1"/>
    <col min="3337" max="3584" width="9.7109375" style="1254"/>
    <col min="3585" max="3585" width="24.42578125" style="1254" customWidth="1"/>
    <col min="3586" max="3586" width="9.28515625" style="1254" customWidth="1"/>
    <col min="3587" max="3587" width="10.85546875" style="1254" customWidth="1"/>
    <col min="3588" max="3588" width="12.140625" style="1254" customWidth="1"/>
    <col min="3589" max="3589" width="11.42578125" style="1254" customWidth="1"/>
    <col min="3590" max="3590" width="9.7109375" style="1254" customWidth="1"/>
    <col min="3591" max="3591" width="9.140625" style="1254" customWidth="1"/>
    <col min="3592" max="3592" width="8.7109375" style="1254" customWidth="1"/>
    <col min="3593" max="3840" width="9.7109375" style="1254"/>
    <col min="3841" max="3841" width="24.42578125" style="1254" customWidth="1"/>
    <col min="3842" max="3842" width="9.28515625" style="1254" customWidth="1"/>
    <col min="3843" max="3843" width="10.85546875" style="1254" customWidth="1"/>
    <col min="3844" max="3844" width="12.140625" style="1254" customWidth="1"/>
    <col min="3845" max="3845" width="11.42578125" style="1254" customWidth="1"/>
    <col min="3846" max="3846" width="9.7109375" style="1254" customWidth="1"/>
    <col min="3847" max="3847" width="9.140625" style="1254" customWidth="1"/>
    <col min="3848" max="3848" width="8.7109375" style="1254" customWidth="1"/>
    <col min="3849" max="4096" width="9.7109375" style="1254"/>
    <col min="4097" max="4097" width="24.42578125" style="1254" customWidth="1"/>
    <col min="4098" max="4098" width="9.28515625" style="1254" customWidth="1"/>
    <col min="4099" max="4099" width="10.85546875" style="1254" customWidth="1"/>
    <col min="4100" max="4100" width="12.140625" style="1254" customWidth="1"/>
    <col min="4101" max="4101" width="11.42578125" style="1254" customWidth="1"/>
    <col min="4102" max="4102" width="9.7109375" style="1254" customWidth="1"/>
    <col min="4103" max="4103" width="9.140625" style="1254" customWidth="1"/>
    <col min="4104" max="4104" width="8.7109375" style="1254" customWidth="1"/>
    <col min="4105" max="4352" width="9.7109375" style="1254"/>
    <col min="4353" max="4353" width="24.42578125" style="1254" customWidth="1"/>
    <col min="4354" max="4354" width="9.28515625" style="1254" customWidth="1"/>
    <col min="4355" max="4355" width="10.85546875" style="1254" customWidth="1"/>
    <col min="4356" max="4356" width="12.140625" style="1254" customWidth="1"/>
    <col min="4357" max="4357" width="11.42578125" style="1254" customWidth="1"/>
    <col min="4358" max="4358" width="9.7109375" style="1254" customWidth="1"/>
    <col min="4359" max="4359" width="9.140625" style="1254" customWidth="1"/>
    <col min="4360" max="4360" width="8.7109375" style="1254" customWidth="1"/>
    <col min="4361" max="4608" width="9.7109375" style="1254"/>
    <col min="4609" max="4609" width="24.42578125" style="1254" customWidth="1"/>
    <col min="4610" max="4610" width="9.28515625" style="1254" customWidth="1"/>
    <col min="4611" max="4611" width="10.85546875" style="1254" customWidth="1"/>
    <col min="4612" max="4612" width="12.140625" style="1254" customWidth="1"/>
    <col min="4613" max="4613" width="11.42578125" style="1254" customWidth="1"/>
    <col min="4614" max="4614" width="9.7109375" style="1254" customWidth="1"/>
    <col min="4615" max="4615" width="9.140625" style="1254" customWidth="1"/>
    <col min="4616" max="4616" width="8.7109375" style="1254" customWidth="1"/>
    <col min="4617" max="4864" width="9.7109375" style="1254"/>
    <col min="4865" max="4865" width="24.42578125" style="1254" customWidth="1"/>
    <col min="4866" max="4866" width="9.28515625" style="1254" customWidth="1"/>
    <col min="4867" max="4867" width="10.85546875" style="1254" customWidth="1"/>
    <col min="4868" max="4868" width="12.140625" style="1254" customWidth="1"/>
    <col min="4869" max="4869" width="11.42578125" style="1254" customWidth="1"/>
    <col min="4870" max="4870" width="9.7109375" style="1254" customWidth="1"/>
    <col min="4871" max="4871" width="9.140625" style="1254" customWidth="1"/>
    <col min="4872" max="4872" width="8.7109375" style="1254" customWidth="1"/>
    <col min="4873" max="5120" width="9.7109375" style="1254"/>
    <col min="5121" max="5121" width="24.42578125" style="1254" customWidth="1"/>
    <col min="5122" max="5122" width="9.28515625" style="1254" customWidth="1"/>
    <col min="5123" max="5123" width="10.85546875" style="1254" customWidth="1"/>
    <col min="5124" max="5124" width="12.140625" style="1254" customWidth="1"/>
    <col min="5125" max="5125" width="11.42578125" style="1254" customWidth="1"/>
    <col min="5126" max="5126" width="9.7109375" style="1254" customWidth="1"/>
    <col min="5127" max="5127" width="9.140625" style="1254" customWidth="1"/>
    <col min="5128" max="5128" width="8.7109375" style="1254" customWidth="1"/>
    <col min="5129" max="5376" width="9.7109375" style="1254"/>
    <col min="5377" max="5377" width="24.42578125" style="1254" customWidth="1"/>
    <col min="5378" max="5378" width="9.28515625" style="1254" customWidth="1"/>
    <col min="5379" max="5379" width="10.85546875" style="1254" customWidth="1"/>
    <col min="5380" max="5380" width="12.140625" style="1254" customWidth="1"/>
    <col min="5381" max="5381" width="11.42578125" style="1254" customWidth="1"/>
    <col min="5382" max="5382" width="9.7109375" style="1254" customWidth="1"/>
    <col min="5383" max="5383" width="9.140625" style="1254" customWidth="1"/>
    <col min="5384" max="5384" width="8.7109375" style="1254" customWidth="1"/>
    <col min="5385" max="5632" width="9.7109375" style="1254"/>
    <col min="5633" max="5633" width="24.42578125" style="1254" customWidth="1"/>
    <col min="5634" max="5634" width="9.28515625" style="1254" customWidth="1"/>
    <col min="5635" max="5635" width="10.85546875" style="1254" customWidth="1"/>
    <col min="5636" max="5636" width="12.140625" style="1254" customWidth="1"/>
    <col min="5637" max="5637" width="11.42578125" style="1254" customWidth="1"/>
    <col min="5638" max="5638" width="9.7109375" style="1254" customWidth="1"/>
    <col min="5639" max="5639" width="9.140625" style="1254" customWidth="1"/>
    <col min="5640" max="5640" width="8.7109375" style="1254" customWidth="1"/>
    <col min="5641" max="5888" width="9.7109375" style="1254"/>
    <col min="5889" max="5889" width="24.42578125" style="1254" customWidth="1"/>
    <col min="5890" max="5890" width="9.28515625" style="1254" customWidth="1"/>
    <col min="5891" max="5891" width="10.85546875" style="1254" customWidth="1"/>
    <col min="5892" max="5892" width="12.140625" style="1254" customWidth="1"/>
    <col min="5893" max="5893" width="11.42578125" style="1254" customWidth="1"/>
    <col min="5894" max="5894" width="9.7109375" style="1254" customWidth="1"/>
    <col min="5895" max="5895" width="9.140625" style="1254" customWidth="1"/>
    <col min="5896" max="5896" width="8.7109375" style="1254" customWidth="1"/>
    <col min="5897" max="6144" width="9.7109375" style="1254"/>
    <col min="6145" max="6145" width="24.42578125" style="1254" customWidth="1"/>
    <col min="6146" max="6146" width="9.28515625" style="1254" customWidth="1"/>
    <col min="6147" max="6147" width="10.85546875" style="1254" customWidth="1"/>
    <col min="6148" max="6148" width="12.140625" style="1254" customWidth="1"/>
    <col min="6149" max="6149" width="11.42578125" style="1254" customWidth="1"/>
    <col min="6150" max="6150" width="9.7109375" style="1254" customWidth="1"/>
    <col min="6151" max="6151" width="9.140625" style="1254" customWidth="1"/>
    <col min="6152" max="6152" width="8.7109375" style="1254" customWidth="1"/>
    <col min="6153" max="6400" width="9.7109375" style="1254"/>
    <col min="6401" max="6401" width="24.42578125" style="1254" customWidth="1"/>
    <col min="6402" max="6402" width="9.28515625" style="1254" customWidth="1"/>
    <col min="6403" max="6403" width="10.85546875" style="1254" customWidth="1"/>
    <col min="6404" max="6404" width="12.140625" style="1254" customWidth="1"/>
    <col min="6405" max="6405" width="11.42578125" style="1254" customWidth="1"/>
    <col min="6406" max="6406" width="9.7109375" style="1254" customWidth="1"/>
    <col min="6407" max="6407" width="9.140625" style="1254" customWidth="1"/>
    <col min="6408" max="6408" width="8.7109375" style="1254" customWidth="1"/>
    <col min="6409" max="6656" width="9.7109375" style="1254"/>
    <col min="6657" max="6657" width="24.42578125" style="1254" customWidth="1"/>
    <col min="6658" max="6658" width="9.28515625" style="1254" customWidth="1"/>
    <col min="6659" max="6659" width="10.85546875" style="1254" customWidth="1"/>
    <col min="6660" max="6660" width="12.140625" style="1254" customWidth="1"/>
    <col min="6661" max="6661" width="11.42578125" style="1254" customWidth="1"/>
    <col min="6662" max="6662" width="9.7109375" style="1254" customWidth="1"/>
    <col min="6663" max="6663" width="9.140625" style="1254" customWidth="1"/>
    <col min="6664" max="6664" width="8.7109375" style="1254" customWidth="1"/>
    <col min="6665" max="6912" width="9.7109375" style="1254"/>
    <col min="6913" max="6913" width="24.42578125" style="1254" customWidth="1"/>
    <col min="6914" max="6914" width="9.28515625" style="1254" customWidth="1"/>
    <col min="6915" max="6915" width="10.85546875" style="1254" customWidth="1"/>
    <col min="6916" max="6916" width="12.140625" style="1254" customWidth="1"/>
    <col min="6917" max="6917" width="11.42578125" style="1254" customWidth="1"/>
    <col min="6918" max="6918" width="9.7109375" style="1254" customWidth="1"/>
    <col min="6919" max="6919" width="9.140625" style="1254" customWidth="1"/>
    <col min="6920" max="6920" width="8.7109375" style="1254" customWidth="1"/>
    <col min="6921" max="7168" width="9.7109375" style="1254"/>
    <col min="7169" max="7169" width="24.42578125" style="1254" customWidth="1"/>
    <col min="7170" max="7170" width="9.28515625" style="1254" customWidth="1"/>
    <col min="7171" max="7171" width="10.85546875" style="1254" customWidth="1"/>
    <col min="7172" max="7172" width="12.140625" style="1254" customWidth="1"/>
    <col min="7173" max="7173" width="11.42578125" style="1254" customWidth="1"/>
    <col min="7174" max="7174" width="9.7109375" style="1254" customWidth="1"/>
    <col min="7175" max="7175" width="9.140625" style="1254" customWidth="1"/>
    <col min="7176" max="7176" width="8.7109375" style="1254" customWidth="1"/>
    <col min="7177" max="7424" width="9.7109375" style="1254"/>
    <col min="7425" max="7425" width="24.42578125" style="1254" customWidth="1"/>
    <col min="7426" max="7426" width="9.28515625" style="1254" customWidth="1"/>
    <col min="7427" max="7427" width="10.85546875" style="1254" customWidth="1"/>
    <col min="7428" max="7428" width="12.140625" style="1254" customWidth="1"/>
    <col min="7429" max="7429" width="11.42578125" style="1254" customWidth="1"/>
    <col min="7430" max="7430" width="9.7109375" style="1254" customWidth="1"/>
    <col min="7431" max="7431" width="9.140625" style="1254" customWidth="1"/>
    <col min="7432" max="7432" width="8.7109375" style="1254" customWidth="1"/>
    <col min="7433" max="7680" width="9.7109375" style="1254"/>
    <col min="7681" max="7681" width="24.42578125" style="1254" customWidth="1"/>
    <col min="7682" max="7682" width="9.28515625" style="1254" customWidth="1"/>
    <col min="7683" max="7683" width="10.85546875" style="1254" customWidth="1"/>
    <col min="7684" max="7684" width="12.140625" style="1254" customWidth="1"/>
    <col min="7685" max="7685" width="11.42578125" style="1254" customWidth="1"/>
    <col min="7686" max="7686" width="9.7109375" style="1254" customWidth="1"/>
    <col min="7687" max="7687" width="9.140625" style="1254" customWidth="1"/>
    <col min="7688" max="7688" width="8.7109375" style="1254" customWidth="1"/>
    <col min="7689" max="7936" width="9.7109375" style="1254"/>
    <col min="7937" max="7937" width="24.42578125" style="1254" customWidth="1"/>
    <col min="7938" max="7938" width="9.28515625" style="1254" customWidth="1"/>
    <col min="7939" max="7939" width="10.85546875" style="1254" customWidth="1"/>
    <col min="7940" max="7940" width="12.140625" style="1254" customWidth="1"/>
    <col min="7941" max="7941" width="11.42578125" style="1254" customWidth="1"/>
    <col min="7942" max="7942" width="9.7109375" style="1254" customWidth="1"/>
    <col min="7943" max="7943" width="9.140625" style="1254" customWidth="1"/>
    <col min="7944" max="7944" width="8.7109375" style="1254" customWidth="1"/>
    <col min="7945" max="8192" width="9.7109375" style="1254"/>
    <col min="8193" max="8193" width="24.42578125" style="1254" customWidth="1"/>
    <col min="8194" max="8194" width="9.28515625" style="1254" customWidth="1"/>
    <col min="8195" max="8195" width="10.85546875" style="1254" customWidth="1"/>
    <col min="8196" max="8196" width="12.140625" style="1254" customWidth="1"/>
    <col min="8197" max="8197" width="11.42578125" style="1254" customWidth="1"/>
    <col min="8198" max="8198" width="9.7109375" style="1254" customWidth="1"/>
    <col min="8199" max="8199" width="9.140625" style="1254" customWidth="1"/>
    <col min="8200" max="8200" width="8.7109375" style="1254" customWidth="1"/>
    <col min="8201" max="8448" width="9.7109375" style="1254"/>
    <col min="8449" max="8449" width="24.42578125" style="1254" customWidth="1"/>
    <col min="8450" max="8450" width="9.28515625" style="1254" customWidth="1"/>
    <col min="8451" max="8451" width="10.85546875" style="1254" customWidth="1"/>
    <col min="8452" max="8452" width="12.140625" style="1254" customWidth="1"/>
    <col min="8453" max="8453" width="11.42578125" style="1254" customWidth="1"/>
    <col min="8454" max="8454" width="9.7109375" style="1254" customWidth="1"/>
    <col min="8455" max="8455" width="9.140625" style="1254" customWidth="1"/>
    <col min="8456" max="8456" width="8.7109375" style="1254" customWidth="1"/>
    <col min="8457" max="8704" width="9.7109375" style="1254"/>
    <col min="8705" max="8705" width="24.42578125" style="1254" customWidth="1"/>
    <col min="8706" max="8706" width="9.28515625" style="1254" customWidth="1"/>
    <col min="8707" max="8707" width="10.85546875" style="1254" customWidth="1"/>
    <col min="8708" max="8708" width="12.140625" style="1254" customWidth="1"/>
    <col min="8709" max="8709" width="11.42578125" style="1254" customWidth="1"/>
    <col min="8710" max="8710" width="9.7109375" style="1254" customWidth="1"/>
    <col min="8711" max="8711" width="9.140625" style="1254" customWidth="1"/>
    <col min="8712" max="8712" width="8.7109375" style="1254" customWidth="1"/>
    <col min="8713" max="8960" width="9.7109375" style="1254"/>
    <col min="8961" max="8961" width="24.42578125" style="1254" customWidth="1"/>
    <col min="8962" max="8962" width="9.28515625" style="1254" customWidth="1"/>
    <col min="8963" max="8963" width="10.85546875" style="1254" customWidth="1"/>
    <col min="8964" max="8964" width="12.140625" style="1254" customWidth="1"/>
    <col min="8965" max="8965" width="11.42578125" style="1254" customWidth="1"/>
    <col min="8966" max="8966" width="9.7109375" style="1254" customWidth="1"/>
    <col min="8967" max="8967" width="9.140625" style="1254" customWidth="1"/>
    <col min="8968" max="8968" width="8.7109375" style="1254" customWidth="1"/>
    <col min="8969" max="9216" width="9.7109375" style="1254"/>
    <col min="9217" max="9217" width="24.42578125" style="1254" customWidth="1"/>
    <col min="9218" max="9218" width="9.28515625" style="1254" customWidth="1"/>
    <col min="9219" max="9219" width="10.85546875" style="1254" customWidth="1"/>
    <col min="9220" max="9220" width="12.140625" style="1254" customWidth="1"/>
    <col min="9221" max="9221" width="11.42578125" style="1254" customWidth="1"/>
    <col min="9222" max="9222" width="9.7109375" style="1254" customWidth="1"/>
    <col min="9223" max="9223" width="9.140625" style="1254" customWidth="1"/>
    <col min="9224" max="9224" width="8.7109375" style="1254" customWidth="1"/>
    <col min="9225" max="9472" width="9.7109375" style="1254"/>
    <col min="9473" max="9473" width="24.42578125" style="1254" customWidth="1"/>
    <col min="9474" max="9474" width="9.28515625" style="1254" customWidth="1"/>
    <col min="9475" max="9475" width="10.85546875" style="1254" customWidth="1"/>
    <col min="9476" max="9476" width="12.140625" style="1254" customWidth="1"/>
    <col min="9477" max="9477" width="11.42578125" style="1254" customWidth="1"/>
    <col min="9478" max="9478" width="9.7109375" style="1254" customWidth="1"/>
    <col min="9479" max="9479" width="9.140625" style="1254" customWidth="1"/>
    <col min="9480" max="9480" width="8.7109375" style="1254" customWidth="1"/>
    <col min="9481" max="9728" width="9.7109375" style="1254"/>
    <col min="9729" max="9729" width="24.42578125" style="1254" customWidth="1"/>
    <col min="9730" max="9730" width="9.28515625" style="1254" customWidth="1"/>
    <col min="9731" max="9731" width="10.85546875" style="1254" customWidth="1"/>
    <col min="9732" max="9732" width="12.140625" style="1254" customWidth="1"/>
    <col min="9733" max="9733" width="11.42578125" style="1254" customWidth="1"/>
    <col min="9734" max="9734" width="9.7109375" style="1254" customWidth="1"/>
    <col min="9735" max="9735" width="9.140625" style="1254" customWidth="1"/>
    <col min="9736" max="9736" width="8.7109375" style="1254" customWidth="1"/>
    <col min="9737" max="9984" width="9.7109375" style="1254"/>
    <col min="9985" max="9985" width="24.42578125" style="1254" customWidth="1"/>
    <col min="9986" max="9986" width="9.28515625" style="1254" customWidth="1"/>
    <col min="9987" max="9987" width="10.85546875" style="1254" customWidth="1"/>
    <col min="9988" max="9988" width="12.140625" style="1254" customWidth="1"/>
    <col min="9989" max="9989" width="11.42578125" style="1254" customWidth="1"/>
    <col min="9990" max="9990" width="9.7109375" style="1254" customWidth="1"/>
    <col min="9991" max="9991" width="9.140625" style="1254" customWidth="1"/>
    <col min="9992" max="9992" width="8.7109375" style="1254" customWidth="1"/>
    <col min="9993" max="10240" width="9.7109375" style="1254"/>
    <col min="10241" max="10241" width="24.42578125" style="1254" customWidth="1"/>
    <col min="10242" max="10242" width="9.28515625" style="1254" customWidth="1"/>
    <col min="10243" max="10243" width="10.85546875" style="1254" customWidth="1"/>
    <col min="10244" max="10244" width="12.140625" style="1254" customWidth="1"/>
    <col min="10245" max="10245" width="11.42578125" style="1254" customWidth="1"/>
    <col min="10246" max="10246" width="9.7109375" style="1254" customWidth="1"/>
    <col min="10247" max="10247" width="9.140625" style="1254" customWidth="1"/>
    <col min="10248" max="10248" width="8.7109375" style="1254" customWidth="1"/>
    <col min="10249" max="10496" width="9.7109375" style="1254"/>
    <col min="10497" max="10497" width="24.42578125" style="1254" customWidth="1"/>
    <col min="10498" max="10498" width="9.28515625" style="1254" customWidth="1"/>
    <col min="10499" max="10499" width="10.85546875" style="1254" customWidth="1"/>
    <col min="10500" max="10500" width="12.140625" style="1254" customWidth="1"/>
    <col min="10501" max="10501" width="11.42578125" style="1254" customWidth="1"/>
    <col min="10502" max="10502" width="9.7109375" style="1254" customWidth="1"/>
    <col min="10503" max="10503" width="9.140625" style="1254" customWidth="1"/>
    <col min="10504" max="10504" width="8.7109375" style="1254" customWidth="1"/>
    <col min="10505" max="10752" width="9.7109375" style="1254"/>
    <col min="10753" max="10753" width="24.42578125" style="1254" customWidth="1"/>
    <col min="10754" max="10754" width="9.28515625" style="1254" customWidth="1"/>
    <col min="10755" max="10755" width="10.85546875" style="1254" customWidth="1"/>
    <col min="10756" max="10756" width="12.140625" style="1254" customWidth="1"/>
    <col min="10757" max="10757" width="11.42578125" style="1254" customWidth="1"/>
    <col min="10758" max="10758" width="9.7109375" style="1254" customWidth="1"/>
    <col min="10759" max="10759" width="9.140625" style="1254" customWidth="1"/>
    <col min="10760" max="10760" width="8.7109375" style="1254" customWidth="1"/>
    <col min="10761" max="11008" width="9.7109375" style="1254"/>
    <col min="11009" max="11009" width="24.42578125" style="1254" customWidth="1"/>
    <col min="11010" max="11010" width="9.28515625" style="1254" customWidth="1"/>
    <col min="11011" max="11011" width="10.85546875" style="1254" customWidth="1"/>
    <col min="11012" max="11012" width="12.140625" style="1254" customWidth="1"/>
    <col min="11013" max="11013" width="11.42578125" style="1254" customWidth="1"/>
    <col min="11014" max="11014" width="9.7109375" style="1254" customWidth="1"/>
    <col min="11015" max="11015" width="9.140625" style="1254" customWidth="1"/>
    <col min="11016" max="11016" width="8.7109375" style="1254" customWidth="1"/>
    <col min="11017" max="11264" width="9.7109375" style="1254"/>
    <col min="11265" max="11265" width="24.42578125" style="1254" customWidth="1"/>
    <col min="11266" max="11266" width="9.28515625" style="1254" customWidth="1"/>
    <col min="11267" max="11267" width="10.85546875" style="1254" customWidth="1"/>
    <col min="11268" max="11268" width="12.140625" style="1254" customWidth="1"/>
    <col min="11269" max="11269" width="11.42578125" style="1254" customWidth="1"/>
    <col min="11270" max="11270" width="9.7109375" style="1254" customWidth="1"/>
    <col min="11271" max="11271" width="9.140625" style="1254" customWidth="1"/>
    <col min="11272" max="11272" width="8.7109375" style="1254" customWidth="1"/>
    <col min="11273" max="11520" width="9.7109375" style="1254"/>
    <col min="11521" max="11521" width="24.42578125" style="1254" customWidth="1"/>
    <col min="11522" max="11522" width="9.28515625" style="1254" customWidth="1"/>
    <col min="11523" max="11523" width="10.85546875" style="1254" customWidth="1"/>
    <col min="11524" max="11524" width="12.140625" style="1254" customWidth="1"/>
    <col min="11525" max="11525" width="11.42578125" style="1254" customWidth="1"/>
    <col min="11526" max="11526" width="9.7109375" style="1254" customWidth="1"/>
    <col min="11527" max="11527" width="9.140625" style="1254" customWidth="1"/>
    <col min="11528" max="11528" width="8.7109375" style="1254" customWidth="1"/>
    <col min="11529" max="11776" width="9.7109375" style="1254"/>
    <col min="11777" max="11777" width="24.42578125" style="1254" customWidth="1"/>
    <col min="11778" max="11778" width="9.28515625" style="1254" customWidth="1"/>
    <col min="11779" max="11779" width="10.85546875" style="1254" customWidth="1"/>
    <col min="11780" max="11780" width="12.140625" style="1254" customWidth="1"/>
    <col min="11781" max="11781" width="11.42578125" style="1254" customWidth="1"/>
    <col min="11782" max="11782" width="9.7109375" style="1254" customWidth="1"/>
    <col min="11783" max="11783" width="9.140625" style="1254" customWidth="1"/>
    <col min="11784" max="11784" width="8.7109375" style="1254" customWidth="1"/>
    <col min="11785" max="12032" width="9.7109375" style="1254"/>
    <col min="12033" max="12033" width="24.42578125" style="1254" customWidth="1"/>
    <col min="12034" max="12034" width="9.28515625" style="1254" customWidth="1"/>
    <col min="12035" max="12035" width="10.85546875" style="1254" customWidth="1"/>
    <col min="12036" max="12036" width="12.140625" style="1254" customWidth="1"/>
    <col min="12037" max="12037" width="11.42578125" style="1254" customWidth="1"/>
    <col min="12038" max="12038" width="9.7109375" style="1254" customWidth="1"/>
    <col min="12039" max="12039" width="9.140625" style="1254" customWidth="1"/>
    <col min="12040" max="12040" width="8.7109375" style="1254" customWidth="1"/>
    <col min="12041" max="12288" width="9.7109375" style="1254"/>
    <col min="12289" max="12289" width="24.42578125" style="1254" customWidth="1"/>
    <col min="12290" max="12290" width="9.28515625" style="1254" customWidth="1"/>
    <col min="12291" max="12291" width="10.85546875" style="1254" customWidth="1"/>
    <col min="12292" max="12292" width="12.140625" style="1254" customWidth="1"/>
    <col min="12293" max="12293" width="11.42578125" style="1254" customWidth="1"/>
    <col min="12294" max="12294" width="9.7109375" style="1254" customWidth="1"/>
    <col min="12295" max="12295" width="9.140625" style="1254" customWidth="1"/>
    <col min="12296" max="12296" width="8.7109375" style="1254" customWidth="1"/>
    <col min="12297" max="12544" width="9.7109375" style="1254"/>
    <col min="12545" max="12545" width="24.42578125" style="1254" customWidth="1"/>
    <col min="12546" max="12546" width="9.28515625" style="1254" customWidth="1"/>
    <col min="12547" max="12547" width="10.85546875" style="1254" customWidth="1"/>
    <col min="12548" max="12548" width="12.140625" style="1254" customWidth="1"/>
    <col min="12549" max="12549" width="11.42578125" style="1254" customWidth="1"/>
    <col min="12550" max="12550" width="9.7109375" style="1254" customWidth="1"/>
    <col min="12551" max="12551" width="9.140625" style="1254" customWidth="1"/>
    <col min="12552" max="12552" width="8.7109375" style="1254" customWidth="1"/>
    <col min="12553" max="12800" width="9.7109375" style="1254"/>
    <col min="12801" max="12801" width="24.42578125" style="1254" customWidth="1"/>
    <col min="12802" max="12802" width="9.28515625" style="1254" customWidth="1"/>
    <col min="12803" max="12803" width="10.85546875" style="1254" customWidth="1"/>
    <col min="12804" max="12804" width="12.140625" style="1254" customWidth="1"/>
    <col min="12805" max="12805" width="11.42578125" style="1254" customWidth="1"/>
    <col min="12806" max="12806" width="9.7109375" style="1254" customWidth="1"/>
    <col min="12807" max="12807" width="9.140625" style="1254" customWidth="1"/>
    <col min="12808" max="12808" width="8.7109375" style="1254" customWidth="1"/>
    <col min="12809" max="13056" width="9.7109375" style="1254"/>
    <col min="13057" max="13057" width="24.42578125" style="1254" customWidth="1"/>
    <col min="13058" max="13058" width="9.28515625" style="1254" customWidth="1"/>
    <col min="13059" max="13059" width="10.85546875" style="1254" customWidth="1"/>
    <col min="13060" max="13060" width="12.140625" style="1254" customWidth="1"/>
    <col min="13061" max="13061" width="11.42578125" style="1254" customWidth="1"/>
    <col min="13062" max="13062" width="9.7109375" style="1254" customWidth="1"/>
    <col min="13063" max="13063" width="9.140625" style="1254" customWidth="1"/>
    <col min="13064" max="13064" width="8.7109375" style="1254" customWidth="1"/>
    <col min="13065" max="13312" width="9.7109375" style="1254"/>
    <col min="13313" max="13313" width="24.42578125" style="1254" customWidth="1"/>
    <col min="13314" max="13314" width="9.28515625" style="1254" customWidth="1"/>
    <col min="13315" max="13315" width="10.85546875" style="1254" customWidth="1"/>
    <col min="13316" max="13316" width="12.140625" style="1254" customWidth="1"/>
    <col min="13317" max="13317" width="11.42578125" style="1254" customWidth="1"/>
    <col min="13318" max="13318" width="9.7109375" style="1254" customWidth="1"/>
    <col min="13319" max="13319" width="9.140625" style="1254" customWidth="1"/>
    <col min="13320" max="13320" width="8.7109375" style="1254" customWidth="1"/>
    <col min="13321" max="13568" width="9.7109375" style="1254"/>
    <col min="13569" max="13569" width="24.42578125" style="1254" customWidth="1"/>
    <col min="13570" max="13570" width="9.28515625" style="1254" customWidth="1"/>
    <col min="13571" max="13571" width="10.85546875" style="1254" customWidth="1"/>
    <col min="13572" max="13572" width="12.140625" style="1254" customWidth="1"/>
    <col min="13573" max="13573" width="11.42578125" style="1254" customWidth="1"/>
    <col min="13574" max="13574" width="9.7109375" style="1254" customWidth="1"/>
    <col min="13575" max="13575" width="9.140625" style="1254" customWidth="1"/>
    <col min="13576" max="13576" width="8.7109375" style="1254" customWidth="1"/>
    <col min="13577" max="13824" width="9.7109375" style="1254"/>
    <col min="13825" max="13825" width="24.42578125" style="1254" customWidth="1"/>
    <col min="13826" max="13826" width="9.28515625" style="1254" customWidth="1"/>
    <col min="13827" max="13827" width="10.85546875" style="1254" customWidth="1"/>
    <col min="13828" max="13828" width="12.140625" style="1254" customWidth="1"/>
    <col min="13829" max="13829" width="11.42578125" style="1254" customWidth="1"/>
    <col min="13830" max="13830" width="9.7109375" style="1254" customWidth="1"/>
    <col min="13831" max="13831" width="9.140625" style="1254" customWidth="1"/>
    <col min="13832" max="13832" width="8.7109375" style="1254" customWidth="1"/>
    <col min="13833" max="14080" width="9.7109375" style="1254"/>
    <col min="14081" max="14081" width="24.42578125" style="1254" customWidth="1"/>
    <col min="14082" max="14082" width="9.28515625" style="1254" customWidth="1"/>
    <col min="14083" max="14083" width="10.85546875" style="1254" customWidth="1"/>
    <col min="14084" max="14084" width="12.140625" style="1254" customWidth="1"/>
    <col min="14085" max="14085" width="11.42578125" style="1254" customWidth="1"/>
    <col min="14086" max="14086" width="9.7109375" style="1254" customWidth="1"/>
    <col min="14087" max="14087" width="9.140625" style="1254" customWidth="1"/>
    <col min="14088" max="14088" width="8.7109375" style="1254" customWidth="1"/>
    <col min="14089" max="14336" width="9.7109375" style="1254"/>
    <col min="14337" max="14337" width="24.42578125" style="1254" customWidth="1"/>
    <col min="14338" max="14338" width="9.28515625" style="1254" customWidth="1"/>
    <col min="14339" max="14339" width="10.85546875" style="1254" customWidth="1"/>
    <col min="14340" max="14340" width="12.140625" style="1254" customWidth="1"/>
    <col min="14341" max="14341" width="11.42578125" style="1254" customWidth="1"/>
    <col min="14342" max="14342" width="9.7109375" style="1254" customWidth="1"/>
    <col min="14343" max="14343" width="9.140625" style="1254" customWidth="1"/>
    <col min="14344" max="14344" width="8.7109375" style="1254" customWidth="1"/>
    <col min="14345" max="14592" width="9.7109375" style="1254"/>
    <col min="14593" max="14593" width="24.42578125" style="1254" customWidth="1"/>
    <col min="14594" max="14594" width="9.28515625" style="1254" customWidth="1"/>
    <col min="14595" max="14595" width="10.85546875" style="1254" customWidth="1"/>
    <col min="14596" max="14596" width="12.140625" style="1254" customWidth="1"/>
    <col min="14597" max="14597" width="11.42578125" style="1254" customWidth="1"/>
    <col min="14598" max="14598" width="9.7109375" style="1254" customWidth="1"/>
    <col min="14599" max="14599" width="9.140625" style="1254" customWidth="1"/>
    <col min="14600" max="14600" width="8.7109375" style="1254" customWidth="1"/>
    <col min="14601" max="14848" width="9.7109375" style="1254"/>
    <col min="14849" max="14849" width="24.42578125" style="1254" customWidth="1"/>
    <col min="14850" max="14850" width="9.28515625" style="1254" customWidth="1"/>
    <col min="14851" max="14851" width="10.85546875" style="1254" customWidth="1"/>
    <col min="14852" max="14852" width="12.140625" style="1254" customWidth="1"/>
    <col min="14853" max="14853" width="11.42578125" style="1254" customWidth="1"/>
    <col min="14854" max="14854" width="9.7109375" style="1254" customWidth="1"/>
    <col min="14855" max="14855" width="9.140625" style="1254" customWidth="1"/>
    <col min="14856" max="14856" width="8.7109375" style="1254" customWidth="1"/>
    <col min="14857" max="15104" width="9.7109375" style="1254"/>
    <col min="15105" max="15105" width="24.42578125" style="1254" customWidth="1"/>
    <col min="15106" max="15106" width="9.28515625" style="1254" customWidth="1"/>
    <col min="15107" max="15107" width="10.85546875" style="1254" customWidth="1"/>
    <col min="15108" max="15108" width="12.140625" style="1254" customWidth="1"/>
    <col min="15109" max="15109" width="11.42578125" style="1254" customWidth="1"/>
    <col min="15110" max="15110" width="9.7109375" style="1254" customWidth="1"/>
    <col min="15111" max="15111" width="9.140625" style="1254" customWidth="1"/>
    <col min="15112" max="15112" width="8.7109375" style="1254" customWidth="1"/>
    <col min="15113" max="15360" width="9.7109375" style="1254"/>
    <col min="15361" max="15361" width="24.42578125" style="1254" customWidth="1"/>
    <col min="15362" max="15362" width="9.28515625" style="1254" customWidth="1"/>
    <col min="15363" max="15363" width="10.85546875" style="1254" customWidth="1"/>
    <col min="15364" max="15364" width="12.140625" style="1254" customWidth="1"/>
    <col min="15365" max="15365" width="11.42578125" style="1254" customWidth="1"/>
    <col min="15366" max="15366" width="9.7109375" style="1254" customWidth="1"/>
    <col min="15367" max="15367" width="9.140625" style="1254" customWidth="1"/>
    <col min="15368" max="15368" width="8.7109375" style="1254" customWidth="1"/>
    <col min="15369" max="15616" width="9.7109375" style="1254"/>
    <col min="15617" max="15617" width="24.42578125" style="1254" customWidth="1"/>
    <col min="15618" max="15618" width="9.28515625" style="1254" customWidth="1"/>
    <col min="15619" max="15619" width="10.85546875" style="1254" customWidth="1"/>
    <col min="15620" max="15620" width="12.140625" style="1254" customWidth="1"/>
    <col min="15621" max="15621" width="11.42578125" style="1254" customWidth="1"/>
    <col min="15622" max="15622" width="9.7109375" style="1254" customWidth="1"/>
    <col min="15623" max="15623" width="9.140625" style="1254" customWidth="1"/>
    <col min="15624" max="15624" width="8.7109375" style="1254" customWidth="1"/>
    <col min="15625" max="15872" width="9.7109375" style="1254"/>
    <col min="15873" max="15873" width="24.42578125" style="1254" customWidth="1"/>
    <col min="15874" max="15874" width="9.28515625" style="1254" customWidth="1"/>
    <col min="15875" max="15875" width="10.85546875" style="1254" customWidth="1"/>
    <col min="15876" max="15876" width="12.140625" style="1254" customWidth="1"/>
    <col min="15877" max="15877" width="11.42578125" style="1254" customWidth="1"/>
    <col min="15878" max="15878" width="9.7109375" style="1254" customWidth="1"/>
    <col min="15879" max="15879" width="9.140625" style="1254" customWidth="1"/>
    <col min="15880" max="15880" width="8.7109375" style="1254" customWidth="1"/>
    <col min="15881" max="16128" width="9.7109375" style="1254"/>
    <col min="16129" max="16129" width="24.42578125" style="1254" customWidth="1"/>
    <col min="16130" max="16130" width="9.28515625" style="1254" customWidth="1"/>
    <col min="16131" max="16131" width="10.85546875" style="1254" customWidth="1"/>
    <col min="16132" max="16132" width="12.140625" style="1254" customWidth="1"/>
    <col min="16133" max="16133" width="11.42578125" style="1254" customWidth="1"/>
    <col min="16134" max="16134" width="9.7109375" style="1254" customWidth="1"/>
    <col min="16135" max="16135" width="9.140625" style="1254" customWidth="1"/>
    <col min="16136" max="16136" width="8.7109375" style="1254" customWidth="1"/>
    <col min="16137" max="16384" width="9.7109375" style="1254"/>
  </cols>
  <sheetData>
    <row r="1" spans="1:39" ht="15.75" customHeight="1">
      <c r="A1" s="1921" t="s">
        <v>1737</v>
      </c>
    </row>
    <row r="2" spans="1:39" s="1253" customFormat="1" ht="21.75" customHeight="1">
      <c r="A2" s="2230" t="s">
        <v>935</v>
      </c>
      <c r="B2" s="2230"/>
      <c r="C2" s="2230"/>
      <c r="D2" s="2230"/>
      <c r="E2" s="2230"/>
      <c r="F2" s="2230"/>
      <c r="G2" s="2230"/>
    </row>
    <row r="3" spans="1:39" ht="33" customHeight="1">
      <c r="A3" s="1982" t="s">
        <v>936</v>
      </c>
      <c r="B3" s="1982"/>
      <c r="C3" s="1982"/>
      <c r="D3" s="1982"/>
      <c r="E3" s="1982"/>
      <c r="F3" s="1982"/>
      <c r="G3" s="1982"/>
    </row>
    <row r="4" spans="1:39" ht="13.5" customHeight="1">
      <c r="A4" s="1255">
        <v>2016</v>
      </c>
      <c r="B4" s="578"/>
      <c r="C4" s="578"/>
      <c r="D4" s="578"/>
      <c r="E4" s="578"/>
      <c r="F4" s="578"/>
      <c r="G4" s="1256" t="s">
        <v>918</v>
      </c>
      <c r="H4" s="1257"/>
      <c r="I4" s="1257"/>
      <c r="J4" s="1257"/>
      <c r="K4" s="1257"/>
      <c r="L4" s="1257"/>
      <c r="M4" s="1257"/>
      <c r="N4" s="1257"/>
      <c r="O4" s="1257"/>
      <c r="P4" s="1257"/>
      <c r="Q4" s="1257"/>
      <c r="R4" s="1257"/>
      <c r="S4" s="1257"/>
      <c r="T4" s="1257"/>
      <c r="U4" s="1257"/>
      <c r="V4" s="1257"/>
      <c r="W4" s="1257"/>
      <c r="X4" s="1257"/>
      <c r="Y4" s="1257"/>
      <c r="Z4" s="1257"/>
      <c r="AA4" s="1257"/>
      <c r="AB4" s="1257"/>
      <c r="AC4" s="1257"/>
      <c r="AD4" s="1257"/>
      <c r="AE4" s="1257"/>
      <c r="AF4" s="1257"/>
      <c r="AG4" s="1257"/>
      <c r="AH4" s="1257"/>
      <c r="AI4" s="1257"/>
      <c r="AJ4" s="1257"/>
      <c r="AK4" s="1257"/>
      <c r="AL4" s="1257"/>
      <c r="AM4" s="1257"/>
    </row>
    <row r="5" spans="1:39" ht="18" customHeight="1">
      <c r="A5" s="2213" t="s">
        <v>700</v>
      </c>
      <c r="B5" s="1258" t="s">
        <v>73</v>
      </c>
      <c r="C5" s="1259" t="s">
        <v>73</v>
      </c>
      <c r="D5" s="1260"/>
      <c r="E5" s="1260"/>
      <c r="F5" s="1258" t="s">
        <v>73</v>
      </c>
      <c r="G5" s="1258" t="s">
        <v>73</v>
      </c>
    </row>
    <row r="6" spans="1:39" ht="18" customHeight="1">
      <c r="A6" s="1983"/>
      <c r="B6" s="115" t="s">
        <v>0</v>
      </c>
      <c r="C6" s="115" t="s">
        <v>937</v>
      </c>
      <c r="D6" s="19" t="s">
        <v>938</v>
      </c>
      <c r="E6" s="2226" t="s">
        <v>939</v>
      </c>
      <c r="F6" s="2226" t="s">
        <v>940</v>
      </c>
      <c r="G6" s="115" t="s">
        <v>941</v>
      </c>
    </row>
    <row r="7" spans="1:39" ht="18" customHeight="1">
      <c r="A7" s="1984"/>
      <c r="B7" s="1243" t="s">
        <v>73</v>
      </c>
      <c r="C7" s="1243"/>
      <c r="D7" s="1243"/>
      <c r="E7" s="2227"/>
      <c r="F7" s="2227"/>
      <c r="G7" s="1244" t="s">
        <v>73</v>
      </c>
    </row>
    <row r="8" spans="1:39" ht="9" customHeight="1">
      <c r="A8" s="582"/>
      <c r="B8" s="582"/>
      <c r="C8" s="582"/>
      <c r="D8" s="582"/>
      <c r="E8" s="582"/>
      <c r="F8" s="582"/>
      <c r="G8" s="577"/>
    </row>
    <row r="9" spans="1:39" s="1262" customFormat="1" ht="15" customHeight="1">
      <c r="A9" s="1245" t="s">
        <v>28</v>
      </c>
      <c r="B9" s="1261">
        <f t="shared" ref="B9:G9" si="0">B11+B19+B21</f>
        <v>287002.00000000006</v>
      </c>
      <c r="C9" s="1261">
        <f t="shared" si="0"/>
        <v>8111.0000000000018</v>
      </c>
      <c r="D9" s="1261">
        <f t="shared" si="0"/>
        <v>869.00000000000034</v>
      </c>
      <c r="E9" s="1261">
        <f t="shared" si="0"/>
        <v>36745.999999999993</v>
      </c>
      <c r="F9" s="1261">
        <f t="shared" si="0"/>
        <v>31597</v>
      </c>
      <c r="G9" s="1261">
        <f t="shared" si="0"/>
        <v>17697.000000000004</v>
      </c>
    </row>
    <row r="10" spans="1:39" s="1265" customFormat="1" ht="14.1" customHeight="1">
      <c r="A10" s="1263"/>
      <c r="B10" s="1263"/>
      <c r="C10" s="1264"/>
      <c r="D10" s="1264"/>
      <c r="E10" s="1264"/>
      <c r="F10" s="1264"/>
      <c r="G10" s="1264"/>
    </row>
    <row r="11" spans="1:39" ht="21" customHeight="1">
      <c r="A11" s="598" t="s">
        <v>942</v>
      </c>
      <c r="B11" s="1261">
        <f t="shared" ref="B11:G11" si="1">SUM(B13:B17)</f>
        <v>274363.00000000006</v>
      </c>
      <c r="C11" s="1261">
        <f t="shared" si="1"/>
        <v>7974.0000000000018</v>
      </c>
      <c r="D11" s="1261">
        <f t="shared" si="1"/>
        <v>865.00000000000034</v>
      </c>
      <c r="E11" s="1261">
        <f t="shared" si="1"/>
        <v>35064.999999999993</v>
      </c>
      <c r="F11" s="1261">
        <f t="shared" si="1"/>
        <v>29242</v>
      </c>
      <c r="G11" s="1261">
        <f t="shared" si="1"/>
        <v>16816.000000000004</v>
      </c>
      <c r="I11" s="1262"/>
    </row>
    <row r="12" spans="1:39" ht="12" customHeight="1">
      <c r="A12" s="577"/>
      <c r="B12" s="1261"/>
      <c r="C12" s="1266"/>
      <c r="D12" s="1266"/>
      <c r="E12" s="1266"/>
      <c r="F12" s="1266"/>
      <c r="G12" s="1266"/>
      <c r="I12" s="1262"/>
    </row>
    <row r="13" spans="1:39" ht="21" customHeight="1">
      <c r="A13" s="608" t="s">
        <v>943</v>
      </c>
      <c r="B13" s="1261">
        <v>84854.999999999956</v>
      </c>
      <c r="C13" s="757">
        <v>1605.9999999999991</v>
      </c>
      <c r="D13" s="757">
        <v>283.99999999999989</v>
      </c>
      <c r="E13" s="757">
        <v>11244.000000000002</v>
      </c>
      <c r="F13" s="1266">
        <v>8961.9999999999982</v>
      </c>
      <c r="G13" s="1266">
        <v>5969.9999999999991</v>
      </c>
      <c r="H13" s="1267"/>
    </row>
    <row r="14" spans="1:39" ht="21" customHeight="1">
      <c r="A14" s="608" t="s">
        <v>944</v>
      </c>
      <c r="B14" s="1261">
        <v>74611.000000000044</v>
      </c>
      <c r="C14" s="757">
        <v>3503.0000000000018</v>
      </c>
      <c r="D14" s="757">
        <v>169.00000000000011</v>
      </c>
      <c r="E14" s="757">
        <v>12996.999999999995</v>
      </c>
      <c r="F14" s="1266">
        <v>9890</v>
      </c>
      <c r="G14" s="1266">
        <v>3229.0000000000014</v>
      </c>
      <c r="H14" s="1267"/>
    </row>
    <row r="15" spans="1:39" ht="21" customHeight="1">
      <c r="A15" s="608" t="s">
        <v>945</v>
      </c>
      <c r="B15" s="1261">
        <v>74174.000000000044</v>
      </c>
      <c r="C15" s="757">
        <v>1662.0000000000011</v>
      </c>
      <c r="D15" s="757">
        <v>367.00000000000034</v>
      </c>
      <c r="E15" s="757">
        <v>7026.0000000000009</v>
      </c>
      <c r="F15" s="1266">
        <v>3317.9999999999995</v>
      </c>
      <c r="G15" s="1266">
        <v>5880.0000000000027</v>
      </c>
      <c r="H15" s="1267"/>
    </row>
    <row r="16" spans="1:39" ht="21" customHeight="1">
      <c r="A16" s="608" t="s">
        <v>946</v>
      </c>
      <c r="B16" s="1261">
        <v>30320.000000000004</v>
      </c>
      <c r="C16" s="757">
        <v>840.00000000000023</v>
      </c>
      <c r="D16" s="757">
        <v>24.000000000000007</v>
      </c>
      <c r="E16" s="757">
        <v>2449.9999999999986</v>
      </c>
      <c r="F16" s="1266">
        <v>5866</v>
      </c>
      <c r="G16" s="789">
        <v>1396</v>
      </c>
      <c r="H16" s="1268"/>
    </row>
    <row r="17" spans="1:10" ht="21" customHeight="1">
      <c r="A17" s="608" t="s">
        <v>947</v>
      </c>
      <c r="B17" s="1261">
        <v>10403.000000000004</v>
      </c>
      <c r="C17" s="757">
        <v>363.00000000000011</v>
      </c>
      <c r="D17" s="757">
        <v>21.000000000000004</v>
      </c>
      <c r="E17" s="757">
        <v>1348.0000000000002</v>
      </c>
      <c r="F17" s="1266">
        <v>1205.9999999999995</v>
      </c>
      <c r="G17" s="789">
        <v>341.00000000000006</v>
      </c>
      <c r="H17" s="1268"/>
    </row>
    <row r="18" spans="1:10" ht="14.1" customHeight="1">
      <c r="A18" s="577"/>
      <c r="B18" s="1261"/>
      <c r="C18" s="737"/>
      <c r="D18" s="737"/>
      <c r="E18" s="737"/>
      <c r="F18" s="737"/>
      <c r="G18" s="737"/>
      <c r="H18" s="1269"/>
    </row>
    <row r="19" spans="1:10" ht="12" customHeight="1">
      <c r="A19" s="598" t="s">
        <v>948</v>
      </c>
      <c r="B19" s="1261">
        <v>4873</v>
      </c>
      <c r="C19" s="1261">
        <v>58.000000000000007</v>
      </c>
      <c r="D19" s="1261">
        <v>4</v>
      </c>
      <c r="E19" s="1261">
        <v>469.99999999999994</v>
      </c>
      <c r="F19" s="1261">
        <v>1253.9999999999998</v>
      </c>
      <c r="G19" s="1261">
        <v>107.00000000000003</v>
      </c>
      <c r="H19" s="1270"/>
    </row>
    <row r="20" spans="1:10" ht="6" customHeight="1">
      <c r="A20" s="577"/>
      <c r="B20" s="1261"/>
      <c r="C20" s="1261"/>
      <c r="D20" s="1261"/>
      <c r="E20" s="1261"/>
      <c r="F20" s="1261"/>
      <c r="G20" s="1261"/>
      <c r="H20" s="1271"/>
      <c r="I20" s="1262"/>
      <c r="J20" s="1269"/>
    </row>
    <row r="21" spans="1:10" ht="12" customHeight="1">
      <c r="A21" s="598" t="s">
        <v>949</v>
      </c>
      <c r="B21" s="1261">
        <v>7766.0000000000018</v>
      </c>
      <c r="C21" s="1261">
        <v>79.000000000000014</v>
      </c>
      <c r="D21" s="1272">
        <v>0</v>
      </c>
      <c r="E21" s="1261">
        <v>1211</v>
      </c>
      <c r="F21" s="1261">
        <v>1101</v>
      </c>
      <c r="G21" s="1261">
        <v>774.00000000000023</v>
      </c>
      <c r="H21" s="1270"/>
      <c r="I21" s="1262"/>
      <c r="J21" s="1273"/>
    </row>
    <row r="22" spans="1:10" ht="6" customHeight="1" thickBot="1">
      <c r="A22" s="614"/>
      <c r="B22" s="614"/>
      <c r="C22" s="614"/>
      <c r="D22" s="614"/>
      <c r="E22" s="614"/>
      <c r="F22" s="614"/>
      <c r="G22" s="614"/>
    </row>
    <row r="23" spans="1:10" ht="5.25" customHeight="1" thickTop="1">
      <c r="A23" s="577"/>
      <c r="B23" s="577"/>
      <c r="C23" s="577"/>
      <c r="D23" s="577"/>
      <c r="E23" s="577"/>
      <c r="F23" s="577"/>
      <c r="G23" s="577"/>
    </row>
    <row r="24" spans="1:10" ht="18.75" customHeight="1">
      <c r="A24" s="1991" t="s">
        <v>935</v>
      </c>
      <c r="B24" s="1991"/>
      <c r="C24" s="1991"/>
      <c r="D24" s="1991"/>
      <c r="E24" s="1991"/>
      <c r="F24" s="1991"/>
      <c r="G24" s="1991"/>
    </row>
    <row r="25" spans="1:10" ht="40.5" customHeight="1">
      <c r="A25" s="1982" t="s">
        <v>950</v>
      </c>
      <c r="B25" s="1982"/>
      <c r="C25" s="1982"/>
      <c r="D25" s="1982"/>
      <c r="E25" s="1982"/>
      <c r="F25" s="1982"/>
      <c r="G25" s="1982"/>
    </row>
    <row r="26" spans="1:10" ht="18" customHeight="1">
      <c r="A26" s="1255">
        <v>2016</v>
      </c>
      <c r="B26" s="578"/>
      <c r="C26" s="578"/>
      <c r="D26" s="578"/>
      <c r="E26" s="578"/>
      <c r="F26" s="578"/>
      <c r="G26" s="578"/>
    </row>
    <row r="27" spans="1:10" ht="18" customHeight="1">
      <c r="A27" s="2213" t="s">
        <v>700</v>
      </c>
      <c r="B27" s="1259" t="s">
        <v>73</v>
      </c>
      <c r="C27" s="1260"/>
      <c r="D27" s="1260"/>
      <c r="E27" s="1258" t="s">
        <v>73</v>
      </c>
      <c r="F27" s="1258" t="s">
        <v>73</v>
      </c>
      <c r="G27" s="1258" t="s">
        <v>73</v>
      </c>
    </row>
    <row r="28" spans="1:10" ht="18" customHeight="1">
      <c r="A28" s="1983"/>
      <c r="B28" s="115" t="s">
        <v>951</v>
      </c>
      <c r="C28" s="2226" t="s">
        <v>952</v>
      </c>
      <c r="D28" s="115" t="s">
        <v>953</v>
      </c>
      <c r="E28" s="115" t="s">
        <v>743</v>
      </c>
      <c r="F28" s="19" t="s">
        <v>954</v>
      </c>
      <c r="G28" s="2228" t="s">
        <v>955</v>
      </c>
    </row>
    <row r="29" spans="1:10" ht="18" customHeight="1">
      <c r="A29" s="1984"/>
      <c r="B29" s="1244" t="s">
        <v>73</v>
      </c>
      <c r="C29" s="2227"/>
      <c r="D29" s="1244" t="s">
        <v>73</v>
      </c>
      <c r="E29" s="1243"/>
      <c r="F29" s="1243"/>
      <c r="G29" s="2229"/>
    </row>
    <row r="30" spans="1:10" ht="8.25" customHeight="1">
      <c r="A30" s="582"/>
      <c r="B30" s="577"/>
      <c r="C30" s="577"/>
      <c r="D30" s="577"/>
      <c r="E30" s="582"/>
      <c r="F30" s="582"/>
      <c r="G30" s="582"/>
    </row>
    <row r="31" spans="1:10" ht="15" customHeight="1">
      <c r="A31" s="1245" t="s">
        <v>28</v>
      </c>
      <c r="B31" s="1261">
        <f t="shared" ref="B31:G31" si="2">+B33+B41+B43</f>
        <v>31569.999999999993</v>
      </c>
      <c r="C31" s="1261">
        <f t="shared" si="2"/>
        <v>5660.9999999999973</v>
      </c>
      <c r="D31" s="1261">
        <f t="shared" si="2"/>
        <v>7866.9999999999973</v>
      </c>
      <c r="E31" s="1261">
        <f t="shared" si="2"/>
        <v>36966</v>
      </c>
      <c r="F31" s="1261">
        <f t="shared" si="2"/>
        <v>6081.9999999999982</v>
      </c>
      <c r="G31" s="1261">
        <f t="shared" si="2"/>
        <v>6560</v>
      </c>
    </row>
    <row r="32" spans="1:10" s="1265" customFormat="1" ht="10.5" customHeight="1">
      <c r="A32" s="1263"/>
      <c r="B32" s="1264"/>
      <c r="C32" s="1264"/>
      <c r="D32" s="1264"/>
      <c r="E32" s="1264"/>
      <c r="F32" s="1264"/>
      <c r="G32" s="1264"/>
    </row>
    <row r="33" spans="1:7" ht="18" customHeight="1">
      <c r="A33" s="598" t="s">
        <v>942</v>
      </c>
      <c r="B33" s="1261">
        <f t="shared" ref="B33:G33" si="3">SUM(B35:B39)</f>
        <v>31056.999999999993</v>
      </c>
      <c r="C33" s="1261">
        <f t="shared" si="3"/>
        <v>5291.9999999999973</v>
      </c>
      <c r="D33" s="1261">
        <f t="shared" si="3"/>
        <v>7434.9999999999973</v>
      </c>
      <c r="E33" s="1261">
        <f t="shared" si="3"/>
        <v>35036</v>
      </c>
      <c r="F33" s="1261">
        <f t="shared" si="3"/>
        <v>5821.9999999999982</v>
      </c>
      <c r="G33" s="1261">
        <f t="shared" si="3"/>
        <v>6259</v>
      </c>
    </row>
    <row r="34" spans="1:7" ht="12" customHeight="1">
      <c r="A34" s="577"/>
      <c r="B34" s="1266"/>
      <c r="C34" s="1266"/>
      <c r="D34" s="1266"/>
      <c r="E34" s="1266"/>
      <c r="F34" s="1266"/>
      <c r="G34" s="1266"/>
    </row>
    <row r="35" spans="1:7" ht="13.5" customHeight="1">
      <c r="A35" s="608" t="s">
        <v>943</v>
      </c>
      <c r="B35" s="757">
        <v>9724.9999999999964</v>
      </c>
      <c r="C35" s="757">
        <v>2365.9999999999973</v>
      </c>
      <c r="D35" s="757">
        <v>1889</v>
      </c>
      <c r="E35" s="1266">
        <v>10166.000000000002</v>
      </c>
      <c r="F35" s="1266">
        <v>2538.9999999999982</v>
      </c>
      <c r="G35" s="1266">
        <v>1493.0000000000002</v>
      </c>
    </row>
    <row r="36" spans="1:7" ht="13.5" customHeight="1">
      <c r="A36" s="608" t="s">
        <v>944</v>
      </c>
      <c r="B36" s="757">
        <v>5698.0000000000018</v>
      </c>
      <c r="C36" s="757">
        <v>1980.9999999999998</v>
      </c>
      <c r="D36" s="757">
        <v>1661.0000000000005</v>
      </c>
      <c r="E36" s="1266">
        <v>9395.9999999999982</v>
      </c>
      <c r="F36" s="1266">
        <v>1086.0000000000007</v>
      </c>
      <c r="G36" s="1266">
        <v>2577.9999999999991</v>
      </c>
    </row>
    <row r="37" spans="1:7" ht="13.5" customHeight="1">
      <c r="A37" s="608" t="s">
        <v>945</v>
      </c>
      <c r="B37" s="757">
        <v>12733.999999999996</v>
      </c>
      <c r="C37" s="757">
        <v>519.00000000000034</v>
      </c>
      <c r="D37" s="757">
        <v>2498.9999999999968</v>
      </c>
      <c r="E37" s="1266">
        <v>9300.9999999999982</v>
      </c>
      <c r="F37" s="1266">
        <v>1481.9999999999993</v>
      </c>
      <c r="G37" s="1266">
        <v>1231.0000000000005</v>
      </c>
    </row>
    <row r="38" spans="1:7" ht="13.5" customHeight="1">
      <c r="A38" s="608" t="s">
        <v>956</v>
      </c>
      <c r="B38" s="757">
        <v>2512.0000000000009</v>
      </c>
      <c r="C38" s="757">
        <v>226.99999999999994</v>
      </c>
      <c r="D38" s="757">
        <v>866.99999999999989</v>
      </c>
      <c r="E38" s="1266">
        <v>4467.9999999999991</v>
      </c>
      <c r="F38" s="789">
        <v>509.00000000000006</v>
      </c>
      <c r="G38" s="789">
        <v>904.99999999999989</v>
      </c>
    </row>
    <row r="39" spans="1:7" ht="13.5" customHeight="1">
      <c r="A39" s="608" t="s">
        <v>957</v>
      </c>
      <c r="B39" s="757">
        <v>388</v>
      </c>
      <c r="C39" s="757">
        <v>199</v>
      </c>
      <c r="D39" s="757">
        <v>519.00000000000011</v>
      </c>
      <c r="E39" s="1266">
        <v>1705</v>
      </c>
      <c r="F39" s="789">
        <v>205.99999999999997</v>
      </c>
      <c r="G39" s="789">
        <v>52.000000000000007</v>
      </c>
    </row>
    <row r="40" spans="1:7" ht="13.5" customHeight="1">
      <c r="A40" s="577"/>
      <c r="B40" s="580"/>
      <c r="C40" s="580"/>
      <c r="D40" s="580"/>
      <c r="E40" s="580"/>
      <c r="F40" s="580"/>
      <c r="G40" s="580"/>
    </row>
    <row r="41" spans="1:7" ht="12" customHeight="1">
      <c r="A41" s="598" t="s">
        <v>948</v>
      </c>
      <c r="B41" s="747">
        <v>46.000000000000007</v>
      </c>
      <c r="C41" s="747">
        <v>18.999999999999996</v>
      </c>
      <c r="D41" s="747">
        <v>284</v>
      </c>
      <c r="E41" s="1261">
        <v>1056.0000000000002</v>
      </c>
      <c r="F41" s="1261">
        <v>101.99999999999999</v>
      </c>
      <c r="G41" s="1261">
        <v>32</v>
      </c>
    </row>
    <row r="42" spans="1:7" ht="9" customHeight="1">
      <c r="A42" s="577"/>
      <c r="B42" s="747"/>
      <c r="C42" s="580"/>
      <c r="D42" s="747"/>
      <c r="E42" s="1261"/>
      <c r="F42" s="1261"/>
      <c r="G42" s="1261"/>
    </row>
    <row r="43" spans="1:7" ht="12" customHeight="1">
      <c r="A43" s="598" t="s">
        <v>949</v>
      </c>
      <c r="B43" s="747">
        <v>467.00000000000006</v>
      </c>
      <c r="C43" s="747">
        <v>350.00000000000006</v>
      </c>
      <c r="D43" s="747">
        <v>148</v>
      </c>
      <c r="E43" s="1261">
        <v>874.00000000000011</v>
      </c>
      <c r="F43" s="1272">
        <v>158</v>
      </c>
      <c r="G43" s="1272">
        <v>269</v>
      </c>
    </row>
    <row r="44" spans="1:7" ht="9" customHeight="1" thickBot="1">
      <c r="A44" s="614"/>
      <c r="B44" s="614"/>
      <c r="C44" s="614"/>
      <c r="D44" s="614"/>
      <c r="E44" s="614"/>
      <c r="F44" s="614"/>
      <c r="G44" s="614"/>
    </row>
    <row r="45" spans="1:7" s="1252" customFormat="1" ht="12.75" customHeight="1" thickTop="1">
      <c r="A45" s="2210" t="s">
        <v>930</v>
      </c>
      <c r="B45" s="2210"/>
      <c r="C45" s="2210"/>
      <c r="D45" s="2210"/>
      <c r="E45" s="2210"/>
      <c r="F45" s="1251"/>
      <c r="G45" s="1251"/>
    </row>
    <row r="46" spans="1:7" ht="10.5" customHeight="1">
      <c r="A46" s="577"/>
      <c r="B46" s="577"/>
      <c r="C46" s="577"/>
      <c r="D46" s="577"/>
      <c r="E46" s="577"/>
      <c r="F46" s="577"/>
      <c r="G46" s="577"/>
    </row>
    <row r="47" spans="1:7" s="1236" customFormat="1" ht="10.5" customHeight="1">
      <c r="A47" s="1085" t="s">
        <v>691</v>
      </c>
      <c r="B47" s="577"/>
      <c r="C47" s="577"/>
      <c r="D47" s="577"/>
      <c r="E47" s="577"/>
      <c r="F47" s="577"/>
      <c r="G47" s="577"/>
    </row>
    <row r="48" spans="1:7" s="1236" customFormat="1" ht="12" customHeight="1">
      <c r="A48" s="1090" t="s">
        <v>933</v>
      </c>
      <c r="B48" s="577"/>
      <c r="C48" s="577"/>
      <c r="D48" s="577"/>
      <c r="E48" s="577"/>
      <c r="F48" s="577"/>
      <c r="G48" s="577"/>
    </row>
    <row r="49" spans="1:7" ht="17.100000000000001" customHeight="1">
      <c r="A49" s="1257"/>
      <c r="B49" s="1257"/>
      <c r="C49" s="1257"/>
      <c r="D49" s="1257"/>
      <c r="E49" s="1257"/>
      <c r="F49" s="1257"/>
      <c r="G49" s="1257"/>
    </row>
    <row r="50" spans="1:7" ht="17.100000000000001" customHeight="1">
      <c r="A50" s="1257"/>
      <c r="B50" s="1257"/>
      <c r="C50" s="1257"/>
      <c r="D50" s="1257"/>
      <c r="E50" s="1257"/>
      <c r="F50" s="1257"/>
      <c r="G50" s="1257"/>
    </row>
    <row r="51" spans="1:7" ht="17.100000000000001" customHeight="1">
      <c r="A51" s="1257"/>
      <c r="B51" s="1257"/>
      <c r="C51" s="1257"/>
      <c r="D51" s="1257"/>
      <c r="E51" s="1257"/>
      <c r="F51" s="1257"/>
      <c r="G51" s="1257"/>
    </row>
    <row r="52" spans="1:7" ht="17.100000000000001" customHeight="1">
      <c r="A52" s="1257"/>
      <c r="B52" s="1257"/>
      <c r="C52" s="1257"/>
      <c r="D52" s="1257"/>
      <c r="E52" s="1257"/>
      <c r="F52" s="1257"/>
      <c r="G52" s="1257"/>
    </row>
    <row r="53" spans="1:7" ht="17.100000000000001" customHeight="1">
      <c r="A53" s="1257"/>
      <c r="B53" s="1257"/>
      <c r="C53" s="1257"/>
      <c r="D53" s="1257"/>
      <c r="E53" s="1257"/>
      <c r="F53" s="1257"/>
      <c r="G53" s="1257"/>
    </row>
    <row r="54" spans="1:7" ht="17.100000000000001" customHeight="1">
      <c r="A54" s="1257"/>
      <c r="B54" s="1257"/>
      <c r="C54" s="1257"/>
      <c r="D54" s="1257"/>
      <c r="E54" s="1257"/>
      <c r="F54" s="1257"/>
      <c r="G54" s="1257"/>
    </row>
    <row r="55" spans="1:7" ht="17.100000000000001" customHeight="1">
      <c r="A55" s="1257"/>
      <c r="B55" s="1257"/>
      <c r="C55" s="1257"/>
      <c r="D55" s="1257"/>
      <c r="E55" s="1257"/>
      <c r="F55" s="1257"/>
      <c r="G55" s="1257"/>
    </row>
    <row r="56" spans="1:7" ht="17.100000000000001" customHeight="1">
      <c r="A56" s="1257"/>
      <c r="B56" s="1257"/>
      <c r="C56" s="1257"/>
      <c r="D56" s="1257"/>
      <c r="E56" s="1257"/>
      <c r="F56" s="1257"/>
      <c r="G56" s="1257"/>
    </row>
    <row r="57" spans="1:7" ht="17.100000000000001" customHeight="1">
      <c r="A57" s="1257"/>
      <c r="B57" s="1257"/>
      <c r="C57" s="1257"/>
      <c r="D57" s="1257"/>
      <c r="E57" s="1257"/>
      <c r="F57" s="1257"/>
      <c r="G57" s="1257"/>
    </row>
    <row r="58" spans="1:7" ht="17.100000000000001" customHeight="1">
      <c r="A58" s="1257"/>
      <c r="B58" s="1257"/>
      <c r="C58" s="1257"/>
      <c r="D58" s="1257"/>
      <c r="E58" s="1257"/>
      <c r="F58" s="1257"/>
      <c r="G58" s="1257"/>
    </row>
    <row r="59" spans="1:7" ht="17.100000000000001" customHeight="1">
      <c r="A59" s="1257"/>
      <c r="B59" s="1257"/>
      <c r="C59" s="1257"/>
      <c r="D59" s="1257"/>
      <c r="E59" s="1257"/>
      <c r="F59" s="1257"/>
      <c r="G59" s="1257"/>
    </row>
    <row r="60" spans="1:7" ht="17.100000000000001" customHeight="1">
      <c r="A60" s="1257"/>
      <c r="B60" s="1257"/>
      <c r="C60" s="1257"/>
      <c r="D60" s="1257"/>
      <c r="E60" s="1257"/>
      <c r="F60" s="1257"/>
      <c r="G60" s="1257"/>
    </row>
    <row r="61" spans="1:7" ht="17.100000000000001" customHeight="1">
      <c r="A61" s="1257"/>
      <c r="B61" s="1257"/>
      <c r="C61" s="1257"/>
      <c r="D61" s="1257"/>
      <c r="E61" s="1257"/>
      <c r="F61" s="1257"/>
      <c r="G61" s="1257"/>
    </row>
    <row r="62" spans="1:7" ht="17.100000000000001" customHeight="1">
      <c r="A62" s="1257"/>
      <c r="B62" s="1257"/>
      <c r="C62" s="1257"/>
      <c r="D62" s="1257"/>
      <c r="E62" s="1257"/>
      <c r="F62" s="1257"/>
      <c r="G62" s="1257"/>
    </row>
    <row r="63" spans="1:7" ht="17.100000000000001" customHeight="1">
      <c r="A63" s="1257"/>
      <c r="B63" s="1257"/>
      <c r="C63" s="1257"/>
      <c r="D63" s="1257"/>
      <c r="E63" s="1257"/>
      <c r="F63" s="1257"/>
      <c r="G63" s="1257"/>
    </row>
    <row r="64" spans="1:7" ht="17.100000000000001" customHeight="1">
      <c r="A64" s="1257"/>
      <c r="B64" s="1257"/>
      <c r="C64" s="1257"/>
      <c r="D64" s="1257"/>
      <c r="E64" s="1257"/>
      <c r="F64" s="1257"/>
      <c r="G64" s="1257"/>
    </row>
    <row r="65" spans="1:7" ht="17.100000000000001" customHeight="1">
      <c r="A65" s="1257"/>
      <c r="B65" s="1257"/>
      <c r="C65" s="1257"/>
      <c r="D65" s="1257"/>
      <c r="E65" s="1257"/>
      <c r="F65" s="1257"/>
      <c r="G65" s="1257"/>
    </row>
    <row r="66" spans="1:7" ht="17.100000000000001" customHeight="1">
      <c r="A66" s="1257"/>
      <c r="B66" s="1257"/>
      <c r="C66" s="1257"/>
      <c r="D66" s="1257"/>
      <c r="E66" s="1257"/>
      <c r="F66" s="1257"/>
      <c r="G66" s="1257"/>
    </row>
    <row r="67" spans="1:7" ht="17.100000000000001" customHeight="1">
      <c r="A67" s="1257"/>
      <c r="B67" s="1257"/>
      <c r="C67" s="1257"/>
      <c r="D67" s="1257"/>
      <c r="E67" s="1257"/>
      <c r="F67" s="1257"/>
      <c r="G67" s="1257"/>
    </row>
    <row r="68" spans="1:7" ht="17.100000000000001" customHeight="1">
      <c r="A68" s="1257"/>
      <c r="B68" s="1257"/>
      <c r="C68" s="1257"/>
      <c r="D68" s="1257"/>
      <c r="E68" s="1257"/>
      <c r="F68" s="1257"/>
      <c r="G68" s="1257"/>
    </row>
    <row r="69" spans="1:7" ht="17.100000000000001" customHeight="1">
      <c r="A69" s="1257"/>
      <c r="B69" s="1257"/>
      <c r="C69" s="1257"/>
      <c r="D69" s="1257"/>
      <c r="E69" s="1257"/>
      <c r="F69" s="1257"/>
      <c r="G69" s="1257"/>
    </row>
    <row r="70" spans="1:7" ht="17.100000000000001" customHeight="1">
      <c r="A70" s="1257"/>
      <c r="B70" s="1257"/>
      <c r="C70" s="1257"/>
      <c r="D70" s="1257"/>
      <c r="E70" s="1257"/>
      <c r="F70" s="1257"/>
      <c r="G70" s="1257"/>
    </row>
    <row r="71" spans="1:7" ht="17.100000000000001" customHeight="1">
      <c r="A71" s="1257"/>
      <c r="B71" s="1257"/>
      <c r="C71" s="1257"/>
      <c r="D71" s="1257"/>
      <c r="E71" s="1257"/>
      <c r="F71" s="1257"/>
      <c r="G71" s="1257"/>
    </row>
    <row r="72" spans="1:7" ht="17.100000000000001" customHeight="1">
      <c r="A72" s="1257"/>
      <c r="B72" s="1257"/>
      <c r="C72" s="1257"/>
      <c r="D72" s="1257"/>
      <c r="E72" s="1257"/>
      <c r="F72" s="1257"/>
      <c r="G72" s="1257"/>
    </row>
    <row r="73" spans="1:7" ht="17.100000000000001" customHeight="1">
      <c r="A73" s="1257"/>
      <c r="B73" s="1257"/>
      <c r="C73" s="1257"/>
      <c r="D73" s="1257"/>
      <c r="E73" s="1257"/>
      <c r="F73" s="1257"/>
      <c r="G73" s="1257"/>
    </row>
    <row r="74" spans="1:7" ht="17.100000000000001" customHeight="1">
      <c r="A74" s="1257"/>
      <c r="B74" s="1257"/>
      <c r="C74" s="1257"/>
      <c r="D74" s="1257"/>
      <c r="E74" s="1257"/>
      <c r="F74" s="1257"/>
      <c r="G74" s="1257"/>
    </row>
    <row r="75" spans="1:7" ht="17.100000000000001" customHeight="1">
      <c r="A75" s="1257"/>
      <c r="B75" s="1257"/>
      <c r="C75" s="1257"/>
      <c r="D75" s="1257"/>
      <c r="E75" s="1257"/>
      <c r="F75" s="1257"/>
      <c r="G75" s="1257"/>
    </row>
    <row r="76" spans="1:7" ht="17.100000000000001" customHeight="1">
      <c r="A76" s="1257"/>
      <c r="B76" s="1257"/>
      <c r="C76" s="1257"/>
      <c r="D76" s="1257"/>
      <c r="E76" s="1257"/>
      <c r="F76" s="1257"/>
      <c r="G76" s="1257"/>
    </row>
    <row r="77" spans="1:7" ht="17.100000000000001" customHeight="1">
      <c r="A77" s="1257"/>
      <c r="B77" s="1257"/>
      <c r="C77" s="1257"/>
      <c r="D77" s="1257"/>
      <c r="E77" s="1257"/>
      <c r="F77" s="1257"/>
      <c r="G77" s="1257"/>
    </row>
    <row r="78" spans="1:7" ht="17.100000000000001" customHeight="1">
      <c r="A78" s="1257"/>
      <c r="B78" s="1257"/>
      <c r="C78" s="1257"/>
      <c r="D78" s="1257"/>
      <c r="E78" s="1257"/>
      <c r="F78" s="1257"/>
      <c r="G78" s="1257"/>
    </row>
    <row r="79" spans="1:7" ht="17.100000000000001" customHeight="1">
      <c r="A79" s="1257"/>
      <c r="B79" s="1257"/>
      <c r="C79" s="1257"/>
      <c r="D79" s="1257"/>
      <c r="E79" s="1257"/>
      <c r="F79" s="1257"/>
      <c r="G79" s="1257"/>
    </row>
    <row r="80" spans="1:7" ht="17.100000000000001" customHeight="1">
      <c r="A80" s="1257"/>
      <c r="B80" s="1257"/>
      <c r="C80" s="1257"/>
      <c r="D80" s="1257"/>
      <c r="E80" s="1257"/>
      <c r="F80" s="1257"/>
      <c r="G80" s="1257"/>
    </row>
    <row r="81" spans="1:7" ht="17.100000000000001" customHeight="1">
      <c r="A81" s="1257"/>
      <c r="B81" s="1257"/>
      <c r="C81" s="1257"/>
      <c r="D81" s="1257"/>
      <c r="E81" s="1257"/>
      <c r="F81" s="1257"/>
      <c r="G81" s="1257"/>
    </row>
    <row r="82" spans="1:7" ht="17.100000000000001" customHeight="1">
      <c r="A82" s="1257"/>
      <c r="B82" s="1257"/>
      <c r="C82" s="1257"/>
      <c r="D82" s="1257"/>
      <c r="E82" s="1257"/>
      <c r="F82" s="1257"/>
      <c r="G82" s="1257"/>
    </row>
    <row r="83" spans="1:7" ht="17.100000000000001" customHeight="1">
      <c r="A83" s="1257"/>
      <c r="B83" s="1257"/>
      <c r="C83" s="1257"/>
      <c r="D83" s="1257"/>
      <c r="E83" s="1257"/>
      <c r="F83" s="1257"/>
      <c r="G83" s="1257"/>
    </row>
    <row r="84" spans="1:7" ht="17.100000000000001" customHeight="1">
      <c r="A84" s="1257"/>
      <c r="B84" s="1257"/>
      <c r="C84" s="1257"/>
      <c r="D84" s="1257"/>
      <c r="E84" s="1257"/>
      <c r="F84" s="1257"/>
      <c r="G84" s="1257"/>
    </row>
    <row r="85" spans="1:7" ht="17.100000000000001" customHeight="1">
      <c r="A85" s="1257"/>
      <c r="B85" s="1257"/>
      <c r="C85" s="1257"/>
      <c r="D85" s="1257"/>
      <c r="E85" s="1257"/>
      <c r="F85" s="1257"/>
      <c r="G85" s="1257"/>
    </row>
    <row r="86" spans="1:7" ht="17.100000000000001" customHeight="1">
      <c r="A86" s="1257"/>
      <c r="B86" s="1257"/>
      <c r="C86" s="1257"/>
      <c r="D86" s="1257"/>
      <c r="E86" s="1257"/>
      <c r="F86" s="1257"/>
      <c r="G86" s="1257"/>
    </row>
    <row r="87" spans="1:7" ht="17.100000000000001" customHeight="1">
      <c r="A87" s="1257"/>
      <c r="B87" s="1257"/>
      <c r="C87" s="1257"/>
      <c r="D87" s="1257"/>
      <c r="E87" s="1257"/>
      <c r="F87" s="1257"/>
      <c r="G87" s="1257"/>
    </row>
    <row r="88" spans="1:7" ht="17.100000000000001" customHeight="1">
      <c r="A88" s="1257"/>
      <c r="B88" s="1257"/>
      <c r="C88" s="1257"/>
      <c r="D88" s="1257"/>
      <c r="E88" s="1257"/>
      <c r="F88" s="1257"/>
      <c r="G88" s="1257"/>
    </row>
    <row r="89" spans="1:7" ht="17.100000000000001" customHeight="1">
      <c r="A89" s="1257"/>
      <c r="B89" s="1257"/>
      <c r="C89" s="1257"/>
      <c r="D89" s="1257"/>
      <c r="E89" s="1257"/>
      <c r="F89" s="1257"/>
      <c r="G89" s="1257"/>
    </row>
    <row r="90" spans="1:7" ht="17.100000000000001" customHeight="1">
      <c r="A90" s="1257"/>
      <c r="B90" s="1257"/>
      <c r="C90" s="1257"/>
      <c r="D90" s="1257"/>
      <c r="E90" s="1257"/>
      <c r="F90" s="1257"/>
      <c r="G90" s="1257"/>
    </row>
    <row r="91" spans="1:7" ht="17.100000000000001" customHeight="1">
      <c r="A91" s="1257"/>
      <c r="B91" s="1257"/>
      <c r="C91" s="1257"/>
      <c r="D91" s="1257"/>
      <c r="E91" s="1257"/>
      <c r="F91" s="1257"/>
      <c r="G91" s="1257"/>
    </row>
    <row r="92" spans="1:7" ht="17.100000000000001" customHeight="1">
      <c r="A92" s="1257"/>
      <c r="B92" s="1257"/>
      <c r="C92" s="1257"/>
      <c r="D92" s="1257"/>
      <c r="E92" s="1257"/>
      <c r="F92" s="1257"/>
      <c r="G92" s="1257"/>
    </row>
    <row r="93" spans="1:7" ht="17.100000000000001" customHeight="1">
      <c r="A93" s="1257"/>
      <c r="B93" s="1257"/>
      <c r="C93" s="1257"/>
      <c r="D93" s="1257"/>
      <c r="E93" s="1257"/>
      <c r="F93" s="1257"/>
      <c r="G93" s="1257"/>
    </row>
    <row r="94" spans="1:7" ht="17.100000000000001" customHeight="1">
      <c r="A94" s="1257"/>
      <c r="B94" s="1257"/>
      <c r="C94" s="1257"/>
      <c r="D94" s="1257"/>
      <c r="E94" s="1257"/>
      <c r="F94" s="1257"/>
      <c r="G94" s="1257"/>
    </row>
    <row r="95" spans="1:7" ht="17.100000000000001" customHeight="1">
      <c r="A95" s="1257"/>
      <c r="B95" s="1257"/>
      <c r="C95" s="1257"/>
      <c r="D95" s="1257"/>
      <c r="E95" s="1257"/>
      <c r="F95" s="1257"/>
      <c r="G95" s="1257"/>
    </row>
    <row r="96" spans="1:7" ht="17.100000000000001" customHeight="1">
      <c r="A96" s="1257"/>
      <c r="B96" s="1257"/>
      <c r="C96" s="1257"/>
      <c r="D96" s="1257"/>
      <c r="E96" s="1257"/>
      <c r="F96" s="1257"/>
      <c r="G96" s="1257"/>
    </row>
    <row r="97" spans="1:7" ht="17.100000000000001" customHeight="1">
      <c r="A97" s="1257"/>
      <c r="B97" s="1257"/>
      <c r="C97" s="1257"/>
      <c r="D97" s="1257"/>
      <c r="E97" s="1257"/>
      <c r="F97" s="1257"/>
      <c r="G97" s="1257"/>
    </row>
    <row r="98" spans="1:7" ht="17.100000000000001" customHeight="1">
      <c r="A98" s="1257"/>
      <c r="B98" s="1257"/>
      <c r="C98" s="1257"/>
      <c r="D98" s="1257"/>
      <c r="E98" s="1257"/>
      <c r="F98" s="1257"/>
      <c r="G98" s="1257"/>
    </row>
    <row r="99" spans="1:7" ht="17.100000000000001" customHeight="1">
      <c r="A99" s="1257"/>
      <c r="B99" s="1257"/>
      <c r="C99" s="1257"/>
      <c r="D99" s="1257"/>
      <c r="E99" s="1257"/>
      <c r="F99" s="1257"/>
      <c r="G99" s="1257"/>
    </row>
    <row r="100" spans="1:7" ht="17.100000000000001" customHeight="1">
      <c r="A100" s="1257"/>
      <c r="B100" s="1257"/>
      <c r="C100" s="1257"/>
      <c r="D100" s="1257"/>
      <c r="E100" s="1257"/>
      <c r="F100" s="1257"/>
      <c r="G100" s="1257"/>
    </row>
    <row r="101" spans="1:7" ht="17.100000000000001" customHeight="1">
      <c r="A101" s="1257"/>
      <c r="B101" s="1257"/>
      <c r="C101" s="1257"/>
      <c r="D101" s="1257"/>
      <c r="E101" s="1257"/>
      <c r="F101" s="1257"/>
      <c r="G101" s="1257"/>
    </row>
    <row r="102" spans="1:7" ht="17.100000000000001" customHeight="1">
      <c r="A102" s="1257"/>
      <c r="B102" s="1257"/>
      <c r="C102" s="1257"/>
      <c r="D102" s="1257"/>
      <c r="E102" s="1257"/>
      <c r="F102" s="1257"/>
      <c r="G102" s="1257"/>
    </row>
    <row r="103" spans="1:7" ht="17.100000000000001" customHeight="1">
      <c r="A103" s="1257"/>
      <c r="B103" s="1257"/>
      <c r="C103" s="1257"/>
      <c r="D103" s="1257"/>
      <c r="E103" s="1257"/>
      <c r="F103" s="1257"/>
      <c r="G103" s="1257"/>
    </row>
    <row r="104" spans="1:7" ht="17.100000000000001" customHeight="1">
      <c r="A104" s="1257"/>
      <c r="B104" s="1257"/>
      <c r="C104" s="1257"/>
      <c r="D104" s="1257"/>
      <c r="E104" s="1257"/>
      <c r="F104" s="1257"/>
      <c r="G104" s="1257"/>
    </row>
    <row r="105" spans="1:7" ht="17.100000000000001" customHeight="1">
      <c r="A105" s="1257"/>
      <c r="B105" s="1257"/>
      <c r="C105" s="1257"/>
      <c r="D105" s="1257"/>
      <c r="E105" s="1257"/>
      <c r="F105" s="1257"/>
      <c r="G105" s="1257"/>
    </row>
    <row r="106" spans="1:7" ht="17.100000000000001" customHeight="1">
      <c r="A106" s="1257"/>
      <c r="B106" s="1257"/>
      <c r="C106" s="1257"/>
      <c r="D106" s="1257"/>
      <c r="E106" s="1257"/>
      <c r="F106" s="1257"/>
      <c r="G106" s="1257"/>
    </row>
    <row r="107" spans="1:7" ht="17.100000000000001" customHeight="1">
      <c r="A107" s="1257"/>
      <c r="B107" s="1257"/>
      <c r="C107" s="1257"/>
      <c r="D107" s="1257"/>
      <c r="E107" s="1257"/>
      <c r="F107" s="1257"/>
      <c r="G107" s="1257"/>
    </row>
    <row r="108" spans="1:7" ht="17.100000000000001" customHeight="1">
      <c r="A108" s="1257"/>
      <c r="B108" s="1257"/>
      <c r="C108" s="1257"/>
      <c r="D108" s="1257"/>
      <c r="E108" s="1257"/>
      <c r="F108" s="1257"/>
      <c r="G108" s="1257"/>
    </row>
    <row r="109" spans="1:7" ht="17.100000000000001" customHeight="1">
      <c r="A109" s="1257"/>
      <c r="B109" s="1257"/>
      <c r="C109" s="1257"/>
      <c r="D109" s="1257"/>
      <c r="E109" s="1257"/>
      <c r="F109" s="1257"/>
      <c r="G109" s="1257"/>
    </row>
    <row r="110" spans="1:7" ht="17.100000000000001" customHeight="1">
      <c r="A110" s="1257"/>
      <c r="B110" s="1257"/>
      <c r="C110" s="1257"/>
      <c r="D110" s="1257"/>
      <c r="E110" s="1257"/>
      <c r="F110" s="1257"/>
      <c r="G110" s="1257"/>
    </row>
    <row r="111" spans="1:7">
      <c r="A111" s="1257"/>
      <c r="B111" s="1257"/>
      <c r="C111" s="1257"/>
      <c r="D111" s="1257"/>
      <c r="E111" s="1257"/>
      <c r="F111" s="1257"/>
      <c r="G111" s="1257"/>
    </row>
    <row r="112" spans="1:7">
      <c r="A112" s="1257"/>
      <c r="B112" s="1257"/>
      <c r="C112" s="1257"/>
      <c r="D112" s="1257"/>
      <c r="E112" s="1257"/>
      <c r="F112" s="1257"/>
      <c r="G112" s="1257"/>
    </row>
    <row r="113" spans="1:7">
      <c r="A113" s="1257"/>
      <c r="B113" s="1257"/>
      <c r="C113" s="1257"/>
      <c r="D113" s="1257"/>
      <c r="E113" s="1257"/>
      <c r="F113" s="1257"/>
      <c r="G113" s="1257"/>
    </row>
    <row r="114" spans="1:7">
      <c r="A114" s="1257"/>
      <c r="B114" s="1257"/>
      <c r="C114" s="1257"/>
      <c r="D114" s="1257"/>
      <c r="E114" s="1257"/>
      <c r="F114" s="1257"/>
      <c r="G114" s="1257"/>
    </row>
    <row r="115" spans="1:7">
      <c r="A115" s="1257"/>
      <c r="B115" s="1257"/>
      <c r="C115" s="1257"/>
      <c r="D115" s="1257"/>
      <c r="E115" s="1257"/>
      <c r="F115" s="1257"/>
      <c r="G115" s="1257"/>
    </row>
    <row r="116" spans="1:7">
      <c r="A116" s="1257"/>
      <c r="B116" s="1257"/>
      <c r="C116" s="1257"/>
      <c r="D116" s="1257"/>
      <c r="E116" s="1257"/>
      <c r="F116" s="1257"/>
      <c r="G116" s="1257"/>
    </row>
    <row r="117" spans="1:7">
      <c r="A117" s="1257"/>
      <c r="B117" s="1257"/>
      <c r="C117" s="1257"/>
      <c r="D117" s="1257"/>
      <c r="E117" s="1257"/>
      <c r="F117" s="1257"/>
      <c r="G117" s="1257"/>
    </row>
    <row r="118" spans="1:7">
      <c r="A118" s="1257"/>
      <c r="B118" s="1257"/>
      <c r="C118" s="1257"/>
      <c r="D118" s="1257"/>
      <c r="E118" s="1257"/>
      <c r="F118" s="1257"/>
      <c r="G118" s="1257"/>
    </row>
    <row r="119" spans="1:7">
      <c r="A119" s="1257"/>
      <c r="B119" s="1257"/>
      <c r="C119" s="1257"/>
      <c r="D119" s="1257"/>
      <c r="E119" s="1257"/>
      <c r="F119" s="1257"/>
      <c r="G119" s="1257"/>
    </row>
    <row r="120" spans="1:7">
      <c r="A120" s="1257"/>
      <c r="B120" s="1257"/>
      <c r="C120" s="1257"/>
      <c r="D120" s="1257"/>
      <c r="E120" s="1257"/>
      <c r="F120" s="1257"/>
      <c r="G120" s="1257"/>
    </row>
    <row r="121" spans="1:7">
      <c r="A121" s="1257"/>
      <c r="B121" s="1257"/>
      <c r="C121" s="1257"/>
      <c r="D121" s="1257"/>
      <c r="E121" s="1257"/>
      <c r="F121" s="1257"/>
      <c r="G121" s="1257"/>
    </row>
    <row r="122" spans="1:7">
      <c r="A122" s="1257"/>
      <c r="B122" s="1257"/>
      <c r="C122" s="1257"/>
      <c r="D122" s="1257"/>
      <c r="E122" s="1257"/>
      <c r="F122" s="1257"/>
      <c r="G122" s="1257"/>
    </row>
    <row r="123" spans="1:7">
      <c r="A123" s="1257"/>
      <c r="B123" s="1257"/>
      <c r="C123" s="1257"/>
      <c r="D123" s="1257"/>
      <c r="E123" s="1257"/>
      <c r="F123" s="1257"/>
      <c r="G123" s="1257"/>
    </row>
    <row r="124" spans="1:7">
      <c r="A124" s="1257"/>
      <c r="B124" s="1257"/>
      <c r="C124" s="1257"/>
      <c r="D124" s="1257"/>
      <c r="E124" s="1257"/>
      <c r="F124" s="1257"/>
      <c r="G124" s="1257"/>
    </row>
    <row r="125" spans="1:7">
      <c r="A125" s="1257"/>
      <c r="B125" s="1257"/>
      <c r="C125" s="1257"/>
      <c r="D125" s="1257"/>
      <c r="E125" s="1257"/>
      <c r="F125" s="1257"/>
      <c r="G125" s="1257"/>
    </row>
    <row r="126" spans="1:7">
      <c r="A126" s="1257"/>
      <c r="B126" s="1257"/>
      <c r="C126" s="1257"/>
      <c r="D126" s="1257"/>
      <c r="E126" s="1257"/>
      <c r="F126" s="1257"/>
      <c r="G126" s="1257"/>
    </row>
    <row r="127" spans="1:7">
      <c r="A127" s="1257"/>
      <c r="B127" s="1257"/>
      <c r="C127" s="1257"/>
      <c r="D127" s="1257"/>
      <c r="E127" s="1257"/>
      <c r="F127" s="1257"/>
      <c r="G127" s="1257"/>
    </row>
    <row r="128" spans="1:7">
      <c r="A128" s="1257"/>
      <c r="B128" s="1257"/>
      <c r="C128" s="1257"/>
      <c r="D128" s="1257"/>
      <c r="E128" s="1257"/>
      <c r="F128" s="1257"/>
      <c r="G128" s="1257"/>
    </row>
    <row r="129" spans="1:7">
      <c r="A129" s="1257"/>
      <c r="B129" s="1257"/>
      <c r="C129" s="1257"/>
      <c r="D129" s="1257"/>
      <c r="E129" s="1257"/>
      <c r="F129" s="1257"/>
      <c r="G129" s="1257"/>
    </row>
    <row r="130" spans="1:7">
      <c r="A130" s="1257"/>
      <c r="B130" s="1257"/>
      <c r="C130" s="1257"/>
      <c r="D130" s="1257"/>
      <c r="E130" s="1257"/>
      <c r="F130" s="1257"/>
      <c r="G130" s="1257"/>
    </row>
    <row r="131" spans="1:7">
      <c r="A131" s="1257"/>
      <c r="B131" s="1257"/>
      <c r="C131" s="1257"/>
      <c r="D131" s="1257"/>
      <c r="E131" s="1257"/>
      <c r="F131" s="1257"/>
      <c r="G131" s="1257"/>
    </row>
    <row r="132" spans="1:7">
      <c r="A132" s="1257"/>
      <c r="B132" s="1257"/>
      <c r="C132" s="1257"/>
      <c r="D132" s="1257"/>
      <c r="E132" s="1257"/>
      <c r="F132" s="1257"/>
      <c r="G132" s="1257"/>
    </row>
    <row r="133" spans="1:7">
      <c r="A133" s="1257"/>
      <c r="B133" s="1257"/>
      <c r="C133" s="1257"/>
      <c r="D133" s="1257"/>
      <c r="E133" s="1257"/>
      <c r="F133" s="1257"/>
      <c r="G133" s="1257"/>
    </row>
    <row r="134" spans="1:7">
      <c r="A134" s="1257"/>
      <c r="B134" s="1257"/>
      <c r="C134" s="1257"/>
      <c r="D134" s="1257"/>
      <c r="E134" s="1257"/>
      <c r="F134" s="1257"/>
      <c r="G134" s="1257"/>
    </row>
    <row r="135" spans="1:7">
      <c r="A135" s="1257"/>
      <c r="B135" s="1257"/>
      <c r="C135" s="1257"/>
      <c r="D135" s="1257"/>
      <c r="E135" s="1257"/>
      <c r="F135" s="1257"/>
      <c r="G135" s="1257"/>
    </row>
    <row r="136" spans="1:7">
      <c r="A136" s="1257"/>
      <c r="B136" s="1257"/>
      <c r="C136" s="1257"/>
      <c r="D136" s="1257"/>
      <c r="E136" s="1257"/>
      <c r="F136" s="1257"/>
      <c r="G136" s="1257"/>
    </row>
    <row r="137" spans="1:7">
      <c r="A137" s="1257"/>
      <c r="B137" s="1257"/>
      <c r="C137" s="1257"/>
      <c r="D137" s="1257"/>
      <c r="E137" s="1257"/>
      <c r="F137" s="1257"/>
      <c r="G137" s="1257"/>
    </row>
    <row r="138" spans="1:7">
      <c r="A138" s="1257"/>
      <c r="B138" s="1257"/>
      <c r="C138" s="1257"/>
      <c r="D138" s="1257"/>
      <c r="E138" s="1257"/>
      <c r="F138" s="1257"/>
      <c r="G138" s="1257"/>
    </row>
    <row r="139" spans="1:7">
      <c r="A139" s="1257"/>
      <c r="B139" s="1257"/>
      <c r="C139" s="1257"/>
      <c r="D139" s="1257"/>
      <c r="E139" s="1257"/>
      <c r="F139" s="1257"/>
      <c r="G139" s="1257"/>
    </row>
    <row r="140" spans="1:7">
      <c r="A140" s="1257"/>
      <c r="B140" s="1257"/>
      <c r="C140" s="1257"/>
      <c r="D140" s="1257"/>
      <c r="E140" s="1257"/>
      <c r="F140" s="1257"/>
      <c r="G140" s="1257"/>
    </row>
    <row r="141" spans="1:7">
      <c r="A141" s="1257"/>
      <c r="B141" s="1257"/>
      <c r="C141" s="1257"/>
      <c r="D141" s="1257"/>
      <c r="E141" s="1257"/>
      <c r="F141" s="1257"/>
      <c r="G141" s="1257"/>
    </row>
    <row r="142" spans="1:7">
      <c r="A142" s="1257"/>
      <c r="B142" s="1257"/>
      <c r="C142" s="1257"/>
      <c r="D142" s="1257"/>
      <c r="E142" s="1257"/>
      <c r="F142" s="1257"/>
      <c r="G142" s="1257"/>
    </row>
    <row r="143" spans="1:7">
      <c r="A143" s="1257"/>
      <c r="B143" s="1257"/>
      <c r="C143" s="1257"/>
      <c r="D143" s="1257"/>
      <c r="E143" s="1257"/>
      <c r="F143" s="1257"/>
      <c r="G143" s="1257"/>
    </row>
    <row r="144" spans="1:7">
      <c r="A144" s="1257"/>
      <c r="B144" s="1257"/>
      <c r="C144" s="1257"/>
      <c r="D144" s="1257"/>
      <c r="E144" s="1257"/>
      <c r="F144" s="1257"/>
      <c r="G144" s="1257"/>
    </row>
    <row r="145" spans="1:7">
      <c r="A145" s="1257"/>
      <c r="B145" s="1257"/>
      <c r="C145" s="1257"/>
      <c r="D145" s="1257"/>
      <c r="E145" s="1257"/>
      <c r="F145" s="1257"/>
      <c r="G145" s="1257"/>
    </row>
    <row r="146" spans="1:7">
      <c r="A146" s="1257"/>
      <c r="B146" s="1257"/>
      <c r="C146" s="1257"/>
      <c r="D146" s="1257"/>
      <c r="E146" s="1257"/>
      <c r="F146" s="1257"/>
      <c r="G146" s="1257"/>
    </row>
    <row r="147" spans="1:7">
      <c r="A147" s="1257"/>
      <c r="B147" s="1257"/>
      <c r="C147" s="1257"/>
      <c r="D147" s="1257"/>
      <c r="E147" s="1257"/>
      <c r="F147" s="1257"/>
      <c r="G147" s="1257"/>
    </row>
    <row r="148" spans="1:7">
      <c r="A148" s="1257"/>
      <c r="B148" s="1257"/>
      <c r="C148" s="1257"/>
      <c r="D148" s="1257"/>
      <c r="E148" s="1257"/>
      <c r="F148" s="1257"/>
      <c r="G148" s="1257"/>
    </row>
    <row r="149" spans="1:7">
      <c r="A149" s="1257"/>
      <c r="B149" s="1257"/>
      <c r="C149" s="1257"/>
      <c r="D149" s="1257"/>
      <c r="E149" s="1257"/>
      <c r="F149" s="1257"/>
      <c r="G149" s="1257"/>
    </row>
    <row r="150" spans="1:7">
      <c r="A150" s="1257"/>
      <c r="B150" s="1257"/>
      <c r="C150" s="1257"/>
      <c r="D150" s="1257"/>
      <c r="E150" s="1257"/>
      <c r="F150" s="1257"/>
      <c r="G150" s="1257"/>
    </row>
    <row r="151" spans="1:7">
      <c r="A151" s="1257"/>
      <c r="B151" s="1257"/>
      <c r="C151" s="1257"/>
      <c r="D151" s="1257"/>
      <c r="E151" s="1257"/>
      <c r="F151" s="1257"/>
      <c r="G151" s="1257"/>
    </row>
    <row r="152" spans="1:7">
      <c r="A152" s="1257"/>
      <c r="B152" s="1257"/>
      <c r="C152" s="1257"/>
      <c r="D152" s="1257"/>
      <c r="E152" s="1257"/>
      <c r="F152" s="1257"/>
      <c r="G152" s="1257"/>
    </row>
    <row r="153" spans="1:7">
      <c r="A153" s="1257"/>
      <c r="B153" s="1257"/>
      <c r="C153" s="1257"/>
      <c r="D153" s="1257"/>
      <c r="E153" s="1257"/>
      <c r="F153" s="1257"/>
      <c r="G153" s="1257"/>
    </row>
    <row r="154" spans="1:7">
      <c r="A154" s="1257"/>
      <c r="B154" s="1257"/>
      <c r="C154" s="1257"/>
      <c r="D154" s="1257"/>
      <c r="E154" s="1257"/>
      <c r="F154" s="1257"/>
      <c r="G154" s="1257"/>
    </row>
    <row r="155" spans="1:7">
      <c r="A155" s="1257"/>
      <c r="B155" s="1257"/>
      <c r="C155" s="1257"/>
      <c r="D155" s="1257"/>
      <c r="E155" s="1257"/>
      <c r="F155" s="1257"/>
      <c r="G155" s="1257"/>
    </row>
    <row r="156" spans="1:7">
      <c r="A156" s="1257"/>
      <c r="B156" s="1257"/>
      <c r="C156" s="1257"/>
      <c r="D156" s="1257"/>
      <c r="E156" s="1257"/>
      <c r="F156" s="1257"/>
      <c r="G156" s="1257"/>
    </row>
    <row r="157" spans="1:7">
      <c r="A157" s="1257"/>
      <c r="B157" s="1257"/>
      <c r="C157" s="1257"/>
      <c r="D157" s="1257"/>
      <c r="E157" s="1257"/>
      <c r="F157" s="1257"/>
      <c r="G157" s="1257"/>
    </row>
    <row r="158" spans="1:7">
      <c r="A158" s="1257"/>
      <c r="B158" s="1257"/>
      <c r="C158" s="1257"/>
      <c r="D158" s="1257"/>
      <c r="E158" s="1257"/>
      <c r="F158" s="1257"/>
      <c r="G158" s="1257"/>
    </row>
    <row r="159" spans="1:7">
      <c r="A159" s="1257"/>
      <c r="B159" s="1257"/>
      <c r="C159" s="1257"/>
      <c r="D159" s="1257"/>
      <c r="E159" s="1257"/>
      <c r="F159" s="1257"/>
      <c r="G159" s="1257"/>
    </row>
    <row r="160" spans="1:7">
      <c r="A160" s="1257"/>
      <c r="B160" s="1257"/>
      <c r="C160" s="1257"/>
      <c r="D160" s="1257"/>
      <c r="E160" s="1257"/>
      <c r="F160" s="1257"/>
      <c r="G160" s="1257"/>
    </row>
    <row r="161" spans="1:7">
      <c r="A161" s="1257"/>
      <c r="B161" s="1257"/>
      <c r="C161" s="1257"/>
      <c r="D161" s="1257"/>
      <c r="E161" s="1257"/>
      <c r="F161" s="1257"/>
      <c r="G161" s="1257"/>
    </row>
    <row r="162" spans="1:7">
      <c r="A162" s="1257"/>
      <c r="B162" s="1257"/>
      <c r="C162" s="1257"/>
      <c r="D162" s="1257"/>
      <c r="E162" s="1257"/>
      <c r="F162" s="1257"/>
      <c r="G162" s="1257"/>
    </row>
    <row r="163" spans="1:7">
      <c r="A163" s="1257"/>
      <c r="B163" s="1257"/>
      <c r="C163" s="1257"/>
      <c r="D163" s="1257"/>
      <c r="E163" s="1257"/>
      <c r="F163" s="1257"/>
      <c r="G163" s="1257"/>
    </row>
    <row r="164" spans="1:7">
      <c r="A164" s="1257"/>
      <c r="B164" s="1257"/>
      <c r="C164" s="1257"/>
      <c r="D164" s="1257"/>
      <c r="E164" s="1257"/>
      <c r="F164" s="1257"/>
      <c r="G164" s="1257"/>
    </row>
    <row r="165" spans="1:7">
      <c r="A165" s="1257"/>
      <c r="B165" s="1257"/>
      <c r="C165" s="1257"/>
      <c r="D165" s="1257"/>
      <c r="E165" s="1257"/>
      <c r="F165" s="1257"/>
      <c r="G165" s="1257"/>
    </row>
    <row r="166" spans="1:7">
      <c r="A166" s="1257"/>
      <c r="B166" s="1257"/>
      <c r="C166" s="1257"/>
      <c r="D166" s="1257"/>
      <c r="E166" s="1257"/>
      <c r="F166" s="1257"/>
      <c r="G166" s="1257"/>
    </row>
    <row r="167" spans="1:7">
      <c r="A167" s="1257"/>
      <c r="B167" s="1257"/>
      <c r="C167" s="1257"/>
      <c r="D167" s="1257"/>
      <c r="E167" s="1257"/>
      <c r="F167" s="1257"/>
      <c r="G167" s="1257"/>
    </row>
    <row r="168" spans="1:7">
      <c r="A168" s="1257"/>
      <c r="B168" s="1257"/>
      <c r="C168" s="1257"/>
      <c r="D168" s="1257"/>
      <c r="E168" s="1257"/>
      <c r="F168" s="1257"/>
      <c r="G168" s="1257"/>
    </row>
    <row r="169" spans="1:7">
      <c r="A169" s="1257"/>
      <c r="B169" s="1257"/>
      <c r="C169" s="1257"/>
      <c r="D169" s="1257"/>
      <c r="E169" s="1257"/>
      <c r="F169" s="1257"/>
      <c r="G169" s="1257"/>
    </row>
    <row r="170" spans="1:7">
      <c r="A170" s="1257"/>
      <c r="B170" s="1257"/>
      <c r="C170" s="1257"/>
      <c r="D170" s="1257"/>
      <c r="E170" s="1257"/>
      <c r="F170" s="1257"/>
      <c r="G170" s="1257"/>
    </row>
    <row r="171" spans="1:7">
      <c r="A171" s="1257"/>
      <c r="B171" s="1257"/>
      <c r="C171" s="1257"/>
      <c r="D171" s="1257"/>
      <c r="E171" s="1257"/>
      <c r="F171" s="1257"/>
      <c r="G171" s="1257"/>
    </row>
    <row r="172" spans="1:7">
      <c r="A172" s="1257"/>
      <c r="B172" s="1257"/>
      <c r="C172" s="1257"/>
      <c r="D172" s="1257"/>
      <c r="E172" s="1257"/>
      <c r="F172" s="1257"/>
      <c r="G172" s="1257"/>
    </row>
    <row r="173" spans="1:7">
      <c r="A173" s="1257"/>
      <c r="B173" s="1257"/>
      <c r="C173" s="1257"/>
      <c r="D173" s="1257"/>
      <c r="E173" s="1257"/>
      <c r="F173" s="1257"/>
      <c r="G173" s="1257"/>
    </row>
    <row r="174" spans="1:7">
      <c r="A174" s="1257"/>
      <c r="B174" s="1257"/>
      <c r="C174" s="1257"/>
      <c r="D174" s="1257"/>
      <c r="E174" s="1257"/>
      <c r="F174" s="1257"/>
      <c r="G174" s="1257"/>
    </row>
    <row r="175" spans="1:7">
      <c r="A175" s="1257"/>
      <c r="B175" s="1257"/>
      <c r="C175" s="1257"/>
      <c r="D175" s="1257"/>
      <c r="E175" s="1257"/>
      <c r="F175" s="1257"/>
      <c r="G175" s="1257"/>
    </row>
    <row r="176" spans="1:7">
      <c r="A176" s="1257"/>
      <c r="B176" s="1257"/>
      <c r="C176" s="1257"/>
      <c r="D176" s="1257"/>
      <c r="E176" s="1257"/>
      <c r="F176" s="1257"/>
      <c r="G176" s="1257"/>
    </row>
    <row r="177" spans="1:7">
      <c r="A177" s="1257"/>
      <c r="B177" s="1257"/>
      <c r="C177" s="1257"/>
      <c r="D177" s="1257"/>
      <c r="E177" s="1257"/>
      <c r="F177" s="1257"/>
      <c r="G177" s="1257"/>
    </row>
    <row r="178" spans="1:7">
      <c r="A178" s="1257"/>
      <c r="B178" s="1257"/>
      <c r="C178" s="1257"/>
      <c r="D178" s="1257"/>
      <c r="E178" s="1257"/>
      <c r="F178" s="1257"/>
      <c r="G178" s="1257"/>
    </row>
    <row r="179" spans="1:7">
      <c r="A179" s="1257"/>
      <c r="B179" s="1257"/>
      <c r="C179" s="1257"/>
      <c r="D179" s="1257"/>
      <c r="E179" s="1257"/>
      <c r="F179" s="1257"/>
      <c r="G179" s="1257"/>
    </row>
    <row r="180" spans="1:7">
      <c r="A180" s="1257"/>
      <c r="B180" s="1257"/>
      <c r="C180" s="1257"/>
      <c r="D180" s="1257"/>
      <c r="E180" s="1257"/>
      <c r="F180" s="1257"/>
      <c r="G180" s="1257"/>
    </row>
    <row r="181" spans="1:7">
      <c r="A181" s="1257"/>
      <c r="B181" s="1257"/>
      <c r="C181" s="1257"/>
      <c r="D181" s="1257"/>
      <c r="E181" s="1257"/>
      <c r="F181" s="1257"/>
      <c r="G181" s="1257"/>
    </row>
    <row r="182" spans="1:7">
      <c r="A182" s="1257"/>
      <c r="B182" s="1257"/>
      <c r="C182" s="1257"/>
      <c r="D182" s="1257"/>
      <c r="E182" s="1257"/>
      <c r="F182" s="1257"/>
      <c r="G182" s="1257"/>
    </row>
    <row r="183" spans="1:7">
      <c r="A183" s="1257"/>
      <c r="B183" s="1257"/>
      <c r="C183" s="1257"/>
      <c r="D183" s="1257"/>
      <c r="E183" s="1257"/>
      <c r="F183" s="1257"/>
      <c r="G183" s="1257"/>
    </row>
    <row r="184" spans="1:7">
      <c r="A184" s="1257"/>
      <c r="B184" s="1257"/>
      <c r="C184" s="1257"/>
      <c r="D184" s="1257"/>
      <c r="E184" s="1257"/>
      <c r="F184" s="1257"/>
      <c r="G184" s="1257"/>
    </row>
    <row r="185" spans="1:7">
      <c r="A185" s="1257"/>
      <c r="B185" s="1257"/>
      <c r="C185" s="1257"/>
      <c r="D185" s="1257"/>
      <c r="E185" s="1257"/>
      <c r="F185" s="1257"/>
      <c r="G185" s="1257"/>
    </row>
    <row r="186" spans="1:7">
      <c r="A186" s="1257"/>
      <c r="B186" s="1257"/>
      <c r="C186" s="1257"/>
      <c r="D186" s="1257"/>
      <c r="E186" s="1257"/>
      <c r="F186" s="1257"/>
      <c r="G186" s="1257"/>
    </row>
    <row r="187" spans="1:7">
      <c r="A187" s="1257"/>
      <c r="B187" s="1257"/>
      <c r="C187" s="1257"/>
      <c r="D187" s="1257"/>
      <c r="E187" s="1257"/>
      <c r="F187" s="1257"/>
      <c r="G187" s="1257"/>
    </row>
    <row r="188" spans="1:7">
      <c r="A188" s="1257"/>
      <c r="B188" s="1257"/>
      <c r="C188" s="1257"/>
      <c r="D188" s="1257"/>
      <c r="E188" s="1257"/>
      <c r="F188" s="1257"/>
      <c r="G188" s="1257"/>
    </row>
    <row r="189" spans="1:7">
      <c r="A189" s="1257"/>
      <c r="B189" s="1257"/>
      <c r="C189" s="1257"/>
      <c r="D189" s="1257"/>
      <c r="E189" s="1257"/>
      <c r="F189" s="1257"/>
      <c r="G189" s="1257"/>
    </row>
    <row r="190" spans="1:7">
      <c r="A190" s="1257"/>
      <c r="B190" s="1257"/>
      <c r="C190" s="1257"/>
      <c r="D190" s="1257"/>
      <c r="E190" s="1257"/>
      <c r="F190" s="1257"/>
      <c r="G190" s="1257"/>
    </row>
    <row r="191" spans="1:7">
      <c r="A191" s="1257"/>
      <c r="B191" s="1257"/>
      <c r="C191" s="1257"/>
      <c r="D191" s="1257"/>
      <c r="E191" s="1257"/>
      <c r="F191" s="1257"/>
      <c r="G191" s="1257"/>
    </row>
    <row r="192" spans="1:7">
      <c r="A192" s="1257"/>
      <c r="B192" s="1257"/>
      <c r="C192" s="1257"/>
      <c r="D192" s="1257"/>
      <c r="E192" s="1257"/>
      <c r="F192" s="1257"/>
      <c r="G192" s="1257"/>
    </row>
    <row r="193" spans="1:7">
      <c r="A193" s="1257"/>
      <c r="B193" s="1257"/>
      <c r="C193" s="1257"/>
      <c r="D193" s="1257"/>
      <c r="E193" s="1257"/>
      <c r="F193" s="1257"/>
      <c r="G193" s="1257"/>
    </row>
    <row r="194" spans="1:7">
      <c r="A194" s="1257"/>
      <c r="B194" s="1257"/>
      <c r="C194" s="1257"/>
      <c r="D194" s="1257"/>
      <c r="E194" s="1257"/>
      <c r="F194" s="1257"/>
      <c r="G194" s="1257"/>
    </row>
    <row r="195" spans="1:7">
      <c r="A195" s="1257"/>
      <c r="B195" s="1257"/>
      <c r="C195" s="1257"/>
      <c r="D195" s="1257"/>
      <c r="E195" s="1257"/>
      <c r="F195" s="1257"/>
      <c r="G195" s="1257"/>
    </row>
    <row r="196" spans="1:7">
      <c r="A196" s="1257"/>
      <c r="B196" s="1257"/>
      <c r="C196" s="1257"/>
      <c r="D196" s="1257"/>
      <c r="E196" s="1257"/>
      <c r="F196" s="1257"/>
      <c r="G196" s="1257"/>
    </row>
    <row r="197" spans="1:7">
      <c r="A197" s="1257"/>
      <c r="B197" s="1257"/>
      <c r="C197" s="1257"/>
      <c r="D197" s="1257"/>
      <c r="E197" s="1257"/>
      <c r="F197" s="1257"/>
      <c r="G197" s="1257"/>
    </row>
    <row r="198" spans="1:7">
      <c r="A198" s="1257"/>
      <c r="B198" s="1257"/>
      <c r="C198" s="1257"/>
      <c r="D198" s="1257"/>
      <c r="E198" s="1257"/>
      <c r="F198" s="1257"/>
      <c r="G198" s="1257"/>
    </row>
    <row r="199" spans="1:7">
      <c r="A199" s="1257"/>
      <c r="B199" s="1257"/>
      <c r="C199" s="1257"/>
      <c r="D199" s="1257"/>
      <c r="E199" s="1257"/>
      <c r="F199" s="1257"/>
      <c r="G199" s="1257"/>
    </row>
    <row r="200" spans="1:7">
      <c r="A200" s="1257"/>
      <c r="B200" s="1257"/>
      <c r="C200" s="1257"/>
      <c r="D200" s="1257"/>
      <c r="E200" s="1257"/>
      <c r="F200" s="1257"/>
      <c r="G200" s="1257"/>
    </row>
    <row r="201" spans="1:7">
      <c r="A201" s="1257"/>
      <c r="B201" s="1257"/>
      <c r="C201" s="1257"/>
      <c r="D201" s="1257"/>
      <c r="E201" s="1257"/>
      <c r="F201" s="1257"/>
      <c r="G201" s="1257"/>
    </row>
    <row r="202" spans="1:7">
      <c r="A202" s="1257"/>
      <c r="B202" s="1257"/>
      <c r="C202" s="1257"/>
      <c r="D202" s="1257"/>
      <c r="E202" s="1257"/>
      <c r="F202" s="1257"/>
      <c r="G202" s="1257"/>
    </row>
    <row r="203" spans="1:7">
      <c r="A203" s="1257"/>
      <c r="B203" s="1257"/>
      <c r="C203" s="1257"/>
      <c r="D203" s="1257"/>
      <c r="E203" s="1257"/>
      <c r="F203" s="1257"/>
      <c r="G203" s="1257"/>
    </row>
    <row r="204" spans="1:7">
      <c r="A204" s="1257"/>
      <c r="B204" s="1257"/>
      <c r="C204" s="1257"/>
      <c r="D204" s="1257"/>
      <c r="E204" s="1257"/>
      <c r="F204" s="1257"/>
      <c r="G204" s="1257"/>
    </row>
    <row r="205" spans="1:7">
      <c r="A205" s="1257"/>
      <c r="B205" s="1257"/>
      <c r="C205" s="1257"/>
      <c r="D205" s="1257"/>
      <c r="E205" s="1257"/>
      <c r="F205" s="1257"/>
      <c r="G205" s="1257"/>
    </row>
    <row r="206" spans="1:7">
      <c r="A206" s="1257"/>
      <c r="B206" s="1257"/>
      <c r="C206" s="1257"/>
      <c r="D206" s="1257"/>
      <c r="E206" s="1257"/>
      <c r="F206" s="1257"/>
      <c r="G206" s="1257"/>
    </row>
    <row r="207" spans="1:7">
      <c r="A207" s="1257"/>
      <c r="B207" s="1257"/>
      <c r="C207" s="1257"/>
      <c r="D207" s="1257"/>
      <c r="E207" s="1257"/>
      <c r="F207" s="1257"/>
      <c r="G207" s="1257"/>
    </row>
    <row r="208" spans="1:7">
      <c r="A208" s="1257"/>
      <c r="B208" s="1257"/>
      <c r="C208" s="1257"/>
      <c r="D208" s="1257"/>
      <c r="E208" s="1257"/>
      <c r="F208" s="1257"/>
      <c r="G208" s="1257"/>
    </row>
    <row r="209" spans="1:7">
      <c r="A209" s="1257"/>
      <c r="B209" s="1257"/>
      <c r="C209" s="1257"/>
      <c r="D209" s="1257"/>
      <c r="E209" s="1257"/>
      <c r="F209" s="1257"/>
      <c r="G209" s="1257"/>
    </row>
    <row r="210" spans="1:7">
      <c r="A210" s="1257"/>
      <c r="B210" s="1257"/>
      <c r="C210" s="1257"/>
      <c r="D210" s="1257"/>
      <c r="E210" s="1257"/>
      <c r="F210" s="1257"/>
      <c r="G210" s="1257"/>
    </row>
    <row r="211" spans="1:7">
      <c r="A211" s="1257"/>
      <c r="B211" s="1257"/>
      <c r="C211" s="1257"/>
      <c r="D211" s="1257"/>
      <c r="E211" s="1257"/>
      <c r="F211" s="1257"/>
      <c r="G211" s="1257"/>
    </row>
    <row r="212" spans="1:7">
      <c r="A212" s="1257"/>
      <c r="B212" s="1257"/>
      <c r="C212" s="1257"/>
      <c r="D212" s="1257"/>
      <c r="E212" s="1257"/>
      <c r="F212" s="1257"/>
      <c r="G212" s="1257"/>
    </row>
    <row r="213" spans="1:7">
      <c r="A213" s="1257"/>
      <c r="B213" s="1257"/>
      <c r="C213" s="1257"/>
      <c r="D213" s="1257"/>
      <c r="E213" s="1257"/>
      <c r="F213" s="1257"/>
      <c r="G213" s="1257"/>
    </row>
    <row r="214" spans="1:7">
      <c r="A214" s="1257"/>
      <c r="B214" s="1257"/>
      <c r="C214" s="1257"/>
      <c r="D214" s="1257"/>
      <c r="E214" s="1257"/>
      <c r="F214" s="1257"/>
      <c r="G214" s="1257"/>
    </row>
    <row r="215" spans="1:7">
      <c r="A215" s="1257"/>
      <c r="B215" s="1257"/>
      <c r="C215" s="1257"/>
      <c r="D215" s="1257"/>
      <c r="E215" s="1257"/>
      <c r="F215" s="1257"/>
      <c r="G215" s="1257"/>
    </row>
    <row r="216" spans="1:7">
      <c r="A216" s="1257"/>
      <c r="B216" s="1257"/>
      <c r="C216" s="1257"/>
      <c r="D216" s="1257"/>
      <c r="E216" s="1257"/>
      <c r="F216" s="1257"/>
      <c r="G216" s="1257"/>
    </row>
    <row r="217" spans="1:7">
      <c r="A217" s="1257"/>
      <c r="B217" s="1257"/>
      <c r="C217" s="1257"/>
      <c r="D217" s="1257"/>
      <c r="E217" s="1257"/>
      <c r="F217" s="1257"/>
      <c r="G217" s="1257"/>
    </row>
    <row r="218" spans="1:7">
      <c r="A218" s="1257"/>
      <c r="B218" s="1257"/>
      <c r="C218" s="1257"/>
      <c r="D218" s="1257"/>
      <c r="E218" s="1257"/>
      <c r="F218" s="1257"/>
      <c r="G218" s="1257"/>
    </row>
    <row r="219" spans="1:7">
      <c r="A219" s="1257"/>
      <c r="B219" s="1257"/>
      <c r="C219" s="1257"/>
      <c r="D219" s="1257"/>
      <c r="E219" s="1257"/>
      <c r="F219" s="1257"/>
      <c r="G219" s="1257"/>
    </row>
    <row r="220" spans="1:7">
      <c r="A220" s="1257"/>
      <c r="B220" s="1257"/>
      <c r="C220" s="1257"/>
      <c r="D220" s="1257"/>
      <c r="E220" s="1257"/>
      <c r="F220" s="1257"/>
      <c r="G220" s="1257"/>
    </row>
    <row r="221" spans="1:7">
      <c r="A221" s="1257"/>
      <c r="B221" s="1257"/>
      <c r="C221" s="1257"/>
      <c r="D221" s="1257"/>
      <c r="E221" s="1257"/>
      <c r="F221" s="1257"/>
      <c r="G221" s="1257"/>
    </row>
    <row r="222" spans="1:7">
      <c r="A222" s="1257"/>
      <c r="B222" s="1257"/>
      <c r="C222" s="1257"/>
      <c r="D222" s="1257"/>
      <c r="E222" s="1257"/>
      <c r="F222" s="1257"/>
      <c r="G222" s="1257"/>
    </row>
    <row r="223" spans="1:7">
      <c r="A223" s="1257"/>
      <c r="B223" s="1257"/>
      <c r="C223" s="1257"/>
      <c r="D223" s="1257"/>
      <c r="E223" s="1257"/>
      <c r="F223" s="1257"/>
      <c r="G223" s="1257"/>
    </row>
    <row r="224" spans="1:7">
      <c r="A224" s="1257"/>
      <c r="B224" s="1257"/>
      <c r="C224" s="1257"/>
      <c r="D224" s="1257"/>
      <c r="E224" s="1257"/>
      <c r="F224" s="1257"/>
      <c r="G224" s="1257"/>
    </row>
    <row r="225" spans="1:7">
      <c r="A225" s="1257"/>
      <c r="B225" s="1257"/>
      <c r="C225" s="1257"/>
      <c r="D225" s="1257"/>
      <c r="E225" s="1257"/>
      <c r="F225" s="1257"/>
      <c r="G225" s="1257"/>
    </row>
    <row r="226" spans="1:7">
      <c r="A226" s="1257"/>
      <c r="B226" s="1257"/>
      <c r="C226" s="1257"/>
      <c r="D226" s="1257"/>
      <c r="E226" s="1257"/>
      <c r="F226" s="1257"/>
      <c r="G226" s="1257"/>
    </row>
    <row r="227" spans="1:7">
      <c r="A227" s="1257"/>
      <c r="B227" s="1257"/>
      <c r="C227" s="1257"/>
      <c r="D227" s="1257"/>
      <c r="E227" s="1257"/>
      <c r="F227" s="1257"/>
      <c r="G227" s="1257"/>
    </row>
    <row r="228" spans="1:7">
      <c r="A228" s="1257"/>
      <c r="B228" s="1257"/>
      <c r="C228" s="1257"/>
      <c r="D228" s="1257"/>
      <c r="E228" s="1257"/>
      <c r="F228" s="1257"/>
      <c r="G228" s="1257"/>
    </row>
    <row r="229" spans="1:7">
      <c r="A229" s="1257"/>
      <c r="B229" s="1257"/>
      <c r="C229" s="1257"/>
      <c r="D229" s="1257"/>
      <c r="E229" s="1257"/>
      <c r="F229" s="1257"/>
      <c r="G229" s="1257"/>
    </row>
    <row r="230" spans="1:7">
      <c r="A230" s="1257"/>
      <c r="B230" s="1257"/>
      <c r="C230" s="1257"/>
      <c r="D230" s="1257"/>
      <c r="E230" s="1257"/>
      <c r="F230" s="1257"/>
      <c r="G230" s="1257"/>
    </row>
    <row r="231" spans="1:7">
      <c r="A231" s="1257"/>
      <c r="B231" s="1257"/>
      <c r="C231" s="1257"/>
      <c r="D231" s="1257"/>
      <c r="E231" s="1257"/>
      <c r="F231" s="1257"/>
      <c r="G231" s="1257"/>
    </row>
    <row r="232" spans="1:7">
      <c r="A232" s="1257"/>
      <c r="B232" s="1257"/>
      <c r="C232" s="1257"/>
      <c r="D232" s="1257"/>
      <c r="E232" s="1257"/>
      <c r="F232" s="1257"/>
      <c r="G232" s="1257"/>
    </row>
    <row r="233" spans="1:7">
      <c r="A233" s="1257"/>
      <c r="B233" s="1257"/>
      <c r="C233" s="1257"/>
      <c r="D233" s="1257"/>
      <c r="E233" s="1257"/>
      <c r="F233" s="1257"/>
      <c r="G233" s="1257"/>
    </row>
    <row r="234" spans="1:7">
      <c r="A234" s="1257"/>
      <c r="B234" s="1257"/>
      <c r="C234" s="1257"/>
      <c r="D234" s="1257"/>
      <c r="E234" s="1257"/>
      <c r="F234" s="1257"/>
      <c r="G234" s="1257"/>
    </row>
    <row r="235" spans="1:7">
      <c r="A235" s="1257"/>
      <c r="B235" s="1257"/>
      <c r="C235" s="1257"/>
      <c r="D235" s="1257"/>
      <c r="E235" s="1257"/>
      <c r="F235" s="1257"/>
      <c r="G235" s="1257"/>
    </row>
    <row r="236" spans="1:7">
      <c r="A236" s="1257"/>
      <c r="B236" s="1257"/>
      <c r="C236" s="1257"/>
      <c r="D236" s="1257"/>
      <c r="E236" s="1257"/>
      <c r="F236" s="1257"/>
      <c r="G236" s="1257"/>
    </row>
    <row r="237" spans="1:7">
      <c r="A237" s="1257"/>
      <c r="B237" s="1257"/>
      <c r="C237" s="1257"/>
      <c r="D237" s="1257"/>
      <c r="E237" s="1257"/>
      <c r="F237" s="1257"/>
      <c r="G237" s="1257"/>
    </row>
    <row r="238" spans="1:7">
      <c r="A238" s="1257"/>
      <c r="B238" s="1257"/>
      <c r="C238" s="1257"/>
      <c r="D238" s="1257"/>
      <c r="E238" s="1257"/>
      <c r="F238" s="1257"/>
      <c r="G238" s="1257"/>
    </row>
    <row r="239" spans="1:7">
      <c r="A239" s="1257"/>
      <c r="B239" s="1257"/>
      <c r="C239" s="1257"/>
      <c r="D239" s="1257"/>
      <c r="E239" s="1257"/>
      <c r="F239" s="1257"/>
      <c r="G239" s="1257"/>
    </row>
    <row r="240" spans="1:7">
      <c r="A240" s="1257"/>
      <c r="B240" s="1257"/>
      <c r="C240" s="1257"/>
      <c r="D240" s="1257"/>
      <c r="E240" s="1257"/>
      <c r="F240" s="1257"/>
      <c r="G240" s="1257"/>
    </row>
    <row r="241" spans="1:7">
      <c r="A241" s="1257"/>
      <c r="B241" s="1257"/>
      <c r="C241" s="1257"/>
      <c r="D241" s="1257"/>
      <c r="E241" s="1257"/>
      <c r="F241" s="1257"/>
      <c r="G241" s="1257"/>
    </row>
    <row r="242" spans="1:7">
      <c r="A242" s="1257"/>
      <c r="B242" s="1257"/>
      <c r="C242" s="1257"/>
      <c r="D242" s="1257"/>
      <c r="E242" s="1257"/>
      <c r="F242" s="1257"/>
      <c r="G242" s="1257"/>
    </row>
    <row r="243" spans="1:7">
      <c r="A243" s="1257"/>
      <c r="B243" s="1257"/>
      <c r="C243" s="1257"/>
      <c r="D243" s="1257"/>
      <c r="E243" s="1257"/>
      <c r="F243" s="1257"/>
      <c r="G243" s="1257"/>
    </row>
    <row r="244" spans="1:7">
      <c r="A244" s="1257"/>
      <c r="B244" s="1257"/>
      <c r="C244" s="1257"/>
      <c r="D244" s="1257"/>
      <c r="E244" s="1257"/>
      <c r="F244" s="1257"/>
      <c r="G244" s="1257"/>
    </row>
    <row r="245" spans="1:7">
      <c r="A245" s="1257"/>
      <c r="B245" s="1257"/>
      <c r="C245" s="1257"/>
      <c r="D245" s="1257"/>
      <c r="E245" s="1257"/>
      <c r="F245" s="1257"/>
      <c r="G245" s="1257"/>
    </row>
    <row r="246" spans="1:7">
      <c r="A246" s="1257"/>
      <c r="B246" s="1257"/>
      <c r="C246" s="1257"/>
      <c r="D246" s="1257"/>
      <c r="E246" s="1257"/>
      <c r="F246" s="1257"/>
      <c r="G246" s="1257"/>
    </row>
    <row r="247" spans="1:7">
      <c r="A247" s="1257"/>
      <c r="B247" s="1257"/>
      <c r="C247" s="1257"/>
      <c r="D247" s="1257"/>
      <c r="E247" s="1257"/>
      <c r="F247" s="1257"/>
      <c r="G247" s="1257"/>
    </row>
    <row r="248" spans="1:7">
      <c r="A248" s="1257"/>
      <c r="B248" s="1257"/>
      <c r="C248" s="1257"/>
      <c r="D248" s="1257"/>
      <c r="E248" s="1257"/>
      <c r="F248" s="1257"/>
      <c r="G248" s="1257"/>
    </row>
    <row r="249" spans="1:7">
      <c r="A249" s="1257"/>
      <c r="B249" s="1257"/>
      <c r="C249" s="1257"/>
      <c r="D249" s="1257"/>
      <c r="E249" s="1257"/>
      <c r="F249" s="1257"/>
      <c r="G249" s="1257"/>
    </row>
    <row r="250" spans="1:7">
      <c r="A250" s="1257"/>
      <c r="B250" s="1257"/>
      <c r="C250" s="1257"/>
      <c r="D250" s="1257"/>
      <c r="E250" s="1257"/>
      <c r="F250" s="1257"/>
      <c r="G250" s="1257"/>
    </row>
    <row r="251" spans="1:7">
      <c r="A251" s="1257"/>
      <c r="B251" s="1257"/>
      <c r="C251" s="1257"/>
      <c r="D251" s="1257"/>
      <c r="E251" s="1257"/>
      <c r="F251" s="1257"/>
      <c r="G251" s="1257"/>
    </row>
    <row r="252" spans="1:7">
      <c r="A252" s="1257"/>
      <c r="B252" s="1257"/>
      <c r="C252" s="1257"/>
      <c r="D252" s="1257"/>
      <c r="E252" s="1257"/>
      <c r="F252" s="1257"/>
      <c r="G252" s="1257"/>
    </row>
    <row r="253" spans="1:7">
      <c r="A253" s="1257"/>
      <c r="B253" s="1257"/>
      <c r="C253" s="1257"/>
      <c r="D253" s="1257"/>
      <c r="E253" s="1257"/>
      <c r="F253" s="1257"/>
      <c r="G253" s="1257"/>
    </row>
    <row r="254" spans="1:7">
      <c r="A254" s="1257"/>
      <c r="B254" s="1257"/>
      <c r="C254" s="1257"/>
      <c r="D254" s="1257"/>
      <c r="E254" s="1257"/>
      <c r="F254" s="1257"/>
      <c r="G254" s="1257"/>
    </row>
    <row r="255" spans="1:7">
      <c r="A255" s="1257"/>
      <c r="B255" s="1257"/>
      <c r="C255" s="1257"/>
      <c r="D255" s="1257"/>
      <c r="E255" s="1257"/>
      <c r="F255" s="1257"/>
      <c r="G255" s="1257"/>
    </row>
    <row r="256" spans="1:7">
      <c r="A256" s="1257"/>
      <c r="B256" s="1257"/>
      <c r="C256" s="1257"/>
      <c r="D256" s="1257"/>
      <c r="E256" s="1257"/>
      <c r="F256" s="1257"/>
      <c r="G256" s="1257"/>
    </row>
    <row r="257" spans="1:7">
      <c r="A257" s="1257"/>
      <c r="B257" s="1257"/>
      <c r="C257" s="1257"/>
      <c r="D257" s="1257"/>
      <c r="E257" s="1257"/>
      <c r="F257" s="1257"/>
      <c r="G257" s="1257"/>
    </row>
    <row r="258" spans="1:7">
      <c r="A258" s="1257"/>
      <c r="B258" s="1257"/>
      <c r="C258" s="1257"/>
      <c r="D258" s="1257"/>
      <c r="E258" s="1257"/>
      <c r="F258" s="1257"/>
      <c r="G258" s="1257"/>
    </row>
    <row r="259" spans="1:7">
      <c r="A259" s="1257"/>
      <c r="B259" s="1257"/>
      <c r="C259" s="1257"/>
      <c r="D259" s="1257"/>
      <c r="E259" s="1257"/>
      <c r="F259" s="1257"/>
      <c r="G259" s="1257"/>
    </row>
    <row r="260" spans="1:7">
      <c r="A260" s="1257"/>
      <c r="B260" s="1257"/>
      <c r="C260" s="1257"/>
      <c r="D260" s="1257"/>
      <c r="E260" s="1257"/>
      <c r="F260" s="1257"/>
      <c r="G260" s="1257"/>
    </row>
    <row r="261" spans="1:7">
      <c r="A261" s="1257"/>
      <c r="B261" s="1257"/>
      <c r="C261" s="1257"/>
      <c r="D261" s="1257"/>
      <c r="E261" s="1257"/>
      <c r="F261" s="1257"/>
      <c r="G261" s="1257"/>
    </row>
    <row r="262" spans="1:7">
      <c r="A262" s="1257"/>
      <c r="B262" s="1257"/>
      <c r="C262" s="1257"/>
      <c r="D262" s="1257"/>
      <c r="E262" s="1257"/>
      <c r="F262" s="1257"/>
      <c r="G262" s="1257"/>
    </row>
    <row r="263" spans="1:7">
      <c r="A263" s="1257"/>
      <c r="B263" s="1257"/>
      <c r="C263" s="1257"/>
      <c r="D263" s="1257"/>
      <c r="E263" s="1257"/>
      <c r="F263" s="1257"/>
      <c r="G263" s="1257"/>
    </row>
    <row r="264" spans="1:7">
      <c r="A264" s="1257"/>
      <c r="B264" s="1257"/>
      <c r="C264" s="1257"/>
      <c r="D264" s="1257"/>
      <c r="E264" s="1257"/>
      <c r="F264" s="1257"/>
      <c r="G264" s="1257"/>
    </row>
    <row r="265" spans="1:7">
      <c r="A265" s="1257"/>
      <c r="B265" s="1257"/>
      <c r="C265" s="1257"/>
      <c r="D265" s="1257"/>
      <c r="E265" s="1257"/>
      <c r="F265" s="1257"/>
      <c r="G265" s="1257"/>
    </row>
    <row r="266" spans="1:7">
      <c r="A266" s="1257"/>
      <c r="B266" s="1257"/>
      <c r="C266" s="1257"/>
      <c r="D266" s="1257"/>
      <c r="E266" s="1257"/>
      <c r="F266" s="1257"/>
      <c r="G266" s="1257"/>
    </row>
    <row r="267" spans="1:7">
      <c r="A267" s="1257"/>
      <c r="B267" s="1257"/>
      <c r="C267" s="1257"/>
      <c r="D267" s="1257"/>
      <c r="E267" s="1257"/>
      <c r="F267" s="1257"/>
      <c r="G267" s="1257"/>
    </row>
    <row r="268" spans="1:7">
      <c r="A268" s="1257"/>
      <c r="B268" s="1257"/>
      <c r="C268" s="1257"/>
      <c r="D268" s="1257"/>
      <c r="E268" s="1257"/>
      <c r="F268" s="1257"/>
      <c r="G268" s="1257"/>
    </row>
    <row r="269" spans="1:7">
      <c r="A269" s="1257"/>
      <c r="B269" s="1257"/>
      <c r="C269" s="1257"/>
      <c r="D269" s="1257"/>
      <c r="E269" s="1257"/>
      <c r="F269" s="1257"/>
      <c r="G269" s="1257"/>
    </row>
    <row r="270" spans="1:7">
      <c r="A270" s="1257"/>
      <c r="B270" s="1257"/>
      <c r="C270" s="1257"/>
      <c r="D270" s="1257"/>
      <c r="E270" s="1257"/>
      <c r="F270" s="1257"/>
      <c r="G270" s="1257"/>
    </row>
    <row r="271" spans="1:7">
      <c r="A271" s="1257"/>
      <c r="B271" s="1257"/>
      <c r="C271" s="1257"/>
      <c r="D271" s="1257"/>
      <c r="E271" s="1257"/>
      <c r="F271" s="1257"/>
      <c r="G271" s="1257"/>
    </row>
    <row r="272" spans="1:7">
      <c r="A272" s="1257"/>
      <c r="B272" s="1257"/>
      <c r="C272" s="1257"/>
      <c r="D272" s="1257"/>
      <c r="E272" s="1257"/>
      <c r="F272" s="1257"/>
      <c r="G272" s="1257"/>
    </row>
    <row r="273" spans="1:7">
      <c r="A273" s="1257"/>
      <c r="B273" s="1257"/>
      <c r="C273" s="1257"/>
      <c r="D273" s="1257"/>
      <c r="E273" s="1257"/>
      <c r="F273" s="1257"/>
      <c r="G273" s="1257"/>
    </row>
    <row r="274" spans="1:7">
      <c r="A274" s="1257"/>
      <c r="B274" s="1257"/>
      <c r="C274" s="1257"/>
      <c r="D274" s="1257"/>
      <c r="E274" s="1257"/>
      <c r="F274" s="1257"/>
      <c r="G274" s="1257"/>
    </row>
    <row r="275" spans="1:7">
      <c r="A275" s="1257"/>
      <c r="B275" s="1257"/>
      <c r="C275" s="1257"/>
      <c r="D275" s="1257"/>
      <c r="E275" s="1257"/>
      <c r="F275" s="1257"/>
      <c r="G275" s="1257"/>
    </row>
    <row r="276" spans="1:7">
      <c r="A276" s="1257"/>
      <c r="B276" s="1257"/>
      <c r="C276" s="1257"/>
      <c r="D276" s="1257"/>
      <c r="E276" s="1257"/>
      <c r="F276" s="1257"/>
      <c r="G276" s="1257"/>
    </row>
    <row r="277" spans="1:7">
      <c r="A277" s="1257"/>
      <c r="B277" s="1257"/>
      <c r="C277" s="1257"/>
      <c r="D277" s="1257"/>
      <c r="E277" s="1257"/>
      <c r="F277" s="1257"/>
      <c r="G277" s="1257"/>
    </row>
    <row r="278" spans="1:7">
      <c r="A278" s="1257"/>
      <c r="B278" s="1257"/>
      <c r="C278" s="1257"/>
      <c r="D278" s="1257"/>
      <c r="E278" s="1257"/>
      <c r="F278" s="1257"/>
      <c r="G278" s="1257"/>
    </row>
    <row r="279" spans="1:7">
      <c r="A279" s="1257"/>
      <c r="B279" s="1257"/>
      <c r="C279" s="1257"/>
      <c r="D279" s="1257"/>
      <c r="E279" s="1257"/>
      <c r="F279" s="1257"/>
      <c r="G279" s="1257"/>
    </row>
    <row r="280" spans="1:7">
      <c r="A280" s="1257"/>
      <c r="B280" s="1257"/>
      <c r="C280" s="1257"/>
      <c r="D280" s="1257"/>
      <c r="E280" s="1257"/>
      <c r="F280" s="1257"/>
      <c r="G280" s="1257"/>
    </row>
    <row r="281" spans="1:7">
      <c r="A281" s="1257"/>
      <c r="B281" s="1257"/>
      <c r="C281" s="1257"/>
      <c r="D281" s="1257"/>
      <c r="E281" s="1257"/>
      <c r="F281" s="1257"/>
      <c r="G281" s="1257"/>
    </row>
    <row r="282" spans="1:7">
      <c r="A282" s="1257"/>
      <c r="B282" s="1257"/>
      <c r="C282" s="1257"/>
      <c r="D282" s="1257"/>
      <c r="E282" s="1257"/>
      <c r="F282" s="1257"/>
      <c r="G282" s="1257"/>
    </row>
    <row r="283" spans="1:7">
      <c r="A283" s="1257"/>
      <c r="B283" s="1257"/>
      <c r="C283" s="1257"/>
      <c r="D283" s="1257"/>
      <c r="E283" s="1257"/>
      <c r="F283" s="1257"/>
      <c r="G283" s="1257"/>
    </row>
    <row r="284" spans="1:7">
      <c r="A284" s="1257"/>
      <c r="B284" s="1257"/>
      <c r="C284" s="1257"/>
      <c r="D284" s="1257"/>
      <c r="E284" s="1257"/>
      <c r="F284" s="1257"/>
      <c r="G284" s="1257"/>
    </row>
    <row r="285" spans="1:7">
      <c r="A285" s="1257"/>
      <c r="B285" s="1257"/>
      <c r="C285" s="1257"/>
      <c r="D285" s="1257"/>
      <c r="E285" s="1257"/>
      <c r="F285" s="1257"/>
      <c r="G285" s="1257"/>
    </row>
    <row r="286" spans="1:7">
      <c r="A286" s="1257"/>
      <c r="B286" s="1257"/>
      <c r="C286" s="1257"/>
      <c r="D286" s="1257"/>
      <c r="E286" s="1257"/>
      <c r="F286" s="1257"/>
      <c r="G286" s="1257"/>
    </row>
    <row r="287" spans="1:7">
      <c r="A287" s="1257"/>
      <c r="B287" s="1257"/>
      <c r="C287" s="1257"/>
      <c r="D287" s="1257"/>
      <c r="E287" s="1257"/>
      <c r="F287" s="1257"/>
      <c r="G287" s="1257"/>
    </row>
    <row r="288" spans="1:7">
      <c r="A288" s="1257"/>
      <c r="B288" s="1257"/>
      <c r="C288" s="1257"/>
      <c r="D288" s="1257"/>
      <c r="E288" s="1257"/>
      <c r="F288" s="1257"/>
      <c r="G288" s="1257"/>
    </row>
    <row r="289" spans="1:7">
      <c r="A289" s="1257"/>
      <c r="B289" s="1257"/>
      <c r="C289" s="1257"/>
      <c r="D289" s="1257"/>
      <c r="E289" s="1257"/>
      <c r="F289" s="1257"/>
      <c r="G289" s="1257"/>
    </row>
    <row r="290" spans="1:7">
      <c r="A290" s="1257"/>
      <c r="B290" s="1257"/>
      <c r="C290" s="1257"/>
      <c r="D290" s="1257"/>
      <c r="E290" s="1257"/>
      <c r="F290" s="1257"/>
      <c r="G290" s="1257"/>
    </row>
    <row r="291" spans="1:7">
      <c r="A291" s="1257"/>
      <c r="B291" s="1257"/>
      <c r="C291" s="1257"/>
      <c r="D291" s="1257"/>
      <c r="E291" s="1257"/>
      <c r="F291" s="1257"/>
      <c r="G291" s="1257"/>
    </row>
    <row r="292" spans="1:7">
      <c r="A292" s="1257"/>
      <c r="B292" s="1257"/>
      <c r="C292" s="1257"/>
      <c r="D292" s="1257"/>
      <c r="E292" s="1257"/>
      <c r="F292" s="1257"/>
      <c r="G292" s="1257"/>
    </row>
    <row r="293" spans="1:7">
      <c r="A293" s="1257"/>
      <c r="B293" s="1257"/>
      <c r="C293" s="1257"/>
      <c r="D293" s="1257"/>
      <c r="E293" s="1257"/>
      <c r="F293" s="1257"/>
      <c r="G293" s="1257"/>
    </row>
    <row r="294" spans="1:7">
      <c r="A294" s="1257"/>
      <c r="B294" s="1257"/>
      <c r="C294" s="1257"/>
      <c r="D294" s="1257"/>
      <c r="E294" s="1257"/>
      <c r="F294" s="1257"/>
      <c r="G294" s="1257"/>
    </row>
    <row r="295" spans="1:7">
      <c r="A295" s="1257"/>
      <c r="B295" s="1257"/>
      <c r="C295" s="1257"/>
      <c r="D295" s="1257"/>
      <c r="E295" s="1257"/>
      <c r="F295" s="1257"/>
      <c r="G295" s="1257"/>
    </row>
    <row r="296" spans="1:7">
      <c r="A296" s="1257"/>
      <c r="B296" s="1257"/>
      <c r="C296" s="1257"/>
      <c r="D296" s="1257"/>
      <c r="E296" s="1257"/>
      <c r="F296" s="1257"/>
      <c r="G296" s="1257"/>
    </row>
    <row r="297" spans="1:7">
      <c r="A297" s="1257"/>
      <c r="B297" s="1257"/>
      <c r="C297" s="1257"/>
      <c r="D297" s="1257"/>
      <c r="E297" s="1257"/>
      <c r="F297" s="1257"/>
      <c r="G297" s="1257"/>
    </row>
    <row r="298" spans="1:7">
      <c r="A298" s="1257"/>
      <c r="B298" s="1257"/>
      <c r="C298" s="1257"/>
      <c r="D298" s="1257"/>
      <c r="E298" s="1257"/>
      <c r="F298" s="1257"/>
      <c r="G298" s="1257"/>
    </row>
    <row r="299" spans="1:7">
      <c r="A299" s="1257"/>
      <c r="B299" s="1257"/>
      <c r="C299" s="1257"/>
      <c r="D299" s="1257"/>
      <c r="E299" s="1257"/>
      <c r="F299" s="1257"/>
      <c r="G299" s="1257"/>
    </row>
    <row r="300" spans="1:7">
      <c r="A300" s="1257"/>
      <c r="B300" s="1257"/>
      <c r="C300" s="1257"/>
      <c r="D300" s="1257"/>
      <c r="E300" s="1257"/>
      <c r="F300" s="1257"/>
      <c r="G300" s="1257"/>
    </row>
    <row r="301" spans="1:7">
      <c r="A301" s="1257"/>
      <c r="B301" s="1257"/>
      <c r="C301" s="1257"/>
      <c r="D301" s="1257"/>
      <c r="E301" s="1257"/>
      <c r="F301" s="1257"/>
      <c r="G301" s="1257"/>
    </row>
    <row r="302" spans="1:7">
      <c r="A302" s="1257"/>
      <c r="B302" s="1257"/>
      <c r="C302" s="1257"/>
      <c r="D302" s="1257"/>
      <c r="E302" s="1257"/>
      <c r="F302" s="1257"/>
      <c r="G302" s="1257"/>
    </row>
    <row r="303" spans="1:7">
      <c r="A303" s="1257"/>
      <c r="B303" s="1257"/>
      <c r="C303" s="1257"/>
      <c r="D303" s="1257"/>
      <c r="E303" s="1257"/>
      <c r="F303" s="1257"/>
      <c r="G303" s="1257"/>
    </row>
    <row r="304" spans="1:7">
      <c r="A304" s="1257"/>
      <c r="B304" s="1257"/>
      <c r="C304" s="1257"/>
      <c r="D304" s="1257"/>
      <c r="E304" s="1257"/>
      <c r="F304" s="1257"/>
      <c r="G304" s="1257"/>
    </row>
    <row r="305" spans="1:7">
      <c r="A305" s="1257"/>
      <c r="B305" s="1257"/>
      <c r="C305" s="1257"/>
      <c r="D305" s="1257"/>
      <c r="E305" s="1257"/>
      <c r="F305" s="1257"/>
      <c r="G305" s="1257"/>
    </row>
    <row r="306" spans="1:7">
      <c r="A306" s="1257"/>
      <c r="B306" s="1257"/>
      <c r="C306" s="1257"/>
      <c r="D306" s="1257"/>
      <c r="E306" s="1257"/>
      <c r="F306" s="1257"/>
      <c r="G306" s="1257"/>
    </row>
    <row r="307" spans="1:7">
      <c r="A307" s="1257"/>
      <c r="B307" s="1257"/>
      <c r="C307" s="1257"/>
      <c r="D307" s="1257"/>
      <c r="E307" s="1257"/>
      <c r="F307" s="1257"/>
      <c r="G307" s="1257"/>
    </row>
    <row r="308" spans="1:7">
      <c r="A308" s="1257"/>
      <c r="B308" s="1257"/>
      <c r="C308" s="1257"/>
      <c r="D308" s="1257"/>
      <c r="E308" s="1257"/>
      <c r="F308" s="1257"/>
      <c r="G308" s="1257"/>
    </row>
    <row r="309" spans="1:7">
      <c r="A309" s="1257"/>
      <c r="B309" s="1257"/>
      <c r="C309" s="1257"/>
      <c r="D309" s="1257"/>
      <c r="E309" s="1257"/>
      <c r="F309" s="1257"/>
      <c r="G309" s="1257"/>
    </row>
    <row r="310" spans="1:7">
      <c r="A310" s="1257"/>
      <c r="B310" s="1257"/>
      <c r="C310" s="1257"/>
      <c r="D310" s="1257"/>
      <c r="E310" s="1257"/>
      <c r="F310" s="1257"/>
      <c r="G310" s="1257"/>
    </row>
    <row r="311" spans="1:7">
      <c r="A311" s="1257"/>
      <c r="B311" s="1257"/>
      <c r="C311" s="1257"/>
      <c r="D311" s="1257"/>
      <c r="E311" s="1257"/>
      <c r="F311" s="1257"/>
      <c r="G311" s="1257"/>
    </row>
    <row r="312" spans="1:7">
      <c r="A312" s="1257"/>
      <c r="B312" s="1257"/>
      <c r="C312" s="1257"/>
      <c r="D312" s="1257"/>
      <c r="E312" s="1257"/>
      <c r="F312" s="1257"/>
      <c r="G312" s="1257"/>
    </row>
    <row r="313" spans="1:7">
      <c r="A313" s="1257"/>
      <c r="B313" s="1257"/>
      <c r="C313" s="1257"/>
      <c r="D313" s="1257"/>
      <c r="E313" s="1257"/>
      <c r="F313" s="1257"/>
      <c r="G313" s="1257"/>
    </row>
    <row r="314" spans="1:7">
      <c r="A314" s="1257"/>
      <c r="B314" s="1257"/>
      <c r="C314" s="1257"/>
      <c r="D314" s="1257"/>
      <c r="E314" s="1257"/>
      <c r="F314" s="1257"/>
      <c r="G314" s="1257"/>
    </row>
    <row r="315" spans="1:7">
      <c r="A315" s="1257"/>
      <c r="B315" s="1257"/>
      <c r="C315" s="1257"/>
      <c r="D315" s="1257"/>
      <c r="E315" s="1257"/>
      <c r="F315" s="1257"/>
      <c r="G315" s="1257"/>
    </row>
    <row r="316" spans="1:7">
      <c r="A316" s="1257"/>
      <c r="B316" s="1257"/>
      <c r="C316" s="1257"/>
      <c r="D316" s="1257"/>
      <c r="E316" s="1257"/>
      <c r="F316" s="1257"/>
      <c r="G316" s="1257"/>
    </row>
    <row r="317" spans="1:7">
      <c r="A317" s="1257"/>
      <c r="B317" s="1257"/>
      <c r="C317" s="1257"/>
      <c r="D317" s="1257"/>
      <c r="E317" s="1257"/>
      <c r="F317" s="1257"/>
      <c r="G317" s="1257"/>
    </row>
    <row r="318" spans="1:7">
      <c r="A318" s="1257"/>
      <c r="B318" s="1257"/>
      <c r="C318" s="1257"/>
      <c r="D318" s="1257"/>
      <c r="E318" s="1257"/>
      <c r="F318" s="1257"/>
      <c r="G318" s="1257"/>
    </row>
    <row r="319" spans="1:7">
      <c r="A319" s="1257"/>
      <c r="B319" s="1257"/>
      <c r="C319" s="1257"/>
      <c r="D319" s="1257"/>
      <c r="E319" s="1257"/>
      <c r="F319" s="1257"/>
      <c r="G319" s="1257"/>
    </row>
    <row r="320" spans="1:7">
      <c r="A320" s="1257"/>
      <c r="B320" s="1257"/>
      <c r="C320" s="1257"/>
      <c r="D320" s="1257"/>
      <c r="E320" s="1257"/>
      <c r="F320" s="1257"/>
      <c r="G320" s="1257"/>
    </row>
    <row r="321" spans="1:7">
      <c r="A321" s="1257"/>
      <c r="B321" s="1257"/>
      <c r="C321" s="1257"/>
      <c r="D321" s="1257"/>
      <c r="E321" s="1257"/>
      <c r="F321" s="1257"/>
      <c r="G321" s="1257"/>
    </row>
    <row r="322" spans="1:7">
      <c r="A322" s="1257"/>
      <c r="B322" s="1257"/>
      <c r="C322" s="1257"/>
      <c r="D322" s="1257"/>
      <c r="E322" s="1257"/>
      <c r="F322" s="1257"/>
      <c r="G322" s="1257"/>
    </row>
    <row r="323" spans="1:7">
      <c r="A323" s="1257"/>
      <c r="B323" s="1257"/>
      <c r="C323" s="1257"/>
      <c r="D323" s="1257"/>
      <c r="E323" s="1257"/>
      <c r="F323" s="1257"/>
      <c r="G323" s="1257"/>
    </row>
    <row r="324" spans="1:7">
      <c r="A324" s="1257"/>
      <c r="B324" s="1257"/>
      <c r="C324" s="1257"/>
      <c r="D324" s="1257"/>
      <c r="E324" s="1257"/>
      <c r="F324" s="1257"/>
      <c r="G324" s="1257"/>
    </row>
    <row r="325" spans="1:7">
      <c r="A325" s="1257"/>
      <c r="B325" s="1257"/>
      <c r="C325" s="1257"/>
      <c r="D325" s="1257"/>
      <c r="E325" s="1257"/>
      <c r="F325" s="1257"/>
      <c r="G325" s="1257"/>
    </row>
    <row r="326" spans="1:7">
      <c r="A326" s="1257"/>
      <c r="B326" s="1257"/>
      <c r="C326" s="1257"/>
      <c r="D326" s="1257"/>
      <c r="E326" s="1257"/>
      <c r="F326" s="1257"/>
      <c r="G326" s="1257"/>
    </row>
    <row r="327" spans="1:7">
      <c r="A327" s="1257"/>
      <c r="B327" s="1257"/>
      <c r="C327" s="1257"/>
      <c r="D327" s="1257"/>
      <c r="E327" s="1257"/>
      <c r="F327" s="1257"/>
      <c r="G327" s="1257"/>
    </row>
    <row r="328" spans="1:7">
      <c r="A328" s="1257"/>
      <c r="B328" s="1257"/>
      <c r="C328" s="1257"/>
      <c r="D328" s="1257"/>
      <c r="E328" s="1257"/>
      <c r="F328" s="1257"/>
      <c r="G328" s="1257"/>
    </row>
    <row r="329" spans="1:7">
      <c r="A329" s="1257"/>
      <c r="B329" s="1257"/>
      <c r="C329" s="1257"/>
      <c r="D329" s="1257"/>
      <c r="E329" s="1257"/>
      <c r="F329" s="1257"/>
      <c r="G329" s="1257"/>
    </row>
    <row r="330" spans="1:7">
      <c r="A330" s="1257"/>
      <c r="B330" s="1257"/>
      <c r="C330" s="1257"/>
      <c r="D330" s="1257"/>
      <c r="E330" s="1257"/>
      <c r="F330" s="1257"/>
      <c r="G330" s="1257"/>
    </row>
    <row r="331" spans="1:7">
      <c r="A331" s="1257"/>
      <c r="B331" s="1257"/>
      <c r="C331" s="1257"/>
      <c r="D331" s="1257"/>
      <c r="E331" s="1257"/>
      <c r="F331" s="1257"/>
      <c r="G331" s="1257"/>
    </row>
    <row r="332" spans="1:7">
      <c r="A332" s="1257"/>
      <c r="B332" s="1257"/>
      <c r="C332" s="1257"/>
      <c r="D332" s="1257"/>
      <c r="E332" s="1257"/>
      <c r="F332" s="1257"/>
      <c r="G332" s="1257"/>
    </row>
    <row r="333" spans="1:7">
      <c r="A333" s="1257"/>
      <c r="B333" s="1257"/>
      <c r="C333" s="1257"/>
      <c r="D333" s="1257"/>
      <c r="E333" s="1257"/>
      <c r="F333" s="1257"/>
      <c r="G333" s="1257"/>
    </row>
    <row r="334" spans="1:7">
      <c r="A334" s="1257"/>
      <c r="B334" s="1257"/>
      <c r="C334" s="1257"/>
      <c r="D334" s="1257"/>
      <c r="E334" s="1257"/>
      <c r="F334" s="1257"/>
      <c r="G334" s="1257"/>
    </row>
    <row r="335" spans="1:7">
      <c r="A335" s="1257"/>
      <c r="B335" s="1257"/>
      <c r="C335" s="1257"/>
      <c r="D335" s="1257"/>
      <c r="E335" s="1257"/>
      <c r="F335" s="1257"/>
      <c r="G335" s="1257"/>
    </row>
    <row r="336" spans="1:7">
      <c r="A336" s="1257"/>
      <c r="B336" s="1257"/>
      <c r="C336" s="1257"/>
      <c r="D336" s="1257"/>
      <c r="E336" s="1257"/>
      <c r="F336" s="1257"/>
      <c r="G336" s="1257"/>
    </row>
    <row r="337" spans="1:7">
      <c r="A337" s="1257"/>
      <c r="B337" s="1257"/>
      <c r="C337" s="1257"/>
      <c r="D337" s="1257"/>
      <c r="E337" s="1257"/>
      <c r="F337" s="1257"/>
      <c r="G337" s="1257"/>
    </row>
    <row r="338" spans="1:7">
      <c r="A338" s="1257"/>
      <c r="B338" s="1257"/>
      <c r="C338" s="1257"/>
      <c r="D338" s="1257"/>
      <c r="E338" s="1257"/>
      <c r="F338" s="1257"/>
      <c r="G338" s="1257"/>
    </row>
    <row r="339" spans="1:7">
      <c r="A339" s="1257"/>
      <c r="B339" s="1257"/>
      <c r="C339" s="1257"/>
      <c r="D339" s="1257"/>
      <c r="E339" s="1257"/>
      <c r="F339" s="1257"/>
      <c r="G339" s="1257"/>
    </row>
    <row r="340" spans="1:7">
      <c r="A340" s="1257"/>
      <c r="B340" s="1257"/>
      <c r="C340" s="1257"/>
      <c r="D340" s="1257"/>
      <c r="E340" s="1257"/>
      <c r="F340" s="1257"/>
      <c r="G340" s="1257"/>
    </row>
    <row r="341" spans="1:7">
      <c r="A341" s="1257"/>
      <c r="B341" s="1257"/>
      <c r="C341" s="1257"/>
      <c r="D341" s="1257"/>
      <c r="E341" s="1257"/>
      <c r="F341" s="1257"/>
      <c r="G341" s="1257"/>
    </row>
    <row r="342" spans="1:7">
      <c r="A342" s="1257"/>
      <c r="B342" s="1257"/>
      <c r="C342" s="1257"/>
      <c r="D342" s="1257"/>
      <c r="E342" s="1257"/>
      <c r="F342" s="1257"/>
      <c r="G342" s="1257"/>
    </row>
    <row r="343" spans="1:7">
      <c r="A343" s="1257"/>
      <c r="B343" s="1257"/>
      <c r="C343" s="1257"/>
      <c r="D343" s="1257"/>
      <c r="E343" s="1257"/>
      <c r="F343" s="1257"/>
      <c r="G343" s="1257"/>
    </row>
    <row r="344" spans="1:7">
      <c r="A344" s="1257"/>
      <c r="B344" s="1257"/>
      <c r="C344" s="1257"/>
      <c r="D344" s="1257"/>
      <c r="E344" s="1257"/>
      <c r="F344" s="1257"/>
      <c r="G344" s="1257"/>
    </row>
    <row r="345" spans="1:7">
      <c r="A345" s="1257"/>
      <c r="B345" s="1257"/>
      <c r="C345" s="1257"/>
      <c r="D345" s="1257"/>
      <c r="E345" s="1257"/>
      <c r="F345" s="1257"/>
      <c r="G345" s="1257"/>
    </row>
    <row r="346" spans="1:7">
      <c r="A346" s="1257"/>
      <c r="B346" s="1257"/>
      <c r="C346" s="1257"/>
      <c r="D346" s="1257"/>
      <c r="E346" s="1257"/>
      <c r="F346" s="1257"/>
      <c r="G346" s="1257"/>
    </row>
    <row r="347" spans="1:7">
      <c r="A347" s="1257"/>
      <c r="B347" s="1257"/>
      <c r="C347" s="1257"/>
      <c r="D347" s="1257"/>
      <c r="E347" s="1257"/>
      <c r="F347" s="1257"/>
      <c r="G347" s="1257"/>
    </row>
    <row r="348" spans="1:7">
      <c r="A348" s="1257"/>
      <c r="B348" s="1257"/>
      <c r="C348" s="1257"/>
      <c r="D348" s="1257"/>
      <c r="E348" s="1257"/>
      <c r="F348" s="1257"/>
      <c r="G348" s="1257"/>
    </row>
    <row r="349" spans="1:7">
      <c r="A349" s="1257"/>
      <c r="B349" s="1257"/>
      <c r="C349" s="1257"/>
      <c r="D349" s="1257"/>
      <c r="E349" s="1257"/>
      <c r="F349" s="1257"/>
      <c r="G349" s="1257"/>
    </row>
    <row r="350" spans="1:7">
      <c r="A350" s="1257"/>
      <c r="B350" s="1257"/>
      <c r="C350" s="1257"/>
      <c r="D350" s="1257"/>
      <c r="E350" s="1257"/>
      <c r="F350" s="1257"/>
      <c r="G350" s="1257"/>
    </row>
    <row r="351" spans="1:7">
      <c r="A351" s="1257"/>
      <c r="B351" s="1257"/>
      <c r="C351" s="1257"/>
      <c r="D351" s="1257"/>
      <c r="E351" s="1257"/>
      <c r="F351" s="1257"/>
      <c r="G351" s="1257"/>
    </row>
    <row r="352" spans="1:7">
      <c r="A352" s="1257"/>
      <c r="B352" s="1257"/>
      <c r="C352" s="1257"/>
      <c r="D352" s="1257"/>
      <c r="E352" s="1257"/>
      <c r="F352" s="1257"/>
      <c r="G352" s="1257"/>
    </row>
    <row r="353" spans="1:7">
      <c r="A353" s="1257"/>
      <c r="B353" s="1257"/>
      <c r="C353" s="1257"/>
      <c r="D353" s="1257"/>
      <c r="E353" s="1257"/>
      <c r="F353" s="1257"/>
      <c r="G353" s="1257"/>
    </row>
    <row r="354" spans="1:7">
      <c r="A354" s="1257"/>
      <c r="B354" s="1257"/>
      <c r="C354" s="1257"/>
      <c r="D354" s="1257"/>
      <c r="E354" s="1257"/>
      <c r="F354" s="1257"/>
      <c r="G354" s="1257"/>
    </row>
    <row r="355" spans="1:7">
      <c r="A355" s="1257"/>
      <c r="B355" s="1257"/>
      <c r="C355" s="1257"/>
      <c r="D355" s="1257"/>
      <c r="E355" s="1257"/>
      <c r="F355" s="1257"/>
      <c r="G355" s="1257"/>
    </row>
    <row r="356" spans="1:7">
      <c r="A356" s="1257"/>
      <c r="B356" s="1257"/>
      <c r="C356" s="1257"/>
      <c r="D356" s="1257"/>
      <c r="E356" s="1257"/>
      <c r="F356" s="1257"/>
      <c r="G356" s="1257"/>
    </row>
    <row r="357" spans="1:7">
      <c r="A357" s="1257"/>
      <c r="B357" s="1257"/>
      <c r="C357" s="1257"/>
      <c r="D357" s="1257"/>
      <c r="E357" s="1257"/>
      <c r="F357" s="1257"/>
      <c r="G357" s="1257"/>
    </row>
    <row r="358" spans="1:7">
      <c r="A358" s="1257"/>
      <c r="B358" s="1257"/>
      <c r="C358" s="1257"/>
      <c r="D358" s="1257"/>
      <c r="E358" s="1257"/>
      <c r="F358" s="1257"/>
      <c r="G358" s="1257"/>
    </row>
    <row r="359" spans="1:7">
      <c r="A359" s="1257"/>
      <c r="B359" s="1257"/>
      <c r="C359" s="1257"/>
      <c r="D359" s="1257"/>
      <c r="E359" s="1257"/>
      <c r="F359" s="1257"/>
      <c r="G359" s="1257"/>
    </row>
    <row r="360" spans="1:7">
      <c r="A360" s="1257"/>
      <c r="B360" s="1257"/>
      <c r="C360" s="1257"/>
      <c r="D360" s="1257"/>
      <c r="E360" s="1257"/>
      <c r="F360" s="1257"/>
      <c r="G360" s="1257"/>
    </row>
    <row r="361" spans="1:7">
      <c r="A361" s="1257"/>
      <c r="B361" s="1257"/>
      <c r="C361" s="1257"/>
      <c r="D361" s="1257"/>
      <c r="E361" s="1257"/>
      <c r="F361" s="1257"/>
      <c r="G361" s="1257"/>
    </row>
    <row r="362" spans="1:7">
      <c r="A362" s="1257"/>
      <c r="B362" s="1257"/>
      <c r="C362" s="1257"/>
      <c r="D362" s="1257"/>
      <c r="E362" s="1257"/>
      <c r="F362" s="1257"/>
      <c r="G362" s="1257"/>
    </row>
    <row r="363" spans="1:7">
      <c r="A363" s="1257"/>
      <c r="B363" s="1257"/>
      <c r="C363" s="1257"/>
      <c r="D363" s="1257"/>
      <c r="E363" s="1257"/>
      <c r="F363" s="1257"/>
      <c r="G363" s="1257"/>
    </row>
    <row r="364" spans="1:7">
      <c r="A364" s="1257"/>
      <c r="B364" s="1257"/>
      <c r="C364" s="1257"/>
      <c r="D364" s="1257"/>
      <c r="E364" s="1257"/>
      <c r="F364" s="1257"/>
      <c r="G364" s="1257"/>
    </row>
    <row r="365" spans="1:7">
      <c r="A365" s="1257"/>
      <c r="B365" s="1257"/>
      <c r="C365" s="1257"/>
      <c r="D365" s="1257"/>
      <c r="E365" s="1257"/>
      <c r="F365" s="1257"/>
      <c r="G365" s="1257"/>
    </row>
    <row r="366" spans="1:7">
      <c r="A366" s="1257"/>
      <c r="B366" s="1257"/>
      <c r="C366" s="1257"/>
      <c r="D366" s="1257"/>
      <c r="E366" s="1257"/>
      <c r="F366" s="1257"/>
      <c r="G366" s="1257"/>
    </row>
    <row r="367" spans="1:7">
      <c r="A367" s="1257"/>
      <c r="B367" s="1257"/>
      <c r="C367" s="1257"/>
      <c r="D367" s="1257"/>
      <c r="E367" s="1257"/>
      <c r="F367" s="1257"/>
      <c r="G367" s="1257"/>
    </row>
    <row r="368" spans="1:7">
      <c r="A368" s="1257"/>
      <c r="B368" s="1257"/>
      <c r="C368" s="1257"/>
      <c r="D368" s="1257"/>
      <c r="E368" s="1257"/>
      <c r="F368" s="1257"/>
      <c r="G368" s="1257"/>
    </row>
    <row r="369" spans="1:7">
      <c r="A369" s="1257"/>
      <c r="B369" s="1257"/>
      <c r="C369" s="1257"/>
      <c r="D369" s="1257"/>
      <c r="E369" s="1257"/>
      <c r="F369" s="1257"/>
      <c r="G369" s="1257"/>
    </row>
    <row r="370" spans="1:7">
      <c r="A370" s="1257"/>
      <c r="B370" s="1257"/>
      <c r="C370" s="1257"/>
      <c r="D370" s="1257"/>
      <c r="E370" s="1257"/>
      <c r="F370" s="1257"/>
      <c r="G370" s="1257"/>
    </row>
    <row r="371" spans="1:7">
      <c r="A371" s="1257"/>
      <c r="B371" s="1257"/>
      <c r="C371" s="1257"/>
      <c r="D371" s="1257"/>
      <c r="E371" s="1257"/>
      <c r="F371" s="1257"/>
      <c r="G371" s="1257"/>
    </row>
    <row r="372" spans="1:7">
      <c r="A372" s="1257"/>
      <c r="B372" s="1257"/>
      <c r="C372" s="1257"/>
      <c r="D372" s="1257"/>
      <c r="E372" s="1257"/>
      <c r="F372" s="1257"/>
      <c r="G372" s="1257"/>
    </row>
    <row r="373" spans="1:7">
      <c r="A373" s="1257"/>
      <c r="B373" s="1257"/>
      <c r="C373" s="1257"/>
      <c r="D373" s="1257"/>
      <c r="E373" s="1257"/>
      <c r="F373" s="1257"/>
      <c r="G373" s="1257"/>
    </row>
    <row r="374" spans="1:7">
      <c r="A374" s="1257"/>
      <c r="B374" s="1257"/>
      <c r="C374" s="1257"/>
      <c r="D374" s="1257"/>
      <c r="E374" s="1257"/>
      <c r="F374" s="1257"/>
      <c r="G374" s="1257"/>
    </row>
    <row r="375" spans="1:7">
      <c r="A375" s="1257"/>
      <c r="B375" s="1257"/>
      <c r="C375" s="1257"/>
      <c r="D375" s="1257"/>
      <c r="E375" s="1257"/>
      <c r="F375" s="1257"/>
      <c r="G375" s="1257"/>
    </row>
    <row r="376" spans="1:7">
      <c r="A376" s="1257"/>
      <c r="B376" s="1257"/>
      <c r="C376" s="1257"/>
      <c r="D376" s="1257"/>
      <c r="E376" s="1257"/>
      <c r="F376" s="1257"/>
      <c r="G376" s="1257"/>
    </row>
    <row r="377" spans="1:7">
      <c r="A377" s="1257"/>
      <c r="B377" s="1257"/>
      <c r="C377" s="1257"/>
      <c r="D377" s="1257"/>
      <c r="E377" s="1257"/>
      <c r="F377" s="1257"/>
      <c r="G377" s="1257"/>
    </row>
    <row r="378" spans="1:7">
      <c r="A378" s="1257"/>
      <c r="B378" s="1257"/>
      <c r="C378" s="1257"/>
      <c r="D378" s="1257"/>
      <c r="E378" s="1257"/>
      <c r="F378" s="1257"/>
      <c r="G378" s="1257"/>
    </row>
    <row r="379" spans="1:7">
      <c r="A379" s="1257"/>
      <c r="B379" s="1257"/>
      <c r="C379" s="1257"/>
      <c r="D379" s="1257"/>
      <c r="E379" s="1257"/>
      <c r="F379" s="1257"/>
      <c r="G379" s="1257"/>
    </row>
    <row r="380" spans="1:7">
      <c r="A380" s="1257"/>
      <c r="B380" s="1257"/>
      <c r="C380" s="1257"/>
      <c r="D380" s="1257"/>
      <c r="E380" s="1257"/>
      <c r="F380" s="1257"/>
      <c r="G380" s="1257"/>
    </row>
    <row r="381" spans="1:7">
      <c r="A381" s="1257"/>
      <c r="B381" s="1257"/>
      <c r="C381" s="1257"/>
      <c r="D381" s="1257"/>
      <c r="E381" s="1257"/>
      <c r="F381" s="1257"/>
      <c r="G381" s="1257"/>
    </row>
    <row r="382" spans="1:7">
      <c r="A382" s="1257"/>
      <c r="B382" s="1257"/>
      <c r="C382" s="1257"/>
      <c r="D382" s="1257"/>
      <c r="E382" s="1257"/>
      <c r="F382" s="1257"/>
      <c r="G382" s="1257"/>
    </row>
    <row r="383" spans="1:7">
      <c r="A383" s="1257"/>
      <c r="B383" s="1257"/>
      <c r="C383" s="1257"/>
      <c r="D383" s="1257"/>
      <c r="E383" s="1257"/>
      <c r="F383" s="1257"/>
      <c r="G383" s="1257"/>
    </row>
    <row r="384" spans="1:7">
      <c r="A384" s="1257"/>
      <c r="B384" s="1257"/>
      <c r="C384" s="1257"/>
      <c r="D384" s="1257"/>
      <c r="E384" s="1257"/>
      <c r="F384" s="1257"/>
      <c r="G384" s="1257"/>
    </row>
    <row r="385" spans="1:7">
      <c r="A385" s="1257"/>
      <c r="B385" s="1257"/>
      <c r="C385" s="1257"/>
      <c r="D385" s="1257"/>
      <c r="E385" s="1257"/>
      <c r="F385" s="1257"/>
      <c r="G385" s="1257"/>
    </row>
    <row r="386" spans="1:7">
      <c r="A386" s="1257"/>
      <c r="B386" s="1257"/>
      <c r="C386" s="1257"/>
      <c r="D386" s="1257"/>
      <c r="E386" s="1257"/>
      <c r="F386" s="1257"/>
      <c r="G386" s="1257"/>
    </row>
    <row r="387" spans="1:7">
      <c r="A387" s="1257"/>
      <c r="B387" s="1257"/>
      <c r="C387" s="1257"/>
      <c r="D387" s="1257"/>
      <c r="E387" s="1257"/>
      <c r="F387" s="1257"/>
      <c r="G387" s="1257"/>
    </row>
    <row r="388" spans="1:7">
      <c r="A388" s="1257"/>
      <c r="B388" s="1257"/>
      <c r="C388" s="1257"/>
      <c r="D388" s="1257"/>
      <c r="E388" s="1257"/>
      <c r="F388" s="1257"/>
      <c r="G388" s="1257"/>
    </row>
    <row r="389" spans="1:7">
      <c r="A389" s="1257"/>
      <c r="B389" s="1257"/>
      <c r="C389" s="1257"/>
      <c r="D389" s="1257"/>
      <c r="E389" s="1257"/>
      <c r="F389" s="1257"/>
      <c r="G389" s="1257"/>
    </row>
    <row r="390" spans="1:7">
      <c r="A390" s="1257"/>
      <c r="B390" s="1257"/>
      <c r="C390" s="1257"/>
      <c r="D390" s="1257"/>
      <c r="E390" s="1257"/>
      <c r="F390" s="1257"/>
      <c r="G390" s="1257"/>
    </row>
    <row r="391" spans="1:7">
      <c r="A391" s="1257"/>
      <c r="B391" s="1257"/>
      <c r="C391" s="1257"/>
      <c r="D391" s="1257"/>
      <c r="E391" s="1257"/>
      <c r="F391" s="1257"/>
      <c r="G391" s="1257"/>
    </row>
    <row r="392" spans="1:7">
      <c r="A392" s="1257"/>
      <c r="B392" s="1257"/>
      <c r="C392" s="1257"/>
      <c r="D392" s="1257"/>
      <c r="E392" s="1257"/>
      <c r="F392" s="1257"/>
      <c r="G392" s="1257"/>
    </row>
    <row r="393" spans="1:7">
      <c r="A393" s="1257"/>
      <c r="B393" s="1257"/>
      <c r="C393" s="1257"/>
      <c r="D393" s="1257"/>
      <c r="E393" s="1257"/>
      <c r="F393" s="1257"/>
      <c r="G393" s="1257"/>
    </row>
    <row r="394" spans="1:7">
      <c r="A394" s="1257"/>
      <c r="B394" s="1257"/>
      <c r="C394" s="1257"/>
      <c r="D394" s="1257"/>
      <c r="E394" s="1257"/>
      <c r="F394" s="1257"/>
      <c r="G394" s="1257"/>
    </row>
    <row r="395" spans="1:7">
      <c r="A395" s="1257"/>
      <c r="B395" s="1257"/>
      <c r="C395" s="1257"/>
      <c r="D395" s="1257"/>
      <c r="E395" s="1257"/>
      <c r="F395" s="1257"/>
      <c r="G395" s="1257"/>
    </row>
    <row r="396" spans="1:7">
      <c r="A396" s="1257"/>
      <c r="B396" s="1257"/>
      <c r="C396" s="1257"/>
      <c r="D396" s="1257"/>
      <c r="E396" s="1257"/>
      <c r="F396" s="1257"/>
      <c r="G396" s="1257"/>
    </row>
    <row r="397" spans="1:7">
      <c r="A397" s="1257"/>
      <c r="B397" s="1257"/>
      <c r="C397" s="1257"/>
      <c r="D397" s="1257"/>
      <c r="E397" s="1257"/>
      <c r="F397" s="1257"/>
      <c r="G397" s="1257"/>
    </row>
    <row r="398" spans="1:7">
      <c r="A398" s="1257"/>
      <c r="B398" s="1257"/>
      <c r="C398" s="1257"/>
      <c r="D398" s="1257"/>
      <c r="E398" s="1257"/>
      <c r="F398" s="1257"/>
      <c r="G398" s="1257"/>
    </row>
    <row r="399" spans="1:7">
      <c r="A399" s="1257"/>
      <c r="B399" s="1257"/>
      <c r="C399" s="1257"/>
      <c r="D399" s="1257"/>
      <c r="E399" s="1257"/>
      <c r="F399" s="1257"/>
      <c r="G399" s="1257"/>
    </row>
    <row r="400" spans="1:7">
      <c r="A400" s="1257"/>
      <c r="B400" s="1257"/>
      <c r="C400" s="1257"/>
      <c r="D400" s="1257"/>
      <c r="E400" s="1257"/>
      <c r="F400" s="1257"/>
      <c r="G400" s="1257"/>
    </row>
    <row r="401" spans="1:7">
      <c r="A401" s="1257"/>
      <c r="B401" s="1257"/>
      <c r="C401" s="1257"/>
      <c r="D401" s="1257"/>
      <c r="E401" s="1257"/>
      <c r="F401" s="1257"/>
      <c r="G401" s="1257"/>
    </row>
    <row r="402" spans="1:7">
      <c r="A402" s="1257"/>
      <c r="B402" s="1257"/>
      <c r="C402" s="1257"/>
      <c r="D402" s="1257"/>
      <c r="E402" s="1257"/>
      <c r="F402" s="1257"/>
      <c r="G402" s="1257"/>
    </row>
    <row r="403" spans="1:7">
      <c r="A403" s="1257"/>
      <c r="B403" s="1257"/>
      <c r="C403" s="1257"/>
      <c r="D403" s="1257"/>
      <c r="E403" s="1257"/>
      <c r="F403" s="1257"/>
      <c r="G403" s="1257"/>
    </row>
    <row r="404" spans="1:7">
      <c r="A404" s="1257"/>
      <c r="B404" s="1257"/>
      <c r="C404" s="1257"/>
      <c r="D404" s="1257"/>
      <c r="E404" s="1257"/>
      <c r="F404" s="1257"/>
      <c r="G404" s="1257"/>
    </row>
    <row r="405" spans="1:7">
      <c r="A405" s="1257"/>
      <c r="B405" s="1257"/>
      <c r="C405" s="1257"/>
      <c r="D405" s="1257"/>
      <c r="E405" s="1257"/>
      <c r="F405" s="1257"/>
      <c r="G405" s="1257"/>
    </row>
    <row r="406" spans="1:7">
      <c r="A406" s="1257"/>
      <c r="B406" s="1257"/>
      <c r="C406" s="1257"/>
      <c r="D406" s="1257"/>
      <c r="E406" s="1257"/>
      <c r="F406" s="1257"/>
      <c r="G406" s="1257"/>
    </row>
    <row r="407" spans="1:7">
      <c r="A407" s="1257"/>
      <c r="B407" s="1257"/>
      <c r="C407" s="1257"/>
      <c r="D407" s="1257"/>
      <c r="E407" s="1257"/>
      <c r="F407" s="1257"/>
      <c r="G407" s="1257"/>
    </row>
    <row r="408" spans="1:7">
      <c r="A408" s="1257"/>
      <c r="B408" s="1257"/>
      <c r="C408" s="1257"/>
      <c r="D408" s="1257"/>
      <c r="E408" s="1257"/>
      <c r="F408" s="1257"/>
      <c r="G408" s="1257"/>
    </row>
    <row r="409" spans="1:7">
      <c r="A409" s="1257"/>
      <c r="B409" s="1257"/>
      <c r="C409" s="1257"/>
      <c r="D409" s="1257"/>
      <c r="E409" s="1257"/>
      <c r="F409" s="1257"/>
      <c r="G409" s="1257"/>
    </row>
    <row r="410" spans="1:7">
      <c r="A410" s="1257"/>
      <c r="B410" s="1257"/>
      <c r="C410" s="1257"/>
      <c r="D410" s="1257"/>
      <c r="E410" s="1257"/>
      <c r="F410" s="1257"/>
      <c r="G410" s="1257"/>
    </row>
    <row r="411" spans="1:7">
      <c r="A411" s="1257"/>
      <c r="B411" s="1257"/>
      <c r="C411" s="1257"/>
      <c r="D411" s="1257"/>
      <c r="E411" s="1257"/>
      <c r="F411" s="1257"/>
      <c r="G411" s="1257"/>
    </row>
    <row r="412" spans="1:7">
      <c r="A412" s="1257"/>
      <c r="B412" s="1257"/>
      <c r="C412" s="1257"/>
      <c r="D412" s="1257"/>
      <c r="E412" s="1257"/>
      <c r="F412" s="1257"/>
      <c r="G412" s="1257"/>
    </row>
    <row r="413" spans="1:7">
      <c r="A413" s="1257"/>
      <c r="B413" s="1257"/>
      <c r="C413" s="1257"/>
      <c r="D413" s="1257"/>
      <c r="E413" s="1257"/>
      <c r="F413" s="1257"/>
      <c r="G413" s="1257"/>
    </row>
    <row r="414" spans="1:7">
      <c r="A414" s="1257"/>
      <c r="B414" s="1257"/>
      <c r="C414" s="1257"/>
      <c r="D414" s="1257"/>
      <c r="E414" s="1257"/>
      <c r="F414" s="1257"/>
      <c r="G414" s="1257"/>
    </row>
    <row r="415" spans="1:7">
      <c r="A415" s="1257"/>
      <c r="B415" s="1257"/>
      <c r="C415" s="1257"/>
      <c r="D415" s="1257"/>
      <c r="E415" s="1257"/>
      <c r="F415" s="1257"/>
      <c r="G415" s="1257"/>
    </row>
    <row r="416" spans="1:7">
      <c r="A416" s="1257"/>
      <c r="B416" s="1257"/>
      <c r="C416" s="1257"/>
      <c r="D416" s="1257"/>
      <c r="E416" s="1257"/>
      <c r="F416" s="1257"/>
      <c r="G416" s="1257"/>
    </row>
    <row r="417" spans="1:7">
      <c r="A417" s="1257"/>
      <c r="B417" s="1257"/>
      <c r="C417" s="1257"/>
      <c r="D417" s="1257"/>
      <c r="E417" s="1257"/>
      <c r="F417" s="1257"/>
      <c r="G417" s="1257"/>
    </row>
    <row r="418" spans="1:7">
      <c r="A418" s="1257"/>
      <c r="B418" s="1257"/>
      <c r="C418" s="1257"/>
      <c r="D418" s="1257"/>
      <c r="E418" s="1257"/>
      <c r="F418" s="1257"/>
      <c r="G418" s="1257"/>
    </row>
    <row r="419" spans="1:7">
      <c r="A419" s="1257"/>
      <c r="B419" s="1257"/>
      <c r="C419" s="1257"/>
      <c r="D419" s="1257"/>
      <c r="E419" s="1257"/>
      <c r="F419" s="1257"/>
      <c r="G419" s="1257"/>
    </row>
    <row r="420" spans="1:7">
      <c r="A420" s="1257"/>
      <c r="B420" s="1257"/>
      <c r="C420" s="1257"/>
      <c r="D420" s="1257"/>
      <c r="E420" s="1257"/>
      <c r="F420" s="1257"/>
      <c r="G420" s="1257"/>
    </row>
    <row r="421" spans="1:7">
      <c r="A421" s="1257"/>
      <c r="B421" s="1257"/>
      <c r="C421" s="1257"/>
      <c r="D421" s="1257"/>
      <c r="E421" s="1257"/>
      <c r="F421" s="1257"/>
      <c r="G421" s="1257"/>
    </row>
    <row r="422" spans="1:7">
      <c r="A422" s="1257"/>
      <c r="B422" s="1257"/>
      <c r="C422" s="1257"/>
      <c r="D422" s="1257"/>
      <c r="E422" s="1257"/>
      <c r="F422" s="1257"/>
      <c r="G422" s="1257"/>
    </row>
    <row r="423" spans="1:7">
      <c r="A423" s="1257"/>
      <c r="B423" s="1257"/>
      <c r="C423" s="1257"/>
      <c r="D423" s="1257"/>
      <c r="E423" s="1257"/>
      <c r="F423" s="1257"/>
      <c r="G423" s="1257"/>
    </row>
    <row r="424" spans="1:7">
      <c r="A424" s="1257"/>
      <c r="B424" s="1257"/>
      <c r="C424" s="1257"/>
      <c r="D424" s="1257"/>
      <c r="E424" s="1257"/>
      <c r="F424" s="1257"/>
      <c r="G424" s="1257"/>
    </row>
    <row r="425" spans="1:7">
      <c r="A425" s="1257"/>
      <c r="B425" s="1257"/>
      <c r="C425" s="1257"/>
      <c r="D425" s="1257"/>
      <c r="E425" s="1257"/>
      <c r="F425" s="1257"/>
      <c r="G425" s="1257"/>
    </row>
    <row r="426" spans="1:7">
      <c r="A426" s="1257"/>
      <c r="B426" s="1257"/>
      <c r="C426" s="1257"/>
      <c r="D426" s="1257"/>
      <c r="E426" s="1257"/>
      <c r="F426" s="1257"/>
      <c r="G426" s="1257"/>
    </row>
    <row r="427" spans="1:7">
      <c r="A427" s="1257"/>
      <c r="B427" s="1257"/>
      <c r="C427" s="1257"/>
      <c r="D427" s="1257"/>
      <c r="E427" s="1257"/>
      <c r="F427" s="1257"/>
      <c r="G427" s="1257"/>
    </row>
    <row r="428" spans="1:7">
      <c r="A428" s="1257"/>
      <c r="B428" s="1257"/>
      <c r="C428" s="1257"/>
      <c r="D428" s="1257"/>
      <c r="E428" s="1257"/>
      <c r="F428" s="1257"/>
      <c r="G428" s="1257"/>
    </row>
    <row r="429" spans="1:7">
      <c r="A429" s="1257"/>
      <c r="B429" s="1257"/>
      <c r="C429" s="1257"/>
      <c r="D429" s="1257"/>
      <c r="E429" s="1257"/>
      <c r="F429" s="1257"/>
      <c r="G429" s="1257"/>
    </row>
    <row r="430" spans="1:7">
      <c r="A430" s="1257"/>
      <c r="B430" s="1257"/>
      <c r="C430" s="1257"/>
      <c r="D430" s="1257"/>
      <c r="E430" s="1257"/>
      <c r="F430" s="1257"/>
      <c r="G430" s="1257"/>
    </row>
    <row r="431" spans="1:7">
      <c r="A431" s="1257"/>
      <c r="B431" s="1257"/>
      <c r="C431" s="1257"/>
      <c r="D431" s="1257"/>
      <c r="E431" s="1257"/>
      <c r="F431" s="1257"/>
      <c r="G431" s="1257"/>
    </row>
    <row r="432" spans="1:7">
      <c r="A432" s="1257"/>
      <c r="B432" s="1257"/>
      <c r="C432" s="1257"/>
      <c r="D432" s="1257"/>
      <c r="E432" s="1257"/>
      <c r="F432" s="1257"/>
      <c r="G432" s="1257"/>
    </row>
    <row r="433" spans="1:7">
      <c r="A433" s="1257"/>
      <c r="B433" s="1257"/>
      <c r="C433" s="1257"/>
      <c r="D433" s="1257"/>
      <c r="E433" s="1257"/>
      <c r="F433" s="1257"/>
      <c r="G433" s="1257"/>
    </row>
    <row r="434" spans="1:7">
      <c r="A434" s="1257"/>
      <c r="B434" s="1257"/>
      <c r="C434" s="1257"/>
      <c r="D434" s="1257"/>
      <c r="E434" s="1257"/>
      <c r="F434" s="1257"/>
      <c r="G434" s="1257"/>
    </row>
    <row r="435" spans="1:7">
      <c r="A435" s="1257"/>
      <c r="B435" s="1257"/>
      <c r="C435" s="1257"/>
      <c r="D435" s="1257"/>
      <c r="E435" s="1257"/>
      <c r="F435" s="1257"/>
      <c r="G435" s="1257"/>
    </row>
    <row r="436" spans="1:7">
      <c r="A436" s="1257"/>
      <c r="B436" s="1257"/>
      <c r="C436" s="1257"/>
      <c r="D436" s="1257"/>
      <c r="E436" s="1257"/>
      <c r="F436" s="1257"/>
      <c r="G436" s="1257"/>
    </row>
    <row r="437" spans="1:7">
      <c r="A437" s="1257"/>
      <c r="B437" s="1257"/>
      <c r="C437" s="1257"/>
      <c r="D437" s="1257"/>
      <c r="E437" s="1257"/>
      <c r="F437" s="1257"/>
      <c r="G437" s="1257"/>
    </row>
    <row r="438" spans="1:7">
      <c r="A438" s="1257"/>
      <c r="B438" s="1257"/>
      <c r="C438" s="1257"/>
      <c r="D438" s="1257"/>
      <c r="E438" s="1257"/>
      <c r="F438" s="1257"/>
      <c r="G438" s="1257"/>
    </row>
    <row r="439" spans="1:7">
      <c r="A439" s="1257"/>
      <c r="B439" s="1257"/>
      <c r="C439" s="1257"/>
      <c r="D439" s="1257"/>
      <c r="E439" s="1257"/>
      <c r="F439" s="1257"/>
      <c r="G439" s="1257"/>
    </row>
    <row r="440" spans="1:7">
      <c r="A440" s="1257"/>
      <c r="B440" s="1257"/>
      <c r="C440" s="1257"/>
      <c r="D440" s="1257"/>
      <c r="E440" s="1257"/>
      <c r="F440" s="1257"/>
      <c r="G440" s="1257"/>
    </row>
    <row r="441" spans="1:7">
      <c r="A441" s="1257"/>
      <c r="B441" s="1257"/>
      <c r="C441" s="1257"/>
      <c r="D441" s="1257"/>
      <c r="E441" s="1257"/>
      <c r="F441" s="1257"/>
      <c r="G441" s="1257"/>
    </row>
    <row r="442" spans="1:7">
      <c r="A442" s="1257"/>
      <c r="B442" s="1257"/>
      <c r="C442" s="1257"/>
      <c r="D442" s="1257"/>
      <c r="E442" s="1257"/>
      <c r="F442" s="1257"/>
      <c r="G442" s="1257"/>
    </row>
    <row r="443" spans="1:7">
      <c r="A443" s="1257"/>
      <c r="B443" s="1257"/>
      <c r="C443" s="1257"/>
      <c r="D443" s="1257"/>
      <c r="E443" s="1257"/>
      <c r="F443" s="1257"/>
      <c r="G443" s="1257"/>
    </row>
    <row r="444" spans="1:7">
      <c r="A444" s="1257"/>
      <c r="B444" s="1257"/>
      <c r="C444" s="1257"/>
      <c r="D444" s="1257"/>
      <c r="E444" s="1257"/>
      <c r="F444" s="1257"/>
      <c r="G444" s="1257"/>
    </row>
    <row r="445" spans="1:7">
      <c r="A445" s="1257"/>
      <c r="B445" s="1257"/>
      <c r="C445" s="1257"/>
      <c r="D445" s="1257"/>
      <c r="E445" s="1257"/>
      <c r="F445" s="1257"/>
      <c r="G445" s="1257"/>
    </row>
    <row r="446" spans="1:7">
      <c r="A446" s="1257"/>
      <c r="B446" s="1257"/>
      <c r="C446" s="1257"/>
      <c r="D446" s="1257"/>
      <c r="E446" s="1257"/>
      <c r="F446" s="1257"/>
      <c r="G446" s="1257"/>
    </row>
    <row r="447" spans="1:7">
      <c r="A447" s="1257"/>
      <c r="B447" s="1257"/>
      <c r="C447" s="1257"/>
      <c r="D447" s="1257"/>
      <c r="E447" s="1257"/>
      <c r="F447" s="1257"/>
      <c r="G447" s="1257"/>
    </row>
    <row r="448" spans="1:7">
      <c r="A448" s="1257"/>
      <c r="B448" s="1257"/>
      <c r="C448" s="1257"/>
      <c r="D448" s="1257"/>
      <c r="E448" s="1257"/>
      <c r="F448" s="1257"/>
      <c r="G448" s="1257"/>
    </row>
    <row r="449" spans="1:7">
      <c r="A449" s="1257"/>
      <c r="B449" s="1257"/>
      <c r="C449" s="1257"/>
      <c r="D449" s="1257"/>
      <c r="E449" s="1257"/>
      <c r="F449" s="1257"/>
      <c r="G449" s="1257"/>
    </row>
    <row r="450" spans="1:7">
      <c r="A450" s="1257"/>
      <c r="B450" s="1257"/>
      <c r="C450" s="1257"/>
      <c r="D450" s="1257"/>
      <c r="E450" s="1257"/>
      <c r="F450" s="1257"/>
      <c r="G450" s="1257"/>
    </row>
    <row r="451" spans="1:7">
      <c r="A451" s="1257"/>
      <c r="B451" s="1257"/>
      <c r="C451" s="1257"/>
      <c r="D451" s="1257"/>
      <c r="E451" s="1257"/>
      <c r="F451" s="1257"/>
      <c r="G451" s="1257"/>
    </row>
    <row r="452" spans="1:7">
      <c r="A452" s="1257"/>
      <c r="B452" s="1257"/>
      <c r="C452" s="1257"/>
      <c r="D452" s="1257"/>
      <c r="E452" s="1257"/>
      <c r="F452" s="1257"/>
      <c r="G452" s="1257"/>
    </row>
    <row r="453" spans="1:7">
      <c r="A453" s="1257"/>
      <c r="B453" s="1257"/>
      <c r="C453" s="1257"/>
      <c r="D453" s="1257"/>
      <c r="E453" s="1257"/>
      <c r="F453" s="1257"/>
      <c r="G453" s="1257"/>
    </row>
    <row r="454" spans="1:7">
      <c r="A454" s="1257"/>
      <c r="B454" s="1257"/>
      <c r="C454" s="1257"/>
      <c r="D454" s="1257"/>
      <c r="E454" s="1257"/>
      <c r="F454" s="1257"/>
      <c r="G454" s="1257"/>
    </row>
    <row r="455" spans="1:7">
      <c r="A455" s="1257"/>
      <c r="B455" s="1257"/>
      <c r="C455" s="1257"/>
      <c r="D455" s="1257"/>
      <c r="E455" s="1257"/>
      <c r="F455" s="1257"/>
      <c r="G455" s="1257"/>
    </row>
    <row r="456" spans="1:7">
      <c r="A456" s="1257"/>
      <c r="B456" s="1257"/>
      <c r="C456" s="1257"/>
      <c r="D456" s="1257"/>
      <c r="E456" s="1257"/>
      <c r="F456" s="1257"/>
      <c r="G456" s="1257"/>
    </row>
    <row r="457" spans="1:7">
      <c r="A457" s="1257"/>
      <c r="B457" s="1257"/>
      <c r="C457" s="1257"/>
      <c r="D457" s="1257"/>
      <c r="E457" s="1257"/>
      <c r="F457" s="1257"/>
      <c r="G457" s="1257"/>
    </row>
    <row r="458" spans="1:7">
      <c r="A458" s="1257"/>
      <c r="B458" s="1257"/>
      <c r="C458" s="1257"/>
      <c r="D458" s="1257"/>
      <c r="E458" s="1257"/>
      <c r="F458" s="1257"/>
      <c r="G458" s="1257"/>
    </row>
    <row r="459" spans="1:7">
      <c r="A459" s="1257"/>
      <c r="B459" s="1257"/>
      <c r="C459" s="1257"/>
      <c r="D459" s="1257"/>
      <c r="E459" s="1257"/>
      <c r="F459" s="1257"/>
      <c r="G459" s="1257"/>
    </row>
    <row r="460" spans="1:7">
      <c r="A460" s="1257"/>
      <c r="B460" s="1257"/>
      <c r="C460" s="1257"/>
      <c r="D460" s="1257"/>
      <c r="E460" s="1257"/>
      <c r="F460" s="1257"/>
      <c r="G460" s="1257"/>
    </row>
    <row r="461" spans="1:7">
      <c r="A461" s="1257"/>
      <c r="B461" s="1257"/>
      <c r="C461" s="1257"/>
      <c r="D461" s="1257"/>
      <c r="E461" s="1257"/>
      <c r="F461" s="1257"/>
      <c r="G461" s="1257"/>
    </row>
    <row r="462" spans="1:7">
      <c r="A462" s="1257"/>
      <c r="B462" s="1257"/>
      <c r="C462" s="1257"/>
      <c r="D462" s="1257"/>
      <c r="E462" s="1257"/>
      <c r="F462" s="1257"/>
      <c r="G462" s="1257"/>
    </row>
    <row r="463" spans="1:7">
      <c r="A463" s="1257"/>
      <c r="B463" s="1257"/>
      <c r="C463" s="1257"/>
      <c r="D463" s="1257"/>
      <c r="E463" s="1257"/>
      <c r="F463" s="1257"/>
      <c r="G463" s="1257"/>
    </row>
    <row r="464" spans="1:7">
      <c r="A464" s="1257"/>
      <c r="B464" s="1257"/>
      <c r="C464" s="1257"/>
      <c r="D464" s="1257"/>
      <c r="E464" s="1257"/>
      <c r="F464" s="1257"/>
      <c r="G464" s="1257"/>
    </row>
    <row r="465" spans="1:7">
      <c r="A465" s="1257"/>
      <c r="B465" s="1257"/>
      <c r="C465" s="1257"/>
      <c r="D465" s="1257"/>
      <c r="E465" s="1257"/>
      <c r="F465" s="1257"/>
      <c r="G465" s="1257"/>
    </row>
    <row r="466" spans="1:7">
      <c r="A466" s="1257"/>
      <c r="B466" s="1257"/>
      <c r="C466" s="1257"/>
      <c r="D466" s="1257"/>
      <c r="E466" s="1257"/>
      <c r="F466" s="1257"/>
      <c r="G466" s="1257"/>
    </row>
    <row r="467" spans="1:7">
      <c r="A467" s="1257"/>
      <c r="B467" s="1257"/>
      <c r="C467" s="1257"/>
      <c r="D467" s="1257"/>
      <c r="E467" s="1257"/>
      <c r="F467" s="1257"/>
      <c r="G467" s="1257"/>
    </row>
    <row r="468" spans="1:7">
      <c r="A468" s="1257"/>
      <c r="B468" s="1257"/>
      <c r="C468" s="1257"/>
      <c r="D468" s="1257"/>
      <c r="E468" s="1257"/>
      <c r="F468" s="1257"/>
      <c r="G468" s="1257"/>
    </row>
    <row r="469" spans="1:7">
      <c r="A469" s="1257"/>
      <c r="B469" s="1257"/>
      <c r="C469" s="1257"/>
      <c r="D469" s="1257"/>
      <c r="E469" s="1257"/>
      <c r="F469" s="1257"/>
      <c r="G469" s="1257"/>
    </row>
    <row r="470" spans="1:7">
      <c r="A470" s="1257"/>
      <c r="B470" s="1257"/>
      <c r="C470" s="1257"/>
      <c r="D470" s="1257"/>
      <c r="E470" s="1257"/>
      <c r="F470" s="1257"/>
      <c r="G470" s="1257"/>
    </row>
    <row r="471" spans="1:7">
      <c r="A471" s="1257"/>
      <c r="B471" s="1257"/>
      <c r="C471" s="1257"/>
      <c r="D471" s="1257"/>
      <c r="E471" s="1257"/>
      <c r="F471" s="1257"/>
      <c r="G471" s="1257"/>
    </row>
    <row r="472" spans="1:7">
      <c r="A472" s="1257"/>
      <c r="B472" s="1257"/>
      <c r="C472" s="1257"/>
      <c r="D472" s="1257"/>
      <c r="E472" s="1257"/>
      <c r="F472" s="1257"/>
      <c r="G472" s="1257"/>
    </row>
    <row r="473" spans="1:7">
      <c r="A473" s="1257"/>
      <c r="B473" s="1257"/>
      <c r="C473" s="1257"/>
      <c r="D473" s="1257"/>
      <c r="E473" s="1257"/>
      <c r="F473" s="1257"/>
      <c r="G473" s="1257"/>
    </row>
    <row r="474" spans="1:7">
      <c r="A474" s="1257"/>
      <c r="B474" s="1257"/>
      <c r="C474" s="1257"/>
      <c r="D474" s="1257"/>
      <c r="E474" s="1257"/>
      <c r="F474" s="1257"/>
      <c r="G474" s="1257"/>
    </row>
    <row r="475" spans="1:7">
      <c r="A475" s="1257"/>
      <c r="B475" s="1257"/>
      <c r="C475" s="1257"/>
      <c r="D475" s="1257"/>
      <c r="E475" s="1257"/>
      <c r="F475" s="1257"/>
      <c r="G475" s="1257"/>
    </row>
    <row r="476" spans="1:7">
      <c r="A476" s="1257"/>
      <c r="B476" s="1257"/>
      <c r="C476" s="1257"/>
      <c r="D476" s="1257"/>
      <c r="E476" s="1257"/>
      <c r="F476" s="1257"/>
      <c r="G476" s="1257"/>
    </row>
    <row r="477" spans="1:7">
      <c r="A477" s="1257"/>
      <c r="B477" s="1257"/>
      <c r="C477" s="1257"/>
      <c r="D477" s="1257"/>
      <c r="E477" s="1257"/>
      <c r="F477" s="1257"/>
      <c r="G477" s="1257"/>
    </row>
    <row r="478" spans="1:7">
      <c r="A478" s="1257"/>
      <c r="B478" s="1257"/>
      <c r="C478" s="1257"/>
      <c r="D478" s="1257"/>
      <c r="E478" s="1257"/>
      <c r="F478" s="1257"/>
      <c r="G478" s="1257"/>
    </row>
    <row r="479" spans="1:7">
      <c r="A479" s="1257"/>
      <c r="B479" s="1257"/>
      <c r="C479" s="1257"/>
      <c r="D479" s="1257"/>
      <c r="E479" s="1257"/>
      <c r="F479" s="1257"/>
      <c r="G479" s="1257"/>
    </row>
    <row r="480" spans="1:7">
      <c r="A480" s="1257"/>
      <c r="B480" s="1257"/>
      <c r="C480" s="1257"/>
      <c r="D480" s="1257"/>
      <c r="E480" s="1257"/>
      <c r="F480" s="1257"/>
      <c r="G480" s="1257"/>
    </row>
    <row r="481" spans="1:7">
      <c r="A481" s="1257"/>
      <c r="B481" s="1257"/>
      <c r="C481" s="1257"/>
      <c r="D481" s="1257"/>
      <c r="E481" s="1257"/>
      <c r="F481" s="1257"/>
      <c r="G481" s="1257"/>
    </row>
    <row r="482" spans="1:7">
      <c r="A482" s="1257"/>
      <c r="B482" s="1257"/>
      <c r="C482" s="1257"/>
      <c r="D482" s="1257"/>
      <c r="E482" s="1257"/>
      <c r="F482" s="1257"/>
      <c r="G482" s="1257"/>
    </row>
    <row r="483" spans="1:7">
      <c r="A483" s="1257"/>
      <c r="B483" s="1257"/>
      <c r="C483" s="1257"/>
      <c r="D483" s="1257"/>
      <c r="E483" s="1257"/>
      <c r="F483" s="1257"/>
      <c r="G483" s="1257"/>
    </row>
    <row r="484" spans="1:7">
      <c r="A484" s="1257"/>
      <c r="B484" s="1257"/>
      <c r="C484" s="1257"/>
      <c r="D484" s="1257"/>
      <c r="E484" s="1257"/>
      <c r="F484" s="1257"/>
      <c r="G484" s="1257"/>
    </row>
    <row r="485" spans="1:7">
      <c r="A485" s="1257"/>
      <c r="B485" s="1257"/>
      <c r="C485" s="1257"/>
      <c r="D485" s="1257"/>
      <c r="E485" s="1257"/>
      <c r="F485" s="1257"/>
      <c r="G485" s="1257"/>
    </row>
    <row r="486" spans="1:7">
      <c r="A486" s="1257"/>
      <c r="B486" s="1257"/>
      <c r="C486" s="1257"/>
      <c r="D486" s="1257"/>
      <c r="E486" s="1257"/>
      <c r="F486" s="1257"/>
      <c r="G486" s="1257"/>
    </row>
    <row r="487" spans="1:7">
      <c r="A487" s="1257"/>
      <c r="B487" s="1257"/>
      <c r="C487" s="1257"/>
      <c r="D487" s="1257"/>
      <c r="E487" s="1257"/>
      <c r="F487" s="1257"/>
      <c r="G487" s="1257"/>
    </row>
    <row r="488" spans="1:7">
      <c r="A488" s="1257"/>
      <c r="B488" s="1257"/>
      <c r="C488" s="1257"/>
      <c r="D488" s="1257"/>
      <c r="E488" s="1257"/>
      <c r="F488" s="1257"/>
      <c r="G488" s="1257"/>
    </row>
    <row r="489" spans="1:7">
      <c r="A489" s="1257"/>
      <c r="B489" s="1257"/>
      <c r="C489" s="1257"/>
      <c r="D489" s="1257"/>
      <c r="E489" s="1257"/>
      <c r="F489" s="1257"/>
      <c r="G489" s="1257"/>
    </row>
    <row r="490" spans="1:7">
      <c r="A490" s="1257"/>
      <c r="B490" s="1257"/>
      <c r="C490" s="1257"/>
      <c r="D490" s="1257"/>
      <c r="E490" s="1257"/>
      <c r="F490" s="1257"/>
      <c r="G490" s="1257"/>
    </row>
    <row r="491" spans="1:7">
      <c r="A491" s="1257"/>
      <c r="B491" s="1257"/>
      <c r="C491" s="1257"/>
      <c r="D491" s="1257"/>
      <c r="E491" s="1257"/>
      <c r="F491" s="1257"/>
      <c r="G491" s="1257"/>
    </row>
    <row r="492" spans="1:7">
      <c r="A492" s="1257"/>
      <c r="B492" s="1257"/>
      <c r="C492" s="1257"/>
      <c r="D492" s="1257"/>
      <c r="E492" s="1257"/>
      <c r="F492" s="1257"/>
      <c r="G492" s="1257"/>
    </row>
    <row r="493" spans="1:7">
      <c r="A493" s="1257"/>
      <c r="B493" s="1257"/>
      <c r="C493" s="1257"/>
      <c r="D493" s="1257"/>
      <c r="E493" s="1257"/>
      <c r="F493" s="1257"/>
      <c r="G493" s="1257"/>
    </row>
    <row r="494" spans="1:7">
      <c r="A494" s="1257"/>
      <c r="B494" s="1257"/>
      <c r="C494" s="1257"/>
      <c r="D494" s="1257"/>
      <c r="E494" s="1257"/>
      <c r="F494" s="1257"/>
      <c r="G494" s="1257"/>
    </row>
    <row r="495" spans="1:7">
      <c r="A495" s="1257"/>
      <c r="B495" s="1257"/>
      <c r="C495" s="1257"/>
      <c r="D495" s="1257"/>
      <c r="E495" s="1257"/>
      <c r="F495" s="1257"/>
      <c r="G495" s="1257"/>
    </row>
    <row r="496" spans="1:7">
      <c r="A496" s="1257"/>
      <c r="B496" s="1257"/>
      <c r="C496" s="1257"/>
      <c r="D496" s="1257"/>
      <c r="E496" s="1257"/>
      <c r="F496" s="1257"/>
      <c r="G496" s="1257"/>
    </row>
    <row r="497" spans="1:7">
      <c r="A497" s="1257"/>
      <c r="B497" s="1257"/>
      <c r="C497" s="1257"/>
      <c r="D497" s="1257"/>
      <c r="E497" s="1257"/>
      <c r="F497" s="1257"/>
      <c r="G497" s="1257"/>
    </row>
    <row r="498" spans="1:7">
      <c r="A498" s="1257"/>
      <c r="B498" s="1257"/>
      <c r="C498" s="1257"/>
      <c r="D498" s="1257"/>
      <c r="E498" s="1257"/>
      <c r="F498" s="1257"/>
      <c r="G498" s="1257"/>
    </row>
    <row r="499" spans="1:7">
      <c r="A499" s="1257"/>
      <c r="B499" s="1257"/>
      <c r="C499" s="1257"/>
      <c r="D499" s="1257"/>
      <c r="E499" s="1257"/>
      <c r="F499" s="1257"/>
      <c r="G499" s="1257"/>
    </row>
    <row r="500" spans="1:7">
      <c r="A500" s="1257"/>
      <c r="B500" s="1257"/>
      <c r="C500" s="1257"/>
      <c r="D500" s="1257"/>
      <c r="E500" s="1257"/>
      <c r="F500" s="1257"/>
      <c r="G500" s="1257"/>
    </row>
    <row r="501" spans="1:7">
      <c r="A501" s="1257"/>
      <c r="B501" s="1257"/>
      <c r="C501" s="1257"/>
      <c r="D501" s="1257"/>
      <c r="E501" s="1257"/>
      <c r="F501" s="1257"/>
      <c r="G501" s="1257"/>
    </row>
    <row r="502" spans="1:7">
      <c r="A502" s="1257"/>
      <c r="B502" s="1257"/>
      <c r="C502" s="1257"/>
      <c r="D502" s="1257"/>
      <c r="E502" s="1257"/>
      <c r="F502" s="1257"/>
      <c r="G502" s="1257"/>
    </row>
    <row r="503" spans="1:7">
      <c r="A503" s="1257"/>
      <c r="B503" s="1257"/>
      <c r="C503" s="1257"/>
      <c r="D503" s="1257"/>
      <c r="E503" s="1257"/>
      <c r="F503" s="1257"/>
      <c r="G503" s="1257"/>
    </row>
    <row r="504" spans="1:7">
      <c r="A504" s="1257"/>
      <c r="B504" s="1257"/>
      <c r="C504" s="1257"/>
      <c r="D504" s="1257"/>
      <c r="E504" s="1257"/>
      <c r="F504" s="1257"/>
      <c r="G504" s="1257"/>
    </row>
    <row r="505" spans="1:7">
      <c r="A505" s="1257"/>
      <c r="B505" s="1257"/>
      <c r="C505" s="1257"/>
      <c r="D505" s="1257"/>
      <c r="E505" s="1257"/>
      <c r="F505" s="1257"/>
      <c r="G505" s="1257"/>
    </row>
    <row r="506" spans="1:7">
      <c r="A506" s="1257"/>
      <c r="B506" s="1257"/>
      <c r="C506" s="1257"/>
      <c r="D506" s="1257"/>
      <c r="E506" s="1257"/>
      <c r="F506" s="1257"/>
      <c r="G506" s="1257"/>
    </row>
    <row r="507" spans="1:7">
      <c r="A507" s="1257"/>
      <c r="B507" s="1257"/>
      <c r="C507" s="1257"/>
      <c r="D507" s="1257"/>
      <c r="E507" s="1257"/>
      <c r="F507" s="1257"/>
      <c r="G507" s="1257"/>
    </row>
    <row r="508" spans="1:7">
      <c r="A508" s="1257"/>
      <c r="B508" s="1257"/>
      <c r="C508" s="1257"/>
      <c r="D508" s="1257"/>
      <c r="E508" s="1257"/>
      <c r="F508" s="1257"/>
      <c r="G508" s="1257"/>
    </row>
    <row r="509" spans="1:7">
      <c r="A509" s="1257"/>
      <c r="B509" s="1257"/>
      <c r="C509" s="1257"/>
      <c r="D509" s="1257"/>
      <c r="E509" s="1257"/>
      <c r="F509" s="1257"/>
      <c r="G509" s="1257"/>
    </row>
    <row r="510" spans="1:7">
      <c r="A510" s="1257"/>
      <c r="B510" s="1257"/>
      <c r="C510" s="1257"/>
      <c r="D510" s="1257"/>
      <c r="E510" s="1257"/>
      <c r="F510" s="1257"/>
      <c r="G510" s="1257"/>
    </row>
    <row r="511" spans="1:7">
      <c r="A511" s="1257"/>
      <c r="B511" s="1257"/>
      <c r="C511" s="1257"/>
      <c r="D511" s="1257"/>
      <c r="E511" s="1257"/>
      <c r="F511" s="1257"/>
      <c r="G511" s="1257"/>
    </row>
    <row r="512" spans="1:7">
      <c r="A512" s="1257"/>
      <c r="B512" s="1257"/>
      <c r="C512" s="1257"/>
      <c r="D512" s="1257"/>
      <c r="E512" s="1257"/>
      <c r="F512" s="1257"/>
      <c r="G512" s="1257"/>
    </row>
    <row r="513" spans="1:7">
      <c r="A513" s="1257"/>
      <c r="B513" s="1257"/>
      <c r="C513" s="1257"/>
      <c r="D513" s="1257"/>
      <c r="E513" s="1257"/>
      <c r="F513" s="1257"/>
      <c r="G513" s="1257"/>
    </row>
    <row r="514" spans="1:7">
      <c r="A514" s="1257"/>
      <c r="B514" s="1257"/>
      <c r="C514" s="1257"/>
      <c r="D514" s="1257"/>
      <c r="E514" s="1257"/>
      <c r="F514" s="1257"/>
      <c r="G514" s="1257"/>
    </row>
    <row r="515" spans="1:7">
      <c r="A515" s="1257"/>
      <c r="B515" s="1257"/>
      <c r="C515" s="1257"/>
      <c r="D515" s="1257"/>
      <c r="E515" s="1257"/>
      <c r="F515" s="1257"/>
      <c r="G515" s="1257"/>
    </row>
    <row r="516" spans="1:7">
      <c r="A516" s="1257"/>
      <c r="B516" s="1257"/>
      <c r="C516" s="1257"/>
      <c r="D516" s="1257"/>
      <c r="E516" s="1257"/>
      <c r="F516" s="1257"/>
      <c r="G516" s="1257"/>
    </row>
    <row r="517" spans="1:7">
      <c r="A517" s="1257"/>
      <c r="B517" s="1257"/>
      <c r="C517" s="1257"/>
      <c r="D517" s="1257"/>
      <c r="E517" s="1257"/>
      <c r="F517" s="1257"/>
      <c r="G517" s="1257"/>
    </row>
    <row r="518" spans="1:7">
      <c r="A518" s="1257"/>
      <c r="B518" s="1257"/>
      <c r="C518" s="1257"/>
      <c r="D518" s="1257"/>
      <c r="E518" s="1257"/>
      <c r="F518" s="1257"/>
      <c r="G518" s="1257"/>
    </row>
    <row r="519" spans="1:7">
      <c r="A519" s="1257"/>
      <c r="B519" s="1257"/>
      <c r="C519" s="1257"/>
      <c r="D519" s="1257"/>
      <c r="E519" s="1257"/>
      <c r="F519" s="1257"/>
      <c r="G519" s="1257"/>
    </row>
    <row r="520" spans="1:7">
      <c r="A520" s="1257"/>
      <c r="B520" s="1257"/>
      <c r="C520" s="1257"/>
      <c r="D520" s="1257"/>
      <c r="E520" s="1257"/>
      <c r="F520" s="1257"/>
      <c r="G520" s="1257"/>
    </row>
    <row r="521" spans="1:7">
      <c r="A521" s="1257"/>
      <c r="B521" s="1257"/>
      <c r="C521" s="1257"/>
      <c r="D521" s="1257"/>
      <c r="E521" s="1257"/>
      <c r="F521" s="1257"/>
      <c r="G521" s="1257"/>
    </row>
    <row r="522" spans="1:7">
      <c r="A522" s="1257"/>
      <c r="B522" s="1257"/>
      <c r="C522" s="1257"/>
      <c r="D522" s="1257"/>
      <c r="E522" s="1257"/>
      <c r="F522" s="1257"/>
      <c r="G522" s="1257"/>
    </row>
    <row r="523" spans="1:7">
      <c r="A523" s="1257"/>
      <c r="B523" s="1257"/>
      <c r="C523" s="1257"/>
      <c r="D523" s="1257"/>
      <c r="E523" s="1257"/>
      <c r="F523" s="1257"/>
      <c r="G523" s="1257"/>
    </row>
    <row r="524" spans="1:7">
      <c r="A524" s="1257"/>
      <c r="B524" s="1257"/>
      <c r="C524" s="1257"/>
      <c r="D524" s="1257"/>
      <c r="E524" s="1257"/>
      <c r="F524" s="1257"/>
      <c r="G524" s="1257"/>
    </row>
    <row r="525" spans="1:7">
      <c r="A525" s="1257"/>
      <c r="B525" s="1257"/>
      <c r="C525" s="1257"/>
      <c r="D525" s="1257"/>
      <c r="E525" s="1257"/>
      <c r="F525" s="1257"/>
      <c r="G525" s="1257"/>
    </row>
    <row r="526" spans="1:7">
      <c r="A526" s="1257"/>
      <c r="B526" s="1257"/>
      <c r="C526" s="1257"/>
      <c r="D526" s="1257"/>
      <c r="E526" s="1257"/>
      <c r="F526" s="1257"/>
      <c r="G526" s="1257"/>
    </row>
    <row r="527" spans="1:7">
      <c r="A527" s="1257"/>
      <c r="B527" s="1257"/>
      <c r="C527" s="1257"/>
      <c r="D527" s="1257"/>
      <c r="E527" s="1257"/>
      <c r="F527" s="1257"/>
      <c r="G527" s="1257"/>
    </row>
    <row r="528" spans="1:7">
      <c r="A528" s="1257"/>
      <c r="B528" s="1257"/>
      <c r="C528" s="1257"/>
      <c r="D528" s="1257"/>
      <c r="E528" s="1257"/>
      <c r="F528" s="1257"/>
      <c r="G528" s="1257"/>
    </row>
    <row r="529" spans="1:7">
      <c r="A529" s="1257"/>
      <c r="B529" s="1257"/>
      <c r="C529" s="1257"/>
      <c r="D529" s="1257"/>
      <c r="E529" s="1257"/>
      <c r="F529" s="1257"/>
      <c r="G529" s="1257"/>
    </row>
    <row r="530" spans="1:7">
      <c r="A530" s="1257"/>
      <c r="B530" s="1257"/>
      <c r="C530" s="1257"/>
      <c r="D530" s="1257"/>
      <c r="E530" s="1257"/>
      <c r="F530" s="1257"/>
      <c r="G530" s="1257"/>
    </row>
    <row r="531" spans="1:7">
      <c r="A531" s="1257"/>
      <c r="B531" s="1257"/>
      <c r="C531" s="1257"/>
      <c r="D531" s="1257"/>
      <c r="E531" s="1257"/>
      <c r="F531" s="1257"/>
      <c r="G531" s="1257"/>
    </row>
    <row r="532" spans="1:7">
      <c r="A532" s="1257"/>
      <c r="B532" s="1257"/>
      <c r="C532" s="1257"/>
      <c r="D532" s="1257"/>
      <c r="E532" s="1257"/>
      <c r="F532" s="1257"/>
      <c r="G532" s="1257"/>
    </row>
    <row r="533" spans="1:7">
      <c r="A533" s="1257"/>
      <c r="B533" s="1257"/>
      <c r="C533" s="1257"/>
      <c r="D533" s="1257"/>
      <c r="E533" s="1257"/>
      <c r="F533" s="1257"/>
      <c r="G533" s="1257"/>
    </row>
    <row r="534" spans="1:7">
      <c r="A534" s="1257"/>
      <c r="B534" s="1257"/>
      <c r="C534" s="1257"/>
      <c r="D534" s="1257"/>
      <c r="E534" s="1257"/>
      <c r="F534" s="1257"/>
      <c r="G534" s="1257"/>
    </row>
    <row r="535" spans="1:7">
      <c r="A535" s="1257"/>
      <c r="B535" s="1257"/>
      <c r="C535" s="1257"/>
      <c r="D535" s="1257"/>
      <c r="E535" s="1257"/>
      <c r="F535" s="1257"/>
      <c r="G535" s="1257"/>
    </row>
    <row r="536" spans="1:7">
      <c r="A536" s="1257"/>
      <c r="B536" s="1257"/>
      <c r="C536" s="1257"/>
      <c r="D536" s="1257"/>
      <c r="E536" s="1257"/>
      <c r="F536" s="1257"/>
      <c r="G536" s="1257"/>
    </row>
    <row r="537" spans="1:7">
      <c r="A537" s="1257"/>
      <c r="B537" s="1257"/>
      <c r="C537" s="1257"/>
      <c r="D537" s="1257"/>
      <c r="E537" s="1257"/>
      <c r="F537" s="1257"/>
      <c r="G537" s="1257"/>
    </row>
    <row r="538" spans="1:7">
      <c r="A538" s="1257"/>
      <c r="B538" s="1257"/>
      <c r="C538" s="1257"/>
      <c r="D538" s="1257"/>
      <c r="E538" s="1257"/>
      <c r="F538" s="1257"/>
      <c r="G538" s="1257"/>
    </row>
    <row r="539" spans="1:7">
      <c r="A539" s="1257"/>
      <c r="B539" s="1257"/>
      <c r="C539" s="1257"/>
      <c r="D539" s="1257"/>
      <c r="E539" s="1257"/>
      <c r="F539" s="1257"/>
      <c r="G539" s="1257"/>
    </row>
    <row r="540" spans="1:7">
      <c r="A540" s="1257"/>
      <c r="B540" s="1257"/>
      <c r="C540" s="1257"/>
      <c r="D540" s="1257"/>
      <c r="E540" s="1257"/>
      <c r="F540" s="1257"/>
      <c r="G540" s="1257"/>
    </row>
    <row r="541" spans="1:7">
      <c r="A541" s="1257"/>
      <c r="B541" s="1257"/>
      <c r="C541" s="1257"/>
      <c r="D541" s="1257"/>
      <c r="E541" s="1257"/>
      <c r="F541" s="1257"/>
      <c r="G541" s="1257"/>
    </row>
    <row r="542" spans="1:7">
      <c r="A542" s="1257"/>
      <c r="B542" s="1257"/>
      <c r="C542" s="1257"/>
      <c r="D542" s="1257"/>
      <c r="E542" s="1257"/>
      <c r="F542" s="1257"/>
      <c r="G542" s="1257"/>
    </row>
    <row r="543" spans="1:7">
      <c r="A543" s="1257"/>
      <c r="B543" s="1257"/>
      <c r="C543" s="1257"/>
      <c r="D543" s="1257"/>
      <c r="E543" s="1257"/>
      <c r="F543" s="1257"/>
      <c r="G543" s="1257"/>
    </row>
    <row r="544" spans="1:7">
      <c r="A544" s="1257"/>
      <c r="B544" s="1257"/>
      <c r="C544" s="1257"/>
      <c r="D544" s="1257"/>
      <c r="E544" s="1257"/>
      <c r="F544" s="1257"/>
      <c r="G544" s="1257"/>
    </row>
    <row r="545" spans="1:7">
      <c r="A545" s="1257"/>
      <c r="B545" s="1257"/>
      <c r="C545" s="1257"/>
      <c r="D545" s="1257"/>
      <c r="E545" s="1257"/>
      <c r="F545" s="1257"/>
      <c r="G545" s="1257"/>
    </row>
    <row r="546" spans="1:7">
      <c r="A546" s="1257"/>
      <c r="B546" s="1257"/>
      <c r="C546" s="1257"/>
      <c r="D546" s="1257"/>
      <c r="E546" s="1257"/>
      <c r="F546" s="1257"/>
      <c r="G546" s="1257"/>
    </row>
    <row r="547" spans="1:7">
      <c r="A547" s="1257"/>
      <c r="B547" s="1257"/>
      <c r="C547" s="1257"/>
      <c r="D547" s="1257"/>
      <c r="E547" s="1257"/>
      <c r="F547" s="1257"/>
      <c r="G547" s="1257"/>
    </row>
    <row r="548" spans="1:7">
      <c r="A548" s="1257"/>
      <c r="B548" s="1257"/>
      <c r="C548" s="1257"/>
      <c r="D548" s="1257"/>
      <c r="E548" s="1257"/>
      <c r="F548" s="1257"/>
      <c r="G548" s="1257"/>
    </row>
    <row r="549" spans="1:7">
      <c r="A549" s="1257"/>
      <c r="B549" s="1257"/>
      <c r="C549" s="1257"/>
      <c r="D549" s="1257"/>
      <c r="E549" s="1257"/>
      <c r="F549" s="1257"/>
      <c r="G549" s="1257"/>
    </row>
    <row r="550" spans="1:7">
      <c r="A550" s="1257"/>
      <c r="B550" s="1257"/>
      <c r="C550" s="1257"/>
      <c r="D550" s="1257"/>
      <c r="E550" s="1257"/>
      <c r="F550" s="1257"/>
      <c r="G550" s="1257"/>
    </row>
    <row r="551" spans="1:7">
      <c r="A551" s="1257"/>
      <c r="B551" s="1257"/>
      <c r="C551" s="1257"/>
      <c r="D551" s="1257"/>
      <c r="E551" s="1257"/>
      <c r="F551" s="1257"/>
      <c r="G551" s="1257"/>
    </row>
    <row r="552" spans="1:7">
      <c r="A552" s="1257"/>
      <c r="B552" s="1257"/>
      <c r="C552" s="1257"/>
      <c r="D552" s="1257"/>
      <c r="E552" s="1257"/>
      <c r="F552" s="1257"/>
      <c r="G552" s="1257"/>
    </row>
    <row r="553" spans="1:7">
      <c r="A553" s="1257"/>
      <c r="B553" s="1257"/>
      <c r="C553" s="1257"/>
      <c r="D553" s="1257"/>
      <c r="E553" s="1257"/>
      <c r="F553" s="1257"/>
      <c r="G553" s="1257"/>
    </row>
    <row r="554" spans="1:7">
      <c r="A554" s="1257"/>
      <c r="B554" s="1257"/>
      <c r="C554" s="1257"/>
      <c r="D554" s="1257"/>
      <c r="E554" s="1257"/>
      <c r="F554" s="1257"/>
      <c r="G554" s="1257"/>
    </row>
    <row r="555" spans="1:7">
      <c r="A555" s="1257"/>
      <c r="B555" s="1257"/>
      <c r="C555" s="1257"/>
      <c r="D555" s="1257"/>
      <c r="E555" s="1257"/>
      <c r="F555" s="1257"/>
      <c r="G555" s="1257"/>
    </row>
    <row r="556" spans="1:7">
      <c r="A556" s="1257"/>
      <c r="B556" s="1257"/>
      <c r="C556" s="1257"/>
      <c r="D556" s="1257"/>
      <c r="E556" s="1257"/>
      <c r="F556" s="1257"/>
      <c r="G556" s="1257"/>
    </row>
    <row r="557" spans="1:7">
      <c r="A557" s="1257"/>
      <c r="B557" s="1257"/>
      <c r="C557" s="1257"/>
      <c r="D557" s="1257"/>
      <c r="E557" s="1257"/>
      <c r="F557" s="1257"/>
      <c r="G557" s="1257"/>
    </row>
    <row r="558" spans="1:7">
      <c r="A558" s="1257"/>
      <c r="B558" s="1257"/>
      <c r="C558" s="1257"/>
      <c r="D558" s="1257"/>
      <c r="E558" s="1257"/>
      <c r="F558" s="1257"/>
      <c r="G558" s="1257"/>
    </row>
    <row r="559" spans="1:7">
      <c r="A559" s="1257"/>
      <c r="B559" s="1257"/>
      <c r="C559" s="1257"/>
      <c r="D559" s="1257"/>
      <c r="E559" s="1257"/>
      <c r="F559" s="1257"/>
      <c r="G559" s="1257"/>
    </row>
    <row r="560" spans="1:7">
      <c r="A560" s="1257"/>
      <c r="B560" s="1257"/>
      <c r="C560" s="1257"/>
      <c r="D560" s="1257"/>
      <c r="E560" s="1257"/>
      <c r="F560" s="1257"/>
      <c r="G560" s="1257"/>
    </row>
    <row r="561" spans="1:7">
      <c r="A561" s="1257"/>
      <c r="B561" s="1257"/>
      <c r="C561" s="1257"/>
      <c r="D561" s="1257"/>
      <c r="E561" s="1257"/>
      <c r="F561" s="1257"/>
      <c r="G561" s="1257"/>
    </row>
    <row r="562" spans="1:7">
      <c r="A562" s="1257"/>
      <c r="B562" s="1257"/>
      <c r="C562" s="1257"/>
      <c r="D562" s="1257"/>
      <c r="E562" s="1257"/>
      <c r="F562" s="1257"/>
      <c r="G562" s="1257"/>
    </row>
    <row r="563" spans="1:7">
      <c r="A563" s="1257"/>
      <c r="B563" s="1257"/>
      <c r="C563" s="1257"/>
      <c r="D563" s="1257"/>
      <c r="E563" s="1257"/>
      <c r="F563" s="1257"/>
      <c r="G563" s="1257"/>
    </row>
    <row r="564" spans="1:7">
      <c r="A564" s="1257"/>
      <c r="B564" s="1257"/>
      <c r="C564" s="1257"/>
      <c r="D564" s="1257"/>
      <c r="E564" s="1257"/>
      <c r="F564" s="1257"/>
      <c r="G564" s="1257"/>
    </row>
    <row r="565" spans="1:7">
      <c r="A565" s="1257"/>
      <c r="B565" s="1257"/>
      <c r="C565" s="1257"/>
      <c r="D565" s="1257"/>
      <c r="E565" s="1257"/>
      <c r="F565" s="1257"/>
      <c r="G565" s="1257"/>
    </row>
    <row r="566" spans="1:7">
      <c r="A566" s="1257"/>
      <c r="B566" s="1257"/>
      <c r="C566" s="1257"/>
      <c r="D566" s="1257"/>
      <c r="E566" s="1257"/>
      <c r="F566" s="1257"/>
      <c r="G566" s="1257"/>
    </row>
    <row r="567" spans="1:7">
      <c r="A567" s="1257"/>
      <c r="B567" s="1257"/>
      <c r="C567" s="1257"/>
      <c r="D567" s="1257"/>
      <c r="E567" s="1257"/>
      <c r="F567" s="1257"/>
      <c r="G567" s="1257"/>
    </row>
    <row r="568" spans="1:7">
      <c r="A568" s="1257"/>
      <c r="B568" s="1257"/>
      <c r="C568" s="1257"/>
      <c r="D568" s="1257"/>
      <c r="E568" s="1257"/>
      <c r="F568" s="1257"/>
      <c r="G568" s="1257"/>
    </row>
    <row r="569" spans="1:7">
      <c r="A569" s="1257"/>
      <c r="B569" s="1257"/>
      <c r="C569" s="1257"/>
      <c r="D569" s="1257"/>
      <c r="E569" s="1257"/>
      <c r="F569" s="1257"/>
      <c r="G569" s="1257"/>
    </row>
    <row r="570" spans="1:7">
      <c r="A570" s="1257"/>
      <c r="B570" s="1257"/>
      <c r="C570" s="1257"/>
      <c r="D570" s="1257"/>
      <c r="E570" s="1257"/>
      <c r="F570" s="1257"/>
      <c r="G570" s="1257"/>
    </row>
    <row r="571" spans="1:7">
      <c r="A571" s="1257"/>
      <c r="B571" s="1257"/>
      <c r="C571" s="1257"/>
      <c r="D571" s="1257"/>
      <c r="E571" s="1257"/>
      <c r="F571" s="1257"/>
      <c r="G571" s="1257"/>
    </row>
    <row r="572" spans="1:7">
      <c r="A572" s="1257"/>
      <c r="B572" s="1257"/>
      <c r="C572" s="1257"/>
      <c r="D572" s="1257"/>
      <c r="E572" s="1257"/>
      <c r="F572" s="1257"/>
      <c r="G572" s="1257"/>
    </row>
    <row r="573" spans="1:7">
      <c r="A573" s="1257"/>
      <c r="B573" s="1257"/>
      <c r="C573" s="1257"/>
      <c r="D573" s="1257"/>
      <c r="E573" s="1257"/>
      <c r="F573" s="1257"/>
      <c r="G573" s="1257"/>
    </row>
    <row r="574" spans="1:7">
      <c r="A574" s="1257"/>
      <c r="B574" s="1257"/>
      <c r="C574" s="1257"/>
      <c r="D574" s="1257"/>
      <c r="E574" s="1257"/>
      <c r="F574" s="1257"/>
      <c r="G574" s="1257"/>
    </row>
    <row r="575" spans="1:7">
      <c r="A575" s="1257"/>
      <c r="B575" s="1257"/>
      <c r="C575" s="1257"/>
      <c r="D575" s="1257"/>
      <c r="E575" s="1257"/>
      <c r="F575" s="1257"/>
      <c r="G575" s="1257"/>
    </row>
    <row r="576" spans="1:7">
      <c r="A576" s="1257"/>
      <c r="B576" s="1257"/>
      <c r="C576" s="1257"/>
      <c r="D576" s="1257"/>
      <c r="E576" s="1257"/>
      <c r="F576" s="1257"/>
      <c r="G576" s="1257"/>
    </row>
    <row r="577" spans="1:7">
      <c r="A577" s="1257"/>
      <c r="B577" s="1257"/>
      <c r="C577" s="1257"/>
      <c r="D577" s="1257"/>
      <c r="E577" s="1257"/>
      <c r="F577" s="1257"/>
      <c r="G577" s="1257"/>
    </row>
    <row r="578" spans="1:7">
      <c r="A578" s="1257"/>
      <c r="B578" s="1257"/>
      <c r="C578" s="1257"/>
      <c r="D578" s="1257"/>
      <c r="E578" s="1257"/>
      <c r="F578" s="1257"/>
      <c r="G578" s="1257"/>
    </row>
    <row r="579" spans="1:7">
      <c r="A579" s="1257"/>
      <c r="B579" s="1257"/>
      <c r="C579" s="1257"/>
      <c r="D579" s="1257"/>
      <c r="E579" s="1257"/>
      <c r="F579" s="1257"/>
      <c r="G579" s="1257"/>
    </row>
    <row r="580" spans="1:7">
      <c r="A580" s="1257"/>
      <c r="B580" s="1257"/>
      <c r="C580" s="1257"/>
      <c r="D580" s="1257"/>
      <c r="E580" s="1257"/>
      <c r="F580" s="1257"/>
      <c r="G580" s="1257"/>
    </row>
    <row r="581" spans="1:7">
      <c r="A581" s="1257"/>
      <c r="B581" s="1257"/>
      <c r="C581" s="1257"/>
      <c r="D581" s="1257"/>
      <c r="E581" s="1257"/>
      <c r="F581" s="1257"/>
      <c r="G581" s="1257"/>
    </row>
    <row r="582" spans="1:7">
      <c r="A582" s="1257"/>
      <c r="B582" s="1257"/>
      <c r="C582" s="1257"/>
      <c r="D582" s="1257"/>
      <c r="E582" s="1257"/>
      <c r="F582" s="1257"/>
      <c r="G582" s="1257"/>
    </row>
    <row r="583" spans="1:7">
      <c r="A583" s="1257"/>
      <c r="B583" s="1257"/>
      <c r="C583" s="1257"/>
      <c r="D583" s="1257"/>
      <c r="E583" s="1257"/>
      <c r="F583" s="1257"/>
      <c r="G583" s="1257"/>
    </row>
    <row r="584" spans="1:7">
      <c r="A584" s="1257"/>
      <c r="B584" s="1257"/>
      <c r="C584" s="1257"/>
      <c r="D584" s="1257"/>
      <c r="E584" s="1257"/>
      <c r="F584" s="1257"/>
      <c r="G584" s="1257"/>
    </row>
    <row r="585" spans="1:7">
      <c r="A585" s="1257"/>
      <c r="B585" s="1257"/>
      <c r="C585" s="1257"/>
      <c r="D585" s="1257"/>
      <c r="E585" s="1257"/>
      <c r="F585" s="1257"/>
      <c r="G585" s="1257"/>
    </row>
    <row r="586" spans="1:7">
      <c r="A586" s="1257"/>
      <c r="B586" s="1257"/>
      <c r="C586" s="1257"/>
      <c r="D586" s="1257"/>
      <c r="E586" s="1257"/>
      <c r="F586" s="1257"/>
      <c r="G586" s="1257"/>
    </row>
    <row r="587" spans="1:7">
      <c r="A587" s="1257"/>
      <c r="B587" s="1257"/>
      <c r="C587" s="1257"/>
      <c r="D587" s="1257"/>
      <c r="E587" s="1257"/>
      <c r="F587" s="1257"/>
      <c r="G587" s="1257"/>
    </row>
    <row r="588" spans="1:7">
      <c r="A588" s="1257"/>
      <c r="B588" s="1257"/>
      <c r="C588" s="1257"/>
      <c r="D588" s="1257"/>
      <c r="E588" s="1257"/>
      <c r="F588" s="1257"/>
      <c r="G588" s="1257"/>
    </row>
    <row r="589" spans="1:7">
      <c r="A589" s="1257"/>
      <c r="B589" s="1257"/>
      <c r="C589" s="1257"/>
      <c r="D589" s="1257"/>
      <c r="E589" s="1257"/>
      <c r="F589" s="1257"/>
      <c r="G589" s="1257"/>
    </row>
    <row r="590" spans="1:7">
      <c r="A590" s="1257"/>
      <c r="B590" s="1257"/>
      <c r="C590" s="1257"/>
      <c r="D590" s="1257"/>
      <c r="E590" s="1257"/>
      <c r="F590" s="1257"/>
      <c r="G590" s="1257"/>
    </row>
    <row r="591" spans="1:7">
      <c r="A591" s="1257"/>
      <c r="B591" s="1257"/>
      <c r="C591" s="1257"/>
      <c r="D591" s="1257"/>
      <c r="E591" s="1257"/>
      <c r="F591" s="1257"/>
      <c r="G591" s="1257"/>
    </row>
    <row r="592" spans="1:7">
      <c r="A592" s="1257"/>
      <c r="B592" s="1257"/>
      <c r="C592" s="1257"/>
      <c r="D592" s="1257"/>
      <c r="E592" s="1257"/>
      <c r="F592" s="1257"/>
      <c r="G592" s="1257"/>
    </row>
    <row r="593" spans="1:7">
      <c r="A593" s="1257"/>
      <c r="B593" s="1257"/>
      <c r="C593" s="1257"/>
      <c r="D593" s="1257"/>
      <c r="E593" s="1257"/>
      <c r="F593" s="1257"/>
      <c r="G593" s="1257"/>
    </row>
    <row r="594" spans="1:7">
      <c r="A594" s="1257"/>
      <c r="B594" s="1257"/>
      <c r="C594" s="1257"/>
      <c r="D594" s="1257"/>
      <c r="E594" s="1257"/>
      <c r="F594" s="1257"/>
      <c r="G594" s="1257"/>
    </row>
    <row r="595" spans="1:7">
      <c r="A595" s="1257"/>
      <c r="B595" s="1257"/>
      <c r="C595" s="1257"/>
      <c r="D595" s="1257"/>
      <c r="E595" s="1257"/>
      <c r="F595" s="1257"/>
      <c r="G595" s="1257"/>
    </row>
    <row r="596" spans="1:7">
      <c r="A596" s="1257"/>
      <c r="B596" s="1257"/>
      <c r="C596" s="1257"/>
      <c r="D596" s="1257"/>
      <c r="E596" s="1257"/>
      <c r="F596" s="1257"/>
      <c r="G596" s="1257"/>
    </row>
    <row r="597" spans="1:7">
      <c r="A597" s="1257"/>
      <c r="B597" s="1257"/>
      <c r="C597" s="1257"/>
      <c r="D597" s="1257"/>
      <c r="E597" s="1257"/>
      <c r="F597" s="1257"/>
      <c r="G597" s="1257"/>
    </row>
    <row r="598" spans="1:7">
      <c r="A598" s="1257"/>
      <c r="B598" s="1257"/>
      <c r="C598" s="1257"/>
      <c r="D598" s="1257"/>
      <c r="E598" s="1257"/>
      <c r="F598" s="1257"/>
      <c r="G598" s="1257"/>
    </row>
    <row r="599" spans="1:7">
      <c r="A599" s="1257"/>
      <c r="B599" s="1257"/>
      <c r="C599" s="1257"/>
      <c r="D599" s="1257"/>
      <c r="E599" s="1257"/>
      <c r="F599" s="1257"/>
      <c r="G599" s="1257"/>
    </row>
    <row r="600" spans="1:7">
      <c r="A600" s="1257"/>
      <c r="B600" s="1257"/>
      <c r="C600" s="1257"/>
      <c r="D600" s="1257"/>
      <c r="E600" s="1257"/>
      <c r="F600" s="1257"/>
      <c r="G600" s="1257"/>
    </row>
    <row r="601" spans="1:7">
      <c r="A601" s="1257"/>
      <c r="B601" s="1257"/>
      <c r="C601" s="1257"/>
      <c r="D601" s="1257"/>
      <c r="E601" s="1257"/>
      <c r="F601" s="1257"/>
      <c r="G601" s="1257"/>
    </row>
    <row r="602" spans="1:7">
      <c r="A602" s="1257"/>
      <c r="B602" s="1257"/>
      <c r="C602" s="1257"/>
      <c r="D602" s="1257"/>
      <c r="E602" s="1257"/>
      <c r="F602" s="1257"/>
      <c r="G602" s="1257"/>
    </row>
    <row r="603" spans="1:7">
      <c r="A603" s="1257"/>
      <c r="B603" s="1257"/>
      <c r="C603" s="1257"/>
      <c r="D603" s="1257"/>
      <c r="E603" s="1257"/>
      <c r="F603" s="1257"/>
      <c r="G603" s="1257"/>
    </row>
    <row r="604" spans="1:7">
      <c r="A604" s="1257"/>
      <c r="B604" s="1257"/>
      <c r="C604" s="1257"/>
      <c r="D604" s="1257"/>
      <c r="E604" s="1257"/>
      <c r="F604" s="1257"/>
      <c r="G604" s="1257"/>
    </row>
    <row r="605" spans="1:7">
      <c r="A605" s="1257"/>
      <c r="B605" s="1257"/>
      <c r="C605" s="1257"/>
      <c r="D605" s="1257"/>
      <c r="E605" s="1257"/>
      <c r="F605" s="1257"/>
      <c r="G605" s="1257"/>
    </row>
    <row r="606" spans="1:7">
      <c r="A606" s="1257"/>
      <c r="B606" s="1257"/>
      <c r="C606" s="1257"/>
      <c r="D606" s="1257"/>
      <c r="E606" s="1257"/>
      <c r="F606" s="1257"/>
      <c r="G606" s="1257"/>
    </row>
    <row r="607" spans="1:7">
      <c r="A607" s="1257"/>
      <c r="B607" s="1257"/>
      <c r="C607" s="1257"/>
      <c r="D607" s="1257"/>
      <c r="E607" s="1257"/>
      <c r="F607" s="1257"/>
      <c r="G607" s="1257"/>
    </row>
    <row r="608" spans="1:7">
      <c r="A608" s="1257"/>
      <c r="B608" s="1257"/>
      <c r="C608" s="1257"/>
      <c r="D608" s="1257"/>
      <c r="E608" s="1257"/>
      <c r="F608" s="1257"/>
      <c r="G608" s="1257"/>
    </row>
    <row r="609" spans="1:7">
      <c r="A609" s="1257"/>
      <c r="B609" s="1257"/>
      <c r="C609" s="1257"/>
      <c r="D609" s="1257"/>
      <c r="E609" s="1257"/>
      <c r="F609" s="1257"/>
      <c r="G609" s="1257"/>
    </row>
    <row r="610" spans="1:7">
      <c r="A610" s="1257"/>
      <c r="B610" s="1257"/>
      <c r="C610" s="1257"/>
      <c r="D610" s="1257"/>
      <c r="E610" s="1257"/>
      <c r="F610" s="1257"/>
      <c r="G610" s="1257"/>
    </row>
    <row r="611" spans="1:7">
      <c r="A611" s="1257"/>
      <c r="B611" s="1257"/>
      <c r="C611" s="1257"/>
      <c r="D611" s="1257"/>
      <c r="E611" s="1257"/>
      <c r="F611" s="1257"/>
      <c r="G611" s="1257"/>
    </row>
    <row r="612" spans="1:7">
      <c r="A612" s="1257"/>
      <c r="B612" s="1257"/>
      <c r="C612" s="1257"/>
      <c r="D612" s="1257"/>
      <c r="E612" s="1257"/>
      <c r="F612" s="1257"/>
      <c r="G612" s="1257"/>
    </row>
    <row r="613" spans="1:7">
      <c r="A613" s="1257"/>
      <c r="B613" s="1257"/>
      <c r="C613" s="1257"/>
      <c r="D613" s="1257"/>
      <c r="E613" s="1257"/>
      <c r="F613" s="1257"/>
      <c r="G613" s="1257"/>
    </row>
    <row r="614" spans="1:7">
      <c r="A614" s="1257"/>
      <c r="B614" s="1257"/>
      <c r="C614" s="1257"/>
      <c r="D614" s="1257"/>
      <c r="E614" s="1257"/>
      <c r="F614" s="1257"/>
      <c r="G614" s="1257"/>
    </row>
    <row r="615" spans="1:7">
      <c r="A615" s="1257"/>
      <c r="B615" s="1257"/>
      <c r="C615" s="1257"/>
      <c r="D615" s="1257"/>
      <c r="E615" s="1257"/>
      <c r="F615" s="1257"/>
      <c r="G615" s="1257"/>
    </row>
    <row r="616" spans="1:7">
      <c r="A616" s="1257"/>
      <c r="B616" s="1257"/>
      <c r="C616" s="1257"/>
      <c r="D616" s="1257"/>
      <c r="E616" s="1257"/>
      <c r="F616" s="1257"/>
      <c r="G616" s="1257"/>
    </row>
    <row r="617" spans="1:7">
      <c r="A617" s="1257"/>
      <c r="B617" s="1257"/>
      <c r="C617" s="1257"/>
      <c r="D617" s="1257"/>
      <c r="E617" s="1257"/>
      <c r="F617" s="1257"/>
      <c r="G617" s="1257"/>
    </row>
    <row r="618" spans="1:7">
      <c r="A618" s="1257"/>
      <c r="B618" s="1257"/>
      <c r="C618" s="1257"/>
      <c r="D618" s="1257"/>
      <c r="E618" s="1257"/>
      <c r="F618" s="1257"/>
      <c r="G618" s="1257"/>
    </row>
    <row r="619" spans="1:7">
      <c r="A619" s="1257"/>
      <c r="B619" s="1257"/>
      <c r="C619" s="1257"/>
      <c r="D619" s="1257"/>
      <c r="E619" s="1257"/>
      <c r="F619" s="1257"/>
      <c r="G619" s="1257"/>
    </row>
    <row r="620" spans="1:7">
      <c r="A620" s="1257"/>
      <c r="B620" s="1257"/>
      <c r="C620" s="1257"/>
      <c r="D620" s="1257"/>
      <c r="E620" s="1257"/>
      <c r="F620" s="1257"/>
      <c r="G620" s="1257"/>
    </row>
    <row r="621" spans="1:7">
      <c r="A621" s="1257"/>
      <c r="B621" s="1257"/>
      <c r="C621" s="1257"/>
      <c r="D621" s="1257"/>
      <c r="E621" s="1257"/>
      <c r="F621" s="1257"/>
      <c r="G621" s="1257"/>
    </row>
    <row r="622" spans="1:7">
      <c r="A622" s="1257"/>
      <c r="B622" s="1257"/>
      <c r="C622" s="1257"/>
      <c r="D622" s="1257"/>
      <c r="E622" s="1257"/>
      <c r="F622" s="1257"/>
      <c r="G622" s="1257"/>
    </row>
    <row r="623" spans="1:7">
      <c r="A623" s="1257"/>
      <c r="B623" s="1257"/>
      <c r="C623" s="1257"/>
      <c r="D623" s="1257"/>
      <c r="E623" s="1257"/>
      <c r="F623" s="1257"/>
      <c r="G623" s="1257"/>
    </row>
    <row r="624" spans="1:7">
      <c r="A624" s="1257"/>
      <c r="B624" s="1257"/>
      <c r="C624" s="1257"/>
      <c r="D624" s="1257"/>
      <c r="E624" s="1257"/>
      <c r="F624" s="1257"/>
      <c r="G624" s="1257"/>
    </row>
    <row r="625" spans="1:7">
      <c r="A625" s="1257"/>
      <c r="B625" s="1257"/>
      <c r="C625" s="1257"/>
      <c r="D625" s="1257"/>
      <c r="E625" s="1257"/>
      <c r="F625" s="1257"/>
      <c r="G625" s="1257"/>
    </row>
    <row r="626" spans="1:7">
      <c r="A626" s="1257"/>
      <c r="B626" s="1257"/>
      <c r="C626" s="1257"/>
      <c r="D626" s="1257"/>
      <c r="E626" s="1257"/>
      <c r="F626" s="1257"/>
      <c r="G626" s="1257"/>
    </row>
    <row r="627" spans="1:7">
      <c r="A627" s="1257"/>
      <c r="B627" s="1257"/>
      <c r="C627" s="1257"/>
      <c r="D627" s="1257"/>
      <c r="E627" s="1257"/>
      <c r="F627" s="1257"/>
      <c r="G627" s="1257"/>
    </row>
    <row r="628" spans="1:7">
      <c r="A628" s="1257"/>
      <c r="B628" s="1257"/>
      <c r="C628" s="1257"/>
      <c r="D628" s="1257"/>
      <c r="E628" s="1257"/>
      <c r="F628" s="1257"/>
      <c r="G628" s="1257"/>
    </row>
    <row r="629" spans="1:7">
      <c r="A629" s="1257"/>
      <c r="B629" s="1257"/>
      <c r="C629" s="1257"/>
      <c r="D629" s="1257"/>
      <c r="E629" s="1257"/>
      <c r="F629" s="1257"/>
      <c r="G629" s="1257"/>
    </row>
    <row r="630" spans="1:7">
      <c r="A630" s="1257"/>
      <c r="B630" s="1257"/>
      <c r="C630" s="1257"/>
      <c r="D630" s="1257"/>
      <c r="E630" s="1257"/>
      <c r="F630" s="1257"/>
      <c r="G630" s="1257"/>
    </row>
    <row r="631" spans="1:7">
      <c r="A631" s="1257"/>
      <c r="B631" s="1257"/>
      <c r="C631" s="1257"/>
      <c r="D631" s="1257"/>
      <c r="E631" s="1257"/>
      <c r="F631" s="1257"/>
      <c r="G631" s="1257"/>
    </row>
    <row r="632" spans="1:7">
      <c r="A632" s="1257"/>
      <c r="B632" s="1257"/>
      <c r="C632" s="1257"/>
      <c r="D632" s="1257"/>
      <c r="E632" s="1257"/>
      <c r="F632" s="1257"/>
      <c r="G632" s="1257"/>
    </row>
    <row r="633" spans="1:7">
      <c r="A633" s="1257"/>
      <c r="B633" s="1257"/>
      <c r="C633" s="1257"/>
      <c r="D633" s="1257"/>
      <c r="E633" s="1257"/>
      <c r="F633" s="1257"/>
      <c r="G633" s="1257"/>
    </row>
    <row r="634" spans="1:7">
      <c r="A634" s="1257"/>
      <c r="B634" s="1257"/>
      <c r="C634" s="1257"/>
      <c r="D634" s="1257"/>
      <c r="E634" s="1257"/>
      <c r="F634" s="1257"/>
      <c r="G634" s="1257"/>
    </row>
    <row r="635" spans="1:7">
      <c r="A635" s="1257"/>
      <c r="B635" s="1257"/>
      <c r="C635" s="1257"/>
      <c r="D635" s="1257"/>
      <c r="E635" s="1257"/>
      <c r="F635" s="1257"/>
      <c r="G635" s="1257"/>
    </row>
    <row r="636" spans="1:7">
      <c r="A636" s="1257"/>
      <c r="B636" s="1257"/>
      <c r="C636" s="1257"/>
      <c r="D636" s="1257"/>
      <c r="E636" s="1257"/>
      <c r="F636" s="1257"/>
      <c r="G636" s="1257"/>
    </row>
    <row r="637" spans="1:7">
      <c r="A637" s="1257"/>
      <c r="B637" s="1257"/>
      <c r="C637" s="1257"/>
      <c r="D637" s="1257"/>
      <c r="E637" s="1257"/>
      <c r="F637" s="1257"/>
      <c r="G637" s="1257"/>
    </row>
    <row r="638" spans="1:7">
      <c r="A638" s="1257"/>
      <c r="B638" s="1257"/>
      <c r="C638" s="1257"/>
      <c r="D638" s="1257"/>
      <c r="E638" s="1257"/>
      <c r="F638" s="1257"/>
      <c r="G638" s="1257"/>
    </row>
    <row r="639" spans="1:7">
      <c r="A639" s="1257"/>
      <c r="B639" s="1257"/>
      <c r="C639" s="1257"/>
      <c r="D639" s="1257"/>
      <c r="E639" s="1257"/>
      <c r="F639" s="1257"/>
      <c r="G639" s="1257"/>
    </row>
    <row r="640" spans="1:7">
      <c r="A640" s="1257"/>
      <c r="B640" s="1257"/>
      <c r="C640" s="1257"/>
      <c r="D640" s="1257"/>
      <c r="E640" s="1257"/>
      <c r="F640" s="1257"/>
      <c r="G640" s="1257"/>
    </row>
    <row r="641" spans="1:7">
      <c r="A641" s="1257"/>
      <c r="B641" s="1257"/>
      <c r="C641" s="1257"/>
      <c r="D641" s="1257"/>
      <c r="E641" s="1257"/>
      <c r="F641" s="1257"/>
      <c r="G641" s="1257"/>
    </row>
    <row r="642" spans="1:7">
      <c r="A642" s="1257"/>
      <c r="B642" s="1257"/>
      <c r="C642" s="1257"/>
      <c r="D642" s="1257"/>
      <c r="E642" s="1257"/>
      <c r="F642" s="1257"/>
      <c r="G642" s="1257"/>
    </row>
    <row r="643" spans="1:7">
      <c r="A643" s="1257"/>
      <c r="B643" s="1257"/>
      <c r="C643" s="1257"/>
      <c r="D643" s="1257"/>
      <c r="E643" s="1257"/>
      <c r="F643" s="1257"/>
      <c r="G643" s="1257"/>
    </row>
    <row r="644" spans="1:7">
      <c r="A644" s="1257"/>
      <c r="B644" s="1257"/>
      <c r="C644" s="1257"/>
      <c r="D644" s="1257"/>
      <c r="E644" s="1257"/>
      <c r="F644" s="1257"/>
      <c r="G644" s="1257"/>
    </row>
    <row r="645" spans="1:7">
      <c r="A645" s="1257"/>
      <c r="B645" s="1257"/>
      <c r="C645" s="1257"/>
      <c r="D645" s="1257"/>
      <c r="E645" s="1257"/>
      <c r="F645" s="1257"/>
      <c r="G645" s="1257"/>
    </row>
    <row r="646" spans="1:7">
      <c r="A646" s="1257"/>
      <c r="B646" s="1257"/>
      <c r="C646" s="1257"/>
      <c r="D646" s="1257"/>
      <c r="E646" s="1257"/>
      <c r="F646" s="1257"/>
      <c r="G646" s="1257"/>
    </row>
    <row r="647" spans="1:7">
      <c r="A647" s="1257"/>
      <c r="B647" s="1257"/>
      <c r="C647" s="1257"/>
      <c r="D647" s="1257"/>
      <c r="E647" s="1257"/>
      <c r="F647" s="1257"/>
      <c r="G647" s="1257"/>
    </row>
    <row r="648" spans="1:7">
      <c r="A648" s="1257"/>
      <c r="B648" s="1257"/>
      <c r="C648" s="1257"/>
      <c r="D648" s="1257"/>
      <c r="E648" s="1257"/>
      <c r="F648" s="1257"/>
      <c r="G648" s="1257"/>
    </row>
    <row r="649" spans="1:7">
      <c r="A649" s="1257"/>
      <c r="B649" s="1257"/>
      <c r="C649" s="1257"/>
      <c r="D649" s="1257"/>
      <c r="E649" s="1257"/>
      <c r="F649" s="1257"/>
      <c r="G649" s="1257"/>
    </row>
    <row r="650" spans="1:7">
      <c r="A650" s="1257"/>
      <c r="B650" s="1257"/>
      <c r="C650" s="1257"/>
      <c r="D650" s="1257"/>
      <c r="E650" s="1257"/>
      <c r="F650" s="1257"/>
      <c r="G650" s="1257"/>
    </row>
    <row r="651" spans="1:7">
      <c r="A651" s="1257"/>
      <c r="B651" s="1257"/>
      <c r="C651" s="1257"/>
      <c r="D651" s="1257"/>
      <c r="E651" s="1257"/>
      <c r="F651" s="1257"/>
      <c r="G651" s="1257"/>
    </row>
    <row r="652" spans="1:7">
      <c r="A652" s="1257"/>
      <c r="B652" s="1257"/>
      <c r="C652" s="1257"/>
      <c r="D652" s="1257"/>
      <c r="E652" s="1257"/>
      <c r="F652" s="1257"/>
      <c r="G652" s="1257"/>
    </row>
    <row r="653" spans="1:7">
      <c r="A653" s="1257"/>
      <c r="B653" s="1257"/>
      <c r="C653" s="1257"/>
      <c r="D653" s="1257"/>
      <c r="E653" s="1257"/>
      <c r="F653" s="1257"/>
      <c r="G653" s="1257"/>
    </row>
    <row r="654" spans="1:7">
      <c r="A654" s="1257"/>
      <c r="B654" s="1257"/>
      <c r="C654" s="1257"/>
      <c r="D654" s="1257"/>
      <c r="E654" s="1257"/>
      <c r="F654" s="1257"/>
      <c r="G654" s="1257"/>
    </row>
    <row r="655" spans="1:7">
      <c r="A655" s="1257"/>
      <c r="B655" s="1257"/>
      <c r="C655" s="1257"/>
      <c r="D655" s="1257"/>
      <c r="E655" s="1257"/>
      <c r="F655" s="1257"/>
      <c r="G655" s="1257"/>
    </row>
    <row r="656" spans="1:7">
      <c r="A656" s="1257"/>
      <c r="B656" s="1257"/>
      <c r="C656" s="1257"/>
      <c r="D656" s="1257"/>
      <c r="E656" s="1257"/>
      <c r="F656" s="1257"/>
      <c r="G656" s="1257"/>
    </row>
    <row r="657" spans="1:7">
      <c r="A657" s="1257"/>
      <c r="B657" s="1257"/>
      <c r="C657" s="1257"/>
      <c r="D657" s="1257"/>
      <c r="E657" s="1257"/>
      <c r="F657" s="1257"/>
      <c r="G657" s="1257"/>
    </row>
    <row r="658" spans="1:7">
      <c r="A658" s="1257"/>
      <c r="B658" s="1257"/>
      <c r="C658" s="1257"/>
      <c r="D658" s="1257"/>
      <c r="E658" s="1257"/>
      <c r="F658" s="1257"/>
      <c r="G658" s="1257"/>
    </row>
    <row r="659" spans="1:7">
      <c r="A659" s="1257"/>
      <c r="B659" s="1257"/>
      <c r="C659" s="1257"/>
      <c r="D659" s="1257"/>
      <c r="E659" s="1257"/>
      <c r="F659" s="1257"/>
      <c r="G659" s="1257"/>
    </row>
    <row r="660" spans="1:7">
      <c r="A660" s="1257"/>
      <c r="B660" s="1257"/>
      <c r="C660" s="1257"/>
      <c r="D660" s="1257"/>
      <c r="E660" s="1257"/>
      <c r="F660" s="1257"/>
      <c r="G660" s="1257"/>
    </row>
    <row r="661" spans="1:7">
      <c r="A661" s="1257"/>
      <c r="B661" s="1257"/>
      <c r="C661" s="1257"/>
      <c r="D661" s="1257"/>
      <c r="E661" s="1257"/>
      <c r="F661" s="1257"/>
      <c r="G661" s="1257"/>
    </row>
    <row r="662" spans="1:7">
      <c r="A662" s="1257"/>
      <c r="B662" s="1257"/>
      <c r="C662" s="1257"/>
      <c r="D662" s="1257"/>
      <c r="E662" s="1257"/>
      <c r="F662" s="1257"/>
      <c r="G662" s="1257"/>
    </row>
    <row r="663" spans="1:7">
      <c r="A663" s="1257"/>
      <c r="B663" s="1257"/>
      <c r="C663" s="1257"/>
      <c r="D663" s="1257"/>
      <c r="E663" s="1257"/>
      <c r="F663" s="1257"/>
      <c r="G663" s="1257"/>
    </row>
    <row r="664" spans="1:7">
      <c r="A664" s="1257"/>
      <c r="B664" s="1257"/>
      <c r="C664" s="1257"/>
      <c r="D664" s="1257"/>
      <c r="E664" s="1257"/>
      <c r="F664" s="1257"/>
      <c r="G664" s="1257"/>
    </row>
    <row r="665" spans="1:7">
      <c r="A665" s="1257"/>
      <c r="B665" s="1257"/>
      <c r="C665" s="1257"/>
      <c r="D665" s="1257"/>
      <c r="E665" s="1257"/>
      <c r="F665" s="1257"/>
      <c r="G665" s="1257"/>
    </row>
    <row r="666" spans="1:7">
      <c r="A666" s="1257"/>
      <c r="B666" s="1257"/>
      <c r="C666" s="1257"/>
      <c r="D666" s="1257"/>
      <c r="E666" s="1257"/>
      <c r="F666" s="1257"/>
      <c r="G666" s="1257"/>
    </row>
    <row r="667" spans="1:7">
      <c r="A667" s="1257"/>
      <c r="B667" s="1257"/>
      <c r="C667" s="1257"/>
      <c r="D667" s="1257"/>
      <c r="E667" s="1257"/>
      <c r="F667" s="1257"/>
      <c r="G667" s="1257"/>
    </row>
    <row r="668" spans="1:7">
      <c r="A668" s="1257"/>
      <c r="B668" s="1257"/>
      <c r="C668" s="1257"/>
      <c r="D668" s="1257"/>
      <c r="E668" s="1257"/>
      <c r="F668" s="1257"/>
      <c r="G668" s="1257"/>
    </row>
    <row r="669" spans="1:7">
      <c r="A669" s="1257"/>
      <c r="B669" s="1257"/>
      <c r="C669" s="1257"/>
      <c r="D669" s="1257"/>
      <c r="E669" s="1257"/>
      <c r="F669" s="1257"/>
      <c r="G669" s="1257"/>
    </row>
    <row r="670" spans="1:7">
      <c r="A670" s="1257"/>
      <c r="B670" s="1257"/>
      <c r="C670" s="1257"/>
      <c r="D670" s="1257"/>
      <c r="E670" s="1257"/>
      <c r="F670" s="1257"/>
      <c r="G670" s="1257"/>
    </row>
    <row r="671" spans="1:7">
      <c r="A671" s="1257"/>
      <c r="B671" s="1257"/>
      <c r="C671" s="1257"/>
      <c r="D671" s="1257"/>
      <c r="E671" s="1257"/>
      <c r="F671" s="1257"/>
      <c r="G671" s="1257"/>
    </row>
    <row r="672" spans="1:7">
      <c r="A672" s="1257"/>
      <c r="B672" s="1257"/>
      <c r="C672" s="1257"/>
      <c r="D672" s="1257"/>
      <c r="E672" s="1257"/>
      <c r="F672" s="1257"/>
      <c r="G672" s="1257"/>
    </row>
    <row r="673" spans="1:7">
      <c r="A673" s="1257"/>
      <c r="B673" s="1257"/>
      <c r="C673" s="1257"/>
      <c r="D673" s="1257"/>
      <c r="E673" s="1257"/>
      <c r="F673" s="1257"/>
      <c r="G673" s="1257"/>
    </row>
    <row r="674" spans="1:7">
      <c r="A674" s="1257"/>
      <c r="B674" s="1257"/>
      <c r="C674" s="1257"/>
      <c r="D674" s="1257"/>
      <c r="E674" s="1257"/>
      <c r="F674" s="1257"/>
      <c r="G674" s="1257"/>
    </row>
    <row r="675" spans="1:7">
      <c r="A675" s="1257"/>
      <c r="B675" s="1257"/>
      <c r="C675" s="1257"/>
      <c r="D675" s="1257"/>
      <c r="E675" s="1257"/>
      <c r="F675" s="1257"/>
      <c r="G675" s="1257"/>
    </row>
    <row r="676" spans="1:7">
      <c r="A676" s="1257"/>
      <c r="B676" s="1257"/>
      <c r="C676" s="1257"/>
      <c r="D676" s="1257"/>
      <c r="E676" s="1257"/>
      <c r="F676" s="1257"/>
      <c r="G676" s="1257"/>
    </row>
    <row r="677" spans="1:7">
      <c r="A677" s="1257"/>
      <c r="B677" s="1257"/>
      <c r="C677" s="1257"/>
      <c r="D677" s="1257"/>
      <c r="E677" s="1257"/>
      <c r="F677" s="1257"/>
      <c r="G677" s="1257"/>
    </row>
    <row r="678" spans="1:7">
      <c r="A678" s="1257"/>
      <c r="B678" s="1257"/>
      <c r="C678" s="1257"/>
      <c r="D678" s="1257"/>
      <c r="E678" s="1257"/>
      <c r="F678" s="1257"/>
      <c r="G678" s="1257"/>
    </row>
    <row r="679" spans="1:7">
      <c r="A679" s="1257"/>
      <c r="B679" s="1257"/>
      <c r="C679" s="1257"/>
      <c r="D679" s="1257"/>
      <c r="E679" s="1257"/>
      <c r="F679" s="1257"/>
      <c r="G679" s="1257"/>
    </row>
    <row r="680" spans="1:7">
      <c r="A680" s="1257"/>
      <c r="B680" s="1257"/>
      <c r="C680" s="1257"/>
      <c r="D680" s="1257"/>
      <c r="E680" s="1257"/>
      <c r="F680" s="1257"/>
      <c r="G680" s="1257"/>
    </row>
    <row r="681" spans="1:7">
      <c r="A681" s="1257"/>
      <c r="B681" s="1257"/>
      <c r="C681" s="1257"/>
      <c r="D681" s="1257"/>
      <c r="E681" s="1257"/>
      <c r="F681" s="1257"/>
      <c r="G681" s="1257"/>
    </row>
    <row r="682" spans="1:7">
      <c r="A682" s="1257"/>
      <c r="B682" s="1257"/>
      <c r="C682" s="1257"/>
      <c r="D682" s="1257"/>
      <c r="E682" s="1257"/>
      <c r="F682" s="1257"/>
      <c r="G682" s="1257"/>
    </row>
    <row r="683" spans="1:7">
      <c r="A683" s="1257"/>
      <c r="B683" s="1257"/>
      <c r="C683" s="1257"/>
      <c r="D683" s="1257"/>
      <c r="E683" s="1257"/>
      <c r="F683" s="1257"/>
      <c r="G683" s="1257"/>
    </row>
    <row r="684" spans="1:7">
      <c r="A684" s="1257"/>
      <c r="B684" s="1257"/>
      <c r="C684" s="1257"/>
      <c r="D684" s="1257"/>
      <c r="E684" s="1257"/>
      <c r="F684" s="1257"/>
      <c r="G684" s="1257"/>
    </row>
    <row r="685" spans="1:7">
      <c r="A685" s="1257"/>
      <c r="B685" s="1257"/>
      <c r="C685" s="1257"/>
      <c r="D685" s="1257"/>
      <c r="E685" s="1257"/>
      <c r="F685" s="1257"/>
      <c r="G685" s="1257"/>
    </row>
    <row r="686" spans="1:7">
      <c r="A686" s="1257"/>
      <c r="B686" s="1257"/>
      <c r="C686" s="1257"/>
      <c r="D686" s="1257"/>
      <c r="E686" s="1257"/>
      <c r="F686" s="1257"/>
      <c r="G686" s="1257"/>
    </row>
    <row r="687" spans="1:7">
      <c r="A687" s="1257"/>
      <c r="B687" s="1257"/>
      <c r="C687" s="1257"/>
      <c r="D687" s="1257"/>
      <c r="E687" s="1257"/>
      <c r="F687" s="1257"/>
      <c r="G687" s="1257"/>
    </row>
    <row r="688" spans="1:7">
      <c r="A688" s="1257"/>
      <c r="B688" s="1257"/>
      <c r="C688" s="1257"/>
      <c r="D688" s="1257"/>
      <c r="E688" s="1257"/>
      <c r="F688" s="1257"/>
      <c r="G688" s="1257"/>
    </row>
    <row r="689" spans="1:7">
      <c r="A689" s="1257"/>
      <c r="B689" s="1257"/>
      <c r="C689" s="1257"/>
      <c r="D689" s="1257"/>
      <c r="E689" s="1257"/>
      <c r="F689" s="1257"/>
      <c r="G689" s="1257"/>
    </row>
    <row r="690" spans="1:7">
      <c r="A690" s="1257"/>
      <c r="B690" s="1257"/>
      <c r="C690" s="1257"/>
      <c r="D690" s="1257"/>
      <c r="E690" s="1257"/>
      <c r="F690" s="1257"/>
      <c r="G690" s="1257"/>
    </row>
    <row r="691" spans="1:7">
      <c r="A691" s="1257"/>
      <c r="B691" s="1257"/>
      <c r="C691" s="1257"/>
      <c r="D691" s="1257"/>
      <c r="E691" s="1257"/>
      <c r="F691" s="1257"/>
      <c r="G691" s="1257"/>
    </row>
    <row r="692" spans="1:7">
      <c r="A692" s="1257"/>
      <c r="B692" s="1257"/>
      <c r="C692" s="1257"/>
      <c r="D692" s="1257"/>
      <c r="E692" s="1257"/>
      <c r="F692" s="1257"/>
      <c r="G692" s="1257"/>
    </row>
    <row r="693" spans="1:7">
      <c r="A693" s="1257"/>
      <c r="B693" s="1257"/>
      <c r="C693" s="1257"/>
      <c r="D693" s="1257"/>
      <c r="E693" s="1257"/>
      <c r="F693" s="1257"/>
      <c r="G693" s="1257"/>
    </row>
    <row r="694" spans="1:7">
      <c r="A694" s="1257"/>
      <c r="B694" s="1257"/>
      <c r="C694" s="1257"/>
      <c r="D694" s="1257"/>
      <c r="E694" s="1257"/>
      <c r="F694" s="1257"/>
      <c r="G694" s="1257"/>
    </row>
    <row r="695" spans="1:7">
      <c r="A695" s="1257"/>
      <c r="B695" s="1257"/>
      <c r="C695" s="1257"/>
      <c r="D695" s="1257"/>
      <c r="E695" s="1257"/>
      <c r="F695" s="1257"/>
      <c r="G695" s="1257"/>
    </row>
    <row r="696" spans="1:7">
      <c r="A696" s="1257"/>
      <c r="B696" s="1257"/>
      <c r="C696" s="1257"/>
      <c r="D696" s="1257"/>
      <c r="E696" s="1257"/>
      <c r="F696" s="1257"/>
      <c r="G696" s="1257"/>
    </row>
    <row r="697" spans="1:7">
      <c r="A697" s="1257"/>
      <c r="B697" s="1257"/>
      <c r="C697" s="1257"/>
      <c r="D697" s="1257"/>
      <c r="E697" s="1257"/>
      <c r="F697" s="1257"/>
      <c r="G697" s="1257"/>
    </row>
    <row r="698" spans="1:7">
      <c r="A698" s="1257"/>
      <c r="B698" s="1257"/>
      <c r="C698" s="1257"/>
      <c r="D698" s="1257"/>
      <c r="E698" s="1257"/>
      <c r="F698" s="1257"/>
      <c r="G698" s="1257"/>
    </row>
    <row r="699" spans="1:7">
      <c r="A699" s="1257"/>
      <c r="B699" s="1257"/>
      <c r="C699" s="1257"/>
      <c r="D699" s="1257"/>
      <c r="E699" s="1257"/>
      <c r="F699" s="1257"/>
      <c r="G699" s="1257"/>
    </row>
    <row r="700" spans="1:7">
      <c r="A700" s="1257"/>
      <c r="B700" s="1257"/>
      <c r="C700" s="1257"/>
      <c r="D700" s="1257"/>
      <c r="E700" s="1257"/>
      <c r="F700" s="1257"/>
      <c r="G700" s="1257"/>
    </row>
    <row r="701" spans="1:7">
      <c r="A701" s="1257"/>
      <c r="B701" s="1257"/>
      <c r="C701" s="1257"/>
      <c r="D701" s="1257"/>
      <c r="E701" s="1257"/>
      <c r="F701" s="1257"/>
      <c r="G701" s="1257"/>
    </row>
    <row r="702" spans="1:7">
      <c r="A702" s="1257"/>
      <c r="B702" s="1257"/>
      <c r="C702" s="1257"/>
      <c r="D702" s="1257"/>
      <c r="E702" s="1257"/>
      <c r="F702" s="1257"/>
      <c r="G702" s="1257"/>
    </row>
    <row r="703" spans="1:7">
      <c r="A703" s="1257"/>
      <c r="B703" s="1257"/>
      <c r="C703" s="1257"/>
      <c r="D703" s="1257"/>
      <c r="E703" s="1257"/>
      <c r="F703" s="1257"/>
      <c r="G703" s="1257"/>
    </row>
    <row r="704" spans="1:7">
      <c r="A704" s="1257"/>
      <c r="B704" s="1257"/>
      <c r="C704" s="1257"/>
      <c r="D704" s="1257"/>
      <c r="E704" s="1257"/>
      <c r="F704" s="1257"/>
      <c r="G704" s="1257"/>
    </row>
    <row r="705" spans="1:7">
      <c r="A705" s="1257"/>
      <c r="B705" s="1257"/>
      <c r="C705" s="1257"/>
      <c r="D705" s="1257"/>
      <c r="E705" s="1257"/>
      <c r="F705" s="1257"/>
      <c r="G705" s="1257"/>
    </row>
    <row r="706" spans="1:7">
      <c r="A706" s="1257"/>
      <c r="B706" s="1257"/>
      <c r="C706" s="1257"/>
      <c r="D706" s="1257"/>
      <c r="E706" s="1257"/>
      <c r="F706" s="1257"/>
      <c r="G706" s="1257"/>
    </row>
    <row r="707" spans="1:7">
      <c r="A707" s="1257"/>
      <c r="B707" s="1257"/>
      <c r="C707" s="1257"/>
      <c r="D707" s="1257"/>
      <c r="E707" s="1257"/>
      <c r="F707" s="1257"/>
      <c r="G707" s="1257"/>
    </row>
    <row r="708" spans="1:7">
      <c r="A708" s="1257"/>
      <c r="B708" s="1257"/>
      <c r="C708" s="1257"/>
      <c r="D708" s="1257"/>
      <c r="E708" s="1257"/>
      <c r="F708" s="1257"/>
      <c r="G708" s="1257"/>
    </row>
    <row r="709" spans="1:7">
      <c r="A709" s="1257"/>
      <c r="B709" s="1257"/>
      <c r="C709" s="1257"/>
      <c r="D709" s="1257"/>
      <c r="E709" s="1257"/>
      <c r="F709" s="1257"/>
      <c r="G709" s="1257"/>
    </row>
    <row r="710" spans="1:7">
      <c r="A710" s="1257"/>
      <c r="B710" s="1257"/>
      <c r="C710" s="1257"/>
      <c r="D710" s="1257"/>
      <c r="E710" s="1257"/>
      <c r="F710" s="1257"/>
      <c r="G710" s="1257"/>
    </row>
    <row r="711" spans="1:7">
      <c r="A711" s="1257"/>
      <c r="B711" s="1257"/>
      <c r="C711" s="1257"/>
      <c r="D711" s="1257"/>
      <c r="E711" s="1257"/>
      <c r="F711" s="1257"/>
      <c r="G711" s="1257"/>
    </row>
    <row r="712" spans="1:7">
      <c r="A712" s="1257"/>
      <c r="B712" s="1257"/>
      <c r="C712" s="1257"/>
      <c r="D712" s="1257"/>
      <c r="E712" s="1257"/>
      <c r="F712" s="1257"/>
      <c r="G712" s="1257"/>
    </row>
    <row r="713" spans="1:7">
      <c r="A713" s="1257"/>
      <c r="B713" s="1257"/>
      <c r="C713" s="1257"/>
      <c r="D713" s="1257"/>
      <c r="E713" s="1257"/>
      <c r="F713" s="1257"/>
      <c r="G713" s="1257"/>
    </row>
    <row r="714" spans="1:7">
      <c r="A714" s="1257"/>
      <c r="B714" s="1257"/>
      <c r="C714" s="1257"/>
      <c r="D714" s="1257"/>
      <c r="E714" s="1257"/>
      <c r="F714" s="1257"/>
      <c r="G714" s="1257"/>
    </row>
    <row r="715" spans="1:7">
      <c r="A715" s="1257"/>
      <c r="B715" s="1257"/>
      <c r="C715" s="1257"/>
      <c r="D715" s="1257"/>
      <c r="E715" s="1257"/>
      <c r="F715" s="1257"/>
      <c r="G715" s="1257"/>
    </row>
    <row r="716" spans="1:7">
      <c r="A716" s="1257"/>
      <c r="B716" s="1257"/>
      <c r="C716" s="1257"/>
      <c r="D716" s="1257"/>
      <c r="E716" s="1257"/>
      <c r="F716" s="1257"/>
      <c r="G716" s="1257"/>
    </row>
    <row r="717" spans="1:7">
      <c r="A717" s="1257"/>
      <c r="B717" s="1257"/>
      <c r="C717" s="1257"/>
      <c r="D717" s="1257"/>
      <c r="E717" s="1257"/>
      <c r="F717" s="1257"/>
      <c r="G717" s="1257"/>
    </row>
    <row r="718" spans="1:7">
      <c r="A718" s="1257"/>
      <c r="B718" s="1257"/>
      <c r="C718" s="1257"/>
      <c r="D718" s="1257"/>
      <c r="E718" s="1257"/>
      <c r="F718" s="1257"/>
      <c r="G718" s="1257"/>
    </row>
    <row r="719" spans="1:7">
      <c r="A719" s="1257"/>
      <c r="B719" s="1257"/>
      <c r="C719" s="1257"/>
      <c r="D719" s="1257"/>
      <c r="E719" s="1257"/>
      <c r="F719" s="1257"/>
      <c r="G719" s="1257"/>
    </row>
    <row r="720" spans="1:7">
      <c r="A720" s="1257"/>
      <c r="B720" s="1257"/>
      <c r="C720" s="1257"/>
      <c r="D720" s="1257"/>
      <c r="E720" s="1257"/>
      <c r="F720" s="1257"/>
      <c r="G720" s="1257"/>
    </row>
    <row r="721" spans="1:7">
      <c r="A721" s="1257"/>
      <c r="B721" s="1257"/>
      <c r="C721" s="1257"/>
      <c r="D721" s="1257"/>
      <c r="E721" s="1257"/>
      <c r="F721" s="1257"/>
      <c r="G721" s="1257"/>
    </row>
    <row r="722" spans="1:7">
      <c r="A722" s="1257"/>
      <c r="B722" s="1257"/>
      <c r="C722" s="1257"/>
      <c r="D722" s="1257"/>
      <c r="E722" s="1257"/>
      <c r="F722" s="1257"/>
      <c r="G722" s="1257"/>
    </row>
    <row r="723" spans="1:7">
      <c r="A723" s="1257"/>
      <c r="B723" s="1257"/>
      <c r="C723" s="1257"/>
      <c r="D723" s="1257"/>
      <c r="E723" s="1257"/>
      <c r="F723" s="1257"/>
      <c r="G723" s="1257"/>
    </row>
    <row r="724" spans="1:7">
      <c r="A724" s="1257"/>
      <c r="B724" s="1257"/>
      <c r="C724" s="1257"/>
      <c r="D724" s="1257"/>
      <c r="E724" s="1257"/>
      <c r="F724" s="1257"/>
      <c r="G724" s="1257"/>
    </row>
    <row r="725" spans="1:7">
      <c r="A725" s="1257"/>
      <c r="B725" s="1257"/>
      <c r="C725" s="1257"/>
      <c r="D725" s="1257"/>
      <c r="E725" s="1257"/>
      <c r="F725" s="1257"/>
      <c r="G725" s="1257"/>
    </row>
    <row r="726" spans="1:7">
      <c r="A726" s="1257"/>
      <c r="B726" s="1257"/>
      <c r="C726" s="1257"/>
      <c r="D726" s="1257"/>
      <c r="E726" s="1257"/>
      <c r="F726" s="1257"/>
      <c r="G726" s="1257"/>
    </row>
    <row r="727" spans="1:7">
      <c r="A727" s="1257"/>
      <c r="B727" s="1257"/>
      <c r="C727" s="1257"/>
      <c r="D727" s="1257"/>
      <c r="E727" s="1257"/>
      <c r="F727" s="1257"/>
      <c r="G727" s="1257"/>
    </row>
    <row r="728" spans="1:7">
      <c r="A728" s="1257"/>
      <c r="B728" s="1257"/>
      <c r="C728" s="1257"/>
      <c r="D728" s="1257"/>
      <c r="E728" s="1257"/>
      <c r="F728" s="1257"/>
      <c r="G728" s="1257"/>
    </row>
    <row r="729" spans="1:7">
      <c r="A729" s="1257"/>
      <c r="B729" s="1257"/>
      <c r="C729" s="1257"/>
      <c r="D729" s="1257"/>
      <c r="E729" s="1257"/>
      <c r="F729" s="1257"/>
      <c r="G729" s="1257"/>
    </row>
    <row r="730" spans="1:7">
      <c r="A730" s="1257"/>
      <c r="B730" s="1257"/>
      <c r="C730" s="1257"/>
      <c r="D730" s="1257"/>
      <c r="E730" s="1257"/>
      <c r="F730" s="1257"/>
      <c r="G730" s="1257"/>
    </row>
    <row r="731" spans="1:7">
      <c r="A731" s="1257"/>
      <c r="B731" s="1257"/>
      <c r="C731" s="1257"/>
      <c r="D731" s="1257"/>
      <c r="E731" s="1257"/>
      <c r="F731" s="1257"/>
      <c r="G731" s="1257"/>
    </row>
    <row r="732" spans="1:7">
      <c r="A732" s="1257"/>
      <c r="B732" s="1257"/>
      <c r="C732" s="1257"/>
      <c r="D732" s="1257"/>
      <c r="E732" s="1257"/>
      <c r="F732" s="1257"/>
      <c r="G732" s="1257"/>
    </row>
    <row r="733" spans="1:7">
      <c r="A733" s="1257"/>
      <c r="B733" s="1257"/>
      <c r="C733" s="1257"/>
      <c r="D733" s="1257"/>
      <c r="E733" s="1257"/>
      <c r="F733" s="1257"/>
      <c r="G733" s="1257"/>
    </row>
    <row r="734" spans="1:7">
      <c r="A734" s="1257"/>
      <c r="B734" s="1257"/>
      <c r="C734" s="1257"/>
      <c r="D734" s="1257"/>
      <c r="E734" s="1257"/>
      <c r="F734" s="1257"/>
      <c r="G734" s="1257"/>
    </row>
    <row r="735" spans="1:7">
      <c r="A735" s="1257"/>
      <c r="B735" s="1257"/>
      <c r="C735" s="1257"/>
      <c r="D735" s="1257"/>
      <c r="E735" s="1257"/>
      <c r="F735" s="1257"/>
      <c r="G735" s="1257"/>
    </row>
    <row r="736" spans="1:7">
      <c r="A736" s="1257"/>
      <c r="B736" s="1257"/>
      <c r="C736" s="1257"/>
      <c r="D736" s="1257"/>
      <c r="E736" s="1257"/>
      <c r="F736" s="1257"/>
      <c r="G736" s="1257"/>
    </row>
    <row r="737" spans="1:7">
      <c r="A737" s="1257"/>
      <c r="B737" s="1257"/>
      <c r="C737" s="1257"/>
      <c r="D737" s="1257"/>
      <c r="E737" s="1257"/>
      <c r="F737" s="1257"/>
      <c r="G737" s="1257"/>
    </row>
    <row r="738" spans="1:7">
      <c r="A738" s="1257"/>
      <c r="B738" s="1257"/>
      <c r="C738" s="1257"/>
      <c r="D738" s="1257"/>
      <c r="E738" s="1257"/>
      <c r="F738" s="1257"/>
      <c r="G738" s="1257"/>
    </row>
    <row r="739" spans="1:7">
      <c r="A739" s="1257"/>
      <c r="B739" s="1257"/>
      <c r="C739" s="1257"/>
      <c r="D739" s="1257"/>
      <c r="E739" s="1257"/>
      <c r="F739" s="1257"/>
      <c r="G739" s="1257"/>
    </row>
    <row r="740" spans="1:7">
      <c r="A740" s="1257"/>
      <c r="B740" s="1257"/>
      <c r="C740" s="1257"/>
      <c r="D740" s="1257"/>
      <c r="E740" s="1257"/>
      <c r="F740" s="1257"/>
      <c r="G740" s="1257"/>
    </row>
    <row r="741" spans="1:7">
      <c r="A741" s="1257"/>
      <c r="B741" s="1257"/>
      <c r="C741" s="1257"/>
      <c r="D741" s="1257"/>
      <c r="E741" s="1257"/>
      <c r="F741" s="1257"/>
      <c r="G741" s="1257"/>
    </row>
    <row r="742" spans="1:7">
      <c r="A742" s="1257"/>
      <c r="B742" s="1257"/>
      <c r="C742" s="1257"/>
      <c r="D742" s="1257"/>
      <c r="E742" s="1257"/>
      <c r="F742" s="1257"/>
      <c r="G742" s="1257"/>
    </row>
    <row r="743" spans="1:7">
      <c r="A743" s="1257"/>
      <c r="B743" s="1257"/>
      <c r="C743" s="1257"/>
      <c r="D743" s="1257"/>
      <c r="E743" s="1257"/>
      <c r="F743" s="1257"/>
      <c r="G743" s="1257"/>
    </row>
    <row r="744" spans="1:7">
      <c r="A744" s="1257"/>
      <c r="B744" s="1257"/>
      <c r="C744" s="1257"/>
      <c r="D744" s="1257"/>
      <c r="E744" s="1257"/>
      <c r="F744" s="1257"/>
      <c r="G744" s="1257"/>
    </row>
    <row r="745" spans="1:7">
      <c r="A745" s="1257"/>
      <c r="B745" s="1257"/>
      <c r="C745" s="1257"/>
      <c r="D745" s="1257"/>
      <c r="E745" s="1257"/>
      <c r="F745" s="1257"/>
      <c r="G745" s="1257"/>
    </row>
    <row r="746" spans="1:7">
      <c r="A746" s="1257"/>
      <c r="B746" s="1257"/>
      <c r="C746" s="1257"/>
      <c r="D746" s="1257"/>
      <c r="E746" s="1257"/>
      <c r="F746" s="1257"/>
      <c r="G746" s="1257"/>
    </row>
    <row r="747" spans="1:7">
      <c r="A747" s="1257"/>
      <c r="B747" s="1257"/>
      <c r="C747" s="1257"/>
      <c r="D747" s="1257"/>
      <c r="E747" s="1257"/>
      <c r="F747" s="1257"/>
      <c r="G747" s="1257"/>
    </row>
    <row r="748" spans="1:7">
      <c r="A748" s="1257"/>
      <c r="B748" s="1257"/>
      <c r="C748" s="1257"/>
      <c r="D748" s="1257"/>
      <c r="E748" s="1257"/>
      <c r="F748" s="1257"/>
      <c r="G748" s="1257"/>
    </row>
    <row r="749" spans="1:7">
      <c r="A749" s="1257"/>
      <c r="B749" s="1257"/>
      <c r="C749" s="1257"/>
      <c r="D749" s="1257"/>
      <c r="E749" s="1257"/>
      <c r="F749" s="1257"/>
      <c r="G749" s="1257"/>
    </row>
    <row r="750" spans="1:7">
      <c r="A750" s="1257"/>
      <c r="B750" s="1257"/>
      <c r="C750" s="1257"/>
      <c r="D750" s="1257"/>
      <c r="E750" s="1257"/>
      <c r="F750" s="1257"/>
      <c r="G750" s="1257"/>
    </row>
    <row r="751" spans="1:7">
      <c r="A751" s="1257"/>
      <c r="B751" s="1257"/>
      <c r="C751" s="1257"/>
      <c r="D751" s="1257"/>
      <c r="E751" s="1257"/>
      <c r="F751" s="1257"/>
      <c r="G751" s="1257"/>
    </row>
    <row r="752" spans="1:7">
      <c r="A752" s="1257"/>
      <c r="B752" s="1257"/>
      <c r="C752" s="1257"/>
      <c r="D752" s="1257"/>
      <c r="E752" s="1257"/>
      <c r="F752" s="1257"/>
      <c r="G752" s="1257"/>
    </row>
    <row r="753" spans="1:7">
      <c r="A753" s="1257"/>
      <c r="B753" s="1257"/>
      <c r="C753" s="1257"/>
      <c r="D753" s="1257"/>
      <c r="E753" s="1257"/>
      <c r="F753" s="1257"/>
      <c r="G753" s="1257"/>
    </row>
    <row r="754" spans="1:7">
      <c r="A754" s="1257"/>
      <c r="B754" s="1257"/>
      <c r="C754" s="1257"/>
      <c r="D754" s="1257"/>
      <c r="E754" s="1257"/>
      <c r="F754" s="1257"/>
      <c r="G754" s="1257"/>
    </row>
    <row r="755" spans="1:7">
      <c r="A755" s="1257"/>
      <c r="B755" s="1257"/>
      <c r="C755" s="1257"/>
      <c r="D755" s="1257"/>
      <c r="E755" s="1257"/>
      <c r="F755" s="1257"/>
      <c r="G755" s="1257"/>
    </row>
    <row r="756" spans="1:7">
      <c r="A756" s="1257"/>
      <c r="B756" s="1257"/>
      <c r="C756" s="1257"/>
      <c r="D756" s="1257"/>
      <c r="E756" s="1257"/>
      <c r="F756" s="1257"/>
      <c r="G756" s="1257"/>
    </row>
    <row r="757" spans="1:7">
      <c r="A757" s="1257"/>
      <c r="B757" s="1257"/>
      <c r="C757" s="1257"/>
      <c r="D757" s="1257"/>
      <c r="E757" s="1257"/>
      <c r="F757" s="1257"/>
      <c r="G757" s="1257"/>
    </row>
    <row r="758" spans="1:7">
      <c r="A758" s="1257"/>
      <c r="B758" s="1257"/>
      <c r="C758" s="1257"/>
      <c r="D758" s="1257"/>
      <c r="E758" s="1257"/>
      <c r="F758" s="1257"/>
      <c r="G758" s="1257"/>
    </row>
    <row r="759" spans="1:7">
      <c r="A759" s="1257"/>
      <c r="B759" s="1257"/>
      <c r="C759" s="1257"/>
      <c r="D759" s="1257"/>
      <c r="E759" s="1257"/>
      <c r="F759" s="1257"/>
      <c r="G759" s="1257"/>
    </row>
    <row r="760" spans="1:7">
      <c r="A760" s="1257"/>
      <c r="B760" s="1257"/>
      <c r="C760" s="1257"/>
      <c r="D760" s="1257"/>
      <c r="E760" s="1257"/>
      <c r="F760" s="1257"/>
      <c r="G760" s="1257"/>
    </row>
    <row r="761" spans="1:7">
      <c r="A761" s="1257"/>
      <c r="B761" s="1257"/>
      <c r="C761" s="1257"/>
      <c r="D761" s="1257"/>
      <c r="E761" s="1257"/>
      <c r="F761" s="1257"/>
      <c r="G761" s="1257"/>
    </row>
    <row r="762" spans="1:7">
      <c r="A762" s="1257"/>
      <c r="B762" s="1257"/>
      <c r="C762" s="1257"/>
      <c r="D762" s="1257"/>
      <c r="E762" s="1257"/>
      <c r="F762" s="1257"/>
      <c r="G762" s="1257"/>
    </row>
    <row r="763" spans="1:7">
      <c r="A763" s="1257"/>
      <c r="B763" s="1257"/>
      <c r="C763" s="1257"/>
      <c r="D763" s="1257"/>
      <c r="E763" s="1257"/>
      <c r="F763" s="1257"/>
      <c r="G763" s="1257"/>
    </row>
    <row r="764" spans="1:7">
      <c r="A764" s="1257"/>
      <c r="B764" s="1257"/>
      <c r="C764" s="1257"/>
      <c r="D764" s="1257"/>
      <c r="E764" s="1257"/>
      <c r="F764" s="1257"/>
      <c r="G764" s="1257"/>
    </row>
    <row r="765" spans="1:7">
      <c r="A765" s="1257"/>
      <c r="B765" s="1257"/>
      <c r="C765" s="1257"/>
      <c r="D765" s="1257"/>
      <c r="E765" s="1257"/>
      <c r="F765" s="1257"/>
      <c r="G765" s="1257"/>
    </row>
    <row r="766" spans="1:7">
      <c r="A766" s="1257"/>
      <c r="B766" s="1257"/>
      <c r="C766" s="1257"/>
      <c r="D766" s="1257"/>
      <c r="E766" s="1257"/>
      <c r="F766" s="1257"/>
      <c r="G766" s="1257"/>
    </row>
    <row r="767" spans="1:7">
      <c r="A767" s="1257"/>
      <c r="B767" s="1257"/>
      <c r="C767" s="1257"/>
      <c r="D767" s="1257"/>
      <c r="E767" s="1257"/>
      <c r="F767" s="1257"/>
      <c r="G767" s="1257"/>
    </row>
    <row r="768" spans="1:7">
      <c r="A768" s="1257"/>
      <c r="B768" s="1257"/>
      <c r="C768" s="1257"/>
      <c r="D768" s="1257"/>
      <c r="E768" s="1257"/>
      <c r="F768" s="1257"/>
      <c r="G768" s="1257"/>
    </row>
    <row r="769" spans="1:7">
      <c r="A769" s="1257"/>
      <c r="B769" s="1257"/>
      <c r="C769" s="1257"/>
      <c r="D769" s="1257"/>
      <c r="E769" s="1257"/>
      <c r="F769" s="1257"/>
      <c r="G769" s="1257"/>
    </row>
    <row r="770" spans="1:7">
      <c r="A770" s="1257"/>
      <c r="B770" s="1257"/>
      <c r="C770" s="1257"/>
      <c r="D770" s="1257"/>
      <c r="E770" s="1257"/>
      <c r="F770" s="1257"/>
      <c r="G770" s="1257"/>
    </row>
    <row r="771" spans="1:7">
      <c r="A771" s="1257"/>
      <c r="B771" s="1257"/>
      <c r="C771" s="1257"/>
      <c r="D771" s="1257"/>
      <c r="E771" s="1257"/>
      <c r="F771" s="1257"/>
      <c r="G771" s="1257"/>
    </row>
    <row r="772" spans="1:7">
      <c r="A772" s="1257"/>
      <c r="B772" s="1257"/>
      <c r="C772" s="1257"/>
      <c r="D772" s="1257"/>
      <c r="E772" s="1257"/>
      <c r="F772" s="1257"/>
      <c r="G772" s="1257"/>
    </row>
    <row r="773" spans="1:7">
      <c r="A773" s="1257"/>
      <c r="B773" s="1257"/>
      <c r="C773" s="1257"/>
      <c r="D773" s="1257"/>
      <c r="E773" s="1257"/>
      <c r="F773" s="1257"/>
      <c r="G773" s="1257"/>
    </row>
    <row r="774" spans="1:7">
      <c r="A774" s="1257"/>
      <c r="B774" s="1257"/>
      <c r="C774" s="1257"/>
      <c r="D774" s="1257"/>
      <c r="E774" s="1257"/>
      <c r="F774" s="1257"/>
      <c r="G774" s="1257"/>
    </row>
    <row r="775" spans="1:7">
      <c r="A775" s="1257"/>
      <c r="B775" s="1257"/>
      <c r="C775" s="1257"/>
      <c r="D775" s="1257"/>
      <c r="E775" s="1257"/>
      <c r="F775" s="1257"/>
      <c r="G775" s="1257"/>
    </row>
    <row r="776" spans="1:7">
      <c r="A776" s="1257"/>
      <c r="B776" s="1257"/>
      <c r="C776" s="1257"/>
      <c r="D776" s="1257"/>
      <c r="E776" s="1257"/>
      <c r="F776" s="1257"/>
      <c r="G776" s="1257"/>
    </row>
    <row r="777" spans="1:7">
      <c r="A777" s="1257"/>
      <c r="B777" s="1257"/>
      <c r="C777" s="1257"/>
      <c r="D777" s="1257"/>
      <c r="E777" s="1257"/>
      <c r="F777" s="1257"/>
      <c r="G777" s="1257"/>
    </row>
    <row r="778" spans="1:7">
      <c r="A778" s="1257"/>
      <c r="B778" s="1257"/>
      <c r="C778" s="1257"/>
      <c r="D778" s="1257"/>
      <c r="E778" s="1257"/>
      <c r="F778" s="1257"/>
      <c r="G778" s="1257"/>
    </row>
    <row r="779" spans="1:7">
      <c r="A779" s="1257"/>
      <c r="B779" s="1257"/>
      <c r="C779" s="1257"/>
      <c r="D779" s="1257"/>
      <c r="E779" s="1257"/>
      <c r="F779" s="1257"/>
      <c r="G779" s="1257"/>
    </row>
    <row r="780" spans="1:7">
      <c r="A780" s="1257"/>
      <c r="B780" s="1257"/>
      <c r="C780" s="1257"/>
      <c r="D780" s="1257"/>
      <c r="E780" s="1257"/>
      <c r="F780" s="1257"/>
      <c r="G780" s="1257"/>
    </row>
    <row r="781" spans="1:7">
      <c r="A781" s="1257"/>
      <c r="B781" s="1257"/>
      <c r="C781" s="1257"/>
      <c r="D781" s="1257"/>
      <c r="E781" s="1257"/>
      <c r="F781" s="1257"/>
      <c r="G781" s="1257"/>
    </row>
    <row r="782" spans="1:7">
      <c r="A782" s="1257"/>
      <c r="B782" s="1257"/>
      <c r="C782" s="1257"/>
      <c r="D782" s="1257"/>
      <c r="E782" s="1257"/>
      <c r="F782" s="1257"/>
      <c r="G782" s="1257"/>
    </row>
    <row r="783" spans="1:7">
      <c r="A783" s="1257"/>
      <c r="B783" s="1257"/>
      <c r="C783" s="1257"/>
      <c r="D783" s="1257"/>
      <c r="E783" s="1257"/>
      <c r="F783" s="1257"/>
      <c r="G783" s="1257"/>
    </row>
    <row r="784" spans="1:7">
      <c r="A784" s="1257"/>
      <c r="B784" s="1257"/>
      <c r="C784" s="1257"/>
      <c r="D784" s="1257"/>
      <c r="E784" s="1257"/>
      <c r="F784" s="1257"/>
      <c r="G784" s="1257"/>
    </row>
    <row r="785" spans="1:7">
      <c r="A785" s="1257"/>
      <c r="B785" s="1257"/>
      <c r="C785" s="1257"/>
      <c r="D785" s="1257"/>
      <c r="E785" s="1257"/>
      <c r="F785" s="1257"/>
      <c r="G785" s="1257"/>
    </row>
    <row r="786" spans="1:7">
      <c r="A786" s="1257"/>
      <c r="B786" s="1257"/>
      <c r="C786" s="1257"/>
      <c r="D786" s="1257"/>
      <c r="E786" s="1257"/>
      <c r="F786" s="1257"/>
      <c r="G786" s="1257"/>
    </row>
    <row r="787" spans="1:7">
      <c r="A787" s="1257"/>
      <c r="B787" s="1257"/>
      <c r="C787" s="1257"/>
      <c r="D787" s="1257"/>
      <c r="E787" s="1257"/>
      <c r="F787" s="1257"/>
      <c r="G787" s="1257"/>
    </row>
    <row r="788" spans="1:7">
      <c r="A788" s="1257"/>
      <c r="B788" s="1257"/>
      <c r="C788" s="1257"/>
      <c r="D788" s="1257"/>
      <c r="E788" s="1257"/>
      <c r="F788" s="1257"/>
      <c r="G788" s="1257"/>
    </row>
    <row r="789" spans="1:7">
      <c r="A789" s="1257"/>
      <c r="B789" s="1257"/>
      <c r="C789" s="1257"/>
      <c r="D789" s="1257"/>
      <c r="E789" s="1257"/>
      <c r="F789" s="1257"/>
      <c r="G789" s="1257"/>
    </row>
    <row r="790" spans="1:7">
      <c r="A790" s="1257"/>
      <c r="B790" s="1257"/>
      <c r="C790" s="1257"/>
      <c r="D790" s="1257"/>
      <c r="E790" s="1257"/>
      <c r="F790" s="1257"/>
      <c r="G790" s="1257"/>
    </row>
    <row r="791" spans="1:7">
      <c r="A791" s="1257"/>
      <c r="B791" s="1257"/>
      <c r="C791" s="1257"/>
      <c r="D791" s="1257"/>
      <c r="E791" s="1257"/>
      <c r="F791" s="1257"/>
      <c r="G791" s="1257"/>
    </row>
    <row r="792" spans="1:7">
      <c r="A792" s="1257"/>
      <c r="B792" s="1257"/>
      <c r="C792" s="1257"/>
      <c r="D792" s="1257"/>
      <c r="E792" s="1257"/>
      <c r="F792" s="1257"/>
      <c r="G792" s="1257"/>
    </row>
    <row r="793" spans="1:7">
      <c r="A793" s="1257"/>
      <c r="B793" s="1257"/>
      <c r="C793" s="1257"/>
      <c r="D793" s="1257"/>
      <c r="E793" s="1257"/>
      <c r="F793" s="1257"/>
      <c r="G793" s="1257"/>
    </row>
    <row r="794" spans="1:7">
      <c r="A794" s="1257"/>
      <c r="B794" s="1257"/>
      <c r="C794" s="1257"/>
      <c r="D794" s="1257"/>
      <c r="E794" s="1257"/>
      <c r="F794" s="1257"/>
      <c r="G794" s="1257"/>
    </row>
    <row r="795" spans="1:7">
      <c r="A795" s="1257"/>
      <c r="B795" s="1257"/>
      <c r="C795" s="1257"/>
      <c r="D795" s="1257"/>
      <c r="E795" s="1257"/>
      <c r="F795" s="1257"/>
      <c r="G795" s="1257"/>
    </row>
    <row r="796" spans="1:7">
      <c r="A796" s="1257"/>
      <c r="B796" s="1257"/>
      <c r="C796" s="1257"/>
      <c r="D796" s="1257"/>
      <c r="E796" s="1257"/>
      <c r="F796" s="1257"/>
      <c r="G796" s="1257"/>
    </row>
    <row r="797" spans="1:7">
      <c r="A797" s="1257"/>
      <c r="B797" s="1257"/>
      <c r="C797" s="1257"/>
      <c r="D797" s="1257"/>
      <c r="E797" s="1257"/>
      <c r="F797" s="1257"/>
      <c r="G797" s="1257"/>
    </row>
    <row r="798" spans="1:7">
      <c r="A798" s="1257"/>
      <c r="B798" s="1257"/>
      <c r="C798" s="1257"/>
      <c r="D798" s="1257"/>
      <c r="E798" s="1257"/>
      <c r="F798" s="1257"/>
      <c r="G798" s="1257"/>
    </row>
    <row r="799" spans="1:7">
      <c r="A799" s="1257"/>
      <c r="B799" s="1257"/>
      <c r="C799" s="1257"/>
      <c r="D799" s="1257"/>
      <c r="E799" s="1257"/>
      <c r="F799" s="1257"/>
      <c r="G799" s="1257"/>
    </row>
    <row r="800" spans="1:7">
      <c r="A800" s="1257"/>
      <c r="B800" s="1257"/>
      <c r="C800" s="1257"/>
      <c r="D800" s="1257"/>
      <c r="E800" s="1257"/>
      <c r="F800" s="1257"/>
      <c r="G800" s="1257"/>
    </row>
    <row r="801" spans="1:7">
      <c r="A801" s="1257"/>
      <c r="B801" s="1257"/>
      <c r="C801" s="1257"/>
      <c r="D801" s="1257"/>
      <c r="E801" s="1257"/>
      <c r="F801" s="1257"/>
      <c r="G801" s="1257"/>
    </row>
    <row r="802" spans="1:7">
      <c r="A802" s="1257"/>
      <c r="B802" s="1257"/>
      <c r="C802" s="1257"/>
      <c r="D802" s="1257"/>
      <c r="E802" s="1257"/>
      <c r="F802" s="1257"/>
      <c r="G802" s="1257"/>
    </row>
    <row r="803" spans="1:7">
      <c r="A803" s="1257"/>
      <c r="B803" s="1257"/>
      <c r="C803" s="1257"/>
      <c r="D803" s="1257"/>
      <c r="E803" s="1257"/>
      <c r="F803" s="1257"/>
      <c r="G803" s="1257"/>
    </row>
    <row r="804" spans="1:7">
      <c r="A804" s="1257"/>
      <c r="B804" s="1257"/>
      <c r="C804" s="1257"/>
      <c r="D804" s="1257"/>
      <c r="E804" s="1257"/>
      <c r="F804" s="1257"/>
      <c r="G804" s="1257"/>
    </row>
    <row r="805" spans="1:7">
      <c r="A805" s="1257"/>
      <c r="B805" s="1257"/>
      <c r="C805" s="1257"/>
      <c r="D805" s="1257"/>
      <c r="E805" s="1257"/>
      <c r="F805" s="1257"/>
      <c r="G805" s="1257"/>
    </row>
    <row r="806" spans="1:7">
      <c r="A806" s="1257"/>
      <c r="B806" s="1257"/>
      <c r="C806" s="1257"/>
      <c r="D806" s="1257"/>
      <c r="E806" s="1257"/>
      <c r="F806" s="1257"/>
      <c r="G806" s="1257"/>
    </row>
    <row r="807" spans="1:7">
      <c r="A807" s="1257"/>
      <c r="B807" s="1257"/>
      <c r="C807" s="1257"/>
      <c r="D807" s="1257"/>
      <c r="E807" s="1257"/>
      <c r="F807" s="1257"/>
      <c r="G807" s="1257"/>
    </row>
    <row r="808" spans="1:7">
      <c r="A808" s="1257"/>
      <c r="B808" s="1257"/>
      <c r="C808" s="1257"/>
      <c r="D808" s="1257"/>
      <c r="E808" s="1257"/>
      <c r="F808" s="1257"/>
      <c r="G808" s="1257"/>
    </row>
    <row r="809" spans="1:7">
      <c r="A809" s="1257"/>
      <c r="B809" s="1257"/>
      <c r="C809" s="1257"/>
      <c r="D809" s="1257"/>
      <c r="E809" s="1257"/>
      <c r="F809" s="1257"/>
      <c r="G809" s="1257"/>
    </row>
    <row r="810" spans="1:7">
      <c r="A810" s="1257"/>
      <c r="B810" s="1257"/>
      <c r="C810" s="1257"/>
      <c r="D810" s="1257"/>
      <c r="E810" s="1257"/>
      <c r="F810" s="1257"/>
      <c r="G810" s="1257"/>
    </row>
    <row r="811" spans="1:7">
      <c r="A811" s="1257"/>
      <c r="B811" s="1257"/>
      <c r="C811" s="1257"/>
      <c r="D811" s="1257"/>
      <c r="E811" s="1257"/>
      <c r="F811" s="1257"/>
      <c r="G811" s="1257"/>
    </row>
    <row r="812" spans="1:7">
      <c r="A812" s="1257"/>
      <c r="B812" s="1257"/>
      <c r="C812" s="1257"/>
      <c r="D812" s="1257"/>
      <c r="E812" s="1257"/>
      <c r="F812" s="1257"/>
      <c r="G812" s="1257"/>
    </row>
    <row r="813" spans="1:7">
      <c r="A813" s="1257"/>
      <c r="B813" s="1257"/>
      <c r="C813" s="1257"/>
      <c r="D813" s="1257"/>
      <c r="E813" s="1257"/>
      <c r="F813" s="1257"/>
      <c r="G813" s="1257"/>
    </row>
    <row r="814" spans="1:7">
      <c r="A814" s="1257"/>
      <c r="B814" s="1257"/>
      <c r="C814" s="1257"/>
      <c r="D814" s="1257"/>
      <c r="E814" s="1257"/>
      <c r="F814" s="1257"/>
      <c r="G814" s="1257"/>
    </row>
    <row r="815" spans="1:7">
      <c r="A815" s="1257"/>
      <c r="B815" s="1257"/>
      <c r="C815" s="1257"/>
      <c r="D815" s="1257"/>
      <c r="E815" s="1257"/>
      <c r="F815" s="1257"/>
      <c r="G815" s="1257"/>
    </row>
    <row r="816" spans="1:7">
      <c r="A816" s="1257"/>
      <c r="B816" s="1257"/>
      <c r="C816" s="1257"/>
      <c r="D816" s="1257"/>
      <c r="E816" s="1257"/>
      <c r="F816" s="1257"/>
      <c r="G816" s="1257"/>
    </row>
    <row r="817" spans="1:7">
      <c r="A817" s="1257"/>
      <c r="B817" s="1257"/>
      <c r="C817" s="1257"/>
      <c r="D817" s="1257"/>
      <c r="E817" s="1257"/>
      <c r="F817" s="1257"/>
      <c r="G817" s="1257"/>
    </row>
    <row r="818" spans="1:7">
      <c r="A818" s="1257"/>
      <c r="B818" s="1257"/>
      <c r="C818" s="1257"/>
      <c r="D818" s="1257"/>
      <c r="E818" s="1257"/>
      <c r="F818" s="1257"/>
      <c r="G818" s="1257"/>
    </row>
    <row r="819" spans="1:7">
      <c r="A819" s="1257"/>
      <c r="B819" s="1257"/>
      <c r="C819" s="1257"/>
      <c r="D819" s="1257"/>
      <c r="E819" s="1257"/>
      <c r="F819" s="1257"/>
      <c r="G819" s="1257"/>
    </row>
    <row r="820" spans="1:7">
      <c r="A820" s="1257"/>
      <c r="B820" s="1257"/>
      <c r="C820" s="1257"/>
      <c r="D820" s="1257"/>
      <c r="E820" s="1257"/>
      <c r="F820" s="1257"/>
      <c r="G820" s="1257"/>
    </row>
    <row r="821" spans="1:7">
      <c r="A821" s="1257"/>
      <c r="B821" s="1257"/>
      <c r="C821" s="1257"/>
      <c r="D821" s="1257"/>
      <c r="E821" s="1257"/>
      <c r="F821" s="1257"/>
      <c r="G821" s="1257"/>
    </row>
    <row r="822" spans="1:7">
      <c r="A822" s="1257"/>
      <c r="B822" s="1257"/>
      <c r="C822" s="1257"/>
      <c r="D822" s="1257"/>
      <c r="E822" s="1257"/>
      <c r="F822" s="1257"/>
      <c r="G822" s="1257"/>
    </row>
    <row r="823" spans="1:7">
      <c r="A823" s="1257"/>
      <c r="B823" s="1257"/>
      <c r="C823" s="1257"/>
      <c r="D823" s="1257"/>
      <c r="E823" s="1257"/>
      <c r="F823" s="1257"/>
      <c r="G823" s="1257"/>
    </row>
    <row r="824" spans="1:7">
      <c r="A824" s="1257"/>
      <c r="B824" s="1257"/>
      <c r="C824" s="1257"/>
      <c r="D824" s="1257"/>
      <c r="E824" s="1257"/>
      <c r="F824" s="1257"/>
      <c r="G824" s="1257"/>
    </row>
    <row r="825" spans="1:7">
      <c r="A825" s="1257"/>
      <c r="B825" s="1257"/>
      <c r="C825" s="1257"/>
      <c r="D825" s="1257"/>
      <c r="E825" s="1257"/>
      <c r="F825" s="1257"/>
      <c r="G825" s="1257"/>
    </row>
    <row r="826" spans="1:7">
      <c r="A826" s="1257"/>
      <c r="B826" s="1257"/>
      <c r="C826" s="1257"/>
      <c r="D826" s="1257"/>
      <c r="E826" s="1257"/>
      <c r="F826" s="1257"/>
      <c r="G826" s="1257"/>
    </row>
    <row r="827" spans="1:7">
      <c r="A827" s="1257"/>
      <c r="B827" s="1257"/>
      <c r="C827" s="1257"/>
      <c r="D827" s="1257"/>
      <c r="E827" s="1257"/>
      <c r="F827" s="1257"/>
      <c r="G827" s="1257"/>
    </row>
    <row r="828" spans="1:7">
      <c r="A828" s="1257"/>
      <c r="B828" s="1257"/>
      <c r="C828" s="1257"/>
      <c r="D828" s="1257"/>
      <c r="E828" s="1257"/>
      <c r="F828" s="1257"/>
      <c r="G828" s="1257"/>
    </row>
    <row r="829" spans="1:7">
      <c r="A829" s="1257"/>
      <c r="B829" s="1257"/>
      <c r="C829" s="1257"/>
      <c r="D829" s="1257"/>
      <c r="E829" s="1257"/>
      <c r="F829" s="1257"/>
      <c r="G829" s="1257"/>
    </row>
    <row r="830" spans="1:7">
      <c r="A830" s="1257"/>
      <c r="B830" s="1257"/>
      <c r="C830" s="1257"/>
      <c r="D830" s="1257"/>
      <c r="E830" s="1257"/>
      <c r="F830" s="1257"/>
      <c r="G830" s="1257"/>
    </row>
    <row r="831" spans="1:7">
      <c r="A831" s="1257"/>
      <c r="B831" s="1257"/>
      <c r="C831" s="1257"/>
      <c r="D831" s="1257"/>
      <c r="E831" s="1257"/>
      <c r="F831" s="1257"/>
      <c r="G831" s="1257"/>
    </row>
    <row r="832" spans="1:7">
      <c r="A832" s="1257"/>
      <c r="B832" s="1257"/>
      <c r="C832" s="1257"/>
      <c r="D832" s="1257"/>
      <c r="E832" s="1257"/>
      <c r="F832" s="1257"/>
      <c r="G832" s="1257"/>
    </row>
    <row r="833" spans="1:7">
      <c r="A833" s="1257"/>
      <c r="B833" s="1257"/>
      <c r="C833" s="1257"/>
      <c r="D833" s="1257"/>
      <c r="E833" s="1257"/>
      <c r="F833" s="1257"/>
      <c r="G833" s="1257"/>
    </row>
    <row r="834" spans="1:7">
      <c r="A834" s="1257"/>
      <c r="B834" s="1257"/>
      <c r="C834" s="1257"/>
      <c r="D834" s="1257"/>
      <c r="E834" s="1257"/>
      <c r="F834" s="1257"/>
      <c r="G834" s="1257"/>
    </row>
    <row r="835" spans="1:7">
      <c r="A835" s="1257"/>
      <c r="B835" s="1257"/>
      <c r="C835" s="1257"/>
      <c r="D835" s="1257"/>
      <c r="E835" s="1257"/>
      <c r="F835" s="1257"/>
      <c r="G835" s="1257"/>
    </row>
    <row r="836" spans="1:7">
      <c r="A836" s="1257"/>
      <c r="B836" s="1257"/>
      <c r="C836" s="1257"/>
      <c r="D836" s="1257"/>
      <c r="E836" s="1257"/>
      <c r="F836" s="1257"/>
      <c r="G836" s="1257"/>
    </row>
    <row r="837" spans="1:7">
      <c r="A837" s="1257"/>
      <c r="B837" s="1257"/>
      <c r="C837" s="1257"/>
      <c r="D837" s="1257"/>
      <c r="E837" s="1257"/>
      <c r="F837" s="1257"/>
      <c r="G837" s="1257"/>
    </row>
    <row r="838" spans="1:7">
      <c r="A838" s="1257"/>
      <c r="B838" s="1257"/>
      <c r="C838" s="1257"/>
      <c r="D838" s="1257"/>
      <c r="E838" s="1257"/>
      <c r="F838" s="1257"/>
      <c r="G838" s="1257"/>
    </row>
    <row r="839" spans="1:7">
      <c r="A839" s="1257"/>
      <c r="B839" s="1257"/>
      <c r="C839" s="1257"/>
      <c r="D839" s="1257"/>
      <c r="E839" s="1257"/>
      <c r="F839" s="1257"/>
      <c r="G839" s="1257"/>
    </row>
    <row r="840" spans="1:7">
      <c r="A840" s="1257"/>
      <c r="B840" s="1257"/>
      <c r="C840" s="1257"/>
      <c r="D840" s="1257"/>
      <c r="E840" s="1257"/>
      <c r="F840" s="1257"/>
      <c r="G840" s="1257"/>
    </row>
    <row r="841" spans="1:7">
      <c r="A841" s="1257"/>
      <c r="B841" s="1257"/>
      <c r="C841" s="1257"/>
      <c r="D841" s="1257"/>
      <c r="E841" s="1257"/>
      <c r="F841" s="1257"/>
      <c r="G841" s="1257"/>
    </row>
    <row r="842" spans="1:7">
      <c r="A842" s="1257"/>
      <c r="B842" s="1257"/>
      <c r="C842" s="1257"/>
      <c r="D842" s="1257"/>
      <c r="E842" s="1257"/>
      <c r="F842" s="1257"/>
      <c r="G842" s="1257"/>
    </row>
    <row r="843" spans="1:7">
      <c r="A843" s="1257"/>
      <c r="B843" s="1257"/>
      <c r="C843" s="1257"/>
      <c r="D843" s="1257"/>
      <c r="E843" s="1257"/>
      <c r="F843" s="1257"/>
      <c r="G843" s="1257"/>
    </row>
    <row r="844" spans="1:7">
      <c r="A844" s="1257"/>
      <c r="B844" s="1257"/>
      <c r="C844" s="1257"/>
      <c r="D844" s="1257"/>
      <c r="E844" s="1257"/>
      <c r="F844" s="1257"/>
      <c r="G844" s="1257"/>
    </row>
    <row r="845" spans="1:7">
      <c r="A845" s="1257"/>
      <c r="B845" s="1257"/>
      <c r="C845" s="1257"/>
      <c r="D845" s="1257"/>
      <c r="E845" s="1257"/>
      <c r="F845" s="1257"/>
      <c r="G845" s="1257"/>
    </row>
    <row r="846" spans="1:7">
      <c r="A846" s="1257"/>
      <c r="B846" s="1257"/>
      <c r="C846" s="1257"/>
      <c r="D846" s="1257"/>
      <c r="E846" s="1257"/>
      <c r="F846" s="1257"/>
      <c r="G846" s="1257"/>
    </row>
    <row r="847" spans="1:7">
      <c r="A847" s="1257"/>
      <c r="B847" s="1257"/>
      <c r="C847" s="1257"/>
      <c r="D847" s="1257"/>
      <c r="E847" s="1257"/>
      <c r="F847" s="1257"/>
      <c r="G847" s="1257"/>
    </row>
    <row r="848" spans="1:7">
      <c r="A848" s="1257"/>
      <c r="B848" s="1257"/>
      <c r="C848" s="1257"/>
      <c r="D848" s="1257"/>
      <c r="E848" s="1257"/>
      <c r="F848" s="1257"/>
      <c r="G848" s="1257"/>
    </row>
    <row r="849" spans="1:7">
      <c r="A849" s="1257"/>
      <c r="B849" s="1257"/>
      <c r="C849" s="1257"/>
      <c r="D849" s="1257"/>
      <c r="E849" s="1257"/>
      <c r="F849" s="1257"/>
      <c r="G849" s="1257"/>
    </row>
    <row r="850" spans="1:7">
      <c r="A850" s="1257"/>
      <c r="B850" s="1257"/>
      <c r="C850" s="1257"/>
      <c r="D850" s="1257"/>
      <c r="E850" s="1257"/>
      <c r="F850" s="1257"/>
      <c r="G850" s="1257"/>
    </row>
    <row r="851" spans="1:7">
      <c r="A851" s="1257"/>
      <c r="B851" s="1257"/>
      <c r="C851" s="1257"/>
      <c r="D851" s="1257"/>
      <c r="E851" s="1257"/>
      <c r="F851" s="1257"/>
      <c r="G851" s="1257"/>
    </row>
    <row r="852" spans="1:7">
      <c r="A852" s="1257"/>
      <c r="B852" s="1257"/>
      <c r="C852" s="1257"/>
      <c r="D852" s="1257"/>
      <c r="E852" s="1257"/>
      <c r="F852" s="1257"/>
      <c r="G852" s="1257"/>
    </row>
    <row r="853" spans="1:7">
      <c r="A853" s="1257"/>
      <c r="B853" s="1257"/>
      <c r="C853" s="1257"/>
      <c r="D853" s="1257"/>
      <c r="E853" s="1257"/>
      <c r="F853" s="1257"/>
      <c r="G853" s="1257"/>
    </row>
    <row r="854" spans="1:7">
      <c r="A854" s="1257"/>
      <c r="B854" s="1257"/>
      <c r="C854" s="1257"/>
      <c r="D854" s="1257"/>
      <c r="E854" s="1257"/>
      <c r="F854" s="1257"/>
      <c r="G854" s="1257"/>
    </row>
    <row r="855" spans="1:7">
      <c r="A855" s="1257"/>
      <c r="B855" s="1257"/>
      <c r="C855" s="1257"/>
      <c r="D855" s="1257"/>
      <c r="E855" s="1257"/>
      <c r="F855" s="1257"/>
      <c r="G855" s="1257"/>
    </row>
    <row r="856" spans="1:7">
      <c r="A856" s="1257"/>
      <c r="B856" s="1257"/>
      <c r="C856" s="1257"/>
      <c r="D856" s="1257"/>
      <c r="E856" s="1257"/>
      <c r="F856" s="1257"/>
      <c r="G856" s="1257"/>
    </row>
    <row r="857" spans="1:7">
      <c r="A857" s="1257"/>
      <c r="B857" s="1257"/>
      <c r="C857" s="1257"/>
      <c r="D857" s="1257"/>
      <c r="E857" s="1257"/>
      <c r="F857" s="1257"/>
      <c r="G857" s="1257"/>
    </row>
    <row r="858" spans="1:7">
      <c r="A858" s="1257"/>
      <c r="B858" s="1257"/>
      <c r="C858" s="1257"/>
      <c r="D858" s="1257"/>
      <c r="E858" s="1257"/>
      <c r="F858" s="1257"/>
      <c r="G858" s="1257"/>
    </row>
    <row r="859" spans="1:7">
      <c r="A859" s="1257"/>
      <c r="B859" s="1257"/>
      <c r="C859" s="1257"/>
      <c r="D859" s="1257"/>
      <c r="E859" s="1257"/>
      <c r="F859" s="1257"/>
      <c r="G859" s="1257"/>
    </row>
    <row r="860" spans="1:7">
      <c r="A860" s="1257"/>
      <c r="B860" s="1257"/>
      <c r="C860" s="1257"/>
      <c r="D860" s="1257"/>
      <c r="E860" s="1257"/>
      <c r="F860" s="1257"/>
      <c r="G860" s="1257"/>
    </row>
    <row r="861" spans="1:7">
      <c r="A861" s="1257"/>
      <c r="B861" s="1257"/>
      <c r="C861" s="1257"/>
      <c r="D861" s="1257"/>
      <c r="E861" s="1257"/>
      <c r="F861" s="1257"/>
      <c r="G861" s="1257"/>
    </row>
    <row r="862" spans="1:7">
      <c r="A862" s="1257"/>
      <c r="B862" s="1257"/>
      <c r="C862" s="1257"/>
      <c r="D862" s="1257"/>
      <c r="E862" s="1257"/>
      <c r="F862" s="1257"/>
      <c r="G862" s="1257"/>
    </row>
    <row r="863" spans="1:7">
      <c r="A863" s="1257"/>
      <c r="B863" s="1257"/>
      <c r="C863" s="1257"/>
      <c r="D863" s="1257"/>
      <c r="E863" s="1257"/>
      <c r="F863" s="1257"/>
      <c r="G863" s="1257"/>
    </row>
    <row r="864" spans="1:7">
      <c r="A864" s="1257"/>
      <c r="B864" s="1257"/>
      <c r="C864" s="1257"/>
      <c r="D864" s="1257"/>
      <c r="E864" s="1257"/>
      <c r="F864" s="1257"/>
      <c r="G864" s="1257"/>
    </row>
    <row r="865" spans="1:7">
      <c r="A865" s="1257"/>
      <c r="B865" s="1257"/>
      <c r="C865" s="1257"/>
      <c r="D865" s="1257"/>
      <c r="E865" s="1257"/>
      <c r="F865" s="1257"/>
      <c r="G865" s="1257"/>
    </row>
    <row r="866" spans="1:7">
      <c r="A866" s="1257"/>
      <c r="B866" s="1257"/>
      <c r="C866" s="1257"/>
      <c r="D866" s="1257"/>
      <c r="E866" s="1257"/>
      <c r="F866" s="1257"/>
      <c r="G866" s="1257"/>
    </row>
    <row r="867" spans="1:7">
      <c r="A867" s="1257"/>
      <c r="B867" s="1257"/>
      <c r="C867" s="1257"/>
      <c r="D867" s="1257"/>
      <c r="E867" s="1257"/>
      <c r="F867" s="1257"/>
      <c r="G867" s="1257"/>
    </row>
    <row r="868" spans="1:7">
      <c r="A868" s="1257"/>
      <c r="B868" s="1257"/>
      <c r="C868" s="1257"/>
      <c r="D868" s="1257"/>
      <c r="E868" s="1257"/>
      <c r="F868" s="1257"/>
      <c r="G868" s="1257"/>
    </row>
    <row r="869" spans="1:7">
      <c r="A869" s="1257"/>
      <c r="B869" s="1257"/>
      <c r="C869" s="1257"/>
      <c r="D869" s="1257"/>
      <c r="E869" s="1257"/>
      <c r="F869" s="1257"/>
      <c r="G869" s="1257"/>
    </row>
    <row r="870" spans="1:7">
      <c r="A870" s="1257"/>
      <c r="B870" s="1257"/>
      <c r="C870" s="1257"/>
      <c r="D870" s="1257"/>
      <c r="E870" s="1257"/>
      <c r="F870" s="1257"/>
      <c r="G870" s="1257"/>
    </row>
    <row r="871" spans="1:7">
      <c r="A871" s="1257"/>
      <c r="B871" s="1257"/>
      <c r="C871" s="1257"/>
      <c r="D871" s="1257"/>
      <c r="E871" s="1257"/>
      <c r="F871" s="1257"/>
      <c r="G871" s="1257"/>
    </row>
    <row r="872" spans="1:7">
      <c r="A872" s="1257"/>
      <c r="B872" s="1257"/>
      <c r="C872" s="1257"/>
      <c r="D872" s="1257"/>
      <c r="E872" s="1257"/>
      <c r="F872" s="1257"/>
      <c r="G872" s="1257"/>
    </row>
    <row r="873" spans="1:7">
      <c r="A873" s="1257"/>
      <c r="B873" s="1257"/>
      <c r="C873" s="1257"/>
      <c r="D873" s="1257"/>
      <c r="E873" s="1257"/>
      <c r="F873" s="1257"/>
      <c r="G873" s="1257"/>
    </row>
    <row r="874" spans="1:7">
      <c r="A874" s="1257"/>
      <c r="B874" s="1257"/>
      <c r="C874" s="1257"/>
      <c r="D874" s="1257"/>
      <c r="E874" s="1257"/>
      <c r="F874" s="1257"/>
      <c r="G874" s="1257"/>
    </row>
    <row r="875" spans="1:7">
      <c r="A875" s="1257"/>
      <c r="B875" s="1257"/>
      <c r="C875" s="1257"/>
      <c r="D875" s="1257"/>
      <c r="E875" s="1257"/>
      <c r="F875" s="1257"/>
      <c r="G875" s="1257"/>
    </row>
    <row r="876" spans="1:7">
      <c r="A876" s="1257"/>
      <c r="B876" s="1257"/>
      <c r="C876" s="1257"/>
      <c r="D876" s="1257"/>
      <c r="E876" s="1257"/>
      <c r="F876" s="1257"/>
      <c r="G876" s="1257"/>
    </row>
    <row r="877" spans="1:7">
      <c r="A877" s="1257"/>
      <c r="B877" s="1257"/>
      <c r="C877" s="1257"/>
      <c r="D877" s="1257"/>
      <c r="E877" s="1257"/>
      <c r="F877" s="1257"/>
      <c r="G877" s="1257"/>
    </row>
    <row r="878" spans="1:7">
      <c r="A878" s="1257"/>
      <c r="B878" s="1257"/>
      <c r="C878" s="1257"/>
      <c r="D878" s="1257"/>
      <c r="E878" s="1257"/>
      <c r="F878" s="1257"/>
      <c r="G878" s="1257"/>
    </row>
    <row r="879" spans="1:7">
      <c r="A879" s="1257"/>
      <c r="B879" s="1257"/>
      <c r="C879" s="1257"/>
      <c r="D879" s="1257"/>
      <c r="E879" s="1257"/>
      <c r="F879" s="1257"/>
      <c r="G879" s="1257"/>
    </row>
    <row r="880" spans="1:7">
      <c r="A880" s="1257"/>
      <c r="B880" s="1257"/>
      <c r="C880" s="1257"/>
      <c r="D880" s="1257"/>
      <c r="E880" s="1257"/>
      <c r="F880" s="1257"/>
      <c r="G880" s="1257"/>
    </row>
    <row r="881" spans="1:7">
      <c r="A881" s="1257"/>
      <c r="B881" s="1257"/>
      <c r="C881" s="1257"/>
      <c r="D881" s="1257"/>
      <c r="E881" s="1257"/>
      <c r="F881" s="1257"/>
      <c r="G881" s="1257"/>
    </row>
    <row r="882" spans="1:7">
      <c r="A882" s="1257"/>
      <c r="B882" s="1257"/>
      <c r="C882" s="1257"/>
      <c r="D882" s="1257"/>
      <c r="E882" s="1257"/>
      <c r="F882" s="1257"/>
      <c r="G882" s="1257"/>
    </row>
    <row r="883" spans="1:7">
      <c r="A883" s="1257"/>
      <c r="B883" s="1257"/>
      <c r="C883" s="1257"/>
      <c r="D883" s="1257"/>
      <c r="E883" s="1257"/>
      <c r="F883" s="1257"/>
      <c r="G883" s="1257"/>
    </row>
    <row r="884" spans="1:7">
      <c r="A884" s="1257"/>
      <c r="B884" s="1257"/>
      <c r="C884" s="1257"/>
      <c r="D884" s="1257"/>
      <c r="E884" s="1257"/>
      <c r="F884" s="1257"/>
      <c r="G884" s="1257"/>
    </row>
    <row r="885" spans="1:7">
      <c r="A885" s="1257"/>
      <c r="B885" s="1257"/>
      <c r="C885" s="1257"/>
      <c r="D885" s="1257"/>
      <c r="E885" s="1257"/>
      <c r="F885" s="1257"/>
      <c r="G885" s="1257"/>
    </row>
    <row r="886" spans="1:7">
      <c r="A886" s="1257"/>
      <c r="B886" s="1257"/>
      <c r="C886" s="1257"/>
      <c r="D886" s="1257"/>
      <c r="E886" s="1257"/>
      <c r="F886" s="1257"/>
      <c r="G886" s="1257"/>
    </row>
    <row r="887" spans="1:7">
      <c r="A887" s="1257"/>
      <c r="B887" s="1257"/>
      <c r="C887" s="1257"/>
      <c r="D887" s="1257"/>
      <c r="E887" s="1257"/>
      <c r="F887" s="1257"/>
      <c r="G887" s="1257"/>
    </row>
    <row r="888" spans="1:7">
      <c r="A888" s="1257"/>
      <c r="B888" s="1257"/>
      <c r="C888" s="1257"/>
      <c r="D888" s="1257"/>
      <c r="E888" s="1257"/>
      <c r="F888" s="1257"/>
      <c r="G888" s="1257"/>
    </row>
    <row r="889" spans="1:7">
      <c r="A889" s="1257"/>
      <c r="B889" s="1257"/>
      <c r="C889" s="1257"/>
      <c r="D889" s="1257"/>
      <c r="E889" s="1257"/>
      <c r="F889" s="1257"/>
      <c r="G889" s="1257"/>
    </row>
    <row r="890" spans="1:7">
      <c r="A890" s="1257"/>
      <c r="B890" s="1257"/>
      <c r="C890" s="1257"/>
      <c r="D890" s="1257"/>
      <c r="E890" s="1257"/>
      <c r="F890" s="1257"/>
      <c r="G890" s="1257"/>
    </row>
    <row r="891" spans="1:7">
      <c r="A891" s="1257"/>
      <c r="B891" s="1257"/>
      <c r="C891" s="1257"/>
      <c r="D891" s="1257"/>
      <c r="E891" s="1257"/>
      <c r="F891" s="1257"/>
      <c r="G891" s="1257"/>
    </row>
    <row r="892" spans="1:7">
      <c r="A892" s="1257"/>
      <c r="B892" s="1257"/>
      <c r="C892" s="1257"/>
      <c r="D892" s="1257"/>
      <c r="E892" s="1257"/>
      <c r="F892" s="1257"/>
      <c r="G892" s="1257"/>
    </row>
    <row r="893" spans="1:7">
      <c r="A893" s="1257"/>
      <c r="B893" s="1257"/>
      <c r="C893" s="1257"/>
      <c r="D893" s="1257"/>
      <c r="E893" s="1257"/>
      <c r="F893" s="1257"/>
      <c r="G893" s="1257"/>
    </row>
    <row r="894" spans="1:7">
      <c r="A894" s="1257"/>
      <c r="B894" s="1257"/>
      <c r="C894" s="1257"/>
      <c r="D894" s="1257"/>
      <c r="E894" s="1257"/>
      <c r="F894" s="1257"/>
      <c r="G894" s="1257"/>
    </row>
    <row r="895" spans="1:7">
      <c r="A895" s="1257"/>
      <c r="B895" s="1257"/>
      <c r="C895" s="1257"/>
      <c r="D895" s="1257"/>
      <c r="E895" s="1257"/>
      <c r="F895" s="1257"/>
      <c r="G895" s="1257"/>
    </row>
    <row r="896" spans="1:7">
      <c r="A896" s="1257"/>
      <c r="B896" s="1257"/>
      <c r="C896" s="1257"/>
      <c r="D896" s="1257"/>
      <c r="E896" s="1257"/>
      <c r="F896" s="1257"/>
      <c r="G896" s="1257"/>
    </row>
    <row r="897" spans="1:7">
      <c r="A897" s="1257"/>
      <c r="B897" s="1257"/>
      <c r="C897" s="1257"/>
      <c r="D897" s="1257"/>
      <c r="E897" s="1257"/>
      <c r="F897" s="1257"/>
      <c r="G897" s="1257"/>
    </row>
    <row r="898" spans="1:7">
      <c r="A898" s="1257"/>
      <c r="B898" s="1257"/>
      <c r="C898" s="1257"/>
      <c r="D898" s="1257"/>
      <c r="E898" s="1257"/>
      <c r="F898" s="1257"/>
      <c r="G898" s="1257"/>
    </row>
    <row r="899" spans="1:7">
      <c r="A899" s="1257"/>
      <c r="B899" s="1257"/>
      <c r="C899" s="1257"/>
      <c r="D899" s="1257"/>
      <c r="E899" s="1257"/>
      <c r="F899" s="1257"/>
      <c r="G899" s="1257"/>
    </row>
    <row r="900" spans="1:7">
      <c r="A900" s="1257"/>
      <c r="B900" s="1257"/>
      <c r="C900" s="1257"/>
      <c r="D900" s="1257"/>
      <c r="E900" s="1257"/>
      <c r="F900" s="1257"/>
      <c r="G900" s="1257"/>
    </row>
    <row r="901" spans="1:7">
      <c r="A901" s="1257"/>
      <c r="B901" s="1257"/>
      <c r="C901" s="1257"/>
      <c r="D901" s="1257"/>
      <c r="E901" s="1257"/>
      <c r="F901" s="1257"/>
      <c r="G901" s="1257"/>
    </row>
    <row r="902" spans="1:7">
      <c r="A902" s="1257"/>
      <c r="B902" s="1257"/>
      <c r="C902" s="1257"/>
      <c r="D902" s="1257"/>
      <c r="E902" s="1257"/>
      <c r="F902" s="1257"/>
      <c r="G902" s="1257"/>
    </row>
    <row r="903" spans="1:7">
      <c r="A903" s="1257"/>
      <c r="B903" s="1257"/>
      <c r="C903" s="1257"/>
      <c r="D903" s="1257"/>
      <c r="E903" s="1257"/>
      <c r="F903" s="1257"/>
      <c r="G903" s="1257"/>
    </row>
    <row r="904" spans="1:7">
      <c r="A904" s="1257"/>
      <c r="B904" s="1257"/>
      <c r="C904" s="1257"/>
      <c r="D904" s="1257"/>
      <c r="E904" s="1257"/>
      <c r="F904" s="1257"/>
      <c r="G904" s="1257"/>
    </row>
    <row r="905" spans="1:7">
      <c r="A905" s="1257"/>
      <c r="B905" s="1257"/>
      <c r="C905" s="1257"/>
      <c r="D905" s="1257"/>
      <c r="E905" s="1257"/>
      <c r="F905" s="1257"/>
      <c r="G905" s="1257"/>
    </row>
    <row r="906" spans="1:7">
      <c r="A906" s="1257"/>
      <c r="B906" s="1257"/>
      <c r="C906" s="1257"/>
      <c r="D906" s="1257"/>
      <c r="E906" s="1257"/>
      <c r="F906" s="1257"/>
      <c r="G906" s="1257"/>
    </row>
    <row r="907" spans="1:7">
      <c r="A907" s="1257"/>
      <c r="B907" s="1257"/>
      <c r="C907" s="1257"/>
      <c r="D907" s="1257"/>
      <c r="E907" s="1257"/>
      <c r="F907" s="1257"/>
      <c r="G907" s="1257"/>
    </row>
    <row r="908" spans="1:7">
      <c r="A908" s="1257"/>
      <c r="B908" s="1257"/>
      <c r="C908" s="1257"/>
      <c r="D908" s="1257"/>
      <c r="E908" s="1257"/>
      <c r="F908" s="1257"/>
      <c r="G908" s="1257"/>
    </row>
    <row r="909" spans="1:7">
      <c r="A909" s="1257"/>
      <c r="B909" s="1257"/>
      <c r="C909" s="1257"/>
      <c r="D909" s="1257"/>
      <c r="E909" s="1257"/>
      <c r="F909" s="1257"/>
      <c r="G909" s="1257"/>
    </row>
    <row r="910" spans="1:7">
      <c r="A910" s="1257"/>
      <c r="B910" s="1257"/>
      <c r="C910" s="1257"/>
      <c r="D910" s="1257"/>
      <c r="E910" s="1257"/>
      <c r="F910" s="1257"/>
      <c r="G910" s="1257"/>
    </row>
    <row r="911" spans="1:7">
      <c r="A911" s="1257"/>
      <c r="B911" s="1257"/>
      <c r="C911" s="1257"/>
      <c r="D911" s="1257"/>
      <c r="E911" s="1257"/>
      <c r="F911" s="1257"/>
      <c r="G911" s="1257"/>
    </row>
    <row r="912" spans="1:7">
      <c r="A912" s="1257"/>
      <c r="B912" s="1257"/>
      <c r="C912" s="1257"/>
      <c r="D912" s="1257"/>
      <c r="E912" s="1257"/>
      <c r="F912" s="1257"/>
      <c r="G912" s="1257"/>
    </row>
    <row r="913" spans="1:7">
      <c r="A913" s="1257"/>
      <c r="B913" s="1257"/>
      <c r="C913" s="1257"/>
      <c r="D913" s="1257"/>
      <c r="E913" s="1257"/>
      <c r="F913" s="1257"/>
      <c r="G913" s="1257"/>
    </row>
    <row r="914" spans="1:7">
      <c r="A914" s="1257"/>
      <c r="B914" s="1257"/>
      <c r="C914" s="1257"/>
      <c r="D914" s="1257"/>
      <c r="E914" s="1257"/>
      <c r="F914" s="1257"/>
      <c r="G914" s="1257"/>
    </row>
    <row r="915" spans="1:7">
      <c r="A915" s="1257"/>
      <c r="B915" s="1257"/>
      <c r="C915" s="1257"/>
      <c r="D915" s="1257"/>
      <c r="E915" s="1257"/>
      <c r="F915" s="1257"/>
      <c r="G915" s="1257"/>
    </row>
    <row r="916" spans="1:7">
      <c r="A916" s="1257"/>
      <c r="B916" s="1257"/>
      <c r="C916" s="1257"/>
      <c r="D916" s="1257"/>
      <c r="E916" s="1257"/>
      <c r="F916" s="1257"/>
      <c r="G916" s="1257"/>
    </row>
    <row r="917" spans="1:7">
      <c r="A917" s="1257"/>
      <c r="B917" s="1257"/>
      <c r="C917" s="1257"/>
      <c r="D917" s="1257"/>
      <c r="E917" s="1257"/>
      <c r="F917" s="1257"/>
      <c r="G917" s="1257"/>
    </row>
    <row r="918" spans="1:7">
      <c r="A918" s="1257"/>
      <c r="B918" s="1257"/>
      <c r="C918" s="1257"/>
      <c r="D918" s="1257"/>
      <c r="E918" s="1257"/>
      <c r="F918" s="1257"/>
      <c r="G918" s="1257"/>
    </row>
    <row r="919" spans="1:7">
      <c r="A919" s="1257"/>
      <c r="B919" s="1257"/>
      <c r="C919" s="1257"/>
      <c r="D919" s="1257"/>
      <c r="E919" s="1257"/>
      <c r="F919" s="1257"/>
      <c r="G919" s="1257"/>
    </row>
    <row r="920" spans="1:7">
      <c r="A920" s="1257"/>
      <c r="B920" s="1257"/>
      <c r="C920" s="1257"/>
      <c r="D920" s="1257"/>
      <c r="E920" s="1257"/>
      <c r="F920" s="1257"/>
      <c r="G920" s="1257"/>
    </row>
    <row r="921" spans="1:7">
      <c r="A921" s="1257"/>
      <c r="B921" s="1257"/>
      <c r="C921" s="1257"/>
      <c r="D921" s="1257"/>
      <c r="E921" s="1257"/>
      <c r="F921" s="1257"/>
      <c r="G921" s="1257"/>
    </row>
    <row r="922" spans="1:7">
      <c r="A922" s="1257"/>
      <c r="B922" s="1257"/>
      <c r="C922" s="1257"/>
      <c r="D922" s="1257"/>
      <c r="E922" s="1257"/>
      <c r="F922" s="1257"/>
      <c r="G922" s="1257"/>
    </row>
    <row r="923" spans="1:7">
      <c r="A923" s="1257"/>
      <c r="B923" s="1257"/>
      <c r="C923" s="1257"/>
      <c r="D923" s="1257"/>
      <c r="E923" s="1257"/>
      <c r="F923" s="1257"/>
      <c r="G923" s="1257"/>
    </row>
    <row r="924" spans="1:7">
      <c r="A924" s="1257"/>
      <c r="B924" s="1257"/>
      <c r="C924" s="1257"/>
      <c r="D924" s="1257"/>
      <c r="E924" s="1257"/>
      <c r="F924" s="1257"/>
      <c r="G924" s="1257"/>
    </row>
    <row r="925" spans="1:7">
      <c r="A925" s="1257"/>
      <c r="B925" s="1257"/>
      <c r="C925" s="1257"/>
      <c r="D925" s="1257"/>
      <c r="E925" s="1257"/>
      <c r="F925" s="1257"/>
      <c r="G925" s="1257"/>
    </row>
    <row r="926" spans="1:7">
      <c r="A926" s="1257"/>
      <c r="B926" s="1257"/>
      <c r="C926" s="1257"/>
      <c r="D926" s="1257"/>
      <c r="E926" s="1257"/>
      <c r="F926" s="1257"/>
      <c r="G926" s="1257"/>
    </row>
    <row r="927" spans="1:7">
      <c r="A927" s="1257"/>
      <c r="B927" s="1257"/>
      <c r="C927" s="1257"/>
      <c r="D927" s="1257"/>
      <c r="E927" s="1257"/>
      <c r="F927" s="1257"/>
      <c r="G927" s="1257"/>
    </row>
    <row r="928" spans="1:7">
      <c r="A928" s="1257"/>
      <c r="B928" s="1257"/>
      <c r="C928" s="1257"/>
      <c r="D928" s="1257"/>
      <c r="E928" s="1257"/>
      <c r="F928" s="1257"/>
      <c r="G928" s="1257"/>
    </row>
    <row r="929" spans="1:7">
      <c r="A929" s="1257"/>
      <c r="B929" s="1257"/>
      <c r="C929" s="1257"/>
      <c r="D929" s="1257"/>
      <c r="E929" s="1257"/>
      <c r="F929" s="1257"/>
      <c r="G929" s="1257"/>
    </row>
    <row r="930" spans="1:7">
      <c r="A930" s="1257"/>
      <c r="B930" s="1257"/>
      <c r="C930" s="1257"/>
      <c r="D930" s="1257"/>
      <c r="E930" s="1257"/>
      <c r="F930" s="1257"/>
      <c r="G930" s="1257"/>
    </row>
    <row r="931" spans="1:7">
      <c r="A931" s="1257"/>
      <c r="B931" s="1257"/>
      <c r="C931" s="1257"/>
      <c r="D931" s="1257"/>
      <c r="E931" s="1257"/>
      <c r="F931" s="1257"/>
      <c r="G931" s="1257"/>
    </row>
    <row r="932" spans="1:7">
      <c r="A932" s="1257"/>
      <c r="B932" s="1257"/>
      <c r="C932" s="1257"/>
      <c r="D932" s="1257"/>
      <c r="E932" s="1257"/>
      <c r="F932" s="1257"/>
      <c r="G932" s="1257"/>
    </row>
    <row r="933" spans="1:7">
      <c r="A933" s="1257"/>
      <c r="B933" s="1257"/>
      <c r="C933" s="1257"/>
      <c r="D933" s="1257"/>
      <c r="E933" s="1257"/>
      <c r="F933" s="1257"/>
      <c r="G933" s="1257"/>
    </row>
    <row r="934" spans="1:7">
      <c r="A934" s="1257"/>
      <c r="B934" s="1257"/>
      <c r="C934" s="1257"/>
      <c r="D934" s="1257"/>
      <c r="E934" s="1257"/>
      <c r="F934" s="1257"/>
      <c r="G934" s="1257"/>
    </row>
    <row r="935" spans="1:7">
      <c r="A935" s="1257"/>
      <c r="B935" s="1257"/>
      <c r="C935" s="1257"/>
      <c r="D935" s="1257"/>
      <c r="E935" s="1257"/>
      <c r="F935" s="1257"/>
      <c r="G935" s="1257"/>
    </row>
    <row r="936" spans="1:7">
      <c r="A936" s="1257"/>
      <c r="B936" s="1257"/>
      <c r="C936" s="1257"/>
      <c r="D936" s="1257"/>
      <c r="E936" s="1257"/>
      <c r="F936" s="1257"/>
      <c r="G936" s="1257"/>
    </row>
    <row r="937" spans="1:7">
      <c r="A937" s="1257"/>
      <c r="B937" s="1257"/>
      <c r="C937" s="1257"/>
      <c r="D937" s="1257"/>
      <c r="E937" s="1257"/>
      <c r="F937" s="1257"/>
      <c r="G937" s="1257"/>
    </row>
    <row r="938" spans="1:7">
      <c r="A938" s="1257"/>
      <c r="B938" s="1257"/>
      <c r="C938" s="1257"/>
      <c r="D938" s="1257"/>
      <c r="E938" s="1257"/>
      <c r="F938" s="1257"/>
      <c r="G938" s="1257"/>
    </row>
    <row r="939" spans="1:7">
      <c r="A939" s="1257"/>
      <c r="B939" s="1257"/>
      <c r="C939" s="1257"/>
      <c r="D939" s="1257"/>
      <c r="E939" s="1257"/>
      <c r="F939" s="1257"/>
      <c r="G939" s="1257"/>
    </row>
    <row r="940" spans="1:7">
      <c r="A940" s="1257"/>
      <c r="B940" s="1257"/>
      <c r="C940" s="1257"/>
      <c r="D940" s="1257"/>
      <c r="E940" s="1257"/>
      <c r="F940" s="1257"/>
      <c r="G940" s="1257"/>
    </row>
    <row r="941" spans="1:7">
      <c r="A941" s="1257"/>
      <c r="B941" s="1257"/>
      <c r="C941" s="1257"/>
      <c r="D941" s="1257"/>
      <c r="E941" s="1257"/>
      <c r="F941" s="1257"/>
      <c r="G941" s="1257"/>
    </row>
    <row r="942" spans="1:7">
      <c r="A942" s="1257"/>
      <c r="B942" s="1257"/>
      <c r="C942" s="1257"/>
      <c r="D942" s="1257"/>
      <c r="E942" s="1257"/>
      <c r="F942" s="1257"/>
      <c r="G942" s="1257"/>
    </row>
    <row r="943" spans="1:7">
      <c r="A943" s="1257"/>
      <c r="B943" s="1257"/>
      <c r="C943" s="1257"/>
      <c r="D943" s="1257"/>
      <c r="E943" s="1257"/>
      <c r="F943" s="1257"/>
      <c r="G943" s="1257"/>
    </row>
    <row r="944" spans="1:7">
      <c r="A944" s="1257"/>
      <c r="B944" s="1257"/>
      <c r="C944" s="1257"/>
      <c r="D944" s="1257"/>
      <c r="E944" s="1257"/>
      <c r="F944" s="1257"/>
      <c r="G944" s="1257"/>
    </row>
    <row r="945" spans="1:7">
      <c r="A945" s="1257"/>
      <c r="B945" s="1257"/>
      <c r="C945" s="1257"/>
      <c r="D945" s="1257"/>
      <c r="E945" s="1257"/>
      <c r="F945" s="1257"/>
      <c r="G945" s="1257"/>
    </row>
    <row r="946" spans="1:7">
      <c r="A946" s="1257"/>
      <c r="B946" s="1257"/>
      <c r="C946" s="1257"/>
      <c r="D946" s="1257"/>
      <c r="E946" s="1257"/>
      <c r="F946" s="1257"/>
      <c r="G946" s="1257"/>
    </row>
    <row r="947" spans="1:7">
      <c r="A947" s="1257"/>
      <c r="B947" s="1257"/>
      <c r="C947" s="1257"/>
      <c r="D947" s="1257"/>
      <c r="E947" s="1257"/>
      <c r="F947" s="1257"/>
      <c r="G947" s="1257"/>
    </row>
    <row r="948" spans="1:7">
      <c r="A948" s="1257"/>
      <c r="B948" s="1257"/>
      <c r="C948" s="1257"/>
      <c r="D948" s="1257"/>
      <c r="E948" s="1257"/>
      <c r="F948" s="1257"/>
      <c r="G948" s="1257"/>
    </row>
    <row r="949" spans="1:7">
      <c r="A949" s="1257"/>
      <c r="B949" s="1257"/>
      <c r="C949" s="1257"/>
      <c r="D949" s="1257"/>
      <c r="E949" s="1257"/>
      <c r="F949" s="1257"/>
      <c r="G949" s="1257"/>
    </row>
    <row r="950" spans="1:7">
      <c r="A950" s="1257"/>
      <c r="B950" s="1257"/>
      <c r="C950" s="1257"/>
      <c r="D950" s="1257"/>
      <c r="E950" s="1257"/>
      <c r="F950" s="1257"/>
      <c r="G950" s="1257"/>
    </row>
    <row r="951" spans="1:7">
      <c r="A951" s="1257"/>
      <c r="B951" s="1257"/>
      <c r="C951" s="1257"/>
      <c r="D951" s="1257"/>
      <c r="E951" s="1257"/>
      <c r="F951" s="1257"/>
      <c r="G951" s="1257"/>
    </row>
    <row r="952" spans="1:7">
      <c r="A952" s="1257"/>
      <c r="B952" s="1257"/>
      <c r="C952" s="1257"/>
      <c r="D952" s="1257"/>
      <c r="E952" s="1257"/>
      <c r="F952" s="1257"/>
      <c r="G952" s="1257"/>
    </row>
    <row r="953" spans="1:7">
      <c r="A953" s="1257"/>
      <c r="B953" s="1257"/>
      <c r="C953" s="1257"/>
      <c r="D953" s="1257"/>
      <c r="E953" s="1257"/>
      <c r="F953" s="1257"/>
      <c r="G953" s="1257"/>
    </row>
    <row r="954" spans="1:7">
      <c r="A954" s="1257"/>
      <c r="B954" s="1257"/>
      <c r="C954" s="1257"/>
      <c r="D954" s="1257"/>
      <c r="E954" s="1257"/>
      <c r="F954" s="1257"/>
      <c r="G954" s="1257"/>
    </row>
    <row r="955" spans="1:7">
      <c r="A955" s="1257"/>
      <c r="B955" s="1257"/>
      <c r="C955" s="1257"/>
      <c r="D955" s="1257"/>
      <c r="E955" s="1257"/>
      <c r="F955" s="1257"/>
      <c r="G955" s="1257"/>
    </row>
    <row r="956" spans="1:7">
      <c r="A956" s="1257"/>
      <c r="B956" s="1257"/>
      <c r="C956" s="1257"/>
      <c r="D956" s="1257"/>
      <c r="E956" s="1257"/>
      <c r="F956" s="1257"/>
      <c r="G956" s="1257"/>
    </row>
    <row r="957" spans="1:7">
      <c r="A957" s="1257"/>
      <c r="B957" s="1257"/>
      <c r="C957" s="1257"/>
      <c r="D957" s="1257"/>
      <c r="E957" s="1257"/>
      <c r="F957" s="1257"/>
      <c r="G957" s="1257"/>
    </row>
    <row r="958" spans="1:7">
      <c r="A958" s="1257"/>
      <c r="B958" s="1257"/>
      <c r="C958" s="1257"/>
      <c r="D958" s="1257"/>
      <c r="E958" s="1257"/>
      <c r="F958" s="1257"/>
      <c r="G958" s="1257"/>
    </row>
    <row r="959" spans="1:7">
      <c r="A959" s="1257"/>
      <c r="B959" s="1257"/>
      <c r="C959" s="1257"/>
      <c r="D959" s="1257"/>
      <c r="E959" s="1257"/>
      <c r="F959" s="1257"/>
      <c r="G959" s="1257"/>
    </row>
    <row r="960" spans="1:7">
      <c r="A960" s="1257"/>
      <c r="B960" s="1257"/>
      <c r="C960" s="1257"/>
      <c r="D960" s="1257"/>
      <c r="E960" s="1257"/>
      <c r="F960" s="1257"/>
      <c r="G960" s="1257"/>
    </row>
    <row r="961" spans="1:7">
      <c r="A961" s="1257"/>
      <c r="B961" s="1257"/>
      <c r="C961" s="1257"/>
      <c r="D961" s="1257"/>
      <c r="E961" s="1257"/>
      <c r="F961" s="1257"/>
      <c r="G961" s="1257"/>
    </row>
    <row r="962" spans="1:7">
      <c r="A962" s="1257"/>
      <c r="B962" s="1257"/>
      <c r="C962" s="1257"/>
      <c r="D962" s="1257"/>
      <c r="E962" s="1257"/>
      <c r="F962" s="1257"/>
      <c r="G962" s="1257"/>
    </row>
    <row r="963" spans="1:7">
      <c r="A963" s="1257"/>
      <c r="B963" s="1257"/>
      <c r="C963" s="1257"/>
      <c r="D963" s="1257"/>
      <c r="E963" s="1257"/>
      <c r="F963" s="1257"/>
      <c r="G963" s="1257"/>
    </row>
    <row r="964" spans="1:7">
      <c r="A964" s="1257"/>
      <c r="B964" s="1257"/>
      <c r="C964" s="1257"/>
      <c r="D964" s="1257"/>
      <c r="E964" s="1257"/>
      <c r="F964" s="1257"/>
      <c r="G964" s="1257"/>
    </row>
    <row r="965" spans="1:7">
      <c r="A965" s="1257"/>
      <c r="B965" s="1257"/>
      <c r="C965" s="1257"/>
      <c r="D965" s="1257"/>
      <c r="E965" s="1257"/>
      <c r="F965" s="1257"/>
      <c r="G965" s="1257"/>
    </row>
    <row r="966" spans="1:7">
      <c r="A966" s="1257"/>
      <c r="B966" s="1257"/>
      <c r="C966" s="1257"/>
      <c r="D966" s="1257"/>
      <c r="E966" s="1257"/>
      <c r="F966" s="1257"/>
      <c r="G966" s="1257"/>
    </row>
    <row r="967" spans="1:7">
      <c r="A967" s="1257"/>
      <c r="B967" s="1257"/>
      <c r="C967" s="1257"/>
      <c r="D967" s="1257"/>
      <c r="E967" s="1257"/>
      <c r="F967" s="1257"/>
      <c r="G967" s="1257"/>
    </row>
    <row r="968" spans="1:7">
      <c r="A968" s="1257"/>
      <c r="B968" s="1257"/>
      <c r="C968" s="1257"/>
      <c r="D968" s="1257"/>
      <c r="E968" s="1257"/>
      <c r="F968" s="1257"/>
      <c r="G968" s="1257"/>
    </row>
    <row r="969" spans="1:7">
      <c r="A969" s="1257"/>
      <c r="B969" s="1257"/>
      <c r="C969" s="1257"/>
      <c r="D969" s="1257"/>
      <c r="E969" s="1257"/>
      <c r="F969" s="1257"/>
      <c r="G969" s="1257"/>
    </row>
    <row r="970" spans="1:7">
      <c r="A970" s="1257"/>
      <c r="B970" s="1257"/>
      <c r="C970" s="1257"/>
      <c r="D970" s="1257"/>
      <c r="E970" s="1257"/>
      <c r="F970" s="1257"/>
      <c r="G970" s="1257"/>
    </row>
    <row r="971" spans="1:7">
      <c r="A971" s="1257"/>
      <c r="B971" s="1257"/>
      <c r="C971" s="1257"/>
      <c r="D971" s="1257"/>
      <c r="E971" s="1257"/>
      <c r="F971" s="1257"/>
      <c r="G971" s="1257"/>
    </row>
    <row r="972" spans="1:7">
      <c r="A972" s="1257"/>
      <c r="B972" s="1257"/>
      <c r="C972" s="1257"/>
      <c r="D972" s="1257"/>
      <c r="E972" s="1257"/>
      <c r="F972" s="1257"/>
      <c r="G972" s="1257"/>
    </row>
    <row r="973" spans="1:7">
      <c r="A973" s="1257"/>
      <c r="B973" s="1257"/>
      <c r="C973" s="1257"/>
      <c r="D973" s="1257"/>
      <c r="E973" s="1257"/>
      <c r="F973" s="1257"/>
      <c r="G973" s="1257"/>
    </row>
    <row r="974" spans="1:7">
      <c r="A974" s="1257"/>
      <c r="B974" s="1257"/>
      <c r="C974" s="1257"/>
      <c r="D974" s="1257"/>
      <c r="E974" s="1257"/>
      <c r="F974" s="1257"/>
      <c r="G974" s="1257"/>
    </row>
    <row r="975" spans="1:7">
      <c r="A975" s="1257"/>
      <c r="B975" s="1257"/>
      <c r="C975" s="1257"/>
      <c r="D975" s="1257"/>
      <c r="E975" s="1257"/>
      <c r="F975" s="1257"/>
      <c r="G975" s="1257"/>
    </row>
    <row r="976" spans="1:7">
      <c r="A976" s="1257"/>
      <c r="B976" s="1257"/>
      <c r="C976" s="1257"/>
      <c r="D976" s="1257"/>
      <c r="E976" s="1257"/>
      <c r="F976" s="1257"/>
      <c r="G976" s="1257"/>
    </row>
    <row r="977" spans="1:7">
      <c r="A977" s="1257"/>
      <c r="B977" s="1257"/>
      <c r="C977" s="1257"/>
      <c r="D977" s="1257"/>
      <c r="E977" s="1257"/>
      <c r="F977" s="1257"/>
      <c r="G977" s="1257"/>
    </row>
    <row r="978" spans="1:7">
      <c r="A978" s="1257"/>
      <c r="B978" s="1257"/>
      <c r="C978" s="1257"/>
      <c r="D978" s="1257"/>
      <c r="E978" s="1257"/>
      <c r="F978" s="1257"/>
      <c r="G978" s="1257"/>
    </row>
    <row r="979" spans="1:7">
      <c r="A979" s="1257"/>
      <c r="B979" s="1257"/>
      <c r="C979" s="1257"/>
      <c r="D979" s="1257"/>
      <c r="E979" s="1257"/>
      <c r="F979" s="1257"/>
      <c r="G979" s="1257"/>
    </row>
    <row r="980" spans="1:7">
      <c r="A980" s="1257"/>
      <c r="B980" s="1257"/>
      <c r="C980" s="1257"/>
      <c r="D980" s="1257"/>
      <c r="E980" s="1257"/>
      <c r="F980" s="1257"/>
      <c r="G980" s="1257"/>
    </row>
    <row r="981" spans="1:7">
      <c r="A981" s="1257"/>
      <c r="B981" s="1257"/>
      <c r="C981" s="1257"/>
      <c r="D981" s="1257"/>
      <c r="E981" s="1257"/>
      <c r="F981" s="1257"/>
      <c r="G981" s="1257"/>
    </row>
    <row r="982" spans="1:7">
      <c r="A982" s="1257"/>
      <c r="B982" s="1257"/>
      <c r="C982" s="1257"/>
      <c r="D982" s="1257"/>
      <c r="E982" s="1257"/>
      <c r="F982" s="1257"/>
      <c r="G982" s="1257"/>
    </row>
    <row r="983" spans="1:7">
      <c r="A983" s="1257"/>
      <c r="B983" s="1257"/>
      <c r="C983" s="1257"/>
      <c r="D983" s="1257"/>
      <c r="E983" s="1257"/>
      <c r="F983" s="1257"/>
      <c r="G983" s="1257"/>
    </row>
    <row r="984" spans="1:7">
      <c r="A984" s="1257"/>
      <c r="B984" s="1257"/>
      <c r="C984" s="1257"/>
      <c r="D984" s="1257"/>
      <c r="E984" s="1257"/>
      <c r="F984" s="1257"/>
      <c r="G984" s="1257"/>
    </row>
    <row r="985" spans="1:7">
      <c r="A985" s="1257"/>
      <c r="B985" s="1257"/>
      <c r="C985" s="1257"/>
      <c r="D985" s="1257"/>
      <c r="E985" s="1257"/>
      <c r="F985" s="1257"/>
      <c r="G985" s="1257"/>
    </row>
    <row r="986" spans="1:7">
      <c r="A986" s="1257"/>
      <c r="B986" s="1257"/>
      <c r="C986" s="1257"/>
      <c r="D986" s="1257"/>
      <c r="E986" s="1257"/>
      <c r="F986" s="1257"/>
      <c r="G986" s="1257"/>
    </row>
    <row r="987" spans="1:7">
      <c r="A987" s="1257"/>
      <c r="B987" s="1257"/>
      <c r="C987" s="1257"/>
      <c r="D987" s="1257"/>
      <c r="E987" s="1257"/>
      <c r="F987" s="1257"/>
      <c r="G987" s="1257"/>
    </row>
    <row r="988" spans="1:7">
      <c r="A988" s="1257"/>
      <c r="B988" s="1257"/>
      <c r="C988" s="1257"/>
      <c r="D988" s="1257"/>
      <c r="E988" s="1257"/>
      <c r="F988" s="1257"/>
      <c r="G988" s="1257"/>
    </row>
    <row r="989" spans="1:7">
      <c r="A989" s="1257"/>
      <c r="B989" s="1257"/>
      <c r="C989" s="1257"/>
      <c r="D989" s="1257"/>
      <c r="E989" s="1257"/>
      <c r="F989" s="1257"/>
      <c r="G989" s="1257"/>
    </row>
    <row r="990" spans="1:7">
      <c r="A990" s="1257"/>
      <c r="B990" s="1257"/>
      <c r="C990" s="1257"/>
      <c r="D990" s="1257"/>
      <c r="E990" s="1257"/>
      <c r="F990" s="1257"/>
      <c r="G990" s="1257"/>
    </row>
    <row r="991" spans="1:7">
      <c r="A991" s="1257"/>
      <c r="B991" s="1257"/>
      <c r="C991" s="1257"/>
      <c r="D991" s="1257"/>
      <c r="E991" s="1257"/>
      <c r="F991" s="1257"/>
      <c r="G991" s="1257"/>
    </row>
    <row r="992" spans="1:7">
      <c r="A992" s="1257"/>
      <c r="B992" s="1257"/>
      <c r="C992" s="1257"/>
      <c r="D992" s="1257"/>
      <c r="E992" s="1257"/>
      <c r="F992" s="1257"/>
      <c r="G992" s="1257"/>
    </row>
    <row r="993" spans="1:7">
      <c r="A993" s="1257"/>
      <c r="B993" s="1257"/>
      <c r="C993" s="1257"/>
      <c r="D993" s="1257"/>
      <c r="E993" s="1257"/>
      <c r="F993" s="1257"/>
      <c r="G993" s="1257"/>
    </row>
    <row r="994" spans="1:7">
      <c r="A994" s="1257"/>
      <c r="B994" s="1257"/>
      <c r="C994" s="1257"/>
      <c r="D994" s="1257"/>
      <c r="E994" s="1257"/>
      <c r="F994" s="1257"/>
      <c r="G994" s="1257"/>
    </row>
    <row r="995" spans="1:7">
      <c r="A995" s="1257"/>
      <c r="B995" s="1257"/>
      <c r="C995" s="1257"/>
      <c r="D995" s="1257"/>
      <c r="E995" s="1257"/>
      <c r="F995" s="1257"/>
      <c r="G995" s="1257"/>
    </row>
    <row r="996" spans="1:7">
      <c r="A996" s="1257"/>
      <c r="B996" s="1257"/>
      <c r="C996" s="1257"/>
      <c r="D996" s="1257"/>
      <c r="E996" s="1257"/>
      <c r="F996" s="1257"/>
      <c r="G996" s="1257"/>
    </row>
    <row r="997" spans="1:7">
      <c r="A997" s="1257"/>
      <c r="B997" s="1257"/>
      <c r="C997" s="1257"/>
      <c r="D997" s="1257"/>
      <c r="E997" s="1257"/>
      <c r="F997" s="1257"/>
      <c r="G997" s="1257"/>
    </row>
    <row r="998" spans="1:7">
      <c r="A998" s="1257"/>
      <c r="B998" s="1257"/>
      <c r="C998" s="1257"/>
      <c r="D998" s="1257"/>
      <c r="E998" s="1257"/>
      <c r="F998" s="1257"/>
      <c r="G998" s="1257"/>
    </row>
    <row r="999" spans="1:7">
      <c r="A999" s="1257"/>
      <c r="B999" s="1257"/>
      <c r="C999" s="1257"/>
      <c r="D999" s="1257"/>
      <c r="E999" s="1257"/>
      <c r="F999" s="1257"/>
      <c r="G999" s="1257"/>
    </row>
    <row r="1000" spans="1:7">
      <c r="A1000" s="1257"/>
      <c r="B1000" s="1257"/>
      <c r="C1000" s="1257"/>
      <c r="D1000" s="1257"/>
      <c r="E1000" s="1257"/>
      <c r="F1000" s="1257"/>
      <c r="G1000" s="1257"/>
    </row>
    <row r="1001" spans="1:7">
      <c r="A1001" s="1257"/>
      <c r="B1001" s="1257"/>
      <c r="C1001" s="1257"/>
      <c r="D1001" s="1257"/>
      <c r="E1001" s="1257"/>
      <c r="F1001" s="1257"/>
      <c r="G1001" s="1257"/>
    </row>
    <row r="1002" spans="1:7">
      <c r="A1002" s="1257"/>
      <c r="B1002" s="1257"/>
      <c r="C1002" s="1257"/>
      <c r="D1002" s="1257"/>
      <c r="E1002" s="1257"/>
      <c r="F1002" s="1257"/>
      <c r="G1002" s="1257"/>
    </row>
    <row r="1003" spans="1:7">
      <c r="A1003" s="1257"/>
      <c r="B1003" s="1257"/>
      <c r="C1003" s="1257"/>
      <c r="D1003" s="1257"/>
      <c r="E1003" s="1257"/>
      <c r="F1003" s="1257"/>
      <c r="G1003" s="1257"/>
    </row>
    <row r="1004" spans="1:7">
      <c r="A1004" s="1257"/>
      <c r="B1004" s="1257"/>
      <c r="C1004" s="1257"/>
      <c r="D1004" s="1257"/>
      <c r="E1004" s="1257"/>
      <c r="F1004" s="1257"/>
      <c r="G1004" s="1257"/>
    </row>
    <row r="1005" spans="1:7">
      <c r="A1005" s="1257"/>
      <c r="B1005" s="1257"/>
      <c r="C1005" s="1257"/>
      <c r="D1005" s="1257"/>
      <c r="E1005" s="1257"/>
      <c r="F1005" s="1257"/>
      <c r="G1005" s="1257"/>
    </row>
    <row r="1006" spans="1:7">
      <c r="A1006" s="1257"/>
      <c r="B1006" s="1257"/>
      <c r="C1006" s="1257"/>
      <c r="D1006" s="1257"/>
      <c r="E1006" s="1257"/>
      <c r="F1006" s="1257"/>
      <c r="G1006" s="1257"/>
    </row>
    <row r="1007" spans="1:7">
      <c r="A1007" s="1257"/>
      <c r="B1007" s="1257"/>
      <c r="C1007" s="1257"/>
      <c r="D1007" s="1257"/>
      <c r="E1007" s="1257"/>
      <c r="F1007" s="1257"/>
      <c r="G1007" s="1257"/>
    </row>
    <row r="1008" spans="1:7">
      <c r="A1008" s="1257"/>
      <c r="B1008" s="1257"/>
      <c r="C1008" s="1257"/>
      <c r="D1008" s="1257"/>
      <c r="E1008" s="1257"/>
      <c r="F1008" s="1257"/>
      <c r="G1008" s="1257"/>
    </row>
    <row r="1009" spans="1:7">
      <c r="A1009" s="1257"/>
      <c r="B1009" s="1257"/>
      <c r="C1009" s="1257"/>
      <c r="D1009" s="1257"/>
      <c r="E1009" s="1257"/>
      <c r="F1009" s="1257"/>
      <c r="G1009" s="1257"/>
    </row>
    <row r="1010" spans="1:7">
      <c r="A1010" s="1257"/>
      <c r="B1010" s="1257"/>
      <c r="C1010" s="1257"/>
      <c r="D1010" s="1257"/>
      <c r="E1010" s="1257"/>
      <c r="F1010" s="1257"/>
      <c r="G1010" s="1257"/>
    </row>
    <row r="1011" spans="1:7">
      <c r="A1011" s="1257"/>
      <c r="B1011" s="1257"/>
      <c r="C1011" s="1257"/>
      <c r="D1011" s="1257"/>
      <c r="E1011" s="1257"/>
      <c r="F1011" s="1257"/>
      <c r="G1011" s="1257"/>
    </row>
    <row r="1012" spans="1:7">
      <c r="A1012" s="1257"/>
      <c r="B1012" s="1257"/>
      <c r="C1012" s="1257"/>
      <c r="D1012" s="1257"/>
      <c r="E1012" s="1257"/>
      <c r="F1012" s="1257"/>
      <c r="G1012" s="1257"/>
    </row>
    <row r="1013" spans="1:7">
      <c r="A1013" s="1257"/>
      <c r="B1013" s="1257"/>
      <c r="C1013" s="1257"/>
      <c r="D1013" s="1257"/>
      <c r="E1013" s="1257"/>
      <c r="F1013" s="1257"/>
      <c r="G1013" s="1257"/>
    </row>
    <row r="1014" spans="1:7">
      <c r="A1014" s="1257"/>
      <c r="B1014" s="1257"/>
      <c r="C1014" s="1257"/>
      <c r="D1014" s="1257"/>
      <c r="E1014" s="1257"/>
      <c r="F1014" s="1257"/>
      <c r="G1014" s="1257"/>
    </row>
    <row r="1015" spans="1:7">
      <c r="A1015" s="1257"/>
      <c r="B1015" s="1257"/>
      <c r="C1015" s="1257"/>
      <c r="D1015" s="1257"/>
      <c r="E1015" s="1257"/>
      <c r="F1015" s="1257"/>
      <c r="G1015" s="1257"/>
    </row>
    <row r="1016" spans="1:7">
      <c r="A1016" s="1257"/>
      <c r="B1016" s="1257"/>
      <c r="C1016" s="1257"/>
      <c r="D1016" s="1257"/>
      <c r="E1016" s="1257"/>
      <c r="F1016" s="1257"/>
      <c r="G1016" s="1257"/>
    </row>
    <row r="1017" spans="1:7">
      <c r="A1017" s="1257"/>
      <c r="B1017" s="1257"/>
      <c r="C1017" s="1257"/>
      <c r="D1017" s="1257"/>
      <c r="E1017" s="1257"/>
      <c r="F1017" s="1257"/>
      <c r="G1017" s="1257"/>
    </row>
    <row r="1018" spans="1:7">
      <c r="A1018" s="1257"/>
      <c r="B1018" s="1257"/>
      <c r="C1018" s="1257"/>
      <c r="D1018" s="1257"/>
      <c r="E1018" s="1257"/>
      <c r="F1018" s="1257"/>
      <c r="G1018" s="1257"/>
    </row>
    <row r="1019" spans="1:7">
      <c r="A1019" s="1257"/>
      <c r="B1019" s="1257"/>
      <c r="C1019" s="1257"/>
      <c r="D1019" s="1257"/>
      <c r="E1019" s="1257"/>
      <c r="F1019" s="1257"/>
      <c r="G1019" s="1257"/>
    </row>
    <row r="1020" spans="1:7">
      <c r="A1020" s="1257"/>
      <c r="B1020" s="1257"/>
      <c r="C1020" s="1257"/>
      <c r="D1020" s="1257"/>
      <c r="E1020" s="1257"/>
      <c r="F1020" s="1257"/>
      <c r="G1020" s="1257"/>
    </row>
    <row r="1021" spans="1:7">
      <c r="A1021" s="1257"/>
      <c r="B1021" s="1257"/>
      <c r="C1021" s="1257"/>
      <c r="D1021" s="1257"/>
      <c r="E1021" s="1257"/>
      <c r="F1021" s="1257"/>
      <c r="G1021" s="1257"/>
    </row>
    <row r="1022" spans="1:7">
      <c r="A1022" s="1257"/>
      <c r="B1022" s="1257"/>
      <c r="C1022" s="1257"/>
      <c r="D1022" s="1257"/>
      <c r="E1022" s="1257"/>
      <c r="F1022" s="1257"/>
      <c r="G1022" s="1257"/>
    </row>
    <row r="1023" spans="1:7">
      <c r="A1023" s="1257"/>
      <c r="B1023" s="1257"/>
      <c r="C1023" s="1257"/>
      <c r="D1023" s="1257"/>
      <c r="E1023" s="1257"/>
      <c r="F1023" s="1257"/>
      <c r="G1023" s="1257"/>
    </row>
    <row r="1024" spans="1:7">
      <c r="A1024" s="1257"/>
      <c r="B1024" s="1257"/>
      <c r="C1024" s="1257"/>
      <c r="D1024" s="1257"/>
      <c r="E1024" s="1257"/>
      <c r="F1024" s="1257"/>
      <c r="G1024" s="1257"/>
    </row>
    <row r="1025" spans="1:7">
      <c r="A1025" s="1257"/>
      <c r="B1025" s="1257"/>
      <c r="C1025" s="1257"/>
      <c r="D1025" s="1257"/>
      <c r="E1025" s="1257"/>
      <c r="F1025" s="1257"/>
      <c r="G1025" s="1257"/>
    </row>
    <row r="1026" spans="1:7">
      <c r="A1026" s="1257"/>
      <c r="B1026" s="1257"/>
      <c r="C1026" s="1257"/>
      <c r="D1026" s="1257"/>
      <c r="E1026" s="1257"/>
      <c r="F1026" s="1257"/>
      <c r="G1026" s="1257"/>
    </row>
    <row r="1027" spans="1:7">
      <c r="A1027" s="1257"/>
      <c r="B1027" s="1257"/>
      <c r="C1027" s="1257"/>
      <c r="D1027" s="1257"/>
      <c r="E1027" s="1257"/>
      <c r="F1027" s="1257"/>
      <c r="G1027" s="1257"/>
    </row>
    <row r="1028" spans="1:7">
      <c r="A1028" s="1257"/>
      <c r="B1028" s="1257"/>
      <c r="C1028" s="1257"/>
      <c r="D1028" s="1257"/>
      <c r="E1028" s="1257"/>
      <c r="F1028" s="1257"/>
      <c r="G1028" s="1257"/>
    </row>
    <row r="1029" spans="1:7">
      <c r="A1029" s="1257"/>
      <c r="B1029" s="1257"/>
      <c r="C1029" s="1257"/>
      <c r="D1029" s="1257"/>
      <c r="E1029" s="1257"/>
      <c r="F1029" s="1257"/>
      <c r="G1029" s="1257"/>
    </row>
    <row r="1030" spans="1:7">
      <c r="A1030" s="1257"/>
      <c r="B1030" s="1257"/>
      <c r="C1030" s="1257"/>
      <c r="D1030" s="1257"/>
      <c r="E1030" s="1257"/>
      <c r="F1030" s="1257"/>
      <c r="G1030" s="1257"/>
    </row>
    <row r="1031" spans="1:7">
      <c r="A1031" s="1257"/>
      <c r="B1031" s="1257"/>
      <c r="C1031" s="1257"/>
      <c r="D1031" s="1257"/>
      <c r="E1031" s="1257"/>
      <c r="F1031" s="1257"/>
      <c r="G1031" s="1257"/>
    </row>
    <row r="1032" spans="1:7">
      <c r="A1032" s="1257"/>
      <c r="B1032" s="1257"/>
      <c r="C1032" s="1257"/>
      <c r="D1032" s="1257"/>
      <c r="E1032" s="1257"/>
      <c r="F1032" s="1257"/>
      <c r="G1032" s="1257"/>
    </row>
    <row r="1033" spans="1:7">
      <c r="A1033" s="1257"/>
      <c r="B1033" s="1257"/>
      <c r="C1033" s="1257"/>
      <c r="D1033" s="1257"/>
      <c r="E1033" s="1257"/>
      <c r="F1033" s="1257"/>
      <c r="G1033" s="1257"/>
    </row>
    <row r="1034" spans="1:7">
      <c r="A1034" s="1257"/>
      <c r="B1034" s="1257"/>
      <c r="C1034" s="1257"/>
      <c r="D1034" s="1257"/>
      <c r="E1034" s="1257"/>
      <c r="F1034" s="1257"/>
      <c r="G1034" s="1257"/>
    </row>
    <row r="1035" spans="1:7">
      <c r="A1035" s="1257"/>
      <c r="B1035" s="1257"/>
      <c r="C1035" s="1257"/>
      <c r="D1035" s="1257"/>
      <c r="E1035" s="1257"/>
      <c r="F1035" s="1257"/>
      <c r="G1035" s="1257"/>
    </row>
    <row r="1036" spans="1:7">
      <c r="A1036" s="1257"/>
      <c r="B1036" s="1257"/>
      <c r="C1036" s="1257"/>
      <c r="D1036" s="1257"/>
      <c r="E1036" s="1257"/>
      <c r="F1036" s="1257"/>
      <c r="G1036" s="1257"/>
    </row>
    <row r="1037" spans="1:7">
      <c r="A1037" s="1257"/>
      <c r="B1037" s="1257"/>
      <c r="C1037" s="1257"/>
      <c r="D1037" s="1257"/>
      <c r="E1037" s="1257"/>
      <c r="F1037" s="1257"/>
      <c r="G1037" s="1257"/>
    </row>
    <row r="1038" spans="1:7">
      <c r="A1038" s="1257"/>
      <c r="B1038" s="1257"/>
      <c r="C1038" s="1257"/>
      <c r="D1038" s="1257"/>
      <c r="E1038" s="1257"/>
      <c r="F1038" s="1257"/>
      <c r="G1038" s="1257"/>
    </row>
    <row r="1039" spans="1:7">
      <c r="A1039" s="1257"/>
      <c r="B1039" s="1257"/>
      <c r="C1039" s="1257"/>
      <c r="D1039" s="1257"/>
      <c r="E1039" s="1257"/>
      <c r="F1039" s="1257"/>
      <c r="G1039" s="1257"/>
    </row>
    <row r="1040" spans="1:7">
      <c r="A1040" s="1257"/>
      <c r="B1040" s="1257"/>
      <c r="C1040" s="1257"/>
      <c r="D1040" s="1257"/>
      <c r="E1040" s="1257"/>
      <c r="F1040" s="1257"/>
      <c r="G1040" s="1257"/>
    </row>
    <row r="1041" spans="1:7">
      <c r="A1041" s="1257"/>
      <c r="B1041" s="1257"/>
      <c r="C1041" s="1257"/>
      <c r="D1041" s="1257"/>
      <c r="E1041" s="1257"/>
      <c r="F1041" s="1257"/>
      <c r="G1041" s="1257"/>
    </row>
    <row r="1042" spans="1:7">
      <c r="A1042" s="1257"/>
      <c r="B1042" s="1257"/>
      <c r="C1042" s="1257"/>
      <c r="D1042" s="1257"/>
      <c r="E1042" s="1257"/>
      <c r="F1042" s="1257"/>
      <c r="G1042" s="1257"/>
    </row>
    <row r="1043" spans="1:7">
      <c r="A1043" s="1257"/>
      <c r="B1043" s="1257"/>
      <c r="C1043" s="1257"/>
      <c r="D1043" s="1257"/>
      <c r="E1043" s="1257"/>
      <c r="F1043" s="1257"/>
      <c r="G1043" s="1257"/>
    </row>
    <row r="1044" spans="1:7">
      <c r="A1044" s="1257"/>
      <c r="B1044" s="1257"/>
      <c r="C1044" s="1257"/>
      <c r="D1044" s="1257"/>
      <c r="E1044" s="1257"/>
      <c r="F1044" s="1257"/>
      <c r="G1044" s="1257"/>
    </row>
    <row r="1045" spans="1:7">
      <c r="A1045" s="1257"/>
      <c r="B1045" s="1257"/>
      <c r="C1045" s="1257"/>
      <c r="D1045" s="1257"/>
      <c r="E1045" s="1257"/>
      <c r="F1045" s="1257"/>
      <c r="G1045" s="1257"/>
    </row>
    <row r="1046" spans="1:7">
      <c r="A1046" s="1257"/>
      <c r="B1046" s="1257"/>
      <c r="C1046" s="1257"/>
      <c r="D1046" s="1257"/>
      <c r="E1046" s="1257"/>
      <c r="F1046" s="1257"/>
      <c r="G1046" s="1257"/>
    </row>
    <row r="1047" spans="1:7">
      <c r="A1047" s="1257"/>
      <c r="B1047" s="1257"/>
      <c r="C1047" s="1257"/>
      <c r="D1047" s="1257"/>
      <c r="E1047" s="1257"/>
      <c r="F1047" s="1257"/>
      <c r="G1047" s="1257"/>
    </row>
    <row r="1048" spans="1:7">
      <c r="A1048" s="1257"/>
      <c r="B1048" s="1257"/>
      <c r="C1048" s="1257"/>
      <c r="D1048" s="1257"/>
      <c r="E1048" s="1257"/>
      <c r="F1048" s="1257"/>
      <c r="G1048" s="1257"/>
    </row>
    <row r="1049" spans="1:7">
      <c r="A1049" s="1257"/>
      <c r="B1049" s="1257"/>
      <c r="C1049" s="1257"/>
      <c r="D1049" s="1257"/>
      <c r="E1049" s="1257"/>
      <c r="F1049" s="1257"/>
      <c r="G1049" s="1257"/>
    </row>
    <row r="1050" spans="1:7">
      <c r="A1050" s="1257"/>
      <c r="B1050" s="1257"/>
      <c r="C1050" s="1257"/>
      <c r="D1050" s="1257"/>
      <c r="E1050" s="1257"/>
      <c r="F1050" s="1257"/>
      <c r="G1050" s="1257"/>
    </row>
    <row r="1051" spans="1:7">
      <c r="A1051" s="1257"/>
      <c r="B1051" s="1257"/>
      <c r="C1051" s="1257"/>
      <c r="D1051" s="1257"/>
      <c r="E1051" s="1257"/>
      <c r="F1051" s="1257"/>
      <c r="G1051" s="1257"/>
    </row>
    <row r="1052" spans="1:7">
      <c r="A1052" s="1257"/>
      <c r="B1052" s="1257"/>
      <c r="C1052" s="1257"/>
      <c r="D1052" s="1257"/>
      <c r="E1052" s="1257"/>
      <c r="F1052" s="1257"/>
      <c r="G1052" s="1257"/>
    </row>
    <row r="1053" spans="1:7">
      <c r="A1053" s="1257"/>
      <c r="B1053" s="1257"/>
      <c r="C1053" s="1257"/>
      <c r="D1053" s="1257"/>
      <c r="E1053" s="1257"/>
      <c r="F1053" s="1257"/>
      <c r="G1053" s="1257"/>
    </row>
    <row r="1054" spans="1:7">
      <c r="A1054" s="1257"/>
      <c r="B1054" s="1257"/>
      <c r="C1054" s="1257"/>
      <c r="D1054" s="1257"/>
      <c r="E1054" s="1257"/>
      <c r="F1054" s="1257"/>
      <c r="G1054" s="1257"/>
    </row>
    <row r="1055" spans="1:7">
      <c r="A1055" s="1257"/>
      <c r="B1055" s="1257"/>
      <c r="C1055" s="1257"/>
      <c r="D1055" s="1257"/>
      <c r="E1055" s="1257"/>
      <c r="F1055" s="1257"/>
      <c r="G1055" s="1257"/>
    </row>
    <row r="1056" spans="1:7">
      <c r="A1056" s="1257"/>
      <c r="B1056" s="1257"/>
      <c r="C1056" s="1257"/>
      <c r="D1056" s="1257"/>
      <c r="E1056" s="1257"/>
      <c r="F1056" s="1257"/>
      <c r="G1056" s="1257"/>
    </row>
    <row r="1057" spans="1:7">
      <c r="A1057" s="1257"/>
      <c r="B1057" s="1257"/>
      <c r="C1057" s="1257"/>
      <c r="D1057" s="1257"/>
      <c r="E1057" s="1257"/>
      <c r="F1057" s="1257"/>
      <c r="G1057" s="1257"/>
    </row>
    <row r="1058" spans="1:7">
      <c r="A1058" s="1257"/>
      <c r="B1058" s="1257"/>
      <c r="C1058" s="1257"/>
      <c r="D1058" s="1257"/>
      <c r="E1058" s="1257"/>
      <c r="F1058" s="1257"/>
      <c r="G1058" s="1257"/>
    </row>
    <row r="1059" spans="1:7">
      <c r="A1059" s="1257"/>
      <c r="B1059" s="1257"/>
      <c r="C1059" s="1257"/>
      <c r="D1059" s="1257"/>
      <c r="E1059" s="1257"/>
      <c r="F1059" s="1257"/>
      <c r="G1059" s="1257"/>
    </row>
    <row r="1060" spans="1:7">
      <c r="A1060" s="1257"/>
      <c r="B1060" s="1257"/>
      <c r="C1060" s="1257"/>
      <c r="D1060" s="1257"/>
      <c r="E1060" s="1257"/>
      <c r="F1060" s="1257"/>
      <c r="G1060" s="1257"/>
    </row>
    <row r="1061" spans="1:7">
      <c r="A1061" s="1257"/>
      <c r="B1061" s="1257"/>
      <c r="C1061" s="1257"/>
      <c r="D1061" s="1257"/>
      <c r="E1061" s="1257"/>
      <c r="F1061" s="1257"/>
      <c r="G1061" s="1257"/>
    </row>
    <row r="1062" spans="1:7">
      <c r="A1062" s="1257"/>
      <c r="B1062" s="1257"/>
      <c r="C1062" s="1257"/>
      <c r="D1062" s="1257"/>
      <c r="E1062" s="1257"/>
      <c r="F1062" s="1257"/>
      <c r="G1062" s="1257"/>
    </row>
    <row r="1063" spans="1:7">
      <c r="A1063" s="1257"/>
      <c r="B1063" s="1257"/>
      <c r="C1063" s="1257"/>
      <c r="D1063" s="1257"/>
      <c r="E1063" s="1257"/>
      <c r="F1063" s="1257"/>
      <c r="G1063" s="1257"/>
    </row>
    <row r="1064" spans="1:7">
      <c r="A1064" s="1257"/>
      <c r="B1064" s="1257"/>
      <c r="C1064" s="1257"/>
      <c r="D1064" s="1257"/>
      <c r="E1064" s="1257"/>
      <c r="F1064" s="1257"/>
      <c r="G1064" s="1257"/>
    </row>
    <row r="1065" spans="1:7">
      <c r="A1065" s="1257"/>
      <c r="B1065" s="1257"/>
      <c r="C1065" s="1257"/>
      <c r="D1065" s="1257"/>
      <c r="E1065" s="1257"/>
      <c r="F1065" s="1257"/>
      <c r="G1065" s="1257"/>
    </row>
    <row r="1066" spans="1:7">
      <c r="A1066" s="1257"/>
      <c r="B1066" s="1257"/>
      <c r="C1066" s="1257"/>
      <c r="D1066" s="1257"/>
      <c r="E1066" s="1257"/>
      <c r="F1066" s="1257"/>
      <c r="G1066" s="1257"/>
    </row>
    <row r="1067" spans="1:7">
      <c r="A1067" s="1257"/>
      <c r="B1067" s="1257"/>
      <c r="C1067" s="1257"/>
      <c r="D1067" s="1257"/>
      <c r="E1067" s="1257"/>
      <c r="F1067" s="1257"/>
      <c r="G1067" s="1257"/>
    </row>
    <row r="1068" spans="1:7">
      <c r="A1068" s="1257"/>
      <c r="B1068" s="1257"/>
      <c r="C1068" s="1257"/>
      <c r="D1068" s="1257"/>
      <c r="E1068" s="1257"/>
      <c r="F1068" s="1257"/>
      <c r="G1068" s="1257"/>
    </row>
    <row r="1069" spans="1:7">
      <c r="A1069" s="1257"/>
      <c r="B1069" s="1257"/>
      <c r="C1069" s="1257"/>
      <c r="D1069" s="1257"/>
      <c r="E1069" s="1257"/>
      <c r="F1069" s="1257"/>
      <c r="G1069" s="1257"/>
    </row>
    <row r="1070" spans="1:7">
      <c r="A1070" s="1257"/>
      <c r="B1070" s="1257"/>
      <c r="C1070" s="1257"/>
      <c r="D1070" s="1257"/>
      <c r="E1070" s="1257"/>
      <c r="F1070" s="1257"/>
      <c r="G1070" s="1257"/>
    </row>
    <row r="1071" spans="1:7">
      <c r="A1071" s="1257"/>
      <c r="B1071" s="1257"/>
      <c r="C1071" s="1257"/>
      <c r="D1071" s="1257"/>
      <c r="E1071" s="1257"/>
      <c r="F1071" s="1257"/>
      <c r="G1071" s="1257"/>
    </row>
    <row r="1072" spans="1:7">
      <c r="A1072" s="1257"/>
      <c r="B1072" s="1257"/>
      <c r="C1072" s="1257"/>
      <c r="D1072" s="1257"/>
      <c r="E1072" s="1257"/>
      <c r="F1072" s="1257"/>
      <c r="G1072" s="1257"/>
    </row>
    <row r="1073" spans="1:7">
      <c r="A1073" s="1257"/>
      <c r="B1073" s="1257"/>
      <c r="C1073" s="1257"/>
      <c r="D1073" s="1257"/>
      <c r="E1073" s="1257"/>
      <c r="F1073" s="1257"/>
      <c r="G1073" s="1257"/>
    </row>
    <row r="1074" spans="1:7">
      <c r="A1074" s="1257"/>
      <c r="B1074" s="1257"/>
      <c r="C1074" s="1257"/>
      <c r="D1074" s="1257"/>
      <c r="E1074" s="1257"/>
      <c r="F1074" s="1257"/>
      <c r="G1074" s="1257"/>
    </row>
    <row r="1075" spans="1:7">
      <c r="A1075" s="1257"/>
      <c r="B1075" s="1257"/>
      <c r="C1075" s="1257"/>
      <c r="D1075" s="1257"/>
      <c r="E1075" s="1257"/>
      <c r="F1075" s="1257"/>
      <c r="G1075" s="1257"/>
    </row>
    <row r="1076" spans="1:7">
      <c r="A1076" s="1257"/>
      <c r="B1076" s="1257"/>
      <c r="C1076" s="1257"/>
      <c r="D1076" s="1257"/>
      <c r="E1076" s="1257"/>
      <c r="F1076" s="1257"/>
      <c r="G1076" s="1257"/>
    </row>
    <row r="1077" spans="1:7">
      <c r="A1077" s="1257"/>
      <c r="B1077" s="1257"/>
      <c r="C1077" s="1257"/>
      <c r="D1077" s="1257"/>
      <c r="E1077" s="1257"/>
      <c r="F1077" s="1257"/>
      <c r="G1077" s="1257"/>
    </row>
    <row r="1078" spans="1:7">
      <c r="A1078" s="1257"/>
      <c r="B1078" s="1257"/>
      <c r="C1078" s="1257"/>
      <c r="D1078" s="1257"/>
      <c r="E1078" s="1257"/>
      <c r="F1078" s="1257"/>
      <c r="G1078" s="1257"/>
    </row>
    <row r="1079" spans="1:7">
      <c r="A1079" s="1257"/>
      <c r="B1079" s="1257"/>
      <c r="C1079" s="1257"/>
      <c r="D1079" s="1257"/>
      <c r="E1079" s="1257"/>
      <c r="F1079" s="1257"/>
      <c r="G1079" s="1257"/>
    </row>
    <row r="1080" spans="1:7">
      <c r="A1080" s="1257"/>
      <c r="B1080" s="1257"/>
      <c r="C1080" s="1257"/>
      <c r="D1080" s="1257"/>
      <c r="E1080" s="1257"/>
      <c r="F1080" s="1257"/>
      <c r="G1080" s="1257"/>
    </row>
    <row r="1081" spans="1:7">
      <c r="A1081" s="1257"/>
      <c r="B1081" s="1257"/>
      <c r="C1081" s="1257"/>
      <c r="D1081" s="1257"/>
      <c r="E1081" s="1257"/>
      <c r="F1081" s="1257"/>
      <c r="G1081" s="1257"/>
    </row>
    <row r="1082" spans="1:7">
      <c r="A1082" s="1257"/>
      <c r="B1082" s="1257"/>
      <c r="C1082" s="1257"/>
      <c r="D1082" s="1257"/>
      <c r="E1082" s="1257"/>
      <c r="F1082" s="1257"/>
      <c r="G1082" s="1257"/>
    </row>
    <row r="1083" spans="1:7">
      <c r="A1083" s="1257"/>
      <c r="B1083" s="1257"/>
      <c r="C1083" s="1257"/>
      <c r="D1083" s="1257"/>
      <c r="E1083" s="1257"/>
      <c r="F1083" s="1257"/>
      <c r="G1083" s="1257"/>
    </row>
    <row r="1084" spans="1:7">
      <c r="A1084" s="1257"/>
      <c r="B1084" s="1257"/>
      <c r="C1084" s="1257"/>
      <c r="D1084" s="1257"/>
      <c r="E1084" s="1257"/>
      <c r="F1084" s="1257"/>
      <c r="G1084" s="1257"/>
    </row>
    <row r="1085" spans="1:7">
      <c r="A1085" s="1257"/>
      <c r="B1085" s="1257"/>
      <c r="C1085" s="1257"/>
      <c r="D1085" s="1257"/>
      <c r="E1085" s="1257"/>
      <c r="F1085" s="1257"/>
      <c r="G1085" s="1257"/>
    </row>
    <row r="1086" spans="1:7">
      <c r="A1086" s="1257"/>
      <c r="B1086" s="1257"/>
      <c r="C1086" s="1257"/>
      <c r="D1086" s="1257"/>
      <c r="E1086" s="1257"/>
      <c r="F1086" s="1257"/>
      <c r="G1086" s="1257"/>
    </row>
    <row r="1087" spans="1:7">
      <c r="A1087" s="1257"/>
      <c r="B1087" s="1257"/>
      <c r="C1087" s="1257"/>
      <c r="D1087" s="1257"/>
      <c r="E1087" s="1257"/>
      <c r="F1087" s="1257"/>
      <c r="G1087" s="1257"/>
    </row>
    <row r="1088" spans="1:7">
      <c r="A1088" s="1257"/>
      <c r="B1088" s="1257"/>
      <c r="C1088" s="1257"/>
      <c r="D1088" s="1257"/>
      <c r="E1088" s="1257"/>
      <c r="F1088" s="1257"/>
      <c r="G1088" s="1257"/>
    </row>
    <row r="1089" spans="1:7">
      <c r="A1089" s="1257"/>
      <c r="B1089" s="1257"/>
      <c r="C1089" s="1257"/>
      <c r="D1089" s="1257"/>
      <c r="E1089" s="1257"/>
      <c r="F1089" s="1257"/>
      <c r="G1089" s="1257"/>
    </row>
    <row r="1090" spans="1:7">
      <c r="A1090" s="1257"/>
      <c r="B1090" s="1257"/>
      <c r="C1090" s="1257"/>
      <c r="D1090" s="1257"/>
      <c r="E1090" s="1257"/>
      <c r="F1090" s="1257"/>
      <c r="G1090" s="1257"/>
    </row>
    <row r="1091" spans="1:7">
      <c r="A1091" s="1257"/>
      <c r="B1091" s="1257"/>
      <c r="C1091" s="1257"/>
      <c r="D1091" s="1257"/>
      <c r="E1091" s="1257"/>
      <c r="F1091" s="1257"/>
      <c r="G1091" s="1257"/>
    </row>
    <row r="1092" spans="1:7">
      <c r="A1092" s="1257"/>
      <c r="B1092" s="1257"/>
      <c r="C1092" s="1257"/>
      <c r="D1092" s="1257"/>
      <c r="E1092" s="1257"/>
      <c r="F1092" s="1257"/>
      <c r="G1092" s="1257"/>
    </row>
    <row r="1093" spans="1:7">
      <c r="A1093" s="1257"/>
      <c r="B1093" s="1257"/>
      <c r="C1093" s="1257"/>
      <c r="D1093" s="1257"/>
      <c r="E1093" s="1257"/>
      <c r="F1093" s="1257"/>
      <c r="G1093" s="1257"/>
    </row>
    <row r="1094" spans="1:7">
      <c r="A1094" s="1257"/>
      <c r="B1094" s="1257"/>
      <c r="C1094" s="1257"/>
      <c r="D1094" s="1257"/>
      <c r="E1094" s="1257"/>
      <c r="F1094" s="1257"/>
      <c r="G1094" s="1257"/>
    </row>
    <row r="1095" spans="1:7">
      <c r="A1095" s="1257"/>
      <c r="B1095" s="1257"/>
      <c r="C1095" s="1257"/>
      <c r="D1095" s="1257"/>
      <c r="E1095" s="1257"/>
      <c r="F1095" s="1257"/>
      <c r="G1095" s="1257"/>
    </row>
    <row r="1096" spans="1:7">
      <c r="A1096" s="1257"/>
      <c r="B1096" s="1257"/>
      <c r="C1096" s="1257"/>
      <c r="D1096" s="1257"/>
      <c r="E1096" s="1257"/>
      <c r="F1096" s="1257"/>
      <c r="G1096" s="1257"/>
    </row>
    <row r="1097" spans="1:7">
      <c r="A1097" s="1257"/>
      <c r="B1097" s="1257"/>
      <c r="C1097" s="1257"/>
      <c r="D1097" s="1257"/>
      <c r="E1097" s="1257"/>
      <c r="F1097" s="1257"/>
      <c r="G1097" s="1257"/>
    </row>
    <row r="1098" spans="1:7">
      <c r="A1098" s="1257"/>
      <c r="B1098" s="1257"/>
      <c r="C1098" s="1257"/>
      <c r="D1098" s="1257"/>
      <c r="E1098" s="1257"/>
      <c r="F1098" s="1257"/>
      <c r="G1098" s="1257"/>
    </row>
    <row r="1099" spans="1:7">
      <c r="A1099" s="1257"/>
      <c r="B1099" s="1257"/>
      <c r="C1099" s="1257"/>
      <c r="D1099" s="1257"/>
      <c r="E1099" s="1257"/>
      <c r="F1099" s="1257"/>
      <c r="G1099" s="1257"/>
    </row>
    <row r="1100" spans="1:7">
      <c r="A1100" s="1257"/>
      <c r="B1100" s="1257"/>
      <c r="C1100" s="1257"/>
      <c r="D1100" s="1257"/>
      <c r="E1100" s="1257"/>
      <c r="F1100" s="1257"/>
      <c r="G1100" s="1257"/>
    </row>
    <row r="1101" spans="1:7">
      <c r="A1101" s="1257"/>
      <c r="B1101" s="1257"/>
      <c r="C1101" s="1257"/>
      <c r="D1101" s="1257"/>
      <c r="E1101" s="1257"/>
      <c r="F1101" s="1257"/>
      <c r="G1101" s="1257"/>
    </row>
    <row r="1102" spans="1:7">
      <c r="A1102" s="1257"/>
      <c r="B1102" s="1257"/>
      <c r="C1102" s="1257"/>
      <c r="D1102" s="1257"/>
      <c r="E1102" s="1257"/>
      <c r="F1102" s="1257"/>
      <c r="G1102" s="1257"/>
    </row>
    <row r="1103" spans="1:7">
      <c r="A1103" s="1257"/>
      <c r="B1103" s="1257"/>
      <c r="C1103" s="1257"/>
      <c r="D1103" s="1257"/>
      <c r="E1103" s="1257"/>
      <c r="F1103" s="1257"/>
      <c r="G1103" s="1257"/>
    </row>
    <row r="1104" spans="1:7">
      <c r="A1104" s="1257"/>
      <c r="B1104" s="1257"/>
      <c r="C1104" s="1257"/>
      <c r="D1104" s="1257"/>
      <c r="E1104" s="1257"/>
      <c r="F1104" s="1257"/>
      <c r="G1104" s="1257"/>
    </row>
    <row r="1105" spans="1:7">
      <c r="A1105" s="1257"/>
      <c r="B1105" s="1257"/>
      <c r="C1105" s="1257"/>
      <c r="D1105" s="1257"/>
      <c r="E1105" s="1257"/>
      <c r="F1105" s="1257"/>
      <c r="G1105" s="1257"/>
    </row>
    <row r="1106" spans="1:7">
      <c r="A1106" s="1257"/>
      <c r="B1106" s="1257"/>
      <c r="C1106" s="1257"/>
      <c r="D1106" s="1257"/>
      <c r="E1106" s="1257"/>
      <c r="F1106" s="1257"/>
      <c r="G1106" s="1257"/>
    </row>
    <row r="1107" spans="1:7">
      <c r="A1107" s="1257"/>
      <c r="B1107" s="1257"/>
      <c r="C1107" s="1257"/>
      <c r="D1107" s="1257"/>
      <c r="E1107" s="1257"/>
      <c r="F1107" s="1257"/>
      <c r="G1107" s="1257"/>
    </row>
    <row r="1108" spans="1:7">
      <c r="A1108" s="1257"/>
      <c r="B1108" s="1257"/>
      <c r="C1108" s="1257"/>
      <c r="D1108" s="1257"/>
      <c r="E1108" s="1257"/>
      <c r="F1108" s="1257"/>
      <c r="G1108" s="1257"/>
    </row>
    <row r="1109" spans="1:7">
      <c r="A1109" s="1257"/>
      <c r="B1109" s="1257"/>
      <c r="C1109" s="1257"/>
      <c r="D1109" s="1257"/>
      <c r="E1109" s="1257"/>
      <c r="F1109" s="1257"/>
      <c r="G1109" s="1257"/>
    </row>
    <row r="1110" spans="1:7">
      <c r="A1110" s="1257"/>
      <c r="B1110" s="1257"/>
      <c r="C1110" s="1257"/>
      <c r="D1110" s="1257"/>
      <c r="E1110" s="1257"/>
      <c r="F1110" s="1257"/>
      <c r="G1110" s="1257"/>
    </row>
    <row r="1111" spans="1:7">
      <c r="A1111" s="1257"/>
      <c r="B1111" s="1257"/>
      <c r="C1111" s="1257"/>
      <c r="D1111" s="1257"/>
      <c r="E1111" s="1257"/>
      <c r="F1111" s="1257"/>
      <c r="G1111" s="1257"/>
    </row>
    <row r="1112" spans="1:7">
      <c r="A1112" s="1257"/>
      <c r="B1112" s="1257"/>
      <c r="C1112" s="1257"/>
      <c r="D1112" s="1257"/>
      <c r="E1112" s="1257"/>
      <c r="F1112" s="1257"/>
      <c r="G1112" s="1257"/>
    </row>
    <row r="1113" spans="1:7">
      <c r="A1113" s="1257"/>
      <c r="B1113" s="1257"/>
      <c r="C1113" s="1257"/>
      <c r="D1113" s="1257"/>
      <c r="E1113" s="1257"/>
      <c r="F1113" s="1257"/>
      <c r="G1113" s="1257"/>
    </row>
    <row r="1114" spans="1:7">
      <c r="A1114" s="1257"/>
      <c r="B1114" s="1257"/>
      <c r="C1114" s="1257"/>
      <c r="D1114" s="1257"/>
      <c r="E1114" s="1257"/>
      <c r="F1114" s="1257"/>
      <c r="G1114" s="1257"/>
    </row>
    <row r="1115" spans="1:7">
      <c r="A1115" s="1257"/>
      <c r="B1115" s="1257"/>
      <c r="C1115" s="1257"/>
      <c r="D1115" s="1257"/>
      <c r="E1115" s="1257"/>
      <c r="F1115" s="1257"/>
      <c r="G1115" s="1257"/>
    </row>
    <row r="1116" spans="1:7">
      <c r="A1116" s="1257"/>
      <c r="B1116" s="1257"/>
      <c r="C1116" s="1257"/>
      <c r="D1116" s="1257"/>
      <c r="E1116" s="1257"/>
      <c r="F1116" s="1257"/>
      <c r="G1116" s="1257"/>
    </row>
    <row r="1117" spans="1:7">
      <c r="A1117" s="1257"/>
      <c r="B1117" s="1257"/>
      <c r="C1117" s="1257"/>
      <c r="D1117" s="1257"/>
      <c r="E1117" s="1257"/>
      <c r="F1117" s="1257"/>
      <c r="G1117" s="1257"/>
    </row>
    <row r="1118" spans="1:7">
      <c r="A1118" s="1257"/>
      <c r="B1118" s="1257"/>
      <c r="C1118" s="1257"/>
      <c r="D1118" s="1257"/>
      <c r="E1118" s="1257"/>
      <c r="F1118" s="1257"/>
      <c r="G1118" s="1257"/>
    </row>
    <row r="1119" spans="1:7">
      <c r="A1119" s="1257"/>
      <c r="B1119" s="1257"/>
      <c r="C1119" s="1257"/>
      <c r="D1119" s="1257"/>
      <c r="E1119" s="1257"/>
      <c r="F1119" s="1257"/>
      <c r="G1119" s="1257"/>
    </row>
    <row r="1120" spans="1:7">
      <c r="A1120" s="1257"/>
      <c r="B1120" s="1257"/>
      <c r="C1120" s="1257"/>
      <c r="D1120" s="1257"/>
      <c r="E1120" s="1257"/>
      <c r="F1120" s="1257"/>
      <c r="G1120" s="1257"/>
    </row>
    <row r="1121" spans="1:7">
      <c r="A1121" s="1257"/>
      <c r="B1121" s="1257"/>
      <c r="C1121" s="1257"/>
      <c r="D1121" s="1257"/>
      <c r="E1121" s="1257"/>
      <c r="F1121" s="1257"/>
      <c r="G1121" s="1257"/>
    </row>
    <row r="1122" spans="1:7">
      <c r="A1122" s="1257"/>
      <c r="B1122" s="1257"/>
      <c r="C1122" s="1257"/>
      <c r="D1122" s="1257"/>
      <c r="E1122" s="1257"/>
      <c r="F1122" s="1257"/>
      <c r="G1122" s="1257"/>
    </row>
    <row r="1123" spans="1:7">
      <c r="A1123" s="1257"/>
      <c r="B1123" s="1257"/>
      <c r="C1123" s="1257"/>
      <c r="D1123" s="1257"/>
      <c r="E1123" s="1257"/>
      <c r="F1123" s="1257"/>
      <c r="G1123" s="1257"/>
    </row>
    <row r="1124" spans="1:7">
      <c r="A1124" s="1257"/>
      <c r="B1124" s="1257"/>
      <c r="C1124" s="1257"/>
      <c r="D1124" s="1257"/>
      <c r="E1124" s="1257"/>
      <c r="F1124" s="1257"/>
      <c r="G1124" s="1257"/>
    </row>
    <row r="1125" spans="1:7">
      <c r="A1125" s="1257"/>
      <c r="B1125" s="1257"/>
      <c r="C1125" s="1257"/>
      <c r="D1125" s="1257"/>
      <c r="E1125" s="1257"/>
      <c r="F1125" s="1257"/>
      <c r="G1125" s="1257"/>
    </row>
    <row r="1126" spans="1:7">
      <c r="A1126" s="1257"/>
      <c r="B1126" s="1257"/>
      <c r="C1126" s="1257"/>
      <c r="D1126" s="1257"/>
      <c r="E1126" s="1257"/>
      <c r="F1126" s="1257"/>
      <c r="G1126" s="1257"/>
    </row>
    <row r="1127" spans="1:7">
      <c r="A1127" s="1257"/>
      <c r="B1127" s="1257"/>
      <c r="C1127" s="1257"/>
      <c r="D1127" s="1257"/>
      <c r="E1127" s="1257"/>
      <c r="F1127" s="1257"/>
      <c r="G1127" s="1257"/>
    </row>
    <row r="1128" spans="1:7">
      <c r="A1128" s="1257"/>
      <c r="B1128" s="1257"/>
      <c r="C1128" s="1257"/>
      <c r="D1128" s="1257"/>
      <c r="E1128" s="1257"/>
      <c r="F1128" s="1257"/>
      <c r="G1128" s="1257"/>
    </row>
    <row r="1129" spans="1:7">
      <c r="A1129" s="1257"/>
      <c r="B1129" s="1257"/>
      <c r="C1129" s="1257"/>
      <c r="D1129" s="1257"/>
      <c r="E1129" s="1257"/>
      <c r="F1129" s="1257"/>
      <c r="G1129" s="1257"/>
    </row>
    <row r="1130" spans="1:7">
      <c r="A1130" s="1257"/>
      <c r="B1130" s="1257"/>
      <c r="C1130" s="1257"/>
      <c r="D1130" s="1257"/>
      <c r="E1130" s="1257"/>
      <c r="F1130" s="1257"/>
      <c r="G1130" s="1257"/>
    </row>
    <row r="1131" spans="1:7">
      <c r="A1131" s="1257"/>
      <c r="B1131" s="1257"/>
      <c r="C1131" s="1257"/>
      <c r="D1131" s="1257"/>
      <c r="E1131" s="1257"/>
      <c r="F1131" s="1257"/>
      <c r="G1131" s="1257"/>
    </row>
    <row r="1132" spans="1:7">
      <c r="A1132" s="1257"/>
      <c r="B1132" s="1257"/>
      <c r="C1132" s="1257"/>
      <c r="D1132" s="1257"/>
      <c r="E1132" s="1257"/>
      <c r="F1132" s="1257"/>
      <c r="G1132" s="1257"/>
    </row>
    <row r="1133" spans="1:7">
      <c r="A1133" s="1257"/>
      <c r="B1133" s="1257"/>
      <c r="C1133" s="1257"/>
      <c r="D1133" s="1257"/>
      <c r="E1133" s="1257"/>
      <c r="F1133" s="1257"/>
      <c r="G1133" s="1257"/>
    </row>
    <row r="1134" spans="1:7">
      <c r="A1134" s="1257"/>
      <c r="B1134" s="1257"/>
      <c r="C1134" s="1257"/>
      <c r="D1134" s="1257"/>
      <c r="E1134" s="1257"/>
      <c r="F1134" s="1257"/>
      <c r="G1134" s="1257"/>
    </row>
    <row r="1135" spans="1:7">
      <c r="A1135" s="1257"/>
      <c r="B1135" s="1257"/>
      <c r="C1135" s="1257"/>
      <c r="D1135" s="1257"/>
      <c r="E1135" s="1257"/>
      <c r="F1135" s="1257"/>
      <c r="G1135" s="1257"/>
    </row>
    <row r="1136" spans="1:7">
      <c r="A1136" s="1257"/>
      <c r="B1136" s="1257"/>
      <c r="C1136" s="1257"/>
      <c r="D1136" s="1257"/>
      <c r="E1136" s="1257"/>
      <c r="F1136" s="1257"/>
      <c r="G1136" s="1257"/>
    </row>
    <row r="1137" spans="1:7">
      <c r="A1137" s="1257"/>
      <c r="B1137" s="1257"/>
      <c r="C1137" s="1257"/>
      <c r="D1137" s="1257"/>
      <c r="E1137" s="1257"/>
      <c r="F1137" s="1257"/>
      <c r="G1137" s="1257"/>
    </row>
    <row r="1138" spans="1:7">
      <c r="A1138" s="1257"/>
      <c r="B1138" s="1257"/>
      <c r="C1138" s="1257"/>
      <c r="D1138" s="1257"/>
      <c r="E1138" s="1257"/>
      <c r="F1138" s="1257"/>
      <c r="G1138" s="1257"/>
    </row>
    <row r="1139" spans="1:7">
      <c r="A1139" s="1257"/>
      <c r="B1139" s="1257"/>
      <c r="C1139" s="1257"/>
      <c r="D1139" s="1257"/>
      <c r="E1139" s="1257"/>
      <c r="F1139" s="1257"/>
      <c r="G1139" s="1257"/>
    </row>
    <row r="1140" spans="1:7">
      <c r="A1140" s="1257"/>
      <c r="B1140" s="1257"/>
      <c r="C1140" s="1257"/>
      <c r="D1140" s="1257"/>
      <c r="E1140" s="1257"/>
      <c r="F1140" s="1257"/>
      <c r="G1140" s="1257"/>
    </row>
    <row r="1141" spans="1:7">
      <c r="A1141" s="1257"/>
      <c r="B1141" s="1257"/>
      <c r="C1141" s="1257"/>
      <c r="D1141" s="1257"/>
      <c r="E1141" s="1257"/>
      <c r="F1141" s="1257"/>
      <c r="G1141" s="1257"/>
    </row>
    <row r="1142" spans="1:7">
      <c r="A1142" s="1257"/>
      <c r="B1142" s="1257"/>
      <c r="C1142" s="1257"/>
      <c r="D1142" s="1257"/>
      <c r="E1142" s="1257"/>
      <c r="F1142" s="1257"/>
      <c r="G1142" s="1257"/>
    </row>
    <row r="1143" spans="1:7">
      <c r="A1143" s="1257"/>
      <c r="B1143" s="1257"/>
      <c r="C1143" s="1257"/>
      <c r="D1143" s="1257"/>
      <c r="E1143" s="1257"/>
      <c r="F1143" s="1257"/>
      <c r="G1143" s="1257"/>
    </row>
    <row r="1144" spans="1:7">
      <c r="A1144" s="1257"/>
      <c r="B1144" s="1257"/>
      <c r="C1144" s="1257"/>
      <c r="D1144" s="1257"/>
      <c r="E1144" s="1257"/>
      <c r="F1144" s="1257"/>
      <c r="G1144" s="1257"/>
    </row>
    <row r="1145" spans="1:7">
      <c r="A1145" s="1257"/>
      <c r="B1145" s="1257"/>
      <c r="C1145" s="1257"/>
      <c r="D1145" s="1257"/>
      <c r="E1145" s="1257"/>
      <c r="F1145" s="1257"/>
      <c r="G1145" s="1257"/>
    </row>
  </sheetData>
  <mergeCells count="11">
    <mergeCell ref="A24:G24"/>
    <mergeCell ref="A2:G2"/>
    <mergeCell ref="A3:G3"/>
    <mergeCell ref="A5:A7"/>
    <mergeCell ref="E6:E7"/>
    <mergeCell ref="F6:F7"/>
    <mergeCell ref="A25:G25"/>
    <mergeCell ref="A27:A29"/>
    <mergeCell ref="C28:C29"/>
    <mergeCell ref="G28:G29"/>
    <mergeCell ref="A45:E45"/>
  </mergeCells>
  <hyperlinks>
    <hyperlink ref="A48" r:id="rId1"/>
    <hyperlink ref="A1" location="Índice!A1" display="Voltar ao índice"/>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73.xml><?xml version="1.0" encoding="utf-8"?>
<worksheet xmlns="http://schemas.openxmlformats.org/spreadsheetml/2006/main" xmlns:r="http://schemas.openxmlformats.org/officeDocument/2006/relationships">
  <sheetPr>
    <pageSetUpPr autoPageBreaks="0" fitToPage="1"/>
  </sheetPr>
  <dimension ref="A1:H1167"/>
  <sheetViews>
    <sheetView showGridLines="0" workbookViewId="0"/>
  </sheetViews>
  <sheetFormatPr defaultColWidth="9.7109375" defaultRowHeight="8.25"/>
  <cols>
    <col min="1" max="1" width="26.7109375" style="1254" customWidth="1"/>
    <col min="2" max="2" width="10.140625" style="1254" customWidth="1"/>
    <col min="3" max="3" width="12.140625" style="1254" customWidth="1"/>
    <col min="4" max="4" width="10.28515625" style="1254" customWidth="1"/>
    <col min="5" max="6" width="9.7109375" style="1254" customWidth="1"/>
    <col min="7" max="7" width="10.42578125" style="1254" customWidth="1"/>
    <col min="8" max="10" width="8.7109375" style="1254" customWidth="1"/>
    <col min="11" max="256" width="9.7109375" style="1254"/>
    <col min="257" max="257" width="26.7109375" style="1254" customWidth="1"/>
    <col min="258" max="258" width="10.140625" style="1254" customWidth="1"/>
    <col min="259" max="259" width="12.140625" style="1254" customWidth="1"/>
    <col min="260" max="260" width="10.28515625" style="1254" customWidth="1"/>
    <col min="261" max="262" width="9.7109375" style="1254" customWidth="1"/>
    <col min="263" max="263" width="10.42578125" style="1254" customWidth="1"/>
    <col min="264" max="266" width="8.7109375" style="1254" customWidth="1"/>
    <col min="267" max="512" width="9.7109375" style="1254"/>
    <col min="513" max="513" width="26.7109375" style="1254" customWidth="1"/>
    <col min="514" max="514" width="10.140625" style="1254" customWidth="1"/>
    <col min="515" max="515" width="12.140625" style="1254" customWidth="1"/>
    <col min="516" max="516" width="10.28515625" style="1254" customWidth="1"/>
    <col min="517" max="518" width="9.7109375" style="1254" customWidth="1"/>
    <col min="519" max="519" width="10.42578125" style="1254" customWidth="1"/>
    <col min="520" max="522" width="8.7109375" style="1254" customWidth="1"/>
    <col min="523" max="768" width="9.7109375" style="1254"/>
    <col min="769" max="769" width="26.7109375" style="1254" customWidth="1"/>
    <col min="770" max="770" width="10.140625" style="1254" customWidth="1"/>
    <col min="771" max="771" width="12.140625" style="1254" customWidth="1"/>
    <col min="772" max="772" width="10.28515625" style="1254" customWidth="1"/>
    <col min="773" max="774" width="9.7109375" style="1254" customWidth="1"/>
    <col min="775" max="775" width="10.42578125" style="1254" customWidth="1"/>
    <col min="776" max="778" width="8.7109375" style="1254" customWidth="1"/>
    <col min="779" max="1024" width="9.7109375" style="1254"/>
    <col min="1025" max="1025" width="26.7109375" style="1254" customWidth="1"/>
    <col min="1026" max="1026" width="10.140625" style="1254" customWidth="1"/>
    <col min="1027" max="1027" width="12.140625" style="1254" customWidth="1"/>
    <col min="1028" max="1028" width="10.28515625" style="1254" customWidth="1"/>
    <col min="1029" max="1030" width="9.7109375" style="1254" customWidth="1"/>
    <col min="1031" max="1031" width="10.42578125" style="1254" customWidth="1"/>
    <col min="1032" max="1034" width="8.7109375" style="1254" customWidth="1"/>
    <col min="1035" max="1280" width="9.7109375" style="1254"/>
    <col min="1281" max="1281" width="26.7109375" style="1254" customWidth="1"/>
    <col min="1282" max="1282" width="10.140625" style="1254" customWidth="1"/>
    <col min="1283" max="1283" width="12.140625" style="1254" customWidth="1"/>
    <col min="1284" max="1284" width="10.28515625" style="1254" customWidth="1"/>
    <col min="1285" max="1286" width="9.7109375" style="1254" customWidth="1"/>
    <col min="1287" max="1287" width="10.42578125" style="1254" customWidth="1"/>
    <col min="1288" max="1290" width="8.7109375" style="1254" customWidth="1"/>
    <col min="1291" max="1536" width="9.7109375" style="1254"/>
    <col min="1537" max="1537" width="26.7109375" style="1254" customWidth="1"/>
    <col min="1538" max="1538" width="10.140625" style="1254" customWidth="1"/>
    <col min="1539" max="1539" width="12.140625" style="1254" customWidth="1"/>
    <col min="1540" max="1540" width="10.28515625" style="1254" customWidth="1"/>
    <col min="1541" max="1542" width="9.7109375" style="1254" customWidth="1"/>
    <col min="1543" max="1543" width="10.42578125" style="1254" customWidth="1"/>
    <col min="1544" max="1546" width="8.7109375" style="1254" customWidth="1"/>
    <col min="1547" max="1792" width="9.7109375" style="1254"/>
    <col min="1793" max="1793" width="26.7109375" style="1254" customWidth="1"/>
    <col min="1794" max="1794" width="10.140625" style="1254" customWidth="1"/>
    <col min="1795" max="1795" width="12.140625" style="1254" customWidth="1"/>
    <col min="1796" max="1796" width="10.28515625" style="1254" customWidth="1"/>
    <col min="1797" max="1798" width="9.7109375" style="1254" customWidth="1"/>
    <col min="1799" max="1799" width="10.42578125" style="1254" customWidth="1"/>
    <col min="1800" max="1802" width="8.7109375" style="1254" customWidth="1"/>
    <col min="1803" max="2048" width="9.7109375" style="1254"/>
    <col min="2049" max="2049" width="26.7109375" style="1254" customWidth="1"/>
    <col min="2050" max="2050" width="10.140625" style="1254" customWidth="1"/>
    <col min="2051" max="2051" width="12.140625" style="1254" customWidth="1"/>
    <col min="2052" max="2052" width="10.28515625" style="1254" customWidth="1"/>
    <col min="2053" max="2054" width="9.7109375" style="1254" customWidth="1"/>
    <col min="2055" max="2055" width="10.42578125" style="1254" customWidth="1"/>
    <col min="2056" max="2058" width="8.7109375" style="1254" customWidth="1"/>
    <col min="2059" max="2304" width="9.7109375" style="1254"/>
    <col min="2305" max="2305" width="26.7109375" style="1254" customWidth="1"/>
    <col min="2306" max="2306" width="10.140625" style="1254" customWidth="1"/>
    <col min="2307" max="2307" width="12.140625" style="1254" customWidth="1"/>
    <col min="2308" max="2308" width="10.28515625" style="1254" customWidth="1"/>
    <col min="2309" max="2310" width="9.7109375" style="1254" customWidth="1"/>
    <col min="2311" max="2311" width="10.42578125" style="1254" customWidth="1"/>
    <col min="2312" max="2314" width="8.7109375" style="1254" customWidth="1"/>
    <col min="2315" max="2560" width="9.7109375" style="1254"/>
    <col min="2561" max="2561" width="26.7109375" style="1254" customWidth="1"/>
    <col min="2562" max="2562" width="10.140625" style="1254" customWidth="1"/>
    <col min="2563" max="2563" width="12.140625" style="1254" customWidth="1"/>
    <col min="2564" max="2564" width="10.28515625" style="1254" customWidth="1"/>
    <col min="2565" max="2566" width="9.7109375" style="1254" customWidth="1"/>
    <col min="2567" max="2567" width="10.42578125" style="1254" customWidth="1"/>
    <col min="2568" max="2570" width="8.7109375" style="1254" customWidth="1"/>
    <col min="2571" max="2816" width="9.7109375" style="1254"/>
    <col min="2817" max="2817" width="26.7109375" style="1254" customWidth="1"/>
    <col min="2818" max="2818" width="10.140625" style="1254" customWidth="1"/>
    <col min="2819" max="2819" width="12.140625" style="1254" customWidth="1"/>
    <col min="2820" max="2820" width="10.28515625" style="1254" customWidth="1"/>
    <col min="2821" max="2822" width="9.7109375" style="1254" customWidth="1"/>
    <col min="2823" max="2823" width="10.42578125" style="1254" customWidth="1"/>
    <col min="2824" max="2826" width="8.7109375" style="1254" customWidth="1"/>
    <col min="2827" max="3072" width="9.7109375" style="1254"/>
    <col min="3073" max="3073" width="26.7109375" style="1254" customWidth="1"/>
    <col min="3074" max="3074" width="10.140625" style="1254" customWidth="1"/>
    <col min="3075" max="3075" width="12.140625" style="1254" customWidth="1"/>
    <col min="3076" max="3076" width="10.28515625" style="1254" customWidth="1"/>
    <col min="3077" max="3078" width="9.7109375" style="1254" customWidth="1"/>
    <col min="3079" max="3079" width="10.42578125" style="1254" customWidth="1"/>
    <col min="3080" max="3082" width="8.7109375" style="1254" customWidth="1"/>
    <col min="3083" max="3328" width="9.7109375" style="1254"/>
    <col min="3329" max="3329" width="26.7109375" style="1254" customWidth="1"/>
    <col min="3330" max="3330" width="10.140625" style="1254" customWidth="1"/>
    <col min="3331" max="3331" width="12.140625" style="1254" customWidth="1"/>
    <col min="3332" max="3332" width="10.28515625" style="1254" customWidth="1"/>
    <col min="3333" max="3334" width="9.7109375" style="1254" customWidth="1"/>
    <col min="3335" max="3335" width="10.42578125" style="1254" customWidth="1"/>
    <col min="3336" max="3338" width="8.7109375" style="1254" customWidth="1"/>
    <col min="3339" max="3584" width="9.7109375" style="1254"/>
    <col min="3585" max="3585" width="26.7109375" style="1254" customWidth="1"/>
    <col min="3586" max="3586" width="10.140625" style="1254" customWidth="1"/>
    <col min="3587" max="3587" width="12.140625" style="1254" customWidth="1"/>
    <col min="3588" max="3588" width="10.28515625" style="1254" customWidth="1"/>
    <col min="3589" max="3590" width="9.7109375" style="1254" customWidth="1"/>
    <col min="3591" max="3591" width="10.42578125" style="1254" customWidth="1"/>
    <col min="3592" max="3594" width="8.7109375" style="1254" customWidth="1"/>
    <col min="3595" max="3840" width="9.7109375" style="1254"/>
    <col min="3841" max="3841" width="26.7109375" style="1254" customWidth="1"/>
    <col min="3842" max="3842" width="10.140625" style="1254" customWidth="1"/>
    <col min="3843" max="3843" width="12.140625" style="1254" customWidth="1"/>
    <col min="3844" max="3844" width="10.28515625" style="1254" customWidth="1"/>
    <col min="3845" max="3846" width="9.7109375" style="1254" customWidth="1"/>
    <col min="3847" max="3847" width="10.42578125" style="1254" customWidth="1"/>
    <col min="3848" max="3850" width="8.7109375" style="1254" customWidth="1"/>
    <col min="3851" max="4096" width="9.7109375" style="1254"/>
    <col min="4097" max="4097" width="26.7109375" style="1254" customWidth="1"/>
    <col min="4098" max="4098" width="10.140625" style="1254" customWidth="1"/>
    <col min="4099" max="4099" width="12.140625" style="1254" customWidth="1"/>
    <col min="4100" max="4100" width="10.28515625" style="1254" customWidth="1"/>
    <col min="4101" max="4102" width="9.7109375" style="1254" customWidth="1"/>
    <col min="4103" max="4103" width="10.42578125" style="1254" customWidth="1"/>
    <col min="4104" max="4106" width="8.7109375" style="1254" customWidth="1"/>
    <col min="4107" max="4352" width="9.7109375" style="1254"/>
    <col min="4353" max="4353" width="26.7109375" style="1254" customWidth="1"/>
    <col min="4354" max="4354" width="10.140625" style="1254" customWidth="1"/>
    <col min="4355" max="4355" width="12.140625" style="1254" customWidth="1"/>
    <col min="4356" max="4356" width="10.28515625" style="1254" customWidth="1"/>
    <col min="4357" max="4358" width="9.7109375" style="1254" customWidth="1"/>
    <col min="4359" max="4359" width="10.42578125" style="1254" customWidth="1"/>
    <col min="4360" max="4362" width="8.7109375" style="1254" customWidth="1"/>
    <col min="4363" max="4608" width="9.7109375" style="1254"/>
    <col min="4609" max="4609" width="26.7109375" style="1254" customWidth="1"/>
    <col min="4610" max="4610" width="10.140625" style="1254" customWidth="1"/>
    <col min="4611" max="4611" width="12.140625" style="1254" customWidth="1"/>
    <col min="4612" max="4612" width="10.28515625" style="1254" customWidth="1"/>
    <col min="4613" max="4614" width="9.7109375" style="1254" customWidth="1"/>
    <col min="4615" max="4615" width="10.42578125" style="1254" customWidth="1"/>
    <col min="4616" max="4618" width="8.7109375" style="1254" customWidth="1"/>
    <col min="4619" max="4864" width="9.7109375" style="1254"/>
    <col min="4865" max="4865" width="26.7109375" style="1254" customWidth="1"/>
    <col min="4866" max="4866" width="10.140625" style="1254" customWidth="1"/>
    <col min="4867" max="4867" width="12.140625" style="1254" customWidth="1"/>
    <col min="4868" max="4868" width="10.28515625" style="1254" customWidth="1"/>
    <col min="4869" max="4870" width="9.7109375" style="1254" customWidth="1"/>
    <col min="4871" max="4871" width="10.42578125" style="1254" customWidth="1"/>
    <col min="4872" max="4874" width="8.7109375" style="1254" customWidth="1"/>
    <col min="4875" max="5120" width="9.7109375" style="1254"/>
    <col min="5121" max="5121" width="26.7109375" style="1254" customWidth="1"/>
    <col min="5122" max="5122" width="10.140625" style="1254" customWidth="1"/>
    <col min="5123" max="5123" width="12.140625" style="1254" customWidth="1"/>
    <col min="5124" max="5124" width="10.28515625" style="1254" customWidth="1"/>
    <col min="5125" max="5126" width="9.7109375" style="1254" customWidth="1"/>
    <col min="5127" max="5127" width="10.42578125" style="1254" customWidth="1"/>
    <col min="5128" max="5130" width="8.7109375" style="1254" customWidth="1"/>
    <col min="5131" max="5376" width="9.7109375" style="1254"/>
    <col min="5377" max="5377" width="26.7109375" style="1254" customWidth="1"/>
    <col min="5378" max="5378" width="10.140625" style="1254" customWidth="1"/>
    <col min="5379" max="5379" width="12.140625" style="1254" customWidth="1"/>
    <col min="5380" max="5380" width="10.28515625" style="1254" customWidth="1"/>
    <col min="5381" max="5382" width="9.7109375" style="1254" customWidth="1"/>
    <col min="5383" max="5383" width="10.42578125" style="1254" customWidth="1"/>
    <col min="5384" max="5386" width="8.7109375" style="1254" customWidth="1"/>
    <col min="5387" max="5632" width="9.7109375" style="1254"/>
    <col min="5633" max="5633" width="26.7109375" style="1254" customWidth="1"/>
    <col min="5634" max="5634" width="10.140625" style="1254" customWidth="1"/>
    <col min="5635" max="5635" width="12.140625" style="1254" customWidth="1"/>
    <col min="5636" max="5636" width="10.28515625" style="1254" customWidth="1"/>
    <col min="5637" max="5638" width="9.7109375" style="1254" customWidth="1"/>
    <col min="5639" max="5639" width="10.42578125" style="1254" customWidth="1"/>
    <col min="5640" max="5642" width="8.7109375" style="1254" customWidth="1"/>
    <col min="5643" max="5888" width="9.7109375" style="1254"/>
    <col min="5889" max="5889" width="26.7109375" style="1254" customWidth="1"/>
    <col min="5890" max="5890" width="10.140625" style="1254" customWidth="1"/>
    <col min="5891" max="5891" width="12.140625" style="1254" customWidth="1"/>
    <col min="5892" max="5892" width="10.28515625" style="1254" customWidth="1"/>
    <col min="5893" max="5894" width="9.7109375" style="1254" customWidth="1"/>
    <col min="5895" max="5895" width="10.42578125" style="1254" customWidth="1"/>
    <col min="5896" max="5898" width="8.7109375" style="1254" customWidth="1"/>
    <col min="5899" max="6144" width="9.7109375" style="1254"/>
    <col min="6145" max="6145" width="26.7109375" style="1254" customWidth="1"/>
    <col min="6146" max="6146" width="10.140625" style="1254" customWidth="1"/>
    <col min="6147" max="6147" width="12.140625" style="1254" customWidth="1"/>
    <col min="6148" max="6148" width="10.28515625" style="1254" customWidth="1"/>
    <col min="6149" max="6150" width="9.7109375" style="1254" customWidth="1"/>
    <col min="6151" max="6151" width="10.42578125" style="1254" customWidth="1"/>
    <col min="6152" max="6154" width="8.7109375" style="1254" customWidth="1"/>
    <col min="6155" max="6400" width="9.7109375" style="1254"/>
    <col min="6401" max="6401" width="26.7109375" style="1254" customWidth="1"/>
    <col min="6402" max="6402" width="10.140625" style="1254" customWidth="1"/>
    <col min="6403" max="6403" width="12.140625" style="1254" customWidth="1"/>
    <col min="6404" max="6404" width="10.28515625" style="1254" customWidth="1"/>
    <col min="6405" max="6406" width="9.7109375" style="1254" customWidth="1"/>
    <col min="6407" max="6407" width="10.42578125" style="1254" customWidth="1"/>
    <col min="6408" max="6410" width="8.7109375" style="1254" customWidth="1"/>
    <col min="6411" max="6656" width="9.7109375" style="1254"/>
    <col min="6657" max="6657" width="26.7109375" style="1254" customWidth="1"/>
    <col min="6658" max="6658" width="10.140625" style="1254" customWidth="1"/>
    <col min="6659" max="6659" width="12.140625" style="1254" customWidth="1"/>
    <col min="6660" max="6660" width="10.28515625" style="1254" customWidth="1"/>
    <col min="6661" max="6662" width="9.7109375" style="1254" customWidth="1"/>
    <col min="6663" max="6663" width="10.42578125" style="1254" customWidth="1"/>
    <col min="6664" max="6666" width="8.7109375" style="1254" customWidth="1"/>
    <col min="6667" max="6912" width="9.7109375" style="1254"/>
    <col min="6913" max="6913" width="26.7109375" style="1254" customWidth="1"/>
    <col min="6914" max="6914" width="10.140625" style="1254" customWidth="1"/>
    <col min="6915" max="6915" width="12.140625" style="1254" customWidth="1"/>
    <col min="6916" max="6916" width="10.28515625" style="1254" customWidth="1"/>
    <col min="6917" max="6918" width="9.7109375" style="1254" customWidth="1"/>
    <col min="6919" max="6919" width="10.42578125" style="1254" customWidth="1"/>
    <col min="6920" max="6922" width="8.7109375" style="1254" customWidth="1"/>
    <col min="6923" max="7168" width="9.7109375" style="1254"/>
    <col min="7169" max="7169" width="26.7109375" style="1254" customWidth="1"/>
    <col min="7170" max="7170" width="10.140625" style="1254" customWidth="1"/>
    <col min="7171" max="7171" width="12.140625" style="1254" customWidth="1"/>
    <col min="7172" max="7172" width="10.28515625" style="1254" customWidth="1"/>
    <col min="7173" max="7174" width="9.7109375" style="1254" customWidth="1"/>
    <col min="7175" max="7175" width="10.42578125" style="1254" customWidth="1"/>
    <col min="7176" max="7178" width="8.7109375" style="1254" customWidth="1"/>
    <col min="7179" max="7424" width="9.7109375" style="1254"/>
    <col min="7425" max="7425" width="26.7109375" style="1254" customWidth="1"/>
    <col min="7426" max="7426" width="10.140625" style="1254" customWidth="1"/>
    <col min="7427" max="7427" width="12.140625" style="1254" customWidth="1"/>
    <col min="7428" max="7428" width="10.28515625" style="1254" customWidth="1"/>
    <col min="7429" max="7430" width="9.7109375" style="1254" customWidth="1"/>
    <col min="7431" max="7431" width="10.42578125" style="1254" customWidth="1"/>
    <col min="7432" max="7434" width="8.7109375" style="1254" customWidth="1"/>
    <col min="7435" max="7680" width="9.7109375" style="1254"/>
    <col min="7681" max="7681" width="26.7109375" style="1254" customWidth="1"/>
    <col min="7682" max="7682" width="10.140625" style="1254" customWidth="1"/>
    <col min="7683" max="7683" width="12.140625" style="1254" customWidth="1"/>
    <col min="7684" max="7684" width="10.28515625" style="1254" customWidth="1"/>
    <col min="7685" max="7686" width="9.7109375" style="1254" customWidth="1"/>
    <col min="7687" max="7687" width="10.42578125" style="1254" customWidth="1"/>
    <col min="7688" max="7690" width="8.7109375" style="1254" customWidth="1"/>
    <col min="7691" max="7936" width="9.7109375" style="1254"/>
    <col min="7937" max="7937" width="26.7109375" style="1254" customWidth="1"/>
    <col min="7938" max="7938" width="10.140625" style="1254" customWidth="1"/>
    <col min="7939" max="7939" width="12.140625" style="1254" customWidth="1"/>
    <col min="7940" max="7940" width="10.28515625" style="1254" customWidth="1"/>
    <col min="7941" max="7942" width="9.7109375" style="1254" customWidth="1"/>
    <col min="7943" max="7943" width="10.42578125" style="1254" customWidth="1"/>
    <col min="7944" max="7946" width="8.7109375" style="1254" customWidth="1"/>
    <col min="7947" max="8192" width="9.7109375" style="1254"/>
    <col min="8193" max="8193" width="26.7109375" style="1254" customWidth="1"/>
    <col min="8194" max="8194" width="10.140625" style="1254" customWidth="1"/>
    <col min="8195" max="8195" width="12.140625" style="1254" customWidth="1"/>
    <col min="8196" max="8196" width="10.28515625" style="1254" customWidth="1"/>
    <col min="8197" max="8198" width="9.7109375" style="1254" customWidth="1"/>
    <col min="8199" max="8199" width="10.42578125" style="1254" customWidth="1"/>
    <col min="8200" max="8202" width="8.7109375" style="1254" customWidth="1"/>
    <col min="8203" max="8448" width="9.7109375" style="1254"/>
    <col min="8449" max="8449" width="26.7109375" style="1254" customWidth="1"/>
    <col min="8450" max="8450" width="10.140625" style="1254" customWidth="1"/>
    <col min="8451" max="8451" width="12.140625" style="1254" customWidth="1"/>
    <col min="8452" max="8452" width="10.28515625" style="1254" customWidth="1"/>
    <col min="8453" max="8454" width="9.7109375" style="1254" customWidth="1"/>
    <col min="8455" max="8455" width="10.42578125" style="1254" customWidth="1"/>
    <col min="8456" max="8458" width="8.7109375" style="1254" customWidth="1"/>
    <col min="8459" max="8704" width="9.7109375" style="1254"/>
    <col min="8705" max="8705" width="26.7109375" style="1254" customWidth="1"/>
    <col min="8706" max="8706" width="10.140625" style="1254" customWidth="1"/>
    <col min="8707" max="8707" width="12.140625" style="1254" customWidth="1"/>
    <col min="8708" max="8708" width="10.28515625" style="1254" customWidth="1"/>
    <col min="8709" max="8710" width="9.7109375" style="1254" customWidth="1"/>
    <col min="8711" max="8711" width="10.42578125" style="1254" customWidth="1"/>
    <col min="8712" max="8714" width="8.7109375" style="1254" customWidth="1"/>
    <col min="8715" max="8960" width="9.7109375" style="1254"/>
    <col min="8961" max="8961" width="26.7109375" style="1254" customWidth="1"/>
    <col min="8962" max="8962" width="10.140625" style="1254" customWidth="1"/>
    <col min="8963" max="8963" width="12.140625" style="1254" customWidth="1"/>
    <col min="8964" max="8964" width="10.28515625" style="1254" customWidth="1"/>
    <col min="8965" max="8966" width="9.7109375" style="1254" customWidth="1"/>
    <col min="8967" max="8967" width="10.42578125" style="1254" customWidth="1"/>
    <col min="8968" max="8970" width="8.7109375" style="1254" customWidth="1"/>
    <col min="8971" max="9216" width="9.7109375" style="1254"/>
    <col min="9217" max="9217" width="26.7109375" style="1254" customWidth="1"/>
    <col min="9218" max="9218" width="10.140625" style="1254" customWidth="1"/>
    <col min="9219" max="9219" width="12.140625" style="1254" customWidth="1"/>
    <col min="9220" max="9220" width="10.28515625" style="1254" customWidth="1"/>
    <col min="9221" max="9222" width="9.7109375" style="1254" customWidth="1"/>
    <col min="9223" max="9223" width="10.42578125" style="1254" customWidth="1"/>
    <col min="9224" max="9226" width="8.7109375" style="1254" customWidth="1"/>
    <col min="9227" max="9472" width="9.7109375" style="1254"/>
    <col min="9473" max="9473" width="26.7109375" style="1254" customWidth="1"/>
    <col min="9474" max="9474" width="10.140625" style="1254" customWidth="1"/>
    <col min="9475" max="9475" width="12.140625" style="1254" customWidth="1"/>
    <col min="9476" max="9476" width="10.28515625" style="1254" customWidth="1"/>
    <col min="9477" max="9478" width="9.7109375" style="1254" customWidth="1"/>
    <col min="9479" max="9479" width="10.42578125" style="1254" customWidth="1"/>
    <col min="9480" max="9482" width="8.7109375" style="1254" customWidth="1"/>
    <col min="9483" max="9728" width="9.7109375" style="1254"/>
    <col min="9729" max="9729" width="26.7109375" style="1254" customWidth="1"/>
    <col min="9730" max="9730" width="10.140625" style="1254" customWidth="1"/>
    <col min="9731" max="9731" width="12.140625" style="1254" customWidth="1"/>
    <col min="9732" max="9732" width="10.28515625" style="1254" customWidth="1"/>
    <col min="9733" max="9734" width="9.7109375" style="1254" customWidth="1"/>
    <col min="9735" max="9735" width="10.42578125" style="1254" customWidth="1"/>
    <col min="9736" max="9738" width="8.7109375" style="1254" customWidth="1"/>
    <col min="9739" max="9984" width="9.7109375" style="1254"/>
    <col min="9985" max="9985" width="26.7109375" style="1254" customWidth="1"/>
    <col min="9986" max="9986" width="10.140625" style="1254" customWidth="1"/>
    <col min="9987" max="9987" width="12.140625" style="1254" customWidth="1"/>
    <col min="9988" max="9988" width="10.28515625" style="1254" customWidth="1"/>
    <col min="9989" max="9990" width="9.7109375" style="1254" customWidth="1"/>
    <col min="9991" max="9991" width="10.42578125" style="1254" customWidth="1"/>
    <col min="9992" max="9994" width="8.7109375" style="1254" customWidth="1"/>
    <col min="9995" max="10240" width="9.7109375" style="1254"/>
    <col min="10241" max="10241" width="26.7109375" style="1254" customWidth="1"/>
    <col min="10242" max="10242" width="10.140625" style="1254" customWidth="1"/>
    <col min="10243" max="10243" width="12.140625" style="1254" customWidth="1"/>
    <col min="10244" max="10244" width="10.28515625" style="1254" customWidth="1"/>
    <col min="10245" max="10246" width="9.7109375" style="1254" customWidth="1"/>
    <col min="10247" max="10247" width="10.42578125" style="1254" customWidth="1"/>
    <col min="10248" max="10250" width="8.7109375" style="1254" customWidth="1"/>
    <col min="10251" max="10496" width="9.7109375" style="1254"/>
    <col min="10497" max="10497" width="26.7109375" style="1254" customWidth="1"/>
    <col min="10498" max="10498" width="10.140625" style="1254" customWidth="1"/>
    <col min="10499" max="10499" width="12.140625" style="1254" customWidth="1"/>
    <col min="10500" max="10500" width="10.28515625" style="1254" customWidth="1"/>
    <col min="10501" max="10502" width="9.7109375" style="1254" customWidth="1"/>
    <col min="10503" max="10503" width="10.42578125" style="1254" customWidth="1"/>
    <col min="10504" max="10506" width="8.7109375" style="1254" customWidth="1"/>
    <col min="10507" max="10752" width="9.7109375" style="1254"/>
    <col min="10753" max="10753" width="26.7109375" style="1254" customWidth="1"/>
    <col min="10754" max="10754" width="10.140625" style="1254" customWidth="1"/>
    <col min="10755" max="10755" width="12.140625" style="1254" customWidth="1"/>
    <col min="10756" max="10756" width="10.28515625" style="1254" customWidth="1"/>
    <col min="10757" max="10758" width="9.7109375" style="1254" customWidth="1"/>
    <col min="10759" max="10759" width="10.42578125" style="1254" customWidth="1"/>
    <col min="10760" max="10762" width="8.7109375" style="1254" customWidth="1"/>
    <col min="10763" max="11008" width="9.7109375" style="1254"/>
    <col min="11009" max="11009" width="26.7109375" style="1254" customWidth="1"/>
    <col min="11010" max="11010" width="10.140625" style="1254" customWidth="1"/>
    <col min="11011" max="11011" width="12.140625" style="1254" customWidth="1"/>
    <col min="11012" max="11012" width="10.28515625" style="1254" customWidth="1"/>
    <col min="11013" max="11014" width="9.7109375" style="1254" customWidth="1"/>
    <col min="11015" max="11015" width="10.42578125" style="1254" customWidth="1"/>
    <col min="11016" max="11018" width="8.7109375" style="1254" customWidth="1"/>
    <col min="11019" max="11264" width="9.7109375" style="1254"/>
    <col min="11265" max="11265" width="26.7109375" style="1254" customWidth="1"/>
    <col min="11266" max="11266" width="10.140625" style="1254" customWidth="1"/>
    <col min="11267" max="11267" width="12.140625" style="1254" customWidth="1"/>
    <col min="11268" max="11268" width="10.28515625" style="1254" customWidth="1"/>
    <col min="11269" max="11270" width="9.7109375" style="1254" customWidth="1"/>
    <col min="11271" max="11271" width="10.42578125" style="1254" customWidth="1"/>
    <col min="11272" max="11274" width="8.7109375" style="1254" customWidth="1"/>
    <col min="11275" max="11520" width="9.7109375" style="1254"/>
    <col min="11521" max="11521" width="26.7109375" style="1254" customWidth="1"/>
    <col min="11522" max="11522" width="10.140625" style="1254" customWidth="1"/>
    <col min="11523" max="11523" width="12.140625" style="1254" customWidth="1"/>
    <col min="11524" max="11524" width="10.28515625" style="1254" customWidth="1"/>
    <col min="11525" max="11526" width="9.7109375" style="1254" customWidth="1"/>
    <col min="11527" max="11527" width="10.42578125" style="1254" customWidth="1"/>
    <col min="11528" max="11530" width="8.7109375" style="1254" customWidth="1"/>
    <col min="11531" max="11776" width="9.7109375" style="1254"/>
    <col min="11777" max="11777" width="26.7109375" style="1254" customWidth="1"/>
    <col min="11778" max="11778" width="10.140625" style="1254" customWidth="1"/>
    <col min="11779" max="11779" width="12.140625" style="1254" customWidth="1"/>
    <col min="11780" max="11780" width="10.28515625" style="1254" customWidth="1"/>
    <col min="11781" max="11782" width="9.7109375" style="1254" customWidth="1"/>
    <col min="11783" max="11783" width="10.42578125" style="1254" customWidth="1"/>
    <col min="11784" max="11786" width="8.7109375" style="1254" customWidth="1"/>
    <col min="11787" max="12032" width="9.7109375" style="1254"/>
    <col min="12033" max="12033" width="26.7109375" style="1254" customWidth="1"/>
    <col min="12034" max="12034" width="10.140625" style="1254" customWidth="1"/>
    <col min="12035" max="12035" width="12.140625" style="1254" customWidth="1"/>
    <col min="12036" max="12036" width="10.28515625" style="1254" customWidth="1"/>
    <col min="12037" max="12038" width="9.7109375" style="1254" customWidth="1"/>
    <col min="12039" max="12039" width="10.42578125" style="1254" customWidth="1"/>
    <col min="12040" max="12042" width="8.7109375" style="1254" customWidth="1"/>
    <col min="12043" max="12288" width="9.7109375" style="1254"/>
    <col min="12289" max="12289" width="26.7109375" style="1254" customWidth="1"/>
    <col min="12290" max="12290" width="10.140625" style="1254" customWidth="1"/>
    <col min="12291" max="12291" width="12.140625" style="1254" customWidth="1"/>
    <col min="12292" max="12292" width="10.28515625" style="1254" customWidth="1"/>
    <col min="12293" max="12294" width="9.7109375" style="1254" customWidth="1"/>
    <col min="12295" max="12295" width="10.42578125" style="1254" customWidth="1"/>
    <col min="12296" max="12298" width="8.7109375" style="1254" customWidth="1"/>
    <col min="12299" max="12544" width="9.7109375" style="1254"/>
    <col min="12545" max="12545" width="26.7109375" style="1254" customWidth="1"/>
    <col min="12546" max="12546" width="10.140625" style="1254" customWidth="1"/>
    <col min="12547" max="12547" width="12.140625" style="1254" customWidth="1"/>
    <col min="12548" max="12548" width="10.28515625" style="1254" customWidth="1"/>
    <col min="12549" max="12550" width="9.7109375" style="1254" customWidth="1"/>
    <col min="12551" max="12551" width="10.42578125" style="1254" customWidth="1"/>
    <col min="12552" max="12554" width="8.7109375" style="1254" customWidth="1"/>
    <col min="12555" max="12800" width="9.7109375" style="1254"/>
    <col min="12801" max="12801" width="26.7109375" style="1254" customWidth="1"/>
    <col min="12802" max="12802" width="10.140625" style="1254" customWidth="1"/>
    <col min="12803" max="12803" width="12.140625" style="1254" customWidth="1"/>
    <col min="12804" max="12804" width="10.28515625" style="1254" customWidth="1"/>
    <col min="12805" max="12806" width="9.7109375" style="1254" customWidth="1"/>
    <col min="12807" max="12807" width="10.42578125" style="1254" customWidth="1"/>
    <col min="12808" max="12810" width="8.7109375" style="1254" customWidth="1"/>
    <col min="12811" max="13056" width="9.7109375" style="1254"/>
    <col min="13057" max="13057" width="26.7109375" style="1254" customWidth="1"/>
    <col min="13058" max="13058" width="10.140625" style="1254" customWidth="1"/>
    <col min="13059" max="13059" width="12.140625" style="1254" customWidth="1"/>
    <col min="13060" max="13060" width="10.28515625" style="1254" customWidth="1"/>
    <col min="13061" max="13062" width="9.7109375" style="1254" customWidth="1"/>
    <col min="13063" max="13063" width="10.42578125" style="1254" customWidth="1"/>
    <col min="13064" max="13066" width="8.7109375" style="1254" customWidth="1"/>
    <col min="13067" max="13312" width="9.7109375" style="1254"/>
    <col min="13313" max="13313" width="26.7109375" style="1254" customWidth="1"/>
    <col min="13314" max="13314" width="10.140625" style="1254" customWidth="1"/>
    <col min="13315" max="13315" width="12.140625" style="1254" customWidth="1"/>
    <col min="13316" max="13316" width="10.28515625" style="1254" customWidth="1"/>
    <col min="13317" max="13318" width="9.7109375" style="1254" customWidth="1"/>
    <col min="13319" max="13319" width="10.42578125" style="1254" customWidth="1"/>
    <col min="13320" max="13322" width="8.7109375" style="1254" customWidth="1"/>
    <col min="13323" max="13568" width="9.7109375" style="1254"/>
    <col min="13569" max="13569" width="26.7109375" style="1254" customWidth="1"/>
    <col min="13570" max="13570" width="10.140625" style="1254" customWidth="1"/>
    <col min="13571" max="13571" width="12.140625" style="1254" customWidth="1"/>
    <col min="13572" max="13572" width="10.28515625" style="1254" customWidth="1"/>
    <col min="13573" max="13574" width="9.7109375" style="1254" customWidth="1"/>
    <col min="13575" max="13575" width="10.42578125" style="1254" customWidth="1"/>
    <col min="13576" max="13578" width="8.7109375" style="1254" customWidth="1"/>
    <col min="13579" max="13824" width="9.7109375" style="1254"/>
    <col min="13825" max="13825" width="26.7109375" style="1254" customWidth="1"/>
    <col min="13826" max="13826" width="10.140625" style="1254" customWidth="1"/>
    <col min="13827" max="13827" width="12.140625" style="1254" customWidth="1"/>
    <col min="13828" max="13828" width="10.28515625" style="1254" customWidth="1"/>
    <col min="13829" max="13830" width="9.7109375" style="1254" customWidth="1"/>
    <col min="13831" max="13831" width="10.42578125" style="1254" customWidth="1"/>
    <col min="13832" max="13834" width="8.7109375" style="1254" customWidth="1"/>
    <col min="13835" max="14080" width="9.7109375" style="1254"/>
    <col min="14081" max="14081" width="26.7109375" style="1254" customWidth="1"/>
    <col min="14082" max="14082" width="10.140625" style="1254" customWidth="1"/>
    <col min="14083" max="14083" width="12.140625" style="1254" customWidth="1"/>
    <col min="14084" max="14084" width="10.28515625" style="1254" customWidth="1"/>
    <col min="14085" max="14086" width="9.7109375" style="1254" customWidth="1"/>
    <col min="14087" max="14087" width="10.42578125" style="1254" customWidth="1"/>
    <col min="14088" max="14090" width="8.7109375" style="1254" customWidth="1"/>
    <col min="14091" max="14336" width="9.7109375" style="1254"/>
    <col min="14337" max="14337" width="26.7109375" style="1254" customWidth="1"/>
    <col min="14338" max="14338" width="10.140625" style="1254" customWidth="1"/>
    <col min="14339" max="14339" width="12.140625" style="1254" customWidth="1"/>
    <col min="14340" max="14340" width="10.28515625" style="1254" customWidth="1"/>
    <col min="14341" max="14342" width="9.7109375" style="1254" customWidth="1"/>
    <col min="14343" max="14343" width="10.42578125" style="1254" customWidth="1"/>
    <col min="14344" max="14346" width="8.7109375" style="1254" customWidth="1"/>
    <col min="14347" max="14592" width="9.7109375" style="1254"/>
    <col min="14593" max="14593" width="26.7109375" style="1254" customWidth="1"/>
    <col min="14594" max="14594" width="10.140625" style="1254" customWidth="1"/>
    <col min="14595" max="14595" width="12.140625" style="1254" customWidth="1"/>
    <col min="14596" max="14596" width="10.28515625" style="1254" customWidth="1"/>
    <col min="14597" max="14598" width="9.7109375" style="1254" customWidth="1"/>
    <col min="14599" max="14599" width="10.42578125" style="1254" customWidth="1"/>
    <col min="14600" max="14602" width="8.7109375" style="1254" customWidth="1"/>
    <col min="14603" max="14848" width="9.7109375" style="1254"/>
    <col min="14849" max="14849" width="26.7109375" style="1254" customWidth="1"/>
    <col min="14850" max="14850" width="10.140625" style="1254" customWidth="1"/>
    <col min="14851" max="14851" width="12.140625" style="1254" customWidth="1"/>
    <col min="14852" max="14852" width="10.28515625" style="1254" customWidth="1"/>
    <col min="14853" max="14854" width="9.7109375" style="1254" customWidth="1"/>
    <col min="14855" max="14855" width="10.42578125" style="1254" customWidth="1"/>
    <col min="14856" max="14858" width="8.7109375" style="1254" customWidth="1"/>
    <col min="14859" max="15104" width="9.7109375" style="1254"/>
    <col min="15105" max="15105" width="26.7109375" style="1254" customWidth="1"/>
    <col min="15106" max="15106" width="10.140625" style="1254" customWidth="1"/>
    <col min="15107" max="15107" width="12.140625" style="1254" customWidth="1"/>
    <col min="15108" max="15108" width="10.28515625" style="1254" customWidth="1"/>
    <col min="15109" max="15110" width="9.7109375" style="1254" customWidth="1"/>
    <col min="15111" max="15111" width="10.42578125" style="1254" customWidth="1"/>
    <col min="15112" max="15114" width="8.7109375" style="1254" customWidth="1"/>
    <col min="15115" max="15360" width="9.7109375" style="1254"/>
    <col min="15361" max="15361" width="26.7109375" style="1254" customWidth="1"/>
    <col min="15362" max="15362" width="10.140625" style="1254" customWidth="1"/>
    <col min="15363" max="15363" width="12.140625" style="1254" customWidth="1"/>
    <col min="15364" max="15364" width="10.28515625" style="1254" customWidth="1"/>
    <col min="15365" max="15366" width="9.7109375" style="1254" customWidth="1"/>
    <col min="15367" max="15367" width="10.42578125" style="1254" customWidth="1"/>
    <col min="15368" max="15370" width="8.7109375" style="1254" customWidth="1"/>
    <col min="15371" max="15616" width="9.7109375" style="1254"/>
    <col min="15617" max="15617" width="26.7109375" style="1254" customWidth="1"/>
    <col min="15618" max="15618" width="10.140625" style="1254" customWidth="1"/>
    <col min="15619" max="15619" width="12.140625" style="1254" customWidth="1"/>
    <col min="15620" max="15620" width="10.28515625" style="1254" customWidth="1"/>
    <col min="15621" max="15622" width="9.7109375" style="1254" customWidth="1"/>
    <col min="15623" max="15623" width="10.42578125" style="1254" customWidth="1"/>
    <col min="15624" max="15626" width="8.7109375" style="1254" customWidth="1"/>
    <col min="15627" max="15872" width="9.7109375" style="1254"/>
    <col min="15873" max="15873" width="26.7109375" style="1254" customWidth="1"/>
    <col min="15874" max="15874" width="10.140625" style="1254" customWidth="1"/>
    <col min="15875" max="15875" width="12.140625" style="1254" customWidth="1"/>
    <col min="15876" max="15876" width="10.28515625" style="1254" customWidth="1"/>
    <col min="15877" max="15878" width="9.7109375" style="1254" customWidth="1"/>
    <col min="15879" max="15879" width="10.42578125" style="1254" customWidth="1"/>
    <col min="15880" max="15882" width="8.7109375" style="1254" customWidth="1"/>
    <col min="15883" max="16128" width="9.7109375" style="1254"/>
    <col min="16129" max="16129" width="26.7109375" style="1254" customWidth="1"/>
    <col min="16130" max="16130" width="10.140625" style="1254" customWidth="1"/>
    <col min="16131" max="16131" width="12.140625" style="1254" customWidth="1"/>
    <col min="16132" max="16132" width="10.28515625" style="1254" customWidth="1"/>
    <col min="16133" max="16134" width="9.7109375" style="1254" customWidth="1"/>
    <col min="16135" max="16135" width="10.42578125" style="1254" customWidth="1"/>
    <col min="16136" max="16138" width="8.7109375" style="1254" customWidth="1"/>
    <col min="16139" max="16384" width="9.7109375" style="1254"/>
  </cols>
  <sheetData>
    <row r="1" spans="1:8" ht="15.75" customHeight="1">
      <c r="A1" s="1921" t="s">
        <v>1737</v>
      </c>
      <c r="B1" s="1257"/>
      <c r="C1" s="1257"/>
      <c r="D1" s="1257"/>
      <c r="E1" s="1257"/>
      <c r="F1" s="1257"/>
      <c r="G1" s="1257"/>
    </row>
    <row r="2" spans="1:8" s="1253" customFormat="1" ht="23.25" customHeight="1">
      <c r="A2" s="1991" t="s">
        <v>935</v>
      </c>
      <c r="B2" s="1991"/>
      <c r="C2" s="1991"/>
      <c r="D2" s="1991"/>
      <c r="E2" s="1991"/>
      <c r="F2" s="1991"/>
      <c r="G2" s="1991"/>
    </row>
    <row r="3" spans="1:8" ht="33" customHeight="1">
      <c r="A3" s="1982" t="s">
        <v>950</v>
      </c>
      <c r="B3" s="1982"/>
      <c r="C3" s="1982"/>
      <c r="D3" s="1982"/>
      <c r="E3" s="1982"/>
      <c r="F3" s="1982"/>
      <c r="G3" s="1982"/>
    </row>
    <row r="4" spans="1:8" ht="13.5" customHeight="1">
      <c r="A4" s="1255">
        <v>2016</v>
      </c>
      <c r="B4" s="578"/>
      <c r="C4" s="578"/>
      <c r="D4" s="578"/>
      <c r="E4" s="578"/>
      <c r="F4" s="578"/>
      <c r="G4" s="1256" t="s">
        <v>918</v>
      </c>
    </row>
    <row r="5" spans="1:8" ht="17.25" customHeight="1">
      <c r="A5" s="2213" t="s">
        <v>700</v>
      </c>
      <c r="B5" s="1259" t="s">
        <v>73</v>
      </c>
      <c r="C5" s="2231" t="s">
        <v>958</v>
      </c>
      <c r="D5" s="1260"/>
      <c r="E5" s="1258" t="s">
        <v>73</v>
      </c>
      <c r="F5" s="1258" t="s">
        <v>73</v>
      </c>
      <c r="G5" s="1258" t="s">
        <v>73</v>
      </c>
    </row>
    <row r="6" spans="1:8" ht="18.75" customHeight="1">
      <c r="A6" s="1983"/>
      <c r="B6" s="115" t="s">
        <v>959</v>
      </c>
      <c r="C6" s="2232"/>
      <c r="D6" s="2226" t="s">
        <v>960</v>
      </c>
      <c r="E6" s="115" t="s">
        <v>961</v>
      </c>
      <c r="F6" s="2234" t="s">
        <v>962</v>
      </c>
      <c r="G6" s="2236" t="s">
        <v>747</v>
      </c>
    </row>
    <row r="7" spans="1:8" ht="17.25" customHeight="1">
      <c r="A7" s="1984"/>
      <c r="B7" s="1244" t="s">
        <v>73</v>
      </c>
      <c r="C7" s="2233"/>
      <c r="D7" s="2227"/>
      <c r="E7" s="1244" t="s">
        <v>73</v>
      </c>
      <c r="F7" s="2235"/>
      <c r="G7" s="2237"/>
    </row>
    <row r="8" spans="1:8" ht="9" customHeight="1">
      <c r="A8" s="582"/>
      <c r="B8" s="582"/>
      <c r="C8" s="582"/>
      <c r="D8" s="577"/>
      <c r="E8" s="577"/>
      <c r="F8" s="577"/>
      <c r="G8" s="577"/>
    </row>
    <row r="9" spans="1:8" s="1262" customFormat="1" ht="21" customHeight="1">
      <c r="A9" s="1245" t="s">
        <v>28</v>
      </c>
      <c r="B9" s="1261">
        <f t="shared" ref="B9:G9" si="0">+B11+B19+B21</f>
        <v>1660.9999999999986</v>
      </c>
      <c r="C9" s="1261">
        <f t="shared" si="0"/>
        <v>1111</v>
      </c>
      <c r="D9" s="1261">
        <f t="shared" si="0"/>
        <v>1225.9999999999998</v>
      </c>
      <c r="E9" s="1261">
        <f t="shared" si="0"/>
        <v>54646</v>
      </c>
      <c r="F9" s="1261">
        <f t="shared" si="0"/>
        <v>1710.0000000000005</v>
      </c>
      <c r="G9" s="1261">
        <f t="shared" si="0"/>
        <v>36922.000000000007</v>
      </c>
      <c r="H9" s="1274"/>
    </row>
    <row r="10" spans="1:8" ht="14.1" customHeight="1">
      <c r="A10" s="1263"/>
      <c r="B10" s="1275"/>
      <c r="C10" s="1275"/>
      <c r="D10" s="1275"/>
      <c r="E10" s="1275"/>
      <c r="F10" s="1275"/>
      <c r="G10" s="1275"/>
      <c r="H10" s="1276"/>
    </row>
    <row r="11" spans="1:8" ht="21" customHeight="1">
      <c r="A11" s="598" t="s">
        <v>942</v>
      </c>
      <c r="B11" s="1261">
        <f t="shared" ref="B11:G11" si="1">SUM(B13:B17)</f>
        <v>1624.9999999999986</v>
      </c>
      <c r="C11" s="1261">
        <f t="shared" si="1"/>
        <v>996</v>
      </c>
      <c r="D11" s="1261">
        <f t="shared" si="1"/>
        <v>1214.9999999999998</v>
      </c>
      <c r="E11" s="1261">
        <f t="shared" si="1"/>
        <v>52227</v>
      </c>
      <c r="F11" s="1261">
        <f t="shared" si="1"/>
        <v>1585.0000000000005</v>
      </c>
      <c r="G11" s="1261">
        <f t="shared" si="1"/>
        <v>35852.000000000007</v>
      </c>
      <c r="H11" s="1276"/>
    </row>
    <row r="12" spans="1:8" ht="13.5" customHeight="1">
      <c r="A12" s="577"/>
      <c r="B12" s="1266"/>
      <c r="C12" s="1266"/>
      <c r="D12" s="1266"/>
      <c r="E12" s="1266"/>
      <c r="F12" s="1266"/>
      <c r="G12" s="1266"/>
      <c r="H12" s="1276"/>
    </row>
    <row r="13" spans="1:8" ht="13.5" customHeight="1">
      <c r="A13" s="608" t="s">
        <v>943</v>
      </c>
      <c r="B13" s="1266">
        <v>255.00000000000009</v>
      </c>
      <c r="C13" s="1266">
        <v>365.00000000000006</v>
      </c>
      <c r="D13" s="1266">
        <v>277.00000000000017</v>
      </c>
      <c r="E13" s="1266">
        <v>17224</v>
      </c>
      <c r="F13" s="1266">
        <v>432.00000000000011</v>
      </c>
      <c r="G13" s="1266">
        <v>10058.000000000005</v>
      </c>
      <c r="H13" s="1276"/>
    </row>
    <row r="14" spans="1:8" ht="13.5" customHeight="1">
      <c r="A14" s="608" t="s">
        <v>944</v>
      </c>
      <c r="B14" s="1266">
        <v>488.99999999999926</v>
      </c>
      <c r="C14" s="1266">
        <v>383.99999999999994</v>
      </c>
      <c r="D14" s="1266">
        <v>520.99999999999966</v>
      </c>
      <c r="E14" s="1266">
        <v>11874.999999999993</v>
      </c>
      <c r="F14" s="1266">
        <v>174.0000000000002</v>
      </c>
      <c r="G14" s="1266">
        <v>8979.9999999999945</v>
      </c>
      <c r="H14" s="1276"/>
    </row>
    <row r="15" spans="1:8" ht="13.5" customHeight="1">
      <c r="A15" s="608" t="s">
        <v>945</v>
      </c>
      <c r="B15" s="1266">
        <v>735.99999999999943</v>
      </c>
      <c r="C15" s="1266">
        <v>113.99999999999996</v>
      </c>
      <c r="D15" s="1266">
        <v>135.99999999999997</v>
      </c>
      <c r="E15" s="1266">
        <v>15021.000000000007</v>
      </c>
      <c r="F15" s="1266">
        <v>693.00000000000023</v>
      </c>
      <c r="G15" s="1266">
        <v>11455.000000000005</v>
      </c>
      <c r="H15" s="1276"/>
    </row>
    <row r="16" spans="1:8" ht="13.5" customHeight="1">
      <c r="A16" s="608" t="s">
        <v>956</v>
      </c>
      <c r="B16" s="1266">
        <v>77.999999999999986</v>
      </c>
      <c r="C16" s="1266">
        <v>90.000000000000028</v>
      </c>
      <c r="D16" s="1266">
        <v>222.99999999999994</v>
      </c>
      <c r="E16" s="1266">
        <v>5650.9999999999973</v>
      </c>
      <c r="F16" s="1266">
        <v>199.99999999999997</v>
      </c>
      <c r="G16" s="1266">
        <v>4013.9999999999995</v>
      </c>
      <c r="H16" s="1276"/>
    </row>
    <row r="17" spans="1:8" ht="13.5" customHeight="1">
      <c r="A17" s="608" t="s">
        <v>957</v>
      </c>
      <c r="B17" s="1266">
        <v>67</v>
      </c>
      <c r="C17" s="789">
        <v>43.000000000000007</v>
      </c>
      <c r="D17" s="789">
        <v>57.999999999999986</v>
      </c>
      <c r="E17" s="1266">
        <v>2456</v>
      </c>
      <c r="F17" s="789">
        <v>86.000000000000014</v>
      </c>
      <c r="G17" s="1266">
        <v>1345</v>
      </c>
      <c r="H17" s="1276"/>
    </row>
    <row r="18" spans="1:8" ht="13.5" customHeight="1">
      <c r="A18" s="577"/>
      <c r="B18" s="580"/>
      <c r="C18" s="580"/>
      <c r="D18" s="580"/>
      <c r="E18" s="580"/>
      <c r="F18" s="580"/>
      <c r="G18" s="580"/>
      <c r="H18" s="1276"/>
    </row>
    <row r="19" spans="1:8" ht="13.5" customHeight="1">
      <c r="A19" s="598" t="s">
        <v>948</v>
      </c>
      <c r="B19" s="1261">
        <v>6</v>
      </c>
      <c r="C19" s="747">
        <v>0</v>
      </c>
      <c r="D19" s="747">
        <v>0</v>
      </c>
      <c r="E19" s="1261">
        <v>1003.0000000000003</v>
      </c>
      <c r="F19" s="1261">
        <v>45</v>
      </c>
      <c r="G19" s="1261">
        <v>387.00000000000006</v>
      </c>
      <c r="H19" s="1276"/>
    </row>
    <row r="20" spans="1:8" ht="7.5" customHeight="1">
      <c r="A20" s="577"/>
      <c r="B20" s="1261"/>
      <c r="C20" s="1261"/>
      <c r="D20" s="1261"/>
      <c r="E20" s="1261"/>
      <c r="F20" s="1261"/>
      <c r="G20" s="1261"/>
      <c r="H20" s="1276"/>
    </row>
    <row r="21" spans="1:8" ht="13.5" customHeight="1">
      <c r="A21" s="598" t="s">
        <v>949</v>
      </c>
      <c r="B21" s="1261">
        <v>29.999999999999989</v>
      </c>
      <c r="C21" s="1261">
        <v>115.00000000000004</v>
      </c>
      <c r="D21" s="1261">
        <v>11.000000000000004</v>
      </c>
      <c r="E21" s="1261">
        <v>1415.9999999999998</v>
      </c>
      <c r="F21" s="1272">
        <v>80</v>
      </c>
      <c r="G21" s="1261">
        <v>683.00000000000011</v>
      </c>
      <c r="H21" s="1276"/>
    </row>
    <row r="22" spans="1:8" ht="5.25" customHeight="1" thickBot="1">
      <c r="A22" s="614"/>
      <c r="B22" s="614"/>
      <c r="C22" s="614"/>
      <c r="D22" s="614"/>
      <c r="E22" s="614"/>
      <c r="F22" s="614"/>
      <c r="G22" s="614"/>
    </row>
    <row r="23" spans="1:8" ht="3.75" customHeight="1" thickTop="1">
      <c r="A23" s="577"/>
      <c r="B23" s="577"/>
      <c r="C23" s="577"/>
      <c r="D23" s="577"/>
      <c r="E23" s="577"/>
      <c r="F23" s="577"/>
      <c r="G23" s="577"/>
    </row>
    <row r="24" spans="1:8" s="1252" customFormat="1" ht="17.25" customHeight="1">
      <c r="A24" s="2210" t="s">
        <v>930</v>
      </c>
      <c r="B24" s="2210"/>
      <c r="C24" s="2210"/>
      <c r="D24" s="2210"/>
      <c r="E24" s="2210"/>
      <c r="F24" s="1251"/>
      <c r="G24" s="1251"/>
    </row>
    <row r="25" spans="1:8" ht="18" customHeight="1">
      <c r="A25" s="1257"/>
      <c r="B25" s="1257"/>
      <c r="C25" s="1257"/>
      <c r="D25" s="1257"/>
      <c r="E25" s="1257"/>
      <c r="F25" s="1257"/>
      <c r="G25" s="1257"/>
    </row>
    <row r="26" spans="1:8" ht="18" customHeight="1">
      <c r="A26" s="1257"/>
      <c r="B26" s="1257"/>
      <c r="C26" s="1257"/>
      <c r="D26" s="1257"/>
      <c r="E26" s="1257"/>
      <c r="F26" s="1257"/>
      <c r="G26" s="1257"/>
    </row>
    <row r="27" spans="1:8" ht="18" customHeight="1">
      <c r="A27" s="1257"/>
      <c r="B27" s="1257"/>
      <c r="C27" s="1257"/>
      <c r="D27" s="1257"/>
      <c r="E27" s="1257"/>
      <c r="F27" s="1257"/>
      <c r="G27" s="1257"/>
    </row>
    <row r="28" spans="1:8" ht="18" customHeight="1">
      <c r="A28" s="1257"/>
      <c r="B28" s="1257"/>
      <c r="C28" s="1257"/>
      <c r="D28" s="1257"/>
      <c r="E28" s="1257"/>
      <c r="F28" s="1257"/>
      <c r="G28" s="1257"/>
    </row>
    <row r="29" spans="1:8" ht="18" customHeight="1">
      <c r="A29" s="1257"/>
      <c r="B29" s="1257"/>
      <c r="C29" s="1257"/>
      <c r="D29" s="1257"/>
      <c r="E29" s="1257"/>
      <c r="F29" s="1257"/>
      <c r="G29" s="1257"/>
    </row>
    <row r="30" spans="1:8" ht="18" customHeight="1">
      <c r="A30" s="1257"/>
      <c r="B30" s="1257"/>
      <c r="C30" s="1257"/>
      <c r="D30" s="1257"/>
      <c r="E30" s="1257"/>
      <c r="F30" s="1257"/>
      <c r="G30" s="1257"/>
    </row>
    <row r="31" spans="1:8" ht="18" customHeight="1">
      <c r="A31" s="1257"/>
      <c r="B31" s="1257"/>
      <c r="C31" s="1257"/>
      <c r="D31" s="1257"/>
      <c r="E31" s="1257"/>
      <c r="F31" s="1257"/>
      <c r="G31" s="1257"/>
    </row>
    <row r="32" spans="1:8" ht="18" customHeight="1">
      <c r="A32" s="1257"/>
      <c r="B32" s="1257"/>
      <c r="C32" s="1257"/>
      <c r="D32" s="1257"/>
      <c r="E32" s="1257"/>
      <c r="F32" s="1257"/>
      <c r="G32" s="1257"/>
    </row>
    <row r="33" spans="1:7" ht="18" customHeight="1">
      <c r="A33" s="1257"/>
      <c r="B33" s="1257"/>
      <c r="C33" s="1257"/>
      <c r="D33" s="1257"/>
      <c r="E33" s="1257"/>
      <c r="F33" s="1257"/>
      <c r="G33" s="1257"/>
    </row>
    <row r="34" spans="1:7" ht="18" customHeight="1">
      <c r="A34" s="1257"/>
      <c r="B34" s="1257"/>
      <c r="C34" s="1257"/>
      <c r="D34" s="1257"/>
      <c r="E34" s="1257"/>
      <c r="F34" s="1257"/>
      <c r="G34" s="1257"/>
    </row>
    <row r="35" spans="1:7" ht="18" customHeight="1">
      <c r="A35" s="1257"/>
      <c r="B35" s="1257"/>
      <c r="C35" s="1257"/>
      <c r="D35" s="1257"/>
      <c r="E35" s="1257"/>
      <c r="F35" s="1257"/>
      <c r="G35" s="1257"/>
    </row>
    <row r="36" spans="1:7" ht="18" customHeight="1">
      <c r="A36" s="1257"/>
      <c r="B36" s="1257"/>
      <c r="C36" s="1257"/>
      <c r="D36" s="1257"/>
      <c r="E36" s="1257"/>
      <c r="F36" s="1257"/>
      <c r="G36" s="1257"/>
    </row>
    <row r="37" spans="1:7" ht="18" customHeight="1">
      <c r="A37" s="1257"/>
      <c r="B37" s="1257"/>
      <c r="C37" s="1257"/>
      <c r="D37" s="1257"/>
      <c r="E37" s="1257"/>
      <c r="F37" s="1257"/>
      <c r="G37" s="1257"/>
    </row>
    <row r="38" spans="1:7" ht="18" customHeight="1">
      <c r="A38" s="1257"/>
      <c r="B38" s="1257"/>
      <c r="C38" s="1257"/>
      <c r="D38" s="1257"/>
      <c r="E38" s="1257"/>
      <c r="F38" s="1257"/>
      <c r="G38" s="1257"/>
    </row>
    <row r="39" spans="1:7" ht="18" customHeight="1">
      <c r="A39" s="1257"/>
      <c r="B39" s="1257"/>
      <c r="C39" s="1257"/>
      <c r="D39" s="1257"/>
      <c r="E39" s="1257"/>
      <c r="F39" s="1257"/>
      <c r="G39" s="1257"/>
    </row>
    <row r="40" spans="1:7" ht="18" customHeight="1">
      <c r="A40" s="1257"/>
      <c r="B40" s="1257"/>
      <c r="C40" s="1257"/>
      <c r="D40" s="1257"/>
      <c r="E40" s="1257"/>
      <c r="F40" s="1257"/>
      <c r="G40" s="1257"/>
    </row>
    <row r="41" spans="1:7" ht="18" customHeight="1">
      <c r="A41" s="1257"/>
      <c r="B41" s="1257"/>
      <c r="C41" s="1257"/>
      <c r="D41" s="1257"/>
      <c r="E41" s="1257"/>
      <c r="F41" s="1257"/>
      <c r="G41" s="1257"/>
    </row>
    <row r="42" spans="1:7" ht="18" customHeight="1">
      <c r="A42" s="1257"/>
      <c r="B42" s="1257"/>
      <c r="C42" s="1257"/>
      <c r="D42" s="1257"/>
      <c r="E42" s="1257"/>
      <c r="F42" s="1257"/>
      <c r="G42" s="1257"/>
    </row>
    <row r="43" spans="1:7" ht="18" customHeight="1">
      <c r="A43" s="1257"/>
      <c r="B43" s="1257"/>
      <c r="C43" s="1257"/>
      <c r="D43" s="1257"/>
      <c r="E43" s="1257"/>
      <c r="F43" s="1257"/>
      <c r="G43" s="1257"/>
    </row>
    <row r="44" spans="1:7" ht="18" customHeight="1">
      <c r="A44" s="1257"/>
      <c r="B44" s="1257"/>
      <c r="C44" s="1257"/>
      <c r="D44" s="1257"/>
      <c r="E44" s="1257"/>
      <c r="F44" s="1257"/>
      <c r="G44" s="1257"/>
    </row>
    <row r="45" spans="1:7" ht="18" customHeight="1">
      <c r="A45" s="1257"/>
      <c r="B45" s="1257"/>
      <c r="C45" s="1257"/>
      <c r="D45" s="1257"/>
      <c r="E45" s="1257"/>
      <c r="F45" s="1257"/>
      <c r="G45" s="1257"/>
    </row>
    <row r="46" spans="1:7" ht="18" customHeight="1">
      <c r="A46" s="1257"/>
      <c r="B46" s="1257"/>
      <c r="C46" s="1257"/>
      <c r="D46" s="1257"/>
      <c r="E46" s="1257"/>
      <c r="F46" s="1257"/>
      <c r="G46" s="1257"/>
    </row>
    <row r="47" spans="1:7" ht="18" customHeight="1">
      <c r="A47" s="1257"/>
      <c r="B47" s="1257"/>
      <c r="C47" s="1257"/>
      <c r="D47" s="1257"/>
      <c r="E47" s="1257"/>
      <c r="F47" s="1257"/>
      <c r="G47" s="1257"/>
    </row>
    <row r="48" spans="1:7" ht="18" customHeight="1">
      <c r="A48" s="1257"/>
      <c r="B48" s="1257"/>
      <c r="C48" s="1257"/>
      <c r="D48" s="1257"/>
      <c r="E48" s="1257"/>
      <c r="F48" s="1257"/>
      <c r="G48" s="1257"/>
    </row>
    <row r="49" spans="1:7" ht="18" customHeight="1">
      <c r="A49" s="1257"/>
      <c r="B49" s="1257"/>
      <c r="C49" s="1257"/>
      <c r="D49" s="1257"/>
      <c r="E49" s="1257"/>
      <c r="F49" s="1257"/>
      <c r="G49" s="1257"/>
    </row>
    <row r="50" spans="1:7" ht="18" customHeight="1">
      <c r="A50" s="1257"/>
      <c r="B50" s="1257"/>
      <c r="C50" s="1257"/>
      <c r="D50" s="1257"/>
      <c r="E50" s="1257"/>
      <c r="F50" s="1257"/>
      <c r="G50" s="1257"/>
    </row>
    <row r="51" spans="1:7" ht="18" customHeight="1">
      <c r="A51" s="1257"/>
      <c r="B51" s="1257"/>
      <c r="C51" s="1257"/>
      <c r="D51" s="1257"/>
      <c r="E51" s="1257"/>
      <c r="F51" s="1257"/>
      <c r="G51" s="1257"/>
    </row>
    <row r="52" spans="1:7" ht="18" customHeight="1">
      <c r="A52" s="1257"/>
      <c r="B52" s="1257"/>
      <c r="C52" s="1257"/>
      <c r="D52" s="1257"/>
      <c r="E52" s="1257"/>
      <c r="F52" s="1257"/>
      <c r="G52" s="1257"/>
    </row>
    <row r="53" spans="1:7" ht="18" customHeight="1">
      <c r="A53" s="1257"/>
      <c r="B53" s="1257"/>
      <c r="C53" s="1257"/>
      <c r="D53" s="1257"/>
      <c r="E53" s="1257"/>
      <c r="F53" s="1257"/>
      <c r="G53" s="1257"/>
    </row>
    <row r="54" spans="1:7" ht="18" customHeight="1">
      <c r="A54" s="1257"/>
      <c r="B54" s="1257"/>
      <c r="C54" s="1257"/>
      <c r="D54" s="1257"/>
      <c r="E54" s="1257"/>
      <c r="F54" s="1257"/>
      <c r="G54" s="1257"/>
    </row>
    <row r="55" spans="1:7" ht="18" customHeight="1">
      <c r="A55" s="1257"/>
      <c r="B55" s="1257"/>
      <c r="C55" s="1257"/>
      <c r="D55" s="1257"/>
      <c r="E55" s="1257"/>
      <c r="F55" s="1257"/>
      <c r="G55" s="1257"/>
    </row>
    <row r="56" spans="1:7" ht="18" customHeight="1">
      <c r="A56" s="1257"/>
      <c r="B56" s="1257"/>
      <c r="C56" s="1257"/>
      <c r="D56" s="1257"/>
      <c r="E56" s="1257"/>
      <c r="F56" s="1257"/>
      <c r="G56" s="1257"/>
    </row>
    <row r="57" spans="1:7" ht="18" customHeight="1">
      <c r="A57" s="1257"/>
      <c r="B57" s="1257"/>
      <c r="C57" s="1257"/>
      <c r="D57" s="1257"/>
      <c r="E57" s="1257"/>
      <c r="F57" s="1257"/>
      <c r="G57" s="1257"/>
    </row>
    <row r="58" spans="1:7" ht="18" customHeight="1">
      <c r="A58" s="1257"/>
      <c r="B58" s="1257"/>
      <c r="C58" s="1257"/>
      <c r="D58" s="1257"/>
      <c r="E58" s="1257"/>
      <c r="F58" s="1257"/>
      <c r="G58" s="1257"/>
    </row>
    <row r="59" spans="1:7" ht="18" customHeight="1">
      <c r="A59" s="1257"/>
      <c r="B59" s="1257"/>
      <c r="C59" s="1257"/>
      <c r="D59" s="1257"/>
      <c r="E59" s="1257"/>
      <c r="F59" s="1257"/>
      <c r="G59" s="1257"/>
    </row>
    <row r="60" spans="1:7" ht="18" customHeight="1">
      <c r="A60" s="1257"/>
      <c r="B60" s="1257"/>
      <c r="C60" s="1257"/>
      <c r="D60" s="1257"/>
      <c r="E60" s="1257"/>
      <c r="F60" s="1257"/>
      <c r="G60" s="1257"/>
    </row>
    <row r="61" spans="1:7" ht="18" customHeight="1">
      <c r="A61" s="1257"/>
      <c r="B61" s="1257"/>
      <c r="C61" s="1257"/>
      <c r="D61" s="1257"/>
      <c r="E61" s="1257"/>
      <c r="F61" s="1257"/>
      <c r="G61" s="1257"/>
    </row>
    <row r="62" spans="1:7" ht="18" customHeight="1">
      <c r="A62" s="1257"/>
      <c r="B62" s="1257"/>
      <c r="C62" s="1257"/>
      <c r="D62" s="1257"/>
      <c r="E62" s="1257"/>
      <c r="F62" s="1257"/>
      <c r="G62" s="1257"/>
    </row>
    <row r="63" spans="1:7" ht="18" customHeight="1">
      <c r="A63" s="1257"/>
      <c r="B63" s="1257"/>
      <c r="C63" s="1257"/>
      <c r="D63" s="1257"/>
      <c r="E63" s="1257"/>
      <c r="F63" s="1257"/>
      <c r="G63" s="1257"/>
    </row>
    <row r="64" spans="1:7" ht="18" customHeight="1">
      <c r="A64" s="1257"/>
      <c r="B64" s="1257"/>
      <c r="C64" s="1257"/>
      <c r="D64" s="1257"/>
      <c r="E64" s="1257"/>
      <c r="F64" s="1257"/>
      <c r="G64" s="1257"/>
    </row>
    <row r="65" spans="1:7" ht="18" customHeight="1">
      <c r="A65" s="1257"/>
      <c r="B65" s="1257"/>
      <c r="C65" s="1257"/>
      <c r="D65" s="1257"/>
      <c r="E65" s="1257"/>
      <c r="F65" s="1257"/>
      <c r="G65" s="1257"/>
    </row>
    <row r="66" spans="1:7" ht="18" customHeight="1">
      <c r="A66" s="1257"/>
      <c r="B66" s="1257"/>
      <c r="C66" s="1257"/>
      <c r="D66" s="1257"/>
      <c r="E66" s="1257"/>
      <c r="F66" s="1257"/>
      <c r="G66" s="1257"/>
    </row>
    <row r="67" spans="1:7" ht="18" customHeight="1">
      <c r="A67" s="1257"/>
      <c r="B67" s="1257"/>
      <c r="C67" s="1257"/>
      <c r="D67" s="1257"/>
      <c r="E67" s="1257"/>
      <c r="F67" s="1257"/>
      <c r="G67" s="1257"/>
    </row>
    <row r="68" spans="1:7" ht="18" customHeight="1">
      <c r="A68" s="1257"/>
      <c r="B68" s="1257"/>
      <c r="C68" s="1257"/>
      <c r="D68" s="1257"/>
      <c r="E68" s="1257"/>
      <c r="F68" s="1257"/>
      <c r="G68" s="1257"/>
    </row>
    <row r="69" spans="1:7" ht="18" customHeight="1">
      <c r="A69" s="1257"/>
      <c r="B69" s="1257"/>
      <c r="C69" s="1257"/>
      <c r="D69" s="1257"/>
      <c r="E69" s="1257"/>
      <c r="F69" s="1257"/>
      <c r="G69" s="1257"/>
    </row>
    <row r="70" spans="1:7" ht="17.100000000000001" customHeight="1">
      <c r="A70" s="1257"/>
      <c r="B70" s="1257"/>
      <c r="C70" s="1257"/>
      <c r="D70" s="1257"/>
      <c r="E70" s="1257"/>
      <c r="F70" s="1257"/>
      <c r="G70" s="1257"/>
    </row>
    <row r="71" spans="1:7" ht="17.100000000000001" customHeight="1">
      <c r="A71" s="1257"/>
      <c r="B71" s="1257"/>
      <c r="C71" s="1257"/>
      <c r="D71" s="1257"/>
      <c r="E71" s="1257"/>
      <c r="F71" s="1257"/>
      <c r="G71" s="1257"/>
    </row>
    <row r="72" spans="1:7" ht="17.100000000000001" customHeight="1">
      <c r="A72" s="1257"/>
      <c r="B72" s="1257"/>
      <c r="C72" s="1257"/>
      <c r="D72" s="1257"/>
      <c r="E72" s="1257"/>
      <c r="F72" s="1257"/>
      <c r="G72" s="1257"/>
    </row>
    <row r="73" spans="1:7" ht="17.100000000000001" customHeight="1">
      <c r="A73" s="1257"/>
      <c r="B73" s="1257"/>
      <c r="C73" s="1257"/>
      <c r="D73" s="1257"/>
      <c r="E73" s="1257"/>
      <c r="F73" s="1257"/>
      <c r="G73" s="1257"/>
    </row>
    <row r="74" spans="1:7" ht="17.100000000000001" customHeight="1">
      <c r="A74" s="1257"/>
      <c r="B74" s="1257"/>
      <c r="C74" s="1257"/>
      <c r="D74" s="1257"/>
      <c r="E74" s="1257"/>
      <c r="F74" s="1257"/>
      <c r="G74" s="1257"/>
    </row>
    <row r="75" spans="1:7" ht="17.100000000000001" customHeight="1">
      <c r="A75" s="1257"/>
      <c r="B75" s="1257"/>
      <c r="C75" s="1257"/>
      <c r="D75" s="1257"/>
      <c r="E75" s="1257"/>
      <c r="F75" s="1257"/>
      <c r="G75" s="1257"/>
    </row>
    <row r="76" spans="1:7" ht="17.100000000000001" customHeight="1">
      <c r="A76" s="1257"/>
      <c r="B76" s="1257"/>
      <c r="C76" s="1257"/>
      <c r="D76" s="1257"/>
      <c r="E76" s="1257"/>
      <c r="F76" s="1257"/>
      <c r="G76" s="1257"/>
    </row>
    <row r="77" spans="1:7" ht="17.100000000000001" customHeight="1">
      <c r="A77" s="1257"/>
      <c r="B77" s="1257"/>
      <c r="C77" s="1257"/>
      <c r="D77" s="1257"/>
      <c r="E77" s="1257"/>
      <c r="F77" s="1257"/>
      <c r="G77" s="1257"/>
    </row>
    <row r="78" spans="1:7" ht="17.100000000000001" customHeight="1">
      <c r="A78" s="1257"/>
      <c r="B78" s="1257"/>
      <c r="C78" s="1257"/>
      <c r="D78" s="1257"/>
      <c r="E78" s="1257"/>
      <c r="F78" s="1257"/>
      <c r="G78" s="1257"/>
    </row>
    <row r="79" spans="1:7" ht="17.100000000000001" customHeight="1">
      <c r="A79" s="1257"/>
      <c r="B79" s="1257"/>
      <c r="C79" s="1257"/>
      <c r="D79" s="1257"/>
      <c r="E79" s="1257"/>
      <c r="F79" s="1257"/>
      <c r="G79" s="1257"/>
    </row>
    <row r="80" spans="1:7" ht="17.100000000000001" customHeight="1">
      <c r="A80" s="1257"/>
      <c r="B80" s="1257"/>
      <c r="C80" s="1257"/>
      <c r="D80" s="1257"/>
      <c r="E80" s="1257"/>
      <c r="F80" s="1257"/>
      <c r="G80" s="1257"/>
    </row>
    <row r="81" spans="1:7" ht="17.100000000000001" customHeight="1">
      <c r="A81" s="1257"/>
      <c r="B81" s="1257"/>
      <c r="C81" s="1257"/>
      <c r="D81" s="1257"/>
      <c r="E81" s="1257"/>
      <c r="F81" s="1257"/>
      <c r="G81" s="1257"/>
    </row>
    <row r="82" spans="1:7" ht="17.100000000000001" customHeight="1">
      <c r="A82" s="1257"/>
      <c r="B82" s="1257"/>
      <c r="C82" s="1257"/>
      <c r="D82" s="1257"/>
      <c r="E82" s="1257"/>
      <c r="F82" s="1257"/>
      <c r="G82" s="1257"/>
    </row>
    <row r="83" spans="1:7" ht="17.100000000000001" customHeight="1">
      <c r="A83" s="1257"/>
      <c r="B83" s="1257"/>
      <c r="C83" s="1257"/>
      <c r="D83" s="1257"/>
      <c r="E83" s="1257"/>
      <c r="F83" s="1257"/>
      <c r="G83" s="1257"/>
    </row>
    <row r="84" spans="1:7" ht="17.100000000000001" customHeight="1">
      <c r="A84" s="1257"/>
      <c r="B84" s="1257"/>
      <c r="C84" s="1257"/>
      <c r="D84" s="1257"/>
      <c r="E84" s="1257"/>
      <c r="F84" s="1257"/>
      <c r="G84" s="1257"/>
    </row>
    <row r="85" spans="1:7" ht="17.100000000000001" customHeight="1">
      <c r="A85" s="1257"/>
      <c r="B85" s="1257"/>
      <c r="C85" s="1257"/>
      <c r="D85" s="1257"/>
      <c r="E85" s="1257"/>
      <c r="F85" s="1257"/>
      <c r="G85" s="1257"/>
    </row>
    <row r="86" spans="1:7" ht="17.100000000000001" customHeight="1">
      <c r="A86" s="1257"/>
      <c r="B86" s="1257"/>
      <c r="C86" s="1257"/>
      <c r="D86" s="1257"/>
      <c r="E86" s="1257"/>
      <c r="F86" s="1257"/>
      <c r="G86" s="1257"/>
    </row>
    <row r="87" spans="1:7" ht="17.100000000000001" customHeight="1">
      <c r="A87" s="1257"/>
      <c r="B87" s="1257"/>
      <c r="C87" s="1257"/>
      <c r="D87" s="1257"/>
      <c r="E87" s="1257"/>
      <c r="F87" s="1257"/>
      <c r="G87" s="1257"/>
    </row>
    <row r="88" spans="1:7" ht="17.100000000000001" customHeight="1">
      <c r="A88" s="1257"/>
      <c r="B88" s="1257"/>
      <c r="C88" s="1257"/>
      <c r="D88" s="1257"/>
      <c r="E88" s="1257"/>
      <c r="F88" s="1257"/>
      <c r="G88" s="1257"/>
    </row>
    <row r="89" spans="1:7" ht="17.100000000000001" customHeight="1">
      <c r="A89" s="1257"/>
      <c r="B89" s="1257"/>
      <c r="C89" s="1257"/>
      <c r="D89" s="1257"/>
      <c r="E89" s="1257"/>
      <c r="F89" s="1257"/>
      <c r="G89" s="1257"/>
    </row>
    <row r="90" spans="1:7" ht="17.100000000000001" customHeight="1">
      <c r="A90" s="1257"/>
      <c r="B90" s="1257"/>
      <c r="C90" s="1257"/>
      <c r="D90" s="1257"/>
      <c r="E90" s="1257"/>
      <c r="F90" s="1257"/>
      <c r="G90" s="1257"/>
    </row>
    <row r="91" spans="1:7" ht="17.100000000000001" customHeight="1">
      <c r="A91" s="1257"/>
      <c r="B91" s="1257"/>
      <c r="C91" s="1257"/>
      <c r="D91" s="1257"/>
      <c r="E91" s="1257"/>
      <c r="F91" s="1257"/>
      <c r="G91" s="1257"/>
    </row>
    <row r="92" spans="1:7" ht="17.100000000000001" customHeight="1">
      <c r="A92" s="1257"/>
      <c r="B92" s="1257"/>
      <c r="C92" s="1257"/>
      <c r="D92" s="1257"/>
      <c r="E92" s="1257"/>
      <c r="F92" s="1257"/>
      <c r="G92" s="1257"/>
    </row>
    <row r="93" spans="1:7" ht="17.100000000000001" customHeight="1">
      <c r="A93" s="1257"/>
      <c r="B93" s="1257"/>
      <c r="C93" s="1257"/>
      <c r="D93" s="1257"/>
      <c r="E93" s="1257"/>
      <c r="F93" s="1257"/>
      <c r="G93" s="1257"/>
    </row>
    <row r="94" spans="1:7" ht="17.100000000000001" customHeight="1">
      <c r="A94" s="1257"/>
      <c r="B94" s="1257"/>
      <c r="C94" s="1257"/>
      <c r="D94" s="1257"/>
      <c r="E94" s="1257"/>
      <c r="F94" s="1257"/>
      <c r="G94" s="1257"/>
    </row>
    <row r="95" spans="1:7" ht="17.100000000000001" customHeight="1">
      <c r="A95" s="1257"/>
      <c r="B95" s="1257"/>
      <c r="C95" s="1257"/>
      <c r="D95" s="1257"/>
      <c r="E95" s="1257"/>
      <c r="F95" s="1257"/>
      <c r="G95" s="1257"/>
    </row>
    <row r="96" spans="1:7" ht="17.100000000000001" customHeight="1">
      <c r="A96" s="1257"/>
      <c r="B96" s="1257"/>
      <c r="C96" s="1257"/>
      <c r="D96" s="1257"/>
      <c r="E96" s="1257"/>
      <c r="F96" s="1257"/>
      <c r="G96" s="1257"/>
    </row>
    <row r="97" spans="1:7" ht="17.100000000000001" customHeight="1">
      <c r="A97" s="1257"/>
      <c r="B97" s="1257"/>
      <c r="C97" s="1257"/>
      <c r="D97" s="1257"/>
      <c r="E97" s="1257"/>
      <c r="F97" s="1257"/>
      <c r="G97" s="1257"/>
    </row>
    <row r="98" spans="1:7" ht="17.100000000000001" customHeight="1">
      <c r="A98" s="1257"/>
      <c r="B98" s="1257"/>
      <c r="C98" s="1257"/>
      <c r="D98" s="1257"/>
      <c r="E98" s="1257"/>
      <c r="F98" s="1257"/>
      <c r="G98" s="1257"/>
    </row>
    <row r="99" spans="1:7" ht="17.100000000000001" customHeight="1">
      <c r="A99" s="1257"/>
      <c r="B99" s="1257"/>
      <c r="C99" s="1257"/>
      <c r="D99" s="1257"/>
      <c r="E99" s="1257"/>
      <c r="F99" s="1257"/>
      <c r="G99" s="1257"/>
    </row>
    <row r="100" spans="1:7" ht="17.100000000000001" customHeight="1">
      <c r="A100" s="1257"/>
      <c r="B100" s="1257"/>
      <c r="C100" s="1257"/>
      <c r="D100" s="1257"/>
      <c r="E100" s="1257"/>
      <c r="F100" s="1257"/>
      <c r="G100" s="1257"/>
    </row>
    <row r="101" spans="1:7" ht="17.100000000000001" customHeight="1">
      <c r="A101" s="1257"/>
      <c r="B101" s="1257"/>
      <c r="C101" s="1257"/>
      <c r="D101" s="1257"/>
      <c r="E101" s="1257"/>
      <c r="F101" s="1257"/>
      <c r="G101" s="1257"/>
    </row>
    <row r="102" spans="1:7" ht="17.100000000000001" customHeight="1">
      <c r="A102" s="1257"/>
      <c r="B102" s="1257"/>
      <c r="C102" s="1257"/>
      <c r="D102" s="1257"/>
      <c r="E102" s="1257"/>
      <c r="F102" s="1257"/>
      <c r="G102" s="1257"/>
    </row>
    <row r="103" spans="1:7" ht="17.100000000000001" customHeight="1">
      <c r="A103" s="1257"/>
      <c r="B103" s="1257"/>
      <c r="C103" s="1257"/>
      <c r="D103" s="1257"/>
      <c r="E103" s="1257"/>
      <c r="F103" s="1257"/>
      <c r="G103" s="1257"/>
    </row>
    <row r="104" spans="1:7" ht="17.100000000000001" customHeight="1">
      <c r="A104" s="1257"/>
      <c r="B104" s="1257"/>
      <c r="C104" s="1257"/>
      <c r="D104" s="1257"/>
      <c r="E104" s="1257"/>
      <c r="F104" s="1257"/>
      <c r="G104" s="1257"/>
    </row>
    <row r="105" spans="1:7" ht="17.100000000000001" customHeight="1">
      <c r="A105" s="1257"/>
      <c r="B105" s="1257"/>
      <c r="C105" s="1257"/>
      <c r="D105" s="1257"/>
      <c r="E105" s="1257"/>
      <c r="F105" s="1257"/>
      <c r="G105" s="1257"/>
    </row>
    <row r="106" spans="1:7" ht="17.100000000000001" customHeight="1">
      <c r="A106" s="1257"/>
      <c r="B106" s="1257"/>
      <c r="C106" s="1257"/>
      <c r="D106" s="1257"/>
      <c r="E106" s="1257"/>
      <c r="F106" s="1257"/>
      <c r="G106" s="1257"/>
    </row>
    <row r="107" spans="1:7" ht="17.100000000000001" customHeight="1">
      <c r="A107" s="1257"/>
      <c r="B107" s="1257"/>
      <c r="C107" s="1257"/>
      <c r="D107" s="1257"/>
      <c r="E107" s="1257"/>
      <c r="F107" s="1257"/>
      <c r="G107" s="1257"/>
    </row>
    <row r="108" spans="1:7" ht="17.100000000000001" customHeight="1">
      <c r="A108" s="1257"/>
      <c r="B108" s="1257"/>
      <c r="C108" s="1257"/>
      <c r="D108" s="1257"/>
      <c r="E108" s="1257"/>
      <c r="F108" s="1257"/>
      <c r="G108" s="1257"/>
    </row>
    <row r="109" spans="1:7" ht="17.100000000000001" customHeight="1">
      <c r="A109" s="1257"/>
      <c r="B109" s="1257"/>
      <c r="C109" s="1257"/>
      <c r="D109" s="1257"/>
      <c r="E109" s="1257"/>
      <c r="F109" s="1257"/>
      <c r="G109" s="1257"/>
    </row>
    <row r="110" spans="1:7" ht="17.100000000000001" customHeight="1">
      <c r="A110" s="1257"/>
      <c r="B110" s="1257"/>
      <c r="C110" s="1257"/>
      <c r="D110" s="1257"/>
      <c r="E110" s="1257"/>
      <c r="F110" s="1257"/>
      <c r="G110" s="1257"/>
    </row>
    <row r="111" spans="1:7" ht="17.100000000000001" customHeight="1">
      <c r="A111" s="1257"/>
      <c r="B111" s="1257"/>
      <c r="C111" s="1257"/>
      <c r="D111" s="1257"/>
      <c r="E111" s="1257"/>
      <c r="F111" s="1257"/>
      <c r="G111" s="1257"/>
    </row>
    <row r="112" spans="1:7" ht="17.100000000000001" customHeight="1">
      <c r="A112" s="1257"/>
      <c r="B112" s="1257"/>
      <c r="C112" s="1257"/>
      <c r="D112" s="1257"/>
      <c r="E112" s="1257"/>
      <c r="F112" s="1257"/>
      <c r="G112" s="1257"/>
    </row>
    <row r="113" spans="1:7" ht="17.100000000000001" customHeight="1">
      <c r="A113" s="1257"/>
      <c r="B113" s="1257"/>
      <c r="C113" s="1257"/>
      <c r="D113" s="1257"/>
      <c r="E113" s="1257"/>
      <c r="F113" s="1257"/>
      <c r="G113" s="1257"/>
    </row>
    <row r="114" spans="1:7" ht="17.100000000000001" customHeight="1">
      <c r="A114" s="1257"/>
      <c r="B114" s="1257"/>
      <c r="C114" s="1257"/>
      <c r="D114" s="1257"/>
      <c r="E114" s="1257"/>
      <c r="F114" s="1257"/>
      <c r="G114" s="1257"/>
    </row>
    <row r="115" spans="1:7" ht="17.100000000000001" customHeight="1">
      <c r="A115" s="1257"/>
      <c r="B115" s="1257"/>
      <c r="C115" s="1257"/>
      <c r="D115" s="1257"/>
      <c r="E115" s="1257"/>
      <c r="F115" s="1257"/>
      <c r="G115" s="1257"/>
    </row>
    <row r="116" spans="1:7" ht="17.100000000000001" customHeight="1">
      <c r="A116" s="1257"/>
      <c r="B116" s="1257"/>
      <c r="C116" s="1257"/>
      <c r="D116" s="1257"/>
      <c r="E116" s="1257"/>
      <c r="F116" s="1257"/>
      <c r="G116" s="1257"/>
    </row>
    <row r="117" spans="1:7" ht="17.100000000000001" customHeight="1">
      <c r="A117" s="1257"/>
      <c r="B117" s="1257"/>
      <c r="C117" s="1257"/>
      <c r="D117" s="1257"/>
      <c r="E117" s="1257"/>
      <c r="F117" s="1257"/>
      <c r="G117" s="1257"/>
    </row>
    <row r="118" spans="1:7" ht="17.100000000000001" customHeight="1">
      <c r="A118" s="1257"/>
      <c r="B118" s="1257"/>
      <c r="C118" s="1257"/>
      <c r="D118" s="1257"/>
      <c r="E118" s="1257"/>
      <c r="F118" s="1257"/>
      <c r="G118" s="1257"/>
    </row>
    <row r="119" spans="1:7" ht="17.100000000000001" customHeight="1">
      <c r="A119" s="1257"/>
      <c r="B119" s="1257"/>
      <c r="C119" s="1257"/>
      <c r="D119" s="1257"/>
      <c r="E119" s="1257"/>
      <c r="F119" s="1257"/>
      <c r="G119" s="1257"/>
    </row>
    <row r="120" spans="1:7" ht="17.100000000000001" customHeight="1">
      <c r="A120" s="1257"/>
      <c r="B120" s="1257"/>
      <c r="C120" s="1257"/>
      <c r="D120" s="1257"/>
      <c r="E120" s="1257"/>
      <c r="F120" s="1257"/>
      <c r="G120" s="1257"/>
    </row>
    <row r="121" spans="1:7" ht="17.100000000000001" customHeight="1">
      <c r="A121" s="1257"/>
      <c r="B121" s="1257"/>
      <c r="C121" s="1257"/>
      <c r="D121" s="1257"/>
      <c r="E121" s="1257"/>
      <c r="F121" s="1257"/>
      <c r="G121" s="1257"/>
    </row>
    <row r="122" spans="1:7" ht="17.100000000000001" customHeight="1">
      <c r="A122" s="1257"/>
      <c r="B122" s="1257"/>
      <c r="C122" s="1257"/>
      <c r="D122" s="1257"/>
      <c r="E122" s="1257"/>
      <c r="F122" s="1257"/>
      <c r="G122" s="1257"/>
    </row>
    <row r="123" spans="1:7" ht="17.100000000000001" customHeight="1">
      <c r="A123" s="1257"/>
      <c r="B123" s="1257"/>
      <c r="C123" s="1257"/>
      <c r="D123" s="1257"/>
      <c r="E123" s="1257"/>
      <c r="F123" s="1257"/>
      <c r="G123" s="1257"/>
    </row>
    <row r="124" spans="1:7" ht="17.100000000000001" customHeight="1">
      <c r="A124" s="1257"/>
      <c r="B124" s="1257"/>
      <c r="C124" s="1257"/>
      <c r="D124" s="1257"/>
      <c r="E124" s="1257"/>
      <c r="F124" s="1257"/>
      <c r="G124" s="1257"/>
    </row>
    <row r="125" spans="1:7" ht="17.100000000000001" customHeight="1">
      <c r="A125" s="1257"/>
      <c r="B125" s="1257"/>
      <c r="C125" s="1257"/>
      <c r="D125" s="1257"/>
      <c r="E125" s="1257"/>
      <c r="F125" s="1257"/>
      <c r="G125" s="1257"/>
    </row>
    <row r="126" spans="1:7" ht="17.100000000000001" customHeight="1">
      <c r="A126" s="1257"/>
      <c r="B126" s="1257"/>
      <c r="C126" s="1257"/>
      <c r="D126" s="1257"/>
      <c r="E126" s="1257"/>
      <c r="F126" s="1257"/>
      <c r="G126" s="1257"/>
    </row>
    <row r="127" spans="1:7" ht="17.100000000000001" customHeight="1">
      <c r="A127" s="1257"/>
      <c r="B127" s="1257"/>
      <c r="C127" s="1257"/>
      <c r="D127" s="1257"/>
      <c r="E127" s="1257"/>
      <c r="F127" s="1257"/>
      <c r="G127" s="1257"/>
    </row>
    <row r="128" spans="1:7" ht="17.100000000000001" customHeight="1">
      <c r="A128" s="1257"/>
      <c r="B128" s="1257"/>
      <c r="C128" s="1257"/>
      <c r="D128" s="1257"/>
      <c r="E128" s="1257"/>
      <c r="F128" s="1257"/>
      <c r="G128" s="1257"/>
    </row>
    <row r="129" spans="1:7" ht="17.100000000000001" customHeight="1">
      <c r="A129" s="1257"/>
      <c r="B129" s="1257"/>
      <c r="C129" s="1257"/>
      <c r="D129" s="1257"/>
      <c r="E129" s="1257"/>
      <c r="F129" s="1257"/>
      <c r="G129" s="1257"/>
    </row>
    <row r="130" spans="1:7" ht="17.100000000000001" customHeight="1">
      <c r="A130" s="1257"/>
      <c r="B130" s="1257"/>
      <c r="C130" s="1257"/>
      <c r="D130" s="1257"/>
      <c r="E130" s="1257"/>
      <c r="F130" s="1257"/>
      <c r="G130" s="1257"/>
    </row>
    <row r="131" spans="1:7" ht="17.100000000000001" customHeight="1">
      <c r="A131" s="1257"/>
      <c r="B131" s="1257"/>
      <c r="C131" s="1257"/>
      <c r="D131" s="1257"/>
      <c r="E131" s="1257"/>
      <c r="F131" s="1257"/>
      <c r="G131" s="1257"/>
    </row>
    <row r="132" spans="1:7" ht="17.100000000000001" customHeight="1">
      <c r="A132" s="1257"/>
      <c r="B132" s="1257"/>
      <c r="C132" s="1257"/>
      <c r="D132" s="1257"/>
      <c r="E132" s="1257"/>
      <c r="F132" s="1257"/>
      <c r="G132" s="1257"/>
    </row>
    <row r="133" spans="1:7">
      <c r="A133" s="1257"/>
      <c r="B133" s="1257"/>
      <c r="C133" s="1257"/>
      <c r="D133" s="1257"/>
      <c r="E133" s="1257"/>
      <c r="F133" s="1257"/>
      <c r="G133" s="1257"/>
    </row>
    <row r="134" spans="1:7">
      <c r="A134" s="1257"/>
      <c r="B134" s="1257"/>
      <c r="C134" s="1257"/>
      <c r="D134" s="1257"/>
      <c r="E134" s="1257"/>
      <c r="F134" s="1257"/>
      <c r="G134" s="1257"/>
    </row>
    <row r="135" spans="1:7">
      <c r="A135" s="1257"/>
      <c r="B135" s="1257"/>
      <c r="C135" s="1257"/>
      <c r="D135" s="1257"/>
      <c r="E135" s="1257"/>
      <c r="F135" s="1257"/>
      <c r="G135" s="1257"/>
    </row>
    <row r="136" spans="1:7">
      <c r="A136" s="1257"/>
      <c r="B136" s="1257"/>
      <c r="C136" s="1257"/>
      <c r="D136" s="1257"/>
      <c r="E136" s="1257"/>
      <c r="F136" s="1257"/>
      <c r="G136" s="1257"/>
    </row>
    <row r="137" spans="1:7">
      <c r="A137" s="1257"/>
      <c r="B137" s="1257"/>
      <c r="C137" s="1257"/>
      <c r="D137" s="1257"/>
      <c r="E137" s="1257"/>
      <c r="F137" s="1257"/>
      <c r="G137" s="1257"/>
    </row>
    <row r="138" spans="1:7">
      <c r="A138" s="1257"/>
      <c r="B138" s="1257"/>
      <c r="C138" s="1257"/>
      <c r="D138" s="1257"/>
      <c r="E138" s="1257"/>
      <c r="F138" s="1257"/>
      <c r="G138" s="1257"/>
    </row>
    <row r="139" spans="1:7">
      <c r="A139" s="1257"/>
      <c r="B139" s="1257"/>
      <c r="C139" s="1257"/>
      <c r="D139" s="1257"/>
      <c r="E139" s="1257"/>
      <c r="F139" s="1257"/>
      <c r="G139" s="1257"/>
    </row>
    <row r="140" spans="1:7">
      <c r="A140" s="1257"/>
      <c r="B140" s="1257"/>
      <c r="C140" s="1257"/>
      <c r="D140" s="1257"/>
      <c r="E140" s="1257"/>
      <c r="F140" s="1257"/>
      <c r="G140" s="1257"/>
    </row>
    <row r="141" spans="1:7">
      <c r="A141" s="1257"/>
      <c r="B141" s="1257"/>
      <c r="C141" s="1257"/>
      <c r="D141" s="1257"/>
      <c r="E141" s="1257"/>
      <c r="F141" s="1257"/>
      <c r="G141" s="1257"/>
    </row>
    <row r="142" spans="1:7">
      <c r="A142" s="1257"/>
      <c r="B142" s="1257"/>
      <c r="C142" s="1257"/>
      <c r="D142" s="1257"/>
      <c r="E142" s="1257"/>
      <c r="F142" s="1257"/>
      <c r="G142" s="1257"/>
    </row>
    <row r="143" spans="1:7">
      <c r="A143" s="1257"/>
      <c r="B143" s="1257"/>
      <c r="C143" s="1257"/>
      <c r="D143" s="1257"/>
      <c r="E143" s="1257"/>
      <c r="F143" s="1257"/>
      <c r="G143" s="1257"/>
    </row>
    <row r="144" spans="1:7">
      <c r="A144" s="1257"/>
      <c r="B144" s="1257"/>
      <c r="C144" s="1257"/>
      <c r="D144" s="1257"/>
      <c r="E144" s="1257"/>
      <c r="F144" s="1257"/>
      <c r="G144" s="1257"/>
    </row>
    <row r="145" spans="1:7">
      <c r="A145" s="1257"/>
      <c r="B145" s="1257"/>
      <c r="C145" s="1257"/>
      <c r="D145" s="1257"/>
      <c r="E145" s="1257"/>
      <c r="F145" s="1257"/>
      <c r="G145" s="1257"/>
    </row>
    <row r="146" spans="1:7">
      <c r="A146" s="1257"/>
      <c r="B146" s="1257"/>
      <c r="C146" s="1257"/>
      <c r="D146" s="1257"/>
      <c r="E146" s="1257"/>
      <c r="F146" s="1257"/>
      <c r="G146" s="1257"/>
    </row>
    <row r="147" spans="1:7">
      <c r="A147" s="1257"/>
      <c r="B147" s="1257"/>
      <c r="C147" s="1257"/>
      <c r="D147" s="1257"/>
      <c r="E147" s="1257"/>
      <c r="F147" s="1257"/>
      <c r="G147" s="1257"/>
    </row>
    <row r="148" spans="1:7">
      <c r="A148" s="1257"/>
      <c r="B148" s="1257"/>
      <c r="C148" s="1257"/>
      <c r="D148" s="1257"/>
      <c r="E148" s="1257"/>
      <c r="F148" s="1257"/>
      <c r="G148" s="1257"/>
    </row>
    <row r="149" spans="1:7">
      <c r="A149" s="1257"/>
      <c r="B149" s="1257"/>
      <c r="C149" s="1257"/>
      <c r="D149" s="1257"/>
      <c r="E149" s="1257"/>
      <c r="F149" s="1257"/>
      <c r="G149" s="1257"/>
    </row>
    <row r="150" spans="1:7">
      <c r="A150" s="1257"/>
      <c r="B150" s="1257"/>
      <c r="C150" s="1257"/>
      <c r="D150" s="1257"/>
      <c r="E150" s="1257"/>
      <c r="F150" s="1257"/>
      <c r="G150" s="1257"/>
    </row>
    <row r="151" spans="1:7">
      <c r="A151" s="1257"/>
      <c r="B151" s="1257"/>
      <c r="C151" s="1257"/>
      <c r="D151" s="1257"/>
      <c r="E151" s="1257"/>
      <c r="F151" s="1257"/>
      <c r="G151" s="1257"/>
    </row>
    <row r="152" spans="1:7">
      <c r="A152" s="1257"/>
      <c r="B152" s="1257"/>
      <c r="C152" s="1257"/>
      <c r="D152" s="1257"/>
      <c r="E152" s="1257"/>
      <c r="F152" s="1257"/>
      <c r="G152" s="1257"/>
    </row>
    <row r="153" spans="1:7">
      <c r="A153" s="1257"/>
      <c r="B153" s="1257"/>
      <c r="C153" s="1257"/>
      <c r="D153" s="1257"/>
      <c r="E153" s="1257"/>
      <c r="F153" s="1257"/>
      <c r="G153" s="1257"/>
    </row>
    <row r="154" spans="1:7">
      <c r="A154" s="1257"/>
      <c r="B154" s="1257"/>
      <c r="C154" s="1257"/>
      <c r="D154" s="1257"/>
      <c r="E154" s="1257"/>
      <c r="F154" s="1257"/>
      <c r="G154" s="1257"/>
    </row>
    <row r="155" spans="1:7">
      <c r="A155" s="1257"/>
      <c r="B155" s="1257"/>
      <c r="C155" s="1257"/>
      <c r="D155" s="1257"/>
      <c r="E155" s="1257"/>
      <c r="F155" s="1257"/>
      <c r="G155" s="1257"/>
    </row>
    <row r="156" spans="1:7">
      <c r="A156" s="1257"/>
      <c r="B156" s="1257"/>
      <c r="C156" s="1257"/>
      <c r="D156" s="1257"/>
      <c r="E156" s="1257"/>
      <c r="F156" s="1257"/>
      <c r="G156" s="1257"/>
    </row>
    <row r="157" spans="1:7">
      <c r="A157" s="1257"/>
      <c r="B157" s="1257"/>
      <c r="C157" s="1257"/>
      <c r="D157" s="1257"/>
      <c r="E157" s="1257"/>
      <c r="F157" s="1257"/>
      <c r="G157" s="1257"/>
    </row>
    <row r="158" spans="1:7">
      <c r="A158" s="1257"/>
      <c r="B158" s="1257"/>
      <c r="C158" s="1257"/>
      <c r="D158" s="1257"/>
      <c r="E158" s="1257"/>
      <c r="F158" s="1257"/>
      <c r="G158" s="1257"/>
    </row>
    <row r="159" spans="1:7">
      <c r="A159" s="1257"/>
      <c r="B159" s="1257"/>
      <c r="C159" s="1257"/>
      <c r="D159" s="1257"/>
      <c r="E159" s="1257"/>
      <c r="F159" s="1257"/>
      <c r="G159" s="1257"/>
    </row>
    <row r="160" spans="1:7">
      <c r="A160" s="1257"/>
      <c r="B160" s="1257"/>
      <c r="C160" s="1257"/>
      <c r="D160" s="1257"/>
      <c r="E160" s="1257"/>
      <c r="F160" s="1257"/>
      <c r="G160" s="1257"/>
    </row>
    <row r="161" spans="1:7">
      <c r="A161" s="1257"/>
      <c r="B161" s="1257"/>
      <c r="C161" s="1257"/>
      <c r="D161" s="1257"/>
      <c r="E161" s="1257"/>
      <c r="F161" s="1257"/>
      <c r="G161" s="1257"/>
    </row>
    <row r="162" spans="1:7">
      <c r="A162" s="1257"/>
      <c r="B162" s="1257"/>
      <c r="C162" s="1257"/>
      <c r="D162" s="1257"/>
      <c r="E162" s="1257"/>
      <c r="F162" s="1257"/>
      <c r="G162" s="1257"/>
    </row>
    <row r="163" spans="1:7">
      <c r="A163" s="1257"/>
      <c r="B163" s="1257"/>
      <c r="C163" s="1257"/>
      <c r="D163" s="1257"/>
      <c r="E163" s="1257"/>
      <c r="F163" s="1257"/>
      <c r="G163" s="1257"/>
    </row>
    <row r="164" spans="1:7">
      <c r="A164" s="1257"/>
      <c r="B164" s="1257"/>
      <c r="C164" s="1257"/>
      <c r="D164" s="1257"/>
      <c r="E164" s="1257"/>
      <c r="F164" s="1257"/>
      <c r="G164" s="1257"/>
    </row>
    <row r="165" spans="1:7">
      <c r="A165" s="1257"/>
      <c r="B165" s="1257"/>
      <c r="C165" s="1257"/>
      <c r="D165" s="1257"/>
      <c r="E165" s="1257"/>
      <c r="F165" s="1257"/>
      <c r="G165" s="1257"/>
    </row>
    <row r="166" spans="1:7">
      <c r="A166" s="1257"/>
      <c r="B166" s="1257"/>
      <c r="C166" s="1257"/>
      <c r="D166" s="1257"/>
      <c r="E166" s="1257"/>
      <c r="F166" s="1257"/>
      <c r="G166" s="1257"/>
    </row>
    <row r="167" spans="1:7">
      <c r="A167" s="1257"/>
      <c r="B167" s="1257"/>
      <c r="C167" s="1257"/>
      <c r="D167" s="1257"/>
      <c r="E167" s="1257"/>
      <c r="F167" s="1257"/>
      <c r="G167" s="1257"/>
    </row>
    <row r="168" spans="1:7">
      <c r="A168" s="1257"/>
      <c r="B168" s="1257"/>
      <c r="C168" s="1257"/>
      <c r="D168" s="1257"/>
      <c r="E168" s="1257"/>
      <c r="F168" s="1257"/>
      <c r="G168" s="1257"/>
    </row>
    <row r="169" spans="1:7">
      <c r="A169" s="1257"/>
      <c r="B169" s="1257"/>
      <c r="C169" s="1257"/>
      <c r="D169" s="1257"/>
      <c r="E169" s="1257"/>
      <c r="F169" s="1257"/>
      <c r="G169" s="1257"/>
    </row>
    <row r="170" spans="1:7">
      <c r="A170" s="1257"/>
      <c r="B170" s="1257"/>
      <c r="C170" s="1257"/>
      <c r="D170" s="1257"/>
      <c r="E170" s="1257"/>
      <c r="F170" s="1257"/>
      <c r="G170" s="1257"/>
    </row>
    <row r="171" spans="1:7">
      <c r="A171" s="1257"/>
      <c r="B171" s="1257"/>
      <c r="C171" s="1257"/>
      <c r="D171" s="1257"/>
      <c r="E171" s="1257"/>
      <c r="F171" s="1257"/>
      <c r="G171" s="1257"/>
    </row>
    <row r="172" spans="1:7">
      <c r="A172" s="1257"/>
      <c r="B172" s="1257"/>
      <c r="C172" s="1257"/>
      <c r="D172" s="1257"/>
      <c r="E172" s="1257"/>
      <c r="F172" s="1257"/>
      <c r="G172" s="1257"/>
    </row>
    <row r="173" spans="1:7">
      <c r="A173" s="1257"/>
      <c r="B173" s="1257"/>
      <c r="C173" s="1257"/>
      <c r="D173" s="1257"/>
      <c r="E173" s="1257"/>
      <c r="F173" s="1257"/>
      <c r="G173" s="1257"/>
    </row>
    <row r="174" spans="1:7">
      <c r="A174" s="1257"/>
      <c r="B174" s="1257"/>
      <c r="C174" s="1257"/>
      <c r="D174" s="1257"/>
      <c r="E174" s="1257"/>
      <c r="F174" s="1257"/>
      <c r="G174" s="1257"/>
    </row>
    <row r="175" spans="1:7">
      <c r="A175" s="1257"/>
      <c r="B175" s="1257"/>
      <c r="C175" s="1257"/>
      <c r="D175" s="1257"/>
      <c r="E175" s="1257"/>
      <c r="F175" s="1257"/>
      <c r="G175" s="1257"/>
    </row>
    <row r="176" spans="1:7">
      <c r="A176" s="1257"/>
      <c r="B176" s="1257"/>
      <c r="C176" s="1257"/>
      <c r="D176" s="1257"/>
      <c r="E176" s="1257"/>
      <c r="F176" s="1257"/>
      <c r="G176" s="1257"/>
    </row>
    <row r="177" spans="1:7">
      <c r="A177" s="1257"/>
      <c r="B177" s="1257"/>
      <c r="C177" s="1257"/>
      <c r="D177" s="1257"/>
      <c r="E177" s="1257"/>
      <c r="F177" s="1257"/>
      <c r="G177" s="1257"/>
    </row>
    <row r="178" spans="1:7">
      <c r="A178" s="1257"/>
      <c r="B178" s="1257"/>
      <c r="C178" s="1257"/>
      <c r="D178" s="1257"/>
      <c r="E178" s="1257"/>
      <c r="F178" s="1257"/>
      <c r="G178" s="1257"/>
    </row>
    <row r="179" spans="1:7">
      <c r="A179" s="1257"/>
      <c r="B179" s="1257"/>
      <c r="C179" s="1257"/>
      <c r="D179" s="1257"/>
      <c r="E179" s="1257"/>
      <c r="F179" s="1257"/>
      <c r="G179" s="1257"/>
    </row>
    <row r="180" spans="1:7">
      <c r="A180" s="1257"/>
      <c r="B180" s="1257"/>
      <c r="C180" s="1257"/>
      <c r="D180" s="1257"/>
      <c r="E180" s="1257"/>
      <c r="F180" s="1257"/>
      <c r="G180" s="1257"/>
    </row>
    <row r="181" spans="1:7">
      <c r="A181" s="1257"/>
      <c r="B181" s="1257"/>
      <c r="C181" s="1257"/>
      <c r="D181" s="1257"/>
      <c r="E181" s="1257"/>
      <c r="F181" s="1257"/>
      <c r="G181" s="1257"/>
    </row>
    <row r="182" spans="1:7">
      <c r="A182" s="1257"/>
      <c r="B182" s="1257"/>
      <c r="C182" s="1257"/>
      <c r="D182" s="1257"/>
      <c r="E182" s="1257"/>
      <c r="F182" s="1257"/>
      <c r="G182" s="1257"/>
    </row>
    <row r="183" spans="1:7">
      <c r="A183" s="1257"/>
      <c r="B183" s="1257"/>
      <c r="C183" s="1257"/>
      <c r="D183" s="1257"/>
      <c r="E183" s="1257"/>
      <c r="F183" s="1257"/>
      <c r="G183" s="1257"/>
    </row>
    <row r="184" spans="1:7">
      <c r="A184" s="1257"/>
      <c r="B184" s="1257"/>
      <c r="C184" s="1257"/>
      <c r="D184" s="1257"/>
      <c r="E184" s="1257"/>
      <c r="F184" s="1257"/>
      <c r="G184" s="1257"/>
    </row>
    <row r="185" spans="1:7">
      <c r="A185" s="1257"/>
      <c r="B185" s="1257"/>
      <c r="C185" s="1257"/>
      <c r="D185" s="1257"/>
      <c r="E185" s="1257"/>
      <c r="F185" s="1257"/>
      <c r="G185" s="1257"/>
    </row>
    <row r="186" spans="1:7">
      <c r="A186" s="1257"/>
      <c r="B186" s="1257"/>
      <c r="C186" s="1257"/>
      <c r="D186" s="1257"/>
      <c r="E186" s="1257"/>
      <c r="F186" s="1257"/>
      <c r="G186" s="1257"/>
    </row>
    <row r="187" spans="1:7">
      <c r="A187" s="1257"/>
      <c r="B187" s="1257"/>
      <c r="C187" s="1257"/>
      <c r="D187" s="1257"/>
      <c r="E187" s="1257"/>
      <c r="F187" s="1257"/>
      <c r="G187" s="1257"/>
    </row>
    <row r="188" spans="1:7">
      <c r="A188" s="1257"/>
      <c r="B188" s="1257"/>
      <c r="C188" s="1257"/>
      <c r="D188" s="1257"/>
      <c r="E188" s="1257"/>
      <c r="F188" s="1257"/>
      <c r="G188" s="1257"/>
    </row>
    <row r="189" spans="1:7">
      <c r="A189" s="1257"/>
      <c r="B189" s="1257"/>
      <c r="C189" s="1257"/>
      <c r="D189" s="1257"/>
      <c r="E189" s="1257"/>
      <c r="F189" s="1257"/>
      <c r="G189" s="1257"/>
    </row>
    <row r="190" spans="1:7">
      <c r="A190" s="1257"/>
      <c r="B190" s="1257"/>
      <c r="C190" s="1257"/>
      <c r="D190" s="1257"/>
      <c r="E190" s="1257"/>
      <c r="F190" s="1257"/>
      <c r="G190" s="1257"/>
    </row>
    <row r="191" spans="1:7">
      <c r="A191" s="1257"/>
      <c r="B191" s="1257"/>
      <c r="C191" s="1257"/>
      <c r="D191" s="1257"/>
      <c r="E191" s="1257"/>
      <c r="F191" s="1257"/>
      <c r="G191" s="1257"/>
    </row>
    <row r="192" spans="1:7">
      <c r="A192" s="1257"/>
      <c r="B192" s="1257"/>
      <c r="C192" s="1257"/>
      <c r="D192" s="1257"/>
      <c r="E192" s="1257"/>
      <c r="F192" s="1257"/>
      <c r="G192" s="1257"/>
    </row>
    <row r="193" spans="1:7">
      <c r="A193" s="1257"/>
      <c r="B193" s="1257"/>
      <c r="C193" s="1257"/>
      <c r="D193" s="1257"/>
      <c r="E193" s="1257"/>
      <c r="F193" s="1257"/>
      <c r="G193" s="1257"/>
    </row>
    <row r="194" spans="1:7">
      <c r="A194" s="1257"/>
      <c r="B194" s="1257"/>
      <c r="C194" s="1257"/>
      <c r="D194" s="1257"/>
      <c r="E194" s="1257"/>
      <c r="F194" s="1257"/>
      <c r="G194" s="1257"/>
    </row>
    <row r="195" spans="1:7">
      <c r="A195" s="1257"/>
      <c r="B195" s="1257"/>
      <c r="C195" s="1257"/>
      <c r="D195" s="1257"/>
      <c r="E195" s="1257"/>
      <c r="F195" s="1257"/>
      <c r="G195" s="1257"/>
    </row>
    <row r="196" spans="1:7">
      <c r="A196" s="1257"/>
      <c r="B196" s="1257"/>
      <c r="C196" s="1257"/>
      <c r="D196" s="1257"/>
      <c r="E196" s="1257"/>
      <c r="F196" s="1257"/>
      <c r="G196" s="1257"/>
    </row>
    <row r="197" spans="1:7">
      <c r="A197" s="1257"/>
      <c r="B197" s="1257"/>
      <c r="C197" s="1257"/>
      <c r="D197" s="1257"/>
      <c r="E197" s="1257"/>
      <c r="F197" s="1257"/>
      <c r="G197" s="1257"/>
    </row>
    <row r="198" spans="1:7">
      <c r="A198" s="1257"/>
      <c r="B198" s="1257"/>
      <c r="C198" s="1257"/>
      <c r="D198" s="1257"/>
      <c r="E198" s="1257"/>
      <c r="F198" s="1257"/>
      <c r="G198" s="1257"/>
    </row>
    <row r="199" spans="1:7">
      <c r="A199" s="1257"/>
      <c r="B199" s="1257"/>
      <c r="C199" s="1257"/>
      <c r="D199" s="1257"/>
      <c r="E199" s="1257"/>
      <c r="F199" s="1257"/>
      <c r="G199" s="1257"/>
    </row>
    <row r="200" spans="1:7">
      <c r="A200" s="1257"/>
      <c r="B200" s="1257"/>
      <c r="C200" s="1257"/>
      <c r="D200" s="1257"/>
      <c r="E200" s="1257"/>
      <c r="F200" s="1257"/>
      <c r="G200" s="1257"/>
    </row>
    <row r="201" spans="1:7">
      <c r="A201" s="1257"/>
      <c r="B201" s="1257"/>
      <c r="C201" s="1257"/>
      <c r="D201" s="1257"/>
      <c r="E201" s="1257"/>
      <c r="F201" s="1257"/>
      <c r="G201" s="1257"/>
    </row>
    <row r="202" spans="1:7">
      <c r="A202" s="1257"/>
      <c r="B202" s="1257"/>
      <c r="C202" s="1257"/>
      <c r="D202" s="1257"/>
      <c r="E202" s="1257"/>
      <c r="F202" s="1257"/>
      <c r="G202" s="1257"/>
    </row>
    <row r="203" spans="1:7">
      <c r="A203" s="1257"/>
      <c r="B203" s="1257"/>
      <c r="C203" s="1257"/>
      <c r="D203" s="1257"/>
      <c r="E203" s="1257"/>
      <c r="F203" s="1257"/>
      <c r="G203" s="1257"/>
    </row>
    <row r="204" spans="1:7">
      <c r="A204" s="1257"/>
      <c r="B204" s="1257"/>
      <c r="C204" s="1257"/>
      <c r="D204" s="1257"/>
      <c r="E204" s="1257"/>
      <c r="F204" s="1257"/>
      <c r="G204" s="1257"/>
    </row>
    <row r="205" spans="1:7">
      <c r="A205" s="1257"/>
      <c r="B205" s="1257"/>
      <c r="C205" s="1257"/>
      <c r="D205" s="1257"/>
      <c r="E205" s="1257"/>
      <c r="F205" s="1257"/>
      <c r="G205" s="1257"/>
    </row>
    <row r="206" spans="1:7">
      <c r="A206" s="1257"/>
      <c r="B206" s="1257"/>
      <c r="C206" s="1257"/>
      <c r="D206" s="1257"/>
      <c r="E206" s="1257"/>
      <c r="F206" s="1257"/>
      <c r="G206" s="1257"/>
    </row>
    <row r="207" spans="1:7">
      <c r="A207" s="1257"/>
      <c r="B207" s="1257"/>
      <c r="C207" s="1257"/>
      <c r="D207" s="1257"/>
      <c r="E207" s="1257"/>
      <c r="F207" s="1257"/>
      <c r="G207" s="1257"/>
    </row>
    <row r="208" spans="1:7">
      <c r="A208" s="1257"/>
      <c r="B208" s="1257"/>
      <c r="C208" s="1257"/>
      <c r="D208" s="1257"/>
      <c r="E208" s="1257"/>
      <c r="F208" s="1257"/>
      <c r="G208" s="1257"/>
    </row>
    <row r="209" spans="1:7">
      <c r="A209" s="1257"/>
      <c r="B209" s="1257"/>
      <c r="C209" s="1257"/>
      <c r="D209" s="1257"/>
      <c r="E209" s="1257"/>
      <c r="F209" s="1257"/>
      <c r="G209" s="1257"/>
    </row>
    <row r="210" spans="1:7">
      <c r="A210" s="1257"/>
      <c r="B210" s="1257"/>
      <c r="C210" s="1257"/>
      <c r="D210" s="1257"/>
      <c r="E210" s="1257"/>
      <c r="F210" s="1257"/>
      <c r="G210" s="1257"/>
    </row>
    <row r="211" spans="1:7">
      <c r="A211" s="1257"/>
      <c r="B211" s="1257"/>
      <c r="C211" s="1257"/>
      <c r="D211" s="1257"/>
      <c r="E211" s="1257"/>
      <c r="F211" s="1257"/>
      <c r="G211" s="1257"/>
    </row>
    <row r="212" spans="1:7">
      <c r="A212" s="1257"/>
      <c r="B212" s="1257"/>
      <c r="C212" s="1257"/>
      <c r="D212" s="1257"/>
      <c r="E212" s="1257"/>
      <c r="F212" s="1257"/>
      <c r="G212" s="1257"/>
    </row>
    <row r="213" spans="1:7">
      <c r="A213" s="1257"/>
      <c r="B213" s="1257"/>
      <c r="C213" s="1257"/>
      <c r="D213" s="1257"/>
      <c r="E213" s="1257"/>
      <c r="F213" s="1257"/>
      <c r="G213" s="1257"/>
    </row>
    <row r="214" spans="1:7">
      <c r="A214" s="1257"/>
      <c r="B214" s="1257"/>
      <c r="C214" s="1257"/>
      <c r="D214" s="1257"/>
      <c r="E214" s="1257"/>
      <c r="F214" s="1257"/>
      <c r="G214" s="1257"/>
    </row>
    <row r="215" spans="1:7">
      <c r="A215" s="1257"/>
      <c r="B215" s="1257"/>
      <c r="C215" s="1257"/>
      <c r="D215" s="1257"/>
      <c r="E215" s="1257"/>
      <c r="F215" s="1257"/>
      <c r="G215" s="1257"/>
    </row>
    <row r="216" spans="1:7">
      <c r="A216" s="1257"/>
      <c r="B216" s="1257"/>
      <c r="C216" s="1257"/>
      <c r="D216" s="1257"/>
      <c r="E216" s="1257"/>
      <c r="F216" s="1257"/>
      <c r="G216" s="1257"/>
    </row>
    <row r="217" spans="1:7">
      <c r="A217" s="1257"/>
      <c r="B217" s="1257"/>
      <c r="C217" s="1257"/>
      <c r="D217" s="1257"/>
      <c r="E217" s="1257"/>
      <c r="F217" s="1257"/>
      <c r="G217" s="1257"/>
    </row>
    <row r="218" spans="1:7">
      <c r="A218" s="1257"/>
      <c r="B218" s="1257"/>
      <c r="C218" s="1257"/>
      <c r="D218" s="1257"/>
      <c r="E218" s="1257"/>
      <c r="F218" s="1257"/>
      <c r="G218" s="1257"/>
    </row>
    <row r="219" spans="1:7">
      <c r="A219" s="1257"/>
      <c r="B219" s="1257"/>
      <c r="C219" s="1257"/>
      <c r="D219" s="1257"/>
      <c r="E219" s="1257"/>
      <c r="F219" s="1257"/>
      <c r="G219" s="1257"/>
    </row>
    <row r="220" spans="1:7">
      <c r="A220" s="1257"/>
      <c r="B220" s="1257"/>
      <c r="C220" s="1257"/>
      <c r="D220" s="1257"/>
      <c r="E220" s="1257"/>
      <c r="F220" s="1257"/>
      <c r="G220" s="1257"/>
    </row>
    <row r="221" spans="1:7">
      <c r="A221" s="1257"/>
      <c r="B221" s="1257"/>
      <c r="C221" s="1257"/>
      <c r="D221" s="1257"/>
      <c r="E221" s="1257"/>
      <c r="F221" s="1257"/>
      <c r="G221" s="1257"/>
    </row>
    <row r="222" spans="1:7">
      <c r="A222" s="1257"/>
      <c r="B222" s="1257"/>
      <c r="C222" s="1257"/>
      <c r="D222" s="1257"/>
      <c r="E222" s="1257"/>
      <c r="F222" s="1257"/>
      <c r="G222" s="1257"/>
    </row>
    <row r="223" spans="1:7">
      <c r="A223" s="1257"/>
      <c r="B223" s="1257"/>
      <c r="C223" s="1257"/>
      <c r="D223" s="1257"/>
      <c r="E223" s="1257"/>
      <c r="F223" s="1257"/>
      <c r="G223" s="1257"/>
    </row>
    <row r="224" spans="1:7">
      <c r="A224" s="1257"/>
      <c r="B224" s="1257"/>
      <c r="C224" s="1257"/>
      <c r="D224" s="1257"/>
      <c r="E224" s="1257"/>
      <c r="F224" s="1257"/>
      <c r="G224" s="1257"/>
    </row>
    <row r="225" spans="1:7">
      <c r="A225" s="1257"/>
      <c r="B225" s="1257"/>
      <c r="C225" s="1257"/>
      <c r="D225" s="1257"/>
      <c r="E225" s="1257"/>
      <c r="F225" s="1257"/>
      <c r="G225" s="1257"/>
    </row>
    <row r="226" spans="1:7">
      <c r="A226" s="1257"/>
      <c r="B226" s="1257"/>
      <c r="C226" s="1257"/>
      <c r="D226" s="1257"/>
      <c r="E226" s="1257"/>
      <c r="F226" s="1257"/>
      <c r="G226" s="1257"/>
    </row>
    <row r="227" spans="1:7">
      <c r="A227" s="1257"/>
      <c r="B227" s="1257"/>
      <c r="C227" s="1257"/>
      <c r="D227" s="1257"/>
      <c r="E227" s="1257"/>
      <c r="F227" s="1257"/>
      <c r="G227" s="1257"/>
    </row>
    <row r="228" spans="1:7">
      <c r="A228" s="1257"/>
      <c r="B228" s="1257"/>
      <c r="C228" s="1257"/>
      <c r="D228" s="1257"/>
      <c r="E228" s="1257"/>
      <c r="F228" s="1257"/>
      <c r="G228" s="1257"/>
    </row>
    <row r="229" spans="1:7">
      <c r="A229" s="1257"/>
      <c r="B229" s="1257"/>
      <c r="C229" s="1257"/>
      <c r="D229" s="1257"/>
      <c r="E229" s="1257"/>
      <c r="F229" s="1257"/>
      <c r="G229" s="1257"/>
    </row>
    <row r="230" spans="1:7">
      <c r="A230" s="1257"/>
      <c r="B230" s="1257"/>
      <c r="C230" s="1257"/>
      <c r="D230" s="1257"/>
      <c r="E230" s="1257"/>
      <c r="F230" s="1257"/>
      <c r="G230" s="1257"/>
    </row>
    <row r="231" spans="1:7">
      <c r="A231" s="1257"/>
      <c r="B231" s="1257"/>
      <c r="C231" s="1257"/>
      <c r="D231" s="1257"/>
      <c r="E231" s="1257"/>
      <c r="F231" s="1257"/>
      <c r="G231" s="1257"/>
    </row>
    <row r="232" spans="1:7">
      <c r="A232" s="1257"/>
      <c r="B232" s="1257"/>
      <c r="C232" s="1257"/>
      <c r="D232" s="1257"/>
      <c r="E232" s="1257"/>
      <c r="F232" s="1257"/>
      <c r="G232" s="1257"/>
    </row>
    <row r="233" spans="1:7">
      <c r="A233" s="1257"/>
      <c r="B233" s="1257"/>
      <c r="C233" s="1257"/>
      <c r="D233" s="1257"/>
      <c r="E233" s="1257"/>
      <c r="F233" s="1257"/>
      <c r="G233" s="1257"/>
    </row>
    <row r="234" spans="1:7">
      <c r="A234" s="1257"/>
      <c r="B234" s="1257"/>
      <c r="C234" s="1257"/>
      <c r="D234" s="1257"/>
      <c r="E234" s="1257"/>
      <c r="F234" s="1257"/>
      <c r="G234" s="1257"/>
    </row>
    <row r="235" spans="1:7">
      <c r="A235" s="1257"/>
      <c r="B235" s="1257"/>
      <c r="C235" s="1257"/>
      <c r="D235" s="1257"/>
      <c r="E235" s="1257"/>
      <c r="F235" s="1257"/>
      <c r="G235" s="1257"/>
    </row>
    <row r="236" spans="1:7">
      <c r="A236" s="1257"/>
      <c r="B236" s="1257"/>
      <c r="C236" s="1257"/>
      <c r="D236" s="1257"/>
      <c r="E236" s="1257"/>
      <c r="F236" s="1257"/>
      <c r="G236" s="1257"/>
    </row>
    <row r="237" spans="1:7">
      <c r="A237" s="1257"/>
      <c r="B237" s="1257"/>
      <c r="C237" s="1257"/>
      <c r="D237" s="1257"/>
      <c r="E237" s="1257"/>
      <c r="F237" s="1257"/>
      <c r="G237" s="1257"/>
    </row>
    <row r="238" spans="1:7">
      <c r="A238" s="1257"/>
      <c r="B238" s="1257"/>
      <c r="C238" s="1257"/>
      <c r="D238" s="1257"/>
      <c r="E238" s="1257"/>
      <c r="F238" s="1257"/>
      <c r="G238" s="1257"/>
    </row>
    <row r="239" spans="1:7">
      <c r="A239" s="1257"/>
      <c r="B239" s="1257"/>
      <c r="C239" s="1257"/>
      <c r="D239" s="1257"/>
      <c r="E239" s="1257"/>
      <c r="F239" s="1257"/>
      <c r="G239" s="1257"/>
    </row>
    <row r="240" spans="1:7">
      <c r="A240" s="1257"/>
      <c r="B240" s="1257"/>
      <c r="C240" s="1257"/>
      <c r="D240" s="1257"/>
      <c r="E240" s="1257"/>
      <c r="F240" s="1257"/>
      <c r="G240" s="1257"/>
    </row>
    <row r="241" spans="1:7">
      <c r="A241" s="1257"/>
      <c r="B241" s="1257"/>
      <c r="C241" s="1257"/>
      <c r="D241" s="1257"/>
      <c r="E241" s="1257"/>
      <c r="F241" s="1257"/>
      <c r="G241" s="1257"/>
    </row>
    <row r="242" spans="1:7">
      <c r="A242" s="1257"/>
      <c r="B242" s="1257"/>
      <c r="C242" s="1257"/>
      <c r="D242" s="1257"/>
      <c r="E242" s="1257"/>
      <c r="F242" s="1257"/>
      <c r="G242" s="1257"/>
    </row>
    <row r="243" spans="1:7">
      <c r="A243" s="1257"/>
      <c r="B243" s="1257"/>
      <c r="C243" s="1257"/>
      <c r="D243" s="1257"/>
      <c r="E243" s="1257"/>
      <c r="F243" s="1257"/>
      <c r="G243" s="1257"/>
    </row>
    <row r="244" spans="1:7">
      <c r="A244" s="1257"/>
      <c r="B244" s="1257"/>
      <c r="C244" s="1257"/>
      <c r="D244" s="1257"/>
      <c r="E244" s="1257"/>
      <c r="F244" s="1257"/>
      <c r="G244" s="1257"/>
    </row>
    <row r="245" spans="1:7">
      <c r="A245" s="1257"/>
      <c r="B245" s="1257"/>
      <c r="C245" s="1257"/>
      <c r="D245" s="1257"/>
      <c r="E245" s="1257"/>
      <c r="F245" s="1257"/>
      <c r="G245" s="1257"/>
    </row>
    <row r="246" spans="1:7">
      <c r="A246" s="1257"/>
      <c r="B246" s="1257"/>
      <c r="C246" s="1257"/>
      <c r="D246" s="1257"/>
      <c r="E246" s="1257"/>
      <c r="F246" s="1257"/>
      <c r="G246" s="1257"/>
    </row>
    <row r="247" spans="1:7">
      <c r="A247" s="1257"/>
      <c r="B247" s="1257"/>
      <c r="C247" s="1257"/>
      <c r="D247" s="1257"/>
      <c r="E247" s="1257"/>
      <c r="F247" s="1257"/>
      <c r="G247" s="1257"/>
    </row>
    <row r="248" spans="1:7">
      <c r="A248" s="1257"/>
      <c r="B248" s="1257"/>
      <c r="C248" s="1257"/>
      <c r="D248" s="1257"/>
      <c r="E248" s="1257"/>
      <c r="F248" s="1257"/>
      <c r="G248" s="1257"/>
    </row>
    <row r="249" spans="1:7">
      <c r="A249" s="1257"/>
      <c r="B249" s="1257"/>
      <c r="C249" s="1257"/>
      <c r="D249" s="1257"/>
      <c r="E249" s="1257"/>
      <c r="F249" s="1257"/>
      <c r="G249" s="1257"/>
    </row>
    <row r="250" spans="1:7">
      <c r="A250" s="1257"/>
      <c r="B250" s="1257"/>
      <c r="C250" s="1257"/>
      <c r="D250" s="1257"/>
      <c r="E250" s="1257"/>
      <c r="F250" s="1257"/>
      <c r="G250" s="1257"/>
    </row>
    <row r="251" spans="1:7">
      <c r="A251" s="1257"/>
      <c r="B251" s="1257"/>
      <c r="C251" s="1257"/>
      <c r="D251" s="1257"/>
      <c r="E251" s="1257"/>
      <c r="F251" s="1257"/>
      <c r="G251" s="1257"/>
    </row>
    <row r="252" spans="1:7">
      <c r="A252" s="1257"/>
      <c r="B252" s="1257"/>
      <c r="C252" s="1257"/>
      <c r="D252" s="1257"/>
      <c r="E252" s="1257"/>
      <c r="F252" s="1257"/>
      <c r="G252" s="1257"/>
    </row>
    <row r="253" spans="1:7">
      <c r="A253" s="1257"/>
      <c r="B253" s="1257"/>
      <c r="C253" s="1257"/>
      <c r="D253" s="1257"/>
      <c r="E253" s="1257"/>
      <c r="F253" s="1257"/>
      <c r="G253" s="1257"/>
    </row>
    <row r="254" spans="1:7">
      <c r="A254" s="1257"/>
      <c r="B254" s="1257"/>
      <c r="C254" s="1257"/>
      <c r="D254" s="1257"/>
      <c r="E254" s="1257"/>
      <c r="F254" s="1257"/>
      <c r="G254" s="1257"/>
    </row>
    <row r="255" spans="1:7">
      <c r="A255" s="1257"/>
      <c r="B255" s="1257"/>
      <c r="C255" s="1257"/>
      <c r="D255" s="1257"/>
      <c r="E255" s="1257"/>
      <c r="F255" s="1257"/>
      <c r="G255" s="1257"/>
    </row>
    <row r="256" spans="1:7">
      <c r="A256" s="1257"/>
      <c r="B256" s="1257"/>
      <c r="C256" s="1257"/>
      <c r="D256" s="1257"/>
      <c r="E256" s="1257"/>
      <c r="F256" s="1257"/>
      <c r="G256" s="1257"/>
    </row>
    <row r="257" spans="1:7">
      <c r="A257" s="1257"/>
      <c r="B257" s="1257"/>
      <c r="C257" s="1257"/>
      <c r="D257" s="1257"/>
      <c r="E257" s="1257"/>
      <c r="F257" s="1257"/>
      <c r="G257" s="1257"/>
    </row>
    <row r="258" spans="1:7">
      <c r="A258" s="1257"/>
      <c r="B258" s="1257"/>
      <c r="C258" s="1257"/>
      <c r="D258" s="1257"/>
      <c r="E258" s="1257"/>
      <c r="F258" s="1257"/>
      <c r="G258" s="1257"/>
    </row>
    <row r="259" spans="1:7">
      <c r="A259" s="1257"/>
      <c r="B259" s="1257"/>
      <c r="C259" s="1257"/>
      <c r="D259" s="1257"/>
      <c r="E259" s="1257"/>
      <c r="F259" s="1257"/>
      <c r="G259" s="1257"/>
    </row>
    <row r="260" spans="1:7">
      <c r="A260" s="1257"/>
      <c r="B260" s="1257"/>
      <c r="C260" s="1257"/>
      <c r="D260" s="1257"/>
      <c r="E260" s="1257"/>
      <c r="F260" s="1257"/>
      <c r="G260" s="1257"/>
    </row>
    <row r="261" spans="1:7">
      <c r="A261" s="1257"/>
      <c r="B261" s="1257"/>
      <c r="C261" s="1257"/>
      <c r="D261" s="1257"/>
      <c r="E261" s="1257"/>
      <c r="F261" s="1257"/>
      <c r="G261" s="1257"/>
    </row>
    <row r="262" spans="1:7">
      <c r="A262" s="1257"/>
      <c r="B262" s="1257"/>
      <c r="C262" s="1257"/>
      <c r="D262" s="1257"/>
      <c r="E262" s="1257"/>
      <c r="F262" s="1257"/>
      <c r="G262" s="1257"/>
    </row>
    <row r="263" spans="1:7">
      <c r="A263" s="1257"/>
      <c r="B263" s="1257"/>
      <c r="C263" s="1257"/>
      <c r="D263" s="1257"/>
      <c r="E263" s="1257"/>
      <c r="F263" s="1257"/>
      <c r="G263" s="1257"/>
    </row>
    <row r="264" spans="1:7">
      <c r="A264" s="1257"/>
      <c r="B264" s="1257"/>
      <c r="C264" s="1257"/>
      <c r="D264" s="1257"/>
      <c r="E264" s="1257"/>
      <c r="F264" s="1257"/>
      <c r="G264" s="1257"/>
    </row>
    <row r="265" spans="1:7">
      <c r="A265" s="1257"/>
      <c r="B265" s="1257"/>
      <c r="C265" s="1257"/>
      <c r="D265" s="1257"/>
      <c r="E265" s="1257"/>
      <c r="F265" s="1257"/>
      <c r="G265" s="1257"/>
    </row>
    <row r="266" spans="1:7">
      <c r="A266" s="1257"/>
      <c r="B266" s="1257"/>
      <c r="C266" s="1257"/>
      <c r="D266" s="1257"/>
      <c r="E266" s="1257"/>
      <c r="F266" s="1257"/>
      <c r="G266" s="1257"/>
    </row>
    <row r="267" spans="1:7">
      <c r="A267" s="1257"/>
      <c r="B267" s="1257"/>
      <c r="C267" s="1257"/>
      <c r="D267" s="1257"/>
      <c r="E267" s="1257"/>
      <c r="F267" s="1257"/>
      <c r="G267" s="1257"/>
    </row>
    <row r="268" spans="1:7">
      <c r="A268" s="1257"/>
      <c r="B268" s="1257"/>
      <c r="C268" s="1257"/>
      <c r="D268" s="1257"/>
      <c r="E268" s="1257"/>
      <c r="F268" s="1257"/>
      <c r="G268" s="1257"/>
    </row>
    <row r="269" spans="1:7">
      <c r="A269" s="1257"/>
      <c r="B269" s="1257"/>
      <c r="C269" s="1257"/>
      <c r="D269" s="1257"/>
      <c r="E269" s="1257"/>
      <c r="F269" s="1257"/>
      <c r="G269" s="1257"/>
    </row>
    <row r="270" spans="1:7">
      <c r="A270" s="1257"/>
      <c r="B270" s="1257"/>
      <c r="C270" s="1257"/>
      <c r="D270" s="1257"/>
      <c r="E270" s="1257"/>
      <c r="F270" s="1257"/>
      <c r="G270" s="1257"/>
    </row>
    <row r="271" spans="1:7">
      <c r="A271" s="1257"/>
      <c r="B271" s="1257"/>
      <c r="C271" s="1257"/>
      <c r="D271" s="1257"/>
      <c r="E271" s="1257"/>
      <c r="F271" s="1257"/>
      <c r="G271" s="1257"/>
    </row>
    <row r="272" spans="1:7">
      <c r="A272" s="1257"/>
      <c r="B272" s="1257"/>
      <c r="C272" s="1257"/>
      <c r="D272" s="1257"/>
      <c r="E272" s="1257"/>
      <c r="F272" s="1257"/>
      <c r="G272" s="1257"/>
    </row>
    <row r="273" spans="1:7">
      <c r="A273" s="1257"/>
      <c r="B273" s="1257"/>
      <c r="C273" s="1257"/>
      <c r="D273" s="1257"/>
      <c r="E273" s="1257"/>
      <c r="F273" s="1257"/>
      <c r="G273" s="1257"/>
    </row>
    <row r="274" spans="1:7">
      <c r="A274" s="1257"/>
      <c r="B274" s="1257"/>
      <c r="C274" s="1257"/>
      <c r="D274" s="1257"/>
      <c r="E274" s="1257"/>
      <c r="F274" s="1257"/>
      <c r="G274" s="1257"/>
    </row>
    <row r="275" spans="1:7">
      <c r="A275" s="1257"/>
      <c r="B275" s="1257"/>
      <c r="C275" s="1257"/>
      <c r="D275" s="1257"/>
      <c r="E275" s="1257"/>
      <c r="F275" s="1257"/>
      <c r="G275" s="1257"/>
    </row>
    <row r="276" spans="1:7">
      <c r="A276" s="1257"/>
      <c r="B276" s="1257"/>
      <c r="C276" s="1257"/>
      <c r="D276" s="1257"/>
      <c r="E276" s="1257"/>
      <c r="F276" s="1257"/>
      <c r="G276" s="1257"/>
    </row>
    <row r="277" spans="1:7">
      <c r="A277" s="1257"/>
      <c r="B277" s="1257"/>
      <c r="C277" s="1257"/>
      <c r="D277" s="1257"/>
      <c r="E277" s="1257"/>
      <c r="F277" s="1257"/>
      <c r="G277" s="1257"/>
    </row>
    <row r="278" spans="1:7">
      <c r="A278" s="1257"/>
      <c r="B278" s="1257"/>
      <c r="C278" s="1257"/>
      <c r="D278" s="1257"/>
      <c r="E278" s="1257"/>
      <c r="F278" s="1257"/>
      <c r="G278" s="1257"/>
    </row>
    <row r="279" spans="1:7">
      <c r="A279" s="1257"/>
      <c r="B279" s="1257"/>
      <c r="C279" s="1257"/>
      <c r="D279" s="1257"/>
      <c r="E279" s="1257"/>
      <c r="F279" s="1257"/>
      <c r="G279" s="1257"/>
    </row>
    <row r="280" spans="1:7">
      <c r="A280" s="1257"/>
      <c r="B280" s="1257"/>
      <c r="C280" s="1257"/>
      <c r="D280" s="1257"/>
      <c r="E280" s="1257"/>
      <c r="F280" s="1257"/>
      <c r="G280" s="1257"/>
    </row>
    <row r="281" spans="1:7">
      <c r="A281" s="1257"/>
      <c r="B281" s="1257"/>
      <c r="C281" s="1257"/>
      <c r="D281" s="1257"/>
      <c r="E281" s="1257"/>
      <c r="F281" s="1257"/>
      <c r="G281" s="1257"/>
    </row>
    <row r="282" spans="1:7">
      <c r="A282" s="1257"/>
      <c r="B282" s="1257"/>
      <c r="C282" s="1257"/>
      <c r="D282" s="1257"/>
      <c r="E282" s="1257"/>
      <c r="F282" s="1257"/>
      <c r="G282" s="1257"/>
    </row>
    <row r="283" spans="1:7">
      <c r="A283" s="1257"/>
      <c r="B283" s="1257"/>
      <c r="C283" s="1257"/>
      <c r="D283" s="1257"/>
      <c r="E283" s="1257"/>
      <c r="F283" s="1257"/>
      <c r="G283" s="1257"/>
    </row>
    <row r="284" spans="1:7">
      <c r="A284" s="1257"/>
      <c r="B284" s="1257"/>
      <c r="C284" s="1257"/>
      <c r="D284" s="1257"/>
      <c r="E284" s="1257"/>
      <c r="F284" s="1257"/>
      <c r="G284" s="1257"/>
    </row>
    <row r="285" spans="1:7">
      <c r="A285" s="1257"/>
      <c r="B285" s="1257"/>
      <c r="C285" s="1257"/>
      <c r="D285" s="1257"/>
      <c r="E285" s="1257"/>
      <c r="F285" s="1257"/>
      <c r="G285" s="1257"/>
    </row>
    <row r="286" spans="1:7">
      <c r="A286" s="1257"/>
      <c r="B286" s="1257"/>
      <c r="C286" s="1257"/>
      <c r="D286" s="1257"/>
      <c r="E286" s="1257"/>
      <c r="F286" s="1257"/>
      <c r="G286" s="1257"/>
    </row>
    <row r="287" spans="1:7">
      <c r="A287" s="1257"/>
      <c r="B287" s="1257"/>
      <c r="C287" s="1257"/>
      <c r="D287" s="1257"/>
      <c r="E287" s="1257"/>
      <c r="F287" s="1257"/>
      <c r="G287" s="1257"/>
    </row>
    <row r="288" spans="1:7">
      <c r="A288" s="1257"/>
      <c r="B288" s="1257"/>
      <c r="C288" s="1257"/>
      <c r="D288" s="1257"/>
      <c r="E288" s="1257"/>
      <c r="F288" s="1257"/>
      <c r="G288" s="1257"/>
    </row>
    <row r="289" spans="1:7">
      <c r="A289" s="1257"/>
      <c r="B289" s="1257"/>
      <c r="C289" s="1257"/>
      <c r="D289" s="1257"/>
      <c r="E289" s="1257"/>
      <c r="F289" s="1257"/>
      <c r="G289" s="1257"/>
    </row>
    <row r="290" spans="1:7">
      <c r="A290" s="1257"/>
      <c r="B290" s="1257"/>
      <c r="C290" s="1257"/>
      <c r="D290" s="1257"/>
      <c r="E290" s="1257"/>
      <c r="F290" s="1257"/>
      <c r="G290" s="1257"/>
    </row>
    <row r="291" spans="1:7">
      <c r="A291" s="1257"/>
      <c r="B291" s="1257"/>
      <c r="C291" s="1257"/>
      <c r="D291" s="1257"/>
      <c r="E291" s="1257"/>
      <c r="F291" s="1257"/>
      <c r="G291" s="1257"/>
    </row>
    <row r="292" spans="1:7">
      <c r="A292" s="1257"/>
      <c r="B292" s="1257"/>
      <c r="C292" s="1257"/>
      <c r="D292" s="1257"/>
      <c r="E292" s="1257"/>
      <c r="F292" s="1257"/>
      <c r="G292" s="1257"/>
    </row>
    <row r="293" spans="1:7">
      <c r="A293" s="1257"/>
      <c r="B293" s="1257"/>
      <c r="C293" s="1257"/>
      <c r="D293" s="1257"/>
      <c r="E293" s="1257"/>
      <c r="F293" s="1257"/>
      <c r="G293" s="1257"/>
    </row>
    <row r="294" spans="1:7">
      <c r="A294" s="1257"/>
      <c r="B294" s="1257"/>
      <c r="C294" s="1257"/>
      <c r="D294" s="1257"/>
      <c r="E294" s="1257"/>
      <c r="F294" s="1257"/>
      <c r="G294" s="1257"/>
    </row>
    <row r="295" spans="1:7">
      <c r="A295" s="1257"/>
      <c r="B295" s="1257"/>
      <c r="C295" s="1257"/>
      <c r="D295" s="1257"/>
      <c r="E295" s="1257"/>
      <c r="F295" s="1257"/>
      <c r="G295" s="1257"/>
    </row>
    <row r="296" spans="1:7">
      <c r="A296" s="1257"/>
      <c r="B296" s="1257"/>
      <c r="C296" s="1257"/>
      <c r="D296" s="1257"/>
      <c r="E296" s="1257"/>
      <c r="F296" s="1257"/>
      <c r="G296" s="1257"/>
    </row>
    <row r="297" spans="1:7">
      <c r="A297" s="1257"/>
      <c r="B297" s="1257"/>
      <c r="C297" s="1257"/>
      <c r="D297" s="1257"/>
      <c r="E297" s="1257"/>
      <c r="F297" s="1257"/>
      <c r="G297" s="1257"/>
    </row>
    <row r="298" spans="1:7">
      <c r="A298" s="1257"/>
      <c r="B298" s="1257"/>
      <c r="C298" s="1257"/>
      <c r="D298" s="1257"/>
      <c r="E298" s="1257"/>
      <c r="F298" s="1257"/>
      <c r="G298" s="1257"/>
    </row>
    <row r="299" spans="1:7">
      <c r="A299" s="1257"/>
      <c r="B299" s="1257"/>
      <c r="C299" s="1257"/>
      <c r="D299" s="1257"/>
      <c r="E299" s="1257"/>
      <c r="F299" s="1257"/>
      <c r="G299" s="1257"/>
    </row>
    <row r="300" spans="1:7">
      <c r="A300" s="1257"/>
      <c r="B300" s="1257"/>
      <c r="C300" s="1257"/>
      <c r="D300" s="1257"/>
      <c r="E300" s="1257"/>
      <c r="F300" s="1257"/>
      <c r="G300" s="1257"/>
    </row>
    <row r="301" spans="1:7">
      <c r="A301" s="1257"/>
      <c r="B301" s="1257"/>
      <c r="C301" s="1257"/>
      <c r="D301" s="1257"/>
      <c r="E301" s="1257"/>
      <c r="F301" s="1257"/>
      <c r="G301" s="1257"/>
    </row>
    <row r="302" spans="1:7">
      <c r="A302" s="1257"/>
      <c r="B302" s="1257"/>
      <c r="C302" s="1257"/>
      <c r="D302" s="1257"/>
      <c r="E302" s="1257"/>
      <c r="F302" s="1257"/>
      <c r="G302" s="1257"/>
    </row>
    <row r="303" spans="1:7">
      <c r="A303" s="1257"/>
      <c r="B303" s="1257"/>
      <c r="C303" s="1257"/>
      <c r="D303" s="1257"/>
      <c r="E303" s="1257"/>
      <c r="F303" s="1257"/>
      <c r="G303" s="1257"/>
    </row>
    <row r="304" spans="1:7">
      <c r="A304" s="1257"/>
      <c r="B304" s="1257"/>
      <c r="C304" s="1257"/>
      <c r="D304" s="1257"/>
      <c r="E304" s="1257"/>
      <c r="F304" s="1257"/>
      <c r="G304" s="1257"/>
    </row>
    <row r="305" spans="1:7">
      <c r="A305" s="1257"/>
      <c r="B305" s="1257"/>
      <c r="C305" s="1257"/>
      <c r="D305" s="1257"/>
      <c r="E305" s="1257"/>
      <c r="F305" s="1257"/>
      <c r="G305" s="1257"/>
    </row>
    <row r="306" spans="1:7">
      <c r="A306" s="1257"/>
      <c r="B306" s="1257"/>
      <c r="C306" s="1257"/>
      <c r="D306" s="1257"/>
      <c r="E306" s="1257"/>
      <c r="F306" s="1257"/>
      <c r="G306" s="1257"/>
    </row>
    <row r="307" spans="1:7">
      <c r="A307" s="1257"/>
      <c r="B307" s="1257"/>
      <c r="C307" s="1257"/>
      <c r="D307" s="1257"/>
      <c r="E307" s="1257"/>
      <c r="F307" s="1257"/>
      <c r="G307" s="1257"/>
    </row>
    <row r="308" spans="1:7">
      <c r="A308" s="1257"/>
      <c r="B308" s="1257"/>
      <c r="C308" s="1257"/>
      <c r="D308" s="1257"/>
      <c r="E308" s="1257"/>
      <c r="F308" s="1257"/>
      <c r="G308" s="1257"/>
    </row>
    <row r="309" spans="1:7">
      <c r="A309" s="1257"/>
      <c r="B309" s="1257"/>
      <c r="C309" s="1257"/>
      <c r="D309" s="1257"/>
      <c r="E309" s="1257"/>
      <c r="F309" s="1257"/>
      <c r="G309" s="1257"/>
    </row>
    <row r="310" spans="1:7">
      <c r="A310" s="1257"/>
      <c r="B310" s="1257"/>
      <c r="C310" s="1257"/>
      <c r="D310" s="1257"/>
      <c r="E310" s="1257"/>
      <c r="F310" s="1257"/>
      <c r="G310" s="1257"/>
    </row>
    <row r="311" spans="1:7">
      <c r="A311" s="1257"/>
      <c r="B311" s="1257"/>
      <c r="C311" s="1257"/>
      <c r="D311" s="1257"/>
      <c r="E311" s="1257"/>
      <c r="F311" s="1257"/>
      <c r="G311" s="1257"/>
    </row>
    <row r="312" spans="1:7">
      <c r="A312" s="1257"/>
      <c r="B312" s="1257"/>
      <c r="C312" s="1257"/>
      <c r="D312" s="1257"/>
      <c r="E312" s="1257"/>
      <c r="F312" s="1257"/>
      <c r="G312" s="1257"/>
    </row>
    <row r="313" spans="1:7">
      <c r="A313" s="1257"/>
      <c r="B313" s="1257"/>
      <c r="C313" s="1257"/>
      <c r="D313" s="1257"/>
      <c r="E313" s="1257"/>
      <c r="F313" s="1257"/>
      <c r="G313" s="1257"/>
    </row>
    <row r="314" spans="1:7">
      <c r="A314" s="1257"/>
      <c r="B314" s="1257"/>
      <c r="C314" s="1257"/>
      <c r="D314" s="1257"/>
      <c r="E314" s="1257"/>
      <c r="F314" s="1257"/>
      <c r="G314" s="1257"/>
    </row>
    <row r="315" spans="1:7">
      <c r="A315" s="1257"/>
      <c r="B315" s="1257"/>
      <c r="C315" s="1257"/>
      <c r="D315" s="1257"/>
      <c r="E315" s="1257"/>
      <c r="F315" s="1257"/>
      <c r="G315" s="1257"/>
    </row>
    <row r="316" spans="1:7">
      <c r="A316" s="1257"/>
      <c r="B316" s="1257"/>
      <c r="C316" s="1257"/>
      <c r="D316" s="1257"/>
      <c r="E316" s="1257"/>
      <c r="F316" s="1257"/>
      <c r="G316" s="1257"/>
    </row>
    <row r="317" spans="1:7">
      <c r="A317" s="1257"/>
      <c r="B317" s="1257"/>
      <c r="C317" s="1257"/>
      <c r="D317" s="1257"/>
      <c r="E317" s="1257"/>
      <c r="F317" s="1257"/>
      <c r="G317" s="1257"/>
    </row>
    <row r="318" spans="1:7">
      <c r="A318" s="1257"/>
      <c r="B318" s="1257"/>
      <c r="C318" s="1257"/>
      <c r="D318" s="1257"/>
      <c r="E318" s="1257"/>
      <c r="F318" s="1257"/>
      <c r="G318" s="1257"/>
    </row>
    <row r="319" spans="1:7">
      <c r="A319" s="1257"/>
      <c r="B319" s="1257"/>
      <c r="C319" s="1257"/>
      <c r="D319" s="1257"/>
      <c r="E319" s="1257"/>
      <c r="F319" s="1257"/>
      <c r="G319" s="1257"/>
    </row>
    <row r="320" spans="1:7">
      <c r="A320" s="1257"/>
      <c r="B320" s="1257"/>
      <c r="C320" s="1257"/>
      <c r="D320" s="1257"/>
      <c r="E320" s="1257"/>
      <c r="F320" s="1257"/>
      <c r="G320" s="1257"/>
    </row>
    <row r="321" spans="1:7">
      <c r="A321" s="1257"/>
      <c r="B321" s="1257"/>
      <c r="C321" s="1257"/>
      <c r="D321" s="1257"/>
      <c r="E321" s="1257"/>
      <c r="F321" s="1257"/>
      <c r="G321" s="1257"/>
    </row>
    <row r="322" spans="1:7">
      <c r="A322" s="1257"/>
      <c r="B322" s="1257"/>
      <c r="C322" s="1257"/>
      <c r="D322" s="1257"/>
      <c r="E322" s="1257"/>
      <c r="F322" s="1257"/>
      <c r="G322" s="1257"/>
    </row>
    <row r="323" spans="1:7">
      <c r="A323" s="1257"/>
      <c r="B323" s="1257"/>
      <c r="C323" s="1257"/>
      <c r="D323" s="1257"/>
      <c r="E323" s="1257"/>
      <c r="F323" s="1257"/>
      <c r="G323" s="1257"/>
    </row>
    <row r="324" spans="1:7">
      <c r="A324" s="1257"/>
      <c r="B324" s="1257"/>
      <c r="C324" s="1257"/>
      <c r="D324" s="1257"/>
      <c r="E324" s="1257"/>
      <c r="F324" s="1257"/>
      <c r="G324" s="1257"/>
    </row>
    <row r="325" spans="1:7">
      <c r="A325" s="1257"/>
      <c r="B325" s="1257"/>
      <c r="C325" s="1257"/>
      <c r="D325" s="1257"/>
      <c r="E325" s="1257"/>
      <c r="F325" s="1257"/>
      <c r="G325" s="1257"/>
    </row>
    <row r="326" spans="1:7">
      <c r="A326" s="1257"/>
      <c r="B326" s="1257"/>
      <c r="C326" s="1257"/>
      <c r="D326" s="1257"/>
      <c r="E326" s="1257"/>
      <c r="F326" s="1257"/>
      <c r="G326" s="1257"/>
    </row>
    <row r="327" spans="1:7">
      <c r="A327" s="1257"/>
      <c r="B327" s="1257"/>
      <c r="C327" s="1257"/>
      <c r="D327" s="1257"/>
      <c r="E327" s="1257"/>
      <c r="F327" s="1257"/>
      <c r="G327" s="1257"/>
    </row>
    <row r="328" spans="1:7">
      <c r="A328" s="1257"/>
      <c r="B328" s="1257"/>
      <c r="C328" s="1257"/>
      <c r="D328" s="1257"/>
      <c r="E328" s="1257"/>
      <c r="F328" s="1257"/>
      <c r="G328" s="1257"/>
    </row>
    <row r="329" spans="1:7">
      <c r="A329" s="1257"/>
      <c r="B329" s="1257"/>
      <c r="C329" s="1257"/>
      <c r="D329" s="1257"/>
      <c r="E329" s="1257"/>
      <c r="F329" s="1257"/>
      <c r="G329" s="1257"/>
    </row>
    <row r="330" spans="1:7">
      <c r="A330" s="1257"/>
      <c r="B330" s="1257"/>
      <c r="C330" s="1257"/>
      <c r="D330" s="1257"/>
      <c r="E330" s="1257"/>
      <c r="F330" s="1257"/>
      <c r="G330" s="1257"/>
    </row>
    <row r="331" spans="1:7">
      <c r="A331" s="1257"/>
      <c r="B331" s="1257"/>
      <c r="C331" s="1257"/>
      <c r="D331" s="1257"/>
      <c r="E331" s="1257"/>
      <c r="F331" s="1257"/>
      <c r="G331" s="1257"/>
    </row>
    <row r="332" spans="1:7">
      <c r="A332" s="1257"/>
      <c r="B332" s="1257"/>
      <c r="C332" s="1257"/>
      <c r="D332" s="1257"/>
      <c r="E332" s="1257"/>
      <c r="F332" s="1257"/>
      <c r="G332" s="1257"/>
    </row>
    <row r="333" spans="1:7">
      <c r="A333" s="1257"/>
      <c r="B333" s="1257"/>
      <c r="C333" s="1257"/>
      <c r="D333" s="1257"/>
      <c r="E333" s="1257"/>
      <c r="F333" s="1257"/>
      <c r="G333" s="1257"/>
    </row>
    <row r="334" spans="1:7">
      <c r="A334" s="1257"/>
      <c r="B334" s="1257"/>
      <c r="C334" s="1257"/>
      <c r="D334" s="1257"/>
      <c r="E334" s="1257"/>
      <c r="F334" s="1257"/>
      <c r="G334" s="1257"/>
    </row>
    <row r="335" spans="1:7">
      <c r="A335" s="1257"/>
      <c r="B335" s="1257"/>
      <c r="C335" s="1257"/>
      <c r="D335" s="1257"/>
      <c r="E335" s="1257"/>
      <c r="F335" s="1257"/>
      <c r="G335" s="1257"/>
    </row>
    <row r="336" spans="1:7">
      <c r="A336" s="1257"/>
      <c r="B336" s="1257"/>
      <c r="C336" s="1257"/>
      <c r="D336" s="1257"/>
      <c r="E336" s="1257"/>
      <c r="F336" s="1257"/>
      <c r="G336" s="1257"/>
    </row>
    <row r="337" spans="1:7">
      <c r="A337" s="1257"/>
      <c r="B337" s="1257"/>
      <c r="C337" s="1257"/>
      <c r="D337" s="1257"/>
      <c r="E337" s="1257"/>
      <c r="F337" s="1257"/>
      <c r="G337" s="1257"/>
    </row>
    <row r="338" spans="1:7">
      <c r="A338" s="1257"/>
      <c r="B338" s="1257"/>
      <c r="C338" s="1257"/>
      <c r="D338" s="1257"/>
      <c r="E338" s="1257"/>
      <c r="F338" s="1257"/>
      <c r="G338" s="1257"/>
    </row>
    <row r="339" spans="1:7">
      <c r="A339" s="1257"/>
      <c r="B339" s="1257"/>
      <c r="C339" s="1257"/>
      <c r="D339" s="1257"/>
      <c r="E339" s="1257"/>
      <c r="F339" s="1257"/>
      <c r="G339" s="1257"/>
    </row>
    <row r="340" spans="1:7">
      <c r="A340" s="1257"/>
      <c r="B340" s="1257"/>
      <c r="C340" s="1257"/>
      <c r="D340" s="1257"/>
      <c r="E340" s="1257"/>
      <c r="F340" s="1257"/>
      <c r="G340" s="1257"/>
    </row>
    <row r="341" spans="1:7">
      <c r="A341" s="1257"/>
      <c r="B341" s="1257"/>
      <c r="C341" s="1257"/>
      <c r="D341" s="1257"/>
      <c r="E341" s="1257"/>
      <c r="F341" s="1257"/>
      <c r="G341" s="1257"/>
    </row>
    <row r="342" spans="1:7">
      <c r="A342" s="1257"/>
      <c r="B342" s="1257"/>
      <c r="C342" s="1257"/>
      <c r="D342" s="1257"/>
      <c r="E342" s="1257"/>
      <c r="F342" s="1257"/>
      <c r="G342" s="1257"/>
    </row>
    <row r="343" spans="1:7">
      <c r="A343" s="1257"/>
      <c r="B343" s="1257"/>
      <c r="C343" s="1257"/>
      <c r="D343" s="1257"/>
      <c r="E343" s="1257"/>
      <c r="F343" s="1257"/>
      <c r="G343" s="1257"/>
    </row>
    <row r="344" spans="1:7">
      <c r="A344" s="1257"/>
      <c r="B344" s="1257"/>
      <c r="C344" s="1257"/>
      <c r="D344" s="1257"/>
      <c r="E344" s="1257"/>
      <c r="F344" s="1257"/>
      <c r="G344" s="1257"/>
    </row>
    <row r="345" spans="1:7">
      <c r="A345" s="1257"/>
      <c r="B345" s="1257"/>
      <c r="C345" s="1257"/>
      <c r="D345" s="1257"/>
      <c r="E345" s="1257"/>
      <c r="F345" s="1257"/>
      <c r="G345" s="1257"/>
    </row>
    <row r="346" spans="1:7">
      <c r="A346" s="1257"/>
      <c r="B346" s="1257"/>
      <c r="C346" s="1257"/>
      <c r="D346" s="1257"/>
      <c r="E346" s="1257"/>
      <c r="F346" s="1257"/>
      <c r="G346" s="1257"/>
    </row>
    <row r="347" spans="1:7">
      <c r="A347" s="1257"/>
      <c r="B347" s="1257"/>
      <c r="C347" s="1257"/>
      <c r="D347" s="1257"/>
      <c r="E347" s="1257"/>
      <c r="F347" s="1257"/>
      <c r="G347" s="1257"/>
    </row>
    <row r="348" spans="1:7">
      <c r="A348" s="1257"/>
      <c r="B348" s="1257"/>
      <c r="C348" s="1257"/>
      <c r="D348" s="1257"/>
      <c r="E348" s="1257"/>
      <c r="F348" s="1257"/>
      <c r="G348" s="1257"/>
    </row>
    <row r="349" spans="1:7">
      <c r="A349" s="1257"/>
      <c r="B349" s="1257"/>
      <c r="C349" s="1257"/>
      <c r="D349" s="1257"/>
      <c r="E349" s="1257"/>
      <c r="F349" s="1257"/>
      <c r="G349" s="1257"/>
    </row>
    <row r="350" spans="1:7">
      <c r="A350" s="1257"/>
      <c r="B350" s="1257"/>
      <c r="C350" s="1257"/>
      <c r="D350" s="1257"/>
      <c r="E350" s="1257"/>
      <c r="F350" s="1257"/>
      <c r="G350" s="1257"/>
    </row>
    <row r="351" spans="1:7">
      <c r="A351" s="1257"/>
      <c r="B351" s="1257"/>
      <c r="C351" s="1257"/>
      <c r="D351" s="1257"/>
      <c r="E351" s="1257"/>
      <c r="F351" s="1257"/>
      <c r="G351" s="1257"/>
    </row>
    <row r="352" spans="1:7">
      <c r="A352" s="1257"/>
      <c r="B352" s="1257"/>
      <c r="C352" s="1257"/>
      <c r="D352" s="1257"/>
      <c r="E352" s="1257"/>
      <c r="F352" s="1257"/>
      <c r="G352" s="1257"/>
    </row>
    <row r="353" spans="1:7">
      <c r="A353" s="1257"/>
      <c r="B353" s="1257"/>
      <c r="C353" s="1257"/>
      <c r="D353" s="1257"/>
      <c r="E353" s="1257"/>
      <c r="F353" s="1257"/>
      <c r="G353" s="1257"/>
    </row>
    <row r="354" spans="1:7">
      <c r="A354" s="1257"/>
      <c r="B354" s="1257"/>
      <c r="C354" s="1257"/>
      <c r="D354" s="1257"/>
      <c r="E354" s="1257"/>
      <c r="F354" s="1257"/>
      <c r="G354" s="1257"/>
    </row>
    <row r="355" spans="1:7">
      <c r="A355" s="1257"/>
      <c r="B355" s="1257"/>
      <c r="C355" s="1257"/>
      <c r="D355" s="1257"/>
      <c r="E355" s="1257"/>
      <c r="F355" s="1257"/>
      <c r="G355" s="1257"/>
    </row>
    <row r="356" spans="1:7">
      <c r="A356" s="1257"/>
      <c r="B356" s="1257"/>
      <c r="C356" s="1257"/>
      <c r="D356" s="1257"/>
      <c r="E356" s="1257"/>
      <c r="F356" s="1257"/>
      <c r="G356" s="1257"/>
    </row>
    <row r="357" spans="1:7">
      <c r="A357" s="1257"/>
      <c r="B357" s="1257"/>
      <c r="C357" s="1257"/>
      <c r="D357" s="1257"/>
      <c r="E357" s="1257"/>
      <c r="F357" s="1257"/>
      <c r="G357" s="1257"/>
    </row>
    <row r="358" spans="1:7">
      <c r="A358" s="1257"/>
      <c r="B358" s="1257"/>
      <c r="C358" s="1257"/>
      <c r="D358" s="1257"/>
      <c r="E358" s="1257"/>
      <c r="F358" s="1257"/>
      <c r="G358" s="1257"/>
    </row>
    <row r="359" spans="1:7">
      <c r="A359" s="1257"/>
      <c r="B359" s="1257"/>
      <c r="C359" s="1257"/>
      <c r="D359" s="1257"/>
      <c r="E359" s="1257"/>
      <c r="F359" s="1257"/>
      <c r="G359" s="1257"/>
    </row>
    <row r="360" spans="1:7">
      <c r="A360" s="1257"/>
      <c r="B360" s="1257"/>
      <c r="C360" s="1257"/>
      <c r="D360" s="1257"/>
      <c r="E360" s="1257"/>
      <c r="F360" s="1257"/>
      <c r="G360" s="1257"/>
    </row>
    <row r="361" spans="1:7">
      <c r="A361" s="1257"/>
      <c r="B361" s="1257"/>
      <c r="C361" s="1257"/>
      <c r="D361" s="1257"/>
      <c r="E361" s="1257"/>
      <c r="F361" s="1257"/>
      <c r="G361" s="1257"/>
    </row>
    <row r="362" spans="1:7">
      <c r="A362" s="1257"/>
      <c r="B362" s="1257"/>
      <c r="C362" s="1257"/>
      <c r="D362" s="1257"/>
      <c r="E362" s="1257"/>
      <c r="F362" s="1257"/>
      <c r="G362" s="1257"/>
    </row>
    <row r="363" spans="1:7">
      <c r="A363" s="1257"/>
      <c r="B363" s="1257"/>
      <c r="C363" s="1257"/>
      <c r="D363" s="1257"/>
      <c r="E363" s="1257"/>
      <c r="F363" s="1257"/>
      <c r="G363" s="1257"/>
    </row>
    <row r="364" spans="1:7">
      <c r="A364" s="1257"/>
      <c r="B364" s="1257"/>
      <c r="C364" s="1257"/>
      <c r="D364" s="1257"/>
      <c r="E364" s="1257"/>
      <c r="F364" s="1257"/>
      <c r="G364" s="1257"/>
    </row>
    <row r="365" spans="1:7">
      <c r="A365" s="1257"/>
      <c r="B365" s="1257"/>
      <c r="C365" s="1257"/>
      <c r="D365" s="1257"/>
      <c r="E365" s="1257"/>
      <c r="F365" s="1257"/>
      <c r="G365" s="1257"/>
    </row>
    <row r="366" spans="1:7">
      <c r="A366" s="1257"/>
      <c r="B366" s="1257"/>
      <c r="C366" s="1257"/>
      <c r="D366" s="1257"/>
      <c r="E366" s="1257"/>
      <c r="F366" s="1257"/>
      <c r="G366" s="1257"/>
    </row>
    <row r="367" spans="1:7">
      <c r="A367" s="1257"/>
      <c r="B367" s="1257"/>
      <c r="C367" s="1257"/>
      <c r="D367" s="1257"/>
      <c r="E367" s="1257"/>
      <c r="F367" s="1257"/>
      <c r="G367" s="1257"/>
    </row>
    <row r="368" spans="1:7">
      <c r="A368" s="1257"/>
      <c r="B368" s="1257"/>
      <c r="C368" s="1257"/>
      <c r="D368" s="1257"/>
      <c r="E368" s="1257"/>
      <c r="F368" s="1257"/>
      <c r="G368" s="1257"/>
    </row>
    <row r="369" spans="1:7">
      <c r="A369" s="1257"/>
      <c r="B369" s="1257"/>
      <c r="C369" s="1257"/>
      <c r="D369" s="1257"/>
      <c r="E369" s="1257"/>
      <c r="F369" s="1257"/>
      <c r="G369" s="1257"/>
    </row>
    <row r="370" spans="1:7">
      <c r="A370" s="1257"/>
      <c r="B370" s="1257"/>
      <c r="C370" s="1257"/>
      <c r="D370" s="1257"/>
      <c r="E370" s="1257"/>
      <c r="F370" s="1257"/>
      <c r="G370" s="1257"/>
    </row>
    <row r="371" spans="1:7">
      <c r="A371" s="1257"/>
      <c r="B371" s="1257"/>
      <c r="C371" s="1257"/>
      <c r="D371" s="1257"/>
      <c r="E371" s="1257"/>
      <c r="F371" s="1257"/>
      <c r="G371" s="1257"/>
    </row>
    <row r="372" spans="1:7">
      <c r="A372" s="1257"/>
      <c r="B372" s="1257"/>
      <c r="C372" s="1257"/>
      <c r="D372" s="1257"/>
      <c r="E372" s="1257"/>
      <c r="F372" s="1257"/>
      <c r="G372" s="1257"/>
    </row>
    <row r="373" spans="1:7">
      <c r="A373" s="1257"/>
      <c r="B373" s="1257"/>
      <c r="C373" s="1257"/>
      <c r="D373" s="1257"/>
      <c r="E373" s="1257"/>
      <c r="F373" s="1257"/>
      <c r="G373" s="1257"/>
    </row>
    <row r="374" spans="1:7">
      <c r="A374" s="1257"/>
      <c r="B374" s="1257"/>
      <c r="C374" s="1257"/>
      <c r="D374" s="1257"/>
      <c r="E374" s="1257"/>
      <c r="F374" s="1257"/>
      <c r="G374" s="1257"/>
    </row>
    <row r="375" spans="1:7">
      <c r="A375" s="1257"/>
      <c r="B375" s="1257"/>
      <c r="C375" s="1257"/>
      <c r="D375" s="1257"/>
      <c r="E375" s="1257"/>
      <c r="F375" s="1257"/>
      <c r="G375" s="1257"/>
    </row>
    <row r="376" spans="1:7">
      <c r="A376" s="1257"/>
      <c r="B376" s="1257"/>
      <c r="C376" s="1257"/>
      <c r="D376" s="1257"/>
      <c r="E376" s="1257"/>
      <c r="F376" s="1257"/>
      <c r="G376" s="1257"/>
    </row>
    <row r="377" spans="1:7">
      <c r="A377" s="1257"/>
      <c r="B377" s="1257"/>
      <c r="C377" s="1257"/>
      <c r="D377" s="1257"/>
      <c r="E377" s="1257"/>
      <c r="F377" s="1257"/>
      <c r="G377" s="1257"/>
    </row>
    <row r="378" spans="1:7">
      <c r="A378" s="1257"/>
      <c r="B378" s="1257"/>
      <c r="C378" s="1257"/>
      <c r="D378" s="1257"/>
      <c r="E378" s="1257"/>
      <c r="F378" s="1257"/>
      <c r="G378" s="1257"/>
    </row>
    <row r="379" spans="1:7">
      <c r="A379" s="1257"/>
      <c r="B379" s="1257"/>
      <c r="C379" s="1257"/>
      <c r="D379" s="1257"/>
      <c r="E379" s="1257"/>
      <c r="F379" s="1257"/>
      <c r="G379" s="1257"/>
    </row>
    <row r="380" spans="1:7">
      <c r="A380" s="1257"/>
      <c r="B380" s="1257"/>
      <c r="C380" s="1257"/>
      <c r="D380" s="1257"/>
      <c r="E380" s="1257"/>
      <c r="F380" s="1257"/>
      <c r="G380" s="1257"/>
    </row>
    <row r="381" spans="1:7">
      <c r="A381" s="1257"/>
      <c r="B381" s="1257"/>
      <c r="C381" s="1257"/>
      <c r="D381" s="1257"/>
      <c r="E381" s="1257"/>
      <c r="F381" s="1257"/>
      <c r="G381" s="1257"/>
    </row>
    <row r="382" spans="1:7">
      <c r="A382" s="1257"/>
      <c r="B382" s="1257"/>
      <c r="C382" s="1257"/>
      <c r="D382" s="1257"/>
      <c r="E382" s="1257"/>
      <c r="F382" s="1257"/>
      <c r="G382" s="1257"/>
    </row>
    <row r="383" spans="1:7">
      <c r="A383" s="1257"/>
      <c r="B383" s="1257"/>
      <c r="C383" s="1257"/>
      <c r="D383" s="1257"/>
      <c r="E383" s="1257"/>
      <c r="F383" s="1257"/>
      <c r="G383" s="1257"/>
    </row>
    <row r="384" spans="1:7">
      <c r="A384" s="1257"/>
      <c r="B384" s="1257"/>
      <c r="C384" s="1257"/>
      <c r="D384" s="1257"/>
      <c r="E384" s="1257"/>
      <c r="F384" s="1257"/>
      <c r="G384" s="1257"/>
    </row>
    <row r="385" spans="1:7">
      <c r="A385" s="1257"/>
      <c r="B385" s="1257"/>
      <c r="C385" s="1257"/>
      <c r="D385" s="1257"/>
      <c r="E385" s="1257"/>
      <c r="F385" s="1257"/>
      <c r="G385" s="1257"/>
    </row>
    <row r="386" spans="1:7">
      <c r="A386" s="1257"/>
      <c r="B386" s="1257"/>
      <c r="C386" s="1257"/>
      <c r="D386" s="1257"/>
      <c r="E386" s="1257"/>
      <c r="F386" s="1257"/>
      <c r="G386" s="1257"/>
    </row>
    <row r="387" spans="1:7">
      <c r="A387" s="1257"/>
      <c r="B387" s="1257"/>
      <c r="C387" s="1257"/>
      <c r="D387" s="1257"/>
      <c r="E387" s="1257"/>
      <c r="F387" s="1257"/>
      <c r="G387" s="1257"/>
    </row>
    <row r="388" spans="1:7">
      <c r="A388" s="1257"/>
      <c r="B388" s="1257"/>
      <c r="C388" s="1257"/>
      <c r="D388" s="1257"/>
      <c r="E388" s="1257"/>
      <c r="F388" s="1257"/>
      <c r="G388" s="1257"/>
    </row>
    <row r="389" spans="1:7">
      <c r="A389" s="1257"/>
      <c r="B389" s="1257"/>
      <c r="C389" s="1257"/>
      <c r="D389" s="1257"/>
      <c r="E389" s="1257"/>
      <c r="F389" s="1257"/>
      <c r="G389" s="1257"/>
    </row>
    <row r="390" spans="1:7">
      <c r="A390" s="1257"/>
      <c r="B390" s="1257"/>
      <c r="C390" s="1257"/>
      <c r="D390" s="1257"/>
      <c r="E390" s="1257"/>
      <c r="F390" s="1257"/>
      <c r="G390" s="1257"/>
    </row>
    <row r="391" spans="1:7">
      <c r="A391" s="1257"/>
      <c r="B391" s="1257"/>
      <c r="C391" s="1257"/>
      <c r="D391" s="1257"/>
      <c r="E391" s="1257"/>
      <c r="F391" s="1257"/>
      <c r="G391" s="1257"/>
    </row>
    <row r="392" spans="1:7">
      <c r="A392" s="1257"/>
      <c r="B392" s="1257"/>
      <c r="C392" s="1257"/>
      <c r="D392" s="1257"/>
      <c r="E392" s="1257"/>
      <c r="F392" s="1257"/>
      <c r="G392" s="1257"/>
    </row>
    <row r="393" spans="1:7">
      <c r="A393" s="1257"/>
      <c r="B393" s="1257"/>
      <c r="C393" s="1257"/>
      <c r="D393" s="1257"/>
      <c r="E393" s="1257"/>
      <c r="F393" s="1257"/>
      <c r="G393" s="1257"/>
    </row>
    <row r="394" spans="1:7">
      <c r="A394" s="1257"/>
      <c r="B394" s="1257"/>
      <c r="C394" s="1257"/>
      <c r="D394" s="1257"/>
      <c r="E394" s="1257"/>
      <c r="F394" s="1257"/>
      <c r="G394" s="1257"/>
    </row>
    <row r="395" spans="1:7">
      <c r="A395" s="1257"/>
      <c r="B395" s="1257"/>
      <c r="C395" s="1257"/>
      <c r="D395" s="1257"/>
      <c r="E395" s="1257"/>
      <c r="F395" s="1257"/>
      <c r="G395" s="1257"/>
    </row>
    <row r="396" spans="1:7">
      <c r="A396" s="1257"/>
      <c r="B396" s="1257"/>
      <c r="C396" s="1257"/>
      <c r="D396" s="1257"/>
      <c r="E396" s="1257"/>
      <c r="F396" s="1257"/>
      <c r="G396" s="1257"/>
    </row>
    <row r="397" spans="1:7">
      <c r="A397" s="1257"/>
      <c r="B397" s="1257"/>
      <c r="C397" s="1257"/>
      <c r="D397" s="1257"/>
      <c r="E397" s="1257"/>
      <c r="F397" s="1257"/>
      <c r="G397" s="1257"/>
    </row>
    <row r="398" spans="1:7">
      <c r="A398" s="1257"/>
      <c r="B398" s="1257"/>
      <c r="C398" s="1257"/>
      <c r="D398" s="1257"/>
      <c r="E398" s="1257"/>
      <c r="F398" s="1257"/>
      <c r="G398" s="1257"/>
    </row>
    <row r="399" spans="1:7">
      <c r="A399" s="1257"/>
      <c r="B399" s="1257"/>
      <c r="C399" s="1257"/>
      <c r="D399" s="1257"/>
      <c r="E399" s="1257"/>
      <c r="F399" s="1257"/>
      <c r="G399" s="1257"/>
    </row>
    <row r="400" spans="1:7">
      <c r="A400" s="1257"/>
      <c r="B400" s="1257"/>
      <c r="C400" s="1257"/>
      <c r="D400" s="1257"/>
      <c r="E400" s="1257"/>
      <c r="F400" s="1257"/>
      <c r="G400" s="1257"/>
    </row>
    <row r="401" spans="1:7">
      <c r="A401" s="1257"/>
      <c r="B401" s="1257"/>
      <c r="C401" s="1257"/>
      <c r="D401" s="1257"/>
      <c r="E401" s="1257"/>
      <c r="F401" s="1257"/>
      <c r="G401" s="1257"/>
    </row>
    <row r="402" spans="1:7">
      <c r="A402" s="1257"/>
      <c r="B402" s="1257"/>
      <c r="C402" s="1257"/>
      <c r="D402" s="1257"/>
      <c r="E402" s="1257"/>
      <c r="F402" s="1257"/>
      <c r="G402" s="1257"/>
    </row>
    <row r="403" spans="1:7">
      <c r="A403" s="1257"/>
      <c r="B403" s="1257"/>
      <c r="C403" s="1257"/>
      <c r="D403" s="1257"/>
      <c r="E403" s="1257"/>
      <c r="F403" s="1257"/>
      <c r="G403" s="1257"/>
    </row>
    <row r="404" spans="1:7">
      <c r="A404" s="1257"/>
      <c r="B404" s="1257"/>
      <c r="C404" s="1257"/>
      <c r="D404" s="1257"/>
      <c r="E404" s="1257"/>
      <c r="F404" s="1257"/>
      <c r="G404" s="1257"/>
    </row>
    <row r="405" spans="1:7">
      <c r="A405" s="1257"/>
      <c r="B405" s="1257"/>
      <c r="C405" s="1257"/>
      <c r="D405" s="1257"/>
      <c r="E405" s="1257"/>
      <c r="F405" s="1257"/>
      <c r="G405" s="1257"/>
    </row>
    <row r="406" spans="1:7">
      <c r="A406" s="1257"/>
      <c r="B406" s="1257"/>
      <c r="C406" s="1257"/>
      <c r="D406" s="1257"/>
      <c r="E406" s="1257"/>
      <c r="F406" s="1257"/>
      <c r="G406" s="1257"/>
    </row>
    <row r="407" spans="1:7">
      <c r="A407" s="1257"/>
      <c r="B407" s="1257"/>
      <c r="C407" s="1257"/>
      <c r="D407" s="1257"/>
      <c r="E407" s="1257"/>
      <c r="F407" s="1257"/>
      <c r="G407" s="1257"/>
    </row>
    <row r="408" spans="1:7">
      <c r="A408" s="1257"/>
      <c r="B408" s="1257"/>
      <c r="C408" s="1257"/>
      <c r="D408" s="1257"/>
      <c r="E408" s="1257"/>
      <c r="F408" s="1257"/>
      <c r="G408" s="1257"/>
    </row>
    <row r="409" spans="1:7">
      <c r="A409" s="1257"/>
      <c r="B409" s="1257"/>
      <c r="C409" s="1257"/>
      <c r="D409" s="1257"/>
      <c r="E409" s="1257"/>
      <c r="F409" s="1257"/>
      <c r="G409" s="1257"/>
    </row>
    <row r="410" spans="1:7">
      <c r="A410" s="1257"/>
      <c r="B410" s="1257"/>
      <c r="C410" s="1257"/>
      <c r="D410" s="1257"/>
      <c r="E410" s="1257"/>
      <c r="F410" s="1257"/>
      <c r="G410" s="1257"/>
    </row>
    <row r="411" spans="1:7">
      <c r="A411" s="1257"/>
      <c r="B411" s="1257"/>
      <c r="C411" s="1257"/>
      <c r="D411" s="1257"/>
      <c r="E411" s="1257"/>
      <c r="F411" s="1257"/>
      <c r="G411" s="1257"/>
    </row>
    <row r="412" spans="1:7">
      <c r="A412" s="1257"/>
      <c r="B412" s="1257"/>
      <c r="C412" s="1257"/>
      <c r="D412" s="1257"/>
      <c r="E412" s="1257"/>
      <c r="F412" s="1257"/>
      <c r="G412" s="1257"/>
    </row>
    <row r="413" spans="1:7">
      <c r="A413" s="1257"/>
      <c r="B413" s="1257"/>
      <c r="C413" s="1257"/>
      <c r="D413" s="1257"/>
      <c r="E413" s="1257"/>
      <c r="F413" s="1257"/>
      <c r="G413" s="1257"/>
    </row>
    <row r="414" spans="1:7">
      <c r="A414" s="1257"/>
      <c r="B414" s="1257"/>
      <c r="C414" s="1257"/>
      <c r="D414" s="1257"/>
      <c r="E414" s="1257"/>
      <c r="F414" s="1257"/>
      <c r="G414" s="1257"/>
    </row>
    <row r="415" spans="1:7">
      <c r="A415" s="1257"/>
      <c r="B415" s="1257"/>
      <c r="C415" s="1257"/>
      <c r="D415" s="1257"/>
      <c r="E415" s="1257"/>
      <c r="F415" s="1257"/>
      <c r="G415" s="1257"/>
    </row>
    <row r="416" spans="1:7">
      <c r="A416" s="1257"/>
      <c r="B416" s="1257"/>
      <c r="C416" s="1257"/>
      <c r="D416" s="1257"/>
      <c r="E416" s="1257"/>
      <c r="F416" s="1257"/>
      <c r="G416" s="1257"/>
    </row>
    <row r="417" spans="1:7">
      <c r="A417" s="1257"/>
      <c r="B417" s="1257"/>
      <c r="C417" s="1257"/>
      <c r="D417" s="1257"/>
      <c r="E417" s="1257"/>
      <c r="F417" s="1257"/>
      <c r="G417" s="1257"/>
    </row>
    <row r="418" spans="1:7">
      <c r="A418" s="1257"/>
      <c r="B418" s="1257"/>
      <c r="C418" s="1257"/>
      <c r="D418" s="1257"/>
      <c r="E418" s="1257"/>
      <c r="F418" s="1257"/>
      <c r="G418" s="1257"/>
    </row>
    <row r="419" spans="1:7">
      <c r="A419" s="1257"/>
      <c r="B419" s="1257"/>
      <c r="C419" s="1257"/>
      <c r="D419" s="1257"/>
      <c r="E419" s="1257"/>
      <c r="F419" s="1257"/>
      <c r="G419" s="1257"/>
    </row>
    <row r="420" spans="1:7">
      <c r="A420" s="1257"/>
      <c r="B420" s="1257"/>
      <c r="C420" s="1257"/>
      <c r="D420" s="1257"/>
      <c r="E420" s="1257"/>
      <c r="F420" s="1257"/>
      <c r="G420" s="1257"/>
    </row>
    <row r="421" spans="1:7">
      <c r="A421" s="1257"/>
      <c r="B421" s="1257"/>
      <c r="C421" s="1257"/>
      <c r="D421" s="1257"/>
      <c r="E421" s="1257"/>
      <c r="F421" s="1257"/>
      <c r="G421" s="1257"/>
    </row>
    <row r="422" spans="1:7">
      <c r="A422" s="1257"/>
      <c r="B422" s="1257"/>
      <c r="C422" s="1257"/>
      <c r="D422" s="1257"/>
      <c r="E422" s="1257"/>
      <c r="F422" s="1257"/>
      <c r="G422" s="1257"/>
    </row>
    <row r="423" spans="1:7">
      <c r="A423" s="1257"/>
      <c r="B423" s="1257"/>
      <c r="C423" s="1257"/>
      <c r="D423" s="1257"/>
      <c r="E423" s="1257"/>
      <c r="F423" s="1257"/>
      <c r="G423" s="1257"/>
    </row>
    <row r="424" spans="1:7">
      <c r="A424" s="1257"/>
      <c r="B424" s="1257"/>
      <c r="C424" s="1257"/>
      <c r="D424" s="1257"/>
      <c r="E424" s="1257"/>
      <c r="F424" s="1257"/>
      <c r="G424" s="1257"/>
    </row>
    <row r="425" spans="1:7">
      <c r="A425" s="1257"/>
      <c r="B425" s="1257"/>
      <c r="C425" s="1257"/>
      <c r="D425" s="1257"/>
      <c r="E425" s="1257"/>
      <c r="F425" s="1257"/>
      <c r="G425" s="1257"/>
    </row>
    <row r="426" spans="1:7">
      <c r="A426" s="1257"/>
      <c r="B426" s="1257"/>
      <c r="C426" s="1257"/>
      <c r="D426" s="1257"/>
      <c r="E426" s="1257"/>
      <c r="F426" s="1257"/>
      <c r="G426" s="1257"/>
    </row>
    <row r="427" spans="1:7">
      <c r="A427" s="1257"/>
      <c r="B427" s="1257"/>
      <c r="C427" s="1257"/>
      <c r="D427" s="1257"/>
      <c r="E427" s="1257"/>
      <c r="F427" s="1257"/>
      <c r="G427" s="1257"/>
    </row>
    <row r="428" spans="1:7">
      <c r="A428" s="1257"/>
      <c r="B428" s="1257"/>
      <c r="C428" s="1257"/>
      <c r="D428" s="1257"/>
      <c r="E428" s="1257"/>
      <c r="F428" s="1257"/>
      <c r="G428" s="1257"/>
    </row>
    <row r="429" spans="1:7">
      <c r="A429" s="1257"/>
      <c r="B429" s="1257"/>
      <c r="C429" s="1257"/>
      <c r="D429" s="1257"/>
      <c r="E429" s="1257"/>
      <c r="F429" s="1257"/>
      <c r="G429" s="1257"/>
    </row>
    <row r="430" spans="1:7">
      <c r="A430" s="1257"/>
      <c r="B430" s="1257"/>
      <c r="C430" s="1257"/>
      <c r="D430" s="1257"/>
      <c r="E430" s="1257"/>
      <c r="F430" s="1257"/>
      <c r="G430" s="1257"/>
    </row>
    <row r="431" spans="1:7">
      <c r="A431" s="1257"/>
      <c r="B431" s="1257"/>
      <c r="C431" s="1257"/>
      <c r="D431" s="1257"/>
      <c r="E431" s="1257"/>
      <c r="F431" s="1257"/>
      <c r="G431" s="1257"/>
    </row>
    <row r="432" spans="1:7">
      <c r="A432" s="1257"/>
      <c r="B432" s="1257"/>
      <c r="C432" s="1257"/>
      <c r="D432" s="1257"/>
      <c r="E432" s="1257"/>
      <c r="F432" s="1257"/>
      <c r="G432" s="1257"/>
    </row>
    <row r="433" spans="1:7">
      <c r="A433" s="1257"/>
      <c r="B433" s="1257"/>
      <c r="C433" s="1257"/>
      <c r="D433" s="1257"/>
      <c r="E433" s="1257"/>
      <c r="F433" s="1257"/>
      <c r="G433" s="1257"/>
    </row>
    <row r="434" spans="1:7">
      <c r="A434" s="1257"/>
      <c r="B434" s="1257"/>
      <c r="C434" s="1257"/>
      <c r="D434" s="1257"/>
      <c r="E434" s="1257"/>
      <c r="F434" s="1257"/>
      <c r="G434" s="1257"/>
    </row>
    <row r="435" spans="1:7">
      <c r="A435" s="1257"/>
      <c r="B435" s="1257"/>
      <c r="C435" s="1257"/>
      <c r="D435" s="1257"/>
      <c r="E435" s="1257"/>
      <c r="F435" s="1257"/>
      <c r="G435" s="1257"/>
    </row>
    <row r="436" spans="1:7">
      <c r="A436" s="1257"/>
      <c r="B436" s="1257"/>
      <c r="C436" s="1257"/>
      <c r="D436" s="1257"/>
      <c r="E436" s="1257"/>
      <c r="F436" s="1257"/>
      <c r="G436" s="1257"/>
    </row>
    <row r="437" spans="1:7">
      <c r="A437" s="1257"/>
      <c r="B437" s="1257"/>
      <c r="C437" s="1257"/>
      <c r="D437" s="1257"/>
      <c r="E437" s="1257"/>
      <c r="F437" s="1257"/>
      <c r="G437" s="1257"/>
    </row>
    <row r="438" spans="1:7">
      <c r="A438" s="1257"/>
      <c r="B438" s="1257"/>
      <c r="C438" s="1257"/>
      <c r="D438" s="1257"/>
      <c r="E438" s="1257"/>
      <c r="F438" s="1257"/>
      <c r="G438" s="1257"/>
    </row>
    <row r="439" spans="1:7">
      <c r="A439" s="1257"/>
      <c r="B439" s="1257"/>
      <c r="C439" s="1257"/>
      <c r="D439" s="1257"/>
      <c r="E439" s="1257"/>
      <c r="F439" s="1257"/>
      <c r="G439" s="1257"/>
    </row>
    <row r="440" spans="1:7">
      <c r="A440" s="1257"/>
      <c r="B440" s="1257"/>
      <c r="C440" s="1257"/>
      <c r="D440" s="1257"/>
      <c r="E440" s="1257"/>
      <c r="F440" s="1257"/>
      <c r="G440" s="1257"/>
    </row>
    <row r="441" spans="1:7">
      <c r="A441" s="1257"/>
      <c r="B441" s="1257"/>
      <c r="C441" s="1257"/>
      <c r="D441" s="1257"/>
      <c r="E441" s="1257"/>
      <c r="F441" s="1257"/>
      <c r="G441" s="1257"/>
    </row>
    <row r="442" spans="1:7">
      <c r="A442" s="1257"/>
      <c r="B442" s="1257"/>
      <c r="C442" s="1257"/>
      <c r="D442" s="1257"/>
      <c r="E442" s="1257"/>
      <c r="F442" s="1257"/>
      <c r="G442" s="1257"/>
    </row>
    <row r="443" spans="1:7">
      <c r="A443" s="1257"/>
      <c r="B443" s="1257"/>
      <c r="C443" s="1257"/>
      <c r="D443" s="1257"/>
      <c r="E443" s="1257"/>
      <c r="F443" s="1257"/>
      <c r="G443" s="1257"/>
    </row>
    <row r="444" spans="1:7">
      <c r="A444" s="1257"/>
      <c r="B444" s="1257"/>
      <c r="C444" s="1257"/>
      <c r="D444" s="1257"/>
      <c r="E444" s="1257"/>
      <c r="F444" s="1257"/>
      <c r="G444" s="1257"/>
    </row>
    <row r="445" spans="1:7">
      <c r="A445" s="1257"/>
      <c r="B445" s="1257"/>
      <c r="C445" s="1257"/>
      <c r="D445" s="1257"/>
      <c r="E445" s="1257"/>
      <c r="F445" s="1257"/>
      <c r="G445" s="1257"/>
    </row>
    <row r="446" spans="1:7">
      <c r="A446" s="1257"/>
      <c r="B446" s="1257"/>
      <c r="C446" s="1257"/>
      <c r="D446" s="1257"/>
      <c r="E446" s="1257"/>
      <c r="F446" s="1257"/>
      <c r="G446" s="1257"/>
    </row>
    <row r="447" spans="1:7">
      <c r="A447" s="1257"/>
      <c r="B447" s="1257"/>
      <c r="C447" s="1257"/>
      <c r="D447" s="1257"/>
      <c r="E447" s="1257"/>
      <c r="F447" s="1257"/>
      <c r="G447" s="1257"/>
    </row>
    <row r="448" spans="1:7">
      <c r="A448" s="1257"/>
      <c r="B448" s="1257"/>
      <c r="C448" s="1257"/>
      <c r="D448" s="1257"/>
      <c r="E448" s="1257"/>
      <c r="F448" s="1257"/>
      <c r="G448" s="1257"/>
    </row>
    <row r="449" spans="1:7">
      <c r="A449" s="1257"/>
      <c r="B449" s="1257"/>
      <c r="C449" s="1257"/>
      <c r="D449" s="1257"/>
      <c r="E449" s="1257"/>
      <c r="F449" s="1257"/>
      <c r="G449" s="1257"/>
    </row>
    <row r="450" spans="1:7">
      <c r="A450" s="1257"/>
      <c r="B450" s="1257"/>
      <c r="C450" s="1257"/>
      <c r="D450" s="1257"/>
      <c r="E450" s="1257"/>
      <c r="F450" s="1257"/>
      <c r="G450" s="1257"/>
    </row>
    <row r="451" spans="1:7">
      <c r="A451" s="1257"/>
      <c r="B451" s="1257"/>
      <c r="C451" s="1257"/>
      <c r="D451" s="1257"/>
      <c r="E451" s="1257"/>
      <c r="F451" s="1257"/>
      <c r="G451" s="1257"/>
    </row>
    <row r="452" spans="1:7">
      <c r="A452" s="1257"/>
      <c r="B452" s="1257"/>
      <c r="C452" s="1257"/>
      <c r="D452" s="1257"/>
      <c r="E452" s="1257"/>
      <c r="F452" s="1257"/>
      <c r="G452" s="1257"/>
    </row>
    <row r="453" spans="1:7">
      <c r="A453" s="1257"/>
      <c r="B453" s="1257"/>
      <c r="C453" s="1257"/>
      <c r="D453" s="1257"/>
      <c r="E453" s="1257"/>
      <c r="F453" s="1257"/>
      <c r="G453" s="1257"/>
    </row>
    <row r="454" spans="1:7">
      <c r="A454" s="1257"/>
      <c r="B454" s="1257"/>
      <c r="C454" s="1257"/>
      <c r="D454" s="1257"/>
      <c r="E454" s="1257"/>
      <c r="F454" s="1257"/>
      <c r="G454" s="1257"/>
    </row>
    <row r="455" spans="1:7">
      <c r="A455" s="1257"/>
      <c r="B455" s="1257"/>
      <c r="C455" s="1257"/>
      <c r="D455" s="1257"/>
      <c r="E455" s="1257"/>
      <c r="F455" s="1257"/>
      <c r="G455" s="1257"/>
    </row>
    <row r="456" spans="1:7">
      <c r="A456" s="1257"/>
      <c r="B456" s="1257"/>
      <c r="C456" s="1257"/>
      <c r="D456" s="1257"/>
      <c r="E456" s="1257"/>
      <c r="F456" s="1257"/>
      <c r="G456" s="1257"/>
    </row>
    <row r="457" spans="1:7">
      <c r="A457" s="1257"/>
      <c r="B457" s="1257"/>
      <c r="C457" s="1257"/>
      <c r="D457" s="1257"/>
      <c r="E457" s="1257"/>
      <c r="F457" s="1257"/>
      <c r="G457" s="1257"/>
    </row>
    <row r="458" spans="1:7">
      <c r="A458" s="1257"/>
      <c r="B458" s="1257"/>
      <c r="C458" s="1257"/>
      <c r="D458" s="1257"/>
      <c r="E458" s="1257"/>
      <c r="F458" s="1257"/>
      <c r="G458" s="1257"/>
    </row>
    <row r="459" spans="1:7">
      <c r="A459" s="1257"/>
      <c r="B459" s="1257"/>
      <c r="C459" s="1257"/>
      <c r="D459" s="1257"/>
      <c r="E459" s="1257"/>
      <c r="F459" s="1257"/>
      <c r="G459" s="1257"/>
    </row>
    <row r="460" spans="1:7">
      <c r="A460" s="1257"/>
      <c r="B460" s="1257"/>
      <c r="C460" s="1257"/>
      <c r="D460" s="1257"/>
      <c r="E460" s="1257"/>
      <c r="F460" s="1257"/>
      <c r="G460" s="1257"/>
    </row>
    <row r="461" spans="1:7">
      <c r="A461" s="1257"/>
      <c r="B461" s="1257"/>
      <c r="C461" s="1257"/>
      <c r="D461" s="1257"/>
      <c r="E461" s="1257"/>
      <c r="F461" s="1257"/>
      <c r="G461" s="1257"/>
    </row>
    <row r="462" spans="1:7">
      <c r="A462" s="1257"/>
      <c r="B462" s="1257"/>
      <c r="C462" s="1257"/>
      <c r="D462" s="1257"/>
      <c r="E462" s="1257"/>
      <c r="F462" s="1257"/>
      <c r="G462" s="1257"/>
    </row>
    <row r="463" spans="1:7">
      <c r="A463" s="1257"/>
      <c r="B463" s="1257"/>
      <c r="C463" s="1257"/>
      <c r="D463" s="1257"/>
      <c r="E463" s="1257"/>
      <c r="F463" s="1257"/>
      <c r="G463" s="1257"/>
    </row>
    <row r="464" spans="1:7">
      <c r="A464" s="1257"/>
      <c r="B464" s="1257"/>
      <c r="C464" s="1257"/>
      <c r="D464" s="1257"/>
      <c r="E464" s="1257"/>
      <c r="F464" s="1257"/>
      <c r="G464" s="1257"/>
    </row>
    <row r="465" spans="1:7">
      <c r="A465" s="1257"/>
      <c r="B465" s="1257"/>
      <c r="C465" s="1257"/>
      <c r="D465" s="1257"/>
      <c r="E465" s="1257"/>
      <c r="F465" s="1257"/>
      <c r="G465" s="1257"/>
    </row>
    <row r="466" spans="1:7">
      <c r="A466" s="1257"/>
      <c r="B466" s="1257"/>
      <c r="C466" s="1257"/>
      <c r="D466" s="1257"/>
      <c r="E466" s="1257"/>
      <c r="F466" s="1257"/>
      <c r="G466" s="1257"/>
    </row>
    <row r="467" spans="1:7">
      <c r="A467" s="1257"/>
      <c r="B467" s="1257"/>
      <c r="C467" s="1257"/>
      <c r="D467" s="1257"/>
      <c r="E467" s="1257"/>
      <c r="F467" s="1257"/>
      <c r="G467" s="1257"/>
    </row>
    <row r="468" spans="1:7">
      <c r="A468" s="1257"/>
      <c r="B468" s="1257"/>
      <c r="C468" s="1257"/>
      <c r="D468" s="1257"/>
      <c r="E468" s="1257"/>
      <c r="F468" s="1257"/>
      <c r="G468" s="1257"/>
    </row>
    <row r="469" spans="1:7">
      <c r="A469" s="1257"/>
      <c r="B469" s="1257"/>
      <c r="C469" s="1257"/>
      <c r="D469" s="1257"/>
      <c r="E469" s="1257"/>
      <c r="F469" s="1257"/>
      <c r="G469" s="1257"/>
    </row>
    <row r="470" spans="1:7">
      <c r="A470" s="1257"/>
      <c r="B470" s="1257"/>
      <c r="C470" s="1257"/>
      <c r="D470" s="1257"/>
      <c r="E470" s="1257"/>
      <c r="F470" s="1257"/>
      <c r="G470" s="1257"/>
    </row>
    <row r="471" spans="1:7">
      <c r="A471" s="1257"/>
      <c r="B471" s="1257"/>
      <c r="C471" s="1257"/>
      <c r="D471" s="1257"/>
      <c r="E471" s="1257"/>
      <c r="F471" s="1257"/>
      <c r="G471" s="1257"/>
    </row>
    <row r="472" spans="1:7">
      <c r="A472" s="1257"/>
      <c r="B472" s="1257"/>
      <c r="C472" s="1257"/>
      <c r="D472" s="1257"/>
      <c r="E472" s="1257"/>
      <c r="F472" s="1257"/>
      <c r="G472" s="1257"/>
    </row>
    <row r="473" spans="1:7">
      <c r="A473" s="1257"/>
      <c r="B473" s="1257"/>
      <c r="C473" s="1257"/>
      <c r="D473" s="1257"/>
      <c r="E473" s="1257"/>
      <c r="F473" s="1257"/>
      <c r="G473" s="1257"/>
    </row>
    <row r="474" spans="1:7">
      <c r="A474" s="1257"/>
      <c r="B474" s="1257"/>
      <c r="C474" s="1257"/>
      <c r="D474" s="1257"/>
      <c r="E474" s="1257"/>
      <c r="F474" s="1257"/>
      <c r="G474" s="1257"/>
    </row>
    <row r="475" spans="1:7">
      <c r="A475" s="1257"/>
      <c r="B475" s="1257"/>
      <c r="C475" s="1257"/>
      <c r="D475" s="1257"/>
      <c r="E475" s="1257"/>
      <c r="F475" s="1257"/>
      <c r="G475" s="1257"/>
    </row>
    <row r="476" spans="1:7">
      <c r="A476" s="1257"/>
      <c r="B476" s="1257"/>
      <c r="C476" s="1257"/>
      <c r="D476" s="1257"/>
      <c r="E476" s="1257"/>
      <c r="F476" s="1257"/>
      <c r="G476" s="1257"/>
    </row>
    <row r="477" spans="1:7">
      <c r="A477" s="1257"/>
      <c r="B477" s="1257"/>
      <c r="C477" s="1257"/>
      <c r="D477" s="1257"/>
      <c r="E477" s="1257"/>
      <c r="F477" s="1257"/>
      <c r="G477" s="1257"/>
    </row>
    <row r="478" spans="1:7">
      <c r="A478" s="1257"/>
      <c r="B478" s="1257"/>
      <c r="C478" s="1257"/>
      <c r="D478" s="1257"/>
      <c r="E478" s="1257"/>
      <c r="F478" s="1257"/>
      <c r="G478" s="1257"/>
    </row>
    <row r="479" spans="1:7">
      <c r="A479" s="1257"/>
      <c r="B479" s="1257"/>
      <c r="C479" s="1257"/>
      <c r="D479" s="1257"/>
      <c r="E479" s="1257"/>
      <c r="F479" s="1257"/>
      <c r="G479" s="1257"/>
    </row>
    <row r="480" spans="1:7">
      <c r="A480" s="1257"/>
      <c r="B480" s="1257"/>
      <c r="C480" s="1257"/>
      <c r="D480" s="1257"/>
      <c r="E480" s="1257"/>
      <c r="F480" s="1257"/>
      <c r="G480" s="1257"/>
    </row>
    <row r="481" spans="1:7">
      <c r="A481" s="1257"/>
      <c r="B481" s="1257"/>
      <c r="C481" s="1257"/>
      <c r="D481" s="1257"/>
      <c r="E481" s="1257"/>
      <c r="F481" s="1257"/>
      <c r="G481" s="1257"/>
    </row>
    <row r="482" spans="1:7">
      <c r="A482" s="1257"/>
      <c r="B482" s="1257"/>
      <c r="C482" s="1257"/>
      <c r="D482" s="1257"/>
      <c r="E482" s="1257"/>
      <c r="F482" s="1257"/>
      <c r="G482" s="1257"/>
    </row>
    <row r="483" spans="1:7">
      <c r="A483" s="1257"/>
      <c r="B483" s="1257"/>
      <c r="C483" s="1257"/>
      <c r="D483" s="1257"/>
      <c r="E483" s="1257"/>
      <c r="F483" s="1257"/>
      <c r="G483" s="1257"/>
    </row>
    <row r="484" spans="1:7">
      <c r="A484" s="1257"/>
      <c r="B484" s="1257"/>
      <c r="C484" s="1257"/>
      <c r="D484" s="1257"/>
      <c r="E484" s="1257"/>
      <c r="F484" s="1257"/>
      <c r="G484" s="1257"/>
    </row>
    <row r="485" spans="1:7">
      <c r="A485" s="1257"/>
      <c r="B485" s="1257"/>
      <c r="C485" s="1257"/>
      <c r="D485" s="1257"/>
      <c r="E485" s="1257"/>
      <c r="F485" s="1257"/>
      <c r="G485" s="1257"/>
    </row>
    <row r="486" spans="1:7">
      <c r="A486" s="1257"/>
      <c r="B486" s="1257"/>
      <c r="C486" s="1257"/>
      <c r="D486" s="1257"/>
      <c r="E486" s="1257"/>
      <c r="F486" s="1257"/>
      <c r="G486" s="1257"/>
    </row>
    <row r="487" spans="1:7">
      <c r="A487" s="1257"/>
      <c r="B487" s="1257"/>
      <c r="C487" s="1257"/>
      <c r="D487" s="1257"/>
      <c r="E487" s="1257"/>
      <c r="F487" s="1257"/>
      <c r="G487" s="1257"/>
    </row>
    <row r="488" spans="1:7">
      <c r="A488" s="1257"/>
      <c r="B488" s="1257"/>
      <c r="C488" s="1257"/>
      <c r="D488" s="1257"/>
      <c r="E488" s="1257"/>
      <c r="F488" s="1257"/>
      <c r="G488" s="1257"/>
    </row>
    <row r="489" spans="1:7">
      <c r="A489" s="1257"/>
      <c r="B489" s="1257"/>
      <c r="C489" s="1257"/>
      <c r="D489" s="1257"/>
      <c r="E489" s="1257"/>
      <c r="F489" s="1257"/>
      <c r="G489" s="1257"/>
    </row>
    <row r="490" spans="1:7">
      <c r="A490" s="1257"/>
      <c r="B490" s="1257"/>
      <c r="C490" s="1257"/>
      <c r="D490" s="1257"/>
      <c r="E490" s="1257"/>
      <c r="F490" s="1257"/>
      <c r="G490" s="1257"/>
    </row>
    <row r="491" spans="1:7">
      <c r="A491" s="1257"/>
      <c r="B491" s="1257"/>
      <c r="C491" s="1257"/>
      <c r="D491" s="1257"/>
      <c r="E491" s="1257"/>
      <c r="F491" s="1257"/>
      <c r="G491" s="1257"/>
    </row>
    <row r="492" spans="1:7">
      <c r="A492" s="1257"/>
      <c r="B492" s="1257"/>
      <c r="C492" s="1257"/>
      <c r="D492" s="1257"/>
      <c r="E492" s="1257"/>
      <c r="F492" s="1257"/>
      <c r="G492" s="1257"/>
    </row>
    <row r="493" spans="1:7">
      <c r="A493" s="1257"/>
      <c r="B493" s="1257"/>
      <c r="C493" s="1257"/>
      <c r="D493" s="1257"/>
      <c r="E493" s="1257"/>
      <c r="F493" s="1257"/>
      <c r="G493" s="1257"/>
    </row>
    <row r="494" spans="1:7">
      <c r="A494" s="1257"/>
      <c r="B494" s="1257"/>
      <c r="C494" s="1257"/>
      <c r="D494" s="1257"/>
      <c r="E494" s="1257"/>
      <c r="F494" s="1257"/>
      <c r="G494" s="1257"/>
    </row>
    <row r="495" spans="1:7">
      <c r="A495" s="1257"/>
      <c r="B495" s="1257"/>
      <c r="C495" s="1257"/>
      <c r="D495" s="1257"/>
      <c r="E495" s="1257"/>
      <c r="F495" s="1257"/>
      <c r="G495" s="1257"/>
    </row>
    <row r="496" spans="1:7">
      <c r="A496" s="1257"/>
      <c r="B496" s="1257"/>
      <c r="C496" s="1257"/>
      <c r="D496" s="1257"/>
      <c r="E496" s="1257"/>
      <c r="F496" s="1257"/>
      <c r="G496" s="1257"/>
    </row>
    <row r="497" spans="1:7">
      <c r="A497" s="1257"/>
      <c r="B497" s="1257"/>
      <c r="C497" s="1257"/>
      <c r="D497" s="1257"/>
      <c r="E497" s="1257"/>
      <c r="F497" s="1257"/>
      <c r="G497" s="1257"/>
    </row>
    <row r="498" spans="1:7">
      <c r="A498" s="1257"/>
      <c r="B498" s="1257"/>
      <c r="C498" s="1257"/>
      <c r="D498" s="1257"/>
      <c r="E498" s="1257"/>
      <c r="F498" s="1257"/>
      <c r="G498" s="1257"/>
    </row>
    <row r="499" spans="1:7">
      <c r="A499" s="1257"/>
      <c r="B499" s="1257"/>
      <c r="C499" s="1257"/>
      <c r="D499" s="1257"/>
      <c r="E499" s="1257"/>
      <c r="F499" s="1257"/>
      <c r="G499" s="1257"/>
    </row>
    <row r="500" spans="1:7">
      <c r="A500" s="1257"/>
      <c r="B500" s="1257"/>
      <c r="C500" s="1257"/>
      <c r="D500" s="1257"/>
      <c r="E500" s="1257"/>
      <c r="F500" s="1257"/>
      <c r="G500" s="1257"/>
    </row>
    <row r="501" spans="1:7">
      <c r="A501" s="1257"/>
      <c r="B501" s="1257"/>
      <c r="C501" s="1257"/>
      <c r="D501" s="1257"/>
      <c r="E501" s="1257"/>
      <c r="F501" s="1257"/>
      <c r="G501" s="1257"/>
    </row>
    <row r="502" spans="1:7">
      <c r="A502" s="1257"/>
      <c r="B502" s="1257"/>
      <c r="C502" s="1257"/>
      <c r="D502" s="1257"/>
      <c r="E502" s="1257"/>
      <c r="F502" s="1257"/>
      <c r="G502" s="1257"/>
    </row>
    <row r="503" spans="1:7">
      <c r="A503" s="1257"/>
      <c r="B503" s="1257"/>
      <c r="C503" s="1257"/>
      <c r="D503" s="1257"/>
      <c r="E503" s="1257"/>
      <c r="F503" s="1257"/>
      <c r="G503" s="1257"/>
    </row>
    <row r="504" spans="1:7">
      <c r="A504" s="1257"/>
      <c r="B504" s="1257"/>
      <c r="C504" s="1257"/>
      <c r="D504" s="1257"/>
      <c r="E504" s="1257"/>
      <c r="F504" s="1257"/>
      <c r="G504" s="1257"/>
    </row>
    <row r="505" spans="1:7">
      <c r="A505" s="1257"/>
      <c r="B505" s="1257"/>
      <c r="C505" s="1257"/>
      <c r="D505" s="1257"/>
      <c r="E505" s="1257"/>
      <c r="F505" s="1257"/>
      <c r="G505" s="1257"/>
    </row>
    <row r="506" spans="1:7">
      <c r="A506" s="1257"/>
      <c r="B506" s="1257"/>
      <c r="C506" s="1257"/>
      <c r="D506" s="1257"/>
      <c r="E506" s="1257"/>
      <c r="F506" s="1257"/>
      <c r="G506" s="1257"/>
    </row>
    <row r="507" spans="1:7">
      <c r="A507" s="1257"/>
      <c r="B507" s="1257"/>
      <c r="C507" s="1257"/>
      <c r="D507" s="1257"/>
      <c r="E507" s="1257"/>
      <c r="F507" s="1257"/>
      <c r="G507" s="1257"/>
    </row>
    <row r="508" spans="1:7">
      <c r="A508" s="1257"/>
      <c r="B508" s="1257"/>
      <c r="C508" s="1257"/>
      <c r="D508" s="1257"/>
      <c r="E508" s="1257"/>
      <c r="F508" s="1257"/>
      <c r="G508" s="1257"/>
    </row>
    <row r="509" spans="1:7">
      <c r="A509" s="1257"/>
      <c r="B509" s="1257"/>
      <c r="C509" s="1257"/>
      <c r="D509" s="1257"/>
      <c r="E509" s="1257"/>
      <c r="F509" s="1257"/>
      <c r="G509" s="1257"/>
    </row>
    <row r="510" spans="1:7">
      <c r="A510" s="1257"/>
      <c r="B510" s="1257"/>
      <c r="C510" s="1257"/>
      <c r="D510" s="1257"/>
      <c r="E510" s="1257"/>
      <c r="F510" s="1257"/>
      <c r="G510" s="1257"/>
    </row>
    <row r="511" spans="1:7">
      <c r="A511" s="1257"/>
      <c r="B511" s="1257"/>
      <c r="C511" s="1257"/>
      <c r="D511" s="1257"/>
      <c r="E511" s="1257"/>
      <c r="F511" s="1257"/>
      <c r="G511" s="1257"/>
    </row>
    <row r="512" spans="1:7">
      <c r="A512" s="1257"/>
      <c r="B512" s="1257"/>
      <c r="C512" s="1257"/>
      <c r="D512" s="1257"/>
      <c r="E512" s="1257"/>
      <c r="F512" s="1257"/>
      <c r="G512" s="1257"/>
    </row>
    <row r="513" spans="1:7">
      <c r="A513" s="1257"/>
      <c r="B513" s="1257"/>
      <c r="C513" s="1257"/>
      <c r="D513" s="1257"/>
      <c r="E513" s="1257"/>
      <c r="F513" s="1257"/>
      <c r="G513" s="1257"/>
    </row>
    <row r="514" spans="1:7">
      <c r="A514" s="1257"/>
      <c r="B514" s="1257"/>
      <c r="C514" s="1257"/>
      <c r="D514" s="1257"/>
      <c r="E514" s="1257"/>
      <c r="F514" s="1257"/>
      <c r="G514" s="1257"/>
    </row>
    <row r="515" spans="1:7">
      <c r="A515" s="1257"/>
      <c r="B515" s="1257"/>
      <c r="C515" s="1257"/>
      <c r="D515" s="1257"/>
      <c r="E515" s="1257"/>
      <c r="F515" s="1257"/>
      <c r="G515" s="1257"/>
    </row>
    <row r="516" spans="1:7">
      <c r="A516" s="1257"/>
      <c r="B516" s="1257"/>
      <c r="C516" s="1257"/>
      <c r="D516" s="1257"/>
      <c r="E516" s="1257"/>
      <c r="F516" s="1257"/>
      <c r="G516" s="1257"/>
    </row>
    <row r="517" spans="1:7">
      <c r="A517" s="1257"/>
      <c r="B517" s="1257"/>
      <c r="C517" s="1257"/>
      <c r="D517" s="1257"/>
      <c r="E517" s="1257"/>
      <c r="F517" s="1257"/>
      <c r="G517" s="1257"/>
    </row>
    <row r="518" spans="1:7">
      <c r="A518" s="1257"/>
      <c r="B518" s="1257"/>
      <c r="C518" s="1257"/>
      <c r="D518" s="1257"/>
      <c r="E518" s="1257"/>
      <c r="F518" s="1257"/>
      <c r="G518" s="1257"/>
    </row>
    <row r="519" spans="1:7">
      <c r="A519" s="1257"/>
      <c r="B519" s="1257"/>
      <c r="C519" s="1257"/>
      <c r="D519" s="1257"/>
      <c r="E519" s="1257"/>
      <c r="F519" s="1257"/>
      <c r="G519" s="1257"/>
    </row>
    <row r="520" spans="1:7">
      <c r="A520" s="1257"/>
      <c r="B520" s="1257"/>
      <c r="C520" s="1257"/>
      <c r="D520" s="1257"/>
      <c r="E520" s="1257"/>
      <c r="F520" s="1257"/>
      <c r="G520" s="1257"/>
    </row>
    <row r="521" spans="1:7">
      <c r="A521" s="1257"/>
      <c r="B521" s="1257"/>
      <c r="C521" s="1257"/>
      <c r="D521" s="1257"/>
      <c r="E521" s="1257"/>
      <c r="F521" s="1257"/>
      <c r="G521" s="1257"/>
    </row>
    <row r="522" spans="1:7">
      <c r="A522" s="1257"/>
      <c r="B522" s="1257"/>
      <c r="C522" s="1257"/>
      <c r="D522" s="1257"/>
      <c r="E522" s="1257"/>
      <c r="F522" s="1257"/>
      <c r="G522" s="1257"/>
    </row>
    <row r="523" spans="1:7">
      <c r="A523" s="1257"/>
      <c r="B523" s="1257"/>
      <c r="C523" s="1257"/>
      <c r="D523" s="1257"/>
      <c r="E523" s="1257"/>
      <c r="F523" s="1257"/>
      <c r="G523" s="1257"/>
    </row>
    <row r="524" spans="1:7">
      <c r="A524" s="1257"/>
      <c r="B524" s="1257"/>
      <c r="C524" s="1257"/>
      <c r="D524" s="1257"/>
      <c r="E524" s="1257"/>
      <c r="F524" s="1257"/>
      <c r="G524" s="1257"/>
    </row>
    <row r="525" spans="1:7">
      <c r="A525" s="1257"/>
      <c r="B525" s="1257"/>
      <c r="C525" s="1257"/>
      <c r="D525" s="1257"/>
      <c r="E525" s="1257"/>
      <c r="F525" s="1257"/>
      <c r="G525" s="1257"/>
    </row>
    <row r="526" spans="1:7">
      <c r="A526" s="1257"/>
      <c r="B526" s="1257"/>
      <c r="C526" s="1257"/>
      <c r="D526" s="1257"/>
      <c r="E526" s="1257"/>
      <c r="F526" s="1257"/>
      <c r="G526" s="1257"/>
    </row>
    <row r="527" spans="1:7">
      <c r="A527" s="1257"/>
      <c r="B527" s="1257"/>
      <c r="C527" s="1257"/>
      <c r="D527" s="1257"/>
      <c r="E527" s="1257"/>
      <c r="F527" s="1257"/>
      <c r="G527" s="1257"/>
    </row>
    <row r="528" spans="1:7">
      <c r="A528" s="1257"/>
      <c r="B528" s="1257"/>
      <c r="C528" s="1257"/>
      <c r="D528" s="1257"/>
      <c r="E528" s="1257"/>
      <c r="F528" s="1257"/>
      <c r="G528" s="1257"/>
    </row>
    <row r="529" spans="1:7">
      <c r="A529" s="1257"/>
      <c r="B529" s="1257"/>
      <c r="C529" s="1257"/>
      <c r="D529" s="1257"/>
      <c r="E529" s="1257"/>
      <c r="F529" s="1257"/>
      <c r="G529" s="1257"/>
    </row>
    <row r="530" spans="1:7">
      <c r="A530" s="1257"/>
      <c r="B530" s="1257"/>
      <c r="C530" s="1257"/>
      <c r="D530" s="1257"/>
      <c r="E530" s="1257"/>
      <c r="F530" s="1257"/>
      <c r="G530" s="1257"/>
    </row>
    <row r="531" spans="1:7">
      <c r="A531" s="1257"/>
      <c r="B531" s="1257"/>
      <c r="C531" s="1257"/>
      <c r="D531" s="1257"/>
      <c r="E531" s="1257"/>
      <c r="F531" s="1257"/>
      <c r="G531" s="1257"/>
    </row>
    <row r="532" spans="1:7">
      <c r="A532" s="1257"/>
      <c r="B532" s="1257"/>
      <c r="C532" s="1257"/>
      <c r="D532" s="1257"/>
      <c r="E532" s="1257"/>
      <c r="F532" s="1257"/>
      <c r="G532" s="1257"/>
    </row>
    <row r="533" spans="1:7">
      <c r="A533" s="1257"/>
      <c r="B533" s="1257"/>
      <c r="C533" s="1257"/>
      <c r="D533" s="1257"/>
      <c r="E533" s="1257"/>
      <c r="F533" s="1257"/>
      <c r="G533" s="1257"/>
    </row>
    <row r="534" spans="1:7">
      <c r="A534" s="1257"/>
      <c r="B534" s="1257"/>
      <c r="C534" s="1257"/>
      <c r="D534" s="1257"/>
      <c r="E534" s="1257"/>
      <c r="F534" s="1257"/>
      <c r="G534" s="1257"/>
    </row>
    <row r="535" spans="1:7">
      <c r="A535" s="1257"/>
      <c r="B535" s="1257"/>
      <c r="C535" s="1257"/>
      <c r="D535" s="1257"/>
      <c r="E535" s="1257"/>
      <c r="F535" s="1257"/>
      <c r="G535" s="1257"/>
    </row>
    <row r="536" spans="1:7">
      <c r="A536" s="1257"/>
      <c r="B536" s="1257"/>
      <c r="C536" s="1257"/>
      <c r="D536" s="1257"/>
      <c r="E536" s="1257"/>
      <c r="F536" s="1257"/>
      <c r="G536" s="1257"/>
    </row>
    <row r="537" spans="1:7">
      <c r="A537" s="1257"/>
      <c r="B537" s="1257"/>
      <c r="C537" s="1257"/>
      <c r="D537" s="1257"/>
      <c r="E537" s="1257"/>
      <c r="F537" s="1257"/>
      <c r="G537" s="1257"/>
    </row>
    <row r="538" spans="1:7">
      <c r="A538" s="1257"/>
      <c r="B538" s="1257"/>
      <c r="C538" s="1257"/>
      <c r="D538" s="1257"/>
      <c r="E538" s="1257"/>
      <c r="F538" s="1257"/>
      <c r="G538" s="1257"/>
    </row>
    <row r="539" spans="1:7">
      <c r="A539" s="1257"/>
      <c r="B539" s="1257"/>
      <c r="C539" s="1257"/>
      <c r="D539" s="1257"/>
      <c r="E539" s="1257"/>
      <c r="F539" s="1257"/>
      <c r="G539" s="1257"/>
    </row>
    <row r="540" spans="1:7">
      <c r="A540" s="1257"/>
      <c r="B540" s="1257"/>
      <c r="C540" s="1257"/>
      <c r="D540" s="1257"/>
      <c r="E540" s="1257"/>
      <c r="F540" s="1257"/>
      <c r="G540" s="1257"/>
    </row>
    <row r="541" spans="1:7">
      <c r="A541" s="1257"/>
      <c r="B541" s="1257"/>
      <c r="C541" s="1257"/>
      <c r="D541" s="1257"/>
      <c r="E541" s="1257"/>
      <c r="F541" s="1257"/>
      <c r="G541" s="1257"/>
    </row>
    <row r="542" spans="1:7">
      <c r="A542" s="1257"/>
      <c r="B542" s="1257"/>
      <c r="C542" s="1257"/>
      <c r="D542" s="1257"/>
      <c r="E542" s="1257"/>
      <c r="F542" s="1257"/>
      <c r="G542" s="1257"/>
    </row>
    <row r="543" spans="1:7">
      <c r="A543" s="1257"/>
      <c r="B543" s="1257"/>
      <c r="C543" s="1257"/>
      <c r="D543" s="1257"/>
      <c r="E543" s="1257"/>
      <c r="F543" s="1257"/>
      <c r="G543" s="1257"/>
    </row>
    <row r="544" spans="1:7">
      <c r="A544" s="1257"/>
      <c r="B544" s="1257"/>
      <c r="C544" s="1257"/>
      <c r="D544" s="1257"/>
      <c r="E544" s="1257"/>
      <c r="F544" s="1257"/>
      <c r="G544" s="1257"/>
    </row>
    <row r="545" spans="1:7">
      <c r="A545" s="1257"/>
      <c r="B545" s="1257"/>
      <c r="C545" s="1257"/>
      <c r="D545" s="1257"/>
      <c r="E545" s="1257"/>
      <c r="F545" s="1257"/>
      <c r="G545" s="1257"/>
    </row>
    <row r="546" spans="1:7">
      <c r="A546" s="1257"/>
      <c r="B546" s="1257"/>
      <c r="C546" s="1257"/>
      <c r="D546" s="1257"/>
      <c r="E546" s="1257"/>
      <c r="F546" s="1257"/>
      <c r="G546" s="1257"/>
    </row>
    <row r="547" spans="1:7">
      <c r="A547" s="1257"/>
      <c r="B547" s="1257"/>
      <c r="C547" s="1257"/>
      <c r="D547" s="1257"/>
      <c r="E547" s="1257"/>
      <c r="F547" s="1257"/>
      <c r="G547" s="1257"/>
    </row>
    <row r="548" spans="1:7">
      <c r="A548" s="1257"/>
      <c r="B548" s="1257"/>
      <c r="C548" s="1257"/>
      <c r="D548" s="1257"/>
      <c r="E548" s="1257"/>
      <c r="F548" s="1257"/>
      <c r="G548" s="1257"/>
    </row>
    <row r="549" spans="1:7">
      <c r="A549" s="1257"/>
      <c r="B549" s="1257"/>
      <c r="C549" s="1257"/>
      <c r="D549" s="1257"/>
      <c r="E549" s="1257"/>
      <c r="F549" s="1257"/>
      <c r="G549" s="1257"/>
    </row>
    <row r="550" spans="1:7">
      <c r="A550" s="1257"/>
      <c r="B550" s="1257"/>
      <c r="C550" s="1257"/>
      <c r="D550" s="1257"/>
      <c r="E550" s="1257"/>
      <c r="F550" s="1257"/>
      <c r="G550" s="1257"/>
    </row>
    <row r="551" spans="1:7">
      <c r="A551" s="1257"/>
      <c r="B551" s="1257"/>
      <c r="C551" s="1257"/>
      <c r="D551" s="1257"/>
      <c r="E551" s="1257"/>
      <c r="F551" s="1257"/>
      <c r="G551" s="1257"/>
    </row>
    <row r="552" spans="1:7">
      <c r="A552" s="1257"/>
      <c r="B552" s="1257"/>
      <c r="C552" s="1257"/>
      <c r="D552" s="1257"/>
      <c r="E552" s="1257"/>
      <c r="F552" s="1257"/>
      <c r="G552" s="1257"/>
    </row>
    <row r="553" spans="1:7">
      <c r="A553" s="1257"/>
      <c r="B553" s="1257"/>
      <c r="C553" s="1257"/>
      <c r="D553" s="1257"/>
      <c r="E553" s="1257"/>
      <c r="F553" s="1257"/>
      <c r="G553" s="1257"/>
    </row>
    <row r="554" spans="1:7">
      <c r="A554" s="1257"/>
      <c r="B554" s="1257"/>
      <c r="C554" s="1257"/>
      <c r="D554" s="1257"/>
      <c r="E554" s="1257"/>
      <c r="F554" s="1257"/>
      <c r="G554" s="1257"/>
    </row>
    <row r="555" spans="1:7">
      <c r="A555" s="1257"/>
      <c r="B555" s="1257"/>
      <c r="C555" s="1257"/>
      <c r="D555" s="1257"/>
      <c r="E555" s="1257"/>
      <c r="F555" s="1257"/>
      <c r="G555" s="1257"/>
    </row>
    <row r="556" spans="1:7">
      <c r="A556" s="1257"/>
      <c r="B556" s="1257"/>
      <c r="C556" s="1257"/>
      <c r="D556" s="1257"/>
      <c r="E556" s="1257"/>
      <c r="F556" s="1257"/>
      <c r="G556" s="1257"/>
    </row>
    <row r="557" spans="1:7">
      <c r="A557" s="1257"/>
      <c r="B557" s="1257"/>
      <c r="C557" s="1257"/>
      <c r="D557" s="1257"/>
      <c r="E557" s="1257"/>
      <c r="F557" s="1257"/>
      <c r="G557" s="1257"/>
    </row>
    <row r="558" spans="1:7">
      <c r="A558" s="1257"/>
      <c r="B558" s="1257"/>
      <c r="C558" s="1257"/>
      <c r="D558" s="1257"/>
      <c r="E558" s="1257"/>
      <c r="F558" s="1257"/>
      <c r="G558" s="1257"/>
    </row>
    <row r="559" spans="1:7">
      <c r="A559" s="1257"/>
      <c r="B559" s="1257"/>
      <c r="C559" s="1257"/>
      <c r="D559" s="1257"/>
      <c r="E559" s="1257"/>
      <c r="F559" s="1257"/>
      <c r="G559" s="1257"/>
    </row>
    <row r="560" spans="1:7">
      <c r="A560" s="1257"/>
      <c r="B560" s="1257"/>
      <c r="C560" s="1257"/>
      <c r="D560" s="1257"/>
      <c r="E560" s="1257"/>
      <c r="F560" s="1257"/>
      <c r="G560" s="1257"/>
    </row>
    <row r="561" spans="1:7">
      <c r="A561" s="1257"/>
      <c r="B561" s="1257"/>
      <c r="C561" s="1257"/>
      <c r="D561" s="1257"/>
      <c r="E561" s="1257"/>
      <c r="F561" s="1257"/>
      <c r="G561" s="1257"/>
    </row>
    <row r="562" spans="1:7">
      <c r="A562" s="1257"/>
      <c r="B562" s="1257"/>
      <c r="C562" s="1257"/>
      <c r="D562" s="1257"/>
      <c r="E562" s="1257"/>
      <c r="F562" s="1257"/>
      <c r="G562" s="1257"/>
    </row>
    <row r="563" spans="1:7">
      <c r="A563" s="1257"/>
      <c r="B563" s="1257"/>
      <c r="C563" s="1257"/>
      <c r="D563" s="1257"/>
      <c r="E563" s="1257"/>
      <c r="F563" s="1257"/>
      <c r="G563" s="1257"/>
    </row>
    <row r="564" spans="1:7">
      <c r="A564" s="1257"/>
      <c r="B564" s="1257"/>
      <c r="C564" s="1257"/>
      <c r="D564" s="1257"/>
      <c r="E564" s="1257"/>
      <c r="F564" s="1257"/>
      <c r="G564" s="1257"/>
    </row>
    <row r="565" spans="1:7">
      <c r="A565" s="1257"/>
      <c r="B565" s="1257"/>
      <c r="C565" s="1257"/>
      <c r="D565" s="1257"/>
      <c r="E565" s="1257"/>
      <c r="F565" s="1257"/>
      <c r="G565" s="1257"/>
    </row>
    <row r="566" spans="1:7">
      <c r="A566" s="1257"/>
      <c r="B566" s="1257"/>
      <c r="C566" s="1257"/>
      <c r="D566" s="1257"/>
      <c r="E566" s="1257"/>
      <c r="F566" s="1257"/>
      <c r="G566" s="1257"/>
    </row>
    <row r="567" spans="1:7">
      <c r="A567" s="1257"/>
      <c r="B567" s="1257"/>
      <c r="C567" s="1257"/>
      <c r="D567" s="1257"/>
      <c r="E567" s="1257"/>
      <c r="F567" s="1257"/>
      <c r="G567" s="1257"/>
    </row>
    <row r="568" spans="1:7">
      <c r="A568" s="1257"/>
      <c r="B568" s="1257"/>
      <c r="C568" s="1257"/>
      <c r="D568" s="1257"/>
      <c r="E568" s="1257"/>
      <c r="F568" s="1257"/>
      <c r="G568" s="1257"/>
    </row>
    <row r="569" spans="1:7">
      <c r="A569" s="1257"/>
      <c r="B569" s="1257"/>
      <c r="C569" s="1257"/>
      <c r="D569" s="1257"/>
      <c r="E569" s="1257"/>
      <c r="F569" s="1257"/>
      <c r="G569" s="1257"/>
    </row>
    <row r="570" spans="1:7">
      <c r="A570" s="1257"/>
      <c r="B570" s="1257"/>
      <c r="C570" s="1257"/>
      <c r="D570" s="1257"/>
      <c r="E570" s="1257"/>
      <c r="F570" s="1257"/>
      <c r="G570" s="1257"/>
    </row>
    <row r="571" spans="1:7">
      <c r="A571" s="1257"/>
      <c r="B571" s="1257"/>
      <c r="C571" s="1257"/>
      <c r="D571" s="1257"/>
      <c r="E571" s="1257"/>
      <c r="F571" s="1257"/>
      <c r="G571" s="1257"/>
    </row>
    <row r="572" spans="1:7">
      <c r="A572" s="1257"/>
      <c r="B572" s="1257"/>
      <c r="C572" s="1257"/>
      <c r="D572" s="1257"/>
      <c r="E572" s="1257"/>
      <c r="F572" s="1257"/>
      <c r="G572" s="1257"/>
    </row>
    <row r="573" spans="1:7">
      <c r="A573" s="1257"/>
      <c r="B573" s="1257"/>
      <c r="C573" s="1257"/>
      <c r="D573" s="1257"/>
      <c r="E573" s="1257"/>
      <c r="F573" s="1257"/>
      <c r="G573" s="1257"/>
    </row>
    <row r="574" spans="1:7">
      <c r="A574" s="1257"/>
      <c r="B574" s="1257"/>
      <c r="C574" s="1257"/>
      <c r="D574" s="1257"/>
      <c r="E574" s="1257"/>
      <c r="F574" s="1257"/>
      <c r="G574" s="1257"/>
    </row>
    <row r="575" spans="1:7">
      <c r="A575" s="1257"/>
      <c r="B575" s="1257"/>
      <c r="C575" s="1257"/>
      <c r="D575" s="1257"/>
      <c r="E575" s="1257"/>
      <c r="F575" s="1257"/>
      <c r="G575" s="1257"/>
    </row>
    <row r="576" spans="1:7">
      <c r="A576" s="1257"/>
      <c r="B576" s="1257"/>
      <c r="C576" s="1257"/>
      <c r="D576" s="1257"/>
      <c r="E576" s="1257"/>
      <c r="F576" s="1257"/>
      <c r="G576" s="1257"/>
    </row>
    <row r="577" spans="1:7">
      <c r="A577" s="1257"/>
      <c r="B577" s="1257"/>
      <c r="C577" s="1257"/>
      <c r="D577" s="1257"/>
      <c r="E577" s="1257"/>
      <c r="F577" s="1257"/>
      <c r="G577" s="1257"/>
    </row>
    <row r="578" spans="1:7">
      <c r="A578" s="1257"/>
      <c r="B578" s="1257"/>
      <c r="C578" s="1257"/>
      <c r="D578" s="1257"/>
      <c r="E578" s="1257"/>
      <c r="F578" s="1257"/>
      <c r="G578" s="1257"/>
    </row>
    <row r="579" spans="1:7">
      <c r="A579" s="1257"/>
      <c r="B579" s="1257"/>
      <c r="C579" s="1257"/>
      <c r="D579" s="1257"/>
      <c r="E579" s="1257"/>
      <c r="F579" s="1257"/>
      <c r="G579" s="1257"/>
    </row>
    <row r="580" spans="1:7">
      <c r="A580" s="1257"/>
      <c r="B580" s="1257"/>
      <c r="C580" s="1257"/>
      <c r="D580" s="1257"/>
      <c r="E580" s="1257"/>
      <c r="F580" s="1257"/>
      <c r="G580" s="1257"/>
    </row>
    <row r="581" spans="1:7">
      <c r="A581" s="1257"/>
      <c r="B581" s="1257"/>
      <c r="C581" s="1257"/>
      <c r="D581" s="1257"/>
      <c r="E581" s="1257"/>
      <c r="F581" s="1257"/>
      <c r="G581" s="1257"/>
    </row>
    <row r="582" spans="1:7">
      <c r="A582" s="1257"/>
      <c r="B582" s="1257"/>
      <c r="C582" s="1257"/>
      <c r="D582" s="1257"/>
      <c r="E582" s="1257"/>
      <c r="F582" s="1257"/>
      <c r="G582" s="1257"/>
    </row>
    <row r="583" spans="1:7">
      <c r="A583" s="1257"/>
      <c r="B583" s="1257"/>
      <c r="C583" s="1257"/>
      <c r="D583" s="1257"/>
      <c r="E583" s="1257"/>
      <c r="F583" s="1257"/>
      <c r="G583" s="1257"/>
    </row>
    <row r="584" spans="1:7">
      <c r="A584" s="1257"/>
      <c r="B584" s="1257"/>
      <c r="C584" s="1257"/>
      <c r="D584" s="1257"/>
      <c r="E584" s="1257"/>
      <c r="F584" s="1257"/>
      <c r="G584" s="1257"/>
    </row>
    <row r="585" spans="1:7">
      <c r="A585" s="1257"/>
      <c r="B585" s="1257"/>
      <c r="C585" s="1257"/>
      <c r="D585" s="1257"/>
      <c r="E585" s="1257"/>
      <c r="F585" s="1257"/>
      <c r="G585" s="1257"/>
    </row>
    <row r="586" spans="1:7">
      <c r="A586" s="1257"/>
      <c r="B586" s="1257"/>
      <c r="C586" s="1257"/>
      <c r="D586" s="1257"/>
      <c r="E586" s="1257"/>
      <c r="F586" s="1257"/>
      <c r="G586" s="1257"/>
    </row>
    <row r="587" spans="1:7">
      <c r="A587" s="1257"/>
      <c r="B587" s="1257"/>
      <c r="C587" s="1257"/>
      <c r="D587" s="1257"/>
      <c r="E587" s="1257"/>
      <c r="F587" s="1257"/>
      <c r="G587" s="1257"/>
    </row>
    <row r="588" spans="1:7">
      <c r="A588" s="1257"/>
      <c r="B588" s="1257"/>
      <c r="C588" s="1257"/>
      <c r="D588" s="1257"/>
      <c r="E588" s="1257"/>
      <c r="F588" s="1257"/>
      <c r="G588" s="1257"/>
    </row>
    <row r="589" spans="1:7">
      <c r="A589" s="1257"/>
      <c r="B589" s="1257"/>
      <c r="C589" s="1257"/>
      <c r="D589" s="1257"/>
      <c r="E589" s="1257"/>
      <c r="F589" s="1257"/>
      <c r="G589" s="1257"/>
    </row>
    <row r="590" spans="1:7">
      <c r="A590" s="1257"/>
      <c r="B590" s="1257"/>
      <c r="C590" s="1257"/>
      <c r="D590" s="1257"/>
      <c r="E590" s="1257"/>
      <c r="F590" s="1257"/>
      <c r="G590" s="1257"/>
    </row>
    <row r="591" spans="1:7">
      <c r="A591" s="1257"/>
      <c r="B591" s="1257"/>
      <c r="C591" s="1257"/>
      <c r="D591" s="1257"/>
      <c r="E591" s="1257"/>
      <c r="F591" s="1257"/>
      <c r="G591" s="1257"/>
    </row>
    <row r="592" spans="1:7">
      <c r="A592" s="1257"/>
      <c r="B592" s="1257"/>
      <c r="C592" s="1257"/>
      <c r="D592" s="1257"/>
      <c r="E592" s="1257"/>
      <c r="F592" s="1257"/>
      <c r="G592" s="1257"/>
    </row>
    <row r="593" spans="1:7">
      <c r="A593" s="1257"/>
      <c r="B593" s="1257"/>
      <c r="C593" s="1257"/>
      <c r="D593" s="1257"/>
      <c r="E593" s="1257"/>
      <c r="F593" s="1257"/>
      <c r="G593" s="1257"/>
    </row>
    <row r="594" spans="1:7">
      <c r="A594" s="1257"/>
      <c r="B594" s="1257"/>
      <c r="C594" s="1257"/>
      <c r="D594" s="1257"/>
      <c r="E594" s="1257"/>
      <c r="F594" s="1257"/>
      <c r="G594" s="1257"/>
    </row>
    <row r="595" spans="1:7">
      <c r="A595" s="1257"/>
      <c r="B595" s="1257"/>
      <c r="C595" s="1257"/>
      <c r="D595" s="1257"/>
      <c r="E595" s="1257"/>
      <c r="F595" s="1257"/>
      <c r="G595" s="1257"/>
    </row>
    <row r="596" spans="1:7">
      <c r="A596" s="1257"/>
      <c r="B596" s="1257"/>
      <c r="C596" s="1257"/>
      <c r="D596" s="1257"/>
      <c r="E596" s="1257"/>
      <c r="F596" s="1257"/>
      <c r="G596" s="1257"/>
    </row>
    <row r="597" spans="1:7">
      <c r="A597" s="1257"/>
      <c r="B597" s="1257"/>
      <c r="C597" s="1257"/>
      <c r="D597" s="1257"/>
      <c r="E597" s="1257"/>
      <c r="F597" s="1257"/>
      <c r="G597" s="1257"/>
    </row>
    <row r="598" spans="1:7">
      <c r="A598" s="1257"/>
      <c r="B598" s="1257"/>
      <c r="C598" s="1257"/>
      <c r="D598" s="1257"/>
      <c r="E598" s="1257"/>
      <c r="F598" s="1257"/>
      <c r="G598" s="1257"/>
    </row>
    <row r="599" spans="1:7">
      <c r="A599" s="1257"/>
      <c r="B599" s="1257"/>
      <c r="C599" s="1257"/>
      <c r="D599" s="1257"/>
      <c r="E599" s="1257"/>
      <c r="F599" s="1257"/>
      <c r="G599" s="1257"/>
    </row>
    <row r="600" spans="1:7">
      <c r="A600" s="1257"/>
      <c r="B600" s="1257"/>
      <c r="C600" s="1257"/>
      <c r="D600" s="1257"/>
      <c r="E600" s="1257"/>
      <c r="F600" s="1257"/>
      <c r="G600" s="1257"/>
    </row>
    <row r="601" spans="1:7">
      <c r="A601" s="1257"/>
      <c r="B601" s="1257"/>
      <c r="C601" s="1257"/>
      <c r="D601" s="1257"/>
      <c r="E601" s="1257"/>
      <c r="F601" s="1257"/>
      <c r="G601" s="1257"/>
    </row>
    <row r="602" spans="1:7">
      <c r="A602" s="1257"/>
      <c r="B602" s="1257"/>
      <c r="C602" s="1257"/>
      <c r="D602" s="1257"/>
      <c r="E602" s="1257"/>
      <c r="F602" s="1257"/>
      <c r="G602" s="1257"/>
    </row>
    <row r="603" spans="1:7">
      <c r="A603" s="1257"/>
      <c r="B603" s="1257"/>
      <c r="C603" s="1257"/>
      <c r="D603" s="1257"/>
      <c r="E603" s="1257"/>
      <c r="F603" s="1257"/>
      <c r="G603" s="1257"/>
    </row>
    <row r="604" spans="1:7">
      <c r="A604" s="1257"/>
      <c r="B604" s="1257"/>
      <c r="C604" s="1257"/>
      <c r="D604" s="1257"/>
      <c r="E604" s="1257"/>
      <c r="F604" s="1257"/>
      <c r="G604" s="1257"/>
    </row>
    <row r="605" spans="1:7">
      <c r="A605" s="1257"/>
      <c r="B605" s="1257"/>
      <c r="C605" s="1257"/>
      <c r="D605" s="1257"/>
      <c r="E605" s="1257"/>
      <c r="F605" s="1257"/>
      <c r="G605" s="1257"/>
    </row>
    <row r="606" spans="1:7">
      <c r="A606" s="1257"/>
      <c r="B606" s="1257"/>
      <c r="C606" s="1257"/>
      <c r="D606" s="1257"/>
      <c r="E606" s="1257"/>
      <c r="F606" s="1257"/>
      <c r="G606" s="1257"/>
    </row>
    <row r="607" spans="1:7">
      <c r="A607" s="1257"/>
      <c r="B607" s="1257"/>
      <c r="C607" s="1257"/>
      <c r="D607" s="1257"/>
      <c r="E607" s="1257"/>
      <c r="F607" s="1257"/>
      <c r="G607" s="1257"/>
    </row>
    <row r="608" spans="1:7">
      <c r="A608" s="1257"/>
      <c r="B608" s="1257"/>
      <c r="C608" s="1257"/>
      <c r="D608" s="1257"/>
      <c r="E608" s="1257"/>
      <c r="F608" s="1257"/>
      <c r="G608" s="1257"/>
    </row>
    <row r="609" spans="1:7">
      <c r="A609" s="1257"/>
      <c r="B609" s="1257"/>
      <c r="C609" s="1257"/>
      <c r="D609" s="1257"/>
      <c r="E609" s="1257"/>
      <c r="F609" s="1257"/>
      <c r="G609" s="1257"/>
    </row>
    <row r="610" spans="1:7">
      <c r="A610" s="1257"/>
      <c r="B610" s="1257"/>
      <c r="C610" s="1257"/>
      <c r="D610" s="1257"/>
      <c r="E610" s="1257"/>
      <c r="F610" s="1257"/>
      <c r="G610" s="1257"/>
    </row>
    <row r="611" spans="1:7">
      <c r="A611" s="1257"/>
      <c r="B611" s="1257"/>
      <c r="C611" s="1257"/>
      <c r="D611" s="1257"/>
      <c r="E611" s="1257"/>
      <c r="F611" s="1257"/>
      <c r="G611" s="1257"/>
    </row>
    <row r="612" spans="1:7">
      <c r="A612" s="1257"/>
      <c r="B612" s="1257"/>
      <c r="C612" s="1257"/>
      <c r="D612" s="1257"/>
      <c r="E612" s="1257"/>
      <c r="F612" s="1257"/>
      <c r="G612" s="1257"/>
    </row>
    <row r="613" spans="1:7">
      <c r="A613" s="1257"/>
      <c r="B613" s="1257"/>
      <c r="C613" s="1257"/>
      <c r="D613" s="1257"/>
      <c r="E613" s="1257"/>
      <c r="F613" s="1257"/>
      <c r="G613" s="1257"/>
    </row>
    <row r="614" spans="1:7">
      <c r="A614" s="1257"/>
      <c r="B614" s="1257"/>
      <c r="C614" s="1257"/>
      <c r="D614" s="1257"/>
      <c r="E614" s="1257"/>
      <c r="F614" s="1257"/>
      <c r="G614" s="1257"/>
    </row>
    <row r="615" spans="1:7">
      <c r="A615" s="1257"/>
      <c r="B615" s="1257"/>
      <c r="C615" s="1257"/>
      <c r="D615" s="1257"/>
      <c r="E615" s="1257"/>
      <c r="F615" s="1257"/>
      <c r="G615" s="1257"/>
    </row>
    <row r="616" spans="1:7">
      <c r="A616" s="1257"/>
      <c r="B616" s="1257"/>
      <c r="C616" s="1257"/>
      <c r="D616" s="1257"/>
      <c r="E616" s="1257"/>
      <c r="F616" s="1257"/>
      <c r="G616" s="1257"/>
    </row>
    <row r="617" spans="1:7">
      <c r="A617" s="1257"/>
      <c r="B617" s="1257"/>
      <c r="C617" s="1257"/>
      <c r="D617" s="1257"/>
      <c r="E617" s="1257"/>
      <c r="F617" s="1257"/>
      <c r="G617" s="1257"/>
    </row>
    <row r="618" spans="1:7">
      <c r="A618" s="1257"/>
      <c r="B618" s="1257"/>
      <c r="C618" s="1257"/>
      <c r="D618" s="1257"/>
      <c r="E618" s="1257"/>
      <c r="F618" s="1257"/>
      <c r="G618" s="1257"/>
    </row>
    <row r="619" spans="1:7">
      <c r="A619" s="1257"/>
      <c r="B619" s="1257"/>
      <c r="C619" s="1257"/>
      <c r="D619" s="1257"/>
      <c r="E619" s="1257"/>
      <c r="F619" s="1257"/>
      <c r="G619" s="1257"/>
    </row>
    <row r="620" spans="1:7">
      <c r="A620" s="1257"/>
      <c r="B620" s="1257"/>
      <c r="C620" s="1257"/>
      <c r="D620" s="1257"/>
      <c r="E620" s="1257"/>
      <c r="F620" s="1257"/>
      <c r="G620" s="1257"/>
    </row>
    <row r="621" spans="1:7">
      <c r="A621" s="1257"/>
      <c r="B621" s="1257"/>
      <c r="C621" s="1257"/>
      <c r="D621" s="1257"/>
      <c r="E621" s="1257"/>
      <c r="F621" s="1257"/>
      <c r="G621" s="1257"/>
    </row>
    <row r="622" spans="1:7">
      <c r="A622" s="1257"/>
      <c r="B622" s="1257"/>
      <c r="C622" s="1257"/>
      <c r="D622" s="1257"/>
      <c r="E622" s="1257"/>
      <c r="F622" s="1257"/>
      <c r="G622" s="1257"/>
    </row>
    <row r="623" spans="1:7">
      <c r="A623" s="1257"/>
      <c r="B623" s="1257"/>
      <c r="C623" s="1257"/>
      <c r="D623" s="1257"/>
      <c r="E623" s="1257"/>
      <c r="F623" s="1257"/>
      <c r="G623" s="1257"/>
    </row>
    <row r="624" spans="1:7">
      <c r="A624" s="1257"/>
      <c r="B624" s="1257"/>
      <c r="C624" s="1257"/>
      <c r="D624" s="1257"/>
      <c r="E624" s="1257"/>
      <c r="F624" s="1257"/>
      <c r="G624" s="1257"/>
    </row>
    <row r="625" spans="1:7">
      <c r="A625" s="1257"/>
      <c r="B625" s="1257"/>
      <c r="C625" s="1257"/>
      <c r="D625" s="1257"/>
      <c r="E625" s="1257"/>
      <c r="F625" s="1257"/>
      <c r="G625" s="1257"/>
    </row>
    <row r="626" spans="1:7">
      <c r="A626" s="1257"/>
      <c r="B626" s="1257"/>
      <c r="C626" s="1257"/>
      <c r="D626" s="1257"/>
      <c r="E626" s="1257"/>
      <c r="F626" s="1257"/>
      <c r="G626" s="1257"/>
    </row>
    <row r="627" spans="1:7">
      <c r="A627" s="1257"/>
      <c r="B627" s="1257"/>
      <c r="C627" s="1257"/>
      <c r="D627" s="1257"/>
      <c r="E627" s="1257"/>
      <c r="F627" s="1257"/>
      <c r="G627" s="1257"/>
    </row>
    <row r="628" spans="1:7">
      <c r="A628" s="1257"/>
      <c r="B628" s="1257"/>
      <c r="C628" s="1257"/>
      <c r="D628" s="1257"/>
      <c r="E628" s="1257"/>
      <c r="F628" s="1257"/>
      <c r="G628" s="1257"/>
    </row>
    <row r="629" spans="1:7">
      <c r="A629" s="1257"/>
      <c r="B629" s="1257"/>
      <c r="C629" s="1257"/>
      <c r="D629" s="1257"/>
      <c r="E629" s="1257"/>
      <c r="F629" s="1257"/>
      <c r="G629" s="1257"/>
    </row>
    <row r="630" spans="1:7">
      <c r="A630" s="1257"/>
      <c r="B630" s="1257"/>
      <c r="C630" s="1257"/>
      <c r="D630" s="1257"/>
      <c r="E630" s="1257"/>
      <c r="F630" s="1257"/>
      <c r="G630" s="1257"/>
    </row>
    <row r="631" spans="1:7">
      <c r="A631" s="1257"/>
      <c r="B631" s="1257"/>
      <c r="C631" s="1257"/>
      <c r="D631" s="1257"/>
      <c r="E631" s="1257"/>
      <c r="F631" s="1257"/>
      <c r="G631" s="1257"/>
    </row>
    <row r="632" spans="1:7">
      <c r="A632" s="1257"/>
      <c r="B632" s="1257"/>
      <c r="C632" s="1257"/>
      <c r="D632" s="1257"/>
      <c r="E632" s="1257"/>
      <c r="F632" s="1257"/>
      <c r="G632" s="1257"/>
    </row>
    <row r="633" spans="1:7">
      <c r="A633" s="1257"/>
      <c r="B633" s="1257"/>
      <c r="C633" s="1257"/>
      <c r="D633" s="1257"/>
      <c r="E633" s="1257"/>
      <c r="F633" s="1257"/>
      <c r="G633" s="1257"/>
    </row>
    <row r="634" spans="1:7">
      <c r="A634" s="1257"/>
      <c r="B634" s="1257"/>
      <c r="C634" s="1257"/>
      <c r="D634" s="1257"/>
      <c r="E634" s="1257"/>
      <c r="F634" s="1257"/>
      <c r="G634" s="1257"/>
    </row>
    <row r="635" spans="1:7">
      <c r="A635" s="1257"/>
      <c r="B635" s="1257"/>
      <c r="C635" s="1257"/>
      <c r="D635" s="1257"/>
      <c r="E635" s="1257"/>
      <c r="F635" s="1257"/>
      <c r="G635" s="1257"/>
    </row>
    <row r="636" spans="1:7">
      <c r="A636" s="1257"/>
      <c r="B636" s="1257"/>
      <c r="C636" s="1257"/>
      <c r="D636" s="1257"/>
      <c r="E636" s="1257"/>
      <c r="F636" s="1257"/>
      <c r="G636" s="1257"/>
    </row>
    <row r="637" spans="1:7">
      <c r="A637" s="1257"/>
      <c r="B637" s="1257"/>
      <c r="C637" s="1257"/>
      <c r="D637" s="1257"/>
      <c r="E637" s="1257"/>
      <c r="F637" s="1257"/>
      <c r="G637" s="1257"/>
    </row>
    <row r="638" spans="1:7">
      <c r="A638" s="1257"/>
      <c r="B638" s="1257"/>
      <c r="C638" s="1257"/>
      <c r="D638" s="1257"/>
      <c r="E638" s="1257"/>
      <c r="F638" s="1257"/>
      <c r="G638" s="1257"/>
    </row>
    <row r="639" spans="1:7">
      <c r="A639" s="1257"/>
      <c r="B639" s="1257"/>
      <c r="C639" s="1257"/>
      <c r="D639" s="1257"/>
      <c r="E639" s="1257"/>
      <c r="F639" s="1257"/>
      <c r="G639" s="1257"/>
    </row>
    <row r="640" spans="1:7">
      <c r="A640" s="1257"/>
      <c r="B640" s="1257"/>
      <c r="C640" s="1257"/>
      <c r="D640" s="1257"/>
      <c r="E640" s="1257"/>
      <c r="F640" s="1257"/>
      <c r="G640" s="1257"/>
    </row>
    <row r="641" spans="1:7">
      <c r="A641" s="1257"/>
      <c r="B641" s="1257"/>
      <c r="C641" s="1257"/>
      <c r="D641" s="1257"/>
      <c r="E641" s="1257"/>
      <c r="F641" s="1257"/>
      <c r="G641" s="1257"/>
    </row>
    <row r="642" spans="1:7">
      <c r="A642" s="1257"/>
      <c r="B642" s="1257"/>
      <c r="C642" s="1257"/>
      <c r="D642" s="1257"/>
      <c r="E642" s="1257"/>
      <c r="F642" s="1257"/>
      <c r="G642" s="1257"/>
    </row>
    <row r="643" spans="1:7">
      <c r="A643" s="1257"/>
      <c r="B643" s="1257"/>
      <c r="C643" s="1257"/>
      <c r="D643" s="1257"/>
      <c r="E643" s="1257"/>
      <c r="F643" s="1257"/>
      <c r="G643" s="1257"/>
    </row>
    <row r="644" spans="1:7">
      <c r="A644" s="1257"/>
      <c r="B644" s="1257"/>
      <c r="C644" s="1257"/>
      <c r="D644" s="1257"/>
      <c r="E644" s="1257"/>
      <c r="F644" s="1257"/>
      <c r="G644" s="1257"/>
    </row>
    <row r="645" spans="1:7">
      <c r="A645" s="1257"/>
      <c r="B645" s="1257"/>
      <c r="C645" s="1257"/>
      <c r="D645" s="1257"/>
      <c r="E645" s="1257"/>
      <c r="F645" s="1257"/>
      <c r="G645" s="1257"/>
    </row>
    <row r="646" spans="1:7">
      <c r="A646" s="1257"/>
      <c r="B646" s="1257"/>
      <c r="C646" s="1257"/>
      <c r="D646" s="1257"/>
      <c r="E646" s="1257"/>
      <c r="F646" s="1257"/>
      <c r="G646" s="1257"/>
    </row>
    <row r="647" spans="1:7">
      <c r="A647" s="1257"/>
      <c r="B647" s="1257"/>
      <c r="C647" s="1257"/>
      <c r="D647" s="1257"/>
      <c r="E647" s="1257"/>
      <c r="F647" s="1257"/>
      <c r="G647" s="1257"/>
    </row>
    <row r="648" spans="1:7">
      <c r="A648" s="1257"/>
      <c r="B648" s="1257"/>
      <c r="C648" s="1257"/>
      <c r="D648" s="1257"/>
      <c r="E648" s="1257"/>
      <c r="F648" s="1257"/>
      <c r="G648" s="1257"/>
    </row>
    <row r="649" spans="1:7">
      <c r="A649" s="1257"/>
      <c r="B649" s="1257"/>
      <c r="C649" s="1257"/>
      <c r="D649" s="1257"/>
      <c r="E649" s="1257"/>
      <c r="F649" s="1257"/>
      <c r="G649" s="1257"/>
    </row>
    <row r="650" spans="1:7">
      <c r="A650" s="1257"/>
      <c r="B650" s="1257"/>
      <c r="C650" s="1257"/>
      <c r="D650" s="1257"/>
      <c r="E650" s="1257"/>
      <c r="F650" s="1257"/>
      <c r="G650" s="1257"/>
    </row>
    <row r="651" spans="1:7">
      <c r="A651" s="1257"/>
      <c r="B651" s="1257"/>
      <c r="C651" s="1257"/>
      <c r="D651" s="1257"/>
      <c r="E651" s="1257"/>
      <c r="F651" s="1257"/>
      <c r="G651" s="1257"/>
    </row>
    <row r="652" spans="1:7">
      <c r="A652" s="1257"/>
      <c r="B652" s="1257"/>
      <c r="C652" s="1257"/>
      <c r="D652" s="1257"/>
      <c r="E652" s="1257"/>
      <c r="F652" s="1257"/>
      <c r="G652" s="1257"/>
    </row>
    <row r="653" spans="1:7">
      <c r="A653" s="1257"/>
      <c r="B653" s="1257"/>
      <c r="C653" s="1257"/>
      <c r="D653" s="1257"/>
      <c r="E653" s="1257"/>
      <c r="F653" s="1257"/>
      <c r="G653" s="1257"/>
    </row>
    <row r="654" spans="1:7">
      <c r="A654" s="1257"/>
      <c r="B654" s="1257"/>
      <c r="C654" s="1257"/>
      <c r="D654" s="1257"/>
      <c r="E654" s="1257"/>
      <c r="F654" s="1257"/>
      <c r="G654" s="1257"/>
    </row>
    <row r="655" spans="1:7">
      <c r="A655" s="1257"/>
      <c r="B655" s="1257"/>
      <c r="C655" s="1257"/>
      <c r="D655" s="1257"/>
      <c r="E655" s="1257"/>
      <c r="F655" s="1257"/>
      <c r="G655" s="1257"/>
    </row>
    <row r="656" spans="1:7">
      <c r="A656" s="1257"/>
      <c r="B656" s="1257"/>
      <c r="C656" s="1257"/>
      <c r="D656" s="1257"/>
      <c r="E656" s="1257"/>
      <c r="F656" s="1257"/>
      <c r="G656" s="1257"/>
    </row>
    <row r="657" spans="1:7">
      <c r="A657" s="1257"/>
      <c r="B657" s="1257"/>
      <c r="C657" s="1257"/>
      <c r="D657" s="1257"/>
      <c r="E657" s="1257"/>
      <c r="F657" s="1257"/>
      <c r="G657" s="1257"/>
    </row>
    <row r="658" spans="1:7">
      <c r="A658" s="1257"/>
      <c r="B658" s="1257"/>
      <c r="C658" s="1257"/>
      <c r="D658" s="1257"/>
      <c r="E658" s="1257"/>
      <c r="F658" s="1257"/>
      <c r="G658" s="1257"/>
    </row>
    <row r="659" spans="1:7">
      <c r="A659" s="1257"/>
      <c r="B659" s="1257"/>
      <c r="C659" s="1257"/>
      <c r="D659" s="1257"/>
      <c r="E659" s="1257"/>
      <c r="F659" s="1257"/>
      <c r="G659" s="1257"/>
    </row>
    <row r="660" spans="1:7">
      <c r="A660" s="1257"/>
      <c r="B660" s="1257"/>
      <c r="C660" s="1257"/>
      <c r="D660" s="1257"/>
      <c r="E660" s="1257"/>
      <c r="F660" s="1257"/>
      <c r="G660" s="1257"/>
    </row>
    <row r="661" spans="1:7">
      <c r="A661" s="1257"/>
      <c r="B661" s="1257"/>
      <c r="C661" s="1257"/>
      <c r="D661" s="1257"/>
      <c r="E661" s="1257"/>
      <c r="F661" s="1257"/>
      <c r="G661" s="1257"/>
    </row>
    <row r="662" spans="1:7">
      <c r="A662" s="1257"/>
      <c r="B662" s="1257"/>
      <c r="C662" s="1257"/>
      <c r="D662" s="1257"/>
      <c r="E662" s="1257"/>
      <c r="F662" s="1257"/>
      <c r="G662" s="1257"/>
    </row>
    <row r="663" spans="1:7">
      <c r="A663" s="1257"/>
      <c r="B663" s="1257"/>
      <c r="C663" s="1257"/>
      <c r="D663" s="1257"/>
      <c r="E663" s="1257"/>
      <c r="F663" s="1257"/>
      <c r="G663" s="1257"/>
    </row>
    <row r="664" spans="1:7">
      <c r="A664" s="1257"/>
      <c r="B664" s="1257"/>
      <c r="C664" s="1257"/>
      <c r="D664" s="1257"/>
      <c r="E664" s="1257"/>
      <c r="F664" s="1257"/>
      <c r="G664" s="1257"/>
    </row>
    <row r="665" spans="1:7">
      <c r="A665" s="1257"/>
      <c r="B665" s="1257"/>
      <c r="C665" s="1257"/>
      <c r="D665" s="1257"/>
      <c r="E665" s="1257"/>
      <c r="F665" s="1257"/>
      <c r="G665" s="1257"/>
    </row>
    <row r="666" spans="1:7">
      <c r="A666" s="1257"/>
      <c r="B666" s="1257"/>
      <c r="C666" s="1257"/>
      <c r="D666" s="1257"/>
      <c r="E666" s="1257"/>
      <c r="F666" s="1257"/>
      <c r="G666" s="1257"/>
    </row>
    <row r="667" spans="1:7">
      <c r="A667" s="1257"/>
      <c r="B667" s="1257"/>
      <c r="C667" s="1257"/>
      <c r="D667" s="1257"/>
      <c r="E667" s="1257"/>
      <c r="F667" s="1257"/>
      <c r="G667" s="1257"/>
    </row>
    <row r="668" spans="1:7">
      <c r="A668" s="1257"/>
      <c r="B668" s="1257"/>
      <c r="C668" s="1257"/>
      <c r="D668" s="1257"/>
      <c r="E668" s="1257"/>
      <c r="F668" s="1257"/>
      <c r="G668" s="1257"/>
    </row>
    <row r="669" spans="1:7">
      <c r="A669" s="1257"/>
      <c r="B669" s="1257"/>
      <c r="C669" s="1257"/>
      <c r="D669" s="1257"/>
      <c r="E669" s="1257"/>
      <c r="F669" s="1257"/>
      <c r="G669" s="1257"/>
    </row>
    <row r="670" spans="1:7">
      <c r="A670" s="1257"/>
      <c r="B670" s="1257"/>
      <c r="C670" s="1257"/>
      <c r="D670" s="1257"/>
      <c r="E670" s="1257"/>
      <c r="F670" s="1257"/>
      <c r="G670" s="1257"/>
    </row>
    <row r="671" spans="1:7">
      <c r="A671" s="1257"/>
      <c r="B671" s="1257"/>
      <c r="C671" s="1257"/>
      <c r="D671" s="1257"/>
      <c r="E671" s="1257"/>
      <c r="F671" s="1257"/>
      <c r="G671" s="1257"/>
    </row>
    <row r="672" spans="1:7">
      <c r="A672" s="1257"/>
      <c r="B672" s="1257"/>
      <c r="C672" s="1257"/>
      <c r="D672" s="1257"/>
      <c r="E672" s="1257"/>
      <c r="F672" s="1257"/>
      <c r="G672" s="1257"/>
    </row>
    <row r="673" spans="1:7">
      <c r="A673" s="1257"/>
      <c r="B673" s="1257"/>
      <c r="C673" s="1257"/>
      <c r="D673" s="1257"/>
      <c r="E673" s="1257"/>
      <c r="F673" s="1257"/>
      <c r="G673" s="1257"/>
    </row>
    <row r="674" spans="1:7">
      <c r="A674" s="1257"/>
      <c r="B674" s="1257"/>
      <c r="C674" s="1257"/>
      <c r="D674" s="1257"/>
      <c r="E674" s="1257"/>
      <c r="F674" s="1257"/>
      <c r="G674" s="1257"/>
    </row>
    <row r="675" spans="1:7">
      <c r="A675" s="1257"/>
      <c r="B675" s="1257"/>
      <c r="C675" s="1257"/>
      <c r="D675" s="1257"/>
      <c r="E675" s="1257"/>
      <c r="F675" s="1257"/>
      <c r="G675" s="1257"/>
    </row>
    <row r="676" spans="1:7">
      <c r="A676" s="1257"/>
      <c r="B676" s="1257"/>
      <c r="C676" s="1257"/>
      <c r="D676" s="1257"/>
      <c r="E676" s="1257"/>
      <c r="F676" s="1257"/>
      <c r="G676" s="1257"/>
    </row>
    <row r="677" spans="1:7">
      <c r="A677" s="1257"/>
      <c r="B677" s="1257"/>
      <c r="C677" s="1257"/>
      <c r="D677" s="1257"/>
      <c r="E677" s="1257"/>
      <c r="F677" s="1257"/>
      <c r="G677" s="1257"/>
    </row>
    <row r="678" spans="1:7">
      <c r="A678" s="1257"/>
      <c r="B678" s="1257"/>
      <c r="C678" s="1257"/>
      <c r="D678" s="1257"/>
      <c r="E678" s="1257"/>
      <c r="F678" s="1257"/>
      <c r="G678" s="1257"/>
    </row>
    <row r="679" spans="1:7">
      <c r="A679" s="1257"/>
      <c r="B679" s="1257"/>
      <c r="C679" s="1257"/>
      <c r="D679" s="1257"/>
      <c r="E679" s="1257"/>
      <c r="F679" s="1257"/>
      <c r="G679" s="1257"/>
    </row>
    <row r="680" spans="1:7">
      <c r="A680" s="1257"/>
      <c r="B680" s="1257"/>
      <c r="C680" s="1257"/>
      <c r="D680" s="1257"/>
      <c r="E680" s="1257"/>
      <c r="F680" s="1257"/>
      <c r="G680" s="1257"/>
    </row>
    <row r="681" spans="1:7">
      <c r="A681" s="1257"/>
      <c r="B681" s="1257"/>
      <c r="C681" s="1257"/>
      <c r="D681" s="1257"/>
      <c r="E681" s="1257"/>
      <c r="F681" s="1257"/>
      <c r="G681" s="1257"/>
    </row>
    <row r="682" spans="1:7">
      <c r="A682" s="1257"/>
      <c r="B682" s="1257"/>
      <c r="C682" s="1257"/>
      <c r="D682" s="1257"/>
      <c r="E682" s="1257"/>
      <c r="F682" s="1257"/>
      <c r="G682" s="1257"/>
    </row>
    <row r="683" spans="1:7">
      <c r="A683" s="1257"/>
      <c r="B683" s="1257"/>
      <c r="C683" s="1257"/>
      <c r="D683" s="1257"/>
      <c r="E683" s="1257"/>
      <c r="F683" s="1257"/>
      <c r="G683" s="1257"/>
    </row>
    <row r="684" spans="1:7">
      <c r="A684" s="1257"/>
      <c r="B684" s="1257"/>
      <c r="C684" s="1257"/>
      <c r="D684" s="1257"/>
      <c r="E684" s="1257"/>
      <c r="F684" s="1257"/>
      <c r="G684" s="1257"/>
    </row>
    <row r="685" spans="1:7">
      <c r="A685" s="1257"/>
      <c r="B685" s="1257"/>
      <c r="C685" s="1257"/>
      <c r="D685" s="1257"/>
      <c r="E685" s="1257"/>
      <c r="F685" s="1257"/>
      <c r="G685" s="1257"/>
    </row>
    <row r="686" spans="1:7">
      <c r="A686" s="1257"/>
      <c r="B686" s="1257"/>
      <c r="C686" s="1257"/>
      <c r="D686" s="1257"/>
      <c r="E686" s="1257"/>
      <c r="F686" s="1257"/>
      <c r="G686" s="1257"/>
    </row>
    <row r="687" spans="1:7">
      <c r="A687" s="1257"/>
      <c r="B687" s="1257"/>
      <c r="C687" s="1257"/>
      <c r="D687" s="1257"/>
      <c r="E687" s="1257"/>
      <c r="F687" s="1257"/>
      <c r="G687" s="1257"/>
    </row>
    <row r="688" spans="1:7">
      <c r="A688" s="1257"/>
      <c r="B688" s="1257"/>
      <c r="C688" s="1257"/>
      <c r="D688" s="1257"/>
      <c r="E688" s="1257"/>
      <c r="F688" s="1257"/>
      <c r="G688" s="1257"/>
    </row>
    <row r="689" spans="1:7">
      <c r="A689" s="1257"/>
      <c r="B689" s="1257"/>
      <c r="C689" s="1257"/>
      <c r="D689" s="1257"/>
      <c r="E689" s="1257"/>
      <c r="F689" s="1257"/>
      <c r="G689" s="1257"/>
    </row>
    <row r="690" spans="1:7">
      <c r="A690" s="1257"/>
      <c r="B690" s="1257"/>
      <c r="C690" s="1257"/>
      <c r="D690" s="1257"/>
      <c r="E690" s="1257"/>
      <c r="F690" s="1257"/>
      <c r="G690" s="1257"/>
    </row>
    <row r="691" spans="1:7">
      <c r="A691" s="1257"/>
      <c r="B691" s="1257"/>
      <c r="C691" s="1257"/>
      <c r="D691" s="1257"/>
      <c r="E691" s="1257"/>
      <c r="F691" s="1257"/>
      <c r="G691" s="1257"/>
    </row>
    <row r="692" spans="1:7">
      <c r="A692" s="1257"/>
      <c r="B692" s="1257"/>
      <c r="C692" s="1257"/>
      <c r="D692" s="1257"/>
      <c r="E692" s="1257"/>
      <c r="F692" s="1257"/>
      <c r="G692" s="1257"/>
    </row>
    <row r="693" spans="1:7">
      <c r="A693" s="1257"/>
      <c r="B693" s="1257"/>
      <c r="C693" s="1257"/>
      <c r="D693" s="1257"/>
      <c r="E693" s="1257"/>
      <c r="F693" s="1257"/>
      <c r="G693" s="1257"/>
    </row>
    <row r="694" spans="1:7">
      <c r="A694" s="1257"/>
      <c r="B694" s="1257"/>
      <c r="C694" s="1257"/>
      <c r="D694" s="1257"/>
      <c r="E694" s="1257"/>
      <c r="F694" s="1257"/>
      <c r="G694" s="1257"/>
    </row>
    <row r="695" spans="1:7">
      <c r="A695" s="1257"/>
      <c r="B695" s="1257"/>
      <c r="C695" s="1257"/>
      <c r="D695" s="1257"/>
      <c r="E695" s="1257"/>
      <c r="F695" s="1257"/>
      <c r="G695" s="1257"/>
    </row>
    <row r="696" spans="1:7">
      <c r="A696" s="1257"/>
      <c r="B696" s="1257"/>
      <c r="C696" s="1257"/>
      <c r="D696" s="1257"/>
      <c r="E696" s="1257"/>
      <c r="F696" s="1257"/>
      <c r="G696" s="1257"/>
    </row>
    <row r="697" spans="1:7">
      <c r="A697" s="1257"/>
      <c r="B697" s="1257"/>
      <c r="C697" s="1257"/>
      <c r="D697" s="1257"/>
      <c r="E697" s="1257"/>
      <c r="F697" s="1257"/>
      <c r="G697" s="1257"/>
    </row>
    <row r="698" spans="1:7">
      <c r="A698" s="1257"/>
      <c r="B698" s="1257"/>
      <c r="C698" s="1257"/>
      <c r="D698" s="1257"/>
      <c r="E698" s="1257"/>
      <c r="F698" s="1257"/>
      <c r="G698" s="1257"/>
    </row>
    <row r="699" spans="1:7">
      <c r="A699" s="1257"/>
      <c r="B699" s="1257"/>
      <c r="C699" s="1257"/>
      <c r="D699" s="1257"/>
      <c r="E699" s="1257"/>
      <c r="F699" s="1257"/>
      <c r="G699" s="1257"/>
    </row>
    <row r="700" spans="1:7">
      <c r="A700" s="1257"/>
      <c r="B700" s="1257"/>
      <c r="C700" s="1257"/>
      <c r="D700" s="1257"/>
      <c r="E700" s="1257"/>
      <c r="F700" s="1257"/>
      <c r="G700" s="1257"/>
    </row>
    <row r="701" spans="1:7">
      <c r="A701" s="1257"/>
      <c r="B701" s="1257"/>
      <c r="C701" s="1257"/>
      <c r="D701" s="1257"/>
      <c r="E701" s="1257"/>
      <c r="F701" s="1257"/>
      <c r="G701" s="1257"/>
    </row>
    <row r="702" spans="1:7">
      <c r="A702" s="1257"/>
      <c r="B702" s="1257"/>
      <c r="C702" s="1257"/>
      <c r="D702" s="1257"/>
      <c r="E702" s="1257"/>
      <c r="F702" s="1257"/>
      <c r="G702" s="1257"/>
    </row>
    <row r="703" spans="1:7">
      <c r="A703" s="1257"/>
      <c r="B703" s="1257"/>
      <c r="C703" s="1257"/>
      <c r="D703" s="1257"/>
      <c r="E703" s="1257"/>
      <c r="F703" s="1257"/>
      <c r="G703" s="1257"/>
    </row>
    <row r="704" spans="1:7">
      <c r="A704" s="1257"/>
      <c r="B704" s="1257"/>
      <c r="C704" s="1257"/>
      <c r="D704" s="1257"/>
      <c r="E704" s="1257"/>
      <c r="F704" s="1257"/>
      <c r="G704" s="1257"/>
    </row>
    <row r="705" spans="1:7">
      <c r="A705" s="1257"/>
      <c r="B705" s="1257"/>
      <c r="C705" s="1257"/>
      <c r="D705" s="1257"/>
      <c r="E705" s="1257"/>
      <c r="F705" s="1257"/>
      <c r="G705" s="1257"/>
    </row>
    <row r="706" spans="1:7">
      <c r="A706" s="1257"/>
      <c r="B706" s="1257"/>
      <c r="C706" s="1257"/>
      <c r="D706" s="1257"/>
      <c r="E706" s="1257"/>
      <c r="F706" s="1257"/>
      <c r="G706" s="1257"/>
    </row>
    <row r="707" spans="1:7">
      <c r="A707" s="1257"/>
      <c r="B707" s="1257"/>
      <c r="C707" s="1257"/>
      <c r="D707" s="1257"/>
      <c r="E707" s="1257"/>
      <c r="F707" s="1257"/>
      <c r="G707" s="1257"/>
    </row>
    <row r="708" spans="1:7">
      <c r="A708" s="1257"/>
      <c r="B708" s="1257"/>
      <c r="C708" s="1257"/>
      <c r="D708" s="1257"/>
      <c r="E708" s="1257"/>
      <c r="F708" s="1257"/>
      <c r="G708" s="1257"/>
    </row>
    <row r="709" spans="1:7">
      <c r="A709" s="1257"/>
      <c r="B709" s="1257"/>
      <c r="C709" s="1257"/>
      <c r="D709" s="1257"/>
      <c r="E709" s="1257"/>
      <c r="F709" s="1257"/>
      <c r="G709" s="1257"/>
    </row>
    <row r="710" spans="1:7">
      <c r="A710" s="1257"/>
      <c r="B710" s="1257"/>
      <c r="C710" s="1257"/>
      <c r="D710" s="1257"/>
      <c r="E710" s="1257"/>
      <c r="F710" s="1257"/>
      <c r="G710" s="1257"/>
    </row>
    <row r="711" spans="1:7">
      <c r="A711" s="1257"/>
      <c r="B711" s="1257"/>
      <c r="C711" s="1257"/>
      <c r="D711" s="1257"/>
      <c r="E711" s="1257"/>
      <c r="F711" s="1257"/>
      <c r="G711" s="1257"/>
    </row>
    <row r="712" spans="1:7">
      <c r="A712" s="1257"/>
      <c r="B712" s="1257"/>
      <c r="C712" s="1257"/>
      <c r="D712" s="1257"/>
      <c r="E712" s="1257"/>
      <c r="F712" s="1257"/>
      <c r="G712" s="1257"/>
    </row>
    <row r="713" spans="1:7">
      <c r="A713" s="1257"/>
      <c r="B713" s="1257"/>
      <c r="C713" s="1257"/>
      <c r="D713" s="1257"/>
      <c r="E713" s="1257"/>
      <c r="F713" s="1257"/>
      <c r="G713" s="1257"/>
    </row>
    <row r="714" spans="1:7">
      <c r="A714" s="1257"/>
      <c r="B714" s="1257"/>
      <c r="C714" s="1257"/>
      <c r="D714" s="1257"/>
      <c r="E714" s="1257"/>
      <c r="F714" s="1257"/>
      <c r="G714" s="1257"/>
    </row>
    <row r="715" spans="1:7">
      <c r="A715" s="1257"/>
      <c r="B715" s="1257"/>
      <c r="C715" s="1257"/>
      <c r="D715" s="1257"/>
      <c r="E715" s="1257"/>
      <c r="F715" s="1257"/>
      <c r="G715" s="1257"/>
    </row>
    <row r="716" spans="1:7">
      <c r="A716" s="1257"/>
      <c r="B716" s="1257"/>
      <c r="C716" s="1257"/>
      <c r="D716" s="1257"/>
      <c r="E716" s="1257"/>
      <c r="F716" s="1257"/>
      <c r="G716" s="1257"/>
    </row>
    <row r="717" spans="1:7">
      <c r="A717" s="1257"/>
      <c r="B717" s="1257"/>
      <c r="C717" s="1257"/>
      <c r="D717" s="1257"/>
      <c r="E717" s="1257"/>
      <c r="F717" s="1257"/>
      <c r="G717" s="1257"/>
    </row>
    <row r="718" spans="1:7">
      <c r="A718" s="1257"/>
      <c r="B718" s="1257"/>
      <c r="C718" s="1257"/>
      <c r="D718" s="1257"/>
      <c r="E718" s="1257"/>
      <c r="F718" s="1257"/>
      <c r="G718" s="1257"/>
    </row>
    <row r="719" spans="1:7">
      <c r="A719" s="1257"/>
      <c r="B719" s="1257"/>
      <c r="C719" s="1257"/>
      <c r="D719" s="1257"/>
      <c r="E719" s="1257"/>
      <c r="F719" s="1257"/>
      <c r="G719" s="1257"/>
    </row>
    <row r="720" spans="1:7">
      <c r="A720" s="1257"/>
      <c r="B720" s="1257"/>
      <c r="C720" s="1257"/>
      <c r="D720" s="1257"/>
      <c r="E720" s="1257"/>
      <c r="F720" s="1257"/>
      <c r="G720" s="1257"/>
    </row>
    <row r="721" spans="1:7">
      <c r="A721" s="1257"/>
      <c r="B721" s="1257"/>
      <c r="C721" s="1257"/>
      <c r="D721" s="1257"/>
      <c r="E721" s="1257"/>
      <c r="F721" s="1257"/>
      <c r="G721" s="1257"/>
    </row>
    <row r="722" spans="1:7">
      <c r="A722" s="1257"/>
      <c r="B722" s="1257"/>
      <c r="C722" s="1257"/>
      <c r="D722" s="1257"/>
      <c r="E722" s="1257"/>
      <c r="F722" s="1257"/>
      <c r="G722" s="1257"/>
    </row>
    <row r="723" spans="1:7">
      <c r="A723" s="1257"/>
      <c r="B723" s="1257"/>
      <c r="C723" s="1257"/>
      <c r="D723" s="1257"/>
      <c r="E723" s="1257"/>
      <c r="F723" s="1257"/>
      <c r="G723" s="1257"/>
    </row>
    <row r="724" spans="1:7">
      <c r="A724" s="1257"/>
      <c r="B724" s="1257"/>
      <c r="C724" s="1257"/>
      <c r="D724" s="1257"/>
      <c r="E724" s="1257"/>
      <c r="F724" s="1257"/>
      <c r="G724" s="1257"/>
    </row>
    <row r="725" spans="1:7">
      <c r="A725" s="1257"/>
      <c r="B725" s="1257"/>
      <c r="C725" s="1257"/>
      <c r="D725" s="1257"/>
      <c r="E725" s="1257"/>
      <c r="F725" s="1257"/>
      <c r="G725" s="1257"/>
    </row>
    <row r="726" spans="1:7">
      <c r="A726" s="1257"/>
      <c r="B726" s="1257"/>
      <c r="C726" s="1257"/>
      <c r="D726" s="1257"/>
      <c r="E726" s="1257"/>
      <c r="F726" s="1257"/>
      <c r="G726" s="1257"/>
    </row>
    <row r="727" spans="1:7">
      <c r="A727" s="1257"/>
      <c r="B727" s="1257"/>
      <c r="C727" s="1257"/>
      <c r="D727" s="1257"/>
      <c r="E727" s="1257"/>
      <c r="F727" s="1257"/>
      <c r="G727" s="1257"/>
    </row>
    <row r="728" spans="1:7">
      <c r="A728" s="1257"/>
      <c r="B728" s="1257"/>
      <c r="C728" s="1257"/>
      <c r="D728" s="1257"/>
      <c r="E728" s="1257"/>
      <c r="F728" s="1257"/>
      <c r="G728" s="1257"/>
    </row>
    <row r="729" spans="1:7">
      <c r="A729" s="1257"/>
      <c r="B729" s="1257"/>
      <c r="C729" s="1257"/>
      <c r="D729" s="1257"/>
      <c r="E729" s="1257"/>
      <c r="F729" s="1257"/>
      <c r="G729" s="1257"/>
    </row>
    <row r="730" spans="1:7">
      <c r="A730" s="1257"/>
      <c r="B730" s="1257"/>
      <c r="C730" s="1257"/>
      <c r="D730" s="1257"/>
      <c r="E730" s="1257"/>
      <c r="F730" s="1257"/>
      <c r="G730" s="1257"/>
    </row>
    <row r="731" spans="1:7">
      <c r="A731" s="1257"/>
      <c r="B731" s="1257"/>
      <c r="C731" s="1257"/>
      <c r="D731" s="1257"/>
      <c r="E731" s="1257"/>
      <c r="F731" s="1257"/>
      <c r="G731" s="1257"/>
    </row>
    <row r="732" spans="1:7">
      <c r="A732" s="1257"/>
      <c r="B732" s="1257"/>
      <c r="C732" s="1257"/>
      <c r="D732" s="1257"/>
      <c r="E732" s="1257"/>
      <c r="F732" s="1257"/>
      <c r="G732" s="1257"/>
    </row>
    <row r="733" spans="1:7">
      <c r="A733" s="1257"/>
      <c r="B733" s="1257"/>
      <c r="C733" s="1257"/>
      <c r="D733" s="1257"/>
      <c r="E733" s="1257"/>
      <c r="F733" s="1257"/>
      <c r="G733" s="1257"/>
    </row>
    <row r="734" spans="1:7">
      <c r="A734" s="1257"/>
      <c r="B734" s="1257"/>
      <c r="C734" s="1257"/>
      <c r="D734" s="1257"/>
      <c r="E734" s="1257"/>
      <c r="F734" s="1257"/>
      <c r="G734" s="1257"/>
    </row>
    <row r="735" spans="1:7">
      <c r="A735" s="1257"/>
      <c r="B735" s="1257"/>
      <c r="C735" s="1257"/>
      <c r="D735" s="1257"/>
      <c r="E735" s="1257"/>
      <c r="F735" s="1257"/>
      <c r="G735" s="1257"/>
    </row>
    <row r="736" spans="1:7">
      <c r="A736" s="1257"/>
      <c r="B736" s="1257"/>
      <c r="C736" s="1257"/>
      <c r="D736" s="1257"/>
      <c r="E736" s="1257"/>
      <c r="F736" s="1257"/>
      <c r="G736" s="1257"/>
    </row>
    <row r="737" spans="1:7">
      <c r="A737" s="1257"/>
      <c r="B737" s="1257"/>
      <c r="C737" s="1257"/>
      <c r="D737" s="1257"/>
      <c r="E737" s="1257"/>
      <c r="F737" s="1257"/>
      <c r="G737" s="1257"/>
    </row>
    <row r="738" spans="1:7">
      <c r="A738" s="1257"/>
      <c r="B738" s="1257"/>
      <c r="C738" s="1257"/>
      <c r="D738" s="1257"/>
      <c r="E738" s="1257"/>
      <c r="F738" s="1257"/>
      <c r="G738" s="1257"/>
    </row>
    <row r="739" spans="1:7">
      <c r="A739" s="1257"/>
      <c r="B739" s="1257"/>
      <c r="C739" s="1257"/>
      <c r="D739" s="1257"/>
      <c r="E739" s="1257"/>
      <c r="F739" s="1257"/>
      <c r="G739" s="1257"/>
    </row>
    <row r="740" spans="1:7">
      <c r="A740" s="1257"/>
      <c r="B740" s="1257"/>
      <c r="C740" s="1257"/>
      <c r="D740" s="1257"/>
      <c r="E740" s="1257"/>
      <c r="F740" s="1257"/>
      <c r="G740" s="1257"/>
    </row>
    <row r="741" spans="1:7">
      <c r="A741" s="1257"/>
      <c r="B741" s="1257"/>
      <c r="C741" s="1257"/>
      <c r="D741" s="1257"/>
      <c r="E741" s="1257"/>
      <c r="F741" s="1257"/>
      <c r="G741" s="1257"/>
    </row>
    <row r="742" spans="1:7">
      <c r="A742" s="1257"/>
      <c r="B742" s="1257"/>
      <c r="C742" s="1257"/>
      <c r="D742" s="1257"/>
      <c r="E742" s="1257"/>
      <c r="F742" s="1257"/>
      <c r="G742" s="1257"/>
    </row>
    <row r="743" spans="1:7">
      <c r="A743" s="1257"/>
      <c r="B743" s="1257"/>
      <c r="C743" s="1257"/>
      <c r="D743" s="1257"/>
      <c r="E743" s="1257"/>
      <c r="F743" s="1257"/>
      <c r="G743" s="1257"/>
    </row>
    <row r="744" spans="1:7">
      <c r="A744" s="1257"/>
      <c r="B744" s="1257"/>
      <c r="C744" s="1257"/>
      <c r="D744" s="1257"/>
      <c r="E744" s="1257"/>
      <c r="F744" s="1257"/>
      <c r="G744" s="1257"/>
    </row>
    <row r="745" spans="1:7">
      <c r="A745" s="1257"/>
      <c r="B745" s="1257"/>
      <c r="C745" s="1257"/>
      <c r="D745" s="1257"/>
      <c r="E745" s="1257"/>
      <c r="F745" s="1257"/>
      <c r="G745" s="1257"/>
    </row>
    <row r="746" spans="1:7">
      <c r="A746" s="1257"/>
      <c r="B746" s="1257"/>
      <c r="C746" s="1257"/>
      <c r="D746" s="1257"/>
      <c r="E746" s="1257"/>
      <c r="F746" s="1257"/>
      <c r="G746" s="1257"/>
    </row>
    <row r="747" spans="1:7">
      <c r="A747" s="1257"/>
      <c r="B747" s="1257"/>
      <c r="C747" s="1257"/>
      <c r="D747" s="1257"/>
      <c r="E747" s="1257"/>
      <c r="F747" s="1257"/>
      <c r="G747" s="1257"/>
    </row>
    <row r="748" spans="1:7">
      <c r="A748" s="1257"/>
      <c r="B748" s="1257"/>
      <c r="C748" s="1257"/>
      <c r="D748" s="1257"/>
      <c r="E748" s="1257"/>
      <c r="F748" s="1257"/>
      <c r="G748" s="1257"/>
    </row>
    <row r="749" spans="1:7">
      <c r="A749" s="1257"/>
      <c r="B749" s="1257"/>
      <c r="C749" s="1257"/>
      <c r="D749" s="1257"/>
      <c r="E749" s="1257"/>
      <c r="F749" s="1257"/>
      <c r="G749" s="1257"/>
    </row>
    <row r="750" spans="1:7">
      <c r="A750" s="1257"/>
      <c r="B750" s="1257"/>
      <c r="C750" s="1257"/>
      <c r="D750" s="1257"/>
      <c r="E750" s="1257"/>
      <c r="F750" s="1257"/>
      <c r="G750" s="1257"/>
    </row>
    <row r="751" spans="1:7">
      <c r="A751" s="1257"/>
      <c r="B751" s="1257"/>
      <c r="C751" s="1257"/>
      <c r="D751" s="1257"/>
      <c r="E751" s="1257"/>
      <c r="F751" s="1257"/>
      <c r="G751" s="1257"/>
    </row>
    <row r="752" spans="1:7">
      <c r="A752" s="1257"/>
      <c r="B752" s="1257"/>
      <c r="C752" s="1257"/>
      <c r="D752" s="1257"/>
      <c r="E752" s="1257"/>
      <c r="F752" s="1257"/>
      <c r="G752" s="1257"/>
    </row>
    <row r="753" spans="1:7">
      <c r="A753" s="1257"/>
      <c r="B753" s="1257"/>
      <c r="C753" s="1257"/>
      <c r="D753" s="1257"/>
      <c r="E753" s="1257"/>
      <c r="F753" s="1257"/>
      <c r="G753" s="1257"/>
    </row>
    <row r="754" spans="1:7">
      <c r="A754" s="1257"/>
      <c r="B754" s="1257"/>
      <c r="C754" s="1257"/>
      <c r="D754" s="1257"/>
      <c r="E754" s="1257"/>
      <c r="F754" s="1257"/>
      <c r="G754" s="1257"/>
    </row>
    <row r="755" spans="1:7">
      <c r="A755" s="1257"/>
      <c r="B755" s="1257"/>
      <c r="C755" s="1257"/>
      <c r="D755" s="1257"/>
      <c r="E755" s="1257"/>
      <c r="F755" s="1257"/>
      <c r="G755" s="1257"/>
    </row>
    <row r="756" spans="1:7">
      <c r="A756" s="1257"/>
      <c r="B756" s="1257"/>
      <c r="C756" s="1257"/>
      <c r="D756" s="1257"/>
      <c r="E756" s="1257"/>
      <c r="F756" s="1257"/>
      <c r="G756" s="1257"/>
    </row>
    <row r="757" spans="1:7">
      <c r="A757" s="1257"/>
      <c r="B757" s="1257"/>
      <c r="C757" s="1257"/>
      <c r="D757" s="1257"/>
      <c r="E757" s="1257"/>
      <c r="F757" s="1257"/>
      <c r="G757" s="1257"/>
    </row>
    <row r="758" spans="1:7">
      <c r="A758" s="1257"/>
      <c r="B758" s="1257"/>
      <c r="C758" s="1257"/>
      <c r="D758" s="1257"/>
      <c r="E758" s="1257"/>
      <c r="F758" s="1257"/>
      <c r="G758" s="1257"/>
    </row>
    <row r="759" spans="1:7">
      <c r="A759" s="1257"/>
      <c r="B759" s="1257"/>
      <c r="C759" s="1257"/>
      <c r="D759" s="1257"/>
      <c r="E759" s="1257"/>
      <c r="F759" s="1257"/>
      <c r="G759" s="1257"/>
    </row>
    <row r="760" spans="1:7">
      <c r="A760" s="1257"/>
      <c r="B760" s="1257"/>
      <c r="C760" s="1257"/>
      <c r="D760" s="1257"/>
      <c r="E760" s="1257"/>
      <c r="F760" s="1257"/>
      <c r="G760" s="1257"/>
    </row>
    <row r="761" spans="1:7">
      <c r="A761" s="1257"/>
      <c r="B761" s="1257"/>
      <c r="C761" s="1257"/>
      <c r="D761" s="1257"/>
      <c r="E761" s="1257"/>
      <c r="F761" s="1257"/>
      <c r="G761" s="1257"/>
    </row>
    <row r="762" spans="1:7">
      <c r="A762" s="1257"/>
      <c r="B762" s="1257"/>
      <c r="C762" s="1257"/>
      <c r="D762" s="1257"/>
      <c r="E762" s="1257"/>
      <c r="F762" s="1257"/>
      <c r="G762" s="1257"/>
    </row>
    <row r="763" spans="1:7">
      <c r="A763" s="1257"/>
      <c r="B763" s="1257"/>
      <c r="C763" s="1257"/>
      <c r="D763" s="1257"/>
      <c r="E763" s="1257"/>
      <c r="F763" s="1257"/>
      <c r="G763" s="1257"/>
    </row>
    <row r="764" spans="1:7">
      <c r="A764" s="1257"/>
      <c r="B764" s="1257"/>
      <c r="C764" s="1257"/>
      <c r="D764" s="1257"/>
      <c r="E764" s="1257"/>
      <c r="F764" s="1257"/>
      <c r="G764" s="1257"/>
    </row>
    <row r="765" spans="1:7">
      <c r="A765" s="1257"/>
      <c r="B765" s="1257"/>
      <c r="C765" s="1257"/>
      <c r="D765" s="1257"/>
      <c r="E765" s="1257"/>
      <c r="F765" s="1257"/>
      <c r="G765" s="1257"/>
    </row>
    <row r="766" spans="1:7">
      <c r="A766" s="1257"/>
      <c r="B766" s="1257"/>
      <c r="C766" s="1257"/>
      <c r="D766" s="1257"/>
      <c r="E766" s="1257"/>
      <c r="F766" s="1257"/>
      <c r="G766" s="1257"/>
    </row>
    <row r="767" spans="1:7">
      <c r="A767" s="1257"/>
      <c r="B767" s="1257"/>
      <c r="C767" s="1257"/>
      <c r="D767" s="1257"/>
      <c r="E767" s="1257"/>
      <c r="F767" s="1257"/>
      <c r="G767" s="1257"/>
    </row>
    <row r="768" spans="1:7">
      <c r="A768" s="1257"/>
      <c r="B768" s="1257"/>
      <c r="C768" s="1257"/>
      <c r="D768" s="1257"/>
      <c r="E768" s="1257"/>
      <c r="F768" s="1257"/>
      <c r="G768" s="1257"/>
    </row>
    <row r="769" spans="1:7">
      <c r="A769" s="1257"/>
      <c r="B769" s="1257"/>
      <c r="C769" s="1257"/>
      <c r="D769" s="1257"/>
      <c r="E769" s="1257"/>
      <c r="F769" s="1257"/>
      <c r="G769" s="1257"/>
    </row>
    <row r="770" spans="1:7">
      <c r="A770" s="1257"/>
      <c r="B770" s="1257"/>
      <c r="C770" s="1257"/>
      <c r="D770" s="1257"/>
      <c r="E770" s="1257"/>
      <c r="F770" s="1257"/>
      <c r="G770" s="1257"/>
    </row>
    <row r="771" spans="1:7">
      <c r="A771" s="1257"/>
      <c r="B771" s="1257"/>
      <c r="C771" s="1257"/>
      <c r="D771" s="1257"/>
      <c r="E771" s="1257"/>
      <c r="F771" s="1257"/>
      <c r="G771" s="1257"/>
    </row>
    <row r="772" spans="1:7">
      <c r="A772" s="1257"/>
      <c r="B772" s="1257"/>
      <c r="C772" s="1257"/>
      <c r="D772" s="1257"/>
      <c r="E772" s="1257"/>
      <c r="F772" s="1257"/>
      <c r="G772" s="1257"/>
    </row>
    <row r="773" spans="1:7">
      <c r="A773" s="1257"/>
      <c r="B773" s="1257"/>
      <c r="C773" s="1257"/>
      <c r="D773" s="1257"/>
      <c r="E773" s="1257"/>
      <c r="F773" s="1257"/>
      <c r="G773" s="1257"/>
    </row>
    <row r="774" spans="1:7">
      <c r="A774" s="1257"/>
      <c r="B774" s="1257"/>
      <c r="C774" s="1257"/>
      <c r="D774" s="1257"/>
      <c r="E774" s="1257"/>
      <c r="F774" s="1257"/>
      <c r="G774" s="1257"/>
    </row>
    <row r="775" spans="1:7">
      <c r="A775" s="1257"/>
      <c r="B775" s="1257"/>
      <c r="C775" s="1257"/>
      <c r="D775" s="1257"/>
      <c r="E775" s="1257"/>
      <c r="F775" s="1257"/>
      <c r="G775" s="1257"/>
    </row>
    <row r="776" spans="1:7">
      <c r="A776" s="1257"/>
      <c r="B776" s="1257"/>
      <c r="C776" s="1257"/>
      <c r="D776" s="1257"/>
      <c r="E776" s="1257"/>
      <c r="F776" s="1257"/>
      <c r="G776" s="1257"/>
    </row>
    <row r="777" spans="1:7">
      <c r="A777" s="1257"/>
      <c r="B777" s="1257"/>
      <c r="C777" s="1257"/>
      <c r="D777" s="1257"/>
      <c r="E777" s="1257"/>
      <c r="F777" s="1257"/>
      <c r="G777" s="1257"/>
    </row>
    <row r="778" spans="1:7">
      <c r="A778" s="1257"/>
      <c r="B778" s="1257"/>
      <c r="C778" s="1257"/>
      <c r="D778" s="1257"/>
      <c r="E778" s="1257"/>
      <c r="F778" s="1257"/>
      <c r="G778" s="1257"/>
    </row>
    <row r="779" spans="1:7">
      <c r="A779" s="1257"/>
      <c r="B779" s="1257"/>
      <c r="C779" s="1257"/>
      <c r="D779" s="1257"/>
      <c r="E779" s="1257"/>
      <c r="F779" s="1257"/>
      <c r="G779" s="1257"/>
    </row>
    <row r="780" spans="1:7">
      <c r="A780" s="1257"/>
      <c r="B780" s="1257"/>
      <c r="C780" s="1257"/>
      <c r="D780" s="1257"/>
      <c r="E780" s="1257"/>
      <c r="F780" s="1257"/>
      <c r="G780" s="1257"/>
    </row>
    <row r="781" spans="1:7">
      <c r="A781" s="1257"/>
      <c r="B781" s="1257"/>
      <c r="C781" s="1257"/>
      <c r="D781" s="1257"/>
      <c r="E781" s="1257"/>
      <c r="F781" s="1257"/>
      <c r="G781" s="1257"/>
    </row>
    <row r="782" spans="1:7">
      <c r="A782" s="1257"/>
      <c r="B782" s="1257"/>
      <c r="C782" s="1257"/>
      <c r="D782" s="1257"/>
      <c r="E782" s="1257"/>
      <c r="F782" s="1257"/>
      <c r="G782" s="1257"/>
    </row>
    <row r="783" spans="1:7">
      <c r="A783" s="1257"/>
      <c r="B783" s="1257"/>
      <c r="C783" s="1257"/>
      <c r="D783" s="1257"/>
      <c r="E783" s="1257"/>
      <c r="F783" s="1257"/>
      <c r="G783" s="1257"/>
    </row>
    <row r="784" spans="1:7">
      <c r="A784" s="1257"/>
      <c r="B784" s="1257"/>
      <c r="C784" s="1257"/>
      <c r="D784" s="1257"/>
      <c r="E784" s="1257"/>
      <c r="F784" s="1257"/>
      <c r="G784" s="1257"/>
    </row>
    <row r="785" spans="1:7">
      <c r="A785" s="1257"/>
      <c r="B785" s="1257"/>
      <c r="C785" s="1257"/>
      <c r="D785" s="1257"/>
      <c r="E785" s="1257"/>
      <c r="F785" s="1257"/>
      <c r="G785" s="1257"/>
    </row>
    <row r="786" spans="1:7">
      <c r="A786" s="1257"/>
      <c r="B786" s="1257"/>
      <c r="C786" s="1257"/>
      <c r="D786" s="1257"/>
      <c r="E786" s="1257"/>
      <c r="F786" s="1257"/>
      <c r="G786" s="1257"/>
    </row>
    <row r="787" spans="1:7">
      <c r="A787" s="1257"/>
      <c r="B787" s="1257"/>
      <c r="C787" s="1257"/>
      <c r="D787" s="1257"/>
      <c r="E787" s="1257"/>
      <c r="F787" s="1257"/>
      <c r="G787" s="1257"/>
    </row>
    <row r="788" spans="1:7">
      <c r="A788" s="1257"/>
      <c r="B788" s="1257"/>
      <c r="C788" s="1257"/>
      <c r="D788" s="1257"/>
      <c r="E788" s="1257"/>
      <c r="F788" s="1257"/>
      <c r="G788" s="1257"/>
    </row>
    <row r="789" spans="1:7">
      <c r="A789" s="1257"/>
      <c r="B789" s="1257"/>
      <c r="C789" s="1257"/>
      <c r="D789" s="1257"/>
      <c r="E789" s="1257"/>
      <c r="F789" s="1257"/>
      <c r="G789" s="1257"/>
    </row>
    <row r="790" spans="1:7">
      <c r="A790" s="1257"/>
      <c r="B790" s="1257"/>
      <c r="C790" s="1257"/>
      <c r="D790" s="1257"/>
      <c r="E790" s="1257"/>
      <c r="F790" s="1257"/>
      <c r="G790" s="1257"/>
    </row>
    <row r="791" spans="1:7">
      <c r="A791" s="1257"/>
      <c r="B791" s="1257"/>
      <c r="C791" s="1257"/>
      <c r="D791" s="1257"/>
      <c r="E791" s="1257"/>
      <c r="F791" s="1257"/>
      <c r="G791" s="1257"/>
    </row>
    <row r="792" spans="1:7">
      <c r="A792" s="1257"/>
      <c r="B792" s="1257"/>
      <c r="C792" s="1257"/>
      <c r="D792" s="1257"/>
      <c r="E792" s="1257"/>
      <c r="F792" s="1257"/>
      <c r="G792" s="1257"/>
    </row>
    <row r="793" spans="1:7">
      <c r="A793" s="1257"/>
      <c r="B793" s="1257"/>
      <c r="C793" s="1257"/>
      <c r="D793" s="1257"/>
      <c r="E793" s="1257"/>
      <c r="F793" s="1257"/>
      <c r="G793" s="1257"/>
    </row>
    <row r="794" spans="1:7">
      <c r="A794" s="1257"/>
      <c r="B794" s="1257"/>
      <c r="C794" s="1257"/>
      <c r="D794" s="1257"/>
      <c r="E794" s="1257"/>
      <c r="F794" s="1257"/>
      <c r="G794" s="1257"/>
    </row>
    <row r="795" spans="1:7">
      <c r="A795" s="1257"/>
      <c r="B795" s="1257"/>
      <c r="C795" s="1257"/>
      <c r="D795" s="1257"/>
      <c r="E795" s="1257"/>
      <c r="F795" s="1257"/>
      <c r="G795" s="1257"/>
    </row>
    <row r="796" spans="1:7">
      <c r="A796" s="1257"/>
      <c r="B796" s="1257"/>
      <c r="C796" s="1257"/>
      <c r="D796" s="1257"/>
      <c r="E796" s="1257"/>
      <c r="F796" s="1257"/>
      <c r="G796" s="1257"/>
    </row>
    <row r="797" spans="1:7">
      <c r="A797" s="1257"/>
      <c r="B797" s="1257"/>
      <c r="C797" s="1257"/>
      <c r="D797" s="1257"/>
      <c r="E797" s="1257"/>
      <c r="F797" s="1257"/>
      <c r="G797" s="1257"/>
    </row>
    <row r="798" spans="1:7">
      <c r="A798" s="1257"/>
      <c r="B798" s="1257"/>
      <c r="C798" s="1257"/>
      <c r="D798" s="1257"/>
      <c r="E798" s="1257"/>
      <c r="F798" s="1257"/>
      <c r="G798" s="1257"/>
    </row>
    <row r="799" spans="1:7">
      <c r="A799" s="1257"/>
      <c r="B799" s="1257"/>
      <c r="C799" s="1257"/>
      <c r="D799" s="1257"/>
      <c r="E799" s="1257"/>
      <c r="F799" s="1257"/>
      <c r="G799" s="1257"/>
    </row>
    <row r="800" spans="1:7">
      <c r="A800" s="1257"/>
      <c r="B800" s="1257"/>
      <c r="C800" s="1257"/>
      <c r="D800" s="1257"/>
      <c r="E800" s="1257"/>
      <c r="F800" s="1257"/>
      <c r="G800" s="1257"/>
    </row>
    <row r="801" spans="1:7">
      <c r="A801" s="1257"/>
      <c r="B801" s="1257"/>
      <c r="C801" s="1257"/>
      <c r="D801" s="1257"/>
      <c r="E801" s="1257"/>
      <c r="F801" s="1257"/>
      <c r="G801" s="1257"/>
    </row>
    <row r="802" spans="1:7">
      <c r="A802" s="1257"/>
      <c r="B802" s="1257"/>
      <c r="C802" s="1257"/>
      <c r="D802" s="1257"/>
      <c r="E802" s="1257"/>
      <c r="F802" s="1257"/>
      <c r="G802" s="1257"/>
    </row>
    <row r="803" spans="1:7">
      <c r="A803" s="1257"/>
      <c r="B803" s="1257"/>
      <c r="C803" s="1257"/>
      <c r="D803" s="1257"/>
      <c r="E803" s="1257"/>
      <c r="F803" s="1257"/>
      <c r="G803" s="1257"/>
    </row>
    <row r="804" spans="1:7">
      <c r="A804" s="1257"/>
      <c r="B804" s="1257"/>
      <c r="C804" s="1257"/>
      <c r="D804" s="1257"/>
      <c r="E804" s="1257"/>
      <c r="F804" s="1257"/>
      <c r="G804" s="1257"/>
    </row>
    <row r="805" spans="1:7">
      <c r="A805" s="1257"/>
      <c r="B805" s="1257"/>
      <c r="C805" s="1257"/>
      <c r="D805" s="1257"/>
      <c r="E805" s="1257"/>
      <c r="F805" s="1257"/>
      <c r="G805" s="1257"/>
    </row>
    <row r="806" spans="1:7">
      <c r="A806" s="1257"/>
      <c r="B806" s="1257"/>
      <c r="C806" s="1257"/>
      <c r="D806" s="1257"/>
      <c r="E806" s="1257"/>
      <c r="F806" s="1257"/>
      <c r="G806" s="1257"/>
    </row>
    <row r="807" spans="1:7">
      <c r="A807" s="1257"/>
      <c r="B807" s="1257"/>
      <c r="C807" s="1257"/>
      <c r="D807" s="1257"/>
      <c r="E807" s="1257"/>
      <c r="F807" s="1257"/>
      <c r="G807" s="1257"/>
    </row>
    <row r="808" spans="1:7">
      <c r="A808" s="1257"/>
      <c r="B808" s="1257"/>
      <c r="C808" s="1257"/>
      <c r="D808" s="1257"/>
      <c r="E808" s="1257"/>
      <c r="F808" s="1257"/>
      <c r="G808" s="1257"/>
    </row>
    <row r="809" spans="1:7">
      <c r="A809" s="1257"/>
      <c r="B809" s="1257"/>
      <c r="C809" s="1257"/>
      <c r="D809" s="1257"/>
      <c r="E809" s="1257"/>
      <c r="F809" s="1257"/>
      <c r="G809" s="1257"/>
    </row>
    <row r="810" spans="1:7">
      <c r="A810" s="1257"/>
      <c r="B810" s="1257"/>
      <c r="C810" s="1257"/>
      <c r="D810" s="1257"/>
      <c r="E810" s="1257"/>
      <c r="F810" s="1257"/>
      <c r="G810" s="1257"/>
    </row>
    <row r="811" spans="1:7">
      <c r="A811" s="1257"/>
      <c r="B811" s="1257"/>
      <c r="C811" s="1257"/>
      <c r="D811" s="1257"/>
      <c r="E811" s="1257"/>
      <c r="F811" s="1257"/>
      <c r="G811" s="1257"/>
    </row>
    <row r="812" spans="1:7">
      <c r="A812" s="1257"/>
      <c r="B812" s="1257"/>
      <c r="C812" s="1257"/>
      <c r="D812" s="1257"/>
      <c r="E812" s="1257"/>
      <c r="F812" s="1257"/>
      <c r="G812" s="1257"/>
    </row>
    <row r="813" spans="1:7">
      <c r="A813" s="1257"/>
      <c r="B813" s="1257"/>
      <c r="C813" s="1257"/>
      <c r="D813" s="1257"/>
      <c r="E813" s="1257"/>
      <c r="F813" s="1257"/>
      <c r="G813" s="1257"/>
    </row>
    <row r="814" spans="1:7">
      <c r="A814" s="1257"/>
      <c r="B814" s="1257"/>
      <c r="C814" s="1257"/>
      <c r="D814" s="1257"/>
      <c r="E814" s="1257"/>
      <c r="F814" s="1257"/>
      <c r="G814" s="1257"/>
    </row>
    <row r="815" spans="1:7">
      <c r="A815" s="1257"/>
      <c r="B815" s="1257"/>
      <c r="C815" s="1257"/>
      <c r="D815" s="1257"/>
      <c r="E815" s="1257"/>
      <c r="F815" s="1257"/>
      <c r="G815" s="1257"/>
    </row>
    <row r="816" spans="1:7">
      <c r="A816" s="1257"/>
      <c r="B816" s="1257"/>
      <c r="C816" s="1257"/>
      <c r="D816" s="1257"/>
      <c r="E816" s="1257"/>
      <c r="F816" s="1257"/>
      <c r="G816" s="1257"/>
    </row>
    <row r="817" spans="1:7">
      <c r="A817" s="1257"/>
      <c r="B817" s="1257"/>
      <c r="C817" s="1257"/>
      <c r="D817" s="1257"/>
      <c r="E817" s="1257"/>
      <c r="F817" s="1257"/>
      <c r="G817" s="1257"/>
    </row>
    <row r="818" spans="1:7">
      <c r="A818" s="1257"/>
      <c r="B818" s="1257"/>
      <c r="C818" s="1257"/>
      <c r="D818" s="1257"/>
      <c r="E818" s="1257"/>
      <c r="F818" s="1257"/>
      <c r="G818" s="1257"/>
    </row>
    <row r="819" spans="1:7">
      <c r="A819" s="1257"/>
      <c r="B819" s="1257"/>
      <c r="C819" s="1257"/>
      <c r="D819" s="1257"/>
      <c r="E819" s="1257"/>
      <c r="F819" s="1257"/>
      <c r="G819" s="1257"/>
    </row>
    <row r="820" spans="1:7">
      <c r="A820" s="1257"/>
      <c r="B820" s="1257"/>
      <c r="C820" s="1257"/>
      <c r="D820" s="1257"/>
      <c r="E820" s="1257"/>
      <c r="F820" s="1257"/>
      <c r="G820" s="1257"/>
    </row>
    <row r="821" spans="1:7">
      <c r="A821" s="1257"/>
      <c r="B821" s="1257"/>
      <c r="C821" s="1257"/>
      <c r="D821" s="1257"/>
      <c r="E821" s="1257"/>
      <c r="F821" s="1257"/>
      <c r="G821" s="1257"/>
    </row>
    <row r="822" spans="1:7">
      <c r="A822" s="1257"/>
      <c r="B822" s="1257"/>
      <c r="C822" s="1257"/>
      <c r="D822" s="1257"/>
      <c r="E822" s="1257"/>
      <c r="F822" s="1257"/>
      <c r="G822" s="1257"/>
    </row>
    <row r="823" spans="1:7">
      <c r="A823" s="1257"/>
      <c r="B823" s="1257"/>
      <c r="C823" s="1257"/>
      <c r="D823" s="1257"/>
      <c r="E823" s="1257"/>
      <c r="F823" s="1257"/>
      <c r="G823" s="1257"/>
    </row>
    <row r="824" spans="1:7">
      <c r="A824" s="1257"/>
      <c r="B824" s="1257"/>
      <c r="C824" s="1257"/>
      <c r="D824" s="1257"/>
      <c r="E824" s="1257"/>
      <c r="F824" s="1257"/>
      <c r="G824" s="1257"/>
    </row>
    <row r="825" spans="1:7">
      <c r="A825" s="1257"/>
      <c r="B825" s="1257"/>
      <c r="C825" s="1257"/>
      <c r="D825" s="1257"/>
      <c r="E825" s="1257"/>
      <c r="F825" s="1257"/>
      <c r="G825" s="1257"/>
    </row>
    <row r="826" spans="1:7">
      <c r="A826" s="1257"/>
      <c r="B826" s="1257"/>
      <c r="C826" s="1257"/>
      <c r="D826" s="1257"/>
      <c r="E826" s="1257"/>
      <c r="F826" s="1257"/>
      <c r="G826" s="1257"/>
    </row>
    <row r="827" spans="1:7">
      <c r="A827" s="1257"/>
      <c r="B827" s="1257"/>
      <c r="C827" s="1257"/>
      <c r="D827" s="1257"/>
      <c r="E827" s="1257"/>
      <c r="F827" s="1257"/>
      <c r="G827" s="1257"/>
    </row>
    <row r="828" spans="1:7">
      <c r="A828" s="1257"/>
      <c r="B828" s="1257"/>
      <c r="C828" s="1257"/>
      <c r="D828" s="1257"/>
      <c r="E828" s="1257"/>
      <c r="F828" s="1257"/>
      <c r="G828" s="1257"/>
    </row>
    <row r="829" spans="1:7">
      <c r="A829" s="1257"/>
      <c r="B829" s="1257"/>
      <c r="C829" s="1257"/>
      <c r="D829" s="1257"/>
      <c r="E829" s="1257"/>
      <c r="F829" s="1257"/>
      <c r="G829" s="1257"/>
    </row>
    <row r="830" spans="1:7">
      <c r="A830" s="1257"/>
      <c r="B830" s="1257"/>
      <c r="C830" s="1257"/>
      <c r="D830" s="1257"/>
      <c r="E830" s="1257"/>
      <c r="F830" s="1257"/>
      <c r="G830" s="1257"/>
    </row>
    <row r="831" spans="1:7">
      <c r="A831" s="1257"/>
      <c r="B831" s="1257"/>
      <c r="C831" s="1257"/>
      <c r="D831" s="1257"/>
      <c r="E831" s="1257"/>
      <c r="F831" s="1257"/>
      <c r="G831" s="1257"/>
    </row>
    <row r="832" spans="1:7">
      <c r="A832" s="1257"/>
      <c r="B832" s="1257"/>
      <c r="C832" s="1257"/>
      <c r="D832" s="1257"/>
      <c r="E832" s="1257"/>
      <c r="F832" s="1257"/>
      <c r="G832" s="1257"/>
    </row>
    <row r="833" spans="1:7">
      <c r="A833" s="1257"/>
      <c r="B833" s="1257"/>
      <c r="C833" s="1257"/>
      <c r="D833" s="1257"/>
      <c r="E833" s="1257"/>
      <c r="F833" s="1257"/>
      <c r="G833" s="1257"/>
    </row>
    <row r="834" spans="1:7">
      <c r="A834" s="1257"/>
      <c r="B834" s="1257"/>
      <c r="C834" s="1257"/>
      <c r="D834" s="1257"/>
      <c r="E834" s="1257"/>
      <c r="F834" s="1257"/>
      <c r="G834" s="1257"/>
    </row>
    <row r="835" spans="1:7">
      <c r="A835" s="1257"/>
      <c r="B835" s="1257"/>
      <c r="C835" s="1257"/>
      <c r="D835" s="1257"/>
      <c r="E835" s="1257"/>
      <c r="F835" s="1257"/>
      <c r="G835" s="1257"/>
    </row>
    <row r="836" spans="1:7">
      <c r="A836" s="1257"/>
      <c r="B836" s="1257"/>
      <c r="C836" s="1257"/>
      <c r="D836" s="1257"/>
      <c r="E836" s="1257"/>
      <c r="F836" s="1257"/>
      <c r="G836" s="1257"/>
    </row>
    <row r="837" spans="1:7">
      <c r="A837" s="1257"/>
      <c r="B837" s="1257"/>
      <c r="C837" s="1257"/>
      <c r="D837" s="1257"/>
      <c r="E837" s="1257"/>
      <c r="F837" s="1257"/>
      <c r="G837" s="1257"/>
    </row>
    <row r="838" spans="1:7">
      <c r="A838" s="1257"/>
      <c r="B838" s="1257"/>
      <c r="C838" s="1257"/>
      <c r="D838" s="1257"/>
      <c r="E838" s="1257"/>
      <c r="F838" s="1257"/>
      <c r="G838" s="1257"/>
    </row>
    <row r="839" spans="1:7">
      <c r="A839" s="1257"/>
      <c r="B839" s="1257"/>
      <c r="C839" s="1257"/>
      <c r="D839" s="1257"/>
      <c r="E839" s="1257"/>
      <c r="F839" s="1257"/>
      <c r="G839" s="1257"/>
    </row>
    <row r="840" spans="1:7">
      <c r="A840" s="1257"/>
      <c r="B840" s="1257"/>
      <c r="C840" s="1257"/>
      <c r="D840" s="1257"/>
      <c r="E840" s="1257"/>
      <c r="F840" s="1257"/>
      <c r="G840" s="1257"/>
    </row>
    <row r="841" spans="1:7">
      <c r="A841" s="1257"/>
      <c r="B841" s="1257"/>
      <c r="C841" s="1257"/>
      <c r="D841" s="1257"/>
      <c r="E841" s="1257"/>
      <c r="F841" s="1257"/>
      <c r="G841" s="1257"/>
    </row>
    <row r="842" spans="1:7">
      <c r="A842" s="1257"/>
      <c r="B842" s="1257"/>
      <c r="C842" s="1257"/>
      <c r="D842" s="1257"/>
      <c r="E842" s="1257"/>
      <c r="F842" s="1257"/>
      <c r="G842" s="1257"/>
    </row>
    <row r="843" spans="1:7">
      <c r="A843" s="1257"/>
      <c r="B843" s="1257"/>
      <c r="C843" s="1257"/>
      <c r="D843" s="1257"/>
      <c r="E843" s="1257"/>
      <c r="F843" s="1257"/>
      <c r="G843" s="1257"/>
    </row>
    <row r="844" spans="1:7">
      <c r="A844" s="1257"/>
      <c r="B844" s="1257"/>
      <c r="C844" s="1257"/>
      <c r="D844" s="1257"/>
      <c r="E844" s="1257"/>
      <c r="F844" s="1257"/>
      <c r="G844" s="1257"/>
    </row>
    <row r="845" spans="1:7">
      <c r="A845" s="1257"/>
      <c r="B845" s="1257"/>
      <c r="C845" s="1257"/>
      <c r="D845" s="1257"/>
      <c r="E845" s="1257"/>
      <c r="F845" s="1257"/>
      <c r="G845" s="1257"/>
    </row>
    <row r="846" spans="1:7">
      <c r="A846" s="1257"/>
      <c r="B846" s="1257"/>
      <c r="C846" s="1257"/>
      <c r="D846" s="1257"/>
      <c r="E846" s="1257"/>
      <c r="F846" s="1257"/>
      <c r="G846" s="1257"/>
    </row>
    <row r="847" spans="1:7">
      <c r="A847" s="1257"/>
      <c r="B847" s="1257"/>
      <c r="C847" s="1257"/>
      <c r="D847" s="1257"/>
      <c r="E847" s="1257"/>
      <c r="F847" s="1257"/>
      <c r="G847" s="1257"/>
    </row>
    <row r="848" spans="1:7">
      <c r="A848" s="1257"/>
      <c r="B848" s="1257"/>
      <c r="C848" s="1257"/>
      <c r="D848" s="1257"/>
      <c r="E848" s="1257"/>
      <c r="F848" s="1257"/>
      <c r="G848" s="1257"/>
    </row>
    <row r="849" spans="1:7">
      <c r="A849" s="1257"/>
      <c r="B849" s="1257"/>
      <c r="C849" s="1257"/>
      <c r="D849" s="1257"/>
      <c r="E849" s="1257"/>
      <c r="F849" s="1257"/>
      <c r="G849" s="1257"/>
    </row>
    <row r="850" spans="1:7">
      <c r="A850" s="1257"/>
      <c r="B850" s="1257"/>
      <c r="C850" s="1257"/>
      <c r="D850" s="1257"/>
      <c r="E850" s="1257"/>
      <c r="F850" s="1257"/>
      <c r="G850" s="1257"/>
    </row>
    <row r="851" spans="1:7">
      <c r="A851" s="1257"/>
      <c r="B851" s="1257"/>
      <c r="C851" s="1257"/>
      <c r="D851" s="1257"/>
      <c r="E851" s="1257"/>
      <c r="F851" s="1257"/>
      <c r="G851" s="1257"/>
    </row>
    <row r="852" spans="1:7">
      <c r="A852" s="1257"/>
      <c r="B852" s="1257"/>
      <c r="C852" s="1257"/>
      <c r="D852" s="1257"/>
      <c r="E852" s="1257"/>
      <c r="F852" s="1257"/>
      <c r="G852" s="1257"/>
    </row>
    <row r="853" spans="1:7">
      <c r="A853" s="1257"/>
      <c r="B853" s="1257"/>
      <c r="C853" s="1257"/>
      <c r="D853" s="1257"/>
      <c r="E853" s="1257"/>
      <c r="F853" s="1257"/>
      <c r="G853" s="1257"/>
    </row>
    <row r="854" spans="1:7">
      <c r="A854" s="1257"/>
      <c r="B854" s="1257"/>
      <c r="C854" s="1257"/>
      <c r="D854" s="1257"/>
      <c r="E854" s="1257"/>
      <c r="F854" s="1257"/>
      <c r="G854" s="1257"/>
    </row>
    <row r="855" spans="1:7">
      <c r="A855" s="1257"/>
      <c r="B855" s="1257"/>
      <c r="C855" s="1257"/>
      <c r="D855" s="1257"/>
      <c r="E855" s="1257"/>
      <c r="F855" s="1257"/>
      <c r="G855" s="1257"/>
    </row>
    <row r="856" spans="1:7">
      <c r="A856" s="1257"/>
      <c r="B856" s="1257"/>
      <c r="C856" s="1257"/>
      <c r="D856" s="1257"/>
      <c r="E856" s="1257"/>
      <c r="F856" s="1257"/>
      <c r="G856" s="1257"/>
    </row>
    <row r="857" spans="1:7">
      <c r="A857" s="1257"/>
      <c r="B857" s="1257"/>
      <c r="C857" s="1257"/>
      <c r="D857" s="1257"/>
      <c r="E857" s="1257"/>
      <c r="F857" s="1257"/>
      <c r="G857" s="1257"/>
    </row>
    <row r="858" spans="1:7">
      <c r="A858" s="1257"/>
      <c r="B858" s="1257"/>
      <c r="C858" s="1257"/>
      <c r="D858" s="1257"/>
      <c r="E858" s="1257"/>
      <c r="F858" s="1257"/>
      <c r="G858" s="1257"/>
    </row>
    <row r="859" spans="1:7">
      <c r="A859" s="1257"/>
      <c r="B859" s="1257"/>
      <c r="C859" s="1257"/>
      <c r="D859" s="1257"/>
      <c r="E859" s="1257"/>
      <c r="F859" s="1257"/>
      <c r="G859" s="1257"/>
    </row>
    <row r="860" spans="1:7">
      <c r="A860" s="1257"/>
      <c r="B860" s="1257"/>
      <c r="C860" s="1257"/>
      <c r="D860" s="1257"/>
      <c r="E860" s="1257"/>
      <c r="F860" s="1257"/>
      <c r="G860" s="1257"/>
    </row>
    <row r="861" spans="1:7">
      <c r="A861" s="1257"/>
      <c r="B861" s="1257"/>
      <c r="C861" s="1257"/>
      <c r="D861" s="1257"/>
      <c r="E861" s="1257"/>
      <c r="F861" s="1257"/>
      <c r="G861" s="1257"/>
    </row>
    <row r="862" spans="1:7">
      <c r="A862" s="1257"/>
      <c r="B862" s="1257"/>
      <c r="C862" s="1257"/>
      <c r="D862" s="1257"/>
      <c r="E862" s="1257"/>
      <c r="F862" s="1257"/>
      <c r="G862" s="1257"/>
    </row>
    <row r="863" spans="1:7">
      <c r="A863" s="1257"/>
      <c r="B863" s="1257"/>
      <c r="C863" s="1257"/>
      <c r="D863" s="1257"/>
      <c r="E863" s="1257"/>
      <c r="F863" s="1257"/>
      <c r="G863" s="1257"/>
    </row>
    <row r="864" spans="1:7">
      <c r="A864" s="1257"/>
      <c r="B864" s="1257"/>
      <c r="C864" s="1257"/>
      <c r="D864" s="1257"/>
      <c r="E864" s="1257"/>
      <c r="F864" s="1257"/>
      <c r="G864" s="1257"/>
    </row>
    <row r="865" spans="1:7">
      <c r="A865" s="1257"/>
      <c r="B865" s="1257"/>
      <c r="C865" s="1257"/>
      <c r="D865" s="1257"/>
      <c r="E865" s="1257"/>
      <c r="F865" s="1257"/>
      <c r="G865" s="1257"/>
    </row>
    <row r="866" spans="1:7">
      <c r="A866" s="1257"/>
      <c r="B866" s="1257"/>
      <c r="C866" s="1257"/>
      <c r="D866" s="1257"/>
      <c r="E866" s="1257"/>
      <c r="F866" s="1257"/>
      <c r="G866" s="1257"/>
    </row>
    <row r="867" spans="1:7">
      <c r="A867" s="1257"/>
      <c r="B867" s="1257"/>
      <c r="C867" s="1257"/>
      <c r="D867" s="1257"/>
      <c r="E867" s="1257"/>
      <c r="F867" s="1257"/>
      <c r="G867" s="1257"/>
    </row>
    <row r="868" spans="1:7">
      <c r="A868" s="1257"/>
      <c r="B868" s="1257"/>
      <c r="C868" s="1257"/>
      <c r="D868" s="1257"/>
      <c r="E868" s="1257"/>
      <c r="F868" s="1257"/>
      <c r="G868" s="1257"/>
    </row>
    <row r="869" spans="1:7">
      <c r="A869" s="1257"/>
      <c r="B869" s="1257"/>
      <c r="C869" s="1257"/>
      <c r="D869" s="1257"/>
      <c r="E869" s="1257"/>
      <c r="F869" s="1257"/>
      <c r="G869" s="1257"/>
    </row>
    <row r="870" spans="1:7">
      <c r="A870" s="1257"/>
      <c r="B870" s="1257"/>
      <c r="C870" s="1257"/>
      <c r="D870" s="1257"/>
      <c r="E870" s="1257"/>
      <c r="F870" s="1257"/>
      <c r="G870" s="1257"/>
    </row>
    <row r="871" spans="1:7">
      <c r="A871" s="1257"/>
      <c r="B871" s="1257"/>
      <c r="C871" s="1257"/>
      <c r="D871" s="1257"/>
      <c r="E871" s="1257"/>
      <c r="F871" s="1257"/>
      <c r="G871" s="1257"/>
    </row>
    <row r="872" spans="1:7">
      <c r="A872" s="1257"/>
      <c r="B872" s="1257"/>
      <c r="C872" s="1257"/>
      <c r="D872" s="1257"/>
      <c r="E872" s="1257"/>
      <c r="F872" s="1257"/>
      <c r="G872" s="1257"/>
    </row>
    <row r="873" spans="1:7">
      <c r="A873" s="1257"/>
      <c r="B873" s="1257"/>
      <c r="C873" s="1257"/>
      <c r="D873" s="1257"/>
      <c r="E873" s="1257"/>
      <c r="F873" s="1257"/>
      <c r="G873" s="1257"/>
    </row>
    <row r="874" spans="1:7">
      <c r="A874" s="1257"/>
      <c r="B874" s="1257"/>
      <c r="C874" s="1257"/>
      <c r="D874" s="1257"/>
      <c r="E874" s="1257"/>
      <c r="F874" s="1257"/>
      <c r="G874" s="1257"/>
    </row>
    <row r="875" spans="1:7">
      <c r="A875" s="1257"/>
      <c r="B875" s="1257"/>
      <c r="C875" s="1257"/>
      <c r="D875" s="1257"/>
      <c r="E875" s="1257"/>
      <c r="F875" s="1257"/>
      <c r="G875" s="1257"/>
    </row>
    <row r="876" spans="1:7">
      <c r="A876" s="1257"/>
      <c r="B876" s="1257"/>
      <c r="C876" s="1257"/>
      <c r="D876" s="1257"/>
      <c r="E876" s="1257"/>
      <c r="F876" s="1257"/>
      <c r="G876" s="1257"/>
    </row>
    <row r="877" spans="1:7">
      <c r="A877" s="1257"/>
      <c r="B877" s="1257"/>
      <c r="C877" s="1257"/>
      <c r="D877" s="1257"/>
      <c r="E877" s="1257"/>
      <c r="F877" s="1257"/>
      <c r="G877" s="1257"/>
    </row>
    <row r="878" spans="1:7">
      <c r="A878" s="1257"/>
      <c r="B878" s="1257"/>
      <c r="C878" s="1257"/>
      <c r="D878" s="1257"/>
      <c r="E878" s="1257"/>
      <c r="F878" s="1257"/>
      <c r="G878" s="1257"/>
    </row>
    <row r="879" spans="1:7">
      <c r="A879" s="1257"/>
      <c r="B879" s="1257"/>
      <c r="C879" s="1257"/>
      <c r="D879" s="1257"/>
      <c r="E879" s="1257"/>
      <c r="F879" s="1257"/>
      <c r="G879" s="1257"/>
    </row>
    <row r="880" spans="1:7">
      <c r="A880" s="1257"/>
      <c r="B880" s="1257"/>
      <c r="C880" s="1257"/>
      <c r="D880" s="1257"/>
      <c r="E880" s="1257"/>
      <c r="F880" s="1257"/>
      <c r="G880" s="1257"/>
    </row>
    <row r="881" spans="1:7">
      <c r="A881" s="1257"/>
      <c r="B881" s="1257"/>
      <c r="C881" s="1257"/>
      <c r="D881" s="1257"/>
      <c r="E881" s="1257"/>
      <c r="F881" s="1257"/>
      <c r="G881" s="1257"/>
    </row>
    <row r="882" spans="1:7">
      <c r="A882" s="1257"/>
      <c r="B882" s="1257"/>
      <c r="C882" s="1257"/>
      <c r="D882" s="1257"/>
      <c r="E882" s="1257"/>
      <c r="F882" s="1257"/>
      <c r="G882" s="1257"/>
    </row>
    <row r="883" spans="1:7">
      <c r="A883" s="1257"/>
      <c r="B883" s="1257"/>
      <c r="C883" s="1257"/>
      <c r="D883" s="1257"/>
      <c r="E883" s="1257"/>
      <c r="F883" s="1257"/>
      <c r="G883" s="1257"/>
    </row>
    <row r="884" spans="1:7">
      <c r="A884" s="1257"/>
      <c r="B884" s="1257"/>
      <c r="C884" s="1257"/>
      <c r="D884" s="1257"/>
      <c r="E884" s="1257"/>
      <c r="F884" s="1257"/>
      <c r="G884" s="1257"/>
    </row>
    <row r="885" spans="1:7">
      <c r="A885" s="1257"/>
      <c r="B885" s="1257"/>
      <c r="C885" s="1257"/>
      <c r="D885" s="1257"/>
      <c r="E885" s="1257"/>
      <c r="F885" s="1257"/>
      <c r="G885" s="1257"/>
    </row>
    <row r="886" spans="1:7">
      <c r="A886" s="1257"/>
      <c r="B886" s="1257"/>
      <c r="C886" s="1257"/>
      <c r="D886" s="1257"/>
      <c r="E886" s="1257"/>
      <c r="F886" s="1257"/>
      <c r="G886" s="1257"/>
    </row>
    <row r="887" spans="1:7">
      <c r="A887" s="1257"/>
      <c r="B887" s="1257"/>
      <c r="C887" s="1257"/>
      <c r="D887" s="1257"/>
      <c r="E887" s="1257"/>
      <c r="F887" s="1257"/>
      <c r="G887" s="1257"/>
    </row>
    <row r="888" spans="1:7">
      <c r="A888" s="1257"/>
      <c r="B888" s="1257"/>
      <c r="C888" s="1257"/>
      <c r="D888" s="1257"/>
      <c r="E888" s="1257"/>
      <c r="F888" s="1257"/>
      <c r="G888" s="1257"/>
    </row>
    <row r="889" spans="1:7">
      <c r="A889" s="1257"/>
      <c r="B889" s="1257"/>
      <c r="C889" s="1257"/>
      <c r="D889" s="1257"/>
      <c r="E889" s="1257"/>
      <c r="F889" s="1257"/>
      <c r="G889" s="1257"/>
    </row>
    <row r="890" spans="1:7">
      <c r="A890" s="1257"/>
      <c r="B890" s="1257"/>
      <c r="C890" s="1257"/>
      <c r="D890" s="1257"/>
      <c r="E890" s="1257"/>
      <c r="F890" s="1257"/>
      <c r="G890" s="1257"/>
    </row>
    <row r="891" spans="1:7">
      <c r="A891" s="1257"/>
      <c r="B891" s="1257"/>
      <c r="C891" s="1257"/>
      <c r="D891" s="1257"/>
      <c r="E891" s="1257"/>
      <c r="F891" s="1257"/>
      <c r="G891" s="1257"/>
    </row>
    <row r="892" spans="1:7">
      <c r="A892" s="1257"/>
      <c r="B892" s="1257"/>
      <c r="C892" s="1257"/>
      <c r="D892" s="1257"/>
      <c r="E892" s="1257"/>
      <c r="F892" s="1257"/>
      <c r="G892" s="1257"/>
    </row>
    <row r="893" spans="1:7">
      <c r="A893" s="1257"/>
      <c r="B893" s="1257"/>
      <c r="C893" s="1257"/>
      <c r="D893" s="1257"/>
      <c r="E893" s="1257"/>
      <c r="F893" s="1257"/>
      <c r="G893" s="1257"/>
    </row>
    <row r="894" spans="1:7">
      <c r="A894" s="1257"/>
      <c r="B894" s="1257"/>
      <c r="C894" s="1257"/>
      <c r="D894" s="1257"/>
      <c r="E894" s="1257"/>
      <c r="F894" s="1257"/>
      <c r="G894" s="1257"/>
    </row>
    <row r="895" spans="1:7">
      <c r="A895" s="1257"/>
      <c r="B895" s="1257"/>
      <c r="C895" s="1257"/>
      <c r="D895" s="1257"/>
      <c r="E895" s="1257"/>
      <c r="F895" s="1257"/>
      <c r="G895" s="1257"/>
    </row>
    <row r="896" spans="1:7">
      <c r="A896" s="1257"/>
      <c r="B896" s="1257"/>
      <c r="C896" s="1257"/>
      <c r="D896" s="1257"/>
      <c r="E896" s="1257"/>
      <c r="F896" s="1257"/>
      <c r="G896" s="1257"/>
    </row>
    <row r="897" spans="1:7">
      <c r="A897" s="1257"/>
      <c r="B897" s="1257"/>
      <c r="C897" s="1257"/>
      <c r="D897" s="1257"/>
      <c r="E897" s="1257"/>
      <c r="F897" s="1257"/>
      <c r="G897" s="1257"/>
    </row>
    <row r="898" spans="1:7">
      <c r="A898" s="1257"/>
      <c r="B898" s="1257"/>
      <c r="C898" s="1257"/>
      <c r="D898" s="1257"/>
      <c r="E898" s="1257"/>
      <c r="F898" s="1257"/>
      <c r="G898" s="1257"/>
    </row>
    <row r="899" spans="1:7">
      <c r="A899" s="1257"/>
      <c r="B899" s="1257"/>
      <c r="C899" s="1257"/>
      <c r="D899" s="1257"/>
      <c r="E899" s="1257"/>
      <c r="F899" s="1257"/>
      <c r="G899" s="1257"/>
    </row>
    <row r="900" spans="1:7">
      <c r="A900" s="1257"/>
      <c r="B900" s="1257"/>
      <c r="C900" s="1257"/>
      <c r="D900" s="1257"/>
      <c r="E900" s="1257"/>
      <c r="F900" s="1257"/>
      <c r="G900" s="1257"/>
    </row>
    <row r="901" spans="1:7">
      <c r="A901" s="1257"/>
      <c r="B901" s="1257"/>
      <c r="C901" s="1257"/>
      <c r="D901" s="1257"/>
      <c r="E901" s="1257"/>
      <c r="F901" s="1257"/>
      <c r="G901" s="1257"/>
    </row>
    <row r="902" spans="1:7">
      <c r="A902" s="1257"/>
      <c r="B902" s="1257"/>
      <c r="C902" s="1257"/>
      <c r="D902" s="1257"/>
      <c r="E902" s="1257"/>
      <c r="F902" s="1257"/>
      <c r="G902" s="1257"/>
    </row>
    <row r="903" spans="1:7">
      <c r="A903" s="1257"/>
      <c r="B903" s="1257"/>
      <c r="C903" s="1257"/>
      <c r="D903" s="1257"/>
      <c r="E903" s="1257"/>
      <c r="F903" s="1257"/>
      <c r="G903" s="1257"/>
    </row>
    <row r="904" spans="1:7">
      <c r="A904" s="1257"/>
      <c r="B904" s="1257"/>
      <c r="C904" s="1257"/>
      <c r="D904" s="1257"/>
      <c r="E904" s="1257"/>
      <c r="F904" s="1257"/>
      <c r="G904" s="1257"/>
    </row>
    <row r="905" spans="1:7">
      <c r="A905" s="1257"/>
      <c r="B905" s="1257"/>
      <c r="C905" s="1257"/>
      <c r="D905" s="1257"/>
      <c r="E905" s="1257"/>
      <c r="F905" s="1257"/>
      <c r="G905" s="1257"/>
    </row>
    <row r="906" spans="1:7">
      <c r="A906" s="1257"/>
      <c r="B906" s="1257"/>
      <c r="C906" s="1257"/>
      <c r="D906" s="1257"/>
      <c r="E906" s="1257"/>
      <c r="F906" s="1257"/>
      <c r="G906" s="1257"/>
    </row>
    <row r="907" spans="1:7">
      <c r="A907" s="1257"/>
      <c r="B907" s="1257"/>
      <c r="C907" s="1257"/>
      <c r="D907" s="1257"/>
      <c r="E907" s="1257"/>
      <c r="F907" s="1257"/>
      <c r="G907" s="1257"/>
    </row>
    <row r="908" spans="1:7">
      <c r="A908" s="1257"/>
      <c r="B908" s="1257"/>
      <c r="C908" s="1257"/>
      <c r="D908" s="1257"/>
      <c r="E908" s="1257"/>
      <c r="F908" s="1257"/>
      <c r="G908" s="1257"/>
    </row>
    <row r="909" spans="1:7">
      <c r="A909" s="1257"/>
      <c r="B909" s="1257"/>
      <c r="C909" s="1257"/>
      <c r="D909" s="1257"/>
      <c r="E909" s="1257"/>
      <c r="F909" s="1257"/>
      <c r="G909" s="1257"/>
    </row>
    <row r="910" spans="1:7">
      <c r="A910" s="1257"/>
      <c r="B910" s="1257"/>
      <c r="C910" s="1257"/>
      <c r="D910" s="1257"/>
      <c r="E910" s="1257"/>
      <c r="F910" s="1257"/>
      <c r="G910" s="1257"/>
    </row>
    <row r="911" spans="1:7">
      <c r="A911" s="1257"/>
      <c r="B911" s="1257"/>
      <c r="C911" s="1257"/>
      <c r="D911" s="1257"/>
      <c r="E911" s="1257"/>
      <c r="F911" s="1257"/>
      <c r="G911" s="1257"/>
    </row>
    <row r="912" spans="1:7">
      <c r="A912" s="1257"/>
      <c r="B912" s="1257"/>
      <c r="C912" s="1257"/>
      <c r="D912" s="1257"/>
      <c r="E912" s="1257"/>
      <c r="F912" s="1257"/>
      <c r="G912" s="1257"/>
    </row>
    <row r="913" spans="1:7">
      <c r="A913" s="1257"/>
      <c r="B913" s="1257"/>
      <c r="C913" s="1257"/>
      <c r="D913" s="1257"/>
      <c r="E913" s="1257"/>
      <c r="F913" s="1257"/>
      <c r="G913" s="1257"/>
    </row>
    <row r="914" spans="1:7">
      <c r="A914" s="1257"/>
      <c r="B914" s="1257"/>
      <c r="C914" s="1257"/>
      <c r="D914" s="1257"/>
      <c r="E914" s="1257"/>
      <c r="F914" s="1257"/>
      <c r="G914" s="1257"/>
    </row>
    <row r="915" spans="1:7">
      <c r="A915" s="1257"/>
      <c r="B915" s="1257"/>
      <c r="C915" s="1257"/>
      <c r="D915" s="1257"/>
      <c r="E915" s="1257"/>
      <c r="F915" s="1257"/>
      <c r="G915" s="1257"/>
    </row>
    <row r="916" spans="1:7">
      <c r="A916" s="1257"/>
      <c r="B916" s="1257"/>
      <c r="C916" s="1257"/>
      <c r="D916" s="1257"/>
      <c r="E916" s="1257"/>
      <c r="F916" s="1257"/>
      <c r="G916" s="1257"/>
    </row>
    <row r="917" spans="1:7">
      <c r="A917" s="1257"/>
      <c r="B917" s="1257"/>
      <c r="C917" s="1257"/>
      <c r="D917" s="1257"/>
      <c r="E917" s="1257"/>
      <c r="F917" s="1257"/>
      <c r="G917" s="1257"/>
    </row>
    <row r="918" spans="1:7">
      <c r="A918" s="1257"/>
      <c r="B918" s="1257"/>
      <c r="C918" s="1257"/>
      <c r="D918" s="1257"/>
      <c r="E918" s="1257"/>
      <c r="F918" s="1257"/>
      <c r="G918" s="1257"/>
    </row>
    <row r="919" spans="1:7">
      <c r="A919" s="1257"/>
      <c r="B919" s="1257"/>
      <c r="C919" s="1257"/>
      <c r="D919" s="1257"/>
      <c r="E919" s="1257"/>
      <c r="F919" s="1257"/>
      <c r="G919" s="1257"/>
    </row>
    <row r="920" spans="1:7">
      <c r="A920" s="1257"/>
      <c r="B920" s="1257"/>
      <c r="C920" s="1257"/>
      <c r="D920" s="1257"/>
      <c r="E920" s="1257"/>
      <c r="F920" s="1257"/>
      <c r="G920" s="1257"/>
    </row>
    <row r="921" spans="1:7">
      <c r="A921" s="1257"/>
      <c r="B921" s="1257"/>
      <c r="C921" s="1257"/>
      <c r="D921" s="1257"/>
      <c r="E921" s="1257"/>
      <c r="F921" s="1257"/>
      <c r="G921" s="1257"/>
    </row>
    <row r="922" spans="1:7">
      <c r="A922" s="1257"/>
      <c r="B922" s="1257"/>
      <c r="C922" s="1257"/>
      <c r="D922" s="1257"/>
      <c r="E922" s="1257"/>
      <c r="F922" s="1257"/>
      <c r="G922" s="1257"/>
    </row>
    <row r="923" spans="1:7">
      <c r="A923" s="1257"/>
      <c r="B923" s="1257"/>
      <c r="C923" s="1257"/>
      <c r="D923" s="1257"/>
      <c r="E923" s="1257"/>
      <c r="F923" s="1257"/>
      <c r="G923" s="1257"/>
    </row>
    <row r="924" spans="1:7">
      <c r="A924" s="1257"/>
      <c r="B924" s="1257"/>
      <c r="C924" s="1257"/>
      <c r="D924" s="1257"/>
      <c r="E924" s="1257"/>
      <c r="F924" s="1257"/>
      <c r="G924" s="1257"/>
    </row>
    <row r="925" spans="1:7">
      <c r="A925" s="1257"/>
      <c r="B925" s="1257"/>
      <c r="C925" s="1257"/>
      <c r="D925" s="1257"/>
      <c r="E925" s="1257"/>
      <c r="F925" s="1257"/>
      <c r="G925" s="1257"/>
    </row>
    <row r="926" spans="1:7">
      <c r="A926" s="1257"/>
      <c r="B926" s="1257"/>
      <c r="C926" s="1257"/>
      <c r="D926" s="1257"/>
      <c r="E926" s="1257"/>
      <c r="F926" s="1257"/>
      <c r="G926" s="1257"/>
    </row>
    <row r="927" spans="1:7">
      <c r="A927" s="1257"/>
      <c r="B927" s="1257"/>
      <c r="C927" s="1257"/>
      <c r="D927" s="1257"/>
      <c r="E927" s="1257"/>
      <c r="F927" s="1257"/>
      <c r="G927" s="1257"/>
    </row>
    <row r="928" spans="1:7">
      <c r="A928" s="1257"/>
      <c r="B928" s="1257"/>
      <c r="C928" s="1257"/>
      <c r="D928" s="1257"/>
      <c r="E928" s="1257"/>
      <c r="F928" s="1257"/>
      <c r="G928" s="1257"/>
    </row>
    <row r="929" spans="1:7">
      <c r="A929" s="1257"/>
      <c r="B929" s="1257"/>
      <c r="C929" s="1257"/>
      <c r="D929" s="1257"/>
      <c r="E929" s="1257"/>
      <c r="F929" s="1257"/>
      <c r="G929" s="1257"/>
    </row>
    <row r="930" spans="1:7">
      <c r="A930" s="1257"/>
      <c r="B930" s="1257"/>
      <c r="C930" s="1257"/>
      <c r="D930" s="1257"/>
      <c r="E930" s="1257"/>
      <c r="F930" s="1257"/>
      <c r="G930" s="1257"/>
    </row>
    <row r="931" spans="1:7">
      <c r="A931" s="1257"/>
      <c r="B931" s="1257"/>
      <c r="C931" s="1257"/>
      <c r="D931" s="1257"/>
      <c r="E931" s="1257"/>
      <c r="F931" s="1257"/>
      <c r="G931" s="1257"/>
    </row>
    <row r="932" spans="1:7">
      <c r="A932" s="1257"/>
      <c r="B932" s="1257"/>
      <c r="C932" s="1257"/>
      <c r="D932" s="1257"/>
      <c r="E932" s="1257"/>
      <c r="F932" s="1257"/>
      <c r="G932" s="1257"/>
    </row>
    <row r="933" spans="1:7">
      <c r="A933" s="1257"/>
      <c r="B933" s="1257"/>
      <c r="C933" s="1257"/>
      <c r="D933" s="1257"/>
      <c r="E933" s="1257"/>
      <c r="F933" s="1257"/>
      <c r="G933" s="1257"/>
    </row>
    <row r="934" spans="1:7">
      <c r="A934" s="1257"/>
      <c r="B934" s="1257"/>
      <c r="C934" s="1257"/>
      <c r="D934" s="1257"/>
      <c r="E934" s="1257"/>
      <c r="F934" s="1257"/>
      <c r="G934" s="1257"/>
    </row>
    <row r="935" spans="1:7">
      <c r="A935" s="1257"/>
      <c r="B935" s="1257"/>
      <c r="C935" s="1257"/>
      <c r="D935" s="1257"/>
      <c r="E935" s="1257"/>
      <c r="F935" s="1257"/>
      <c r="G935" s="1257"/>
    </row>
    <row r="936" spans="1:7">
      <c r="A936" s="1257"/>
      <c r="B936" s="1257"/>
      <c r="C936" s="1257"/>
      <c r="D936" s="1257"/>
      <c r="E936" s="1257"/>
      <c r="F936" s="1257"/>
      <c r="G936" s="1257"/>
    </row>
    <row r="937" spans="1:7">
      <c r="A937" s="1257"/>
      <c r="B937" s="1257"/>
      <c r="C937" s="1257"/>
      <c r="D937" s="1257"/>
      <c r="E937" s="1257"/>
      <c r="F937" s="1257"/>
      <c r="G937" s="1257"/>
    </row>
    <row r="938" spans="1:7">
      <c r="A938" s="1257"/>
      <c r="B938" s="1257"/>
      <c r="C938" s="1257"/>
      <c r="D938" s="1257"/>
      <c r="E938" s="1257"/>
      <c r="F938" s="1257"/>
      <c r="G938" s="1257"/>
    </row>
    <row r="939" spans="1:7">
      <c r="A939" s="1257"/>
      <c r="B939" s="1257"/>
      <c r="C939" s="1257"/>
      <c r="D939" s="1257"/>
      <c r="E939" s="1257"/>
      <c r="F939" s="1257"/>
      <c r="G939" s="1257"/>
    </row>
    <row r="940" spans="1:7">
      <c r="A940" s="1257"/>
      <c r="B940" s="1257"/>
      <c r="C940" s="1257"/>
      <c r="D940" s="1257"/>
      <c r="E940" s="1257"/>
      <c r="F940" s="1257"/>
      <c r="G940" s="1257"/>
    </row>
    <row r="941" spans="1:7">
      <c r="A941" s="1257"/>
      <c r="B941" s="1257"/>
      <c r="C941" s="1257"/>
      <c r="D941" s="1257"/>
      <c r="E941" s="1257"/>
      <c r="F941" s="1257"/>
      <c r="G941" s="1257"/>
    </row>
    <row r="942" spans="1:7">
      <c r="A942" s="1257"/>
      <c r="B942" s="1257"/>
      <c r="C942" s="1257"/>
      <c r="D942" s="1257"/>
      <c r="E942" s="1257"/>
      <c r="F942" s="1257"/>
      <c r="G942" s="1257"/>
    </row>
    <row r="943" spans="1:7">
      <c r="A943" s="1257"/>
      <c r="B943" s="1257"/>
      <c r="C943" s="1257"/>
      <c r="D943" s="1257"/>
      <c r="E943" s="1257"/>
      <c r="F943" s="1257"/>
      <c r="G943" s="1257"/>
    </row>
    <row r="944" spans="1:7">
      <c r="A944" s="1257"/>
      <c r="B944" s="1257"/>
      <c r="C944" s="1257"/>
      <c r="D944" s="1257"/>
      <c r="E944" s="1257"/>
      <c r="F944" s="1257"/>
      <c r="G944" s="1257"/>
    </row>
    <row r="945" spans="1:7">
      <c r="A945" s="1257"/>
      <c r="B945" s="1257"/>
      <c r="C945" s="1257"/>
      <c r="D945" s="1257"/>
      <c r="E945" s="1257"/>
      <c r="F945" s="1257"/>
      <c r="G945" s="1257"/>
    </row>
    <row r="946" spans="1:7">
      <c r="A946" s="1257"/>
      <c r="B946" s="1257"/>
      <c r="C946" s="1257"/>
      <c r="D946" s="1257"/>
      <c r="E946" s="1257"/>
      <c r="F946" s="1257"/>
      <c r="G946" s="1257"/>
    </row>
    <row r="947" spans="1:7">
      <c r="A947" s="1257"/>
      <c r="B947" s="1257"/>
      <c r="C947" s="1257"/>
      <c r="D947" s="1257"/>
      <c r="E947" s="1257"/>
      <c r="F947" s="1257"/>
      <c r="G947" s="1257"/>
    </row>
    <row r="948" spans="1:7">
      <c r="A948" s="1257"/>
      <c r="B948" s="1257"/>
      <c r="C948" s="1257"/>
      <c r="D948" s="1257"/>
      <c r="E948" s="1257"/>
      <c r="F948" s="1257"/>
      <c r="G948" s="1257"/>
    </row>
    <row r="949" spans="1:7">
      <c r="A949" s="1257"/>
      <c r="B949" s="1257"/>
      <c r="C949" s="1257"/>
      <c r="D949" s="1257"/>
      <c r="E949" s="1257"/>
      <c r="F949" s="1257"/>
      <c r="G949" s="1257"/>
    </row>
    <row r="950" spans="1:7">
      <c r="A950" s="1257"/>
      <c r="B950" s="1257"/>
      <c r="C950" s="1257"/>
      <c r="D950" s="1257"/>
      <c r="E950" s="1257"/>
      <c r="F950" s="1257"/>
      <c r="G950" s="1257"/>
    </row>
    <row r="951" spans="1:7">
      <c r="A951" s="1257"/>
      <c r="B951" s="1257"/>
      <c r="C951" s="1257"/>
      <c r="D951" s="1257"/>
      <c r="E951" s="1257"/>
      <c r="F951" s="1257"/>
      <c r="G951" s="1257"/>
    </row>
    <row r="952" spans="1:7">
      <c r="A952" s="1257"/>
      <c r="B952" s="1257"/>
      <c r="C952" s="1257"/>
      <c r="D952" s="1257"/>
      <c r="E952" s="1257"/>
      <c r="F952" s="1257"/>
      <c r="G952" s="1257"/>
    </row>
    <row r="953" spans="1:7">
      <c r="A953" s="1257"/>
      <c r="B953" s="1257"/>
      <c r="C953" s="1257"/>
      <c r="D953" s="1257"/>
      <c r="E953" s="1257"/>
      <c r="F953" s="1257"/>
      <c r="G953" s="1257"/>
    </row>
    <row r="954" spans="1:7">
      <c r="A954" s="1257"/>
      <c r="B954" s="1257"/>
      <c r="C954" s="1257"/>
      <c r="D954" s="1257"/>
      <c r="E954" s="1257"/>
      <c r="F954" s="1257"/>
      <c r="G954" s="1257"/>
    </row>
    <row r="955" spans="1:7">
      <c r="A955" s="1257"/>
      <c r="B955" s="1257"/>
      <c r="C955" s="1257"/>
      <c r="D955" s="1257"/>
      <c r="E955" s="1257"/>
      <c r="F955" s="1257"/>
      <c r="G955" s="1257"/>
    </row>
    <row r="956" spans="1:7">
      <c r="A956" s="1257"/>
      <c r="B956" s="1257"/>
      <c r="C956" s="1257"/>
      <c r="D956" s="1257"/>
      <c r="E956" s="1257"/>
      <c r="F956" s="1257"/>
      <c r="G956" s="1257"/>
    </row>
    <row r="957" spans="1:7">
      <c r="A957" s="1257"/>
      <c r="B957" s="1257"/>
      <c r="C957" s="1257"/>
      <c r="D957" s="1257"/>
      <c r="E957" s="1257"/>
      <c r="F957" s="1257"/>
      <c r="G957" s="1257"/>
    </row>
    <row r="958" spans="1:7">
      <c r="A958" s="1257"/>
      <c r="B958" s="1257"/>
      <c r="C958" s="1257"/>
      <c r="D958" s="1257"/>
      <c r="E958" s="1257"/>
      <c r="F958" s="1257"/>
      <c r="G958" s="1257"/>
    </row>
    <row r="959" spans="1:7">
      <c r="A959" s="1257"/>
      <c r="B959" s="1257"/>
      <c r="C959" s="1257"/>
      <c r="D959" s="1257"/>
      <c r="E959" s="1257"/>
      <c r="F959" s="1257"/>
      <c r="G959" s="1257"/>
    </row>
    <row r="960" spans="1:7">
      <c r="A960" s="1257"/>
      <c r="B960" s="1257"/>
      <c r="C960" s="1257"/>
      <c r="D960" s="1257"/>
      <c r="E960" s="1257"/>
      <c r="F960" s="1257"/>
      <c r="G960" s="1257"/>
    </row>
    <row r="961" spans="1:7">
      <c r="A961" s="1257"/>
      <c r="B961" s="1257"/>
      <c r="C961" s="1257"/>
      <c r="D961" s="1257"/>
      <c r="E961" s="1257"/>
      <c r="F961" s="1257"/>
      <c r="G961" s="1257"/>
    </row>
    <row r="962" spans="1:7">
      <c r="A962" s="1257"/>
      <c r="B962" s="1257"/>
      <c r="C962" s="1257"/>
      <c r="D962" s="1257"/>
      <c r="E962" s="1257"/>
      <c r="F962" s="1257"/>
      <c r="G962" s="1257"/>
    </row>
    <row r="963" spans="1:7">
      <c r="A963" s="1257"/>
      <c r="B963" s="1257"/>
      <c r="C963" s="1257"/>
      <c r="D963" s="1257"/>
      <c r="E963" s="1257"/>
      <c r="F963" s="1257"/>
      <c r="G963" s="1257"/>
    </row>
    <row r="964" spans="1:7">
      <c r="A964" s="1257"/>
      <c r="B964" s="1257"/>
      <c r="C964" s="1257"/>
      <c r="D964" s="1257"/>
      <c r="E964" s="1257"/>
      <c r="F964" s="1257"/>
      <c r="G964" s="1257"/>
    </row>
    <row r="965" spans="1:7">
      <c r="A965" s="1257"/>
      <c r="B965" s="1257"/>
      <c r="C965" s="1257"/>
      <c r="D965" s="1257"/>
      <c r="E965" s="1257"/>
      <c r="F965" s="1257"/>
      <c r="G965" s="1257"/>
    </row>
    <row r="966" spans="1:7">
      <c r="A966" s="1257"/>
      <c r="B966" s="1257"/>
      <c r="C966" s="1257"/>
      <c r="D966" s="1257"/>
      <c r="E966" s="1257"/>
      <c r="F966" s="1257"/>
      <c r="G966" s="1257"/>
    </row>
    <row r="967" spans="1:7">
      <c r="A967" s="1257"/>
      <c r="B967" s="1257"/>
      <c r="C967" s="1257"/>
      <c r="D967" s="1257"/>
      <c r="E967" s="1257"/>
      <c r="F967" s="1257"/>
      <c r="G967" s="1257"/>
    </row>
    <row r="968" spans="1:7">
      <c r="A968" s="1257"/>
      <c r="B968" s="1257"/>
      <c r="C968" s="1257"/>
      <c r="D968" s="1257"/>
      <c r="E968" s="1257"/>
      <c r="F968" s="1257"/>
      <c r="G968" s="1257"/>
    </row>
    <row r="969" spans="1:7">
      <c r="A969" s="1257"/>
      <c r="B969" s="1257"/>
      <c r="C969" s="1257"/>
      <c r="D969" s="1257"/>
      <c r="E969" s="1257"/>
      <c r="F969" s="1257"/>
      <c r="G969" s="1257"/>
    </row>
    <row r="970" spans="1:7">
      <c r="A970" s="1257"/>
      <c r="B970" s="1257"/>
      <c r="C970" s="1257"/>
      <c r="D970" s="1257"/>
      <c r="E970" s="1257"/>
      <c r="F970" s="1257"/>
      <c r="G970" s="1257"/>
    </row>
    <row r="971" spans="1:7">
      <c r="A971" s="1257"/>
      <c r="B971" s="1257"/>
      <c r="C971" s="1257"/>
      <c r="D971" s="1257"/>
      <c r="E971" s="1257"/>
      <c r="F971" s="1257"/>
      <c r="G971" s="1257"/>
    </row>
    <row r="972" spans="1:7">
      <c r="A972" s="1257"/>
      <c r="B972" s="1257"/>
      <c r="C972" s="1257"/>
      <c r="D972" s="1257"/>
      <c r="E972" s="1257"/>
      <c r="F972" s="1257"/>
      <c r="G972" s="1257"/>
    </row>
    <row r="973" spans="1:7">
      <c r="A973" s="1257"/>
      <c r="B973" s="1257"/>
      <c r="C973" s="1257"/>
      <c r="D973" s="1257"/>
      <c r="E973" s="1257"/>
      <c r="F973" s="1257"/>
      <c r="G973" s="1257"/>
    </row>
    <row r="974" spans="1:7">
      <c r="A974" s="1257"/>
      <c r="B974" s="1257"/>
      <c r="C974" s="1257"/>
      <c r="D974" s="1257"/>
      <c r="E974" s="1257"/>
      <c r="F974" s="1257"/>
      <c r="G974" s="1257"/>
    </row>
    <row r="975" spans="1:7">
      <c r="A975" s="1257"/>
      <c r="B975" s="1257"/>
      <c r="C975" s="1257"/>
      <c r="D975" s="1257"/>
      <c r="E975" s="1257"/>
      <c r="F975" s="1257"/>
      <c r="G975" s="1257"/>
    </row>
    <row r="976" spans="1:7">
      <c r="A976" s="1257"/>
      <c r="B976" s="1257"/>
      <c r="C976" s="1257"/>
      <c r="D976" s="1257"/>
      <c r="E976" s="1257"/>
      <c r="F976" s="1257"/>
      <c r="G976" s="1257"/>
    </row>
    <row r="977" spans="1:7">
      <c r="A977" s="1257"/>
      <c r="B977" s="1257"/>
      <c r="C977" s="1257"/>
      <c r="D977" s="1257"/>
      <c r="E977" s="1257"/>
      <c r="F977" s="1257"/>
      <c r="G977" s="1257"/>
    </row>
    <row r="978" spans="1:7">
      <c r="A978" s="1257"/>
      <c r="B978" s="1257"/>
      <c r="C978" s="1257"/>
      <c r="D978" s="1257"/>
      <c r="E978" s="1257"/>
      <c r="F978" s="1257"/>
      <c r="G978" s="1257"/>
    </row>
    <row r="979" spans="1:7">
      <c r="A979" s="1257"/>
      <c r="B979" s="1257"/>
      <c r="C979" s="1257"/>
      <c r="D979" s="1257"/>
      <c r="E979" s="1257"/>
      <c r="F979" s="1257"/>
      <c r="G979" s="1257"/>
    </row>
    <row r="980" spans="1:7">
      <c r="A980" s="1257"/>
      <c r="B980" s="1257"/>
      <c r="C980" s="1257"/>
      <c r="D980" s="1257"/>
      <c r="E980" s="1257"/>
      <c r="F980" s="1257"/>
      <c r="G980" s="1257"/>
    </row>
    <row r="981" spans="1:7">
      <c r="A981" s="1257"/>
      <c r="B981" s="1257"/>
      <c r="C981" s="1257"/>
      <c r="D981" s="1257"/>
      <c r="E981" s="1257"/>
      <c r="F981" s="1257"/>
      <c r="G981" s="1257"/>
    </row>
    <row r="982" spans="1:7">
      <c r="A982" s="1257"/>
      <c r="B982" s="1257"/>
      <c r="C982" s="1257"/>
      <c r="D982" s="1257"/>
      <c r="E982" s="1257"/>
      <c r="F982" s="1257"/>
      <c r="G982" s="1257"/>
    </row>
    <row r="983" spans="1:7">
      <c r="A983" s="1257"/>
      <c r="B983" s="1257"/>
      <c r="C983" s="1257"/>
      <c r="D983" s="1257"/>
      <c r="E983" s="1257"/>
      <c r="F983" s="1257"/>
      <c r="G983" s="1257"/>
    </row>
    <row r="984" spans="1:7">
      <c r="A984" s="1257"/>
      <c r="B984" s="1257"/>
      <c r="C984" s="1257"/>
      <c r="D984" s="1257"/>
      <c r="E984" s="1257"/>
      <c r="F984" s="1257"/>
      <c r="G984" s="1257"/>
    </row>
    <row r="985" spans="1:7">
      <c r="A985" s="1257"/>
      <c r="B985" s="1257"/>
      <c r="C985" s="1257"/>
      <c r="D985" s="1257"/>
      <c r="E985" s="1257"/>
      <c r="F985" s="1257"/>
      <c r="G985" s="1257"/>
    </row>
    <row r="986" spans="1:7">
      <c r="A986" s="1257"/>
      <c r="B986" s="1257"/>
      <c r="C986" s="1257"/>
      <c r="D986" s="1257"/>
      <c r="E986" s="1257"/>
      <c r="F986" s="1257"/>
      <c r="G986" s="1257"/>
    </row>
    <row r="987" spans="1:7">
      <c r="A987" s="1257"/>
      <c r="B987" s="1257"/>
      <c r="C987" s="1257"/>
      <c r="D987" s="1257"/>
      <c r="E987" s="1257"/>
      <c r="F987" s="1257"/>
      <c r="G987" s="1257"/>
    </row>
    <row r="988" spans="1:7">
      <c r="A988" s="1257"/>
      <c r="B988" s="1257"/>
      <c r="C988" s="1257"/>
      <c r="D988" s="1257"/>
      <c r="E988" s="1257"/>
      <c r="F988" s="1257"/>
      <c r="G988" s="1257"/>
    </row>
    <row r="989" spans="1:7">
      <c r="A989" s="1257"/>
      <c r="B989" s="1257"/>
      <c r="C989" s="1257"/>
      <c r="D989" s="1257"/>
      <c r="E989" s="1257"/>
      <c r="F989" s="1257"/>
      <c r="G989" s="1257"/>
    </row>
    <row r="990" spans="1:7">
      <c r="A990" s="1257"/>
      <c r="B990" s="1257"/>
      <c r="C990" s="1257"/>
      <c r="D990" s="1257"/>
      <c r="E990" s="1257"/>
      <c r="F990" s="1257"/>
      <c r="G990" s="1257"/>
    </row>
    <row r="991" spans="1:7">
      <c r="A991" s="1257"/>
      <c r="B991" s="1257"/>
      <c r="C991" s="1257"/>
      <c r="D991" s="1257"/>
      <c r="E991" s="1257"/>
      <c r="F991" s="1257"/>
      <c r="G991" s="1257"/>
    </row>
    <row r="992" spans="1:7">
      <c r="A992" s="1257"/>
      <c r="B992" s="1257"/>
      <c r="C992" s="1257"/>
      <c r="D992" s="1257"/>
      <c r="E992" s="1257"/>
      <c r="F992" s="1257"/>
      <c r="G992" s="1257"/>
    </row>
    <row r="993" spans="1:7">
      <c r="A993" s="1257"/>
      <c r="B993" s="1257"/>
      <c r="C993" s="1257"/>
      <c r="D993" s="1257"/>
      <c r="E993" s="1257"/>
      <c r="F993" s="1257"/>
      <c r="G993" s="1257"/>
    </row>
    <row r="994" spans="1:7">
      <c r="A994" s="1257"/>
      <c r="B994" s="1257"/>
      <c r="C994" s="1257"/>
      <c r="D994" s="1257"/>
      <c r="E994" s="1257"/>
      <c r="F994" s="1257"/>
      <c r="G994" s="1257"/>
    </row>
    <row r="995" spans="1:7">
      <c r="A995" s="1257"/>
      <c r="B995" s="1257"/>
      <c r="C995" s="1257"/>
      <c r="D995" s="1257"/>
      <c r="E995" s="1257"/>
      <c r="F995" s="1257"/>
      <c r="G995" s="1257"/>
    </row>
    <row r="996" spans="1:7">
      <c r="A996" s="1257"/>
      <c r="B996" s="1257"/>
      <c r="C996" s="1257"/>
      <c r="D996" s="1257"/>
      <c r="E996" s="1257"/>
      <c r="F996" s="1257"/>
      <c r="G996" s="1257"/>
    </row>
    <row r="997" spans="1:7">
      <c r="A997" s="1257"/>
      <c r="B997" s="1257"/>
      <c r="C997" s="1257"/>
      <c r="D997" s="1257"/>
      <c r="E997" s="1257"/>
      <c r="F997" s="1257"/>
      <c r="G997" s="1257"/>
    </row>
    <row r="998" spans="1:7">
      <c r="A998" s="1257"/>
      <c r="B998" s="1257"/>
      <c r="C998" s="1257"/>
      <c r="D998" s="1257"/>
      <c r="E998" s="1257"/>
      <c r="F998" s="1257"/>
      <c r="G998" s="1257"/>
    </row>
    <row r="999" spans="1:7">
      <c r="A999" s="1257"/>
      <c r="B999" s="1257"/>
      <c r="C999" s="1257"/>
      <c r="D999" s="1257"/>
      <c r="E999" s="1257"/>
      <c r="F999" s="1257"/>
      <c r="G999" s="1257"/>
    </row>
    <row r="1000" spans="1:7">
      <c r="A1000" s="1257"/>
      <c r="B1000" s="1257"/>
      <c r="C1000" s="1257"/>
      <c r="D1000" s="1257"/>
      <c r="E1000" s="1257"/>
      <c r="F1000" s="1257"/>
      <c r="G1000" s="1257"/>
    </row>
    <row r="1001" spans="1:7">
      <c r="A1001" s="1257"/>
      <c r="B1001" s="1257"/>
      <c r="C1001" s="1257"/>
      <c r="D1001" s="1257"/>
      <c r="E1001" s="1257"/>
      <c r="F1001" s="1257"/>
      <c r="G1001" s="1257"/>
    </row>
    <row r="1002" spans="1:7">
      <c r="A1002" s="1257"/>
      <c r="B1002" s="1257"/>
      <c r="C1002" s="1257"/>
      <c r="D1002" s="1257"/>
      <c r="E1002" s="1257"/>
      <c r="F1002" s="1257"/>
      <c r="G1002" s="1257"/>
    </row>
    <row r="1003" spans="1:7">
      <c r="A1003" s="1257"/>
      <c r="B1003" s="1257"/>
      <c r="C1003" s="1257"/>
      <c r="D1003" s="1257"/>
      <c r="E1003" s="1257"/>
      <c r="F1003" s="1257"/>
      <c r="G1003" s="1257"/>
    </row>
    <row r="1004" spans="1:7">
      <c r="A1004" s="1257"/>
      <c r="B1004" s="1257"/>
      <c r="C1004" s="1257"/>
      <c r="D1004" s="1257"/>
      <c r="E1004" s="1257"/>
      <c r="F1004" s="1257"/>
      <c r="G1004" s="1257"/>
    </row>
    <row r="1005" spans="1:7">
      <c r="A1005" s="1257"/>
      <c r="B1005" s="1257"/>
      <c r="C1005" s="1257"/>
      <c r="D1005" s="1257"/>
      <c r="E1005" s="1257"/>
      <c r="F1005" s="1257"/>
      <c r="G1005" s="1257"/>
    </row>
    <row r="1006" spans="1:7">
      <c r="A1006" s="1257"/>
      <c r="B1006" s="1257"/>
      <c r="C1006" s="1257"/>
      <c r="D1006" s="1257"/>
      <c r="E1006" s="1257"/>
      <c r="F1006" s="1257"/>
      <c r="G1006" s="1257"/>
    </row>
    <row r="1007" spans="1:7">
      <c r="A1007" s="1257"/>
      <c r="B1007" s="1257"/>
      <c r="C1007" s="1257"/>
      <c r="D1007" s="1257"/>
      <c r="E1007" s="1257"/>
      <c r="F1007" s="1257"/>
      <c r="G1007" s="1257"/>
    </row>
    <row r="1008" spans="1:7">
      <c r="A1008" s="1257"/>
      <c r="B1008" s="1257"/>
      <c r="C1008" s="1257"/>
      <c r="D1008" s="1257"/>
      <c r="E1008" s="1257"/>
      <c r="F1008" s="1257"/>
      <c r="G1008" s="1257"/>
    </row>
    <row r="1009" spans="1:7">
      <c r="A1009" s="1257"/>
      <c r="B1009" s="1257"/>
      <c r="C1009" s="1257"/>
      <c r="D1009" s="1257"/>
      <c r="E1009" s="1257"/>
      <c r="F1009" s="1257"/>
      <c r="G1009" s="1257"/>
    </row>
    <row r="1010" spans="1:7">
      <c r="A1010" s="1257"/>
      <c r="B1010" s="1257"/>
      <c r="C1010" s="1257"/>
      <c r="D1010" s="1257"/>
      <c r="E1010" s="1257"/>
      <c r="F1010" s="1257"/>
      <c r="G1010" s="1257"/>
    </row>
    <row r="1011" spans="1:7">
      <c r="A1011" s="1257"/>
      <c r="B1011" s="1257"/>
      <c r="C1011" s="1257"/>
      <c r="D1011" s="1257"/>
      <c r="E1011" s="1257"/>
      <c r="F1011" s="1257"/>
      <c r="G1011" s="1257"/>
    </row>
    <row r="1012" spans="1:7">
      <c r="A1012" s="1257"/>
      <c r="B1012" s="1257"/>
      <c r="C1012" s="1257"/>
      <c r="D1012" s="1257"/>
      <c r="E1012" s="1257"/>
      <c r="F1012" s="1257"/>
      <c r="G1012" s="1257"/>
    </row>
    <row r="1013" spans="1:7">
      <c r="A1013" s="1257"/>
      <c r="B1013" s="1257"/>
      <c r="C1013" s="1257"/>
      <c r="D1013" s="1257"/>
      <c r="E1013" s="1257"/>
      <c r="F1013" s="1257"/>
      <c r="G1013" s="1257"/>
    </row>
    <row r="1014" spans="1:7">
      <c r="A1014" s="1257"/>
      <c r="B1014" s="1257"/>
      <c r="C1014" s="1257"/>
      <c r="D1014" s="1257"/>
      <c r="E1014" s="1257"/>
      <c r="F1014" s="1257"/>
      <c r="G1014" s="1257"/>
    </row>
    <row r="1015" spans="1:7">
      <c r="A1015" s="1257"/>
      <c r="B1015" s="1257"/>
      <c r="C1015" s="1257"/>
      <c r="D1015" s="1257"/>
      <c r="E1015" s="1257"/>
      <c r="F1015" s="1257"/>
      <c r="G1015" s="1257"/>
    </row>
    <row r="1016" spans="1:7">
      <c r="A1016" s="1257"/>
      <c r="B1016" s="1257"/>
      <c r="C1016" s="1257"/>
      <c r="D1016" s="1257"/>
      <c r="E1016" s="1257"/>
      <c r="F1016" s="1257"/>
      <c r="G1016" s="1257"/>
    </row>
    <row r="1017" spans="1:7">
      <c r="A1017" s="1257"/>
      <c r="B1017" s="1257"/>
      <c r="C1017" s="1257"/>
      <c r="D1017" s="1257"/>
      <c r="E1017" s="1257"/>
      <c r="F1017" s="1257"/>
      <c r="G1017" s="1257"/>
    </row>
    <row r="1018" spans="1:7">
      <c r="A1018" s="1257"/>
      <c r="B1018" s="1257"/>
      <c r="C1018" s="1257"/>
      <c r="D1018" s="1257"/>
      <c r="E1018" s="1257"/>
      <c r="F1018" s="1257"/>
      <c r="G1018" s="1257"/>
    </row>
    <row r="1019" spans="1:7">
      <c r="A1019" s="1257"/>
      <c r="B1019" s="1257"/>
      <c r="C1019" s="1257"/>
      <c r="D1019" s="1257"/>
      <c r="E1019" s="1257"/>
      <c r="F1019" s="1257"/>
      <c r="G1019" s="1257"/>
    </row>
    <row r="1020" spans="1:7">
      <c r="A1020" s="1257"/>
      <c r="B1020" s="1257"/>
      <c r="C1020" s="1257"/>
      <c r="D1020" s="1257"/>
      <c r="E1020" s="1257"/>
      <c r="F1020" s="1257"/>
      <c r="G1020" s="1257"/>
    </row>
    <row r="1021" spans="1:7">
      <c r="A1021" s="1257"/>
      <c r="B1021" s="1257"/>
      <c r="C1021" s="1257"/>
      <c r="D1021" s="1257"/>
      <c r="E1021" s="1257"/>
      <c r="F1021" s="1257"/>
      <c r="G1021" s="1257"/>
    </row>
    <row r="1022" spans="1:7">
      <c r="A1022" s="1257"/>
      <c r="B1022" s="1257"/>
      <c r="C1022" s="1257"/>
      <c r="D1022" s="1257"/>
      <c r="E1022" s="1257"/>
      <c r="F1022" s="1257"/>
      <c r="G1022" s="1257"/>
    </row>
    <row r="1023" spans="1:7">
      <c r="A1023" s="1257"/>
      <c r="B1023" s="1257"/>
      <c r="C1023" s="1257"/>
      <c r="D1023" s="1257"/>
      <c r="E1023" s="1257"/>
      <c r="F1023" s="1257"/>
      <c r="G1023" s="1257"/>
    </row>
    <row r="1024" spans="1:7">
      <c r="A1024" s="1257"/>
      <c r="B1024" s="1257"/>
      <c r="C1024" s="1257"/>
      <c r="D1024" s="1257"/>
      <c r="E1024" s="1257"/>
      <c r="F1024" s="1257"/>
      <c r="G1024" s="1257"/>
    </row>
    <row r="1025" spans="1:7">
      <c r="A1025" s="1257"/>
      <c r="B1025" s="1257"/>
      <c r="C1025" s="1257"/>
      <c r="D1025" s="1257"/>
      <c r="E1025" s="1257"/>
      <c r="F1025" s="1257"/>
      <c r="G1025" s="1257"/>
    </row>
    <row r="1026" spans="1:7">
      <c r="A1026" s="1257"/>
      <c r="B1026" s="1257"/>
      <c r="C1026" s="1257"/>
      <c r="D1026" s="1257"/>
      <c r="E1026" s="1257"/>
      <c r="F1026" s="1257"/>
      <c r="G1026" s="1257"/>
    </row>
    <row r="1027" spans="1:7">
      <c r="A1027" s="1257"/>
      <c r="B1027" s="1257"/>
      <c r="C1027" s="1257"/>
      <c r="D1027" s="1257"/>
      <c r="E1027" s="1257"/>
      <c r="F1027" s="1257"/>
      <c r="G1027" s="1257"/>
    </row>
    <row r="1028" spans="1:7">
      <c r="A1028" s="1257"/>
      <c r="B1028" s="1257"/>
      <c r="C1028" s="1257"/>
      <c r="D1028" s="1257"/>
      <c r="E1028" s="1257"/>
      <c r="F1028" s="1257"/>
      <c r="G1028" s="1257"/>
    </row>
    <row r="1029" spans="1:7">
      <c r="A1029" s="1257"/>
      <c r="B1029" s="1257"/>
      <c r="C1029" s="1257"/>
      <c r="D1029" s="1257"/>
      <c r="E1029" s="1257"/>
      <c r="F1029" s="1257"/>
      <c r="G1029" s="1257"/>
    </row>
    <row r="1030" spans="1:7">
      <c r="A1030" s="1257"/>
      <c r="B1030" s="1257"/>
      <c r="C1030" s="1257"/>
      <c r="D1030" s="1257"/>
      <c r="E1030" s="1257"/>
      <c r="F1030" s="1257"/>
      <c r="G1030" s="1257"/>
    </row>
    <row r="1031" spans="1:7">
      <c r="A1031" s="1257"/>
      <c r="B1031" s="1257"/>
      <c r="C1031" s="1257"/>
      <c r="D1031" s="1257"/>
      <c r="E1031" s="1257"/>
      <c r="F1031" s="1257"/>
      <c r="G1031" s="1257"/>
    </row>
    <row r="1032" spans="1:7">
      <c r="A1032" s="1257"/>
      <c r="B1032" s="1257"/>
      <c r="C1032" s="1257"/>
      <c r="D1032" s="1257"/>
      <c r="E1032" s="1257"/>
      <c r="F1032" s="1257"/>
      <c r="G1032" s="1257"/>
    </row>
    <row r="1033" spans="1:7">
      <c r="A1033" s="1257"/>
      <c r="B1033" s="1257"/>
      <c r="C1033" s="1257"/>
      <c r="D1033" s="1257"/>
      <c r="E1033" s="1257"/>
      <c r="F1033" s="1257"/>
      <c r="G1033" s="1257"/>
    </row>
    <row r="1034" spans="1:7">
      <c r="A1034" s="1257"/>
      <c r="B1034" s="1257"/>
      <c r="C1034" s="1257"/>
      <c r="D1034" s="1257"/>
      <c r="E1034" s="1257"/>
      <c r="F1034" s="1257"/>
      <c r="G1034" s="1257"/>
    </row>
    <row r="1035" spans="1:7">
      <c r="A1035" s="1257"/>
      <c r="B1035" s="1257"/>
      <c r="C1035" s="1257"/>
      <c r="D1035" s="1257"/>
      <c r="E1035" s="1257"/>
      <c r="F1035" s="1257"/>
      <c r="G1035" s="1257"/>
    </row>
    <row r="1036" spans="1:7">
      <c r="A1036" s="1257"/>
      <c r="B1036" s="1257"/>
      <c r="C1036" s="1257"/>
      <c r="D1036" s="1257"/>
      <c r="E1036" s="1257"/>
      <c r="F1036" s="1257"/>
      <c r="G1036" s="1257"/>
    </row>
    <row r="1037" spans="1:7">
      <c r="A1037" s="1257"/>
      <c r="B1037" s="1257"/>
      <c r="C1037" s="1257"/>
      <c r="D1037" s="1257"/>
      <c r="E1037" s="1257"/>
      <c r="F1037" s="1257"/>
      <c r="G1037" s="1257"/>
    </row>
    <row r="1038" spans="1:7">
      <c r="A1038" s="1257"/>
      <c r="B1038" s="1257"/>
      <c r="C1038" s="1257"/>
      <c r="D1038" s="1257"/>
      <c r="E1038" s="1257"/>
      <c r="F1038" s="1257"/>
      <c r="G1038" s="1257"/>
    </row>
    <row r="1039" spans="1:7">
      <c r="A1039" s="1257"/>
      <c r="B1039" s="1257"/>
      <c r="C1039" s="1257"/>
      <c r="D1039" s="1257"/>
      <c r="E1039" s="1257"/>
      <c r="F1039" s="1257"/>
      <c r="G1039" s="1257"/>
    </row>
    <row r="1040" spans="1:7">
      <c r="A1040" s="1257"/>
      <c r="B1040" s="1257"/>
      <c r="C1040" s="1257"/>
      <c r="D1040" s="1257"/>
      <c r="E1040" s="1257"/>
      <c r="F1040" s="1257"/>
      <c r="G1040" s="1257"/>
    </row>
    <row r="1041" spans="1:7">
      <c r="A1041" s="1257"/>
      <c r="B1041" s="1257"/>
      <c r="C1041" s="1257"/>
      <c r="D1041" s="1257"/>
      <c r="E1041" s="1257"/>
      <c r="F1041" s="1257"/>
      <c r="G1041" s="1257"/>
    </row>
    <row r="1042" spans="1:7">
      <c r="A1042" s="1257"/>
      <c r="B1042" s="1257"/>
      <c r="C1042" s="1257"/>
      <c r="D1042" s="1257"/>
      <c r="E1042" s="1257"/>
      <c r="F1042" s="1257"/>
      <c r="G1042" s="1257"/>
    </row>
    <row r="1043" spans="1:7">
      <c r="A1043" s="1257"/>
      <c r="B1043" s="1257"/>
      <c r="C1043" s="1257"/>
      <c r="D1043" s="1257"/>
      <c r="E1043" s="1257"/>
      <c r="F1043" s="1257"/>
      <c r="G1043" s="1257"/>
    </row>
    <row r="1044" spans="1:7">
      <c r="A1044" s="1257"/>
      <c r="B1044" s="1257"/>
      <c r="C1044" s="1257"/>
      <c r="D1044" s="1257"/>
      <c r="E1044" s="1257"/>
      <c r="F1044" s="1257"/>
      <c r="G1044" s="1257"/>
    </row>
    <row r="1045" spans="1:7">
      <c r="A1045" s="1257"/>
      <c r="B1045" s="1257"/>
      <c r="C1045" s="1257"/>
      <c r="D1045" s="1257"/>
      <c r="E1045" s="1257"/>
      <c r="F1045" s="1257"/>
      <c r="G1045" s="1257"/>
    </row>
    <row r="1046" spans="1:7">
      <c r="A1046" s="1257"/>
      <c r="B1046" s="1257"/>
      <c r="C1046" s="1257"/>
      <c r="D1046" s="1257"/>
      <c r="E1046" s="1257"/>
      <c r="F1046" s="1257"/>
      <c r="G1046" s="1257"/>
    </row>
    <row r="1047" spans="1:7">
      <c r="A1047" s="1257"/>
      <c r="B1047" s="1257"/>
      <c r="C1047" s="1257"/>
      <c r="D1047" s="1257"/>
      <c r="E1047" s="1257"/>
      <c r="F1047" s="1257"/>
      <c r="G1047" s="1257"/>
    </row>
    <row r="1048" spans="1:7">
      <c r="A1048" s="1257"/>
      <c r="B1048" s="1257"/>
      <c r="C1048" s="1257"/>
      <c r="D1048" s="1257"/>
      <c r="E1048" s="1257"/>
      <c r="F1048" s="1257"/>
      <c r="G1048" s="1257"/>
    </row>
    <row r="1049" spans="1:7">
      <c r="A1049" s="1257"/>
      <c r="B1049" s="1257"/>
      <c r="C1049" s="1257"/>
      <c r="D1049" s="1257"/>
      <c r="E1049" s="1257"/>
      <c r="F1049" s="1257"/>
      <c r="G1049" s="1257"/>
    </row>
    <row r="1050" spans="1:7">
      <c r="A1050" s="1257"/>
      <c r="B1050" s="1257"/>
      <c r="C1050" s="1257"/>
      <c r="D1050" s="1257"/>
      <c r="E1050" s="1257"/>
      <c r="F1050" s="1257"/>
      <c r="G1050" s="1257"/>
    </row>
    <row r="1051" spans="1:7">
      <c r="A1051" s="1257"/>
      <c r="B1051" s="1257"/>
      <c r="C1051" s="1257"/>
      <c r="D1051" s="1257"/>
      <c r="E1051" s="1257"/>
      <c r="F1051" s="1257"/>
      <c r="G1051" s="1257"/>
    </row>
    <row r="1052" spans="1:7">
      <c r="A1052" s="1257"/>
      <c r="B1052" s="1257"/>
      <c r="C1052" s="1257"/>
      <c r="D1052" s="1257"/>
      <c r="E1052" s="1257"/>
      <c r="F1052" s="1257"/>
      <c r="G1052" s="1257"/>
    </row>
    <row r="1053" spans="1:7">
      <c r="A1053" s="1257"/>
      <c r="B1053" s="1257"/>
      <c r="C1053" s="1257"/>
      <c r="D1053" s="1257"/>
      <c r="E1053" s="1257"/>
      <c r="F1053" s="1257"/>
      <c r="G1053" s="1257"/>
    </row>
    <row r="1054" spans="1:7">
      <c r="A1054" s="1257"/>
      <c r="B1054" s="1257"/>
      <c r="C1054" s="1257"/>
      <c r="D1054" s="1257"/>
      <c r="E1054" s="1257"/>
      <c r="F1054" s="1257"/>
      <c r="G1054" s="1257"/>
    </row>
    <row r="1055" spans="1:7">
      <c r="A1055" s="1257"/>
      <c r="B1055" s="1257"/>
      <c r="C1055" s="1257"/>
      <c r="D1055" s="1257"/>
      <c r="E1055" s="1257"/>
      <c r="F1055" s="1257"/>
      <c r="G1055" s="1257"/>
    </row>
    <row r="1056" spans="1:7">
      <c r="A1056" s="1257"/>
      <c r="B1056" s="1257"/>
      <c r="C1056" s="1257"/>
      <c r="D1056" s="1257"/>
      <c r="E1056" s="1257"/>
      <c r="F1056" s="1257"/>
      <c r="G1056" s="1257"/>
    </row>
    <row r="1057" spans="1:7">
      <c r="A1057" s="1257"/>
      <c r="B1057" s="1257"/>
      <c r="C1057" s="1257"/>
      <c r="D1057" s="1257"/>
      <c r="E1057" s="1257"/>
      <c r="F1057" s="1257"/>
      <c r="G1057" s="1257"/>
    </row>
    <row r="1058" spans="1:7">
      <c r="A1058" s="1257"/>
      <c r="B1058" s="1257"/>
      <c r="C1058" s="1257"/>
      <c r="D1058" s="1257"/>
      <c r="E1058" s="1257"/>
      <c r="F1058" s="1257"/>
      <c r="G1058" s="1257"/>
    </row>
    <row r="1059" spans="1:7">
      <c r="A1059" s="1257"/>
      <c r="B1059" s="1257"/>
      <c r="C1059" s="1257"/>
      <c r="D1059" s="1257"/>
      <c r="E1059" s="1257"/>
      <c r="F1059" s="1257"/>
      <c r="G1059" s="1257"/>
    </row>
    <row r="1060" spans="1:7">
      <c r="A1060" s="1257"/>
      <c r="B1060" s="1257"/>
      <c r="C1060" s="1257"/>
      <c r="D1060" s="1257"/>
      <c r="E1060" s="1257"/>
      <c r="F1060" s="1257"/>
      <c r="G1060" s="1257"/>
    </row>
    <row r="1061" spans="1:7">
      <c r="A1061" s="1257"/>
      <c r="B1061" s="1257"/>
      <c r="C1061" s="1257"/>
      <c r="D1061" s="1257"/>
      <c r="E1061" s="1257"/>
      <c r="F1061" s="1257"/>
      <c r="G1061" s="1257"/>
    </row>
    <row r="1062" spans="1:7">
      <c r="A1062" s="1257"/>
      <c r="B1062" s="1257"/>
      <c r="C1062" s="1257"/>
      <c r="D1062" s="1257"/>
      <c r="E1062" s="1257"/>
      <c r="F1062" s="1257"/>
      <c r="G1062" s="1257"/>
    </row>
    <row r="1063" spans="1:7">
      <c r="A1063" s="1257"/>
      <c r="B1063" s="1257"/>
      <c r="C1063" s="1257"/>
      <c r="D1063" s="1257"/>
      <c r="E1063" s="1257"/>
      <c r="F1063" s="1257"/>
      <c r="G1063" s="1257"/>
    </row>
    <row r="1064" spans="1:7">
      <c r="A1064" s="1257"/>
      <c r="B1064" s="1257"/>
      <c r="C1064" s="1257"/>
      <c r="D1064" s="1257"/>
      <c r="E1064" s="1257"/>
      <c r="F1064" s="1257"/>
      <c r="G1064" s="1257"/>
    </row>
    <row r="1065" spans="1:7">
      <c r="A1065" s="1257"/>
      <c r="B1065" s="1257"/>
      <c r="C1065" s="1257"/>
      <c r="D1065" s="1257"/>
      <c r="E1065" s="1257"/>
      <c r="F1065" s="1257"/>
      <c r="G1065" s="1257"/>
    </row>
    <row r="1066" spans="1:7">
      <c r="A1066" s="1257"/>
      <c r="B1066" s="1257"/>
      <c r="C1066" s="1257"/>
      <c r="D1066" s="1257"/>
      <c r="E1066" s="1257"/>
      <c r="F1066" s="1257"/>
      <c r="G1066" s="1257"/>
    </row>
    <row r="1067" spans="1:7">
      <c r="A1067" s="1257"/>
      <c r="B1067" s="1257"/>
      <c r="C1067" s="1257"/>
      <c r="D1067" s="1257"/>
      <c r="E1067" s="1257"/>
      <c r="F1067" s="1257"/>
      <c r="G1067" s="1257"/>
    </row>
    <row r="1068" spans="1:7">
      <c r="A1068" s="1257"/>
      <c r="B1068" s="1257"/>
      <c r="C1068" s="1257"/>
      <c r="D1068" s="1257"/>
      <c r="E1068" s="1257"/>
      <c r="F1068" s="1257"/>
      <c r="G1068" s="1257"/>
    </row>
    <row r="1069" spans="1:7">
      <c r="A1069" s="1257"/>
      <c r="B1069" s="1257"/>
      <c r="C1069" s="1257"/>
      <c r="D1069" s="1257"/>
      <c r="E1069" s="1257"/>
      <c r="F1069" s="1257"/>
      <c r="G1069" s="1257"/>
    </row>
    <row r="1070" spans="1:7">
      <c r="A1070" s="1257"/>
      <c r="B1070" s="1257"/>
      <c r="C1070" s="1257"/>
      <c r="D1070" s="1257"/>
      <c r="E1070" s="1257"/>
      <c r="F1070" s="1257"/>
      <c r="G1070" s="1257"/>
    </row>
    <row r="1071" spans="1:7">
      <c r="A1071" s="1257"/>
      <c r="B1071" s="1257"/>
      <c r="C1071" s="1257"/>
      <c r="D1071" s="1257"/>
      <c r="E1071" s="1257"/>
      <c r="F1071" s="1257"/>
      <c r="G1071" s="1257"/>
    </row>
    <row r="1072" spans="1:7">
      <c r="A1072" s="1257"/>
      <c r="B1072" s="1257"/>
      <c r="C1072" s="1257"/>
      <c r="D1072" s="1257"/>
      <c r="E1072" s="1257"/>
      <c r="F1072" s="1257"/>
      <c r="G1072" s="1257"/>
    </row>
    <row r="1073" spans="1:7">
      <c r="A1073" s="1257"/>
      <c r="B1073" s="1257"/>
      <c r="C1073" s="1257"/>
      <c r="D1073" s="1257"/>
      <c r="E1073" s="1257"/>
      <c r="F1073" s="1257"/>
      <c r="G1073" s="1257"/>
    </row>
    <row r="1074" spans="1:7">
      <c r="A1074" s="1257"/>
      <c r="B1074" s="1257"/>
      <c r="C1074" s="1257"/>
      <c r="D1074" s="1257"/>
      <c r="E1074" s="1257"/>
      <c r="F1074" s="1257"/>
      <c r="G1074" s="1257"/>
    </row>
    <row r="1075" spans="1:7">
      <c r="A1075" s="1257"/>
      <c r="B1075" s="1257"/>
      <c r="C1075" s="1257"/>
      <c r="D1075" s="1257"/>
      <c r="E1075" s="1257"/>
      <c r="F1075" s="1257"/>
      <c r="G1075" s="1257"/>
    </row>
    <row r="1076" spans="1:7">
      <c r="A1076" s="1257"/>
      <c r="B1076" s="1257"/>
      <c r="C1076" s="1257"/>
      <c r="D1076" s="1257"/>
      <c r="E1076" s="1257"/>
      <c r="F1076" s="1257"/>
      <c r="G1076" s="1257"/>
    </row>
    <row r="1077" spans="1:7">
      <c r="A1077" s="1257"/>
      <c r="B1077" s="1257"/>
      <c r="C1077" s="1257"/>
      <c r="D1077" s="1257"/>
      <c r="E1077" s="1257"/>
      <c r="F1077" s="1257"/>
      <c r="G1077" s="1257"/>
    </row>
    <row r="1078" spans="1:7">
      <c r="A1078" s="1257"/>
      <c r="B1078" s="1257"/>
      <c r="C1078" s="1257"/>
      <c r="D1078" s="1257"/>
      <c r="E1078" s="1257"/>
      <c r="F1078" s="1257"/>
      <c r="G1078" s="1257"/>
    </row>
    <row r="1079" spans="1:7">
      <c r="A1079" s="1257"/>
      <c r="B1079" s="1257"/>
      <c r="C1079" s="1257"/>
      <c r="D1079" s="1257"/>
      <c r="E1079" s="1257"/>
      <c r="F1079" s="1257"/>
      <c r="G1079" s="1257"/>
    </row>
    <row r="1080" spans="1:7">
      <c r="A1080" s="1257"/>
      <c r="B1080" s="1257"/>
      <c r="C1080" s="1257"/>
      <c r="D1080" s="1257"/>
      <c r="E1080" s="1257"/>
      <c r="F1080" s="1257"/>
      <c r="G1080" s="1257"/>
    </row>
    <row r="1081" spans="1:7">
      <c r="A1081" s="1257"/>
      <c r="B1081" s="1257"/>
      <c r="C1081" s="1257"/>
      <c r="D1081" s="1257"/>
      <c r="E1081" s="1257"/>
      <c r="F1081" s="1257"/>
      <c r="G1081" s="1257"/>
    </row>
    <row r="1082" spans="1:7">
      <c r="A1082" s="1257"/>
      <c r="B1082" s="1257"/>
      <c r="C1082" s="1257"/>
      <c r="D1082" s="1257"/>
      <c r="E1082" s="1257"/>
      <c r="F1082" s="1257"/>
      <c r="G1082" s="1257"/>
    </row>
    <row r="1083" spans="1:7">
      <c r="A1083" s="1257"/>
      <c r="B1083" s="1257"/>
      <c r="C1083" s="1257"/>
      <c r="D1083" s="1257"/>
      <c r="E1083" s="1257"/>
      <c r="F1083" s="1257"/>
      <c r="G1083" s="1257"/>
    </row>
    <row r="1084" spans="1:7">
      <c r="A1084" s="1257"/>
      <c r="B1084" s="1257"/>
      <c r="C1084" s="1257"/>
      <c r="D1084" s="1257"/>
      <c r="E1084" s="1257"/>
      <c r="F1084" s="1257"/>
      <c r="G1084" s="1257"/>
    </row>
    <row r="1085" spans="1:7">
      <c r="A1085" s="1257"/>
      <c r="B1085" s="1257"/>
      <c r="C1085" s="1257"/>
      <c r="D1085" s="1257"/>
      <c r="E1085" s="1257"/>
      <c r="F1085" s="1257"/>
      <c r="G1085" s="1257"/>
    </row>
    <row r="1086" spans="1:7">
      <c r="A1086" s="1257"/>
      <c r="B1086" s="1257"/>
      <c r="C1086" s="1257"/>
      <c r="D1086" s="1257"/>
      <c r="E1086" s="1257"/>
      <c r="F1086" s="1257"/>
      <c r="G1086" s="1257"/>
    </row>
    <row r="1087" spans="1:7">
      <c r="A1087" s="1257"/>
      <c r="B1087" s="1257"/>
      <c r="C1087" s="1257"/>
      <c r="D1087" s="1257"/>
      <c r="E1087" s="1257"/>
      <c r="F1087" s="1257"/>
      <c r="G1087" s="1257"/>
    </row>
    <row r="1088" spans="1:7">
      <c r="A1088" s="1257"/>
      <c r="B1088" s="1257"/>
      <c r="C1088" s="1257"/>
      <c r="D1088" s="1257"/>
      <c r="E1088" s="1257"/>
      <c r="F1088" s="1257"/>
      <c r="G1088" s="1257"/>
    </row>
    <row r="1089" spans="1:7">
      <c r="A1089" s="1257"/>
      <c r="B1089" s="1257"/>
      <c r="C1089" s="1257"/>
      <c r="D1089" s="1257"/>
      <c r="E1089" s="1257"/>
      <c r="F1089" s="1257"/>
      <c r="G1089" s="1257"/>
    </row>
    <row r="1090" spans="1:7">
      <c r="A1090" s="1257"/>
      <c r="B1090" s="1257"/>
      <c r="C1090" s="1257"/>
      <c r="D1090" s="1257"/>
      <c r="E1090" s="1257"/>
      <c r="F1090" s="1257"/>
      <c r="G1090" s="1257"/>
    </row>
    <row r="1091" spans="1:7">
      <c r="A1091" s="1257"/>
      <c r="B1091" s="1257"/>
      <c r="C1091" s="1257"/>
      <c r="D1091" s="1257"/>
      <c r="E1091" s="1257"/>
      <c r="F1091" s="1257"/>
      <c r="G1091" s="1257"/>
    </row>
    <row r="1092" spans="1:7">
      <c r="A1092" s="1257"/>
      <c r="B1092" s="1257"/>
      <c r="C1092" s="1257"/>
      <c r="D1092" s="1257"/>
      <c r="E1092" s="1257"/>
      <c r="F1092" s="1257"/>
      <c r="G1092" s="1257"/>
    </row>
    <row r="1093" spans="1:7">
      <c r="A1093" s="1257"/>
      <c r="B1093" s="1257"/>
      <c r="C1093" s="1257"/>
      <c r="D1093" s="1257"/>
      <c r="E1093" s="1257"/>
      <c r="F1093" s="1257"/>
      <c r="G1093" s="1257"/>
    </row>
    <row r="1094" spans="1:7">
      <c r="A1094" s="1257"/>
      <c r="B1094" s="1257"/>
      <c r="C1094" s="1257"/>
      <c r="D1094" s="1257"/>
      <c r="E1094" s="1257"/>
      <c r="F1094" s="1257"/>
      <c r="G1094" s="1257"/>
    </row>
    <row r="1095" spans="1:7">
      <c r="A1095" s="1257"/>
      <c r="B1095" s="1257"/>
      <c r="C1095" s="1257"/>
      <c r="D1095" s="1257"/>
      <c r="E1095" s="1257"/>
      <c r="F1095" s="1257"/>
      <c r="G1095" s="1257"/>
    </row>
    <row r="1096" spans="1:7">
      <c r="A1096" s="1257"/>
      <c r="B1096" s="1257"/>
      <c r="C1096" s="1257"/>
      <c r="D1096" s="1257"/>
      <c r="E1096" s="1257"/>
      <c r="F1096" s="1257"/>
      <c r="G1096" s="1257"/>
    </row>
    <row r="1097" spans="1:7">
      <c r="A1097" s="1257"/>
      <c r="B1097" s="1257"/>
      <c r="C1097" s="1257"/>
      <c r="D1097" s="1257"/>
      <c r="E1097" s="1257"/>
      <c r="F1097" s="1257"/>
      <c r="G1097" s="1257"/>
    </row>
    <row r="1098" spans="1:7">
      <c r="A1098" s="1257"/>
      <c r="B1098" s="1257"/>
      <c r="C1098" s="1257"/>
      <c r="D1098" s="1257"/>
      <c r="E1098" s="1257"/>
      <c r="F1098" s="1257"/>
      <c r="G1098" s="1257"/>
    </row>
    <row r="1099" spans="1:7">
      <c r="A1099" s="1257"/>
      <c r="B1099" s="1257"/>
      <c r="C1099" s="1257"/>
      <c r="D1099" s="1257"/>
      <c r="E1099" s="1257"/>
      <c r="F1099" s="1257"/>
      <c r="G1099" s="1257"/>
    </row>
    <row r="1100" spans="1:7">
      <c r="A1100" s="1257"/>
      <c r="B1100" s="1257"/>
      <c r="C1100" s="1257"/>
      <c r="D1100" s="1257"/>
      <c r="E1100" s="1257"/>
      <c r="F1100" s="1257"/>
      <c r="G1100" s="1257"/>
    </row>
    <row r="1101" spans="1:7">
      <c r="A1101" s="1257"/>
      <c r="B1101" s="1257"/>
      <c r="C1101" s="1257"/>
      <c r="D1101" s="1257"/>
      <c r="E1101" s="1257"/>
      <c r="F1101" s="1257"/>
      <c r="G1101" s="1257"/>
    </row>
    <row r="1102" spans="1:7">
      <c r="A1102" s="1257"/>
      <c r="B1102" s="1257"/>
      <c r="C1102" s="1257"/>
      <c r="D1102" s="1257"/>
      <c r="E1102" s="1257"/>
      <c r="F1102" s="1257"/>
      <c r="G1102" s="1257"/>
    </row>
    <row r="1103" spans="1:7">
      <c r="A1103" s="1257"/>
      <c r="B1103" s="1257"/>
      <c r="C1103" s="1257"/>
      <c r="D1103" s="1257"/>
      <c r="E1103" s="1257"/>
      <c r="F1103" s="1257"/>
      <c r="G1103" s="1257"/>
    </row>
    <row r="1104" spans="1:7">
      <c r="A1104" s="1257"/>
      <c r="B1104" s="1257"/>
      <c r="C1104" s="1257"/>
      <c r="D1104" s="1257"/>
      <c r="E1104" s="1257"/>
      <c r="F1104" s="1257"/>
      <c r="G1104" s="1257"/>
    </row>
    <row r="1105" spans="1:7">
      <c r="A1105" s="1257"/>
      <c r="B1105" s="1257"/>
      <c r="C1105" s="1257"/>
      <c r="D1105" s="1257"/>
      <c r="E1105" s="1257"/>
      <c r="F1105" s="1257"/>
      <c r="G1105" s="1257"/>
    </row>
    <row r="1106" spans="1:7">
      <c r="A1106" s="1257"/>
      <c r="B1106" s="1257"/>
      <c r="C1106" s="1257"/>
      <c r="D1106" s="1257"/>
      <c r="E1106" s="1257"/>
      <c r="F1106" s="1257"/>
      <c r="G1106" s="1257"/>
    </row>
    <row r="1107" spans="1:7">
      <c r="A1107" s="1257"/>
      <c r="B1107" s="1257"/>
      <c r="C1107" s="1257"/>
      <c r="D1107" s="1257"/>
      <c r="E1107" s="1257"/>
      <c r="F1107" s="1257"/>
      <c r="G1107" s="1257"/>
    </row>
    <row r="1108" spans="1:7">
      <c r="A1108" s="1257"/>
      <c r="B1108" s="1257"/>
      <c r="C1108" s="1257"/>
      <c r="D1108" s="1257"/>
      <c r="E1108" s="1257"/>
      <c r="F1108" s="1257"/>
      <c r="G1108" s="1257"/>
    </row>
    <row r="1109" spans="1:7">
      <c r="A1109" s="1257"/>
      <c r="B1109" s="1257"/>
      <c r="C1109" s="1257"/>
      <c r="D1109" s="1257"/>
      <c r="E1109" s="1257"/>
      <c r="F1109" s="1257"/>
      <c r="G1109" s="1257"/>
    </row>
    <row r="1110" spans="1:7">
      <c r="A1110" s="1257"/>
      <c r="B1110" s="1257"/>
      <c r="C1110" s="1257"/>
      <c r="D1110" s="1257"/>
      <c r="E1110" s="1257"/>
      <c r="F1110" s="1257"/>
      <c r="G1110" s="1257"/>
    </row>
    <row r="1111" spans="1:7">
      <c r="A1111" s="1257"/>
      <c r="B1111" s="1257"/>
      <c r="C1111" s="1257"/>
      <c r="D1111" s="1257"/>
      <c r="E1111" s="1257"/>
      <c r="F1111" s="1257"/>
      <c r="G1111" s="1257"/>
    </row>
    <row r="1112" spans="1:7">
      <c r="A1112" s="1257"/>
      <c r="B1112" s="1257"/>
      <c r="C1112" s="1257"/>
      <c r="D1112" s="1257"/>
      <c r="E1112" s="1257"/>
      <c r="F1112" s="1257"/>
      <c r="G1112" s="1257"/>
    </row>
    <row r="1113" spans="1:7">
      <c r="A1113" s="1257"/>
      <c r="B1113" s="1257"/>
      <c r="C1113" s="1257"/>
      <c r="D1113" s="1257"/>
      <c r="E1113" s="1257"/>
      <c r="F1113" s="1257"/>
      <c r="G1113" s="1257"/>
    </row>
    <row r="1114" spans="1:7">
      <c r="A1114" s="1257"/>
      <c r="B1114" s="1257"/>
      <c r="C1114" s="1257"/>
      <c r="D1114" s="1257"/>
      <c r="E1114" s="1257"/>
      <c r="F1114" s="1257"/>
      <c r="G1114" s="1257"/>
    </row>
    <row r="1115" spans="1:7">
      <c r="A1115" s="1257"/>
      <c r="B1115" s="1257"/>
      <c r="C1115" s="1257"/>
      <c r="D1115" s="1257"/>
      <c r="E1115" s="1257"/>
      <c r="F1115" s="1257"/>
      <c r="G1115" s="1257"/>
    </row>
    <row r="1116" spans="1:7">
      <c r="A1116" s="1257"/>
      <c r="B1116" s="1257"/>
      <c r="C1116" s="1257"/>
      <c r="D1116" s="1257"/>
      <c r="E1116" s="1257"/>
      <c r="F1116" s="1257"/>
      <c r="G1116" s="1257"/>
    </row>
    <row r="1117" spans="1:7">
      <c r="A1117" s="1257"/>
      <c r="B1117" s="1257"/>
      <c r="C1117" s="1257"/>
      <c r="D1117" s="1257"/>
      <c r="E1117" s="1257"/>
      <c r="F1117" s="1257"/>
      <c r="G1117" s="1257"/>
    </row>
    <row r="1118" spans="1:7">
      <c r="A1118" s="1257"/>
      <c r="B1118" s="1257"/>
      <c r="C1118" s="1257"/>
      <c r="D1118" s="1257"/>
      <c r="E1118" s="1257"/>
      <c r="F1118" s="1257"/>
      <c r="G1118" s="1257"/>
    </row>
    <row r="1119" spans="1:7">
      <c r="A1119" s="1257"/>
      <c r="B1119" s="1257"/>
      <c r="C1119" s="1257"/>
      <c r="D1119" s="1257"/>
      <c r="E1119" s="1257"/>
      <c r="F1119" s="1257"/>
      <c r="G1119" s="1257"/>
    </row>
    <row r="1120" spans="1:7">
      <c r="A1120" s="1257"/>
      <c r="B1120" s="1257"/>
      <c r="C1120" s="1257"/>
      <c r="D1120" s="1257"/>
      <c r="E1120" s="1257"/>
      <c r="F1120" s="1257"/>
      <c r="G1120" s="1257"/>
    </row>
    <row r="1121" spans="1:7">
      <c r="A1121" s="1257"/>
      <c r="B1121" s="1257"/>
      <c r="C1121" s="1257"/>
      <c r="D1121" s="1257"/>
      <c r="E1121" s="1257"/>
      <c r="F1121" s="1257"/>
      <c r="G1121" s="1257"/>
    </row>
    <row r="1122" spans="1:7">
      <c r="A1122" s="1257"/>
      <c r="B1122" s="1257"/>
      <c r="C1122" s="1257"/>
      <c r="D1122" s="1257"/>
      <c r="E1122" s="1257"/>
      <c r="F1122" s="1257"/>
      <c r="G1122" s="1257"/>
    </row>
    <row r="1123" spans="1:7">
      <c r="A1123" s="1257"/>
      <c r="B1123" s="1257"/>
      <c r="C1123" s="1257"/>
      <c r="D1123" s="1257"/>
      <c r="E1123" s="1257"/>
      <c r="F1123" s="1257"/>
      <c r="G1123" s="1257"/>
    </row>
    <row r="1124" spans="1:7">
      <c r="A1124" s="1257"/>
      <c r="B1124" s="1257"/>
      <c r="C1124" s="1257"/>
      <c r="D1124" s="1257"/>
      <c r="E1124" s="1257"/>
      <c r="F1124" s="1257"/>
      <c r="G1124" s="1257"/>
    </row>
    <row r="1125" spans="1:7">
      <c r="A1125" s="1257"/>
      <c r="B1125" s="1257"/>
      <c r="C1125" s="1257"/>
      <c r="D1125" s="1257"/>
      <c r="E1125" s="1257"/>
      <c r="F1125" s="1257"/>
      <c r="G1125" s="1257"/>
    </row>
    <row r="1126" spans="1:7">
      <c r="A1126" s="1257"/>
      <c r="B1126" s="1257"/>
      <c r="C1126" s="1257"/>
      <c r="D1126" s="1257"/>
      <c r="E1126" s="1257"/>
      <c r="F1126" s="1257"/>
      <c r="G1126" s="1257"/>
    </row>
    <row r="1127" spans="1:7">
      <c r="A1127" s="1257"/>
      <c r="B1127" s="1257"/>
      <c r="C1127" s="1257"/>
      <c r="D1127" s="1257"/>
      <c r="E1127" s="1257"/>
      <c r="F1127" s="1257"/>
      <c r="G1127" s="1257"/>
    </row>
    <row r="1128" spans="1:7">
      <c r="A1128" s="1257"/>
      <c r="B1128" s="1257"/>
      <c r="C1128" s="1257"/>
      <c r="D1128" s="1257"/>
      <c r="E1128" s="1257"/>
      <c r="F1128" s="1257"/>
      <c r="G1128" s="1257"/>
    </row>
    <row r="1129" spans="1:7">
      <c r="A1129" s="1257"/>
      <c r="B1129" s="1257"/>
      <c r="C1129" s="1257"/>
      <c r="D1129" s="1257"/>
      <c r="E1129" s="1257"/>
      <c r="F1129" s="1257"/>
      <c r="G1129" s="1257"/>
    </row>
    <row r="1130" spans="1:7">
      <c r="A1130" s="1257"/>
      <c r="B1130" s="1257"/>
      <c r="C1130" s="1257"/>
      <c r="D1130" s="1257"/>
      <c r="E1130" s="1257"/>
      <c r="F1130" s="1257"/>
      <c r="G1130" s="1257"/>
    </row>
    <row r="1131" spans="1:7">
      <c r="A1131" s="1257"/>
      <c r="B1131" s="1257"/>
      <c r="C1131" s="1257"/>
      <c r="D1131" s="1257"/>
      <c r="E1131" s="1257"/>
      <c r="F1131" s="1257"/>
      <c r="G1131" s="1257"/>
    </row>
    <row r="1132" spans="1:7">
      <c r="A1132" s="1257"/>
      <c r="B1132" s="1257"/>
      <c r="C1132" s="1257"/>
      <c r="D1132" s="1257"/>
      <c r="E1132" s="1257"/>
      <c r="F1132" s="1257"/>
      <c r="G1132" s="1257"/>
    </row>
    <row r="1133" spans="1:7">
      <c r="A1133" s="1257"/>
      <c r="B1133" s="1257"/>
      <c r="C1133" s="1257"/>
      <c r="D1133" s="1257"/>
      <c r="E1133" s="1257"/>
      <c r="F1133" s="1257"/>
      <c r="G1133" s="1257"/>
    </row>
    <row r="1134" spans="1:7">
      <c r="A1134" s="1257"/>
      <c r="B1134" s="1257"/>
      <c r="C1134" s="1257"/>
      <c r="D1134" s="1257"/>
      <c r="E1134" s="1257"/>
      <c r="F1134" s="1257"/>
      <c r="G1134" s="1257"/>
    </row>
    <row r="1135" spans="1:7">
      <c r="A1135" s="1257"/>
      <c r="B1135" s="1257"/>
      <c r="C1135" s="1257"/>
      <c r="D1135" s="1257"/>
      <c r="E1135" s="1257"/>
      <c r="F1135" s="1257"/>
      <c r="G1135" s="1257"/>
    </row>
    <row r="1136" spans="1:7">
      <c r="A1136" s="1257"/>
      <c r="B1136" s="1257"/>
      <c r="C1136" s="1257"/>
      <c r="D1136" s="1257"/>
      <c r="E1136" s="1257"/>
      <c r="F1136" s="1257"/>
      <c r="G1136" s="1257"/>
    </row>
    <row r="1137" spans="1:7">
      <c r="A1137" s="1257"/>
      <c r="B1137" s="1257"/>
      <c r="C1137" s="1257"/>
      <c r="D1137" s="1257"/>
      <c r="E1137" s="1257"/>
      <c r="F1137" s="1257"/>
      <c r="G1137" s="1257"/>
    </row>
    <row r="1138" spans="1:7">
      <c r="A1138" s="1257"/>
      <c r="B1138" s="1257"/>
      <c r="C1138" s="1257"/>
      <c r="D1138" s="1257"/>
      <c r="E1138" s="1257"/>
      <c r="F1138" s="1257"/>
      <c r="G1138" s="1257"/>
    </row>
    <row r="1139" spans="1:7">
      <c r="A1139" s="1257"/>
      <c r="B1139" s="1257"/>
      <c r="C1139" s="1257"/>
      <c r="D1139" s="1257"/>
      <c r="E1139" s="1257"/>
      <c r="F1139" s="1257"/>
      <c r="G1139" s="1257"/>
    </row>
    <row r="1140" spans="1:7">
      <c r="A1140" s="1257"/>
      <c r="B1140" s="1257"/>
      <c r="C1140" s="1257"/>
      <c r="D1140" s="1257"/>
      <c r="E1140" s="1257"/>
      <c r="F1140" s="1257"/>
      <c r="G1140" s="1257"/>
    </row>
    <row r="1141" spans="1:7">
      <c r="A1141" s="1257"/>
      <c r="B1141" s="1257"/>
      <c r="C1141" s="1257"/>
      <c r="D1141" s="1257"/>
      <c r="E1141" s="1257"/>
      <c r="F1141" s="1257"/>
      <c r="G1141" s="1257"/>
    </row>
    <row r="1142" spans="1:7">
      <c r="A1142" s="1257"/>
      <c r="B1142" s="1257"/>
      <c r="C1142" s="1257"/>
      <c r="D1142" s="1257"/>
      <c r="E1142" s="1257"/>
      <c r="F1142" s="1257"/>
      <c r="G1142" s="1257"/>
    </row>
    <row r="1143" spans="1:7">
      <c r="A1143" s="1257"/>
      <c r="B1143" s="1257"/>
      <c r="C1143" s="1257"/>
      <c r="D1143" s="1257"/>
      <c r="E1143" s="1257"/>
      <c r="F1143" s="1257"/>
      <c r="G1143" s="1257"/>
    </row>
    <row r="1144" spans="1:7">
      <c r="A1144" s="1257"/>
      <c r="B1144" s="1257"/>
      <c r="C1144" s="1257"/>
      <c r="D1144" s="1257"/>
      <c r="E1144" s="1257"/>
      <c r="F1144" s="1257"/>
      <c r="G1144" s="1257"/>
    </row>
    <row r="1145" spans="1:7">
      <c r="A1145" s="1257"/>
      <c r="B1145" s="1257"/>
      <c r="C1145" s="1257"/>
      <c r="D1145" s="1257"/>
      <c r="E1145" s="1257"/>
      <c r="F1145" s="1257"/>
      <c r="G1145" s="1257"/>
    </row>
    <row r="1146" spans="1:7">
      <c r="A1146" s="1257"/>
      <c r="B1146" s="1257"/>
      <c r="C1146" s="1257"/>
      <c r="D1146" s="1257"/>
      <c r="E1146" s="1257"/>
      <c r="F1146" s="1257"/>
      <c r="G1146" s="1257"/>
    </row>
    <row r="1147" spans="1:7">
      <c r="A1147" s="1257"/>
      <c r="B1147" s="1257"/>
      <c r="C1147" s="1257"/>
      <c r="D1147" s="1257"/>
      <c r="E1147" s="1257"/>
      <c r="F1147" s="1257"/>
      <c r="G1147" s="1257"/>
    </row>
    <row r="1148" spans="1:7">
      <c r="A1148" s="1257"/>
      <c r="B1148" s="1257"/>
      <c r="C1148" s="1257"/>
      <c r="D1148" s="1257"/>
      <c r="E1148" s="1257"/>
      <c r="F1148" s="1257"/>
      <c r="G1148" s="1257"/>
    </row>
    <row r="1149" spans="1:7">
      <c r="A1149" s="1257"/>
      <c r="B1149" s="1257"/>
      <c r="C1149" s="1257"/>
      <c r="D1149" s="1257"/>
      <c r="E1149" s="1257"/>
      <c r="F1149" s="1257"/>
      <c r="G1149" s="1257"/>
    </row>
    <row r="1150" spans="1:7">
      <c r="A1150" s="1257"/>
      <c r="B1150" s="1257"/>
      <c r="C1150" s="1257"/>
      <c r="D1150" s="1257"/>
      <c r="E1150" s="1257"/>
      <c r="F1150" s="1257"/>
      <c r="G1150" s="1257"/>
    </row>
    <row r="1151" spans="1:7">
      <c r="A1151" s="1257"/>
      <c r="B1151" s="1257"/>
      <c r="C1151" s="1257"/>
      <c r="D1151" s="1257"/>
      <c r="E1151" s="1257"/>
      <c r="F1151" s="1257"/>
      <c r="G1151" s="1257"/>
    </row>
    <row r="1152" spans="1:7">
      <c r="A1152" s="1257"/>
      <c r="B1152" s="1257"/>
      <c r="C1152" s="1257"/>
      <c r="D1152" s="1257"/>
      <c r="E1152" s="1257"/>
      <c r="F1152" s="1257"/>
      <c r="G1152" s="1257"/>
    </row>
    <row r="1153" spans="1:7">
      <c r="A1153" s="1257"/>
      <c r="B1153" s="1257"/>
      <c r="C1153" s="1257"/>
      <c r="D1153" s="1257"/>
      <c r="E1153" s="1257"/>
      <c r="F1153" s="1257"/>
      <c r="G1153" s="1257"/>
    </row>
    <row r="1154" spans="1:7">
      <c r="A1154" s="1257"/>
      <c r="B1154" s="1257"/>
      <c r="C1154" s="1257"/>
      <c r="D1154" s="1257"/>
      <c r="E1154" s="1257"/>
      <c r="F1154" s="1257"/>
      <c r="G1154" s="1257"/>
    </row>
    <row r="1155" spans="1:7">
      <c r="A1155" s="1257"/>
      <c r="B1155" s="1257"/>
      <c r="C1155" s="1257"/>
      <c r="D1155" s="1257"/>
      <c r="E1155" s="1257"/>
      <c r="F1155" s="1257"/>
      <c r="G1155" s="1257"/>
    </row>
    <row r="1156" spans="1:7">
      <c r="A1156" s="1257"/>
      <c r="B1156" s="1257"/>
      <c r="C1156" s="1257"/>
      <c r="D1156" s="1257"/>
      <c r="E1156" s="1257"/>
      <c r="F1156" s="1257"/>
      <c r="G1156" s="1257"/>
    </row>
    <row r="1157" spans="1:7">
      <c r="A1157" s="1257"/>
      <c r="B1157" s="1257"/>
      <c r="C1157" s="1257"/>
      <c r="D1157" s="1257"/>
      <c r="E1157" s="1257"/>
      <c r="F1157" s="1257"/>
      <c r="G1157" s="1257"/>
    </row>
    <row r="1158" spans="1:7">
      <c r="A1158" s="1257"/>
      <c r="B1158" s="1257"/>
      <c r="C1158" s="1257"/>
      <c r="D1158" s="1257"/>
      <c r="E1158" s="1257"/>
      <c r="F1158" s="1257"/>
      <c r="G1158" s="1257"/>
    </row>
    <row r="1159" spans="1:7">
      <c r="A1159" s="1257"/>
      <c r="B1159" s="1257"/>
      <c r="C1159" s="1257"/>
      <c r="D1159" s="1257"/>
      <c r="E1159" s="1257"/>
      <c r="F1159" s="1257"/>
      <c r="G1159" s="1257"/>
    </row>
    <row r="1160" spans="1:7">
      <c r="A1160" s="1257"/>
      <c r="B1160" s="1257"/>
      <c r="C1160" s="1257"/>
      <c r="D1160" s="1257"/>
      <c r="E1160" s="1257"/>
      <c r="F1160" s="1257"/>
      <c r="G1160" s="1257"/>
    </row>
    <row r="1161" spans="1:7">
      <c r="A1161" s="1257"/>
      <c r="B1161" s="1257"/>
      <c r="C1161" s="1257"/>
      <c r="D1161" s="1257"/>
      <c r="E1161" s="1257"/>
      <c r="F1161" s="1257"/>
      <c r="G1161" s="1257"/>
    </row>
    <row r="1162" spans="1:7">
      <c r="A1162" s="1257"/>
      <c r="B1162" s="1257"/>
      <c r="C1162" s="1257"/>
      <c r="D1162" s="1257"/>
      <c r="E1162" s="1257"/>
      <c r="F1162" s="1257"/>
      <c r="G1162" s="1257"/>
    </row>
    <row r="1163" spans="1:7">
      <c r="A1163" s="1257"/>
      <c r="B1163" s="1257"/>
      <c r="C1163" s="1257"/>
      <c r="D1163" s="1257"/>
      <c r="E1163" s="1257"/>
      <c r="F1163" s="1257"/>
      <c r="G1163" s="1257"/>
    </row>
    <row r="1164" spans="1:7">
      <c r="A1164" s="1257"/>
      <c r="B1164" s="1257"/>
      <c r="C1164" s="1257"/>
      <c r="D1164" s="1257"/>
      <c r="E1164" s="1257"/>
      <c r="F1164" s="1257"/>
      <c r="G1164" s="1257"/>
    </row>
    <row r="1165" spans="1:7">
      <c r="A1165" s="1257"/>
      <c r="B1165" s="1257"/>
      <c r="C1165" s="1257"/>
      <c r="D1165" s="1257"/>
      <c r="E1165" s="1257"/>
      <c r="F1165" s="1257"/>
      <c r="G1165" s="1257"/>
    </row>
    <row r="1166" spans="1:7">
      <c r="A1166" s="1257"/>
      <c r="B1166" s="1257"/>
      <c r="C1166" s="1257"/>
      <c r="D1166" s="1257"/>
      <c r="E1166" s="1257"/>
      <c r="F1166" s="1257"/>
      <c r="G1166" s="1257"/>
    </row>
    <row r="1167" spans="1:7">
      <c r="A1167" s="1257"/>
      <c r="B1167" s="1257"/>
      <c r="C1167" s="1257"/>
      <c r="D1167" s="1257"/>
      <c r="E1167" s="1257"/>
      <c r="F1167" s="1257"/>
      <c r="G1167" s="1257"/>
    </row>
  </sheetData>
  <mergeCells count="8">
    <mergeCell ref="A24:E24"/>
    <mergeCell ref="A2:G2"/>
    <mergeCell ref="A3:G3"/>
    <mergeCell ref="A5:A7"/>
    <mergeCell ref="C5:C7"/>
    <mergeCell ref="D6:D7"/>
    <mergeCell ref="F6:F7"/>
    <mergeCell ref="G6:G7"/>
  </mergeCells>
  <hyperlinks>
    <hyperlink ref="A1" location="Índice!A1" display="Voltar ao índice"/>
  </hyperlinks>
  <printOptions gridLinesSet="0"/>
  <pageMargins left="0.78740157480314965" right="0.78740157480314965" top="1.1811023622047243" bottom="0.78740157480314965" header="0" footer="0"/>
  <pageSetup paperSize="9" scale="97" orientation="portrait" horizontalDpi="300" verticalDpi="300" r:id="rId1"/>
  <headerFooter alignWithMargins="0"/>
  <drawing r:id="rId2"/>
</worksheet>
</file>

<file path=xl/worksheets/sheet74.xml><?xml version="1.0" encoding="utf-8"?>
<worksheet xmlns="http://schemas.openxmlformats.org/spreadsheetml/2006/main" xmlns:r="http://schemas.openxmlformats.org/officeDocument/2006/relationships">
  <dimension ref="A1:F146"/>
  <sheetViews>
    <sheetView showGridLines="0" workbookViewId="0"/>
  </sheetViews>
  <sheetFormatPr defaultColWidth="9.7109375" defaultRowHeight="8.25"/>
  <cols>
    <col min="1" max="1" width="33.85546875" style="1254" customWidth="1"/>
    <col min="2" max="2" width="11" style="1254" customWidth="1"/>
    <col min="3" max="3" width="12.42578125" style="1254" customWidth="1"/>
    <col min="4" max="4" width="13.140625" style="1254" customWidth="1"/>
    <col min="5" max="5" width="16.42578125" style="1254" customWidth="1"/>
    <col min="6" max="256" width="9.7109375" style="1254"/>
    <col min="257" max="257" width="33.85546875" style="1254" customWidth="1"/>
    <col min="258" max="258" width="11" style="1254" customWidth="1"/>
    <col min="259" max="259" width="12.42578125" style="1254" customWidth="1"/>
    <col min="260" max="260" width="13.140625" style="1254" customWidth="1"/>
    <col min="261" max="261" width="16.42578125" style="1254" customWidth="1"/>
    <col min="262" max="512" width="9.7109375" style="1254"/>
    <col min="513" max="513" width="33.85546875" style="1254" customWidth="1"/>
    <col min="514" max="514" width="11" style="1254" customWidth="1"/>
    <col min="515" max="515" width="12.42578125" style="1254" customWidth="1"/>
    <col min="516" max="516" width="13.140625" style="1254" customWidth="1"/>
    <col min="517" max="517" width="16.42578125" style="1254" customWidth="1"/>
    <col min="518" max="768" width="9.7109375" style="1254"/>
    <col min="769" max="769" width="33.85546875" style="1254" customWidth="1"/>
    <col min="770" max="770" width="11" style="1254" customWidth="1"/>
    <col min="771" max="771" width="12.42578125" style="1254" customWidth="1"/>
    <col min="772" max="772" width="13.140625" style="1254" customWidth="1"/>
    <col min="773" max="773" width="16.42578125" style="1254" customWidth="1"/>
    <col min="774" max="1024" width="9.7109375" style="1254"/>
    <col min="1025" max="1025" width="33.85546875" style="1254" customWidth="1"/>
    <col min="1026" max="1026" width="11" style="1254" customWidth="1"/>
    <col min="1027" max="1027" width="12.42578125" style="1254" customWidth="1"/>
    <col min="1028" max="1028" width="13.140625" style="1254" customWidth="1"/>
    <col min="1029" max="1029" width="16.42578125" style="1254" customWidth="1"/>
    <col min="1030" max="1280" width="9.7109375" style="1254"/>
    <col min="1281" max="1281" width="33.85546875" style="1254" customWidth="1"/>
    <col min="1282" max="1282" width="11" style="1254" customWidth="1"/>
    <col min="1283" max="1283" width="12.42578125" style="1254" customWidth="1"/>
    <col min="1284" max="1284" width="13.140625" style="1254" customWidth="1"/>
    <col min="1285" max="1285" width="16.42578125" style="1254" customWidth="1"/>
    <col min="1286" max="1536" width="9.7109375" style="1254"/>
    <col min="1537" max="1537" width="33.85546875" style="1254" customWidth="1"/>
    <col min="1538" max="1538" width="11" style="1254" customWidth="1"/>
    <col min="1539" max="1539" width="12.42578125" style="1254" customWidth="1"/>
    <col min="1540" max="1540" width="13.140625" style="1254" customWidth="1"/>
    <col min="1541" max="1541" width="16.42578125" style="1254" customWidth="1"/>
    <col min="1542" max="1792" width="9.7109375" style="1254"/>
    <col min="1793" max="1793" width="33.85546875" style="1254" customWidth="1"/>
    <col min="1794" max="1794" width="11" style="1254" customWidth="1"/>
    <col min="1795" max="1795" width="12.42578125" style="1254" customWidth="1"/>
    <col min="1796" max="1796" width="13.140625" style="1254" customWidth="1"/>
    <col min="1797" max="1797" width="16.42578125" style="1254" customWidth="1"/>
    <col min="1798" max="2048" width="9.7109375" style="1254"/>
    <col min="2049" max="2049" width="33.85546875" style="1254" customWidth="1"/>
    <col min="2050" max="2050" width="11" style="1254" customWidth="1"/>
    <col min="2051" max="2051" width="12.42578125" style="1254" customWidth="1"/>
    <col min="2052" max="2052" width="13.140625" style="1254" customWidth="1"/>
    <col min="2053" max="2053" width="16.42578125" style="1254" customWidth="1"/>
    <col min="2054" max="2304" width="9.7109375" style="1254"/>
    <col min="2305" max="2305" width="33.85546875" style="1254" customWidth="1"/>
    <col min="2306" max="2306" width="11" style="1254" customWidth="1"/>
    <col min="2307" max="2307" width="12.42578125" style="1254" customWidth="1"/>
    <col min="2308" max="2308" width="13.140625" style="1254" customWidth="1"/>
    <col min="2309" max="2309" width="16.42578125" style="1254" customWidth="1"/>
    <col min="2310" max="2560" width="9.7109375" style="1254"/>
    <col min="2561" max="2561" width="33.85546875" style="1254" customWidth="1"/>
    <col min="2562" max="2562" width="11" style="1254" customWidth="1"/>
    <col min="2563" max="2563" width="12.42578125" style="1254" customWidth="1"/>
    <col min="2564" max="2564" width="13.140625" style="1254" customWidth="1"/>
    <col min="2565" max="2565" width="16.42578125" style="1254" customWidth="1"/>
    <col min="2566" max="2816" width="9.7109375" style="1254"/>
    <col min="2817" max="2817" width="33.85546875" style="1254" customWidth="1"/>
    <col min="2818" max="2818" width="11" style="1254" customWidth="1"/>
    <col min="2819" max="2819" width="12.42578125" style="1254" customWidth="1"/>
    <col min="2820" max="2820" width="13.140625" style="1254" customWidth="1"/>
    <col min="2821" max="2821" width="16.42578125" style="1254" customWidth="1"/>
    <col min="2822" max="3072" width="9.7109375" style="1254"/>
    <col min="3073" max="3073" width="33.85546875" style="1254" customWidth="1"/>
    <col min="3074" max="3074" width="11" style="1254" customWidth="1"/>
    <col min="3075" max="3075" width="12.42578125" style="1254" customWidth="1"/>
    <col min="3076" max="3076" width="13.140625" style="1254" customWidth="1"/>
    <col min="3077" max="3077" width="16.42578125" style="1254" customWidth="1"/>
    <col min="3078" max="3328" width="9.7109375" style="1254"/>
    <col min="3329" max="3329" width="33.85546875" style="1254" customWidth="1"/>
    <col min="3330" max="3330" width="11" style="1254" customWidth="1"/>
    <col min="3331" max="3331" width="12.42578125" style="1254" customWidth="1"/>
    <col min="3332" max="3332" width="13.140625" style="1254" customWidth="1"/>
    <col min="3333" max="3333" width="16.42578125" style="1254" customWidth="1"/>
    <col min="3334" max="3584" width="9.7109375" style="1254"/>
    <col min="3585" max="3585" width="33.85546875" style="1254" customWidth="1"/>
    <col min="3586" max="3586" width="11" style="1254" customWidth="1"/>
    <col min="3587" max="3587" width="12.42578125" style="1254" customWidth="1"/>
    <col min="3588" max="3588" width="13.140625" style="1254" customWidth="1"/>
    <col min="3589" max="3589" width="16.42578125" style="1254" customWidth="1"/>
    <col min="3590" max="3840" width="9.7109375" style="1254"/>
    <col min="3841" max="3841" width="33.85546875" style="1254" customWidth="1"/>
    <col min="3842" max="3842" width="11" style="1254" customWidth="1"/>
    <col min="3843" max="3843" width="12.42578125" style="1254" customWidth="1"/>
    <col min="3844" max="3844" width="13.140625" style="1254" customWidth="1"/>
    <col min="3845" max="3845" width="16.42578125" style="1254" customWidth="1"/>
    <col min="3846" max="4096" width="9.7109375" style="1254"/>
    <col min="4097" max="4097" width="33.85546875" style="1254" customWidth="1"/>
    <col min="4098" max="4098" width="11" style="1254" customWidth="1"/>
    <col min="4099" max="4099" width="12.42578125" style="1254" customWidth="1"/>
    <col min="4100" max="4100" width="13.140625" style="1254" customWidth="1"/>
    <col min="4101" max="4101" width="16.42578125" style="1254" customWidth="1"/>
    <col min="4102" max="4352" width="9.7109375" style="1254"/>
    <col min="4353" max="4353" width="33.85546875" style="1254" customWidth="1"/>
    <col min="4354" max="4354" width="11" style="1254" customWidth="1"/>
    <col min="4355" max="4355" width="12.42578125" style="1254" customWidth="1"/>
    <col min="4356" max="4356" width="13.140625" style="1254" customWidth="1"/>
    <col min="4357" max="4357" width="16.42578125" style="1254" customWidth="1"/>
    <col min="4358" max="4608" width="9.7109375" style="1254"/>
    <col min="4609" max="4609" width="33.85546875" style="1254" customWidth="1"/>
    <col min="4610" max="4610" width="11" style="1254" customWidth="1"/>
    <col min="4611" max="4611" width="12.42578125" style="1254" customWidth="1"/>
    <col min="4612" max="4612" width="13.140625" style="1254" customWidth="1"/>
    <col min="4613" max="4613" width="16.42578125" style="1254" customWidth="1"/>
    <col min="4614" max="4864" width="9.7109375" style="1254"/>
    <col min="4865" max="4865" width="33.85546875" style="1254" customWidth="1"/>
    <col min="4866" max="4866" width="11" style="1254" customWidth="1"/>
    <col min="4867" max="4867" width="12.42578125" style="1254" customWidth="1"/>
    <col min="4868" max="4868" width="13.140625" style="1254" customWidth="1"/>
    <col min="4869" max="4869" width="16.42578125" style="1254" customWidth="1"/>
    <col min="4870" max="5120" width="9.7109375" style="1254"/>
    <col min="5121" max="5121" width="33.85546875" style="1254" customWidth="1"/>
    <col min="5122" max="5122" width="11" style="1254" customWidth="1"/>
    <col min="5123" max="5123" width="12.42578125" style="1254" customWidth="1"/>
    <col min="5124" max="5124" width="13.140625" style="1254" customWidth="1"/>
    <col min="5125" max="5125" width="16.42578125" style="1254" customWidth="1"/>
    <col min="5126" max="5376" width="9.7109375" style="1254"/>
    <col min="5377" max="5377" width="33.85546875" style="1254" customWidth="1"/>
    <col min="5378" max="5378" width="11" style="1254" customWidth="1"/>
    <col min="5379" max="5379" width="12.42578125" style="1254" customWidth="1"/>
    <col min="5380" max="5380" width="13.140625" style="1254" customWidth="1"/>
    <col min="5381" max="5381" width="16.42578125" style="1254" customWidth="1"/>
    <col min="5382" max="5632" width="9.7109375" style="1254"/>
    <col min="5633" max="5633" width="33.85546875" style="1254" customWidth="1"/>
    <col min="5634" max="5634" width="11" style="1254" customWidth="1"/>
    <col min="5635" max="5635" width="12.42578125" style="1254" customWidth="1"/>
    <col min="5636" max="5636" width="13.140625" style="1254" customWidth="1"/>
    <col min="5637" max="5637" width="16.42578125" style="1254" customWidth="1"/>
    <col min="5638" max="5888" width="9.7109375" style="1254"/>
    <col min="5889" max="5889" width="33.85546875" style="1254" customWidth="1"/>
    <col min="5890" max="5890" width="11" style="1254" customWidth="1"/>
    <col min="5891" max="5891" width="12.42578125" style="1254" customWidth="1"/>
    <col min="5892" max="5892" width="13.140625" style="1254" customWidth="1"/>
    <col min="5893" max="5893" width="16.42578125" style="1254" customWidth="1"/>
    <col min="5894" max="6144" width="9.7109375" style="1254"/>
    <col min="6145" max="6145" width="33.85546875" style="1254" customWidth="1"/>
    <col min="6146" max="6146" width="11" style="1254" customWidth="1"/>
    <col min="6147" max="6147" width="12.42578125" style="1254" customWidth="1"/>
    <col min="6148" max="6148" width="13.140625" style="1254" customWidth="1"/>
    <col min="6149" max="6149" width="16.42578125" style="1254" customWidth="1"/>
    <col min="6150" max="6400" width="9.7109375" style="1254"/>
    <col min="6401" max="6401" width="33.85546875" style="1254" customWidth="1"/>
    <col min="6402" max="6402" width="11" style="1254" customWidth="1"/>
    <col min="6403" max="6403" width="12.42578125" style="1254" customWidth="1"/>
    <col min="6404" max="6404" width="13.140625" style="1254" customWidth="1"/>
    <col min="6405" max="6405" width="16.42578125" style="1254" customWidth="1"/>
    <col min="6406" max="6656" width="9.7109375" style="1254"/>
    <col min="6657" max="6657" width="33.85546875" style="1254" customWidth="1"/>
    <col min="6658" max="6658" width="11" style="1254" customWidth="1"/>
    <col min="6659" max="6659" width="12.42578125" style="1254" customWidth="1"/>
    <col min="6660" max="6660" width="13.140625" style="1254" customWidth="1"/>
    <col min="6661" max="6661" width="16.42578125" style="1254" customWidth="1"/>
    <col min="6662" max="6912" width="9.7109375" style="1254"/>
    <col min="6913" max="6913" width="33.85546875" style="1254" customWidth="1"/>
    <col min="6914" max="6914" width="11" style="1254" customWidth="1"/>
    <col min="6915" max="6915" width="12.42578125" style="1254" customWidth="1"/>
    <col min="6916" max="6916" width="13.140625" style="1254" customWidth="1"/>
    <col min="6917" max="6917" width="16.42578125" style="1254" customWidth="1"/>
    <col min="6918" max="7168" width="9.7109375" style="1254"/>
    <col min="7169" max="7169" width="33.85546875" style="1254" customWidth="1"/>
    <col min="7170" max="7170" width="11" style="1254" customWidth="1"/>
    <col min="7171" max="7171" width="12.42578125" style="1254" customWidth="1"/>
    <col min="7172" max="7172" width="13.140625" style="1254" customWidth="1"/>
    <col min="7173" max="7173" width="16.42578125" style="1254" customWidth="1"/>
    <col min="7174" max="7424" width="9.7109375" style="1254"/>
    <col min="7425" max="7425" width="33.85546875" style="1254" customWidth="1"/>
    <col min="7426" max="7426" width="11" style="1254" customWidth="1"/>
    <col min="7427" max="7427" width="12.42578125" style="1254" customWidth="1"/>
    <col min="7428" max="7428" width="13.140625" style="1254" customWidth="1"/>
    <col min="7429" max="7429" width="16.42578125" style="1254" customWidth="1"/>
    <col min="7430" max="7680" width="9.7109375" style="1254"/>
    <col min="7681" max="7681" width="33.85546875" style="1254" customWidth="1"/>
    <col min="7682" max="7682" width="11" style="1254" customWidth="1"/>
    <col min="7683" max="7683" width="12.42578125" style="1254" customWidth="1"/>
    <col min="7684" max="7684" width="13.140625" style="1254" customWidth="1"/>
    <col min="7685" max="7685" width="16.42578125" style="1254" customWidth="1"/>
    <col min="7686" max="7936" width="9.7109375" style="1254"/>
    <col min="7937" max="7937" width="33.85546875" style="1254" customWidth="1"/>
    <col min="7938" max="7938" width="11" style="1254" customWidth="1"/>
    <col min="7939" max="7939" width="12.42578125" style="1254" customWidth="1"/>
    <col min="7940" max="7940" width="13.140625" style="1254" customWidth="1"/>
    <col min="7941" max="7941" width="16.42578125" style="1254" customWidth="1"/>
    <col min="7942" max="8192" width="9.7109375" style="1254"/>
    <col min="8193" max="8193" width="33.85546875" style="1254" customWidth="1"/>
    <col min="8194" max="8194" width="11" style="1254" customWidth="1"/>
    <col min="8195" max="8195" width="12.42578125" style="1254" customWidth="1"/>
    <col min="8196" max="8196" width="13.140625" style="1254" customWidth="1"/>
    <col min="8197" max="8197" width="16.42578125" style="1254" customWidth="1"/>
    <col min="8198" max="8448" width="9.7109375" style="1254"/>
    <col min="8449" max="8449" width="33.85546875" style="1254" customWidth="1"/>
    <col min="8450" max="8450" width="11" style="1254" customWidth="1"/>
    <col min="8451" max="8451" width="12.42578125" style="1254" customWidth="1"/>
    <col min="8452" max="8452" width="13.140625" style="1254" customWidth="1"/>
    <col min="8453" max="8453" width="16.42578125" style="1254" customWidth="1"/>
    <col min="8454" max="8704" width="9.7109375" style="1254"/>
    <col min="8705" max="8705" width="33.85546875" style="1254" customWidth="1"/>
    <col min="8706" max="8706" width="11" style="1254" customWidth="1"/>
    <col min="8707" max="8707" width="12.42578125" style="1254" customWidth="1"/>
    <col min="8708" max="8708" width="13.140625" style="1254" customWidth="1"/>
    <col min="8709" max="8709" width="16.42578125" style="1254" customWidth="1"/>
    <col min="8710" max="8960" width="9.7109375" style="1254"/>
    <col min="8961" max="8961" width="33.85546875" style="1254" customWidth="1"/>
    <col min="8962" max="8962" width="11" style="1254" customWidth="1"/>
    <col min="8963" max="8963" width="12.42578125" style="1254" customWidth="1"/>
    <col min="8964" max="8964" width="13.140625" style="1254" customWidth="1"/>
    <col min="8965" max="8965" width="16.42578125" style="1254" customWidth="1"/>
    <col min="8966" max="9216" width="9.7109375" style="1254"/>
    <col min="9217" max="9217" width="33.85546875" style="1254" customWidth="1"/>
    <col min="9218" max="9218" width="11" style="1254" customWidth="1"/>
    <col min="9219" max="9219" width="12.42578125" style="1254" customWidth="1"/>
    <col min="9220" max="9220" width="13.140625" style="1254" customWidth="1"/>
    <col min="9221" max="9221" width="16.42578125" style="1254" customWidth="1"/>
    <col min="9222" max="9472" width="9.7109375" style="1254"/>
    <col min="9473" max="9473" width="33.85546875" style="1254" customWidth="1"/>
    <col min="9474" max="9474" width="11" style="1254" customWidth="1"/>
    <col min="9475" max="9475" width="12.42578125" style="1254" customWidth="1"/>
    <col min="9476" max="9476" width="13.140625" style="1254" customWidth="1"/>
    <col min="9477" max="9477" width="16.42578125" style="1254" customWidth="1"/>
    <col min="9478" max="9728" width="9.7109375" style="1254"/>
    <col min="9729" max="9729" width="33.85546875" style="1254" customWidth="1"/>
    <col min="9730" max="9730" width="11" style="1254" customWidth="1"/>
    <col min="9731" max="9731" width="12.42578125" style="1254" customWidth="1"/>
    <col min="9732" max="9732" width="13.140625" style="1254" customWidth="1"/>
    <col min="9733" max="9733" width="16.42578125" style="1254" customWidth="1"/>
    <col min="9734" max="9984" width="9.7109375" style="1254"/>
    <col min="9985" max="9985" width="33.85546875" style="1254" customWidth="1"/>
    <col min="9986" max="9986" width="11" style="1254" customWidth="1"/>
    <col min="9987" max="9987" width="12.42578125" style="1254" customWidth="1"/>
    <col min="9988" max="9988" width="13.140625" style="1254" customWidth="1"/>
    <col min="9989" max="9989" width="16.42578125" style="1254" customWidth="1"/>
    <col min="9990" max="10240" width="9.7109375" style="1254"/>
    <col min="10241" max="10241" width="33.85546875" style="1254" customWidth="1"/>
    <col min="10242" max="10242" width="11" style="1254" customWidth="1"/>
    <col min="10243" max="10243" width="12.42578125" style="1254" customWidth="1"/>
    <col min="10244" max="10244" width="13.140625" style="1254" customWidth="1"/>
    <col min="10245" max="10245" width="16.42578125" style="1254" customWidth="1"/>
    <col min="10246" max="10496" width="9.7109375" style="1254"/>
    <col min="10497" max="10497" width="33.85546875" style="1254" customWidth="1"/>
    <col min="10498" max="10498" width="11" style="1254" customWidth="1"/>
    <col min="10499" max="10499" width="12.42578125" style="1254" customWidth="1"/>
    <col min="10500" max="10500" width="13.140625" style="1254" customWidth="1"/>
    <col min="10501" max="10501" width="16.42578125" style="1254" customWidth="1"/>
    <col min="10502" max="10752" width="9.7109375" style="1254"/>
    <col min="10753" max="10753" width="33.85546875" style="1254" customWidth="1"/>
    <col min="10754" max="10754" width="11" style="1254" customWidth="1"/>
    <col min="10755" max="10755" width="12.42578125" style="1254" customWidth="1"/>
    <col min="10756" max="10756" width="13.140625" style="1254" customWidth="1"/>
    <col min="10757" max="10757" width="16.42578125" style="1254" customWidth="1"/>
    <col min="10758" max="11008" width="9.7109375" style="1254"/>
    <col min="11009" max="11009" width="33.85546875" style="1254" customWidth="1"/>
    <col min="11010" max="11010" width="11" style="1254" customWidth="1"/>
    <col min="11011" max="11011" width="12.42578125" style="1254" customWidth="1"/>
    <col min="11012" max="11012" width="13.140625" style="1254" customWidth="1"/>
    <col min="11013" max="11013" width="16.42578125" style="1254" customWidth="1"/>
    <col min="11014" max="11264" width="9.7109375" style="1254"/>
    <col min="11265" max="11265" width="33.85546875" style="1254" customWidth="1"/>
    <col min="11266" max="11266" width="11" style="1254" customWidth="1"/>
    <col min="11267" max="11267" width="12.42578125" style="1254" customWidth="1"/>
    <col min="11268" max="11268" width="13.140625" style="1254" customWidth="1"/>
    <col min="11269" max="11269" width="16.42578125" style="1254" customWidth="1"/>
    <col min="11270" max="11520" width="9.7109375" style="1254"/>
    <col min="11521" max="11521" width="33.85546875" style="1254" customWidth="1"/>
    <col min="11522" max="11522" width="11" style="1254" customWidth="1"/>
    <col min="11523" max="11523" width="12.42578125" style="1254" customWidth="1"/>
    <col min="11524" max="11524" width="13.140625" style="1254" customWidth="1"/>
    <col min="11525" max="11525" width="16.42578125" style="1254" customWidth="1"/>
    <col min="11526" max="11776" width="9.7109375" style="1254"/>
    <col min="11777" max="11777" width="33.85546875" style="1254" customWidth="1"/>
    <col min="11778" max="11778" width="11" style="1254" customWidth="1"/>
    <col min="11779" max="11779" width="12.42578125" style="1254" customWidth="1"/>
    <col min="11780" max="11780" width="13.140625" style="1254" customWidth="1"/>
    <col min="11781" max="11781" width="16.42578125" style="1254" customWidth="1"/>
    <col min="11782" max="12032" width="9.7109375" style="1254"/>
    <col min="12033" max="12033" width="33.85546875" style="1254" customWidth="1"/>
    <col min="12034" max="12034" width="11" style="1254" customWidth="1"/>
    <col min="12035" max="12035" width="12.42578125" style="1254" customWidth="1"/>
    <col min="12036" max="12036" width="13.140625" style="1254" customWidth="1"/>
    <col min="12037" max="12037" width="16.42578125" style="1254" customWidth="1"/>
    <col min="12038" max="12288" width="9.7109375" style="1254"/>
    <col min="12289" max="12289" width="33.85546875" style="1254" customWidth="1"/>
    <col min="12290" max="12290" width="11" style="1254" customWidth="1"/>
    <col min="12291" max="12291" width="12.42578125" style="1254" customWidth="1"/>
    <col min="12292" max="12292" width="13.140625" style="1254" customWidth="1"/>
    <col min="12293" max="12293" width="16.42578125" style="1254" customWidth="1"/>
    <col min="12294" max="12544" width="9.7109375" style="1254"/>
    <col min="12545" max="12545" width="33.85546875" style="1254" customWidth="1"/>
    <col min="12546" max="12546" width="11" style="1254" customWidth="1"/>
    <col min="12547" max="12547" width="12.42578125" style="1254" customWidth="1"/>
    <col min="12548" max="12548" width="13.140625" style="1254" customWidth="1"/>
    <col min="12549" max="12549" width="16.42578125" style="1254" customWidth="1"/>
    <col min="12550" max="12800" width="9.7109375" style="1254"/>
    <col min="12801" max="12801" width="33.85546875" style="1254" customWidth="1"/>
    <col min="12802" max="12802" width="11" style="1254" customWidth="1"/>
    <col min="12803" max="12803" width="12.42578125" style="1254" customWidth="1"/>
    <col min="12804" max="12804" width="13.140625" style="1254" customWidth="1"/>
    <col min="12805" max="12805" width="16.42578125" style="1254" customWidth="1"/>
    <col min="12806" max="13056" width="9.7109375" style="1254"/>
    <col min="13057" max="13057" width="33.85546875" style="1254" customWidth="1"/>
    <col min="13058" max="13058" width="11" style="1254" customWidth="1"/>
    <col min="13059" max="13059" width="12.42578125" style="1254" customWidth="1"/>
    <col min="13060" max="13060" width="13.140625" style="1254" customWidth="1"/>
    <col min="13061" max="13061" width="16.42578125" style="1254" customWidth="1"/>
    <col min="13062" max="13312" width="9.7109375" style="1254"/>
    <col min="13313" max="13313" width="33.85546875" style="1254" customWidth="1"/>
    <col min="13314" max="13314" width="11" style="1254" customWidth="1"/>
    <col min="13315" max="13315" width="12.42578125" style="1254" customWidth="1"/>
    <col min="13316" max="13316" width="13.140625" style="1254" customWidth="1"/>
    <col min="13317" max="13317" width="16.42578125" style="1254" customWidth="1"/>
    <col min="13318" max="13568" width="9.7109375" style="1254"/>
    <col min="13569" max="13569" width="33.85546875" style="1254" customWidth="1"/>
    <col min="13570" max="13570" width="11" style="1254" customWidth="1"/>
    <col min="13571" max="13571" width="12.42578125" style="1254" customWidth="1"/>
    <col min="13572" max="13572" width="13.140625" style="1254" customWidth="1"/>
    <col min="13573" max="13573" width="16.42578125" style="1254" customWidth="1"/>
    <col min="13574" max="13824" width="9.7109375" style="1254"/>
    <col min="13825" max="13825" width="33.85546875" style="1254" customWidth="1"/>
    <col min="13826" max="13826" width="11" style="1254" customWidth="1"/>
    <col min="13827" max="13827" width="12.42578125" style="1254" customWidth="1"/>
    <col min="13828" max="13828" width="13.140625" style="1254" customWidth="1"/>
    <col min="13829" max="13829" width="16.42578125" style="1254" customWidth="1"/>
    <col min="13830" max="14080" width="9.7109375" style="1254"/>
    <col min="14081" max="14081" width="33.85546875" style="1254" customWidth="1"/>
    <col min="14082" max="14082" width="11" style="1254" customWidth="1"/>
    <col min="14083" max="14083" width="12.42578125" style="1254" customWidth="1"/>
    <col min="14084" max="14084" width="13.140625" style="1254" customWidth="1"/>
    <col min="14085" max="14085" width="16.42578125" style="1254" customWidth="1"/>
    <col min="14086" max="14336" width="9.7109375" style="1254"/>
    <col min="14337" max="14337" width="33.85546875" style="1254" customWidth="1"/>
    <col min="14338" max="14338" width="11" style="1254" customWidth="1"/>
    <col min="14339" max="14339" width="12.42578125" style="1254" customWidth="1"/>
    <col min="14340" max="14340" width="13.140625" style="1254" customWidth="1"/>
    <col min="14341" max="14341" width="16.42578125" style="1254" customWidth="1"/>
    <col min="14342" max="14592" width="9.7109375" style="1254"/>
    <col min="14593" max="14593" width="33.85546875" style="1254" customWidth="1"/>
    <col min="14594" max="14594" width="11" style="1254" customWidth="1"/>
    <col min="14595" max="14595" width="12.42578125" style="1254" customWidth="1"/>
    <col min="14596" max="14596" width="13.140625" style="1254" customWidth="1"/>
    <col min="14597" max="14597" width="16.42578125" style="1254" customWidth="1"/>
    <col min="14598" max="14848" width="9.7109375" style="1254"/>
    <col min="14849" max="14849" width="33.85546875" style="1254" customWidth="1"/>
    <col min="14850" max="14850" width="11" style="1254" customWidth="1"/>
    <col min="14851" max="14851" width="12.42578125" style="1254" customWidth="1"/>
    <col min="14852" max="14852" width="13.140625" style="1254" customWidth="1"/>
    <col min="14853" max="14853" width="16.42578125" style="1254" customWidth="1"/>
    <col min="14854" max="15104" width="9.7109375" style="1254"/>
    <col min="15105" max="15105" width="33.85546875" style="1254" customWidth="1"/>
    <col min="15106" max="15106" width="11" style="1254" customWidth="1"/>
    <col min="15107" max="15107" width="12.42578125" style="1254" customWidth="1"/>
    <col min="15108" max="15108" width="13.140625" style="1254" customWidth="1"/>
    <col min="15109" max="15109" width="16.42578125" style="1254" customWidth="1"/>
    <col min="15110" max="15360" width="9.7109375" style="1254"/>
    <col min="15361" max="15361" width="33.85546875" style="1254" customWidth="1"/>
    <col min="15362" max="15362" width="11" style="1254" customWidth="1"/>
    <col min="15363" max="15363" width="12.42578125" style="1254" customWidth="1"/>
    <col min="15364" max="15364" width="13.140625" style="1254" customWidth="1"/>
    <col min="15365" max="15365" width="16.42578125" style="1254" customWidth="1"/>
    <col min="15366" max="15616" width="9.7109375" style="1254"/>
    <col min="15617" max="15617" width="33.85546875" style="1254" customWidth="1"/>
    <col min="15618" max="15618" width="11" style="1254" customWidth="1"/>
    <col min="15619" max="15619" width="12.42578125" style="1254" customWidth="1"/>
    <col min="15620" max="15620" width="13.140625" style="1254" customWidth="1"/>
    <col min="15621" max="15621" width="16.42578125" style="1254" customWidth="1"/>
    <col min="15622" max="15872" width="9.7109375" style="1254"/>
    <col min="15873" max="15873" width="33.85546875" style="1254" customWidth="1"/>
    <col min="15874" max="15874" width="11" style="1254" customWidth="1"/>
    <col min="15875" max="15875" width="12.42578125" style="1254" customWidth="1"/>
    <col min="15876" max="15876" width="13.140625" style="1254" customWidth="1"/>
    <col min="15877" max="15877" width="16.42578125" style="1254" customWidth="1"/>
    <col min="15878" max="16128" width="9.7109375" style="1254"/>
    <col min="16129" max="16129" width="33.85546875" style="1254" customWidth="1"/>
    <col min="16130" max="16130" width="11" style="1254" customWidth="1"/>
    <col min="16131" max="16131" width="12.42578125" style="1254" customWidth="1"/>
    <col min="16132" max="16132" width="13.140625" style="1254" customWidth="1"/>
    <col min="16133" max="16133" width="16.42578125" style="1254" customWidth="1"/>
    <col min="16134" max="16384" width="9.7109375" style="1254"/>
  </cols>
  <sheetData>
    <row r="1" spans="1:6" ht="15.75" customHeight="1">
      <c r="A1" s="1921" t="s">
        <v>1737</v>
      </c>
      <c r="B1" s="1257"/>
      <c r="C1" s="1257"/>
      <c r="D1" s="1257"/>
      <c r="E1" s="1257"/>
      <c r="F1" s="1257"/>
    </row>
    <row r="2" spans="1:6" ht="23.25" customHeight="1">
      <c r="A2" s="2240" t="s">
        <v>963</v>
      </c>
      <c r="B2" s="2240"/>
      <c r="C2" s="2240"/>
      <c r="D2" s="2240"/>
      <c r="E2" s="2240"/>
    </row>
    <row r="3" spans="1:6" s="1253" customFormat="1" ht="34.5" customHeight="1">
      <c r="A3" s="2241" t="s">
        <v>964</v>
      </c>
      <c r="B3" s="2241"/>
      <c r="C3" s="2241"/>
      <c r="D3" s="2241"/>
      <c r="E3" s="2241"/>
    </row>
    <row r="4" spans="1:6" s="1278" customFormat="1" ht="14.25" customHeight="1">
      <c r="A4" s="1277"/>
      <c r="B4" s="1277"/>
      <c r="C4" s="1277"/>
      <c r="D4" s="1277"/>
      <c r="E4" s="1277"/>
    </row>
    <row r="5" spans="1:6" ht="13.5" customHeight="1">
      <c r="A5" s="1255">
        <v>2016</v>
      </c>
      <c r="B5" s="578"/>
      <c r="C5" s="578"/>
      <c r="D5" s="577"/>
      <c r="E5" s="579" t="s">
        <v>965</v>
      </c>
    </row>
    <row r="6" spans="1:6" ht="17.100000000000001" customHeight="1">
      <c r="A6" s="1279"/>
      <c r="B6" s="2242" t="s">
        <v>966</v>
      </c>
      <c r="C6" s="2243"/>
      <c r="D6" s="2243"/>
      <c r="E6" s="2244"/>
      <c r="F6" s="1269"/>
    </row>
    <row r="7" spans="1:6" ht="17.100000000000001" customHeight="1">
      <c r="A7" s="1280" t="s">
        <v>967</v>
      </c>
      <c r="B7" s="1983" t="s">
        <v>0</v>
      </c>
      <c r="C7" s="1988" t="s">
        <v>968</v>
      </c>
      <c r="D7" s="1988"/>
      <c r="E7" s="115" t="s">
        <v>969</v>
      </c>
      <c r="F7" s="2238"/>
    </row>
    <row r="8" spans="1:6" ht="17.100000000000001" customHeight="1">
      <c r="A8" s="1280" t="s">
        <v>970</v>
      </c>
      <c r="B8" s="1983"/>
      <c r="C8" s="34" t="s">
        <v>971</v>
      </c>
      <c r="D8" s="581" t="s">
        <v>972</v>
      </c>
      <c r="E8" s="115" t="s">
        <v>973</v>
      </c>
      <c r="F8" s="2238"/>
    </row>
    <row r="9" spans="1:6" ht="17.100000000000001" customHeight="1">
      <c r="A9" s="1281"/>
      <c r="B9" s="1984"/>
      <c r="C9" s="116" t="s">
        <v>974</v>
      </c>
      <c r="D9" s="1282" t="s">
        <v>929</v>
      </c>
      <c r="E9" s="116" t="s">
        <v>975</v>
      </c>
    </row>
    <row r="10" spans="1:6" ht="9" customHeight="1">
      <c r="A10" s="582"/>
      <c r="B10" s="582"/>
      <c r="C10" s="577"/>
      <c r="D10" s="582"/>
      <c r="E10" s="582"/>
    </row>
    <row r="11" spans="1:6" s="1262" customFormat="1" ht="15" customHeight="1">
      <c r="A11" s="1245" t="s">
        <v>99</v>
      </c>
      <c r="B11" s="747">
        <f>SUM(B13:B36)</f>
        <v>287002.00000000006</v>
      </c>
      <c r="C11" s="747">
        <f>SUM(C13:C36)</f>
        <v>10774</v>
      </c>
      <c r="D11" s="747">
        <f>SUM(D13:D36)</f>
        <v>1348</v>
      </c>
      <c r="E11" s="747">
        <f>SUM(E13:E36)</f>
        <v>274880</v>
      </c>
    </row>
    <row r="12" spans="1:6" s="1262" customFormat="1" ht="9.75" customHeight="1">
      <c r="A12" s="1245"/>
      <c r="B12" s="747"/>
      <c r="C12" s="593"/>
      <c r="D12" s="593"/>
      <c r="E12" s="747"/>
    </row>
    <row r="13" spans="1:6" s="574" customFormat="1" ht="18" customHeight="1">
      <c r="A13" s="577" t="s">
        <v>976</v>
      </c>
      <c r="B13" s="747">
        <f>+C13+D13+E13</f>
        <v>8110.9999999999936</v>
      </c>
      <c r="C13" s="757">
        <v>193.99999999999989</v>
      </c>
      <c r="D13" s="757">
        <v>15</v>
      </c>
      <c r="E13" s="757">
        <v>7901.9999999999936</v>
      </c>
    </row>
    <row r="14" spans="1:6" s="574" customFormat="1" ht="18" customHeight="1">
      <c r="A14" s="608" t="s">
        <v>977</v>
      </c>
      <c r="B14" s="747">
        <f>+C14+D14+E14</f>
        <v>869.00000000000045</v>
      </c>
      <c r="C14" s="757">
        <v>9.0000000000000018</v>
      </c>
      <c r="D14" s="757">
        <v>173</v>
      </c>
      <c r="E14" s="757">
        <v>687.00000000000045</v>
      </c>
      <c r="F14" s="574" t="s">
        <v>73</v>
      </c>
    </row>
    <row r="15" spans="1:6" s="574" customFormat="1" ht="18" customHeight="1">
      <c r="A15" s="608" t="s">
        <v>978</v>
      </c>
      <c r="B15" s="747">
        <f>+C15+D15+E15</f>
        <v>18985.000000000018</v>
      </c>
      <c r="C15" s="757">
        <v>0</v>
      </c>
      <c r="D15" s="757">
        <v>0</v>
      </c>
      <c r="E15" s="757">
        <v>18985.000000000018</v>
      </c>
    </row>
    <row r="16" spans="1:6" s="574" customFormat="1" ht="18" customHeight="1">
      <c r="A16" s="608" t="s">
        <v>979</v>
      </c>
      <c r="B16" s="747">
        <f>+C16+D16+E16</f>
        <v>17761.000000000015</v>
      </c>
      <c r="C16" s="757">
        <v>16.000000000000004</v>
      </c>
      <c r="D16" s="757">
        <v>0</v>
      </c>
      <c r="E16" s="757">
        <v>17745.000000000015</v>
      </c>
    </row>
    <row r="17" spans="1:5" s="574" customFormat="1" ht="11.25" customHeight="1">
      <c r="A17" s="608"/>
      <c r="B17" s="747"/>
      <c r="C17" s="757"/>
      <c r="D17" s="757"/>
      <c r="E17" s="757"/>
    </row>
    <row r="18" spans="1:5" s="574" customFormat="1" ht="18" customHeight="1">
      <c r="A18" s="608" t="s">
        <v>980</v>
      </c>
      <c r="B18" s="747">
        <f>+C18+D18+E18</f>
        <v>31597.000000000007</v>
      </c>
      <c r="C18" s="757">
        <v>1156</v>
      </c>
      <c r="D18" s="757">
        <v>0</v>
      </c>
      <c r="E18" s="757">
        <v>30441.000000000007</v>
      </c>
    </row>
    <row r="19" spans="1:5" s="574" customFormat="1" ht="18" customHeight="1">
      <c r="A19" s="608" t="s">
        <v>981</v>
      </c>
      <c r="B19" s="747">
        <f>+C19+D19+E19</f>
        <v>17697</v>
      </c>
      <c r="C19" s="757">
        <v>952.00000000000011</v>
      </c>
      <c r="D19" s="757">
        <v>114</v>
      </c>
      <c r="E19" s="757">
        <v>16631</v>
      </c>
    </row>
    <row r="20" spans="1:5" s="574" customFormat="1" ht="18" customHeight="1">
      <c r="A20" s="608" t="s">
        <v>982</v>
      </c>
      <c r="B20" s="747">
        <f>+C20+D20+E20</f>
        <v>31570.000000000036</v>
      </c>
      <c r="C20" s="757">
        <v>25.999999999999996</v>
      </c>
      <c r="D20" s="757">
        <v>9</v>
      </c>
      <c r="E20" s="757">
        <v>31535.000000000036</v>
      </c>
    </row>
    <row r="21" spans="1:5" s="574" customFormat="1" ht="18" customHeight="1">
      <c r="A21" s="608" t="s">
        <v>983</v>
      </c>
      <c r="B21" s="747">
        <f>+C21+D21+E21</f>
        <v>5660.9999999999918</v>
      </c>
      <c r="C21" s="757">
        <v>10</v>
      </c>
      <c r="D21" s="757">
        <v>2.9999999999999996</v>
      </c>
      <c r="E21" s="757">
        <v>5647.9999999999918</v>
      </c>
    </row>
    <row r="22" spans="1:5" s="574" customFormat="1" ht="16.5" customHeight="1">
      <c r="A22" s="608"/>
      <c r="B22" s="747"/>
      <c r="C22" s="757"/>
      <c r="D22" s="757"/>
      <c r="E22" s="757"/>
    </row>
    <row r="23" spans="1:5" s="574" customFormat="1" ht="18" customHeight="1">
      <c r="A23" s="608" t="s">
        <v>984</v>
      </c>
      <c r="B23" s="747">
        <f>+C23+D23+E23</f>
        <v>7866.9999999999991</v>
      </c>
      <c r="C23" s="757">
        <v>514.99999999999977</v>
      </c>
      <c r="D23" s="757">
        <v>140.99999999999994</v>
      </c>
      <c r="E23" s="757">
        <v>7210.9999999999991</v>
      </c>
    </row>
    <row r="24" spans="1:5" s="574" customFormat="1" ht="18" customHeight="1">
      <c r="A24" s="608" t="s">
        <v>985</v>
      </c>
      <c r="B24" s="747">
        <f>+C24+D24+E24</f>
        <v>36965.999999999964</v>
      </c>
      <c r="C24" s="757">
        <v>1141</v>
      </c>
      <c r="D24" s="757">
        <v>72</v>
      </c>
      <c r="E24" s="757">
        <v>35752.999999999964</v>
      </c>
    </row>
    <row r="25" spans="1:5" s="574" customFormat="1" ht="18" customHeight="1">
      <c r="A25" s="608" t="s">
        <v>986</v>
      </c>
      <c r="B25" s="747">
        <f>+C25+D25+E25</f>
        <v>1448.0000000000018</v>
      </c>
      <c r="C25" s="757">
        <v>98</v>
      </c>
      <c r="D25" s="757">
        <v>0</v>
      </c>
      <c r="E25" s="757">
        <v>1350.0000000000018</v>
      </c>
    </row>
    <row r="26" spans="1:5" s="574" customFormat="1" ht="18" customHeight="1">
      <c r="A26" s="608" t="s">
        <v>987</v>
      </c>
      <c r="B26" s="747">
        <f>+C26+D26+E26</f>
        <v>4634.0000000000045</v>
      </c>
      <c r="C26" s="757">
        <v>75.000000000000014</v>
      </c>
      <c r="D26" s="757">
        <v>35</v>
      </c>
      <c r="E26" s="757">
        <v>4524.0000000000045</v>
      </c>
    </row>
    <row r="27" spans="1:5" s="574" customFormat="1" ht="18" customHeight="1">
      <c r="A27" s="608"/>
      <c r="B27" s="747"/>
      <c r="C27" s="757"/>
      <c r="D27" s="757"/>
      <c r="E27" s="757"/>
    </row>
    <row r="28" spans="1:5" s="574" customFormat="1" ht="18" customHeight="1">
      <c r="A28" s="608" t="s">
        <v>988</v>
      </c>
      <c r="B28" s="747">
        <f>+C28+D28+E28</f>
        <v>6560.0000000000082</v>
      </c>
      <c r="C28" s="757">
        <v>326</v>
      </c>
      <c r="D28" s="757">
        <v>113.00000000000001</v>
      </c>
      <c r="E28" s="757">
        <v>6121.0000000000082</v>
      </c>
    </row>
    <row r="29" spans="1:5" s="574" customFormat="1" ht="18" customHeight="1">
      <c r="A29" s="608" t="s">
        <v>989</v>
      </c>
      <c r="B29" s="747">
        <f>+C29+D29+E29</f>
        <v>1661.0000000000005</v>
      </c>
      <c r="C29" s="757">
        <v>28</v>
      </c>
      <c r="D29" s="757">
        <v>38.999999999999993</v>
      </c>
      <c r="E29" s="757">
        <v>1594.0000000000005</v>
      </c>
    </row>
    <row r="30" spans="1:5" s="574" customFormat="1" ht="18" customHeight="1">
      <c r="A30" s="608" t="s">
        <v>990</v>
      </c>
      <c r="B30" s="747">
        <f>+C30+D30+E30</f>
        <v>1111.0000000000007</v>
      </c>
      <c r="C30" s="757">
        <v>0</v>
      </c>
      <c r="D30" s="757">
        <v>0</v>
      </c>
      <c r="E30" s="757">
        <v>1111.0000000000007</v>
      </c>
    </row>
    <row r="31" spans="1:5" s="574" customFormat="1" ht="18" customHeight="1">
      <c r="A31" s="608" t="s">
        <v>991</v>
      </c>
      <c r="B31" s="747">
        <f>+C31+D31+E31</f>
        <v>1225.9999999999986</v>
      </c>
      <c r="C31" s="757">
        <v>1</v>
      </c>
      <c r="D31" s="757">
        <v>13.000000000000002</v>
      </c>
      <c r="E31" s="757">
        <v>1211.9999999999986</v>
      </c>
    </row>
    <row r="32" spans="1:5" s="574" customFormat="1" ht="12" customHeight="1">
      <c r="A32" s="608"/>
      <c r="B32" s="747"/>
      <c r="C32" s="757"/>
      <c r="D32" s="757"/>
      <c r="E32" s="757"/>
    </row>
    <row r="33" spans="1:5" s="574" customFormat="1" ht="18" customHeight="1">
      <c r="A33" s="608" t="s">
        <v>992</v>
      </c>
      <c r="B33" s="747">
        <f>+C33+D33+E33</f>
        <v>54646.000000000022</v>
      </c>
      <c r="C33" s="757">
        <v>5451.9999999999991</v>
      </c>
      <c r="D33" s="757">
        <v>615</v>
      </c>
      <c r="E33" s="757">
        <v>48579.000000000022</v>
      </c>
    </row>
    <row r="34" spans="1:5" s="574" customFormat="1" ht="18" customHeight="1">
      <c r="A34" s="608" t="s">
        <v>993</v>
      </c>
      <c r="B34" s="747">
        <f>+C34+D34+E34</f>
        <v>1335.9999999999989</v>
      </c>
      <c r="C34" s="757">
        <v>34.999999999999993</v>
      </c>
      <c r="D34" s="757">
        <v>0</v>
      </c>
      <c r="E34" s="757">
        <v>1300.9999999999989</v>
      </c>
    </row>
    <row r="35" spans="1:5" s="574" customFormat="1" ht="18" customHeight="1">
      <c r="A35" s="608" t="s">
        <v>994</v>
      </c>
      <c r="B35" s="747">
        <f>+C35+D35+E35</f>
        <v>373.99999999999955</v>
      </c>
      <c r="C35" s="757">
        <v>1</v>
      </c>
      <c r="D35" s="757">
        <v>0</v>
      </c>
      <c r="E35" s="757">
        <v>372.99999999999955</v>
      </c>
    </row>
    <row r="36" spans="1:5" s="574" customFormat="1" ht="18" customHeight="1">
      <c r="A36" s="582" t="s">
        <v>995</v>
      </c>
      <c r="B36" s="747">
        <f>+C36+D36+E36</f>
        <v>36921.999999999985</v>
      </c>
      <c r="C36" s="757">
        <v>739.00000000000023</v>
      </c>
      <c r="D36" s="757">
        <v>6.0000000000000018</v>
      </c>
      <c r="E36" s="757">
        <v>36176.999999999985</v>
      </c>
    </row>
    <row r="37" spans="1:5" ht="9" customHeight="1" thickBot="1">
      <c r="A37" s="614"/>
      <c r="B37" s="1283"/>
      <c r="C37" s="1283"/>
      <c r="D37" s="1283"/>
      <c r="E37" s="1283"/>
    </row>
    <row r="38" spans="1:5" ht="3" customHeight="1" thickTop="1">
      <c r="A38" s="2239"/>
      <c r="B38" s="2239"/>
      <c r="C38" s="2239"/>
      <c r="D38" s="2239"/>
      <c r="E38" s="2239"/>
    </row>
    <row r="39" spans="1:5" ht="9.75" customHeight="1">
      <c r="A39" s="2239" t="s">
        <v>996</v>
      </c>
      <c r="B39" s="2239"/>
      <c r="C39" s="2239"/>
      <c r="D39" s="2239"/>
      <c r="E39" s="2239"/>
    </row>
    <row r="40" spans="1:5" s="1252" customFormat="1" ht="17.25" customHeight="1">
      <c r="A40" s="2210" t="s">
        <v>930</v>
      </c>
      <c r="B40" s="2210"/>
      <c r="C40" s="2210"/>
      <c r="D40" s="2210"/>
      <c r="E40" s="2210"/>
    </row>
    <row r="41" spans="1:5" ht="15" customHeight="1">
      <c r="A41" s="577"/>
      <c r="B41" s="577"/>
      <c r="C41" s="577"/>
      <c r="D41" s="577"/>
      <c r="E41" s="577"/>
    </row>
    <row r="42" spans="1:5" s="1236" customFormat="1" ht="12" customHeight="1">
      <c r="A42" s="1085" t="s">
        <v>691</v>
      </c>
      <c r="B42" s="577"/>
      <c r="C42" s="577"/>
      <c r="D42" s="577"/>
      <c r="E42" s="577"/>
    </row>
    <row r="43" spans="1:5" s="1236" customFormat="1" ht="9" customHeight="1">
      <c r="A43" s="1090" t="s">
        <v>933</v>
      </c>
      <c r="B43" s="577"/>
      <c r="C43" s="577"/>
      <c r="D43" s="577"/>
      <c r="E43" s="577"/>
    </row>
    <row r="44" spans="1:5" ht="15.95" customHeight="1"/>
    <row r="45" spans="1:5" ht="21.95" customHeight="1"/>
    <row r="46" spans="1:5" ht="21.95" customHeight="1"/>
    <row r="47" spans="1:5" ht="17.100000000000001" customHeight="1"/>
    <row r="48" spans="1:5"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sheetData>
  <mergeCells count="9">
    <mergeCell ref="F7:F8"/>
    <mergeCell ref="A38:E38"/>
    <mergeCell ref="A39:E39"/>
    <mergeCell ref="A40:E40"/>
    <mergeCell ref="A2:E2"/>
    <mergeCell ref="A3:E3"/>
    <mergeCell ref="B6:E6"/>
    <mergeCell ref="B7:B9"/>
    <mergeCell ref="C7:D7"/>
  </mergeCells>
  <hyperlinks>
    <hyperlink ref="A43" r:id="rId1"/>
    <hyperlink ref="A1" location="Índice!A1" display="Voltar ao índice"/>
  </hyperlinks>
  <printOptions gridLinesSet="0"/>
  <pageMargins left="0.78740157480314965" right="0.78740157480314965" top="1.1811023622047243" bottom="0.78740157480314965" header="0" footer="0"/>
  <pageSetup paperSize="9" orientation="portrait" verticalDpi="300" r:id="rId2"/>
  <headerFooter alignWithMargins="0"/>
</worksheet>
</file>

<file path=xl/worksheets/sheet75.xml><?xml version="1.0" encoding="utf-8"?>
<worksheet xmlns="http://schemas.openxmlformats.org/spreadsheetml/2006/main" xmlns:r="http://schemas.openxmlformats.org/officeDocument/2006/relationships">
  <sheetPr syncVertical="1" syncRef="A1" transitionEvaluation="1">
    <pageSetUpPr autoPageBreaks="0"/>
  </sheetPr>
  <dimension ref="A1:H146"/>
  <sheetViews>
    <sheetView showGridLines="0" workbookViewId="0"/>
  </sheetViews>
  <sheetFormatPr defaultColWidth="9.7109375" defaultRowHeight="9"/>
  <cols>
    <col min="1" max="1" width="25.85546875" style="1236" customWidth="1"/>
    <col min="2" max="2" width="10.7109375" style="1236" customWidth="1"/>
    <col min="3" max="4" width="16.85546875" style="1236" customWidth="1"/>
    <col min="5" max="5" width="16.5703125" style="1236" customWidth="1"/>
    <col min="6" max="6" width="10.7109375" style="1236" customWidth="1"/>
    <col min="7" max="7" width="8.7109375" style="1236" customWidth="1"/>
    <col min="8" max="256" width="9.7109375" style="1236"/>
    <col min="257" max="257" width="25.85546875" style="1236" customWidth="1"/>
    <col min="258" max="258" width="10.7109375" style="1236" customWidth="1"/>
    <col min="259" max="260" width="16.85546875" style="1236" customWidth="1"/>
    <col min="261" max="261" width="16.5703125" style="1236" customWidth="1"/>
    <col min="262" max="262" width="10.7109375" style="1236" customWidth="1"/>
    <col min="263" max="263" width="8.7109375" style="1236" customWidth="1"/>
    <col min="264" max="512" width="9.7109375" style="1236"/>
    <col min="513" max="513" width="25.85546875" style="1236" customWidth="1"/>
    <col min="514" max="514" width="10.7109375" style="1236" customWidth="1"/>
    <col min="515" max="516" width="16.85546875" style="1236" customWidth="1"/>
    <col min="517" max="517" width="16.5703125" style="1236" customWidth="1"/>
    <col min="518" max="518" width="10.7109375" style="1236" customWidth="1"/>
    <col min="519" max="519" width="8.7109375" style="1236" customWidth="1"/>
    <col min="520" max="768" width="9.7109375" style="1236"/>
    <col min="769" max="769" width="25.85546875" style="1236" customWidth="1"/>
    <col min="770" max="770" width="10.7109375" style="1236" customWidth="1"/>
    <col min="771" max="772" width="16.85546875" style="1236" customWidth="1"/>
    <col min="773" max="773" width="16.5703125" style="1236" customWidth="1"/>
    <col min="774" max="774" width="10.7109375" style="1236" customWidth="1"/>
    <col min="775" max="775" width="8.7109375" style="1236" customWidth="1"/>
    <col min="776" max="1024" width="9.7109375" style="1236"/>
    <col min="1025" max="1025" width="25.85546875" style="1236" customWidth="1"/>
    <col min="1026" max="1026" width="10.7109375" style="1236" customWidth="1"/>
    <col min="1027" max="1028" width="16.85546875" style="1236" customWidth="1"/>
    <col min="1029" max="1029" width="16.5703125" style="1236" customWidth="1"/>
    <col min="1030" max="1030" width="10.7109375" style="1236" customWidth="1"/>
    <col min="1031" max="1031" width="8.7109375" style="1236" customWidth="1"/>
    <col min="1032" max="1280" width="9.7109375" style="1236"/>
    <col min="1281" max="1281" width="25.85546875" style="1236" customWidth="1"/>
    <col min="1282" max="1282" width="10.7109375" style="1236" customWidth="1"/>
    <col min="1283" max="1284" width="16.85546875" style="1236" customWidth="1"/>
    <col min="1285" max="1285" width="16.5703125" style="1236" customWidth="1"/>
    <col min="1286" max="1286" width="10.7109375" style="1236" customWidth="1"/>
    <col min="1287" max="1287" width="8.7109375" style="1236" customWidth="1"/>
    <col min="1288" max="1536" width="9.7109375" style="1236"/>
    <col min="1537" max="1537" width="25.85546875" style="1236" customWidth="1"/>
    <col min="1538" max="1538" width="10.7109375" style="1236" customWidth="1"/>
    <col min="1539" max="1540" width="16.85546875" style="1236" customWidth="1"/>
    <col min="1541" max="1541" width="16.5703125" style="1236" customWidth="1"/>
    <col min="1542" max="1542" width="10.7109375" style="1236" customWidth="1"/>
    <col min="1543" max="1543" width="8.7109375" style="1236" customWidth="1"/>
    <col min="1544" max="1792" width="9.7109375" style="1236"/>
    <col min="1793" max="1793" width="25.85546875" style="1236" customWidth="1"/>
    <col min="1794" max="1794" width="10.7109375" style="1236" customWidth="1"/>
    <col min="1795" max="1796" width="16.85546875" style="1236" customWidth="1"/>
    <col min="1797" max="1797" width="16.5703125" style="1236" customWidth="1"/>
    <col min="1798" max="1798" width="10.7109375" style="1236" customWidth="1"/>
    <col min="1799" max="1799" width="8.7109375" style="1236" customWidth="1"/>
    <col min="1800" max="2048" width="9.7109375" style="1236"/>
    <col min="2049" max="2049" width="25.85546875" style="1236" customWidth="1"/>
    <col min="2050" max="2050" width="10.7109375" style="1236" customWidth="1"/>
    <col min="2051" max="2052" width="16.85546875" style="1236" customWidth="1"/>
    <col min="2053" max="2053" width="16.5703125" style="1236" customWidth="1"/>
    <col min="2054" max="2054" width="10.7109375" style="1236" customWidth="1"/>
    <col min="2055" max="2055" width="8.7109375" style="1236" customWidth="1"/>
    <col min="2056" max="2304" width="9.7109375" style="1236"/>
    <col min="2305" max="2305" width="25.85546875" style="1236" customWidth="1"/>
    <col min="2306" max="2306" width="10.7109375" style="1236" customWidth="1"/>
    <col min="2307" max="2308" width="16.85546875" style="1236" customWidth="1"/>
    <col min="2309" max="2309" width="16.5703125" style="1236" customWidth="1"/>
    <col min="2310" max="2310" width="10.7109375" style="1236" customWidth="1"/>
    <col min="2311" max="2311" width="8.7109375" style="1236" customWidth="1"/>
    <col min="2312" max="2560" width="9.7109375" style="1236"/>
    <col min="2561" max="2561" width="25.85546875" style="1236" customWidth="1"/>
    <col min="2562" max="2562" width="10.7109375" style="1236" customWidth="1"/>
    <col min="2563" max="2564" width="16.85546875" style="1236" customWidth="1"/>
    <col min="2565" max="2565" width="16.5703125" style="1236" customWidth="1"/>
    <col min="2566" max="2566" width="10.7109375" style="1236" customWidth="1"/>
    <col min="2567" max="2567" width="8.7109375" style="1236" customWidth="1"/>
    <col min="2568" max="2816" width="9.7109375" style="1236"/>
    <col min="2817" max="2817" width="25.85546875" style="1236" customWidth="1"/>
    <col min="2818" max="2818" width="10.7109375" style="1236" customWidth="1"/>
    <col min="2819" max="2820" width="16.85546875" style="1236" customWidth="1"/>
    <col min="2821" max="2821" width="16.5703125" style="1236" customWidth="1"/>
    <col min="2822" max="2822" width="10.7109375" style="1236" customWidth="1"/>
    <col min="2823" max="2823" width="8.7109375" style="1236" customWidth="1"/>
    <col min="2824" max="3072" width="9.7109375" style="1236"/>
    <col min="3073" max="3073" width="25.85546875" style="1236" customWidth="1"/>
    <col min="3074" max="3074" width="10.7109375" style="1236" customWidth="1"/>
    <col min="3075" max="3076" width="16.85546875" style="1236" customWidth="1"/>
    <col min="3077" max="3077" width="16.5703125" style="1236" customWidth="1"/>
    <col min="3078" max="3078" width="10.7109375" style="1236" customWidth="1"/>
    <col min="3079" max="3079" width="8.7109375" style="1236" customWidth="1"/>
    <col min="3080" max="3328" width="9.7109375" style="1236"/>
    <col min="3329" max="3329" width="25.85546875" style="1236" customWidth="1"/>
    <col min="3330" max="3330" width="10.7109375" style="1236" customWidth="1"/>
    <col min="3331" max="3332" width="16.85546875" style="1236" customWidth="1"/>
    <col min="3333" max="3333" width="16.5703125" style="1236" customWidth="1"/>
    <col min="3334" max="3334" width="10.7109375" style="1236" customWidth="1"/>
    <col min="3335" max="3335" width="8.7109375" style="1236" customWidth="1"/>
    <col min="3336" max="3584" width="9.7109375" style="1236"/>
    <col min="3585" max="3585" width="25.85546875" style="1236" customWidth="1"/>
    <col min="3586" max="3586" width="10.7109375" style="1236" customWidth="1"/>
    <col min="3587" max="3588" width="16.85546875" style="1236" customWidth="1"/>
    <col min="3589" max="3589" width="16.5703125" style="1236" customWidth="1"/>
    <col min="3590" max="3590" width="10.7109375" style="1236" customWidth="1"/>
    <col min="3591" max="3591" width="8.7109375" style="1236" customWidth="1"/>
    <col min="3592" max="3840" width="9.7109375" style="1236"/>
    <col min="3841" max="3841" width="25.85546875" style="1236" customWidth="1"/>
    <col min="3842" max="3842" width="10.7109375" style="1236" customWidth="1"/>
    <col min="3843" max="3844" width="16.85546875" style="1236" customWidth="1"/>
    <col min="3845" max="3845" width="16.5703125" style="1236" customWidth="1"/>
    <col min="3846" max="3846" width="10.7109375" style="1236" customWidth="1"/>
    <col min="3847" max="3847" width="8.7109375" style="1236" customWidth="1"/>
    <col min="3848" max="4096" width="9.7109375" style="1236"/>
    <col min="4097" max="4097" width="25.85546875" style="1236" customWidth="1"/>
    <col min="4098" max="4098" width="10.7109375" style="1236" customWidth="1"/>
    <col min="4099" max="4100" width="16.85546875" style="1236" customWidth="1"/>
    <col min="4101" max="4101" width="16.5703125" style="1236" customWidth="1"/>
    <col min="4102" max="4102" width="10.7109375" style="1236" customWidth="1"/>
    <col min="4103" max="4103" width="8.7109375" style="1236" customWidth="1"/>
    <col min="4104" max="4352" width="9.7109375" style="1236"/>
    <col min="4353" max="4353" width="25.85546875" style="1236" customWidth="1"/>
    <col min="4354" max="4354" width="10.7109375" style="1236" customWidth="1"/>
    <col min="4355" max="4356" width="16.85546875" style="1236" customWidth="1"/>
    <col min="4357" max="4357" width="16.5703125" style="1236" customWidth="1"/>
    <col min="4358" max="4358" width="10.7109375" style="1236" customWidth="1"/>
    <col min="4359" max="4359" width="8.7109375" style="1236" customWidth="1"/>
    <col min="4360" max="4608" width="9.7109375" style="1236"/>
    <col min="4609" max="4609" width="25.85546875" style="1236" customWidth="1"/>
    <col min="4610" max="4610" width="10.7109375" style="1236" customWidth="1"/>
    <col min="4611" max="4612" width="16.85546875" style="1236" customWidth="1"/>
    <col min="4613" max="4613" width="16.5703125" style="1236" customWidth="1"/>
    <col min="4614" max="4614" width="10.7109375" style="1236" customWidth="1"/>
    <col min="4615" max="4615" width="8.7109375" style="1236" customWidth="1"/>
    <col min="4616" max="4864" width="9.7109375" style="1236"/>
    <col min="4865" max="4865" width="25.85546875" style="1236" customWidth="1"/>
    <col min="4866" max="4866" width="10.7109375" style="1236" customWidth="1"/>
    <col min="4867" max="4868" width="16.85546875" style="1236" customWidth="1"/>
    <col min="4869" max="4869" width="16.5703125" style="1236" customWidth="1"/>
    <col min="4870" max="4870" width="10.7109375" style="1236" customWidth="1"/>
    <col min="4871" max="4871" width="8.7109375" style="1236" customWidth="1"/>
    <col min="4872" max="5120" width="9.7109375" style="1236"/>
    <col min="5121" max="5121" width="25.85546875" style="1236" customWidth="1"/>
    <col min="5122" max="5122" width="10.7109375" style="1236" customWidth="1"/>
    <col min="5123" max="5124" width="16.85546875" style="1236" customWidth="1"/>
    <col min="5125" max="5125" width="16.5703125" style="1236" customWidth="1"/>
    <col min="5126" max="5126" width="10.7109375" style="1236" customWidth="1"/>
    <col min="5127" max="5127" width="8.7109375" style="1236" customWidth="1"/>
    <col min="5128" max="5376" width="9.7109375" style="1236"/>
    <col min="5377" max="5377" width="25.85546875" style="1236" customWidth="1"/>
    <col min="5378" max="5378" width="10.7109375" style="1236" customWidth="1"/>
    <col min="5379" max="5380" width="16.85546875" style="1236" customWidth="1"/>
    <col min="5381" max="5381" width="16.5703125" style="1236" customWidth="1"/>
    <col min="5382" max="5382" width="10.7109375" style="1236" customWidth="1"/>
    <col min="5383" max="5383" width="8.7109375" style="1236" customWidth="1"/>
    <col min="5384" max="5632" width="9.7109375" style="1236"/>
    <col min="5633" max="5633" width="25.85546875" style="1236" customWidth="1"/>
    <col min="5634" max="5634" width="10.7109375" style="1236" customWidth="1"/>
    <col min="5635" max="5636" width="16.85546875" style="1236" customWidth="1"/>
    <col min="5637" max="5637" width="16.5703125" style="1236" customWidth="1"/>
    <col min="5638" max="5638" width="10.7109375" style="1236" customWidth="1"/>
    <col min="5639" max="5639" width="8.7109375" style="1236" customWidth="1"/>
    <col min="5640" max="5888" width="9.7109375" style="1236"/>
    <col min="5889" max="5889" width="25.85546875" style="1236" customWidth="1"/>
    <col min="5890" max="5890" width="10.7109375" style="1236" customWidth="1"/>
    <col min="5891" max="5892" width="16.85546875" style="1236" customWidth="1"/>
    <col min="5893" max="5893" width="16.5703125" style="1236" customWidth="1"/>
    <col min="5894" max="5894" width="10.7109375" style="1236" customWidth="1"/>
    <col min="5895" max="5895" width="8.7109375" style="1236" customWidth="1"/>
    <col min="5896" max="6144" width="9.7109375" style="1236"/>
    <col min="6145" max="6145" width="25.85546875" style="1236" customWidth="1"/>
    <col min="6146" max="6146" width="10.7109375" style="1236" customWidth="1"/>
    <col min="6147" max="6148" width="16.85546875" style="1236" customWidth="1"/>
    <col min="6149" max="6149" width="16.5703125" style="1236" customWidth="1"/>
    <col min="6150" max="6150" width="10.7109375" style="1236" customWidth="1"/>
    <col min="6151" max="6151" width="8.7109375" style="1236" customWidth="1"/>
    <col min="6152" max="6400" width="9.7109375" style="1236"/>
    <col min="6401" max="6401" width="25.85546875" style="1236" customWidth="1"/>
    <col min="6402" max="6402" width="10.7109375" style="1236" customWidth="1"/>
    <col min="6403" max="6404" width="16.85546875" style="1236" customWidth="1"/>
    <col min="6405" max="6405" width="16.5703125" style="1236" customWidth="1"/>
    <col min="6406" max="6406" width="10.7109375" style="1236" customWidth="1"/>
    <col min="6407" max="6407" width="8.7109375" style="1236" customWidth="1"/>
    <col min="6408" max="6656" width="9.7109375" style="1236"/>
    <col min="6657" max="6657" width="25.85546875" style="1236" customWidth="1"/>
    <col min="6658" max="6658" width="10.7109375" style="1236" customWidth="1"/>
    <col min="6659" max="6660" width="16.85546875" style="1236" customWidth="1"/>
    <col min="6661" max="6661" width="16.5703125" style="1236" customWidth="1"/>
    <col min="6662" max="6662" width="10.7109375" style="1236" customWidth="1"/>
    <col min="6663" max="6663" width="8.7109375" style="1236" customWidth="1"/>
    <col min="6664" max="6912" width="9.7109375" style="1236"/>
    <col min="6913" max="6913" width="25.85546875" style="1236" customWidth="1"/>
    <col min="6914" max="6914" width="10.7109375" style="1236" customWidth="1"/>
    <col min="6915" max="6916" width="16.85546875" style="1236" customWidth="1"/>
    <col min="6917" max="6917" width="16.5703125" style="1236" customWidth="1"/>
    <col min="6918" max="6918" width="10.7109375" style="1236" customWidth="1"/>
    <col min="6919" max="6919" width="8.7109375" style="1236" customWidth="1"/>
    <col min="6920" max="7168" width="9.7109375" style="1236"/>
    <col min="7169" max="7169" width="25.85546875" style="1236" customWidth="1"/>
    <col min="7170" max="7170" width="10.7109375" style="1236" customWidth="1"/>
    <col min="7171" max="7172" width="16.85546875" style="1236" customWidth="1"/>
    <col min="7173" max="7173" width="16.5703125" style="1236" customWidth="1"/>
    <col min="7174" max="7174" width="10.7109375" style="1236" customWidth="1"/>
    <col min="7175" max="7175" width="8.7109375" style="1236" customWidth="1"/>
    <col min="7176" max="7424" width="9.7109375" style="1236"/>
    <col min="7425" max="7425" width="25.85546875" style="1236" customWidth="1"/>
    <col min="7426" max="7426" width="10.7109375" style="1236" customWidth="1"/>
    <col min="7427" max="7428" width="16.85546875" style="1236" customWidth="1"/>
    <col min="7429" max="7429" width="16.5703125" style="1236" customWidth="1"/>
    <col min="7430" max="7430" width="10.7109375" style="1236" customWidth="1"/>
    <col min="7431" max="7431" width="8.7109375" style="1236" customWidth="1"/>
    <col min="7432" max="7680" width="9.7109375" style="1236"/>
    <col min="7681" max="7681" width="25.85546875" style="1236" customWidth="1"/>
    <col min="7682" max="7682" width="10.7109375" style="1236" customWidth="1"/>
    <col min="7683" max="7684" width="16.85546875" style="1236" customWidth="1"/>
    <col min="7685" max="7685" width="16.5703125" style="1236" customWidth="1"/>
    <col min="7686" max="7686" width="10.7109375" style="1236" customWidth="1"/>
    <col min="7687" max="7687" width="8.7109375" style="1236" customWidth="1"/>
    <col min="7688" max="7936" width="9.7109375" style="1236"/>
    <col min="7937" max="7937" width="25.85546875" style="1236" customWidth="1"/>
    <col min="7938" max="7938" width="10.7109375" style="1236" customWidth="1"/>
    <col min="7939" max="7940" width="16.85546875" style="1236" customWidth="1"/>
    <col min="7941" max="7941" width="16.5703125" style="1236" customWidth="1"/>
    <col min="7942" max="7942" width="10.7109375" style="1236" customWidth="1"/>
    <col min="7943" max="7943" width="8.7109375" style="1236" customWidth="1"/>
    <col min="7944" max="8192" width="9.7109375" style="1236"/>
    <col min="8193" max="8193" width="25.85546875" style="1236" customWidth="1"/>
    <col min="8194" max="8194" width="10.7109375" style="1236" customWidth="1"/>
    <col min="8195" max="8196" width="16.85546875" style="1236" customWidth="1"/>
    <col min="8197" max="8197" width="16.5703125" style="1236" customWidth="1"/>
    <col min="8198" max="8198" width="10.7109375" style="1236" customWidth="1"/>
    <col min="8199" max="8199" width="8.7109375" style="1236" customWidth="1"/>
    <col min="8200" max="8448" width="9.7109375" style="1236"/>
    <col min="8449" max="8449" width="25.85546875" style="1236" customWidth="1"/>
    <col min="8450" max="8450" width="10.7109375" style="1236" customWidth="1"/>
    <col min="8451" max="8452" width="16.85546875" style="1236" customWidth="1"/>
    <col min="8453" max="8453" width="16.5703125" style="1236" customWidth="1"/>
    <col min="8454" max="8454" width="10.7109375" style="1236" customWidth="1"/>
    <col min="8455" max="8455" width="8.7109375" style="1236" customWidth="1"/>
    <col min="8456" max="8704" width="9.7109375" style="1236"/>
    <col min="8705" max="8705" width="25.85546875" style="1236" customWidth="1"/>
    <col min="8706" max="8706" width="10.7109375" style="1236" customWidth="1"/>
    <col min="8707" max="8708" width="16.85546875" style="1236" customWidth="1"/>
    <col min="8709" max="8709" width="16.5703125" style="1236" customWidth="1"/>
    <col min="8710" max="8710" width="10.7109375" style="1236" customWidth="1"/>
    <col min="8711" max="8711" width="8.7109375" style="1236" customWidth="1"/>
    <col min="8712" max="8960" width="9.7109375" style="1236"/>
    <col min="8961" max="8961" width="25.85546875" style="1236" customWidth="1"/>
    <col min="8962" max="8962" width="10.7109375" style="1236" customWidth="1"/>
    <col min="8963" max="8964" width="16.85546875" style="1236" customWidth="1"/>
    <col min="8965" max="8965" width="16.5703125" style="1236" customWidth="1"/>
    <col min="8966" max="8966" width="10.7109375" style="1236" customWidth="1"/>
    <col min="8967" max="8967" width="8.7109375" style="1236" customWidth="1"/>
    <col min="8968" max="9216" width="9.7109375" style="1236"/>
    <col min="9217" max="9217" width="25.85546875" style="1236" customWidth="1"/>
    <col min="9218" max="9218" width="10.7109375" style="1236" customWidth="1"/>
    <col min="9219" max="9220" width="16.85546875" style="1236" customWidth="1"/>
    <col min="9221" max="9221" width="16.5703125" style="1236" customWidth="1"/>
    <col min="9222" max="9222" width="10.7109375" style="1236" customWidth="1"/>
    <col min="9223" max="9223" width="8.7109375" style="1236" customWidth="1"/>
    <col min="9224" max="9472" width="9.7109375" style="1236"/>
    <col min="9473" max="9473" width="25.85546875" style="1236" customWidth="1"/>
    <col min="9474" max="9474" width="10.7109375" style="1236" customWidth="1"/>
    <col min="9475" max="9476" width="16.85546875" style="1236" customWidth="1"/>
    <col min="9477" max="9477" width="16.5703125" style="1236" customWidth="1"/>
    <col min="9478" max="9478" width="10.7109375" style="1236" customWidth="1"/>
    <col min="9479" max="9479" width="8.7109375" style="1236" customWidth="1"/>
    <col min="9480" max="9728" width="9.7109375" style="1236"/>
    <col min="9729" max="9729" width="25.85546875" style="1236" customWidth="1"/>
    <col min="9730" max="9730" width="10.7109375" style="1236" customWidth="1"/>
    <col min="9731" max="9732" width="16.85546875" style="1236" customWidth="1"/>
    <col min="9733" max="9733" width="16.5703125" style="1236" customWidth="1"/>
    <col min="9734" max="9734" width="10.7109375" style="1236" customWidth="1"/>
    <col min="9735" max="9735" width="8.7109375" style="1236" customWidth="1"/>
    <col min="9736" max="9984" width="9.7109375" style="1236"/>
    <col min="9985" max="9985" width="25.85546875" style="1236" customWidth="1"/>
    <col min="9986" max="9986" width="10.7109375" style="1236" customWidth="1"/>
    <col min="9987" max="9988" width="16.85546875" style="1236" customWidth="1"/>
    <col min="9989" max="9989" width="16.5703125" style="1236" customWidth="1"/>
    <col min="9990" max="9990" width="10.7109375" style="1236" customWidth="1"/>
    <col min="9991" max="9991" width="8.7109375" style="1236" customWidth="1"/>
    <col min="9992" max="10240" width="9.7109375" style="1236"/>
    <col min="10241" max="10241" width="25.85546875" style="1236" customWidth="1"/>
    <col min="10242" max="10242" width="10.7109375" style="1236" customWidth="1"/>
    <col min="10243" max="10244" width="16.85546875" style="1236" customWidth="1"/>
    <col min="10245" max="10245" width="16.5703125" style="1236" customWidth="1"/>
    <col min="10246" max="10246" width="10.7109375" style="1236" customWidth="1"/>
    <col min="10247" max="10247" width="8.7109375" style="1236" customWidth="1"/>
    <col min="10248" max="10496" width="9.7109375" style="1236"/>
    <col min="10497" max="10497" width="25.85546875" style="1236" customWidth="1"/>
    <col min="10498" max="10498" width="10.7109375" style="1236" customWidth="1"/>
    <col min="10499" max="10500" width="16.85546875" style="1236" customWidth="1"/>
    <col min="10501" max="10501" width="16.5703125" style="1236" customWidth="1"/>
    <col min="10502" max="10502" width="10.7109375" style="1236" customWidth="1"/>
    <col min="10503" max="10503" width="8.7109375" style="1236" customWidth="1"/>
    <col min="10504" max="10752" width="9.7109375" style="1236"/>
    <col min="10753" max="10753" width="25.85546875" style="1236" customWidth="1"/>
    <col min="10754" max="10754" width="10.7109375" style="1236" customWidth="1"/>
    <col min="10755" max="10756" width="16.85546875" style="1236" customWidth="1"/>
    <col min="10757" max="10757" width="16.5703125" style="1236" customWidth="1"/>
    <col min="10758" max="10758" width="10.7109375" style="1236" customWidth="1"/>
    <col min="10759" max="10759" width="8.7109375" style="1236" customWidth="1"/>
    <col min="10760" max="11008" width="9.7109375" style="1236"/>
    <col min="11009" max="11009" width="25.85546875" style="1236" customWidth="1"/>
    <col min="11010" max="11010" width="10.7109375" style="1236" customWidth="1"/>
    <col min="11011" max="11012" width="16.85546875" style="1236" customWidth="1"/>
    <col min="11013" max="11013" width="16.5703125" style="1236" customWidth="1"/>
    <col min="11014" max="11014" width="10.7109375" style="1236" customWidth="1"/>
    <col min="11015" max="11015" width="8.7109375" style="1236" customWidth="1"/>
    <col min="11016" max="11264" width="9.7109375" style="1236"/>
    <col min="11265" max="11265" width="25.85546875" style="1236" customWidth="1"/>
    <col min="11266" max="11266" width="10.7109375" style="1236" customWidth="1"/>
    <col min="11267" max="11268" width="16.85546875" style="1236" customWidth="1"/>
    <col min="11269" max="11269" width="16.5703125" style="1236" customWidth="1"/>
    <col min="11270" max="11270" width="10.7109375" style="1236" customWidth="1"/>
    <col min="11271" max="11271" width="8.7109375" style="1236" customWidth="1"/>
    <col min="11272" max="11520" width="9.7109375" style="1236"/>
    <col min="11521" max="11521" width="25.85546875" style="1236" customWidth="1"/>
    <col min="11522" max="11522" width="10.7109375" style="1236" customWidth="1"/>
    <col min="11523" max="11524" width="16.85546875" style="1236" customWidth="1"/>
    <col min="11525" max="11525" width="16.5703125" style="1236" customWidth="1"/>
    <col min="11526" max="11526" width="10.7109375" style="1236" customWidth="1"/>
    <col min="11527" max="11527" width="8.7109375" style="1236" customWidth="1"/>
    <col min="11528" max="11776" width="9.7109375" style="1236"/>
    <col min="11777" max="11777" width="25.85546875" style="1236" customWidth="1"/>
    <col min="11778" max="11778" width="10.7109375" style="1236" customWidth="1"/>
    <col min="11779" max="11780" width="16.85546875" style="1236" customWidth="1"/>
    <col min="11781" max="11781" width="16.5703125" style="1236" customWidth="1"/>
    <col min="11782" max="11782" width="10.7109375" style="1236" customWidth="1"/>
    <col min="11783" max="11783" width="8.7109375" style="1236" customWidth="1"/>
    <col min="11784" max="12032" width="9.7109375" style="1236"/>
    <col min="12033" max="12033" width="25.85546875" style="1236" customWidth="1"/>
    <col min="12034" max="12034" width="10.7109375" style="1236" customWidth="1"/>
    <col min="12035" max="12036" width="16.85546875" style="1236" customWidth="1"/>
    <col min="12037" max="12037" width="16.5703125" style="1236" customWidth="1"/>
    <col min="12038" max="12038" width="10.7109375" style="1236" customWidth="1"/>
    <col min="12039" max="12039" width="8.7109375" style="1236" customWidth="1"/>
    <col min="12040" max="12288" width="9.7109375" style="1236"/>
    <col min="12289" max="12289" width="25.85546875" style="1236" customWidth="1"/>
    <col min="12290" max="12290" width="10.7109375" style="1236" customWidth="1"/>
    <col min="12291" max="12292" width="16.85546875" style="1236" customWidth="1"/>
    <col min="12293" max="12293" width="16.5703125" style="1236" customWidth="1"/>
    <col min="12294" max="12294" width="10.7109375" style="1236" customWidth="1"/>
    <col min="12295" max="12295" width="8.7109375" style="1236" customWidth="1"/>
    <col min="12296" max="12544" width="9.7109375" style="1236"/>
    <col min="12545" max="12545" width="25.85546875" style="1236" customWidth="1"/>
    <col min="12546" max="12546" width="10.7109375" style="1236" customWidth="1"/>
    <col min="12547" max="12548" width="16.85546875" style="1236" customWidth="1"/>
    <col min="12549" max="12549" width="16.5703125" style="1236" customWidth="1"/>
    <col min="12550" max="12550" width="10.7109375" style="1236" customWidth="1"/>
    <col min="12551" max="12551" width="8.7109375" style="1236" customWidth="1"/>
    <col min="12552" max="12800" width="9.7109375" style="1236"/>
    <col min="12801" max="12801" width="25.85546875" style="1236" customWidth="1"/>
    <col min="12802" max="12802" width="10.7109375" style="1236" customWidth="1"/>
    <col min="12803" max="12804" width="16.85546875" style="1236" customWidth="1"/>
    <col min="12805" max="12805" width="16.5703125" style="1236" customWidth="1"/>
    <col min="12806" max="12806" width="10.7109375" style="1236" customWidth="1"/>
    <col min="12807" max="12807" width="8.7109375" style="1236" customWidth="1"/>
    <col min="12808" max="13056" width="9.7109375" style="1236"/>
    <col min="13057" max="13057" width="25.85546875" style="1236" customWidth="1"/>
    <col min="13058" max="13058" width="10.7109375" style="1236" customWidth="1"/>
    <col min="13059" max="13060" width="16.85546875" style="1236" customWidth="1"/>
    <col min="13061" max="13061" width="16.5703125" style="1236" customWidth="1"/>
    <col min="13062" max="13062" width="10.7109375" style="1236" customWidth="1"/>
    <col min="13063" max="13063" width="8.7109375" style="1236" customWidth="1"/>
    <col min="13064" max="13312" width="9.7109375" style="1236"/>
    <col min="13313" max="13313" width="25.85546875" style="1236" customWidth="1"/>
    <col min="13314" max="13314" width="10.7109375" style="1236" customWidth="1"/>
    <col min="13315" max="13316" width="16.85546875" style="1236" customWidth="1"/>
    <col min="13317" max="13317" width="16.5703125" style="1236" customWidth="1"/>
    <col min="13318" max="13318" width="10.7109375" style="1236" customWidth="1"/>
    <col min="13319" max="13319" width="8.7109375" style="1236" customWidth="1"/>
    <col min="13320" max="13568" width="9.7109375" style="1236"/>
    <col min="13569" max="13569" width="25.85546875" style="1236" customWidth="1"/>
    <col min="13570" max="13570" width="10.7109375" style="1236" customWidth="1"/>
    <col min="13571" max="13572" width="16.85546875" style="1236" customWidth="1"/>
    <col min="13573" max="13573" width="16.5703125" style="1236" customWidth="1"/>
    <col min="13574" max="13574" width="10.7109375" style="1236" customWidth="1"/>
    <col min="13575" max="13575" width="8.7109375" style="1236" customWidth="1"/>
    <col min="13576" max="13824" width="9.7109375" style="1236"/>
    <col min="13825" max="13825" width="25.85546875" style="1236" customWidth="1"/>
    <col min="13826" max="13826" width="10.7109375" style="1236" customWidth="1"/>
    <col min="13827" max="13828" width="16.85546875" style="1236" customWidth="1"/>
    <col min="13829" max="13829" width="16.5703125" style="1236" customWidth="1"/>
    <col min="13830" max="13830" width="10.7109375" style="1236" customWidth="1"/>
    <col min="13831" max="13831" width="8.7109375" style="1236" customWidth="1"/>
    <col min="13832" max="14080" width="9.7109375" style="1236"/>
    <col min="14081" max="14081" width="25.85546875" style="1236" customWidth="1"/>
    <col min="14082" max="14082" width="10.7109375" style="1236" customWidth="1"/>
    <col min="14083" max="14084" width="16.85546875" style="1236" customWidth="1"/>
    <col min="14085" max="14085" width="16.5703125" style="1236" customWidth="1"/>
    <col min="14086" max="14086" width="10.7109375" style="1236" customWidth="1"/>
    <col min="14087" max="14087" width="8.7109375" style="1236" customWidth="1"/>
    <col min="14088" max="14336" width="9.7109375" style="1236"/>
    <col min="14337" max="14337" width="25.85546875" style="1236" customWidth="1"/>
    <col min="14338" max="14338" width="10.7109375" style="1236" customWidth="1"/>
    <col min="14339" max="14340" width="16.85546875" style="1236" customWidth="1"/>
    <col min="14341" max="14341" width="16.5703125" style="1236" customWidth="1"/>
    <col min="14342" max="14342" width="10.7109375" style="1236" customWidth="1"/>
    <col min="14343" max="14343" width="8.7109375" style="1236" customWidth="1"/>
    <col min="14344" max="14592" width="9.7109375" style="1236"/>
    <col min="14593" max="14593" width="25.85546875" style="1236" customWidth="1"/>
    <col min="14594" max="14594" width="10.7109375" style="1236" customWidth="1"/>
    <col min="14595" max="14596" width="16.85546875" style="1236" customWidth="1"/>
    <col min="14597" max="14597" width="16.5703125" style="1236" customWidth="1"/>
    <col min="14598" max="14598" width="10.7109375" style="1236" customWidth="1"/>
    <col min="14599" max="14599" width="8.7109375" style="1236" customWidth="1"/>
    <col min="14600" max="14848" width="9.7109375" style="1236"/>
    <col min="14849" max="14849" width="25.85546875" style="1236" customWidth="1"/>
    <col min="14850" max="14850" width="10.7109375" style="1236" customWidth="1"/>
    <col min="14851" max="14852" width="16.85546875" style="1236" customWidth="1"/>
    <col min="14853" max="14853" width="16.5703125" style="1236" customWidth="1"/>
    <col min="14854" max="14854" width="10.7109375" style="1236" customWidth="1"/>
    <col min="14855" max="14855" width="8.7109375" style="1236" customWidth="1"/>
    <col min="14856" max="15104" width="9.7109375" style="1236"/>
    <col min="15105" max="15105" width="25.85546875" style="1236" customWidth="1"/>
    <col min="15106" max="15106" width="10.7109375" style="1236" customWidth="1"/>
    <col min="15107" max="15108" width="16.85546875" style="1236" customWidth="1"/>
    <col min="15109" max="15109" width="16.5703125" style="1236" customWidth="1"/>
    <col min="15110" max="15110" width="10.7109375" style="1236" customWidth="1"/>
    <col min="15111" max="15111" width="8.7109375" style="1236" customWidth="1"/>
    <col min="15112" max="15360" width="9.7109375" style="1236"/>
    <col min="15361" max="15361" width="25.85546875" style="1236" customWidth="1"/>
    <col min="15362" max="15362" width="10.7109375" style="1236" customWidth="1"/>
    <col min="15363" max="15364" width="16.85546875" style="1236" customWidth="1"/>
    <col min="15365" max="15365" width="16.5703125" style="1236" customWidth="1"/>
    <col min="15366" max="15366" width="10.7109375" style="1236" customWidth="1"/>
    <col min="15367" max="15367" width="8.7109375" style="1236" customWidth="1"/>
    <col min="15368" max="15616" width="9.7109375" style="1236"/>
    <col min="15617" max="15617" width="25.85546875" style="1236" customWidth="1"/>
    <col min="15618" max="15618" width="10.7109375" style="1236" customWidth="1"/>
    <col min="15619" max="15620" width="16.85546875" style="1236" customWidth="1"/>
    <col min="15621" max="15621" width="16.5703125" style="1236" customWidth="1"/>
    <col min="15622" max="15622" width="10.7109375" style="1236" customWidth="1"/>
    <col min="15623" max="15623" width="8.7109375" style="1236" customWidth="1"/>
    <col min="15624" max="15872" width="9.7109375" style="1236"/>
    <col min="15873" max="15873" width="25.85546875" style="1236" customWidth="1"/>
    <col min="15874" max="15874" width="10.7109375" style="1236" customWidth="1"/>
    <col min="15875" max="15876" width="16.85546875" style="1236" customWidth="1"/>
    <col min="15877" max="15877" width="16.5703125" style="1236" customWidth="1"/>
    <col min="15878" max="15878" width="10.7109375" style="1236" customWidth="1"/>
    <col min="15879" max="15879" width="8.7109375" style="1236" customWidth="1"/>
    <col min="15880" max="16128" width="9.7109375" style="1236"/>
    <col min="16129" max="16129" width="25.85546875" style="1236" customWidth="1"/>
    <col min="16130" max="16130" width="10.7109375" style="1236" customWidth="1"/>
    <col min="16131" max="16132" width="16.85546875" style="1236" customWidth="1"/>
    <col min="16133" max="16133" width="16.5703125" style="1236" customWidth="1"/>
    <col min="16134" max="16134" width="10.7109375" style="1236" customWidth="1"/>
    <col min="16135" max="16135" width="8.7109375" style="1236" customWidth="1"/>
    <col min="16136" max="16384" width="9.7109375" style="1236"/>
  </cols>
  <sheetData>
    <row r="1" spans="1:5" ht="15.75" customHeight="1">
      <c r="A1" s="1921" t="s">
        <v>1737</v>
      </c>
    </row>
    <row r="2" spans="1:5" s="1237" customFormat="1" ht="23.25" customHeight="1">
      <c r="A2" s="1991" t="s">
        <v>997</v>
      </c>
      <c r="B2" s="1991"/>
      <c r="C2" s="1991"/>
      <c r="D2" s="1991"/>
      <c r="E2" s="1991"/>
    </row>
    <row r="3" spans="1:5" s="1237" customFormat="1" ht="31.5" customHeight="1">
      <c r="A3" s="1976" t="s">
        <v>998</v>
      </c>
      <c r="B3" s="1976"/>
      <c r="C3" s="1976"/>
      <c r="D3" s="1976"/>
      <c r="E3" s="1976"/>
    </row>
    <row r="4" spans="1:5" ht="13.5" customHeight="1">
      <c r="A4" s="1255">
        <v>2016</v>
      </c>
      <c r="B4" s="578"/>
      <c r="C4" s="578"/>
      <c r="D4" s="578"/>
      <c r="E4" s="1256" t="s">
        <v>918</v>
      </c>
    </row>
    <row r="5" spans="1:5" ht="12.75" customHeight="1">
      <c r="A5" s="2213" t="s">
        <v>700</v>
      </c>
      <c r="B5" s="2224" t="s">
        <v>999</v>
      </c>
      <c r="C5" s="2245"/>
      <c r="D5" s="2245"/>
      <c r="E5" s="1995"/>
    </row>
    <row r="6" spans="1:5" ht="12.75" customHeight="1">
      <c r="A6" s="1983"/>
      <c r="B6" s="1996"/>
      <c r="C6" s="1988"/>
      <c r="D6" s="1988"/>
      <c r="E6" s="1989"/>
    </row>
    <row r="7" spans="1:5" ht="12.75" customHeight="1">
      <c r="A7" s="1983"/>
      <c r="B7" s="2225"/>
      <c r="C7" s="2246"/>
      <c r="D7" s="2246"/>
      <c r="E7" s="2247"/>
    </row>
    <row r="8" spans="1:5" ht="12.75" customHeight="1">
      <c r="A8" s="1983"/>
      <c r="B8" s="2223" t="s">
        <v>0</v>
      </c>
      <c r="C8" s="1997" t="s">
        <v>1000</v>
      </c>
      <c r="D8" s="2001"/>
      <c r="E8" s="2231" t="s">
        <v>1001</v>
      </c>
    </row>
    <row r="9" spans="1:5" ht="12.75" customHeight="1">
      <c r="A9" s="1983"/>
      <c r="B9" s="1983"/>
      <c r="C9" s="1999"/>
      <c r="D9" s="2002"/>
      <c r="E9" s="2226"/>
    </row>
    <row r="10" spans="1:5" ht="12.75" customHeight="1">
      <c r="A10" s="1983"/>
      <c r="B10" s="1983"/>
      <c r="C10" s="2231" t="s">
        <v>1002</v>
      </c>
      <c r="D10" s="2231" t="s">
        <v>1003</v>
      </c>
      <c r="E10" s="2226"/>
    </row>
    <row r="11" spans="1:5" ht="12.75" customHeight="1">
      <c r="A11" s="1984"/>
      <c r="B11" s="1984"/>
      <c r="C11" s="2249"/>
      <c r="D11" s="2249"/>
      <c r="E11" s="2248"/>
    </row>
    <row r="12" spans="1:5" ht="9" customHeight="1">
      <c r="A12" s="582"/>
      <c r="B12" s="582"/>
      <c r="C12" s="582"/>
      <c r="D12" s="582"/>
      <c r="E12" s="582"/>
    </row>
    <row r="13" spans="1:5" s="1246" customFormat="1" ht="14.1" customHeight="1">
      <c r="A13" s="1245" t="s">
        <v>28</v>
      </c>
      <c r="B13" s="1284">
        <f>+B15+B23+B25</f>
        <v>1038</v>
      </c>
      <c r="C13" s="1284">
        <f>+C15+C23+C25</f>
        <v>65</v>
      </c>
      <c r="D13" s="1284">
        <f>+D15+D23+D25</f>
        <v>12</v>
      </c>
      <c r="E13" s="1284">
        <f>+E15+E23+E25</f>
        <v>961</v>
      </c>
    </row>
    <row r="14" spans="1:5" ht="14.1" customHeight="1">
      <c r="A14" s="577"/>
      <c r="B14" s="1285"/>
      <c r="C14" s="1285"/>
      <c r="D14" s="1285"/>
      <c r="E14" s="1285"/>
    </row>
    <row r="15" spans="1:5" ht="14.1" customHeight="1">
      <c r="A15" s="598" t="s">
        <v>29</v>
      </c>
      <c r="B15" s="1286">
        <f>SUM(B17:B21)</f>
        <v>981</v>
      </c>
      <c r="C15" s="1286">
        <f>SUM(C17:C21)</f>
        <v>63</v>
      </c>
      <c r="D15" s="1286">
        <f>SUM(D17:D21)</f>
        <v>12</v>
      </c>
      <c r="E15" s="1286">
        <f>SUM(E17:E21)</f>
        <v>906</v>
      </c>
    </row>
    <row r="16" spans="1:5" ht="14.1" customHeight="1">
      <c r="A16" s="577"/>
      <c r="B16" s="1287"/>
      <c r="C16" s="1287"/>
      <c r="D16" s="1287"/>
      <c r="E16" s="1287"/>
    </row>
    <row r="17" spans="1:8" ht="14.1" customHeight="1">
      <c r="A17" s="608" t="s">
        <v>30</v>
      </c>
      <c r="B17" s="1286">
        <f>+C17+D17+E17</f>
        <v>286</v>
      </c>
      <c r="C17" s="1285">
        <v>20</v>
      </c>
      <c r="D17" s="1285">
        <v>2</v>
      </c>
      <c r="E17" s="1285">
        <v>264</v>
      </c>
    </row>
    <row r="18" spans="1:8" ht="14.1" customHeight="1">
      <c r="A18" s="608" t="s">
        <v>31</v>
      </c>
      <c r="B18" s="1286">
        <f>+C18+D18+E18</f>
        <v>257</v>
      </c>
      <c r="C18" s="1285">
        <v>3</v>
      </c>
      <c r="D18" s="1285">
        <v>3</v>
      </c>
      <c r="E18" s="1285">
        <v>251</v>
      </c>
    </row>
    <row r="19" spans="1:8" ht="14.1" customHeight="1">
      <c r="A19" s="608" t="s">
        <v>32</v>
      </c>
      <c r="B19" s="1286">
        <f>+C19+D19+E19</f>
        <v>261</v>
      </c>
      <c r="C19" s="1285">
        <v>39</v>
      </c>
      <c r="D19" s="1285">
        <v>6</v>
      </c>
      <c r="E19" s="1285">
        <v>216</v>
      </c>
    </row>
    <row r="20" spans="1:8" ht="14.1" customHeight="1">
      <c r="A20" s="608" t="s">
        <v>33</v>
      </c>
      <c r="B20" s="1286">
        <f>+C20+D20+E20</f>
        <v>134</v>
      </c>
      <c r="C20" s="1285">
        <v>1</v>
      </c>
      <c r="D20" s="1285">
        <v>1</v>
      </c>
      <c r="E20" s="1285">
        <v>132</v>
      </c>
    </row>
    <row r="21" spans="1:8" ht="14.1" customHeight="1">
      <c r="A21" s="608" t="s">
        <v>34</v>
      </c>
      <c r="B21" s="1286">
        <f>+C21+D21+E21</f>
        <v>43</v>
      </c>
      <c r="C21" s="1288">
        <v>0</v>
      </c>
      <c r="D21" s="1288">
        <v>0</v>
      </c>
      <c r="E21" s="1285">
        <v>43</v>
      </c>
      <c r="H21" s="1236" t="s">
        <v>417</v>
      </c>
    </row>
    <row r="22" spans="1:8" ht="14.1" customHeight="1">
      <c r="A22" s="577"/>
      <c r="B22" s="1286"/>
      <c r="C22" s="1289"/>
      <c r="D22" s="1289"/>
      <c r="E22" s="1289"/>
      <c r="H22" s="1236" t="s">
        <v>417</v>
      </c>
    </row>
    <row r="23" spans="1:8" ht="14.1" customHeight="1">
      <c r="A23" s="598" t="s">
        <v>35</v>
      </c>
      <c r="B23" s="1286">
        <f>+C23+D23+E23</f>
        <v>27</v>
      </c>
      <c r="C23" s="1286">
        <v>2</v>
      </c>
      <c r="D23" s="1290">
        <v>0</v>
      </c>
      <c r="E23" s="1286">
        <v>25</v>
      </c>
    </row>
    <row r="24" spans="1:8" ht="14.1" customHeight="1">
      <c r="A24" s="577"/>
      <c r="B24" s="1286"/>
      <c r="C24" s="1286"/>
      <c r="D24" s="1286"/>
      <c r="E24" s="1286"/>
    </row>
    <row r="25" spans="1:8" ht="14.1" customHeight="1">
      <c r="A25" s="598" t="s">
        <v>36</v>
      </c>
      <c r="B25" s="1285">
        <f>+C25+D25+E25</f>
        <v>30</v>
      </c>
      <c r="C25" s="1290">
        <v>0</v>
      </c>
      <c r="D25" s="1290">
        <v>0</v>
      </c>
      <c r="E25" s="1286">
        <v>30</v>
      </c>
    </row>
    <row r="26" spans="1:8" ht="4.5" customHeight="1" thickBot="1">
      <c r="A26" s="614"/>
      <c r="B26" s="1250"/>
      <c r="C26" s="1250"/>
      <c r="D26" s="1250"/>
      <c r="E26" s="1250"/>
    </row>
    <row r="27" spans="1:8" ht="3" customHeight="1" thickTop="1">
      <c r="A27" s="577"/>
      <c r="B27" s="577" t="s">
        <v>73</v>
      </c>
      <c r="C27" s="577" t="s">
        <v>73</v>
      </c>
      <c r="D27" s="577" t="s">
        <v>118</v>
      </c>
      <c r="E27" s="577" t="s">
        <v>73</v>
      </c>
    </row>
    <row r="28" spans="1:8" s="1252" customFormat="1" ht="17.25" customHeight="1">
      <c r="A28" s="2210" t="s">
        <v>930</v>
      </c>
      <c r="B28" s="2210"/>
      <c r="C28" s="2210"/>
      <c r="D28" s="2210"/>
      <c r="E28" s="2210"/>
    </row>
    <row r="29" spans="1:8" ht="15.95" customHeight="1">
      <c r="A29" s="577"/>
      <c r="B29" s="577"/>
      <c r="C29" s="577"/>
      <c r="D29" s="577"/>
      <c r="E29" s="577"/>
    </row>
    <row r="30" spans="1:8" ht="12" customHeight="1">
      <c r="A30" s="1085" t="s">
        <v>691</v>
      </c>
      <c r="B30" s="577"/>
      <c r="C30" s="577"/>
      <c r="D30" s="577"/>
      <c r="E30" s="577"/>
    </row>
    <row r="31" spans="1:8" ht="9" customHeight="1">
      <c r="A31" s="1090" t="s">
        <v>931</v>
      </c>
      <c r="B31" s="577"/>
      <c r="C31" s="577"/>
      <c r="D31" s="577"/>
      <c r="E31" s="577"/>
    </row>
    <row r="32" spans="1:8"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21.95" customHeight="1"/>
    <row r="46" ht="21.95"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sheetData>
  <mergeCells count="10">
    <mergeCell ref="A28:E28"/>
    <mergeCell ref="A2:E2"/>
    <mergeCell ref="A3:E3"/>
    <mergeCell ref="A5:A11"/>
    <mergeCell ref="B5:E7"/>
    <mergeCell ref="B8:B11"/>
    <mergeCell ref="C8:D9"/>
    <mergeCell ref="E8:E11"/>
    <mergeCell ref="C10:C11"/>
    <mergeCell ref="D10:D11"/>
  </mergeCells>
  <hyperlinks>
    <hyperlink ref="A31" r:id="rId1"/>
    <hyperlink ref="A1" location="Índice!A1" display="Voltar ao índice"/>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76.xml><?xml version="1.0" encoding="utf-8"?>
<worksheet xmlns="http://schemas.openxmlformats.org/spreadsheetml/2006/main" xmlns:r="http://schemas.openxmlformats.org/officeDocument/2006/relationships">
  <sheetPr syncVertical="1" syncRef="A1" transitionEvaluation="1">
    <pageSetUpPr autoPageBreaks="0"/>
  </sheetPr>
  <dimension ref="A1:E143"/>
  <sheetViews>
    <sheetView showGridLines="0" workbookViewId="0"/>
  </sheetViews>
  <sheetFormatPr defaultColWidth="9.7109375" defaultRowHeight="9"/>
  <cols>
    <col min="1" max="1" width="26.5703125" style="1236" customWidth="1"/>
    <col min="2" max="2" width="10.7109375" style="1236" customWidth="1"/>
    <col min="3" max="5" width="16.5703125" style="1236" customWidth="1"/>
    <col min="6" max="6" width="10.7109375" style="1236" customWidth="1"/>
    <col min="7" max="7" width="8.7109375" style="1236" customWidth="1"/>
    <col min="8" max="256" width="9.7109375" style="1236"/>
    <col min="257" max="257" width="26.5703125" style="1236" customWidth="1"/>
    <col min="258" max="258" width="10.7109375" style="1236" customWidth="1"/>
    <col min="259" max="261" width="16.5703125" style="1236" customWidth="1"/>
    <col min="262" max="262" width="10.7109375" style="1236" customWidth="1"/>
    <col min="263" max="263" width="8.7109375" style="1236" customWidth="1"/>
    <col min="264" max="512" width="9.7109375" style="1236"/>
    <col min="513" max="513" width="26.5703125" style="1236" customWidth="1"/>
    <col min="514" max="514" width="10.7109375" style="1236" customWidth="1"/>
    <col min="515" max="517" width="16.5703125" style="1236" customWidth="1"/>
    <col min="518" max="518" width="10.7109375" style="1236" customWidth="1"/>
    <col min="519" max="519" width="8.7109375" style="1236" customWidth="1"/>
    <col min="520" max="768" width="9.7109375" style="1236"/>
    <col min="769" max="769" width="26.5703125" style="1236" customWidth="1"/>
    <col min="770" max="770" width="10.7109375" style="1236" customWidth="1"/>
    <col min="771" max="773" width="16.5703125" style="1236" customWidth="1"/>
    <col min="774" max="774" width="10.7109375" style="1236" customWidth="1"/>
    <col min="775" max="775" width="8.7109375" style="1236" customWidth="1"/>
    <col min="776" max="1024" width="9.7109375" style="1236"/>
    <col min="1025" max="1025" width="26.5703125" style="1236" customWidth="1"/>
    <col min="1026" max="1026" width="10.7109375" style="1236" customWidth="1"/>
    <col min="1027" max="1029" width="16.5703125" style="1236" customWidth="1"/>
    <col min="1030" max="1030" width="10.7109375" style="1236" customWidth="1"/>
    <col min="1031" max="1031" width="8.7109375" style="1236" customWidth="1"/>
    <col min="1032" max="1280" width="9.7109375" style="1236"/>
    <col min="1281" max="1281" width="26.5703125" style="1236" customWidth="1"/>
    <col min="1282" max="1282" width="10.7109375" style="1236" customWidth="1"/>
    <col min="1283" max="1285" width="16.5703125" style="1236" customWidth="1"/>
    <col min="1286" max="1286" width="10.7109375" style="1236" customWidth="1"/>
    <col min="1287" max="1287" width="8.7109375" style="1236" customWidth="1"/>
    <col min="1288" max="1536" width="9.7109375" style="1236"/>
    <col min="1537" max="1537" width="26.5703125" style="1236" customWidth="1"/>
    <col min="1538" max="1538" width="10.7109375" style="1236" customWidth="1"/>
    <col min="1539" max="1541" width="16.5703125" style="1236" customWidth="1"/>
    <col min="1542" max="1542" width="10.7109375" style="1236" customWidth="1"/>
    <col min="1543" max="1543" width="8.7109375" style="1236" customWidth="1"/>
    <col min="1544" max="1792" width="9.7109375" style="1236"/>
    <col min="1793" max="1793" width="26.5703125" style="1236" customWidth="1"/>
    <col min="1794" max="1794" width="10.7109375" style="1236" customWidth="1"/>
    <col min="1795" max="1797" width="16.5703125" style="1236" customWidth="1"/>
    <col min="1798" max="1798" width="10.7109375" style="1236" customWidth="1"/>
    <col min="1799" max="1799" width="8.7109375" style="1236" customWidth="1"/>
    <col min="1800" max="2048" width="9.7109375" style="1236"/>
    <col min="2049" max="2049" width="26.5703125" style="1236" customWidth="1"/>
    <col min="2050" max="2050" width="10.7109375" style="1236" customWidth="1"/>
    <col min="2051" max="2053" width="16.5703125" style="1236" customWidth="1"/>
    <col min="2054" max="2054" width="10.7109375" style="1236" customWidth="1"/>
    <col min="2055" max="2055" width="8.7109375" style="1236" customWidth="1"/>
    <col min="2056" max="2304" width="9.7109375" style="1236"/>
    <col min="2305" max="2305" width="26.5703125" style="1236" customWidth="1"/>
    <col min="2306" max="2306" width="10.7109375" style="1236" customWidth="1"/>
    <col min="2307" max="2309" width="16.5703125" style="1236" customWidth="1"/>
    <col min="2310" max="2310" width="10.7109375" style="1236" customWidth="1"/>
    <col min="2311" max="2311" width="8.7109375" style="1236" customWidth="1"/>
    <col min="2312" max="2560" width="9.7109375" style="1236"/>
    <col min="2561" max="2561" width="26.5703125" style="1236" customWidth="1"/>
    <col min="2562" max="2562" width="10.7109375" style="1236" customWidth="1"/>
    <col min="2563" max="2565" width="16.5703125" style="1236" customWidth="1"/>
    <col min="2566" max="2566" width="10.7109375" style="1236" customWidth="1"/>
    <col min="2567" max="2567" width="8.7109375" style="1236" customWidth="1"/>
    <col min="2568" max="2816" width="9.7109375" style="1236"/>
    <col min="2817" max="2817" width="26.5703125" style="1236" customWidth="1"/>
    <col min="2818" max="2818" width="10.7109375" style="1236" customWidth="1"/>
    <col min="2819" max="2821" width="16.5703125" style="1236" customWidth="1"/>
    <col min="2822" max="2822" width="10.7109375" style="1236" customWidth="1"/>
    <col min="2823" max="2823" width="8.7109375" style="1236" customWidth="1"/>
    <col min="2824" max="3072" width="9.7109375" style="1236"/>
    <col min="3073" max="3073" width="26.5703125" style="1236" customWidth="1"/>
    <col min="3074" max="3074" width="10.7109375" style="1236" customWidth="1"/>
    <col min="3075" max="3077" width="16.5703125" style="1236" customWidth="1"/>
    <col min="3078" max="3078" width="10.7109375" style="1236" customWidth="1"/>
    <col min="3079" max="3079" width="8.7109375" style="1236" customWidth="1"/>
    <col min="3080" max="3328" width="9.7109375" style="1236"/>
    <col min="3329" max="3329" width="26.5703125" style="1236" customWidth="1"/>
    <col min="3330" max="3330" width="10.7109375" style="1236" customWidth="1"/>
    <col min="3331" max="3333" width="16.5703125" style="1236" customWidth="1"/>
    <col min="3334" max="3334" width="10.7109375" style="1236" customWidth="1"/>
    <col min="3335" max="3335" width="8.7109375" style="1236" customWidth="1"/>
    <col min="3336" max="3584" width="9.7109375" style="1236"/>
    <col min="3585" max="3585" width="26.5703125" style="1236" customWidth="1"/>
    <col min="3586" max="3586" width="10.7109375" style="1236" customWidth="1"/>
    <col min="3587" max="3589" width="16.5703125" style="1236" customWidth="1"/>
    <col min="3590" max="3590" width="10.7109375" style="1236" customWidth="1"/>
    <col min="3591" max="3591" width="8.7109375" style="1236" customWidth="1"/>
    <col min="3592" max="3840" width="9.7109375" style="1236"/>
    <col min="3841" max="3841" width="26.5703125" style="1236" customWidth="1"/>
    <col min="3842" max="3842" width="10.7109375" style="1236" customWidth="1"/>
    <col min="3843" max="3845" width="16.5703125" style="1236" customWidth="1"/>
    <col min="3846" max="3846" width="10.7109375" style="1236" customWidth="1"/>
    <col min="3847" max="3847" width="8.7109375" style="1236" customWidth="1"/>
    <col min="3848" max="4096" width="9.7109375" style="1236"/>
    <col min="4097" max="4097" width="26.5703125" style="1236" customWidth="1"/>
    <col min="4098" max="4098" width="10.7109375" style="1236" customWidth="1"/>
    <col min="4099" max="4101" width="16.5703125" style="1236" customWidth="1"/>
    <col min="4102" max="4102" width="10.7109375" style="1236" customWidth="1"/>
    <col min="4103" max="4103" width="8.7109375" style="1236" customWidth="1"/>
    <col min="4104" max="4352" width="9.7109375" style="1236"/>
    <col min="4353" max="4353" width="26.5703125" style="1236" customWidth="1"/>
    <col min="4354" max="4354" width="10.7109375" style="1236" customWidth="1"/>
    <col min="4355" max="4357" width="16.5703125" style="1236" customWidth="1"/>
    <col min="4358" max="4358" width="10.7109375" style="1236" customWidth="1"/>
    <col min="4359" max="4359" width="8.7109375" style="1236" customWidth="1"/>
    <col min="4360" max="4608" width="9.7109375" style="1236"/>
    <col min="4609" max="4609" width="26.5703125" style="1236" customWidth="1"/>
    <col min="4610" max="4610" width="10.7109375" style="1236" customWidth="1"/>
    <col min="4611" max="4613" width="16.5703125" style="1236" customWidth="1"/>
    <col min="4614" max="4614" width="10.7109375" style="1236" customWidth="1"/>
    <col min="4615" max="4615" width="8.7109375" style="1236" customWidth="1"/>
    <col min="4616" max="4864" width="9.7109375" style="1236"/>
    <col min="4865" max="4865" width="26.5703125" style="1236" customWidth="1"/>
    <col min="4866" max="4866" width="10.7109375" style="1236" customWidth="1"/>
    <col min="4867" max="4869" width="16.5703125" style="1236" customWidth="1"/>
    <col min="4870" max="4870" width="10.7109375" style="1236" customWidth="1"/>
    <col min="4871" max="4871" width="8.7109375" style="1236" customWidth="1"/>
    <col min="4872" max="5120" width="9.7109375" style="1236"/>
    <col min="5121" max="5121" width="26.5703125" style="1236" customWidth="1"/>
    <col min="5122" max="5122" width="10.7109375" style="1236" customWidth="1"/>
    <col min="5123" max="5125" width="16.5703125" style="1236" customWidth="1"/>
    <col min="5126" max="5126" width="10.7109375" style="1236" customWidth="1"/>
    <col min="5127" max="5127" width="8.7109375" style="1236" customWidth="1"/>
    <col min="5128" max="5376" width="9.7109375" style="1236"/>
    <col min="5377" max="5377" width="26.5703125" style="1236" customWidth="1"/>
    <col min="5378" max="5378" width="10.7109375" style="1236" customWidth="1"/>
    <col min="5379" max="5381" width="16.5703125" style="1236" customWidth="1"/>
    <col min="5382" max="5382" width="10.7109375" style="1236" customWidth="1"/>
    <col min="5383" max="5383" width="8.7109375" style="1236" customWidth="1"/>
    <col min="5384" max="5632" width="9.7109375" style="1236"/>
    <col min="5633" max="5633" width="26.5703125" style="1236" customWidth="1"/>
    <col min="5634" max="5634" width="10.7109375" style="1236" customWidth="1"/>
    <col min="5635" max="5637" width="16.5703125" style="1236" customWidth="1"/>
    <col min="5638" max="5638" width="10.7109375" style="1236" customWidth="1"/>
    <col min="5639" max="5639" width="8.7109375" style="1236" customWidth="1"/>
    <col min="5640" max="5888" width="9.7109375" style="1236"/>
    <col min="5889" max="5889" width="26.5703125" style="1236" customWidth="1"/>
    <col min="5890" max="5890" width="10.7109375" style="1236" customWidth="1"/>
    <col min="5891" max="5893" width="16.5703125" style="1236" customWidth="1"/>
    <col min="5894" max="5894" width="10.7109375" style="1236" customWidth="1"/>
    <col min="5895" max="5895" width="8.7109375" style="1236" customWidth="1"/>
    <col min="5896" max="6144" width="9.7109375" style="1236"/>
    <col min="6145" max="6145" width="26.5703125" style="1236" customWidth="1"/>
    <col min="6146" max="6146" width="10.7109375" style="1236" customWidth="1"/>
    <col min="6147" max="6149" width="16.5703125" style="1236" customWidth="1"/>
    <col min="6150" max="6150" width="10.7109375" style="1236" customWidth="1"/>
    <col min="6151" max="6151" width="8.7109375" style="1236" customWidth="1"/>
    <col min="6152" max="6400" width="9.7109375" style="1236"/>
    <col min="6401" max="6401" width="26.5703125" style="1236" customWidth="1"/>
    <col min="6402" max="6402" width="10.7109375" style="1236" customWidth="1"/>
    <col min="6403" max="6405" width="16.5703125" style="1236" customWidth="1"/>
    <col min="6406" max="6406" width="10.7109375" style="1236" customWidth="1"/>
    <col min="6407" max="6407" width="8.7109375" style="1236" customWidth="1"/>
    <col min="6408" max="6656" width="9.7109375" style="1236"/>
    <col min="6657" max="6657" width="26.5703125" style="1236" customWidth="1"/>
    <col min="6658" max="6658" width="10.7109375" style="1236" customWidth="1"/>
    <col min="6659" max="6661" width="16.5703125" style="1236" customWidth="1"/>
    <col min="6662" max="6662" width="10.7109375" style="1236" customWidth="1"/>
    <col min="6663" max="6663" width="8.7109375" style="1236" customWidth="1"/>
    <col min="6664" max="6912" width="9.7109375" style="1236"/>
    <col min="6913" max="6913" width="26.5703125" style="1236" customWidth="1"/>
    <col min="6914" max="6914" width="10.7109375" style="1236" customWidth="1"/>
    <col min="6915" max="6917" width="16.5703125" style="1236" customWidth="1"/>
    <col min="6918" max="6918" width="10.7109375" style="1236" customWidth="1"/>
    <col min="6919" max="6919" width="8.7109375" style="1236" customWidth="1"/>
    <col min="6920" max="7168" width="9.7109375" style="1236"/>
    <col min="7169" max="7169" width="26.5703125" style="1236" customWidth="1"/>
    <col min="7170" max="7170" width="10.7109375" style="1236" customWidth="1"/>
    <col min="7171" max="7173" width="16.5703125" style="1236" customWidth="1"/>
    <col min="7174" max="7174" width="10.7109375" style="1236" customWidth="1"/>
    <col min="7175" max="7175" width="8.7109375" style="1236" customWidth="1"/>
    <col min="7176" max="7424" width="9.7109375" style="1236"/>
    <col min="7425" max="7425" width="26.5703125" style="1236" customWidth="1"/>
    <col min="7426" max="7426" width="10.7109375" style="1236" customWidth="1"/>
    <col min="7427" max="7429" width="16.5703125" style="1236" customWidth="1"/>
    <col min="7430" max="7430" width="10.7109375" style="1236" customWidth="1"/>
    <col min="7431" max="7431" width="8.7109375" style="1236" customWidth="1"/>
    <col min="7432" max="7680" width="9.7109375" style="1236"/>
    <col min="7681" max="7681" width="26.5703125" style="1236" customWidth="1"/>
    <col min="7682" max="7682" width="10.7109375" style="1236" customWidth="1"/>
    <col min="7683" max="7685" width="16.5703125" style="1236" customWidth="1"/>
    <col min="7686" max="7686" width="10.7109375" style="1236" customWidth="1"/>
    <col min="7687" max="7687" width="8.7109375" style="1236" customWidth="1"/>
    <col min="7688" max="7936" width="9.7109375" style="1236"/>
    <col min="7937" max="7937" width="26.5703125" style="1236" customWidth="1"/>
    <col min="7938" max="7938" width="10.7109375" style="1236" customWidth="1"/>
    <col min="7939" max="7941" width="16.5703125" style="1236" customWidth="1"/>
    <col min="7942" max="7942" width="10.7109375" style="1236" customWidth="1"/>
    <col min="7943" max="7943" width="8.7109375" style="1236" customWidth="1"/>
    <col min="7944" max="8192" width="9.7109375" style="1236"/>
    <col min="8193" max="8193" width="26.5703125" style="1236" customWidth="1"/>
    <col min="8194" max="8194" width="10.7109375" style="1236" customWidth="1"/>
    <col min="8195" max="8197" width="16.5703125" style="1236" customWidth="1"/>
    <col min="8198" max="8198" width="10.7109375" style="1236" customWidth="1"/>
    <col min="8199" max="8199" width="8.7109375" style="1236" customWidth="1"/>
    <col min="8200" max="8448" width="9.7109375" style="1236"/>
    <col min="8449" max="8449" width="26.5703125" style="1236" customWidth="1"/>
    <col min="8450" max="8450" width="10.7109375" style="1236" customWidth="1"/>
    <col min="8451" max="8453" width="16.5703125" style="1236" customWidth="1"/>
    <col min="8454" max="8454" width="10.7109375" style="1236" customWidth="1"/>
    <col min="8455" max="8455" width="8.7109375" style="1236" customWidth="1"/>
    <col min="8456" max="8704" width="9.7109375" style="1236"/>
    <col min="8705" max="8705" width="26.5703125" style="1236" customWidth="1"/>
    <col min="8706" max="8706" width="10.7109375" style="1236" customWidth="1"/>
    <col min="8707" max="8709" width="16.5703125" style="1236" customWidth="1"/>
    <col min="8710" max="8710" width="10.7109375" style="1236" customWidth="1"/>
    <col min="8711" max="8711" width="8.7109375" style="1236" customWidth="1"/>
    <col min="8712" max="8960" width="9.7109375" style="1236"/>
    <col min="8961" max="8961" width="26.5703125" style="1236" customWidth="1"/>
    <col min="8962" max="8962" width="10.7109375" style="1236" customWidth="1"/>
    <col min="8963" max="8965" width="16.5703125" style="1236" customWidth="1"/>
    <col min="8966" max="8966" width="10.7109375" style="1236" customWidth="1"/>
    <col min="8967" max="8967" width="8.7109375" style="1236" customWidth="1"/>
    <col min="8968" max="9216" width="9.7109375" style="1236"/>
    <col min="9217" max="9217" width="26.5703125" style="1236" customWidth="1"/>
    <col min="9218" max="9218" width="10.7109375" style="1236" customWidth="1"/>
    <col min="9219" max="9221" width="16.5703125" style="1236" customWidth="1"/>
    <col min="9222" max="9222" width="10.7109375" style="1236" customWidth="1"/>
    <col min="9223" max="9223" width="8.7109375" style="1236" customWidth="1"/>
    <col min="9224" max="9472" width="9.7109375" style="1236"/>
    <col min="9473" max="9473" width="26.5703125" style="1236" customWidth="1"/>
    <col min="9474" max="9474" width="10.7109375" style="1236" customWidth="1"/>
    <col min="9475" max="9477" width="16.5703125" style="1236" customWidth="1"/>
    <col min="9478" max="9478" width="10.7109375" style="1236" customWidth="1"/>
    <col min="9479" max="9479" width="8.7109375" style="1236" customWidth="1"/>
    <col min="9480" max="9728" width="9.7109375" style="1236"/>
    <col min="9729" max="9729" width="26.5703125" style="1236" customWidth="1"/>
    <col min="9730" max="9730" width="10.7109375" style="1236" customWidth="1"/>
    <col min="9731" max="9733" width="16.5703125" style="1236" customWidth="1"/>
    <col min="9734" max="9734" width="10.7109375" style="1236" customWidth="1"/>
    <col min="9735" max="9735" width="8.7109375" style="1236" customWidth="1"/>
    <col min="9736" max="9984" width="9.7109375" style="1236"/>
    <col min="9985" max="9985" width="26.5703125" style="1236" customWidth="1"/>
    <col min="9986" max="9986" width="10.7109375" style="1236" customWidth="1"/>
    <col min="9987" max="9989" width="16.5703125" style="1236" customWidth="1"/>
    <col min="9990" max="9990" width="10.7109375" style="1236" customWidth="1"/>
    <col min="9991" max="9991" width="8.7109375" style="1236" customWidth="1"/>
    <col min="9992" max="10240" width="9.7109375" style="1236"/>
    <col min="10241" max="10241" width="26.5703125" style="1236" customWidth="1"/>
    <col min="10242" max="10242" width="10.7109375" style="1236" customWidth="1"/>
    <col min="10243" max="10245" width="16.5703125" style="1236" customWidth="1"/>
    <col min="10246" max="10246" width="10.7109375" style="1236" customWidth="1"/>
    <col min="10247" max="10247" width="8.7109375" style="1236" customWidth="1"/>
    <col min="10248" max="10496" width="9.7109375" style="1236"/>
    <col min="10497" max="10497" width="26.5703125" style="1236" customWidth="1"/>
    <col min="10498" max="10498" width="10.7109375" style="1236" customWidth="1"/>
    <col min="10499" max="10501" width="16.5703125" style="1236" customWidth="1"/>
    <col min="10502" max="10502" width="10.7109375" style="1236" customWidth="1"/>
    <col min="10503" max="10503" width="8.7109375" style="1236" customWidth="1"/>
    <col min="10504" max="10752" width="9.7109375" style="1236"/>
    <col min="10753" max="10753" width="26.5703125" style="1236" customWidth="1"/>
    <col min="10754" max="10754" width="10.7109375" style="1236" customWidth="1"/>
    <col min="10755" max="10757" width="16.5703125" style="1236" customWidth="1"/>
    <col min="10758" max="10758" width="10.7109375" style="1236" customWidth="1"/>
    <col min="10759" max="10759" width="8.7109375" style="1236" customWidth="1"/>
    <col min="10760" max="11008" width="9.7109375" style="1236"/>
    <col min="11009" max="11009" width="26.5703125" style="1236" customWidth="1"/>
    <col min="11010" max="11010" width="10.7109375" style="1236" customWidth="1"/>
    <col min="11011" max="11013" width="16.5703125" style="1236" customWidth="1"/>
    <col min="11014" max="11014" width="10.7109375" style="1236" customWidth="1"/>
    <col min="11015" max="11015" width="8.7109375" style="1236" customWidth="1"/>
    <col min="11016" max="11264" width="9.7109375" style="1236"/>
    <col min="11265" max="11265" width="26.5703125" style="1236" customWidth="1"/>
    <col min="11266" max="11266" width="10.7109375" style="1236" customWidth="1"/>
    <col min="11267" max="11269" width="16.5703125" style="1236" customWidth="1"/>
    <col min="11270" max="11270" width="10.7109375" style="1236" customWidth="1"/>
    <col min="11271" max="11271" width="8.7109375" style="1236" customWidth="1"/>
    <col min="11272" max="11520" width="9.7109375" style="1236"/>
    <col min="11521" max="11521" width="26.5703125" style="1236" customWidth="1"/>
    <col min="11522" max="11522" width="10.7109375" style="1236" customWidth="1"/>
    <col min="11523" max="11525" width="16.5703125" style="1236" customWidth="1"/>
    <col min="11526" max="11526" width="10.7109375" style="1236" customWidth="1"/>
    <col min="11527" max="11527" width="8.7109375" style="1236" customWidth="1"/>
    <col min="11528" max="11776" width="9.7109375" style="1236"/>
    <col min="11777" max="11777" width="26.5703125" style="1236" customWidth="1"/>
    <col min="11778" max="11778" width="10.7109375" style="1236" customWidth="1"/>
    <col min="11779" max="11781" width="16.5703125" style="1236" customWidth="1"/>
    <col min="11782" max="11782" width="10.7109375" style="1236" customWidth="1"/>
    <col min="11783" max="11783" width="8.7109375" style="1236" customWidth="1"/>
    <col min="11784" max="12032" width="9.7109375" style="1236"/>
    <col min="12033" max="12033" width="26.5703125" style="1236" customWidth="1"/>
    <col min="12034" max="12034" width="10.7109375" style="1236" customWidth="1"/>
    <col min="12035" max="12037" width="16.5703125" style="1236" customWidth="1"/>
    <col min="12038" max="12038" width="10.7109375" style="1236" customWidth="1"/>
    <col min="12039" max="12039" width="8.7109375" style="1236" customWidth="1"/>
    <col min="12040" max="12288" width="9.7109375" style="1236"/>
    <col min="12289" max="12289" width="26.5703125" style="1236" customWidth="1"/>
    <col min="12290" max="12290" width="10.7109375" style="1236" customWidth="1"/>
    <col min="12291" max="12293" width="16.5703125" style="1236" customWidth="1"/>
    <col min="12294" max="12294" width="10.7109375" style="1236" customWidth="1"/>
    <col min="12295" max="12295" width="8.7109375" style="1236" customWidth="1"/>
    <col min="12296" max="12544" width="9.7109375" style="1236"/>
    <col min="12545" max="12545" width="26.5703125" style="1236" customWidth="1"/>
    <col min="12546" max="12546" width="10.7109375" style="1236" customWidth="1"/>
    <col min="12547" max="12549" width="16.5703125" style="1236" customWidth="1"/>
    <col min="12550" max="12550" width="10.7109375" style="1236" customWidth="1"/>
    <col min="12551" max="12551" width="8.7109375" style="1236" customWidth="1"/>
    <col min="12552" max="12800" width="9.7109375" style="1236"/>
    <col min="12801" max="12801" width="26.5703125" style="1236" customWidth="1"/>
    <col min="12802" max="12802" width="10.7109375" style="1236" customWidth="1"/>
    <col min="12803" max="12805" width="16.5703125" style="1236" customWidth="1"/>
    <col min="12806" max="12806" width="10.7109375" style="1236" customWidth="1"/>
    <col min="12807" max="12807" width="8.7109375" style="1236" customWidth="1"/>
    <col min="12808" max="13056" width="9.7109375" style="1236"/>
    <col min="13057" max="13057" width="26.5703125" style="1236" customWidth="1"/>
    <col min="13058" max="13058" width="10.7109375" style="1236" customWidth="1"/>
    <col min="13059" max="13061" width="16.5703125" style="1236" customWidth="1"/>
    <col min="13062" max="13062" width="10.7109375" style="1236" customWidth="1"/>
    <col min="13063" max="13063" width="8.7109375" style="1236" customWidth="1"/>
    <col min="13064" max="13312" width="9.7109375" style="1236"/>
    <col min="13313" max="13313" width="26.5703125" style="1236" customWidth="1"/>
    <col min="13314" max="13314" width="10.7109375" style="1236" customWidth="1"/>
    <col min="13315" max="13317" width="16.5703125" style="1236" customWidth="1"/>
    <col min="13318" max="13318" width="10.7109375" style="1236" customWidth="1"/>
    <col min="13319" max="13319" width="8.7109375" style="1236" customWidth="1"/>
    <col min="13320" max="13568" width="9.7109375" style="1236"/>
    <col min="13569" max="13569" width="26.5703125" style="1236" customWidth="1"/>
    <col min="13570" max="13570" width="10.7109375" style="1236" customWidth="1"/>
    <col min="13571" max="13573" width="16.5703125" style="1236" customWidth="1"/>
    <col min="13574" max="13574" width="10.7109375" style="1236" customWidth="1"/>
    <col min="13575" max="13575" width="8.7109375" style="1236" customWidth="1"/>
    <col min="13576" max="13824" width="9.7109375" style="1236"/>
    <col min="13825" max="13825" width="26.5703125" style="1236" customWidth="1"/>
    <col min="13826" max="13826" width="10.7109375" style="1236" customWidth="1"/>
    <col min="13827" max="13829" width="16.5703125" style="1236" customWidth="1"/>
    <col min="13830" max="13830" width="10.7109375" style="1236" customWidth="1"/>
    <col min="13831" max="13831" width="8.7109375" style="1236" customWidth="1"/>
    <col min="13832" max="14080" width="9.7109375" style="1236"/>
    <col min="14081" max="14081" width="26.5703125" style="1236" customWidth="1"/>
    <col min="14082" max="14082" width="10.7109375" style="1236" customWidth="1"/>
    <col min="14083" max="14085" width="16.5703125" style="1236" customWidth="1"/>
    <col min="14086" max="14086" width="10.7109375" style="1236" customWidth="1"/>
    <col min="14087" max="14087" width="8.7109375" style="1236" customWidth="1"/>
    <col min="14088" max="14336" width="9.7109375" style="1236"/>
    <col min="14337" max="14337" width="26.5703125" style="1236" customWidth="1"/>
    <col min="14338" max="14338" width="10.7109375" style="1236" customWidth="1"/>
    <col min="14339" max="14341" width="16.5703125" style="1236" customWidth="1"/>
    <col min="14342" max="14342" width="10.7109375" style="1236" customWidth="1"/>
    <col min="14343" max="14343" width="8.7109375" style="1236" customWidth="1"/>
    <col min="14344" max="14592" width="9.7109375" style="1236"/>
    <col min="14593" max="14593" width="26.5703125" style="1236" customWidth="1"/>
    <col min="14594" max="14594" width="10.7109375" style="1236" customWidth="1"/>
    <col min="14595" max="14597" width="16.5703125" style="1236" customWidth="1"/>
    <col min="14598" max="14598" width="10.7109375" style="1236" customWidth="1"/>
    <col min="14599" max="14599" width="8.7109375" style="1236" customWidth="1"/>
    <col min="14600" max="14848" width="9.7109375" style="1236"/>
    <col min="14849" max="14849" width="26.5703125" style="1236" customWidth="1"/>
    <col min="14850" max="14850" width="10.7109375" style="1236" customWidth="1"/>
    <col min="14851" max="14853" width="16.5703125" style="1236" customWidth="1"/>
    <col min="14854" max="14854" width="10.7109375" style="1236" customWidth="1"/>
    <col min="14855" max="14855" width="8.7109375" style="1236" customWidth="1"/>
    <col min="14856" max="15104" width="9.7109375" style="1236"/>
    <col min="15105" max="15105" width="26.5703125" style="1236" customWidth="1"/>
    <col min="15106" max="15106" width="10.7109375" style="1236" customWidth="1"/>
    <col min="15107" max="15109" width="16.5703125" style="1236" customWidth="1"/>
    <col min="15110" max="15110" width="10.7109375" style="1236" customWidth="1"/>
    <col min="15111" max="15111" width="8.7109375" style="1236" customWidth="1"/>
    <col min="15112" max="15360" width="9.7109375" style="1236"/>
    <col min="15361" max="15361" width="26.5703125" style="1236" customWidth="1"/>
    <col min="15362" max="15362" width="10.7109375" style="1236" customWidth="1"/>
    <col min="15363" max="15365" width="16.5703125" style="1236" customWidth="1"/>
    <col min="15366" max="15366" width="10.7109375" style="1236" customWidth="1"/>
    <col min="15367" max="15367" width="8.7109375" style="1236" customWidth="1"/>
    <col min="15368" max="15616" width="9.7109375" style="1236"/>
    <col min="15617" max="15617" width="26.5703125" style="1236" customWidth="1"/>
    <col min="15618" max="15618" width="10.7109375" style="1236" customWidth="1"/>
    <col min="15619" max="15621" width="16.5703125" style="1236" customWidth="1"/>
    <col min="15622" max="15622" width="10.7109375" style="1236" customWidth="1"/>
    <col min="15623" max="15623" width="8.7109375" style="1236" customWidth="1"/>
    <col min="15624" max="15872" width="9.7109375" style="1236"/>
    <col min="15873" max="15873" width="26.5703125" style="1236" customWidth="1"/>
    <col min="15874" max="15874" width="10.7109375" style="1236" customWidth="1"/>
    <col min="15875" max="15877" width="16.5703125" style="1236" customWidth="1"/>
    <col min="15878" max="15878" width="10.7109375" style="1236" customWidth="1"/>
    <col min="15879" max="15879" width="8.7109375" style="1236" customWidth="1"/>
    <col min="15880" max="16128" width="9.7109375" style="1236"/>
    <col min="16129" max="16129" width="26.5703125" style="1236" customWidth="1"/>
    <col min="16130" max="16130" width="10.7109375" style="1236" customWidth="1"/>
    <col min="16131" max="16133" width="16.5703125" style="1236" customWidth="1"/>
    <col min="16134" max="16134" width="10.7109375" style="1236" customWidth="1"/>
    <col min="16135" max="16135" width="8.7109375" style="1236" customWidth="1"/>
    <col min="16136" max="16384" width="9.7109375" style="1236"/>
  </cols>
  <sheetData>
    <row r="1" spans="1:5" ht="15.75" customHeight="1">
      <c r="A1" s="1921" t="s">
        <v>1737</v>
      </c>
    </row>
    <row r="2" spans="1:5" s="1237" customFormat="1" ht="23.25" customHeight="1">
      <c r="A2" s="1991" t="s">
        <v>1004</v>
      </c>
      <c r="B2" s="1991"/>
      <c r="C2" s="1991"/>
      <c r="D2" s="1991"/>
      <c r="E2" s="1991"/>
    </row>
    <row r="3" spans="1:5" s="1237" customFormat="1" ht="31.5" customHeight="1">
      <c r="A3" s="1976" t="s">
        <v>1005</v>
      </c>
      <c r="B3" s="1976"/>
      <c r="C3" s="1976"/>
      <c r="D3" s="1976"/>
      <c r="E3" s="1976"/>
    </row>
    <row r="4" spans="1:5" ht="13.5" customHeight="1">
      <c r="A4" s="1255">
        <v>2016</v>
      </c>
      <c r="B4" s="578"/>
      <c r="C4" s="578"/>
      <c r="D4" s="578"/>
      <c r="E4" s="1256" t="s">
        <v>918</v>
      </c>
    </row>
    <row r="5" spans="1:5" ht="12.75" customHeight="1">
      <c r="A5" s="2213" t="s">
        <v>1006</v>
      </c>
      <c r="B5" s="2224" t="s">
        <v>999</v>
      </c>
      <c r="C5" s="2245"/>
      <c r="D5" s="2245"/>
      <c r="E5" s="1995"/>
    </row>
    <row r="6" spans="1:5" ht="12.75" customHeight="1">
      <c r="A6" s="1983"/>
      <c r="B6" s="1996"/>
      <c r="C6" s="1988"/>
      <c r="D6" s="1988"/>
      <c r="E6" s="1989"/>
    </row>
    <row r="7" spans="1:5" ht="12.75" customHeight="1">
      <c r="A7" s="1983"/>
      <c r="B7" s="2225"/>
      <c r="C7" s="2246"/>
      <c r="D7" s="2246"/>
      <c r="E7" s="2247"/>
    </row>
    <row r="8" spans="1:5" ht="12.75" customHeight="1">
      <c r="A8" s="1983"/>
      <c r="B8" s="2223" t="s">
        <v>0</v>
      </c>
      <c r="C8" s="1997" t="s">
        <v>1000</v>
      </c>
      <c r="D8" s="2001"/>
      <c r="E8" s="2231" t="s">
        <v>1001</v>
      </c>
    </row>
    <row r="9" spans="1:5" ht="12.75" customHeight="1">
      <c r="A9" s="1983"/>
      <c r="B9" s="1983"/>
      <c r="C9" s="1999"/>
      <c r="D9" s="2002"/>
      <c r="E9" s="2226"/>
    </row>
    <row r="10" spans="1:5" ht="12.75" customHeight="1">
      <c r="A10" s="1983"/>
      <c r="B10" s="1983"/>
      <c r="C10" s="2231" t="s">
        <v>1002</v>
      </c>
      <c r="D10" s="2231" t="s">
        <v>1003</v>
      </c>
      <c r="E10" s="2226"/>
    </row>
    <row r="11" spans="1:5" ht="12.75" customHeight="1">
      <c r="A11" s="1984"/>
      <c r="B11" s="1984"/>
      <c r="C11" s="2249"/>
      <c r="D11" s="2249"/>
      <c r="E11" s="2248"/>
    </row>
    <row r="12" spans="1:5" ht="9" customHeight="1">
      <c r="A12" s="1291"/>
      <c r="B12" s="582"/>
      <c r="C12" s="582"/>
      <c r="D12" s="582"/>
      <c r="E12" s="582"/>
    </row>
    <row r="13" spans="1:5" s="1246" customFormat="1" ht="18.75" customHeight="1">
      <c r="A13" s="1292" t="s">
        <v>0</v>
      </c>
      <c r="B13" s="1284">
        <f>SUM(B15:B22)</f>
        <v>1038</v>
      </c>
      <c r="C13" s="1284">
        <f>SUM(C15:C22)</f>
        <v>65</v>
      </c>
      <c r="D13" s="1284">
        <f>SUM(D15:D22)</f>
        <v>12</v>
      </c>
      <c r="E13" s="1284">
        <f>SUM(E15:E22)</f>
        <v>961</v>
      </c>
    </row>
    <row r="14" spans="1:5" ht="14.1" customHeight="1">
      <c r="A14" s="1293"/>
      <c r="B14" s="1286"/>
      <c r="C14" s="1285"/>
      <c r="D14" s="1285"/>
      <c r="E14" s="1285"/>
    </row>
    <row r="15" spans="1:5" ht="18" customHeight="1">
      <c r="A15" s="1294" t="s">
        <v>1007</v>
      </c>
      <c r="B15" s="1284">
        <f>+C15+D15+E15</f>
        <v>347</v>
      </c>
      <c r="C15" s="1287">
        <v>55</v>
      </c>
      <c r="D15" s="1287">
        <v>6</v>
      </c>
      <c r="E15" s="1287">
        <v>286</v>
      </c>
    </row>
    <row r="16" spans="1:5" ht="18" customHeight="1">
      <c r="A16" s="1294" t="s">
        <v>1008</v>
      </c>
      <c r="B16" s="1284">
        <f t="shared" ref="B16:B22" si="0">+C16+D16+E16</f>
        <v>80</v>
      </c>
      <c r="C16" s="1287">
        <v>1</v>
      </c>
      <c r="D16" s="1295">
        <v>0</v>
      </c>
      <c r="E16" s="1287">
        <v>79</v>
      </c>
    </row>
    <row r="17" spans="1:5" ht="18" customHeight="1">
      <c r="A17" s="1294" t="s">
        <v>1009</v>
      </c>
      <c r="B17" s="1284">
        <f t="shared" si="0"/>
        <v>305</v>
      </c>
      <c r="C17" s="1287">
        <v>1</v>
      </c>
      <c r="D17" s="1287">
        <v>3</v>
      </c>
      <c r="E17" s="1287">
        <v>301</v>
      </c>
    </row>
    <row r="18" spans="1:5" ht="18" customHeight="1">
      <c r="A18" s="1294" t="s">
        <v>1010</v>
      </c>
      <c r="B18" s="1284">
        <f t="shared" si="0"/>
        <v>139</v>
      </c>
      <c r="C18" s="1295">
        <v>0</v>
      </c>
      <c r="D18" s="1295">
        <v>0</v>
      </c>
      <c r="E18" s="1287">
        <v>139</v>
      </c>
    </row>
    <row r="19" spans="1:5" ht="18" customHeight="1">
      <c r="A19" s="1294" t="s">
        <v>1011</v>
      </c>
      <c r="B19" s="1284">
        <f t="shared" si="0"/>
        <v>6</v>
      </c>
      <c r="C19" s="1295">
        <v>0</v>
      </c>
      <c r="D19" s="1295">
        <v>0</v>
      </c>
      <c r="E19" s="1287">
        <v>6</v>
      </c>
    </row>
    <row r="20" spans="1:5" ht="18" customHeight="1">
      <c r="A20" s="1294" t="s">
        <v>1012</v>
      </c>
      <c r="B20" s="1284">
        <f t="shared" si="0"/>
        <v>12</v>
      </c>
      <c r="C20" s="1295">
        <v>2</v>
      </c>
      <c r="D20" s="1295">
        <v>0</v>
      </c>
      <c r="E20" s="1287">
        <v>10</v>
      </c>
    </row>
    <row r="21" spans="1:5" ht="18" customHeight="1">
      <c r="A21" s="1294" t="s">
        <v>1013</v>
      </c>
      <c r="B21" s="1284">
        <f t="shared" si="0"/>
        <v>94</v>
      </c>
      <c r="C21" s="1295">
        <v>0</v>
      </c>
      <c r="D21" s="1295">
        <v>0</v>
      </c>
      <c r="E21" s="1287">
        <v>94</v>
      </c>
    </row>
    <row r="22" spans="1:5" ht="18" customHeight="1">
      <c r="A22" s="1294" t="s">
        <v>1014</v>
      </c>
      <c r="B22" s="1284">
        <f t="shared" si="0"/>
        <v>55</v>
      </c>
      <c r="C22" s="1287">
        <v>6</v>
      </c>
      <c r="D22" s="1287">
        <v>3</v>
      </c>
      <c r="E22" s="1287">
        <v>46</v>
      </c>
    </row>
    <row r="23" spans="1:5" ht="4.5" customHeight="1" thickBot="1">
      <c r="A23" s="1296"/>
      <c r="B23" s="1250"/>
      <c r="C23" s="1250"/>
      <c r="D23" s="1250"/>
      <c r="E23" s="1250"/>
    </row>
    <row r="24" spans="1:5" ht="3" customHeight="1" thickTop="1">
      <c r="A24" s="577"/>
      <c r="B24" s="577" t="s">
        <v>73</v>
      </c>
      <c r="C24" s="577" t="s">
        <v>73</v>
      </c>
      <c r="D24" s="577" t="s">
        <v>118</v>
      </c>
      <c r="E24" s="577" t="s">
        <v>73</v>
      </c>
    </row>
    <row r="25" spans="1:5" s="1252" customFormat="1" ht="17.25" customHeight="1">
      <c r="A25" s="2210" t="s">
        <v>930</v>
      </c>
      <c r="B25" s="2210"/>
      <c r="C25" s="2210"/>
      <c r="D25" s="2210"/>
      <c r="E25" s="2210"/>
    </row>
    <row r="26" spans="1:5" ht="15.95" customHeight="1">
      <c r="A26" s="577"/>
      <c r="B26" s="577"/>
      <c r="C26" s="577"/>
      <c r="D26" s="577"/>
      <c r="E26" s="577"/>
    </row>
    <row r="27" spans="1:5" ht="12" customHeight="1">
      <c r="A27" s="1085" t="s">
        <v>691</v>
      </c>
      <c r="B27" s="577"/>
      <c r="C27" s="577"/>
      <c r="D27" s="577"/>
      <c r="E27" s="577"/>
    </row>
    <row r="28" spans="1:5" ht="13.5" customHeight="1">
      <c r="A28" s="1090" t="s">
        <v>931</v>
      </c>
      <c r="B28" s="577"/>
      <c r="C28" s="577"/>
      <c r="D28" s="577"/>
      <c r="E28" s="577"/>
    </row>
    <row r="29" spans="1:5" ht="15.95" customHeight="1"/>
    <row r="30" spans="1:5" ht="15.95" customHeight="1"/>
    <row r="31" spans="1:5" ht="15.95" customHeight="1"/>
    <row r="32" spans="1:5"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21.95" customHeight="1"/>
    <row r="43" ht="21.95"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sheetData>
  <mergeCells count="10">
    <mergeCell ref="A25:E25"/>
    <mergeCell ref="A2:E2"/>
    <mergeCell ref="A3:E3"/>
    <mergeCell ref="A5:A11"/>
    <mergeCell ref="B5:E7"/>
    <mergeCell ref="B8:B11"/>
    <mergeCell ref="C8:D9"/>
    <mergeCell ref="E8:E11"/>
    <mergeCell ref="C10:C11"/>
    <mergeCell ref="D10:D11"/>
  </mergeCells>
  <hyperlinks>
    <hyperlink ref="A28" r:id="rId1"/>
    <hyperlink ref="A1" location="Índice!A1" display="Voltar ao índice"/>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77.xml><?xml version="1.0" encoding="utf-8"?>
<worksheet xmlns="http://schemas.openxmlformats.org/spreadsheetml/2006/main" xmlns:r="http://schemas.openxmlformats.org/officeDocument/2006/relationships">
  <sheetPr syncVertical="1" syncRef="A1" transitionEvaluation="1">
    <pageSetUpPr autoPageBreaks="0"/>
  </sheetPr>
  <dimension ref="A1:J161"/>
  <sheetViews>
    <sheetView showGridLines="0" workbookViewId="0"/>
  </sheetViews>
  <sheetFormatPr defaultColWidth="9.7109375" defaultRowHeight="9"/>
  <cols>
    <col min="1" max="1" width="25" style="1236" customWidth="1"/>
    <col min="2" max="2" width="8.42578125" style="1236" customWidth="1"/>
    <col min="3" max="3" width="10.28515625" style="1236" customWidth="1"/>
    <col min="4" max="5" width="10.140625" style="1236" customWidth="1"/>
    <col min="6" max="6" width="11.7109375" style="1236" customWidth="1"/>
    <col min="7" max="7" width="11.42578125" style="1236" customWidth="1"/>
    <col min="8" max="9" width="9.7109375" style="1236" customWidth="1"/>
    <col min="10" max="13" width="8.7109375" style="1236" customWidth="1"/>
    <col min="14" max="256" width="9.7109375" style="1236"/>
    <col min="257" max="257" width="25" style="1236" customWidth="1"/>
    <col min="258" max="258" width="8.42578125" style="1236" customWidth="1"/>
    <col min="259" max="259" width="10.28515625" style="1236" customWidth="1"/>
    <col min="260" max="261" width="10.140625" style="1236" customWidth="1"/>
    <col min="262" max="262" width="11.7109375" style="1236" customWidth="1"/>
    <col min="263" max="263" width="11.42578125" style="1236" customWidth="1"/>
    <col min="264" max="265" width="9.7109375" style="1236" customWidth="1"/>
    <col min="266" max="269" width="8.7109375" style="1236" customWidth="1"/>
    <col min="270" max="512" width="9.7109375" style="1236"/>
    <col min="513" max="513" width="25" style="1236" customWidth="1"/>
    <col min="514" max="514" width="8.42578125" style="1236" customWidth="1"/>
    <col min="515" max="515" width="10.28515625" style="1236" customWidth="1"/>
    <col min="516" max="517" width="10.140625" style="1236" customWidth="1"/>
    <col min="518" max="518" width="11.7109375" style="1236" customWidth="1"/>
    <col min="519" max="519" width="11.42578125" style="1236" customWidth="1"/>
    <col min="520" max="521" width="9.7109375" style="1236" customWidth="1"/>
    <col min="522" max="525" width="8.7109375" style="1236" customWidth="1"/>
    <col min="526" max="768" width="9.7109375" style="1236"/>
    <col min="769" max="769" width="25" style="1236" customWidth="1"/>
    <col min="770" max="770" width="8.42578125" style="1236" customWidth="1"/>
    <col min="771" max="771" width="10.28515625" style="1236" customWidth="1"/>
    <col min="772" max="773" width="10.140625" style="1236" customWidth="1"/>
    <col min="774" max="774" width="11.7109375" style="1236" customWidth="1"/>
    <col min="775" max="775" width="11.42578125" style="1236" customWidth="1"/>
    <col min="776" max="777" width="9.7109375" style="1236" customWidth="1"/>
    <col min="778" max="781" width="8.7109375" style="1236" customWidth="1"/>
    <col min="782" max="1024" width="9.7109375" style="1236"/>
    <col min="1025" max="1025" width="25" style="1236" customWidth="1"/>
    <col min="1026" max="1026" width="8.42578125" style="1236" customWidth="1"/>
    <col min="1027" max="1027" width="10.28515625" style="1236" customWidth="1"/>
    <col min="1028" max="1029" width="10.140625" style="1236" customWidth="1"/>
    <col min="1030" max="1030" width="11.7109375" style="1236" customWidth="1"/>
    <col min="1031" max="1031" width="11.42578125" style="1236" customWidth="1"/>
    <col min="1032" max="1033" width="9.7109375" style="1236" customWidth="1"/>
    <col min="1034" max="1037" width="8.7109375" style="1236" customWidth="1"/>
    <col min="1038" max="1280" width="9.7109375" style="1236"/>
    <col min="1281" max="1281" width="25" style="1236" customWidth="1"/>
    <col min="1282" max="1282" width="8.42578125" style="1236" customWidth="1"/>
    <col min="1283" max="1283" width="10.28515625" style="1236" customWidth="1"/>
    <col min="1284" max="1285" width="10.140625" style="1236" customWidth="1"/>
    <col min="1286" max="1286" width="11.7109375" style="1236" customWidth="1"/>
    <col min="1287" max="1287" width="11.42578125" style="1236" customWidth="1"/>
    <col min="1288" max="1289" width="9.7109375" style="1236" customWidth="1"/>
    <col min="1290" max="1293" width="8.7109375" style="1236" customWidth="1"/>
    <col min="1294" max="1536" width="9.7109375" style="1236"/>
    <col min="1537" max="1537" width="25" style="1236" customWidth="1"/>
    <col min="1538" max="1538" width="8.42578125" style="1236" customWidth="1"/>
    <col min="1539" max="1539" width="10.28515625" style="1236" customWidth="1"/>
    <col min="1540" max="1541" width="10.140625" style="1236" customWidth="1"/>
    <col min="1542" max="1542" width="11.7109375" style="1236" customWidth="1"/>
    <col min="1543" max="1543" width="11.42578125" style="1236" customWidth="1"/>
    <col min="1544" max="1545" width="9.7109375" style="1236" customWidth="1"/>
    <col min="1546" max="1549" width="8.7109375" style="1236" customWidth="1"/>
    <col min="1550" max="1792" width="9.7109375" style="1236"/>
    <col min="1793" max="1793" width="25" style="1236" customWidth="1"/>
    <col min="1794" max="1794" width="8.42578125" style="1236" customWidth="1"/>
    <col min="1795" max="1795" width="10.28515625" style="1236" customWidth="1"/>
    <col min="1796" max="1797" width="10.140625" style="1236" customWidth="1"/>
    <col min="1798" max="1798" width="11.7109375" style="1236" customWidth="1"/>
    <col min="1799" max="1799" width="11.42578125" style="1236" customWidth="1"/>
    <col min="1800" max="1801" width="9.7109375" style="1236" customWidth="1"/>
    <col min="1802" max="1805" width="8.7109375" style="1236" customWidth="1"/>
    <col min="1806" max="2048" width="9.7109375" style="1236"/>
    <col min="2049" max="2049" width="25" style="1236" customWidth="1"/>
    <col min="2050" max="2050" width="8.42578125" style="1236" customWidth="1"/>
    <col min="2051" max="2051" width="10.28515625" style="1236" customWidth="1"/>
    <col min="2052" max="2053" width="10.140625" style="1236" customWidth="1"/>
    <col min="2054" max="2054" width="11.7109375" style="1236" customWidth="1"/>
    <col min="2055" max="2055" width="11.42578125" style="1236" customWidth="1"/>
    <col min="2056" max="2057" width="9.7109375" style="1236" customWidth="1"/>
    <col min="2058" max="2061" width="8.7109375" style="1236" customWidth="1"/>
    <col min="2062" max="2304" width="9.7109375" style="1236"/>
    <col min="2305" max="2305" width="25" style="1236" customWidth="1"/>
    <col min="2306" max="2306" width="8.42578125" style="1236" customWidth="1"/>
    <col min="2307" max="2307" width="10.28515625" style="1236" customWidth="1"/>
    <col min="2308" max="2309" width="10.140625" style="1236" customWidth="1"/>
    <col min="2310" max="2310" width="11.7109375" style="1236" customWidth="1"/>
    <col min="2311" max="2311" width="11.42578125" style="1236" customWidth="1"/>
    <col min="2312" max="2313" width="9.7109375" style="1236" customWidth="1"/>
    <col min="2314" max="2317" width="8.7109375" style="1236" customWidth="1"/>
    <col min="2318" max="2560" width="9.7109375" style="1236"/>
    <col min="2561" max="2561" width="25" style="1236" customWidth="1"/>
    <col min="2562" max="2562" width="8.42578125" style="1236" customWidth="1"/>
    <col min="2563" max="2563" width="10.28515625" style="1236" customWidth="1"/>
    <col min="2564" max="2565" width="10.140625" style="1236" customWidth="1"/>
    <col min="2566" max="2566" width="11.7109375" style="1236" customWidth="1"/>
    <col min="2567" max="2567" width="11.42578125" style="1236" customWidth="1"/>
    <col min="2568" max="2569" width="9.7109375" style="1236" customWidth="1"/>
    <col min="2570" max="2573" width="8.7109375" style="1236" customWidth="1"/>
    <col min="2574" max="2816" width="9.7109375" style="1236"/>
    <col min="2817" max="2817" width="25" style="1236" customWidth="1"/>
    <col min="2818" max="2818" width="8.42578125" style="1236" customWidth="1"/>
    <col min="2819" max="2819" width="10.28515625" style="1236" customWidth="1"/>
    <col min="2820" max="2821" width="10.140625" style="1236" customWidth="1"/>
    <col min="2822" max="2822" width="11.7109375" style="1236" customWidth="1"/>
    <col min="2823" max="2823" width="11.42578125" style="1236" customWidth="1"/>
    <col min="2824" max="2825" width="9.7109375" style="1236" customWidth="1"/>
    <col min="2826" max="2829" width="8.7109375" style="1236" customWidth="1"/>
    <col min="2830" max="3072" width="9.7109375" style="1236"/>
    <col min="3073" max="3073" width="25" style="1236" customWidth="1"/>
    <col min="3074" max="3074" width="8.42578125" style="1236" customWidth="1"/>
    <col min="3075" max="3075" width="10.28515625" style="1236" customWidth="1"/>
    <col min="3076" max="3077" width="10.140625" style="1236" customWidth="1"/>
    <col min="3078" max="3078" width="11.7109375" style="1236" customWidth="1"/>
    <col min="3079" max="3079" width="11.42578125" style="1236" customWidth="1"/>
    <col min="3080" max="3081" width="9.7109375" style="1236" customWidth="1"/>
    <col min="3082" max="3085" width="8.7109375" style="1236" customWidth="1"/>
    <col min="3086" max="3328" width="9.7109375" style="1236"/>
    <col min="3329" max="3329" width="25" style="1236" customWidth="1"/>
    <col min="3330" max="3330" width="8.42578125" style="1236" customWidth="1"/>
    <col min="3331" max="3331" width="10.28515625" style="1236" customWidth="1"/>
    <col min="3332" max="3333" width="10.140625" style="1236" customWidth="1"/>
    <col min="3334" max="3334" width="11.7109375" style="1236" customWidth="1"/>
    <col min="3335" max="3335" width="11.42578125" style="1236" customWidth="1"/>
    <col min="3336" max="3337" width="9.7109375" style="1236" customWidth="1"/>
    <col min="3338" max="3341" width="8.7109375" style="1236" customWidth="1"/>
    <col min="3342" max="3584" width="9.7109375" style="1236"/>
    <col min="3585" max="3585" width="25" style="1236" customWidth="1"/>
    <col min="3586" max="3586" width="8.42578125" style="1236" customWidth="1"/>
    <col min="3587" max="3587" width="10.28515625" style="1236" customWidth="1"/>
    <col min="3588" max="3589" width="10.140625" style="1236" customWidth="1"/>
    <col min="3590" max="3590" width="11.7109375" style="1236" customWidth="1"/>
    <col min="3591" max="3591" width="11.42578125" style="1236" customWidth="1"/>
    <col min="3592" max="3593" width="9.7109375" style="1236" customWidth="1"/>
    <col min="3594" max="3597" width="8.7109375" style="1236" customWidth="1"/>
    <col min="3598" max="3840" width="9.7109375" style="1236"/>
    <col min="3841" max="3841" width="25" style="1236" customWidth="1"/>
    <col min="3842" max="3842" width="8.42578125" style="1236" customWidth="1"/>
    <col min="3843" max="3843" width="10.28515625" style="1236" customWidth="1"/>
    <col min="3844" max="3845" width="10.140625" style="1236" customWidth="1"/>
    <col min="3846" max="3846" width="11.7109375" style="1236" customWidth="1"/>
    <col min="3847" max="3847" width="11.42578125" style="1236" customWidth="1"/>
    <col min="3848" max="3849" width="9.7109375" style="1236" customWidth="1"/>
    <col min="3850" max="3853" width="8.7109375" style="1236" customWidth="1"/>
    <col min="3854" max="4096" width="9.7109375" style="1236"/>
    <col min="4097" max="4097" width="25" style="1236" customWidth="1"/>
    <col min="4098" max="4098" width="8.42578125" style="1236" customWidth="1"/>
    <col min="4099" max="4099" width="10.28515625" style="1236" customWidth="1"/>
    <col min="4100" max="4101" width="10.140625" style="1236" customWidth="1"/>
    <col min="4102" max="4102" width="11.7109375" style="1236" customWidth="1"/>
    <col min="4103" max="4103" width="11.42578125" style="1236" customWidth="1"/>
    <col min="4104" max="4105" width="9.7109375" style="1236" customWidth="1"/>
    <col min="4106" max="4109" width="8.7109375" style="1236" customWidth="1"/>
    <col min="4110" max="4352" width="9.7109375" style="1236"/>
    <col min="4353" max="4353" width="25" style="1236" customWidth="1"/>
    <col min="4354" max="4354" width="8.42578125" style="1236" customWidth="1"/>
    <col min="4355" max="4355" width="10.28515625" style="1236" customWidth="1"/>
    <col min="4356" max="4357" width="10.140625" style="1236" customWidth="1"/>
    <col min="4358" max="4358" width="11.7109375" style="1236" customWidth="1"/>
    <col min="4359" max="4359" width="11.42578125" style="1236" customWidth="1"/>
    <col min="4360" max="4361" width="9.7109375" style="1236" customWidth="1"/>
    <col min="4362" max="4365" width="8.7109375" style="1236" customWidth="1"/>
    <col min="4366" max="4608" width="9.7109375" style="1236"/>
    <col min="4609" max="4609" width="25" style="1236" customWidth="1"/>
    <col min="4610" max="4610" width="8.42578125" style="1236" customWidth="1"/>
    <col min="4611" max="4611" width="10.28515625" style="1236" customWidth="1"/>
    <col min="4612" max="4613" width="10.140625" style="1236" customWidth="1"/>
    <col min="4614" max="4614" width="11.7109375" style="1236" customWidth="1"/>
    <col min="4615" max="4615" width="11.42578125" style="1236" customWidth="1"/>
    <col min="4616" max="4617" width="9.7109375" style="1236" customWidth="1"/>
    <col min="4618" max="4621" width="8.7109375" style="1236" customWidth="1"/>
    <col min="4622" max="4864" width="9.7109375" style="1236"/>
    <col min="4865" max="4865" width="25" style="1236" customWidth="1"/>
    <col min="4866" max="4866" width="8.42578125" style="1236" customWidth="1"/>
    <col min="4867" max="4867" width="10.28515625" style="1236" customWidth="1"/>
    <col min="4868" max="4869" width="10.140625" style="1236" customWidth="1"/>
    <col min="4870" max="4870" width="11.7109375" style="1236" customWidth="1"/>
    <col min="4871" max="4871" width="11.42578125" style="1236" customWidth="1"/>
    <col min="4872" max="4873" width="9.7109375" style="1236" customWidth="1"/>
    <col min="4874" max="4877" width="8.7109375" style="1236" customWidth="1"/>
    <col min="4878" max="5120" width="9.7109375" style="1236"/>
    <col min="5121" max="5121" width="25" style="1236" customWidth="1"/>
    <col min="5122" max="5122" width="8.42578125" style="1236" customWidth="1"/>
    <col min="5123" max="5123" width="10.28515625" style="1236" customWidth="1"/>
    <col min="5124" max="5125" width="10.140625" style="1236" customWidth="1"/>
    <col min="5126" max="5126" width="11.7109375" style="1236" customWidth="1"/>
    <col min="5127" max="5127" width="11.42578125" style="1236" customWidth="1"/>
    <col min="5128" max="5129" width="9.7109375" style="1236" customWidth="1"/>
    <col min="5130" max="5133" width="8.7109375" style="1236" customWidth="1"/>
    <col min="5134" max="5376" width="9.7109375" style="1236"/>
    <col min="5377" max="5377" width="25" style="1236" customWidth="1"/>
    <col min="5378" max="5378" width="8.42578125" style="1236" customWidth="1"/>
    <col min="5379" max="5379" width="10.28515625" style="1236" customWidth="1"/>
    <col min="5380" max="5381" width="10.140625" style="1236" customWidth="1"/>
    <col min="5382" max="5382" width="11.7109375" style="1236" customWidth="1"/>
    <col min="5383" max="5383" width="11.42578125" style="1236" customWidth="1"/>
    <col min="5384" max="5385" width="9.7109375" style="1236" customWidth="1"/>
    <col min="5386" max="5389" width="8.7109375" style="1236" customWidth="1"/>
    <col min="5390" max="5632" width="9.7109375" style="1236"/>
    <col min="5633" max="5633" width="25" style="1236" customWidth="1"/>
    <col min="5634" max="5634" width="8.42578125" style="1236" customWidth="1"/>
    <col min="5635" max="5635" width="10.28515625" style="1236" customWidth="1"/>
    <col min="5636" max="5637" width="10.140625" style="1236" customWidth="1"/>
    <col min="5638" max="5638" width="11.7109375" style="1236" customWidth="1"/>
    <col min="5639" max="5639" width="11.42578125" style="1236" customWidth="1"/>
    <col min="5640" max="5641" width="9.7109375" style="1236" customWidth="1"/>
    <col min="5642" max="5645" width="8.7109375" style="1236" customWidth="1"/>
    <col min="5646" max="5888" width="9.7109375" style="1236"/>
    <col min="5889" max="5889" width="25" style="1236" customWidth="1"/>
    <col min="5890" max="5890" width="8.42578125" style="1236" customWidth="1"/>
    <col min="5891" max="5891" width="10.28515625" style="1236" customWidth="1"/>
    <col min="5892" max="5893" width="10.140625" style="1236" customWidth="1"/>
    <col min="5894" max="5894" width="11.7109375" style="1236" customWidth="1"/>
    <col min="5895" max="5895" width="11.42578125" style="1236" customWidth="1"/>
    <col min="5896" max="5897" width="9.7109375" style="1236" customWidth="1"/>
    <col min="5898" max="5901" width="8.7109375" style="1236" customWidth="1"/>
    <col min="5902" max="6144" width="9.7109375" style="1236"/>
    <col min="6145" max="6145" width="25" style="1236" customWidth="1"/>
    <col min="6146" max="6146" width="8.42578125" style="1236" customWidth="1"/>
    <col min="6147" max="6147" width="10.28515625" style="1236" customWidth="1"/>
    <col min="6148" max="6149" width="10.140625" style="1236" customWidth="1"/>
    <col min="6150" max="6150" width="11.7109375" style="1236" customWidth="1"/>
    <col min="6151" max="6151" width="11.42578125" style="1236" customWidth="1"/>
    <col min="6152" max="6153" width="9.7109375" style="1236" customWidth="1"/>
    <col min="6154" max="6157" width="8.7109375" style="1236" customWidth="1"/>
    <col min="6158" max="6400" width="9.7109375" style="1236"/>
    <col min="6401" max="6401" width="25" style="1236" customWidth="1"/>
    <col min="6402" max="6402" width="8.42578125" style="1236" customWidth="1"/>
    <col min="6403" max="6403" width="10.28515625" style="1236" customWidth="1"/>
    <col min="6404" max="6405" width="10.140625" style="1236" customWidth="1"/>
    <col min="6406" max="6406" width="11.7109375" style="1236" customWidth="1"/>
    <col min="6407" max="6407" width="11.42578125" style="1236" customWidth="1"/>
    <col min="6408" max="6409" width="9.7109375" style="1236" customWidth="1"/>
    <col min="6410" max="6413" width="8.7109375" style="1236" customWidth="1"/>
    <col min="6414" max="6656" width="9.7109375" style="1236"/>
    <col min="6657" max="6657" width="25" style="1236" customWidth="1"/>
    <col min="6658" max="6658" width="8.42578125" style="1236" customWidth="1"/>
    <col min="6659" max="6659" width="10.28515625" style="1236" customWidth="1"/>
    <col min="6660" max="6661" width="10.140625" style="1236" customWidth="1"/>
    <col min="6662" max="6662" width="11.7109375" style="1236" customWidth="1"/>
    <col min="6663" max="6663" width="11.42578125" style="1236" customWidth="1"/>
    <col min="6664" max="6665" width="9.7109375" style="1236" customWidth="1"/>
    <col min="6666" max="6669" width="8.7109375" style="1236" customWidth="1"/>
    <col min="6670" max="6912" width="9.7109375" style="1236"/>
    <col min="6913" max="6913" width="25" style="1236" customWidth="1"/>
    <col min="6914" max="6914" width="8.42578125" style="1236" customWidth="1"/>
    <col min="6915" max="6915" width="10.28515625" style="1236" customWidth="1"/>
    <col min="6916" max="6917" width="10.140625" style="1236" customWidth="1"/>
    <col min="6918" max="6918" width="11.7109375" style="1236" customWidth="1"/>
    <col min="6919" max="6919" width="11.42578125" style="1236" customWidth="1"/>
    <col min="6920" max="6921" width="9.7109375" style="1236" customWidth="1"/>
    <col min="6922" max="6925" width="8.7109375" style="1236" customWidth="1"/>
    <col min="6926" max="7168" width="9.7109375" style="1236"/>
    <col min="7169" max="7169" width="25" style="1236" customWidth="1"/>
    <col min="7170" max="7170" width="8.42578125" style="1236" customWidth="1"/>
    <col min="7171" max="7171" width="10.28515625" style="1236" customWidth="1"/>
    <col min="7172" max="7173" width="10.140625" style="1236" customWidth="1"/>
    <col min="7174" max="7174" width="11.7109375" style="1236" customWidth="1"/>
    <col min="7175" max="7175" width="11.42578125" style="1236" customWidth="1"/>
    <col min="7176" max="7177" width="9.7109375" style="1236" customWidth="1"/>
    <col min="7178" max="7181" width="8.7109375" style="1236" customWidth="1"/>
    <col min="7182" max="7424" width="9.7109375" style="1236"/>
    <col min="7425" max="7425" width="25" style="1236" customWidth="1"/>
    <col min="7426" max="7426" width="8.42578125" style="1236" customWidth="1"/>
    <col min="7427" max="7427" width="10.28515625" style="1236" customWidth="1"/>
    <col min="7428" max="7429" width="10.140625" style="1236" customWidth="1"/>
    <col min="7430" max="7430" width="11.7109375" style="1236" customWidth="1"/>
    <col min="7431" max="7431" width="11.42578125" style="1236" customWidth="1"/>
    <col min="7432" max="7433" width="9.7109375" style="1236" customWidth="1"/>
    <col min="7434" max="7437" width="8.7109375" style="1236" customWidth="1"/>
    <col min="7438" max="7680" width="9.7109375" style="1236"/>
    <col min="7681" max="7681" width="25" style="1236" customWidth="1"/>
    <col min="7682" max="7682" width="8.42578125" style="1236" customWidth="1"/>
    <col min="7683" max="7683" width="10.28515625" style="1236" customWidth="1"/>
    <col min="7684" max="7685" width="10.140625" style="1236" customWidth="1"/>
    <col min="7686" max="7686" width="11.7109375" style="1236" customWidth="1"/>
    <col min="7687" max="7687" width="11.42578125" style="1236" customWidth="1"/>
    <col min="7688" max="7689" width="9.7109375" style="1236" customWidth="1"/>
    <col min="7690" max="7693" width="8.7109375" style="1236" customWidth="1"/>
    <col min="7694" max="7936" width="9.7109375" style="1236"/>
    <col min="7937" max="7937" width="25" style="1236" customWidth="1"/>
    <col min="7938" max="7938" width="8.42578125" style="1236" customWidth="1"/>
    <col min="7939" max="7939" width="10.28515625" style="1236" customWidth="1"/>
    <col min="7940" max="7941" width="10.140625" style="1236" customWidth="1"/>
    <col min="7942" max="7942" width="11.7109375" style="1236" customWidth="1"/>
    <col min="7943" max="7943" width="11.42578125" style="1236" customWidth="1"/>
    <col min="7944" max="7945" width="9.7109375" style="1236" customWidth="1"/>
    <col min="7946" max="7949" width="8.7109375" style="1236" customWidth="1"/>
    <col min="7950" max="8192" width="9.7109375" style="1236"/>
    <col min="8193" max="8193" width="25" style="1236" customWidth="1"/>
    <col min="8194" max="8194" width="8.42578125" style="1236" customWidth="1"/>
    <col min="8195" max="8195" width="10.28515625" style="1236" customWidth="1"/>
    <col min="8196" max="8197" width="10.140625" style="1236" customWidth="1"/>
    <col min="8198" max="8198" width="11.7109375" style="1236" customWidth="1"/>
    <col min="8199" max="8199" width="11.42578125" style="1236" customWidth="1"/>
    <col min="8200" max="8201" width="9.7109375" style="1236" customWidth="1"/>
    <col min="8202" max="8205" width="8.7109375" style="1236" customWidth="1"/>
    <col min="8206" max="8448" width="9.7109375" style="1236"/>
    <col min="8449" max="8449" width="25" style="1236" customWidth="1"/>
    <col min="8450" max="8450" width="8.42578125" style="1236" customWidth="1"/>
    <col min="8451" max="8451" width="10.28515625" style="1236" customWidth="1"/>
    <col min="8452" max="8453" width="10.140625" style="1236" customWidth="1"/>
    <col min="8454" max="8454" width="11.7109375" style="1236" customWidth="1"/>
    <col min="8455" max="8455" width="11.42578125" style="1236" customWidth="1"/>
    <col min="8456" max="8457" width="9.7109375" style="1236" customWidth="1"/>
    <col min="8458" max="8461" width="8.7109375" style="1236" customWidth="1"/>
    <col min="8462" max="8704" width="9.7109375" style="1236"/>
    <col min="8705" max="8705" width="25" style="1236" customWidth="1"/>
    <col min="8706" max="8706" width="8.42578125" style="1236" customWidth="1"/>
    <col min="8707" max="8707" width="10.28515625" style="1236" customWidth="1"/>
    <col min="8708" max="8709" width="10.140625" style="1236" customWidth="1"/>
    <col min="8710" max="8710" width="11.7109375" style="1236" customWidth="1"/>
    <col min="8711" max="8711" width="11.42578125" style="1236" customWidth="1"/>
    <col min="8712" max="8713" width="9.7109375" style="1236" customWidth="1"/>
    <col min="8714" max="8717" width="8.7109375" style="1236" customWidth="1"/>
    <col min="8718" max="8960" width="9.7109375" style="1236"/>
    <col min="8961" max="8961" width="25" style="1236" customWidth="1"/>
    <col min="8962" max="8962" width="8.42578125" style="1236" customWidth="1"/>
    <col min="8963" max="8963" width="10.28515625" style="1236" customWidth="1"/>
    <col min="8964" max="8965" width="10.140625" style="1236" customWidth="1"/>
    <col min="8966" max="8966" width="11.7109375" style="1236" customWidth="1"/>
    <col min="8967" max="8967" width="11.42578125" style="1236" customWidth="1"/>
    <col min="8968" max="8969" width="9.7109375" style="1236" customWidth="1"/>
    <col min="8970" max="8973" width="8.7109375" style="1236" customWidth="1"/>
    <col min="8974" max="9216" width="9.7109375" style="1236"/>
    <col min="9217" max="9217" width="25" style="1236" customWidth="1"/>
    <col min="9218" max="9218" width="8.42578125" style="1236" customWidth="1"/>
    <col min="9219" max="9219" width="10.28515625" style="1236" customWidth="1"/>
    <col min="9220" max="9221" width="10.140625" style="1236" customWidth="1"/>
    <col min="9222" max="9222" width="11.7109375" style="1236" customWidth="1"/>
    <col min="9223" max="9223" width="11.42578125" style="1236" customWidth="1"/>
    <col min="9224" max="9225" width="9.7109375" style="1236" customWidth="1"/>
    <col min="9226" max="9229" width="8.7109375" style="1236" customWidth="1"/>
    <col min="9230" max="9472" width="9.7109375" style="1236"/>
    <col min="9473" max="9473" width="25" style="1236" customWidth="1"/>
    <col min="9474" max="9474" width="8.42578125" style="1236" customWidth="1"/>
    <col min="9475" max="9475" width="10.28515625" style="1236" customWidth="1"/>
    <col min="9476" max="9477" width="10.140625" style="1236" customWidth="1"/>
    <col min="9478" max="9478" width="11.7109375" style="1236" customWidth="1"/>
    <col min="9479" max="9479" width="11.42578125" style="1236" customWidth="1"/>
    <col min="9480" max="9481" width="9.7109375" style="1236" customWidth="1"/>
    <col min="9482" max="9485" width="8.7109375" style="1236" customWidth="1"/>
    <col min="9486" max="9728" width="9.7109375" style="1236"/>
    <col min="9729" max="9729" width="25" style="1236" customWidth="1"/>
    <col min="9730" max="9730" width="8.42578125" style="1236" customWidth="1"/>
    <col min="9731" max="9731" width="10.28515625" style="1236" customWidth="1"/>
    <col min="9732" max="9733" width="10.140625" style="1236" customWidth="1"/>
    <col min="9734" max="9734" width="11.7109375" style="1236" customWidth="1"/>
    <col min="9735" max="9735" width="11.42578125" style="1236" customWidth="1"/>
    <col min="9736" max="9737" width="9.7109375" style="1236" customWidth="1"/>
    <col min="9738" max="9741" width="8.7109375" style="1236" customWidth="1"/>
    <col min="9742" max="9984" width="9.7109375" style="1236"/>
    <col min="9985" max="9985" width="25" style="1236" customWidth="1"/>
    <col min="9986" max="9986" width="8.42578125" style="1236" customWidth="1"/>
    <col min="9987" max="9987" width="10.28515625" style="1236" customWidth="1"/>
    <col min="9988" max="9989" width="10.140625" style="1236" customWidth="1"/>
    <col min="9990" max="9990" width="11.7109375" style="1236" customWidth="1"/>
    <col min="9991" max="9991" width="11.42578125" style="1236" customWidth="1"/>
    <col min="9992" max="9993" width="9.7109375" style="1236" customWidth="1"/>
    <col min="9994" max="9997" width="8.7109375" style="1236" customWidth="1"/>
    <col min="9998" max="10240" width="9.7109375" style="1236"/>
    <col min="10241" max="10241" width="25" style="1236" customWidth="1"/>
    <col min="10242" max="10242" width="8.42578125" style="1236" customWidth="1"/>
    <col min="10243" max="10243" width="10.28515625" style="1236" customWidth="1"/>
    <col min="10244" max="10245" width="10.140625" style="1236" customWidth="1"/>
    <col min="10246" max="10246" width="11.7109375" style="1236" customWidth="1"/>
    <col min="10247" max="10247" width="11.42578125" style="1236" customWidth="1"/>
    <col min="10248" max="10249" width="9.7109375" style="1236" customWidth="1"/>
    <col min="10250" max="10253" width="8.7109375" style="1236" customWidth="1"/>
    <col min="10254" max="10496" width="9.7109375" style="1236"/>
    <col min="10497" max="10497" width="25" style="1236" customWidth="1"/>
    <col min="10498" max="10498" width="8.42578125" style="1236" customWidth="1"/>
    <col min="10499" max="10499" width="10.28515625" style="1236" customWidth="1"/>
    <col min="10500" max="10501" width="10.140625" style="1236" customWidth="1"/>
    <col min="10502" max="10502" width="11.7109375" style="1236" customWidth="1"/>
    <col min="10503" max="10503" width="11.42578125" style="1236" customWidth="1"/>
    <col min="10504" max="10505" width="9.7109375" style="1236" customWidth="1"/>
    <col min="10506" max="10509" width="8.7109375" style="1236" customWidth="1"/>
    <col min="10510" max="10752" width="9.7109375" style="1236"/>
    <col min="10753" max="10753" width="25" style="1236" customWidth="1"/>
    <col min="10754" max="10754" width="8.42578125" style="1236" customWidth="1"/>
    <col min="10755" max="10755" width="10.28515625" style="1236" customWidth="1"/>
    <col min="10756" max="10757" width="10.140625" style="1236" customWidth="1"/>
    <col min="10758" max="10758" width="11.7109375" style="1236" customWidth="1"/>
    <col min="10759" max="10759" width="11.42578125" style="1236" customWidth="1"/>
    <col min="10760" max="10761" width="9.7109375" style="1236" customWidth="1"/>
    <col min="10762" max="10765" width="8.7109375" style="1236" customWidth="1"/>
    <col min="10766" max="11008" width="9.7109375" style="1236"/>
    <col min="11009" max="11009" width="25" style="1236" customWidth="1"/>
    <col min="11010" max="11010" width="8.42578125" style="1236" customWidth="1"/>
    <col min="11011" max="11011" width="10.28515625" style="1236" customWidth="1"/>
    <col min="11012" max="11013" width="10.140625" style="1236" customWidth="1"/>
    <col min="11014" max="11014" width="11.7109375" style="1236" customWidth="1"/>
    <col min="11015" max="11015" width="11.42578125" style="1236" customWidth="1"/>
    <col min="11016" max="11017" width="9.7109375" style="1236" customWidth="1"/>
    <col min="11018" max="11021" width="8.7109375" style="1236" customWidth="1"/>
    <col min="11022" max="11264" width="9.7109375" style="1236"/>
    <col min="11265" max="11265" width="25" style="1236" customWidth="1"/>
    <col min="11266" max="11266" width="8.42578125" style="1236" customWidth="1"/>
    <col min="11267" max="11267" width="10.28515625" style="1236" customWidth="1"/>
    <col min="11268" max="11269" width="10.140625" style="1236" customWidth="1"/>
    <col min="11270" max="11270" width="11.7109375" style="1236" customWidth="1"/>
    <col min="11271" max="11271" width="11.42578125" style="1236" customWidth="1"/>
    <col min="11272" max="11273" width="9.7109375" style="1236" customWidth="1"/>
    <col min="11274" max="11277" width="8.7109375" style="1236" customWidth="1"/>
    <col min="11278" max="11520" width="9.7109375" style="1236"/>
    <col min="11521" max="11521" width="25" style="1236" customWidth="1"/>
    <col min="11522" max="11522" width="8.42578125" style="1236" customWidth="1"/>
    <col min="11523" max="11523" width="10.28515625" style="1236" customWidth="1"/>
    <col min="11524" max="11525" width="10.140625" style="1236" customWidth="1"/>
    <col min="11526" max="11526" width="11.7109375" style="1236" customWidth="1"/>
    <col min="11527" max="11527" width="11.42578125" style="1236" customWidth="1"/>
    <col min="11528" max="11529" width="9.7109375" style="1236" customWidth="1"/>
    <col min="11530" max="11533" width="8.7109375" style="1236" customWidth="1"/>
    <col min="11534" max="11776" width="9.7109375" style="1236"/>
    <col min="11777" max="11777" width="25" style="1236" customWidth="1"/>
    <col min="11778" max="11778" width="8.42578125" style="1236" customWidth="1"/>
    <col min="11779" max="11779" width="10.28515625" style="1236" customWidth="1"/>
    <col min="11780" max="11781" width="10.140625" style="1236" customWidth="1"/>
    <col min="11782" max="11782" width="11.7109375" style="1236" customWidth="1"/>
    <col min="11783" max="11783" width="11.42578125" style="1236" customWidth="1"/>
    <col min="11784" max="11785" width="9.7109375" style="1236" customWidth="1"/>
    <col min="11786" max="11789" width="8.7109375" style="1236" customWidth="1"/>
    <col min="11790" max="12032" width="9.7109375" style="1236"/>
    <col min="12033" max="12033" width="25" style="1236" customWidth="1"/>
    <col min="12034" max="12034" width="8.42578125" style="1236" customWidth="1"/>
    <col min="12035" max="12035" width="10.28515625" style="1236" customWidth="1"/>
    <col min="12036" max="12037" width="10.140625" style="1236" customWidth="1"/>
    <col min="12038" max="12038" width="11.7109375" style="1236" customWidth="1"/>
    <col min="12039" max="12039" width="11.42578125" style="1236" customWidth="1"/>
    <col min="12040" max="12041" width="9.7109375" style="1236" customWidth="1"/>
    <col min="12042" max="12045" width="8.7109375" style="1236" customWidth="1"/>
    <col min="12046" max="12288" width="9.7109375" style="1236"/>
    <col min="12289" max="12289" width="25" style="1236" customWidth="1"/>
    <col min="12290" max="12290" width="8.42578125" style="1236" customWidth="1"/>
    <col min="12291" max="12291" width="10.28515625" style="1236" customWidth="1"/>
    <col min="12292" max="12293" width="10.140625" style="1236" customWidth="1"/>
    <col min="12294" max="12294" width="11.7109375" style="1236" customWidth="1"/>
    <col min="12295" max="12295" width="11.42578125" style="1236" customWidth="1"/>
    <col min="12296" max="12297" width="9.7109375" style="1236" customWidth="1"/>
    <col min="12298" max="12301" width="8.7109375" style="1236" customWidth="1"/>
    <col min="12302" max="12544" width="9.7109375" style="1236"/>
    <col min="12545" max="12545" width="25" style="1236" customWidth="1"/>
    <col min="12546" max="12546" width="8.42578125" style="1236" customWidth="1"/>
    <col min="12547" max="12547" width="10.28515625" style="1236" customWidth="1"/>
    <col min="12548" max="12549" width="10.140625" style="1236" customWidth="1"/>
    <col min="12550" max="12550" width="11.7109375" style="1236" customWidth="1"/>
    <col min="12551" max="12551" width="11.42578125" style="1236" customWidth="1"/>
    <col min="12552" max="12553" width="9.7109375" style="1236" customWidth="1"/>
    <col min="12554" max="12557" width="8.7109375" style="1236" customWidth="1"/>
    <col min="12558" max="12800" width="9.7109375" style="1236"/>
    <col min="12801" max="12801" width="25" style="1236" customWidth="1"/>
    <col min="12802" max="12802" width="8.42578125" style="1236" customWidth="1"/>
    <col min="12803" max="12803" width="10.28515625" style="1236" customWidth="1"/>
    <col min="12804" max="12805" width="10.140625" style="1236" customWidth="1"/>
    <col min="12806" max="12806" width="11.7109375" style="1236" customWidth="1"/>
    <col min="12807" max="12807" width="11.42578125" style="1236" customWidth="1"/>
    <col min="12808" max="12809" width="9.7109375" style="1236" customWidth="1"/>
    <col min="12810" max="12813" width="8.7109375" style="1236" customWidth="1"/>
    <col min="12814" max="13056" width="9.7109375" style="1236"/>
    <col min="13057" max="13057" width="25" style="1236" customWidth="1"/>
    <col min="13058" max="13058" width="8.42578125" style="1236" customWidth="1"/>
    <col min="13059" max="13059" width="10.28515625" style="1236" customWidth="1"/>
    <col min="13060" max="13061" width="10.140625" style="1236" customWidth="1"/>
    <col min="13062" max="13062" width="11.7109375" style="1236" customWidth="1"/>
    <col min="13063" max="13063" width="11.42578125" style="1236" customWidth="1"/>
    <col min="13064" max="13065" width="9.7109375" style="1236" customWidth="1"/>
    <col min="13066" max="13069" width="8.7109375" style="1236" customWidth="1"/>
    <col min="13070" max="13312" width="9.7109375" style="1236"/>
    <col min="13313" max="13313" width="25" style="1236" customWidth="1"/>
    <col min="13314" max="13314" width="8.42578125" style="1236" customWidth="1"/>
    <col min="13315" max="13315" width="10.28515625" style="1236" customWidth="1"/>
    <col min="13316" max="13317" width="10.140625" style="1236" customWidth="1"/>
    <col min="13318" max="13318" width="11.7109375" style="1236" customWidth="1"/>
    <col min="13319" max="13319" width="11.42578125" style="1236" customWidth="1"/>
    <col min="13320" max="13321" width="9.7109375" style="1236" customWidth="1"/>
    <col min="13322" max="13325" width="8.7109375" style="1236" customWidth="1"/>
    <col min="13326" max="13568" width="9.7109375" style="1236"/>
    <col min="13569" max="13569" width="25" style="1236" customWidth="1"/>
    <col min="13570" max="13570" width="8.42578125" style="1236" customWidth="1"/>
    <col min="13571" max="13571" width="10.28515625" style="1236" customWidth="1"/>
    <col min="13572" max="13573" width="10.140625" style="1236" customWidth="1"/>
    <col min="13574" max="13574" width="11.7109375" style="1236" customWidth="1"/>
    <col min="13575" max="13575" width="11.42578125" style="1236" customWidth="1"/>
    <col min="13576" max="13577" width="9.7109375" style="1236" customWidth="1"/>
    <col min="13578" max="13581" width="8.7109375" style="1236" customWidth="1"/>
    <col min="13582" max="13824" width="9.7109375" style="1236"/>
    <col min="13825" max="13825" width="25" style="1236" customWidth="1"/>
    <col min="13826" max="13826" width="8.42578125" style="1236" customWidth="1"/>
    <col min="13827" max="13827" width="10.28515625" style="1236" customWidth="1"/>
    <col min="13828" max="13829" width="10.140625" style="1236" customWidth="1"/>
    <col min="13830" max="13830" width="11.7109375" style="1236" customWidth="1"/>
    <col min="13831" max="13831" width="11.42578125" style="1236" customWidth="1"/>
    <col min="13832" max="13833" width="9.7109375" style="1236" customWidth="1"/>
    <col min="13834" max="13837" width="8.7109375" style="1236" customWidth="1"/>
    <col min="13838" max="14080" width="9.7109375" style="1236"/>
    <col min="14081" max="14081" width="25" style="1236" customWidth="1"/>
    <col min="14082" max="14082" width="8.42578125" style="1236" customWidth="1"/>
    <col min="14083" max="14083" width="10.28515625" style="1236" customWidth="1"/>
    <col min="14084" max="14085" width="10.140625" style="1236" customWidth="1"/>
    <col min="14086" max="14086" width="11.7109375" style="1236" customWidth="1"/>
    <col min="14087" max="14087" width="11.42578125" style="1236" customWidth="1"/>
    <col min="14088" max="14089" width="9.7109375" style="1236" customWidth="1"/>
    <col min="14090" max="14093" width="8.7109375" style="1236" customWidth="1"/>
    <col min="14094" max="14336" width="9.7109375" style="1236"/>
    <col min="14337" max="14337" width="25" style="1236" customWidth="1"/>
    <col min="14338" max="14338" width="8.42578125" style="1236" customWidth="1"/>
    <col min="14339" max="14339" width="10.28515625" style="1236" customWidth="1"/>
    <col min="14340" max="14341" width="10.140625" style="1236" customWidth="1"/>
    <col min="14342" max="14342" width="11.7109375" style="1236" customWidth="1"/>
    <col min="14343" max="14343" width="11.42578125" style="1236" customWidth="1"/>
    <col min="14344" max="14345" width="9.7109375" style="1236" customWidth="1"/>
    <col min="14346" max="14349" width="8.7109375" style="1236" customWidth="1"/>
    <col min="14350" max="14592" width="9.7109375" style="1236"/>
    <col min="14593" max="14593" width="25" style="1236" customWidth="1"/>
    <col min="14594" max="14594" width="8.42578125" style="1236" customWidth="1"/>
    <col min="14595" max="14595" width="10.28515625" style="1236" customWidth="1"/>
    <col min="14596" max="14597" width="10.140625" style="1236" customWidth="1"/>
    <col min="14598" max="14598" width="11.7109375" style="1236" customWidth="1"/>
    <col min="14599" max="14599" width="11.42578125" style="1236" customWidth="1"/>
    <col min="14600" max="14601" width="9.7109375" style="1236" customWidth="1"/>
    <col min="14602" max="14605" width="8.7109375" style="1236" customWidth="1"/>
    <col min="14606" max="14848" width="9.7109375" style="1236"/>
    <col min="14849" max="14849" width="25" style="1236" customWidth="1"/>
    <col min="14850" max="14850" width="8.42578125" style="1236" customWidth="1"/>
    <col min="14851" max="14851" width="10.28515625" style="1236" customWidth="1"/>
    <col min="14852" max="14853" width="10.140625" style="1236" customWidth="1"/>
    <col min="14854" max="14854" width="11.7109375" style="1236" customWidth="1"/>
    <col min="14855" max="14855" width="11.42578125" style="1236" customWidth="1"/>
    <col min="14856" max="14857" width="9.7109375" style="1236" customWidth="1"/>
    <col min="14858" max="14861" width="8.7109375" style="1236" customWidth="1"/>
    <col min="14862" max="15104" width="9.7109375" style="1236"/>
    <col min="15105" max="15105" width="25" style="1236" customWidth="1"/>
    <col min="15106" max="15106" width="8.42578125" style="1236" customWidth="1"/>
    <col min="15107" max="15107" width="10.28515625" style="1236" customWidth="1"/>
    <col min="15108" max="15109" width="10.140625" style="1236" customWidth="1"/>
    <col min="15110" max="15110" width="11.7109375" style="1236" customWidth="1"/>
    <col min="15111" max="15111" width="11.42578125" style="1236" customWidth="1"/>
    <col min="15112" max="15113" width="9.7109375" style="1236" customWidth="1"/>
    <col min="15114" max="15117" width="8.7109375" style="1236" customWidth="1"/>
    <col min="15118" max="15360" width="9.7109375" style="1236"/>
    <col min="15361" max="15361" width="25" style="1236" customWidth="1"/>
    <col min="15362" max="15362" width="8.42578125" style="1236" customWidth="1"/>
    <col min="15363" max="15363" width="10.28515625" style="1236" customWidth="1"/>
    <col min="15364" max="15365" width="10.140625" style="1236" customWidth="1"/>
    <col min="15366" max="15366" width="11.7109375" style="1236" customWidth="1"/>
    <col min="15367" max="15367" width="11.42578125" style="1236" customWidth="1"/>
    <col min="15368" max="15369" width="9.7109375" style="1236" customWidth="1"/>
    <col min="15370" max="15373" width="8.7109375" style="1236" customWidth="1"/>
    <col min="15374" max="15616" width="9.7109375" style="1236"/>
    <col min="15617" max="15617" width="25" style="1236" customWidth="1"/>
    <col min="15618" max="15618" width="8.42578125" style="1236" customWidth="1"/>
    <col min="15619" max="15619" width="10.28515625" style="1236" customWidth="1"/>
    <col min="15620" max="15621" width="10.140625" style="1236" customWidth="1"/>
    <col min="15622" max="15622" width="11.7109375" style="1236" customWidth="1"/>
    <col min="15623" max="15623" width="11.42578125" style="1236" customWidth="1"/>
    <col min="15624" max="15625" width="9.7109375" style="1236" customWidth="1"/>
    <col min="15626" max="15629" width="8.7109375" style="1236" customWidth="1"/>
    <col min="15630" max="15872" width="9.7109375" style="1236"/>
    <col min="15873" max="15873" width="25" style="1236" customWidth="1"/>
    <col min="15874" max="15874" width="8.42578125" style="1236" customWidth="1"/>
    <col min="15875" max="15875" width="10.28515625" style="1236" customWidth="1"/>
    <col min="15876" max="15877" width="10.140625" style="1236" customWidth="1"/>
    <col min="15878" max="15878" width="11.7109375" style="1236" customWidth="1"/>
    <col min="15879" max="15879" width="11.42578125" style="1236" customWidth="1"/>
    <col min="15880" max="15881" width="9.7109375" style="1236" customWidth="1"/>
    <col min="15882" max="15885" width="8.7109375" style="1236" customWidth="1"/>
    <col min="15886" max="16128" width="9.7109375" style="1236"/>
    <col min="16129" max="16129" width="25" style="1236" customWidth="1"/>
    <col min="16130" max="16130" width="8.42578125" style="1236" customWidth="1"/>
    <col min="16131" max="16131" width="10.28515625" style="1236" customWidth="1"/>
    <col min="16132" max="16133" width="10.140625" style="1236" customWidth="1"/>
    <col min="16134" max="16134" width="11.7109375" style="1236" customWidth="1"/>
    <col min="16135" max="16135" width="11.42578125" style="1236" customWidth="1"/>
    <col min="16136" max="16137" width="9.7109375" style="1236" customWidth="1"/>
    <col min="16138" max="16141" width="8.7109375" style="1236" customWidth="1"/>
    <col min="16142" max="16384" width="9.7109375" style="1236"/>
  </cols>
  <sheetData>
    <row r="1" spans="1:9" ht="15.75" customHeight="1">
      <c r="A1" s="1921" t="s">
        <v>1737</v>
      </c>
      <c r="B1" s="1922"/>
      <c r="C1" s="1922"/>
      <c r="D1" s="1922"/>
      <c r="E1" s="1922"/>
      <c r="F1" s="1922"/>
      <c r="G1" s="1922"/>
    </row>
    <row r="2" spans="1:9" ht="23.25" customHeight="1">
      <c r="A2" s="1991" t="s">
        <v>1015</v>
      </c>
      <c r="B2" s="1991"/>
      <c r="C2" s="1991"/>
      <c r="D2" s="1991"/>
      <c r="E2" s="1991"/>
      <c r="F2" s="1991"/>
      <c r="G2" s="1991"/>
    </row>
    <row r="3" spans="1:9" ht="27" customHeight="1">
      <c r="A3" s="1982" t="s">
        <v>1016</v>
      </c>
      <c r="B3" s="1982"/>
      <c r="C3" s="1982"/>
      <c r="D3" s="1982"/>
      <c r="E3" s="1982"/>
      <c r="F3" s="1982"/>
      <c r="G3" s="1982"/>
    </row>
    <row r="4" spans="1:9" ht="14.1" customHeight="1">
      <c r="A4" s="1297">
        <v>2016</v>
      </c>
      <c r="B4" s="577"/>
      <c r="C4" s="1298"/>
      <c r="D4" s="1298"/>
      <c r="E4" s="1298"/>
      <c r="F4" s="1298"/>
      <c r="G4" s="1256" t="s">
        <v>918</v>
      </c>
    </row>
    <row r="5" spans="1:9" ht="14.1" customHeight="1">
      <c r="A5" s="1993" t="s">
        <v>700</v>
      </c>
      <c r="B5" s="1995"/>
      <c r="C5" s="1299"/>
      <c r="D5" s="1299"/>
      <c r="E5" s="1300"/>
      <c r="F5" s="34" t="s">
        <v>1017</v>
      </c>
      <c r="G5" s="34" t="s">
        <v>1017</v>
      </c>
    </row>
    <row r="6" spans="1:9" s="1237" customFormat="1" ht="14.1" customHeight="1">
      <c r="A6" s="1996"/>
      <c r="B6" s="1989"/>
      <c r="C6" s="1301" t="s">
        <v>1018</v>
      </c>
      <c r="D6" s="1301" t="s">
        <v>1018</v>
      </c>
      <c r="E6" s="1302" t="s">
        <v>1018</v>
      </c>
      <c r="F6" s="1280" t="s">
        <v>1019</v>
      </c>
      <c r="G6" s="1280" t="s">
        <v>1019</v>
      </c>
    </row>
    <row r="7" spans="1:9" ht="14.1" customHeight="1">
      <c r="A7" s="1996"/>
      <c r="B7" s="1989"/>
      <c r="C7" s="1301" t="s">
        <v>1020</v>
      </c>
      <c r="D7" s="1301" t="s">
        <v>1020</v>
      </c>
      <c r="E7" s="1303" t="s">
        <v>1020</v>
      </c>
      <c r="F7" s="1280" t="s">
        <v>1021</v>
      </c>
      <c r="G7" s="1280" t="s">
        <v>1021</v>
      </c>
    </row>
    <row r="8" spans="1:9" ht="14.1" customHeight="1">
      <c r="A8" s="1996"/>
      <c r="B8" s="1989"/>
      <c r="C8" s="1301" t="s">
        <v>1022</v>
      </c>
      <c r="D8" s="1301" t="s">
        <v>1023</v>
      </c>
      <c r="E8" s="1302" t="s">
        <v>1024</v>
      </c>
      <c r="F8" s="1280" t="s">
        <v>1025</v>
      </c>
      <c r="G8" s="1280" t="s">
        <v>1026</v>
      </c>
    </row>
    <row r="9" spans="1:9" ht="15.75" customHeight="1">
      <c r="A9" s="2225"/>
      <c r="B9" s="2247"/>
      <c r="C9" s="1304"/>
      <c r="D9" s="1304"/>
      <c r="E9" s="1305"/>
      <c r="F9" s="1306" t="s">
        <v>975</v>
      </c>
      <c r="G9" s="1307" t="s">
        <v>975</v>
      </c>
      <c r="H9" s="1308"/>
      <c r="I9" s="1308"/>
    </row>
    <row r="10" spans="1:9" ht="9" customHeight="1">
      <c r="A10" s="582"/>
      <c r="B10" s="577"/>
      <c r="C10" s="582"/>
      <c r="D10" s="582"/>
      <c r="E10" s="582"/>
      <c r="F10" s="582"/>
      <c r="G10" s="582"/>
      <c r="H10" s="1308"/>
    </row>
    <row r="11" spans="1:9" ht="14.1" customHeight="1">
      <c r="A11" s="598" t="s">
        <v>28</v>
      </c>
      <c r="B11" s="577"/>
      <c r="C11" s="1309">
        <f>+C13+C21+C23</f>
        <v>355.99999999999989</v>
      </c>
      <c r="D11" s="1309">
        <f>+D13+D21+D23</f>
        <v>147.00000000000006</v>
      </c>
      <c r="E11" s="1309">
        <f>+E13+E21+E23</f>
        <v>3724</v>
      </c>
      <c r="F11" s="1309">
        <f>+F13+F21+F23</f>
        <v>809.99999999999989</v>
      </c>
      <c r="G11" s="1309">
        <f>+G13+G21+G23</f>
        <v>2432</v>
      </c>
      <c r="H11" s="1308"/>
    </row>
    <row r="12" spans="1:9" ht="14.1" customHeight="1">
      <c r="A12" s="577"/>
      <c r="B12" s="577"/>
      <c r="C12" s="1248"/>
      <c r="D12" s="1248"/>
      <c r="E12" s="1248"/>
      <c r="F12" s="1248"/>
      <c r="G12" s="1248"/>
      <c r="H12" s="1308"/>
    </row>
    <row r="13" spans="1:9" ht="14.1" customHeight="1">
      <c r="A13" s="598" t="s">
        <v>29</v>
      </c>
      <c r="B13" s="577"/>
      <c r="C13" s="1309">
        <f>SUM(C15:C19)</f>
        <v>347.99999999999989</v>
      </c>
      <c r="D13" s="1309">
        <f>SUM(D15:D19)</f>
        <v>72.000000000000043</v>
      </c>
      <c r="E13" s="1309">
        <f>SUM(E15:E19)</f>
        <v>3559</v>
      </c>
      <c r="F13" s="1309">
        <f>SUM(F15:F19)</f>
        <v>775.99999999999989</v>
      </c>
      <c r="G13" s="1309">
        <f>SUM(G15:G19)</f>
        <v>2320</v>
      </c>
      <c r="H13" s="1308"/>
    </row>
    <row r="14" spans="1:9" ht="14.1" customHeight="1">
      <c r="A14" s="577"/>
      <c r="B14" s="577"/>
      <c r="C14" s="1248"/>
      <c r="D14" s="1248"/>
      <c r="E14" s="1248"/>
      <c r="F14" s="1248"/>
      <c r="G14" s="1248"/>
    </row>
    <row r="15" spans="1:9" ht="14.1" customHeight="1">
      <c r="A15" s="608" t="s">
        <v>30</v>
      </c>
      <c r="B15" s="577"/>
      <c r="C15" s="1310">
        <v>48</v>
      </c>
      <c r="D15" s="1310">
        <v>28.000000000000025</v>
      </c>
      <c r="E15" s="1310">
        <v>1040.9999999999991</v>
      </c>
      <c r="F15" s="1310">
        <v>283.99999999999983</v>
      </c>
      <c r="G15" s="1310">
        <v>780.99999999999977</v>
      </c>
      <c r="H15" s="1308"/>
      <c r="I15" s="1246"/>
    </row>
    <row r="16" spans="1:9" ht="14.1" customHeight="1">
      <c r="A16" s="608" t="s">
        <v>31</v>
      </c>
      <c r="B16" s="577"/>
      <c r="C16" s="1310">
        <v>112.99999999999997</v>
      </c>
      <c r="D16" s="1310">
        <v>4.0000000000000009</v>
      </c>
      <c r="E16" s="1310">
        <v>965.00000000000011</v>
      </c>
      <c r="F16" s="1310">
        <v>74.000000000000014</v>
      </c>
      <c r="G16" s="1310">
        <v>617.99999999999989</v>
      </c>
      <c r="H16" s="1308"/>
    </row>
    <row r="17" spans="1:10" ht="14.1" customHeight="1">
      <c r="A17" s="608" t="s">
        <v>32</v>
      </c>
      <c r="B17" s="577"/>
      <c r="C17" s="1310">
        <v>170.99999999999994</v>
      </c>
      <c r="D17" s="1310">
        <v>8.0000000000000018</v>
      </c>
      <c r="E17" s="1310">
        <v>709.00000000000034</v>
      </c>
      <c r="F17" s="1310">
        <v>360.00000000000006</v>
      </c>
      <c r="G17" s="1310">
        <v>635.00000000000057</v>
      </c>
      <c r="H17" s="1308"/>
      <c r="I17" s="1246"/>
    </row>
    <row r="18" spans="1:10" ht="14.1" customHeight="1">
      <c r="A18" s="608" t="s">
        <v>33</v>
      </c>
      <c r="B18" s="577"/>
      <c r="C18" s="1310">
        <v>12.000000000000007</v>
      </c>
      <c r="D18" s="1310">
        <v>21.000000000000007</v>
      </c>
      <c r="E18" s="1310">
        <v>647.00000000000023</v>
      </c>
      <c r="F18" s="1310">
        <v>38.000000000000028</v>
      </c>
      <c r="G18" s="1310">
        <v>224.00000000000009</v>
      </c>
      <c r="H18" s="1308"/>
    </row>
    <row r="19" spans="1:10" ht="14.1" customHeight="1">
      <c r="A19" s="608" t="s">
        <v>34</v>
      </c>
      <c r="B19" s="577"/>
      <c r="C19" s="1310">
        <v>4</v>
      </c>
      <c r="D19" s="1310">
        <v>11.000000000000004</v>
      </c>
      <c r="E19" s="1310">
        <v>197.00000000000009</v>
      </c>
      <c r="F19" s="1310">
        <v>20.000000000000004</v>
      </c>
      <c r="G19" s="1310">
        <v>62.000000000000014</v>
      </c>
      <c r="H19" s="1308"/>
      <c r="I19" s="1311"/>
    </row>
    <row r="20" spans="1:10" ht="14.1" customHeight="1">
      <c r="A20" s="577"/>
      <c r="B20" s="577"/>
      <c r="C20" s="1310"/>
      <c r="D20" s="1249"/>
      <c r="E20" s="1249"/>
      <c r="F20" s="1249"/>
      <c r="G20" s="1249"/>
      <c r="H20" s="1311"/>
      <c r="I20" s="1311"/>
      <c r="J20" s="1236" t="s">
        <v>417</v>
      </c>
    </row>
    <row r="21" spans="1:10" ht="14.1" customHeight="1">
      <c r="A21" s="598" t="s">
        <v>35</v>
      </c>
      <c r="B21" s="577"/>
      <c r="C21" s="1312">
        <v>0</v>
      </c>
      <c r="D21" s="1312">
        <v>36.000000000000007</v>
      </c>
      <c r="E21" s="1312">
        <v>87.000000000000028</v>
      </c>
      <c r="F21" s="1312">
        <v>33</v>
      </c>
      <c r="G21" s="1312">
        <v>38</v>
      </c>
      <c r="H21" s="1308"/>
      <c r="I21" s="1311"/>
      <c r="J21" s="1236" t="s">
        <v>417</v>
      </c>
    </row>
    <row r="22" spans="1:10" ht="14.1" customHeight="1">
      <c r="A22" s="577"/>
      <c r="B22" s="577"/>
      <c r="C22" s="1309"/>
      <c r="D22" s="1309"/>
      <c r="E22" s="1309"/>
      <c r="F22" s="1309"/>
      <c r="G22" s="1309"/>
      <c r="H22" s="1311"/>
      <c r="I22" s="1311"/>
    </row>
    <row r="23" spans="1:10" ht="14.1" customHeight="1">
      <c r="A23" s="598" t="s">
        <v>36</v>
      </c>
      <c r="B23" s="577"/>
      <c r="C23" s="1309">
        <v>8.0000000000000018</v>
      </c>
      <c r="D23" s="1309">
        <v>39.000000000000007</v>
      </c>
      <c r="E23" s="1309">
        <v>78</v>
      </c>
      <c r="F23" s="1309">
        <v>1</v>
      </c>
      <c r="G23" s="1309">
        <v>73.999999999999986</v>
      </c>
      <c r="H23" s="1308"/>
      <c r="I23" s="1311"/>
    </row>
    <row r="24" spans="1:10" ht="3.75" customHeight="1" thickBot="1">
      <c r="A24" s="614"/>
      <c r="B24" s="614"/>
      <c r="C24" s="614"/>
      <c r="D24" s="614"/>
      <c r="E24" s="614"/>
      <c r="F24" s="614"/>
      <c r="G24" s="614"/>
      <c r="H24" s="1311"/>
      <c r="I24" s="1311"/>
    </row>
    <row r="25" spans="1:10" ht="3.75" customHeight="1" thickTop="1">
      <c r="A25" s="577"/>
      <c r="B25" s="577"/>
      <c r="C25" s="577"/>
      <c r="D25" s="1249">
        <v>0</v>
      </c>
      <c r="E25" s="577"/>
      <c r="F25" s="577"/>
      <c r="G25" s="577"/>
      <c r="H25" s="1311"/>
      <c r="I25" s="1311"/>
    </row>
    <row r="26" spans="1:10" ht="9" customHeight="1">
      <c r="A26" s="2239" t="s">
        <v>1027</v>
      </c>
      <c r="B26" s="2239"/>
      <c r="C26" s="2239"/>
      <c r="D26" s="2239"/>
      <c r="E26" s="2239"/>
      <c r="F26" s="2239"/>
      <c r="G26" s="2239"/>
      <c r="H26" s="1311"/>
      <c r="I26" s="1311"/>
    </row>
    <row r="27" spans="1:10" s="1252" customFormat="1" ht="17.25" customHeight="1">
      <c r="A27" s="2210" t="s">
        <v>930</v>
      </c>
      <c r="B27" s="2210"/>
      <c r="C27" s="2210"/>
      <c r="D27" s="2210"/>
      <c r="E27" s="2210"/>
      <c r="F27" s="1251"/>
      <c r="G27" s="1251"/>
    </row>
    <row r="28" spans="1:10" ht="9" customHeight="1">
      <c r="A28" s="1313"/>
      <c r="B28" s="1313"/>
      <c r="C28" s="1313"/>
      <c r="D28" s="1313"/>
      <c r="E28" s="1313"/>
      <c r="F28" s="1313"/>
      <c r="G28" s="1313"/>
    </row>
    <row r="29" spans="1:10" ht="9" customHeight="1">
      <c r="A29" s="1313"/>
      <c r="B29" s="1313"/>
      <c r="C29" s="1313"/>
      <c r="D29" s="1313"/>
      <c r="E29" s="1313"/>
      <c r="F29" s="1313"/>
      <c r="G29" s="1313"/>
    </row>
    <row r="30" spans="1:10" ht="11.1" customHeight="1">
      <c r="A30" s="1314"/>
    </row>
    <row r="31" spans="1:10" ht="15" customHeight="1"/>
    <row r="32" spans="1: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21.95" customHeight="1"/>
    <row r="61" ht="21.95"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sheetData>
  <mergeCells count="5">
    <mergeCell ref="A27:E27"/>
    <mergeCell ref="A2:G2"/>
    <mergeCell ref="A3:G3"/>
    <mergeCell ref="A5:B9"/>
    <mergeCell ref="A26:G26"/>
  </mergeCells>
  <hyperlinks>
    <hyperlink ref="A1" location="Índice!A1" display="Voltar ao índice"/>
  </hyperlinks>
  <printOptions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dimension ref="A1:I1001"/>
  <sheetViews>
    <sheetView workbookViewId="0"/>
  </sheetViews>
  <sheetFormatPr defaultRowHeight="12.75"/>
  <cols>
    <col min="1" max="1" width="36.5703125" style="812" customWidth="1"/>
    <col min="2" max="2" width="9.28515625" style="812" customWidth="1"/>
    <col min="3" max="3" width="9.42578125" style="812" customWidth="1"/>
    <col min="4" max="4" width="11" style="812" customWidth="1"/>
    <col min="5" max="5" width="11.85546875" style="812" customWidth="1"/>
    <col min="6" max="6" width="8.7109375" style="812" customWidth="1"/>
    <col min="7" max="7" width="4.85546875" style="812" customWidth="1"/>
    <col min="8" max="256" width="9.140625" style="812"/>
    <col min="257" max="257" width="36.5703125" style="812" customWidth="1"/>
    <col min="258" max="258" width="9.28515625" style="812" customWidth="1"/>
    <col min="259" max="259" width="9.42578125" style="812" customWidth="1"/>
    <col min="260" max="260" width="11" style="812" customWidth="1"/>
    <col min="261" max="261" width="11.85546875" style="812" customWidth="1"/>
    <col min="262" max="262" width="8.7109375" style="812" customWidth="1"/>
    <col min="263" max="263" width="4.85546875" style="812" customWidth="1"/>
    <col min="264" max="512" width="9.140625" style="812"/>
    <col min="513" max="513" width="36.5703125" style="812" customWidth="1"/>
    <col min="514" max="514" width="9.28515625" style="812" customWidth="1"/>
    <col min="515" max="515" width="9.42578125" style="812" customWidth="1"/>
    <col min="516" max="516" width="11" style="812" customWidth="1"/>
    <col min="517" max="517" width="11.85546875" style="812" customWidth="1"/>
    <col min="518" max="518" width="8.7109375" style="812" customWidth="1"/>
    <col min="519" max="519" width="4.85546875" style="812" customWidth="1"/>
    <col min="520" max="768" width="9.140625" style="812"/>
    <col min="769" max="769" width="36.5703125" style="812" customWidth="1"/>
    <col min="770" max="770" width="9.28515625" style="812" customWidth="1"/>
    <col min="771" max="771" width="9.42578125" style="812" customWidth="1"/>
    <col min="772" max="772" width="11" style="812" customWidth="1"/>
    <col min="773" max="773" width="11.85546875" style="812" customWidth="1"/>
    <col min="774" max="774" width="8.7109375" style="812" customWidth="1"/>
    <col min="775" max="775" width="4.85546875" style="812" customWidth="1"/>
    <col min="776" max="1024" width="9.140625" style="812"/>
    <col min="1025" max="1025" width="36.5703125" style="812" customWidth="1"/>
    <col min="1026" max="1026" width="9.28515625" style="812" customWidth="1"/>
    <col min="1027" max="1027" width="9.42578125" style="812" customWidth="1"/>
    <col min="1028" max="1028" width="11" style="812" customWidth="1"/>
    <col min="1029" max="1029" width="11.85546875" style="812" customWidth="1"/>
    <col min="1030" max="1030" width="8.7109375" style="812" customWidth="1"/>
    <col min="1031" max="1031" width="4.85546875" style="812" customWidth="1"/>
    <col min="1032" max="1280" width="9.140625" style="812"/>
    <col min="1281" max="1281" width="36.5703125" style="812" customWidth="1"/>
    <col min="1282" max="1282" width="9.28515625" style="812" customWidth="1"/>
    <col min="1283" max="1283" width="9.42578125" style="812" customWidth="1"/>
    <col min="1284" max="1284" width="11" style="812" customWidth="1"/>
    <col min="1285" max="1285" width="11.85546875" style="812" customWidth="1"/>
    <col min="1286" max="1286" width="8.7109375" style="812" customWidth="1"/>
    <col min="1287" max="1287" width="4.85546875" style="812" customWidth="1"/>
    <col min="1288" max="1536" width="9.140625" style="812"/>
    <col min="1537" max="1537" width="36.5703125" style="812" customWidth="1"/>
    <col min="1538" max="1538" width="9.28515625" style="812" customWidth="1"/>
    <col min="1539" max="1539" width="9.42578125" style="812" customWidth="1"/>
    <col min="1540" max="1540" width="11" style="812" customWidth="1"/>
    <col min="1541" max="1541" width="11.85546875" style="812" customWidth="1"/>
    <col min="1542" max="1542" width="8.7109375" style="812" customWidth="1"/>
    <col min="1543" max="1543" width="4.85546875" style="812" customWidth="1"/>
    <col min="1544" max="1792" width="9.140625" style="812"/>
    <col min="1793" max="1793" width="36.5703125" style="812" customWidth="1"/>
    <col min="1794" max="1794" width="9.28515625" style="812" customWidth="1"/>
    <col min="1795" max="1795" width="9.42578125" style="812" customWidth="1"/>
    <col min="1796" max="1796" width="11" style="812" customWidth="1"/>
    <col min="1797" max="1797" width="11.85546875" style="812" customWidth="1"/>
    <col min="1798" max="1798" width="8.7109375" style="812" customWidth="1"/>
    <col min="1799" max="1799" width="4.85546875" style="812" customWidth="1"/>
    <col min="1800" max="2048" width="9.140625" style="812"/>
    <col min="2049" max="2049" width="36.5703125" style="812" customWidth="1"/>
    <col min="2050" max="2050" width="9.28515625" style="812" customWidth="1"/>
    <col min="2051" max="2051" width="9.42578125" style="812" customWidth="1"/>
    <col min="2052" max="2052" width="11" style="812" customWidth="1"/>
    <col min="2053" max="2053" width="11.85546875" style="812" customWidth="1"/>
    <col min="2054" max="2054" width="8.7109375" style="812" customWidth="1"/>
    <col min="2055" max="2055" width="4.85546875" style="812" customWidth="1"/>
    <col min="2056" max="2304" width="9.140625" style="812"/>
    <col min="2305" max="2305" width="36.5703125" style="812" customWidth="1"/>
    <col min="2306" max="2306" width="9.28515625" style="812" customWidth="1"/>
    <col min="2307" max="2307" width="9.42578125" style="812" customWidth="1"/>
    <col min="2308" max="2308" width="11" style="812" customWidth="1"/>
    <col min="2309" max="2309" width="11.85546875" style="812" customWidth="1"/>
    <col min="2310" max="2310" width="8.7109375" style="812" customWidth="1"/>
    <col min="2311" max="2311" width="4.85546875" style="812" customWidth="1"/>
    <col min="2312" max="2560" width="9.140625" style="812"/>
    <col min="2561" max="2561" width="36.5703125" style="812" customWidth="1"/>
    <col min="2562" max="2562" width="9.28515625" style="812" customWidth="1"/>
    <col min="2563" max="2563" width="9.42578125" style="812" customWidth="1"/>
    <col min="2564" max="2564" width="11" style="812" customWidth="1"/>
    <col min="2565" max="2565" width="11.85546875" style="812" customWidth="1"/>
    <col min="2566" max="2566" width="8.7109375" style="812" customWidth="1"/>
    <col min="2567" max="2567" width="4.85546875" style="812" customWidth="1"/>
    <col min="2568" max="2816" width="9.140625" style="812"/>
    <col min="2817" max="2817" width="36.5703125" style="812" customWidth="1"/>
    <col min="2818" max="2818" width="9.28515625" style="812" customWidth="1"/>
    <col min="2819" max="2819" width="9.42578125" style="812" customWidth="1"/>
    <col min="2820" max="2820" width="11" style="812" customWidth="1"/>
    <col min="2821" max="2821" width="11.85546875" style="812" customWidth="1"/>
    <col min="2822" max="2822" width="8.7109375" style="812" customWidth="1"/>
    <col min="2823" max="2823" width="4.85546875" style="812" customWidth="1"/>
    <col min="2824" max="3072" width="9.140625" style="812"/>
    <col min="3073" max="3073" width="36.5703125" style="812" customWidth="1"/>
    <col min="3074" max="3074" width="9.28515625" style="812" customWidth="1"/>
    <col min="3075" max="3075" width="9.42578125" style="812" customWidth="1"/>
    <col min="3076" max="3076" width="11" style="812" customWidth="1"/>
    <col min="3077" max="3077" width="11.85546875" style="812" customWidth="1"/>
    <col min="3078" max="3078" width="8.7109375" style="812" customWidth="1"/>
    <col min="3079" max="3079" width="4.85546875" style="812" customWidth="1"/>
    <col min="3080" max="3328" width="9.140625" style="812"/>
    <col min="3329" max="3329" width="36.5703125" style="812" customWidth="1"/>
    <col min="3330" max="3330" width="9.28515625" style="812" customWidth="1"/>
    <col min="3331" max="3331" width="9.42578125" style="812" customWidth="1"/>
    <col min="3332" max="3332" width="11" style="812" customWidth="1"/>
    <col min="3333" max="3333" width="11.85546875" style="812" customWidth="1"/>
    <col min="3334" max="3334" width="8.7109375" style="812" customWidth="1"/>
    <col min="3335" max="3335" width="4.85546875" style="812" customWidth="1"/>
    <col min="3336" max="3584" width="9.140625" style="812"/>
    <col min="3585" max="3585" width="36.5703125" style="812" customWidth="1"/>
    <col min="3586" max="3586" width="9.28515625" style="812" customWidth="1"/>
    <col min="3587" max="3587" width="9.42578125" style="812" customWidth="1"/>
    <col min="3588" max="3588" width="11" style="812" customWidth="1"/>
    <col min="3589" max="3589" width="11.85546875" style="812" customWidth="1"/>
    <col min="3590" max="3590" width="8.7109375" style="812" customWidth="1"/>
    <col min="3591" max="3591" width="4.85546875" style="812" customWidth="1"/>
    <col min="3592" max="3840" width="9.140625" style="812"/>
    <col min="3841" max="3841" width="36.5703125" style="812" customWidth="1"/>
    <col min="3842" max="3842" width="9.28515625" style="812" customWidth="1"/>
    <col min="3843" max="3843" width="9.42578125" style="812" customWidth="1"/>
    <col min="3844" max="3844" width="11" style="812" customWidth="1"/>
    <col min="3845" max="3845" width="11.85546875" style="812" customWidth="1"/>
    <col min="3846" max="3846" width="8.7109375" style="812" customWidth="1"/>
    <col min="3847" max="3847" width="4.85546875" style="812" customWidth="1"/>
    <col min="3848" max="4096" width="9.140625" style="812"/>
    <col min="4097" max="4097" width="36.5703125" style="812" customWidth="1"/>
    <col min="4098" max="4098" width="9.28515625" style="812" customWidth="1"/>
    <col min="4099" max="4099" width="9.42578125" style="812" customWidth="1"/>
    <col min="4100" max="4100" width="11" style="812" customWidth="1"/>
    <col min="4101" max="4101" width="11.85546875" style="812" customWidth="1"/>
    <col min="4102" max="4102" width="8.7109375" style="812" customWidth="1"/>
    <col min="4103" max="4103" width="4.85546875" style="812" customWidth="1"/>
    <col min="4104" max="4352" width="9.140625" style="812"/>
    <col min="4353" max="4353" width="36.5703125" style="812" customWidth="1"/>
    <col min="4354" max="4354" width="9.28515625" style="812" customWidth="1"/>
    <col min="4355" max="4355" width="9.42578125" style="812" customWidth="1"/>
    <col min="4356" max="4356" width="11" style="812" customWidth="1"/>
    <col min="4357" max="4357" width="11.85546875" style="812" customWidth="1"/>
    <col min="4358" max="4358" width="8.7109375" style="812" customWidth="1"/>
    <col min="4359" max="4359" width="4.85546875" style="812" customWidth="1"/>
    <col min="4360" max="4608" width="9.140625" style="812"/>
    <col min="4609" max="4609" width="36.5703125" style="812" customWidth="1"/>
    <col min="4610" max="4610" width="9.28515625" style="812" customWidth="1"/>
    <col min="4611" max="4611" width="9.42578125" style="812" customWidth="1"/>
    <col min="4612" max="4612" width="11" style="812" customWidth="1"/>
    <col min="4613" max="4613" width="11.85546875" style="812" customWidth="1"/>
    <col min="4614" max="4614" width="8.7109375" style="812" customWidth="1"/>
    <col min="4615" max="4615" width="4.85546875" style="812" customWidth="1"/>
    <col min="4616" max="4864" width="9.140625" style="812"/>
    <col min="4865" max="4865" width="36.5703125" style="812" customWidth="1"/>
    <col min="4866" max="4866" width="9.28515625" style="812" customWidth="1"/>
    <col min="4867" max="4867" width="9.42578125" style="812" customWidth="1"/>
    <col min="4868" max="4868" width="11" style="812" customWidth="1"/>
    <col min="4869" max="4869" width="11.85546875" style="812" customWidth="1"/>
    <col min="4870" max="4870" width="8.7109375" style="812" customWidth="1"/>
    <col min="4871" max="4871" width="4.85546875" style="812" customWidth="1"/>
    <col min="4872" max="5120" width="9.140625" style="812"/>
    <col min="5121" max="5121" width="36.5703125" style="812" customWidth="1"/>
    <col min="5122" max="5122" width="9.28515625" style="812" customWidth="1"/>
    <col min="5123" max="5123" width="9.42578125" style="812" customWidth="1"/>
    <col min="5124" max="5124" width="11" style="812" customWidth="1"/>
    <col min="5125" max="5125" width="11.85546875" style="812" customWidth="1"/>
    <col min="5126" max="5126" width="8.7109375" style="812" customWidth="1"/>
    <col min="5127" max="5127" width="4.85546875" style="812" customWidth="1"/>
    <col min="5128" max="5376" width="9.140625" style="812"/>
    <col min="5377" max="5377" width="36.5703125" style="812" customWidth="1"/>
    <col min="5378" max="5378" width="9.28515625" style="812" customWidth="1"/>
    <col min="5379" max="5379" width="9.42578125" style="812" customWidth="1"/>
    <col min="5380" max="5380" width="11" style="812" customWidth="1"/>
    <col min="5381" max="5381" width="11.85546875" style="812" customWidth="1"/>
    <col min="5382" max="5382" width="8.7109375" style="812" customWidth="1"/>
    <col min="5383" max="5383" width="4.85546875" style="812" customWidth="1"/>
    <col min="5384" max="5632" width="9.140625" style="812"/>
    <col min="5633" max="5633" width="36.5703125" style="812" customWidth="1"/>
    <col min="5634" max="5634" width="9.28515625" style="812" customWidth="1"/>
    <col min="5635" max="5635" width="9.42578125" style="812" customWidth="1"/>
    <col min="5636" max="5636" width="11" style="812" customWidth="1"/>
    <col min="5637" max="5637" width="11.85546875" style="812" customWidth="1"/>
    <col min="5638" max="5638" width="8.7109375" style="812" customWidth="1"/>
    <col min="5639" max="5639" width="4.85546875" style="812" customWidth="1"/>
    <col min="5640" max="5888" width="9.140625" style="812"/>
    <col min="5889" max="5889" width="36.5703125" style="812" customWidth="1"/>
    <col min="5890" max="5890" width="9.28515625" style="812" customWidth="1"/>
    <col min="5891" max="5891" width="9.42578125" style="812" customWidth="1"/>
    <col min="5892" max="5892" width="11" style="812" customWidth="1"/>
    <col min="5893" max="5893" width="11.85546875" style="812" customWidth="1"/>
    <col min="5894" max="5894" width="8.7109375" style="812" customWidth="1"/>
    <col min="5895" max="5895" width="4.85546875" style="812" customWidth="1"/>
    <col min="5896" max="6144" width="9.140625" style="812"/>
    <col min="6145" max="6145" width="36.5703125" style="812" customWidth="1"/>
    <col min="6146" max="6146" width="9.28515625" style="812" customWidth="1"/>
    <col min="6147" max="6147" width="9.42578125" style="812" customWidth="1"/>
    <col min="6148" max="6148" width="11" style="812" customWidth="1"/>
    <col min="6149" max="6149" width="11.85546875" style="812" customWidth="1"/>
    <col min="6150" max="6150" width="8.7109375" style="812" customWidth="1"/>
    <col min="6151" max="6151" width="4.85546875" style="812" customWidth="1"/>
    <col min="6152" max="6400" width="9.140625" style="812"/>
    <col min="6401" max="6401" width="36.5703125" style="812" customWidth="1"/>
    <col min="6402" max="6402" width="9.28515625" style="812" customWidth="1"/>
    <col min="6403" max="6403" width="9.42578125" style="812" customWidth="1"/>
    <col min="6404" max="6404" width="11" style="812" customWidth="1"/>
    <col min="6405" max="6405" width="11.85546875" style="812" customWidth="1"/>
    <col min="6406" max="6406" width="8.7109375" style="812" customWidth="1"/>
    <col min="6407" max="6407" width="4.85546875" style="812" customWidth="1"/>
    <col min="6408" max="6656" width="9.140625" style="812"/>
    <col min="6657" max="6657" width="36.5703125" style="812" customWidth="1"/>
    <col min="6658" max="6658" width="9.28515625" style="812" customWidth="1"/>
    <col min="6659" max="6659" width="9.42578125" style="812" customWidth="1"/>
    <col min="6660" max="6660" width="11" style="812" customWidth="1"/>
    <col min="6661" max="6661" width="11.85546875" style="812" customWidth="1"/>
    <col min="6662" max="6662" width="8.7109375" style="812" customWidth="1"/>
    <col min="6663" max="6663" width="4.85546875" style="812" customWidth="1"/>
    <col min="6664" max="6912" width="9.140625" style="812"/>
    <col min="6913" max="6913" width="36.5703125" style="812" customWidth="1"/>
    <col min="6914" max="6914" width="9.28515625" style="812" customWidth="1"/>
    <col min="6915" max="6915" width="9.42578125" style="812" customWidth="1"/>
    <col min="6916" max="6916" width="11" style="812" customWidth="1"/>
    <col min="6917" max="6917" width="11.85546875" style="812" customWidth="1"/>
    <col min="6918" max="6918" width="8.7109375" style="812" customWidth="1"/>
    <col min="6919" max="6919" width="4.85546875" style="812" customWidth="1"/>
    <col min="6920" max="7168" width="9.140625" style="812"/>
    <col min="7169" max="7169" width="36.5703125" style="812" customWidth="1"/>
    <col min="7170" max="7170" width="9.28515625" style="812" customWidth="1"/>
    <col min="7171" max="7171" width="9.42578125" style="812" customWidth="1"/>
    <col min="7172" max="7172" width="11" style="812" customWidth="1"/>
    <col min="7173" max="7173" width="11.85546875" style="812" customWidth="1"/>
    <col min="7174" max="7174" width="8.7109375" style="812" customWidth="1"/>
    <col min="7175" max="7175" width="4.85546875" style="812" customWidth="1"/>
    <col min="7176" max="7424" width="9.140625" style="812"/>
    <col min="7425" max="7425" width="36.5703125" style="812" customWidth="1"/>
    <col min="7426" max="7426" width="9.28515625" style="812" customWidth="1"/>
    <col min="7427" max="7427" width="9.42578125" style="812" customWidth="1"/>
    <col min="7428" max="7428" width="11" style="812" customWidth="1"/>
    <col min="7429" max="7429" width="11.85546875" style="812" customWidth="1"/>
    <col min="7430" max="7430" width="8.7109375" style="812" customWidth="1"/>
    <col min="7431" max="7431" width="4.85546875" style="812" customWidth="1"/>
    <col min="7432" max="7680" width="9.140625" style="812"/>
    <col min="7681" max="7681" width="36.5703125" style="812" customWidth="1"/>
    <col min="7682" max="7682" width="9.28515625" style="812" customWidth="1"/>
    <col min="7683" max="7683" width="9.42578125" style="812" customWidth="1"/>
    <col min="7684" max="7684" width="11" style="812" customWidth="1"/>
    <col min="7685" max="7685" width="11.85546875" style="812" customWidth="1"/>
    <col min="7686" max="7686" width="8.7109375" style="812" customWidth="1"/>
    <col min="7687" max="7687" width="4.85546875" style="812" customWidth="1"/>
    <col min="7688" max="7936" width="9.140625" style="812"/>
    <col min="7937" max="7937" width="36.5703125" style="812" customWidth="1"/>
    <col min="7938" max="7938" width="9.28515625" style="812" customWidth="1"/>
    <col min="7939" max="7939" width="9.42578125" style="812" customWidth="1"/>
    <col min="7940" max="7940" width="11" style="812" customWidth="1"/>
    <col min="7941" max="7941" width="11.85546875" style="812" customWidth="1"/>
    <col min="7942" max="7942" width="8.7109375" style="812" customWidth="1"/>
    <col min="7943" max="7943" width="4.85546875" style="812" customWidth="1"/>
    <col min="7944" max="8192" width="9.140625" style="812"/>
    <col min="8193" max="8193" width="36.5703125" style="812" customWidth="1"/>
    <col min="8194" max="8194" width="9.28515625" style="812" customWidth="1"/>
    <col min="8195" max="8195" width="9.42578125" style="812" customWidth="1"/>
    <col min="8196" max="8196" width="11" style="812" customWidth="1"/>
    <col min="8197" max="8197" width="11.85546875" style="812" customWidth="1"/>
    <col min="8198" max="8198" width="8.7109375" style="812" customWidth="1"/>
    <col min="8199" max="8199" width="4.85546875" style="812" customWidth="1"/>
    <col min="8200" max="8448" width="9.140625" style="812"/>
    <col min="8449" max="8449" width="36.5703125" style="812" customWidth="1"/>
    <col min="8450" max="8450" width="9.28515625" style="812" customWidth="1"/>
    <col min="8451" max="8451" width="9.42578125" style="812" customWidth="1"/>
    <col min="8452" max="8452" width="11" style="812" customWidth="1"/>
    <col min="8453" max="8453" width="11.85546875" style="812" customWidth="1"/>
    <col min="8454" max="8454" width="8.7109375" style="812" customWidth="1"/>
    <col min="8455" max="8455" width="4.85546875" style="812" customWidth="1"/>
    <col min="8456" max="8704" width="9.140625" style="812"/>
    <col min="8705" max="8705" width="36.5703125" style="812" customWidth="1"/>
    <col min="8706" max="8706" width="9.28515625" style="812" customWidth="1"/>
    <col min="8707" max="8707" width="9.42578125" style="812" customWidth="1"/>
    <col min="8708" max="8708" width="11" style="812" customWidth="1"/>
    <col min="8709" max="8709" width="11.85546875" style="812" customWidth="1"/>
    <col min="8710" max="8710" width="8.7109375" style="812" customWidth="1"/>
    <col min="8711" max="8711" width="4.85546875" style="812" customWidth="1"/>
    <col min="8712" max="8960" width="9.140625" style="812"/>
    <col min="8961" max="8961" width="36.5703125" style="812" customWidth="1"/>
    <col min="8962" max="8962" width="9.28515625" style="812" customWidth="1"/>
    <col min="8963" max="8963" width="9.42578125" style="812" customWidth="1"/>
    <col min="8964" max="8964" width="11" style="812" customWidth="1"/>
    <col min="8965" max="8965" width="11.85546875" style="812" customWidth="1"/>
    <col min="8966" max="8966" width="8.7109375" style="812" customWidth="1"/>
    <col min="8967" max="8967" width="4.85546875" style="812" customWidth="1"/>
    <col min="8968" max="9216" width="9.140625" style="812"/>
    <col min="9217" max="9217" width="36.5703125" style="812" customWidth="1"/>
    <col min="9218" max="9218" width="9.28515625" style="812" customWidth="1"/>
    <col min="9219" max="9219" width="9.42578125" style="812" customWidth="1"/>
    <col min="9220" max="9220" width="11" style="812" customWidth="1"/>
    <col min="9221" max="9221" width="11.85546875" style="812" customWidth="1"/>
    <col min="9222" max="9222" width="8.7109375" style="812" customWidth="1"/>
    <col min="9223" max="9223" width="4.85546875" style="812" customWidth="1"/>
    <col min="9224" max="9472" width="9.140625" style="812"/>
    <col min="9473" max="9473" width="36.5703125" style="812" customWidth="1"/>
    <col min="9474" max="9474" width="9.28515625" style="812" customWidth="1"/>
    <col min="9475" max="9475" width="9.42578125" style="812" customWidth="1"/>
    <col min="9476" max="9476" width="11" style="812" customWidth="1"/>
    <col min="9477" max="9477" width="11.85546875" style="812" customWidth="1"/>
    <col min="9478" max="9478" width="8.7109375" style="812" customWidth="1"/>
    <col min="9479" max="9479" width="4.85546875" style="812" customWidth="1"/>
    <col min="9480" max="9728" width="9.140625" style="812"/>
    <col min="9729" max="9729" width="36.5703125" style="812" customWidth="1"/>
    <col min="9730" max="9730" width="9.28515625" style="812" customWidth="1"/>
    <col min="9731" max="9731" width="9.42578125" style="812" customWidth="1"/>
    <col min="9732" max="9732" width="11" style="812" customWidth="1"/>
    <col min="9733" max="9733" width="11.85546875" style="812" customWidth="1"/>
    <col min="9734" max="9734" width="8.7109375" style="812" customWidth="1"/>
    <col min="9735" max="9735" width="4.85546875" style="812" customWidth="1"/>
    <col min="9736" max="9984" width="9.140625" style="812"/>
    <col min="9985" max="9985" width="36.5703125" style="812" customWidth="1"/>
    <col min="9986" max="9986" width="9.28515625" style="812" customWidth="1"/>
    <col min="9987" max="9987" width="9.42578125" style="812" customWidth="1"/>
    <col min="9988" max="9988" width="11" style="812" customWidth="1"/>
    <col min="9989" max="9989" width="11.85546875" style="812" customWidth="1"/>
    <col min="9990" max="9990" width="8.7109375" style="812" customWidth="1"/>
    <col min="9991" max="9991" width="4.85546875" style="812" customWidth="1"/>
    <col min="9992" max="10240" width="9.140625" style="812"/>
    <col min="10241" max="10241" width="36.5703125" style="812" customWidth="1"/>
    <col min="10242" max="10242" width="9.28515625" style="812" customWidth="1"/>
    <col min="10243" max="10243" width="9.42578125" style="812" customWidth="1"/>
    <col min="10244" max="10244" width="11" style="812" customWidth="1"/>
    <col min="10245" max="10245" width="11.85546875" style="812" customWidth="1"/>
    <col min="10246" max="10246" width="8.7109375" style="812" customWidth="1"/>
    <col min="10247" max="10247" width="4.85546875" style="812" customWidth="1"/>
    <col min="10248" max="10496" width="9.140625" style="812"/>
    <col min="10497" max="10497" width="36.5703125" style="812" customWidth="1"/>
    <col min="10498" max="10498" width="9.28515625" style="812" customWidth="1"/>
    <col min="10499" max="10499" width="9.42578125" style="812" customWidth="1"/>
    <col min="10500" max="10500" width="11" style="812" customWidth="1"/>
    <col min="10501" max="10501" width="11.85546875" style="812" customWidth="1"/>
    <col min="10502" max="10502" width="8.7109375" style="812" customWidth="1"/>
    <col min="10503" max="10503" width="4.85546875" style="812" customWidth="1"/>
    <col min="10504" max="10752" width="9.140625" style="812"/>
    <col min="10753" max="10753" width="36.5703125" style="812" customWidth="1"/>
    <col min="10754" max="10754" width="9.28515625" style="812" customWidth="1"/>
    <col min="10755" max="10755" width="9.42578125" style="812" customWidth="1"/>
    <col min="10756" max="10756" width="11" style="812" customWidth="1"/>
    <col min="10757" max="10757" width="11.85546875" style="812" customWidth="1"/>
    <col min="10758" max="10758" width="8.7109375" style="812" customWidth="1"/>
    <col min="10759" max="10759" width="4.85546875" style="812" customWidth="1"/>
    <col min="10760" max="11008" width="9.140625" style="812"/>
    <col min="11009" max="11009" width="36.5703125" style="812" customWidth="1"/>
    <col min="11010" max="11010" width="9.28515625" style="812" customWidth="1"/>
    <col min="11011" max="11011" width="9.42578125" style="812" customWidth="1"/>
    <col min="11012" max="11012" width="11" style="812" customWidth="1"/>
    <col min="11013" max="11013" width="11.85546875" style="812" customWidth="1"/>
    <col min="11014" max="11014" width="8.7109375" style="812" customWidth="1"/>
    <col min="11015" max="11015" width="4.85546875" style="812" customWidth="1"/>
    <col min="11016" max="11264" width="9.140625" style="812"/>
    <col min="11265" max="11265" width="36.5703125" style="812" customWidth="1"/>
    <col min="11266" max="11266" width="9.28515625" style="812" customWidth="1"/>
    <col min="11267" max="11267" width="9.42578125" style="812" customWidth="1"/>
    <col min="11268" max="11268" width="11" style="812" customWidth="1"/>
    <col min="11269" max="11269" width="11.85546875" style="812" customWidth="1"/>
    <col min="11270" max="11270" width="8.7109375" style="812" customWidth="1"/>
    <col min="11271" max="11271" width="4.85546875" style="812" customWidth="1"/>
    <col min="11272" max="11520" width="9.140625" style="812"/>
    <col min="11521" max="11521" width="36.5703125" style="812" customWidth="1"/>
    <col min="11522" max="11522" width="9.28515625" style="812" customWidth="1"/>
    <col min="11523" max="11523" width="9.42578125" style="812" customWidth="1"/>
    <col min="11524" max="11524" width="11" style="812" customWidth="1"/>
    <col min="11525" max="11525" width="11.85546875" style="812" customWidth="1"/>
    <col min="11526" max="11526" width="8.7109375" style="812" customWidth="1"/>
    <col min="11527" max="11527" width="4.85546875" style="812" customWidth="1"/>
    <col min="11528" max="11776" width="9.140625" style="812"/>
    <col min="11777" max="11777" width="36.5703125" style="812" customWidth="1"/>
    <col min="11778" max="11778" width="9.28515625" style="812" customWidth="1"/>
    <col min="11779" max="11779" width="9.42578125" style="812" customWidth="1"/>
    <col min="11780" max="11780" width="11" style="812" customWidth="1"/>
    <col min="11781" max="11781" width="11.85546875" style="812" customWidth="1"/>
    <col min="11782" max="11782" width="8.7109375" style="812" customWidth="1"/>
    <col min="11783" max="11783" width="4.85546875" style="812" customWidth="1"/>
    <col min="11784" max="12032" width="9.140625" style="812"/>
    <col min="12033" max="12033" width="36.5703125" style="812" customWidth="1"/>
    <col min="12034" max="12034" width="9.28515625" style="812" customWidth="1"/>
    <col min="12035" max="12035" width="9.42578125" style="812" customWidth="1"/>
    <col min="12036" max="12036" width="11" style="812" customWidth="1"/>
    <col min="12037" max="12037" width="11.85546875" style="812" customWidth="1"/>
    <col min="12038" max="12038" width="8.7109375" style="812" customWidth="1"/>
    <col min="12039" max="12039" width="4.85546875" style="812" customWidth="1"/>
    <col min="12040" max="12288" width="9.140625" style="812"/>
    <col min="12289" max="12289" width="36.5703125" style="812" customWidth="1"/>
    <col min="12290" max="12290" width="9.28515625" style="812" customWidth="1"/>
    <col min="12291" max="12291" width="9.42578125" style="812" customWidth="1"/>
    <col min="12292" max="12292" width="11" style="812" customWidth="1"/>
    <col min="12293" max="12293" width="11.85546875" style="812" customWidth="1"/>
    <col min="12294" max="12294" width="8.7109375" style="812" customWidth="1"/>
    <col min="12295" max="12295" width="4.85546875" style="812" customWidth="1"/>
    <col min="12296" max="12544" width="9.140625" style="812"/>
    <col min="12545" max="12545" width="36.5703125" style="812" customWidth="1"/>
    <col min="12546" max="12546" width="9.28515625" style="812" customWidth="1"/>
    <col min="12547" max="12547" width="9.42578125" style="812" customWidth="1"/>
    <col min="12548" max="12548" width="11" style="812" customWidth="1"/>
    <col min="12549" max="12549" width="11.85546875" style="812" customWidth="1"/>
    <col min="12550" max="12550" width="8.7109375" style="812" customWidth="1"/>
    <col min="12551" max="12551" width="4.85546875" style="812" customWidth="1"/>
    <col min="12552" max="12800" width="9.140625" style="812"/>
    <col min="12801" max="12801" width="36.5703125" style="812" customWidth="1"/>
    <col min="12802" max="12802" width="9.28515625" style="812" customWidth="1"/>
    <col min="12803" max="12803" width="9.42578125" style="812" customWidth="1"/>
    <col min="12804" max="12804" width="11" style="812" customWidth="1"/>
    <col min="12805" max="12805" width="11.85546875" style="812" customWidth="1"/>
    <col min="12806" max="12806" width="8.7109375" style="812" customWidth="1"/>
    <col min="12807" max="12807" width="4.85546875" style="812" customWidth="1"/>
    <col min="12808" max="13056" width="9.140625" style="812"/>
    <col min="13057" max="13057" width="36.5703125" style="812" customWidth="1"/>
    <col min="13058" max="13058" width="9.28515625" style="812" customWidth="1"/>
    <col min="13059" max="13059" width="9.42578125" style="812" customWidth="1"/>
    <col min="13060" max="13060" width="11" style="812" customWidth="1"/>
    <col min="13061" max="13061" width="11.85546875" style="812" customWidth="1"/>
    <col min="13062" max="13062" width="8.7109375" style="812" customWidth="1"/>
    <col min="13063" max="13063" width="4.85546875" style="812" customWidth="1"/>
    <col min="13064" max="13312" width="9.140625" style="812"/>
    <col min="13313" max="13313" width="36.5703125" style="812" customWidth="1"/>
    <col min="13314" max="13314" width="9.28515625" style="812" customWidth="1"/>
    <col min="13315" max="13315" width="9.42578125" style="812" customWidth="1"/>
    <col min="13316" max="13316" width="11" style="812" customWidth="1"/>
    <col min="13317" max="13317" width="11.85546875" style="812" customWidth="1"/>
    <col min="13318" max="13318" width="8.7109375" style="812" customWidth="1"/>
    <col min="13319" max="13319" width="4.85546875" style="812" customWidth="1"/>
    <col min="13320" max="13568" width="9.140625" style="812"/>
    <col min="13569" max="13569" width="36.5703125" style="812" customWidth="1"/>
    <col min="13570" max="13570" width="9.28515625" style="812" customWidth="1"/>
    <col min="13571" max="13571" width="9.42578125" style="812" customWidth="1"/>
    <col min="13572" max="13572" width="11" style="812" customWidth="1"/>
    <col min="13573" max="13573" width="11.85546875" style="812" customWidth="1"/>
    <col min="13574" max="13574" width="8.7109375" style="812" customWidth="1"/>
    <col min="13575" max="13575" width="4.85546875" style="812" customWidth="1"/>
    <col min="13576" max="13824" width="9.140625" style="812"/>
    <col min="13825" max="13825" width="36.5703125" style="812" customWidth="1"/>
    <col min="13826" max="13826" width="9.28515625" style="812" customWidth="1"/>
    <col min="13827" max="13827" width="9.42578125" style="812" customWidth="1"/>
    <col min="13828" max="13828" width="11" style="812" customWidth="1"/>
    <col min="13829" max="13829" width="11.85546875" style="812" customWidth="1"/>
    <col min="13830" max="13830" width="8.7109375" style="812" customWidth="1"/>
    <col min="13831" max="13831" width="4.85546875" style="812" customWidth="1"/>
    <col min="13832" max="14080" width="9.140625" style="812"/>
    <col min="14081" max="14081" width="36.5703125" style="812" customWidth="1"/>
    <col min="14082" max="14082" width="9.28515625" style="812" customWidth="1"/>
    <col min="14083" max="14083" width="9.42578125" style="812" customWidth="1"/>
    <col min="14084" max="14084" width="11" style="812" customWidth="1"/>
    <col min="14085" max="14085" width="11.85546875" style="812" customWidth="1"/>
    <col min="14086" max="14086" width="8.7109375" style="812" customWidth="1"/>
    <col min="14087" max="14087" width="4.85546875" style="812" customWidth="1"/>
    <col min="14088" max="14336" width="9.140625" style="812"/>
    <col min="14337" max="14337" width="36.5703125" style="812" customWidth="1"/>
    <col min="14338" max="14338" width="9.28515625" style="812" customWidth="1"/>
    <col min="14339" max="14339" width="9.42578125" style="812" customWidth="1"/>
    <col min="14340" max="14340" width="11" style="812" customWidth="1"/>
    <col min="14341" max="14341" width="11.85546875" style="812" customWidth="1"/>
    <col min="14342" max="14342" width="8.7109375" style="812" customWidth="1"/>
    <col min="14343" max="14343" width="4.85546875" style="812" customWidth="1"/>
    <col min="14344" max="14592" width="9.140625" style="812"/>
    <col min="14593" max="14593" width="36.5703125" style="812" customWidth="1"/>
    <col min="14594" max="14594" width="9.28515625" style="812" customWidth="1"/>
    <col min="14595" max="14595" width="9.42578125" style="812" customWidth="1"/>
    <col min="14596" max="14596" width="11" style="812" customWidth="1"/>
    <col min="14597" max="14597" width="11.85546875" style="812" customWidth="1"/>
    <col min="14598" max="14598" width="8.7109375" style="812" customWidth="1"/>
    <col min="14599" max="14599" width="4.85546875" style="812" customWidth="1"/>
    <col min="14600" max="14848" width="9.140625" style="812"/>
    <col min="14849" max="14849" width="36.5703125" style="812" customWidth="1"/>
    <col min="14850" max="14850" width="9.28515625" style="812" customWidth="1"/>
    <col min="14851" max="14851" width="9.42578125" style="812" customWidth="1"/>
    <col min="14852" max="14852" width="11" style="812" customWidth="1"/>
    <col min="14853" max="14853" width="11.85546875" style="812" customWidth="1"/>
    <col min="14854" max="14854" width="8.7109375" style="812" customWidth="1"/>
    <col min="14855" max="14855" width="4.85546875" style="812" customWidth="1"/>
    <col min="14856" max="15104" width="9.140625" style="812"/>
    <col min="15105" max="15105" width="36.5703125" style="812" customWidth="1"/>
    <col min="15106" max="15106" width="9.28515625" style="812" customWidth="1"/>
    <col min="15107" max="15107" width="9.42578125" style="812" customWidth="1"/>
    <col min="15108" max="15108" width="11" style="812" customWidth="1"/>
    <col min="15109" max="15109" width="11.85546875" style="812" customWidth="1"/>
    <col min="15110" max="15110" width="8.7109375" style="812" customWidth="1"/>
    <col min="15111" max="15111" width="4.85546875" style="812" customWidth="1"/>
    <col min="15112" max="15360" width="9.140625" style="812"/>
    <col min="15361" max="15361" width="36.5703125" style="812" customWidth="1"/>
    <col min="15362" max="15362" width="9.28515625" style="812" customWidth="1"/>
    <col min="15363" max="15363" width="9.42578125" style="812" customWidth="1"/>
    <col min="15364" max="15364" width="11" style="812" customWidth="1"/>
    <col min="15365" max="15365" width="11.85546875" style="812" customWidth="1"/>
    <col min="15366" max="15366" width="8.7109375" style="812" customWidth="1"/>
    <col min="15367" max="15367" width="4.85546875" style="812" customWidth="1"/>
    <col min="15368" max="15616" width="9.140625" style="812"/>
    <col min="15617" max="15617" width="36.5703125" style="812" customWidth="1"/>
    <col min="15618" max="15618" width="9.28515625" style="812" customWidth="1"/>
    <col min="15619" max="15619" width="9.42578125" style="812" customWidth="1"/>
    <col min="15620" max="15620" width="11" style="812" customWidth="1"/>
    <col min="15621" max="15621" width="11.85546875" style="812" customWidth="1"/>
    <col min="15622" max="15622" width="8.7109375" style="812" customWidth="1"/>
    <col min="15623" max="15623" width="4.85546875" style="812" customWidth="1"/>
    <col min="15624" max="15872" width="9.140625" style="812"/>
    <col min="15873" max="15873" width="36.5703125" style="812" customWidth="1"/>
    <col min="15874" max="15874" width="9.28515625" style="812" customWidth="1"/>
    <col min="15875" max="15875" width="9.42578125" style="812" customWidth="1"/>
    <col min="15876" max="15876" width="11" style="812" customWidth="1"/>
    <col min="15877" max="15877" width="11.85546875" style="812" customWidth="1"/>
    <col min="15878" max="15878" width="8.7109375" style="812" customWidth="1"/>
    <col min="15879" max="15879" width="4.85546875" style="812" customWidth="1"/>
    <col min="15880" max="16128" width="9.140625" style="812"/>
    <col min="16129" max="16129" width="36.5703125" style="812" customWidth="1"/>
    <col min="16130" max="16130" width="9.28515625" style="812" customWidth="1"/>
    <col min="16131" max="16131" width="9.42578125" style="812" customWidth="1"/>
    <col min="16132" max="16132" width="11" style="812" customWidth="1"/>
    <col min="16133" max="16133" width="11.85546875" style="812" customWidth="1"/>
    <col min="16134" max="16134" width="8.7109375" style="812" customWidth="1"/>
    <col min="16135" max="16135" width="4.85546875" style="812" customWidth="1"/>
    <col min="16136" max="16384" width="9.140625" style="812"/>
  </cols>
  <sheetData>
    <row r="1" spans="1:9" ht="13.5">
      <c r="A1" s="1921" t="s">
        <v>1737</v>
      </c>
      <c r="B1" s="1923"/>
      <c r="C1" s="1923"/>
      <c r="D1" s="1923"/>
      <c r="E1" s="827"/>
      <c r="F1" s="827"/>
      <c r="G1" s="827"/>
      <c r="H1" s="827"/>
    </row>
    <row r="2" spans="1:9" ht="21" customHeight="1">
      <c r="A2" s="2057" t="s">
        <v>1028</v>
      </c>
      <c r="B2" s="2057"/>
      <c r="C2" s="2057"/>
      <c r="D2" s="2057"/>
      <c r="E2" s="2057"/>
      <c r="F2" s="2057"/>
    </row>
    <row r="3" spans="1:9" ht="23.25" customHeight="1">
      <c r="A3" s="2117" t="s">
        <v>1029</v>
      </c>
      <c r="B3" s="2117"/>
      <c r="C3" s="2117"/>
      <c r="D3" s="2117"/>
      <c r="E3" s="2117"/>
      <c r="F3" s="2117"/>
    </row>
    <row r="4" spans="1:9" ht="12.95" customHeight="1">
      <c r="A4" s="813">
        <v>2016</v>
      </c>
      <c r="B4" s="813"/>
      <c r="C4" s="431"/>
      <c r="D4" s="431"/>
      <c r="E4" s="431"/>
      <c r="F4" s="1073" t="s">
        <v>673</v>
      </c>
      <c r="G4" s="827"/>
      <c r="H4" s="827"/>
      <c r="I4" s="827"/>
    </row>
    <row r="5" spans="1:9" ht="15" customHeight="1">
      <c r="A5" s="2250" t="s">
        <v>700</v>
      </c>
      <c r="B5" s="2253" t="s">
        <v>0</v>
      </c>
      <c r="C5" s="2256" t="s">
        <v>1030</v>
      </c>
      <c r="D5" s="2257"/>
      <c r="E5" s="2257"/>
      <c r="F5" s="2258"/>
      <c r="G5" s="1315"/>
    </row>
    <row r="6" spans="1:9" ht="15" customHeight="1">
      <c r="A6" s="2251"/>
      <c r="B6" s="2254"/>
      <c r="C6" s="2250" t="s">
        <v>1031</v>
      </c>
      <c r="D6" s="2259" t="s">
        <v>1032</v>
      </c>
      <c r="E6" s="2250" t="s">
        <v>1033</v>
      </c>
      <c r="F6" s="2250" t="s">
        <v>1034</v>
      </c>
      <c r="G6" s="850"/>
    </row>
    <row r="7" spans="1:9" ht="30" customHeight="1">
      <c r="A7" s="2252"/>
      <c r="B7" s="2255"/>
      <c r="C7" s="2252"/>
      <c r="D7" s="2148"/>
      <c r="E7" s="2252"/>
      <c r="F7" s="2252"/>
      <c r="G7" s="1316"/>
    </row>
    <row r="8" spans="1:9" s="1065" customFormat="1" ht="12.95" customHeight="1">
      <c r="A8" s="1103"/>
      <c r="B8" s="1317"/>
      <c r="C8" s="1103"/>
      <c r="D8" s="1103"/>
      <c r="E8" s="1103"/>
      <c r="F8" s="1103"/>
      <c r="G8" s="1318"/>
    </row>
    <row r="9" spans="1:9" s="1319" customFormat="1" ht="12.95" customHeight="1">
      <c r="A9" s="1319" t="s">
        <v>28</v>
      </c>
      <c r="B9" s="1320">
        <v>1561</v>
      </c>
      <c r="C9" s="1320">
        <v>1296</v>
      </c>
      <c r="D9" s="1320">
        <v>166</v>
      </c>
      <c r="E9" s="1320">
        <v>88</v>
      </c>
      <c r="F9" s="1320">
        <v>11</v>
      </c>
      <c r="H9" s="1321"/>
    </row>
    <row r="10" spans="1:9" s="1322" customFormat="1" ht="12.95" customHeight="1">
      <c r="B10" s="1320"/>
      <c r="C10" s="1320"/>
      <c r="D10" s="1320"/>
      <c r="E10" s="1321"/>
      <c r="F10" s="1321"/>
    </row>
    <row r="11" spans="1:9" s="1319" customFormat="1" ht="12.95" customHeight="1">
      <c r="A11" s="1319" t="s">
        <v>418</v>
      </c>
      <c r="B11" s="1320">
        <v>1492</v>
      </c>
      <c r="C11" s="1320">
        <v>1236</v>
      </c>
      <c r="D11" s="1320">
        <v>160</v>
      </c>
      <c r="E11" s="1320">
        <v>85</v>
      </c>
      <c r="F11" s="1320">
        <v>11</v>
      </c>
    </row>
    <row r="12" spans="1:9" s="1322" customFormat="1" ht="12.95" customHeight="1">
      <c r="B12" s="1323"/>
      <c r="C12" s="1323"/>
      <c r="D12" s="1323"/>
      <c r="F12" s="1047"/>
    </row>
    <row r="13" spans="1:9" s="1322" customFormat="1" ht="12.95" customHeight="1">
      <c r="A13" s="1322" t="s">
        <v>419</v>
      </c>
      <c r="B13" s="1320">
        <v>343</v>
      </c>
      <c r="C13" s="1323">
        <v>290</v>
      </c>
      <c r="D13" s="1323">
        <v>30</v>
      </c>
      <c r="E13" s="1324">
        <v>19</v>
      </c>
      <c r="F13" s="1324">
        <v>4</v>
      </c>
    </row>
    <row r="14" spans="1:9" s="1322" customFormat="1" ht="12.95" customHeight="1">
      <c r="A14" s="1322" t="s">
        <v>421</v>
      </c>
      <c r="B14" s="1320">
        <v>299</v>
      </c>
      <c r="C14" s="1323">
        <v>249</v>
      </c>
      <c r="D14" s="1323">
        <v>26</v>
      </c>
      <c r="E14" s="1324">
        <v>22</v>
      </c>
      <c r="F14" s="1324">
        <v>2</v>
      </c>
    </row>
    <row r="15" spans="1:9" s="1322" customFormat="1" ht="12.95" customHeight="1">
      <c r="A15" s="1322" t="s">
        <v>1035</v>
      </c>
      <c r="B15" s="1320">
        <v>771</v>
      </c>
      <c r="C15" s="1323">
        <v>629</v>
      </c>
      <c r="D15" s="1323">
        <v>101</v>
      </c>
      <c r="E15" s="1324">
        <v>37</v>
      </c>
      <c r="F15" s="1324">
        <v>4</v>
      </c>
    </row>
    <row r="16" spans="1:9" s="1322" customFormat="1" ht="12.95" customHeight="1">
      <c r="A16" s="1322" t="s">
        <v>424</v>
      </c>
      <c r="B16" s="1320">
        <v>56</v>
      </c>
      <c r="C16" s="1323">
        <v>47</v>
      </c>
      <c r="D16" s="1323">
        <v>2</v>
      </c>
      <c r="E16" s="1324">
        <v>6</v>
      </c>
      <c r="F16" s="1324">
        <v>1</v>
      </c>
    </row>
    <row r="17" spans="1:7" s="1322" customFormat="1" ht="12.95" customHeight="1">
      <c r="A17" s="1322" t="s">
        <v>425</v>
      </c>
      <c r="B17" s="1320">
        <v>23</v>
      </c>
      <c r="C17" s="1325">
        <v>21</v>
      </c>
      <c r="D17" s="1326">
        <v>1</v>
      </c>
      <c r="E17" s="1326">
        <v>1</v>
      </c>
      <c r="F17" s="1326">
        <v>0</v>
      </c>
    </row>
    <row r="18" spans="1:7" s="1322" customFormat="1" ht="12.95" customHeight="1">
      <c r="B18" s="1320"/>
      <c r="C18" s="1325"/>
      <c r="D18" s="1326"/>
      <c r="E18" s="1326"/>
      <c r="F18" s="1326"/>
    </row>
    <row r="19" spans="1:7" s="1319" customFormat="1" ht="12.95" customHeight="1">
      <c r="A19" s="1319" t="s">
        <v>426</v>
      </c>
      <c r="B19" s="1320">
        <v>37</v>
      </c>
      <c r="C19" s="1320">
        <v>33</v>
      </c>
      <c r="D19" s="1320">
        <v>2</v>
      </c>
      <c r="E19" s="1327">
        <v>2</v>
      </c>
      <c r="F19" s="1328">
        <v>0</v>
      </c>
    </row>
    <row r="20" spans="1:7" s="1319" customFormat="1" ht="12.95" customHeight="1"/>
    <row r="21" spans="1:7" s="1319" customFormat="1" ht="12.95" customHeight="1">
      <c r="A21" s="1319" t="s">
        <v>427</v>
      </c>
      <c r="B21" s="1320">
        <v>32</v>
      </c>
      <c r="C21" s="1320">
        <v>27</v>
      </c>
      <c r="D21" s="1320">
        <v>4</v>
      </c>
      <c r="E21" s="1327">
        <v>1</v>
      </c>
      <c r="F21" s="1328">
        <v>0</v>
      </c>
    </row>
    <row r="22" spans="1:7" s="1319" customFormat="1" ht="6.95" customHeight="1" thickBot="1">
      <c r="A22" s="1329"/>
      <c r="B22" s="1330"/>
      <c r="C22" s="1330"/>
      <c r="D22" s="1330"/>
      <c r="E22" s="1330"/>
      <c r="F22" s="1330"/>
    </row>
    <row r="23" spans="1:7" ht="3.75" customHeight="1" thickTop="1">
      <c r="A23" s="827"/>
      <c r="B23" s="827"/>
      <c r="C23" s="827"/>
      <c r="D23" s="827"/>
      <c r="E23" s="827"/>
      <c r="F23" s="827"/>
      <c r="G23" s="431"/>
    </row>
    <row r="24" spans="1:7" s="1331" customFormat="1" ht="12.95" customHeight="1">
      <c r="A24" s="2116" t="s">
        <v>1036</v>
      </c>
      <c r="B24" s="2116"/>
      <c r="C24" s="2116"/>
      <c r="D24" s="2116"/>
      <c r="E24" s="2116"/>
    </row>
    <row r="25" spans="1:7" ht="12.75" customHeight="1">
      <c r="A25" s="826"/>
      <c r="B25" s="826"/>
      <c r="C25" s="827"/>
      <c r="D25" s="827"/>
      <c r="E25" s="827"/>
      <c r="F25" s="827"/>
      <c r="G25" s="431"/>
    </row>
    <row r="28" spans="1:7">
      <c r="A28" s="827"/>
      <c r="B28" s="827"/>
      <c r="C28" s="827"/>
      <c r="D28" s="827"/>
      <c r="E28" s="827"/>
      <c r="F28" s="827"/>
      <c r="G28" s="827"/>
    </row>
    <row r="29" spans="1:7">
      <c r="A29" s="827"/>
      <c r="B29" s="827"/>
      <c r="C29" s="827"/>
      <c r="D29" s="827"/>
      <c r="E29" s="827"/>
      <c r="F29" s="827"/>
      <c r="G29" s="827"/>
    </row>
    <row r="30" spans="1:7">
      <c r="A30" s="827"/>
      <c r="B30" s="827"/>
      <c r="C30" s="827"/>
      <c r="D30" s="827"/>
      <c r="E30" s="827"/>
      <c r="F30" s="827"/>
      <c r="G30" s="827"/>
    </row>
    <row r="31" spans="1:7">
      <c r="A31" s="827"/>
      <c r="B31" s="827"/>
      <c r="C31" s="827"/>
      <c r="D31" s="827"/>
      <c r="E31" s="827"/>
      <c r="F31" s="827"/>
      <c r="G31" s="827"/>
    </row>
    <row r="32" spans="1:7">
      <c r="A32" s="827"/>
      <c r="B32" s="827"/>
      <c r="C32" s="827"/>
      <c r="D32" s="827"/>
      <c r="E32" s="827"/>
      <c r="F32" s="827"/>
      <c r="G32" s="827"/>
    </row>
    <row r="33" spans="1:7">
      <c r="A33" s="827"/>
      <c r="B33" s="827"/>
      <c r="C33" s="827"/>
      <c r="D33" s="827"/>
      <c r="E33" s="827"/>
      <c r="F33" s="827"/>
      <c r="G33" s="827"/>
    </row>
    <row r="34" spans="1:7">
      <c r="A34" s="827"/>
      <c r="B34" s="827"/>
      <c r="C34" s="827"/>
      <c r="D34" s="827"/>
      <c r="E34" s="827"/>
      <c r="F34" s="827"/>
      <c r="G34" s="827"/>
    </row>
    <row r="35" spans="1:7">
      <c r="A35" s="827"/>
      <c r="B35" s="827"/>
      <c r="C35" s="827"/>
      <c r="D35" s="827"/>
      <c r="E35" s="827"/>
      <c r="F35" s="827"/>
      <c r="G35" s="827"/>
    </row>
    <row r="36" spans="1:7">
      <c r="A36" s="827"/>
      <c r="B36" s="827"/>
      <c r="C36" s="827"/>
      <c r="D36" s="827"/>
      <c r="E36" s="827"/>
      <c r="F36" s="827"/>
      <c r="G36" s="827"/>
    </row>
    <row r="37" spans="1:7">
      <c r="A37" s="827"/>
      <c r="B37" s="827"/>
      <c r="C37" s="827"/>
      <c r="D37" s="827"/>
      <c r="E37" s="827"/>
      <c r="F37" s="827"/>
      <c r="G37" s="827"/>
    </row>
    <row r="38" spans="1:7">
      <c r="A38" s="827"/>
      <c r="B38" s="827"/>
      <c r="C38" s="827"/>
      <c r="D38" s="827"/>
      <c r="E38" s="827"/>
      <c r="F38" s="827"/>
      <c r="G38" s="827"/>
    </row>
    <row r="39" spans="1:7">
      <c r="A39" s="827"/>
      <c r="B39" s="827"/>
      <c r="C39" s="827"/>
      <c r="D39" s="827"/>
      <c r="E39" s="827"/>
      <c r="F39" s="827"/>
      <c r="G39" s="827"/>
    </row>
    <row r="40" spans="1:7">
      <c r="A40" s="827"/>
      <c r="B40" s="827"/>
      <c r="C40" s="827"/>
      <c r="D40" s="827"/>
      <c r="E40" s="827"/>
      <c r="F40" s="827"/>
      <c r="G40" s="827"/>
    </row>
    <row r="41" spans="1:7">
      <c r="A41" s="827"/>
      <c r="B41" s="827"/>
      <c r="C41" s="827"/>
      <c r="D41" s="827"/>
      <c r="E41" s="827"/>
      <c r="F41" s="827"/>
      <c r="G41" s="827"/>
    </row>
    <row r="42" spans="1:7">
      <c r="A42" s="827"/>
      <c r="B42" s="827"/>
      <c r="C42" s="827"/>
      <c r="D42" s="827"/>
      <c r="E42" s="827"/>
      <c r="F42" s="827"/>
      <c r="G42" s="827"/>
    </row>
    <row r="43" spans="1:7">
      <c r="A43" s="827"/>
      <c r="B43" s="827"/>
      <c r="C43" s="827"/>
      <c r="D43" s="827"/>
      <c r="E43" s="827"/>
      <c r="F43" s="827"/>
      <c r="G43" s="827"/>
    </row>
    <row r="44" spans="1:7">
      <c r="A44" s="827"/>
      <c r="B44" s="827"/>
      <c r="C44" s="827"/>
      <c r="D44" s="827"/>
      <c r="E44" s="827"/>
      <c r="F44" s="827"/>
      <c r="G44" s="827"/>
    </row>
    <row r="45" spans="1:7">
      <c r="A45" s="827"/>
      <c r="B45" s="827"/>
      <c r="C45" s="827"/>
      <c r="D45" s="827"/>
      <c r="E45" s="827"/>
      <c r="F45" s="827"/>
      <c r="G45" s="827"/>
    </row>
    <row r="46" spans="1:7">
      <c r="A46" s="827"/>
      <c r="B46" s="827"/>
      <c r="C46" s="827"/>
      <c r="D46" s="827"/>
      <c r="E46" s="827"/>
      <c r="F46" s="827"/>
      <c r="G46" s="827"/>
    </row>
    <row r="47" spans="1:7">
      <c r="A47" s="827"/>
      <c r="B47" s="827"/>
      <c r="C47" s="827"/>
      <c r="D47" s="827"/>
      <c r="E47" s="827"/>
      <c r="F47" s="827"/>
      <c r="G47" s="827"/>
    </row>
    <row r="48" spans="1:7">
      <c r="A48" s="827"/>
      <c r="B48" s="827"/>
      <c r="C48" s="827"/>
      <c r="D48" s="827"/>
      <c r="E48" s="827"/>
      <c r="F48" s="827"/>
      <c r="G48" s="827"/>
    </row>
    <row r="49" spans="1:7">
      <c r="A49" s="827"/>
      <c r="B49" s="827"/>
      <c r="C49" s="827"/>
      <c r="D49" s="827"/>
      <c r="E49" s="827"/>
      <c r="F49" s="827"/>
      <c r="G49" s="827"/>
    </row>
    <row r="50" spans="1:7">
      <c r="A50" s="827"/>
      <c r="B50" s="827"/>
      <c r="C50" s="827"/>
      <c r="D50" s="827"/>
      <c r="E50" s="827"/>
      <c r="F50" s="827"/>
      <c r="G50" s="827"/>
    </row>
    <row r="51" spans="1:7">
      <c r="A51" s="827"/>
      <c r="B51" s="827"/>
      <c r="C51" s="827"/>
      <c r="D51" s="827"/>
      <c r="E51" s="827"/>
      <c r="F51" s="827"/>
      <c r="G51" s="827"/>
    </row>
    <row r="52" spans="1:7">
      <c r="A52" s="827"/>
      <c r="B52" s="827"/>
      <c r="C52" s="827"/>
      <c r="D52" s="827"/>
      <c r="E52" s="827"/>
      <c r="F52" s="827"/>
      <c r="G52" s="827"/>
    </row>
    <row r="53" spans="1:7">
      <c r="A53" s="827"/>
      <c r="B53" s="827"/>
      <c r="C53" s="827"/>
      <c r="D53" s="827"/>
      <c r="E53" s="827"/>
      <c r="F53" s="827"/>
      <c r="G53" s="827"/>
    </row>
    <row r="54" spans="1:7">
      <c r="A54" s="827"/>
      <c r="B54" s="827"/>
      <c r="C54" s="827"/>
      <c r="D54" s="827"/>
      <c r="E54" s="827"/>
      <c r="F54" s="827"/>
      <c r="G54" s="827"/>
    </row>
    <row r="55" spans="1:7">
      <c r="A55" s="827"/>
      <c r="B55" s="827"/>
      <c r="C55" s="827"/>
      <c r="D55" s="827"/>
      <c r="E55" s="827"/>
      <c r="F55" s="827"/>
      <c r="G55" s="827"/>
    </row>
    <row r="56" spans="1:7">
      <c r="A56" s="827"/>
      <c r="B56" s="827"/>
      <c r="C56" s="827"/>
      <c r="D56" s="827"/>
      <c r="E56" s="827"/>
      <c r="F56" s="827"/>
      <c r="G56" s="827"/>
    </row>
    <row r="57" spans="1:7">
      <c r="A57" s="827"/>
      <c r="B57" s="827"/>
      <c r="C57" s="827"/>
      <c r="D57" s="827"/>
      <c r="E57" s="827"/>
      <c r="F57" s="827"/>
      <c r="G57" s="827"/>
    </row>
    <row r="58" spans="1:7">
      <c r="A58" s="827"/>
      <c r="B58" s="827"/>
      <c r="C58" s="827"/>
      <c r="D58" s="827"/>
      <c r="E58" s="827"/>
      <c r="F58" s="827"/>
      <c r="G58" s="827"/>
    </row>
    <row r="59" spans="1:7">
      <c r="A59" s="827"/>
      <c r="B59" s="827"/>
      <c r="C59" s="827"/>
      <c r="D59" s="827"/>
      <c r="E59" s="827"/>
      <c r="F59" s="827"/>
      <c r="G59" s="827"/>
    </row>
    <row r="60" spans="1:7">
      <c r="A60" s="827"/>
      <c r="B60" s="827"/>
      <c r="C60" s="827"/>
      <c r="D60" s="827"/>
      <c r="E60" s="827"/>
      <c r="F60" s="827"/>
      <c r="G60" s="827"/>
    </row>
    <row r="61" spans="1:7">
      <c r="A61" s="827"/>
      <c r="B61" s="827"/>
      <c r="C61" s="827"/>
      <c r="D61" s="827"/>
      <c r="E61" s="827"/>
      <c r="F61" s="827"/>
      <c r="G61" s="827"/>
    </row>
    <row r="62" spans="1:7">
      <c r="A62" s="827"/>
      <c r="B62" s="827"/>
      <c r="C62" s="827"/>
      <c r="D62" s="827"/>
      <c r="E62" s="827"/>
      <c r="F62" s="827"/>
      <c r="G62" s="827"/>
    </row>
    <row r="63" spans="1:7">
      <c r="A63" s="827"/>
      <c r="B63" s="827"/>
      <c r="C63" s="827"/>
      <c r="D63" s="827"/>
      <c r="E63" s="827"/>
      <c r="F63" s="827"/>
      <c r="G63" s="827"/>
    </row>
    <row r="64" spans="1:7">
      <c r="A64" s="827"/>
      <c r="B64" s="827"/>
      <c r="C64" s="827"/>
      <c r="D64" s="827"/>
      <c r="E64" s="827"/>
      <c r="F64" s="827"/>
      <c r="G64" s="827"/>
    </row>
    <row r="65" spans="1:7">
      <c r="A65" s="827"/>
      <c r="B65" s="827"/>
      <c r="C65" s="827"/>
      <c r="D65" s="827"/>
      <c r="E65" s="827"/>
      <c r="F65" s="827"/>
      <c r="G65" s="827"/>
    </row>
    <row r="66" spans="1:7">
      <c r="A66" s="827"/>
      <c r="B66" s="827"/>
      <c r="C66" s="827"/>
      <c r="D66" s="827"/>
      <c r="E66" s="827"/>
      <c r="F66" s="827"/>
      <c r="G66" s="827"/>
    </row>
    <row r="67" spans="1:7">
      <c r="A67" s="827"/>
      <c r="B67" s="827"/>
      <c r="C67" s="827"/>
      <c r="D67" s="827"/>
      <c r="E67" s="827"/>
      <c r="F67" s="827"/>
      <c r="G67" s="827"/>
    </row>
    <row r="68" spans="1:7">
      <c r="A68" s="827"/>
      <c r="B68" s="827"/>
      <c r="C68" s="827"/>
      <c r="D68" s="827"/>
      <c r="E68" s="827"/>
      <c r="F68" s="827"/>
      <c r="G68" s="827"/>
    </row>
    <row r="69" spans="1:7">
      <c r="A69" s="827"/>
      <c r="B69" s="827"/>
      <c r="C69" s="827"/>
      <c r="D69" s="827"/>
      <c r="E69" s="827"/>
      <c r="F69" s="827"/>
      <c r="G69" s="827"/>
    </row>
    <row r="70" spans="1:7">
      <c r="A70" s="827"/>
      <c r="B70" s="827"/>
      <c r="C70" s="827"/>
      <c r="D70" s="827"/>
      <c r="E70" s="827"/>
      <c r="F70" s="827"/>
      <c r="G70" s="827"/>
    </row>
    <row r="71" spans="1:7">
      <c r="A71" s="827"/>
      <c r="B71" s="827"/>
      <c r="C71" s="827"/>
      <c r="D71" s="827"/>
      <c r="E71" s="827"/>
      <c r="F71" s="827"/>
      <c r="G71" s="827"/>
    </row>
    <row r="72" spans="1:7">
      <c r="A72" s="827"/>
      <c r="B72" s="827"/>
      <c r="C72" s="827"/>
      <c r="D72" s="827"/>
      <c r="E72" s="827"/>
      <c r="F72" s="827"/>
      <c r="G72" s="827"/>
    </row>
    <row r="73" spans="1:7">
      <c r="A73" s="827"/>
      <c r="B73" s="827"/>
      <c r="C73" s="827"/>
      <c r="D73" s="827"/>
      <c r="E73" s="827"/>
      <c r="F73" s="827"/>
      <c r="G73" s="827"/>
    </row>
    <row r="74" spans="1:7">
      <c r="A74" s="827"/>
      <c r="B74" s="827"/>
      <c r="C74" s="827"/>
      <c r="D74" s="827"/>
      <c r="E74" s="827"/>
      <c r="F74" s="827"/>
      <c r="G74" s="827"/>
    </row>
    <row r="75" spans="1:7">
      <c r="A75" s="827"/>
      <c r="B75" s="827"/>
      <c r="C75" s="827"/>
      <c r="D75" s="827"/>
      <c r="E75" s="827"/>
      <c r="F75" s="827"/>
      <c r="G75" s="827"/>
    </row>
    <row r="76" spans="1:7">
      <c r="A76" s="827"/>
      <c r="B76" s="827"/>
      <c r="C76" s="827"/>
      <c r="D76" s="827"/>
      <c r="E76" s="827"/>
      <c r="F76" s="827"/>
      <c r="G76" s="827"/>
    </row>
    <row r="77" spans="1:7">
      <c r="A77" s="827"/>
      <c r="B77" s="827"/>
      <c r="C77" s="827"/>
      <c r="D77" s="827"/>
      <c r="E77" s="827"/>
      <c r="F77" s="827"/>
      <c r="G77" s="827"/>
    </row>
    <row r="78" spans="1:7">
      <c r="A78" s="827"/>
      <c r="B78" s="827"/>
      <c r="C78" s="827"/>
      <c r="D78" s="827"/>
      <c r="E78" s="827"/>
      <c r="F78" s="827"/>
      <c r="G78" s="827"/>
    </row>
    <row r="79" spans="1:7">
      <c r="A79" s="827"/>
      <c r="B79" s="827"/>
      <c r="C79" s="827"/>
      <c r="D79" s="827"/>
      <c r="E79" s="827"/>
      <c r="F79" s="827"/>
      <c r="G79" s="827"/>
    </row>
    <row r="80" spans="1:7">
      <c r="A80" s="827"/>
      <c r="B80" s="827"/>
      <c r="C80" s="827"/>
      <c r="D80" s="827"/>
      <c r="E80" s="827"/>
      <c r="F80" s="827"/>
      <c r="G80" s="827"/>
    </row>
    <row r="81" spans="1:7">
      <c r="A81" s="827"/>
      <c r="B81" s="827"/>
      <c r="C81" s="827"/>
      <c r="D81" s="827"/>
      <c r="E81" s="827"/>
      <c r="F81" s="827"/>
      <c r="G81" s="827"/>
    </row>
    <row r="82" spans="1:7">
      <c r="A82" s="827"/>
      <c r="B82" s="827"/>
      <c r="C82" s="827"/>
      <c r="D82" s="827"/>
      <c r="E82" s="827"/>
      <c r="F82" s="827"/>
      <c r="G82" s="827"/>
    </row>
    <row r="83" spans="1:7">
      <c r="A83" s="827"/>
      <c r="B83" s="827"/>
      <c r="C83" s="827"/>
      <c r="D83" s="827"/>
      <c r="E83" s="827"/>
      <c r="F83" s="827"/>
      <c r="G83" s="827"/>
    </row>
    <row r="84" spans="1:7">
      <c r="A84" s="827"/>
      <c r="B84" s="827"/>
      <c r="C84" s="827"/>
      <c r="D84" s="827"/>
      <c r="E84" s="827"/>
      <c r="F84" s="827"/>
      <c r="G84" s="827"/>
    </row>
    <row r="85" spans="1:7">
      <c r="A85" s="827"/>
      <c r="B85" s="827"/>
      <c r="C85" s="827"/>
      <c r="D85" s="827"/>
      <c r="E85" s="827"/>
      <c r="F85" s="827"/>
      <c r="G85" s="827"/>
    </row>
    <row r="86" spans="1:7">
      <c r="A86" s="827"/>
      <c r="B86" s="827"/>
      <c r="C86" s="827"/>
      <c r="D86" s="827"/>
      <c r="E86" s="827"/>
      <c r="F86" s="827"/>
      <c r="G86" s="827"/>
    </row>
    <row r="87" spans="1:7">
      <c r="A87" s="827"/>
      <c r="B87" s="827"/>
      <c r="C87" s="827"/>
      <c r="D87" s="827"/>
      <c r="E87" s="827"/>
      <c r="F87" s="827"/>
      <c r="G87" s="827"/>
    </row>
    <row r="88" spans="1:7">
      <c r="A88" s="827"/>
      <c r="B88" s="827"/>
      <c r="C88" s="827"/>
      <c r="D88" s="827"/>
      <c r="E88" s="827"/>
      <c r="F88" s="827"/>
      <c r="G88" s="827"/>
    </row>
    <row r="89" spans="1:7">
      <c r="A89" s="827"/>
      <c r="B89" s="827"/>
      <c r="C89" s="827"/>
      <c r="D89" s="827"/>
      <c r="E89" s="827"/>
      <c r="F89" s="827"/>
      <c r="G89" s="827"/>
    </row>
    <row r="90" spans="1:7">
      <c r="A90" s="827"/>
      <c r="B90" s="827"/>
      <c r="C90" s="827"/>
      <c r="D90" s="827"/>
      <c r="E90" s="827"/>
      <c r="F90" s="827"/>
      <c r="G90" s="827"/>
    </row>
    <row r="91" spans="1:7">
      <c r="A91" s="827"/>
      <c r="B91" s="827"/>
      <c r="C91" s="827"/>
      <c r="D91" s="827"/>
      <c r="E91" s="827"/>
      <c r="F91" s="827"/>
      <c r="G91" s="827"/>
    </row>
    <row r="92" spans="1:7">
      <c r="A92" s="827"/>
      <c r="B92" s="827"/>
      <c r="C92" s="827"/>
      <c r="D92" s="827"/>
      <c r="E92" s="827"/>
      <c r="F92" s="827"/>
      <c r="G92" s="827"/>
    </row>
    <row r="93" spans="1:7">
      <c r="A93" s="827"/>
      <c r="B93" s="827"/>
      <c r="C93" s="827"/>
      <c r="D93" s="827"/>
      <c r="E93" s="827"/>
      <c r="F93" s="827"/>
      <c r="G93" s="827"/>
    </row>
    <row r="94" spans="1:7">
      <c r="A94" s="827"/>
      <c r="B94" s="827"/>
      <c r="C94" s="827"/>
      <c r="D94" s="827"/>
      <c r="E94" s="827"/>
      <c r="F94" s="827"/>
      <c r="G94" s="827"/>
    </row>
    <row r="95" spans="1:7">
      <c r="A95" s="827"/>
      <c r="B95" s="827"/>
      <c r="C95" s="827"/>
      <c r="D95" s="827"/>
      <c r="E95" s="827"/>
      <c r="F95" s="827"/>
      <c r="G95" s="827"/>
    </row>
    <row r="96" spans="1:7">
      <c r="A96" s="827"/>
      <c r="B96" s="827"/>
      <c r="C96" s="827"/>
      <c r="D96" s="827"/>
      <c r="E96" s="827"/>
      <c r="F96" s="827"/>
      <c r="G96" s="827"/>
    </row>
    <row r="97" spans="1:7">
      <c r="A97" s="827"/>
      <c r="B97" s="827"/>
      <c r="C97" s="827"/>
      <c r="D97" s="827"/>
      <c r="E97" s="827"/>
      <c r="F97" s="827"/>
      <c r="G97" s="827"/>
    </row>
    <row r="98" spans="1:7">
      <c r="A98" s="827"/>
      <c r="B98" s="827"/>
      <c r="C98" s="827"/>
      <c r="D98" s="827"/>
      <c r="E98" s="827"/>
      <c r="F98" s="827"/>
      <c r="G98" s="827"/>
    </row>
    <row r="99" spans="1:7">
      <c r="A99" s="827"/>
      <c r="B99" s="827"/>
      <c r="C99" s="827"/>
      <c r="D99" s="827"/>
      <c r="E99" s="827"/>
      <c r="F99" s="827"/>
      <c r="G99" s="827"/>
    </row>
    <row r="100" spans="1:7">
      <c r="A100" s="827"/>
      <c r="B100" s="827"/>
      <c r="C100" s="827"/>
      <c r="D100" s="827"/>
      <c r="E100" s="827"/>
      <c r="F100" s="827"/>
      <c r="G100" s="827"/>
    </row>
    <row r="101" spans="1:7">
      <c r="A101" s="827"/>
      <c r="B101" s="827"/>
      <c r="C101" s="827"/>
      <c r="D101" s="827"/>
      <c r="E101" s="827"/>
      <c r="F101" s="827"/>
      <c r="G101" s="827"/>
    </row>
    <row r="102" spans="1:7">
      <c r="A102" s="827"/>
      <c r="B102" s="827"/>
      <c r="C102" s="827"/>
      <c r="D102" s="827"/>
      <c r="E102" s="827"/>
      <c r="F102" s="827"/>
      <c r="G102" s="827"/>
    </row>
    <row r="103" spans="1:7">
      <c r="A103" s="827"/>
      <c r="B103" s="827"/>
      <c r="C103" s="827"/>
      <c r="D103" s="827"/>
      <c r="E103" s="827"/>
      <c r="F103" s="827"/>
      <c r="G103" s="827"/>
    </row>
    <row r="104" spans="1:7">
      <c r="A104" s="827"/>
      <c r="B104" s="827"/>
      <c r="C104" s="827"/>
      <c r="D104" s="827"/>
      <c r="E104" s="827"/>
      <c r="F104" s="827"/>
      <c r="G104" s="827"/>
    </row>
    <row r="105" spans="1:7">
      <c r="A105" s="827"/>
      <c r="B105" s="827"/>
      <c r="C105" s="827"/>
      <c r="D105" s="827"/>
      <c r="E105" s="827"/>
      <c r="F105" s="827"/>
      <c r="G105" s="827"/>
    </row>
    <row r="106" spans="1:7">
      <c r="A106" s="827"/>
      <c r="B106" s="827"/>
      <c r="C106" s="827"/>
      <c r="D106" s="827"/>
      <c r="E106" s="827"/>
      <c r="F106" s="827"/>
      <c r="G106" s="827"/>
    </row>
    <row r="107" spans="1:7">
      <c r="A107" s="827"/>
      <c r="B107" s="827"/>
      <c r="C107" s="827"/>
      <c r="D107" s="827"/>
      <c r="E107" s="827"/>
      <c r="F107" s="827"/>
      <c r="G107" s="827"/>
    </row>
    <row r="108" spans="1:7">
      <c r="A108" s="827"/>
      <c r="B108" s="827"/>
      <c r="C108" s="827"/>
      <c r="D108" s="827"/>
      <c r="E108" s="827"/>
      <c r="F108" s="827"/>
      <c r="G108" s="827"/>
    </row>
    <row r="109" spans="1:7">
      <c r="A109" s="827"/>
      <c r="B109" s="827"/>
      <c r="C109" s="827"/>
      <c r="D109" s="827"/>
      <c r="E109" s="827"/>
      <c r="F109" s="827"/>
      <c r="G109" s="827"/>
    </row>
    <row r="110" spans="1:7">
      <c r="A110" s="827"/>
      <c r="B110" s="827"/>
      <c r="C110" s="827"/>
      <c r="D110" s="827"/>
      <c r="E110" s="827"/>
      <c r="F110" s="827"/>
      <c r="G110" s="827"/>
    </row>
    <row r="111" spans="1:7">
      <c r="A111" s="827"/>
      <c r="B111" s="827"/>
      <c r="C111" s="827"/>
      <c r="D111" s="827"/>
      <c r="E111" s="827"/>
      <c r="F111" s="827"/>
      <c r="G111" s="827"/>
    </row>
    <row r="112" spans="1:7">
      <c r="A112" s="827"/>
      <c r="B112" s="827"/>
      <c r="C112" s="827"/>
      <c r="D112" s="827"/>
      <c r="E112" s="827"/>
      <c r="F112" s="827"/>
      <c r="G112" s="827"/>
    </row>
    <row r="113" spans="1:7">
      <c r="A113" s="827"/>
      <c r="B113" s="827"/>
      <c r="C113" s="827"/>
      <c r="D113" s="827"/>
      <c r="E113" s="827"/>
      <c r="F113" s="827"/>
      <c r="G113" s="827"/>
    </row>
    <row r="114" spans="1:7">
      <c r="A114" s="827"/>
      <c r="B114" s="827"/>
      <c r="C114" s="827"/>
      <c r="D114" s="827"/>
      <c r="E114" s="827"/>
      <c r="F114" s="827"/>
      <c r="G114" s="827"/>
    </row>
    <row r="115" spans="1:7">
      <c r="A115" s="827"/>
      <c r="B115" s="827"/>
      <c r="C115" s="827"/>
      <c r="D115" s="827"/>
      <c r="E115" s="827"/>
      <c r="F115" s="827"/>
      <c r="G115" s="827"/>
    </row>
    <row r="116" spans="1:7">
      <c r="A116" s="827"/>
      <c r="B116" s="827"/>
      <c r="C116" s="827"/>
      <c r="D116" s="827"/>
      <c r="E116" s="827"/>
      <c r="F116" s="827"/>
      <c r="G116" s="827"/>
    </row>
    <row r="117" spans="1:7">
      <c r="A117" s="827"/>
      <c r="B117" s="827"/>
      <c r="C117" s="827"/>
      <c r="D117" s="827"/>
      <c r="E117" s="827"/>
      <c r="F117" s="827"/>
      <c r="G117" s="827"/>
    </row>
    <row r="118" spans="1:7">
      <c r="A118" s="827"/>
      <c r="B118" s="827"/>
      <c r="C118" s="827"/>
      <c r="D118" s="827"/>
      <c r="E118" s="827"/>
      <c r="F118" s="827"/>
      <c r="G118" s="827"/>
    </row>
    <row r="119" spans="1:7">
      <c r="A119" s="827"/>
      <c r="B119" s="827"/>
      <c r="C119" s="827"/>
      <c r="D119" s="827"/>
      <c r="E119" s="827"/>
      <c r="F119" s="827"/>
      <c r="G119" s="827"/>
    </row>
    <row r="120" spans="1:7">
      <c r="A120" s="827"/>
      <c r="B120" s="827"/>
      <c r="C120" s="827"/>
      <c r="D120" s="827"/>
      <c r="E120" s="827"/>
      <c r="F120" s="827"/>
      <c r="G120" s="827"/>
    </row>
    <row r="121" spans="1:7">
      <c r="A121" s="827"/>
      <c r="B121" s="827"/>
      <c r="C121" s="827"/>
      <c r="D121" s="827"/>
      <c r="E121" s="827"/>
      <c r="F121" s="827"/>
      <c r="G121" s="827"/>
    </row>
    <row r="122" spans="1:7">
      <c r="A122" s="827"/>
      <c r="B122" s="827"/>
      <c r="C122" s="827"/>
      <c r="D122" s="827"/>
      <c r="E122" s="827"/>
      <c r="F122" s="827"/>
      <c r="G122" s="827"/>
    </row>
    <row r="123" spans="1:7">
      <c r="A123" s="827"/>
      <c r="B123" s="827"/>
      <c r="C123" s="827"/>
      <c r="D123" s="827"/>
      <c r="E123" s="827"/>
      <c r="F123" s="827"/>
      <c r="G123" s="827"/>
    </row>
    <row r="124" spans="1:7">
      <c r="A124" s="827"/>
      <c r="B124" s="827"/>
      <c r="C124" s="827"/>
      <c r="D124" s="827"/>
      <c r="E124" s="827"/>
      <c r="F124" s="827"/>
      <c r="G124" s="827"/>
    </row>
    <row r="125" spans="1:7">
      <c r="A125" s="827"/>
      <c r="B125" s="827"/>
      <c r="C125" s="827"/>
      <c r="D125" s="827"/>
      <c r="E125" s="827"/>
      <c r="F125" s="827"/>
      <c r="G125" s="827"/>
    </row>
    <row r="126" spans="1:7">
      <c r="A126" s="827"/>
      <c r="B126" s="827"/>
      <c r="C126" s="827"/>
      <c r="D126" s="827"/>
      <c r="E126" s="827"/>
      <c r="F126" s="827"/>
      <c r="G126" s="827"/>
    </row>
    <row r="127" spans="1:7">
      <c r="A127" s="827"/>
      <c r="B127" s="827"/>
      <c r="C127" s="827"/>
      <c r="D127" s="827"/>
      <c r="E127" s="827"/>
      <c r="F127" s="827"/>
      <c r="G127" s="827"/>
    </row>
    <row r="128" spans="1:7">
      <c r="A128" s="827"/>
      <c r="B128" s="827"/>
      <c r="C128" s="827"/>
      <c r="D128" s="827"/>
      <c r="E128" s="827"/>
      <c r="F128" s="827"/>
      <c r="G128" s="827"/>
    </row>
    <row r="129" spans="1:7">
      <c r="A129" s="827"/>
      <c r="B129" s="827"/>
      <c r="C129" s="827"/>
      <c r="D129" s="827"/>
      <c r="E129" s="827"/>
      <c r="F129" s="827"/>
      <c r="G129" s="827"/>
    </row>
    <row r="130" spans="1:7">
      <c r="A130" s="827"/>
      <c r="B130" s="827"/>
      <c r="C130" s="827"/>
      <c r="D130" s="827"/>
      <c r="E130" s="827"/>
      <c r="F130" s="827"/>
      <c r="G130" s="827"/>
    </row>
    <row r="131" spans="1:7">
      <c r="A131" s="827"/>
      <c r="B131" s="827"/>
      <c r="C131" s="827"/>
      <c r="D131" s="827"/>
      <c r="E131" s="827"/>
      <c r="F131" s="827"/>
      <c r="G131" s="827"/>
    </row>
    <row r="132" spans="1:7">
      <c r="A132" s="827"/>
      <c r="B132" s="827"/>
      <c r="C132" s="827"/>
      <c r="D132" s="827"/>
      <c r="E132" s="827"/>
      <c r="F132" s="827"/>
      <c r="G132" s="827"/>
    </row>
    <row r="133" spans="1:7">
      <c r="A133" s="827"/>
      <c r="B133" s="827"/>
      <c r="C133" s="827"/>
      <c r="D133" s="827"/>
      <c r="E133" s="827"/>
      <c r="F133" s="827"/>
      <c r="G133" s="827"/>
    </row>
    <row r="134" spans="1:7">
      <c r="A134" s="827"/>
      <c r="B134" s="827"/>
      <c r="C134" s="827"/>
      <c r="D134" s="827"/>
      <c r="E134" s="827"/>
      <c r="F134" s="827"/>
      <c r="G134" s="827"/>
    </row>
    <row r="135" spans="1:7">
      <c r="A135" s="827"/>
      <c r="B135" s="827"/>
      <c r="C135" s="827"/>
      <c r="D135" s="827"/>
      <c r="E135" s="827"/>
      <c r="F135" s="827"/>
      <c r="G135" s="827"/>
    </row>
    <row r="136" spans="1:7">
      <c r="A136" s="827"/>
      <c r="B136" s="827"/>
      <c r="C136" s="827"/>
      <c r="D136" s="827"/>
      <c r="E136" s="827"/>
      <c r="F136" s="827"/>
      <c r="G136" s="827"/>
    </row>
    <row r="137" spans="1:7">
      <c r="A137" s="827"/>
      <c r="B137" s="827"/>
      <c r="C137" s="827"/>
      <c r="D137" s="827"/>
      <c r="E137" s="827"/>
      <c r="F137" s="827"/>
      <c r="G137" s="827"/>
    </row>
    <row r="138" spans="1:7">
      <c r="A138" s="827"/>
      <c r="B138" s="827"/>
      <c r="C138" s="827"/>
      <c r="D138" s="827"/>
      <c r="E138" s="827"/>
      <c r="F138" s="827"/>
      <c r="G138" s="827"/>
    </row>
    <row r="139" spans="1:7">
      <c r="A139" s="827"/>
      <c r="B139" s="827"/>
      <c r="C139" s="827"/>
      <c r="D139" s="827"/>
      <c r="E139" s="827"/>
      <c r="F139" s="827"/>
      <c r="G139" s="827"/>
    </row>
    <row r="140" spans="1:7">
      <c r="A140" s="827"/>
      <c r="B140" s="827"/>
      <c r="C140" s="827"/>
      <c r="D140" s="827"/>
      <c r="E140" s="827"/>
      <c r="F140" s="827"/>
      <c r="G140" s="827"/>
    </row>
    <row r="141" spans="1:7">
      <c r="A141" s="827"/>
      <c r="B141" s="827"/>
      <c r="C141" s="827"/>
      <c r="D141" s="827"/>
      <c r="E141" s="827"/>
      <c r="F141" s="827"/>
      <c r="G141" s="827"/>
    </row>
    <row r="142" spans="1:7">
      <c r="A142" s="827"/>
      <c r="B142" s="827"/>
      <c r="C142" s="827"/>
      <c r="D142" s="827"/>
      <c r="E142" s="827"/>
      <c r="F142" s="827"/>
      <c r="G142" s="827"/>
    </row>
    <row r="143" spans="1:7">
      <c r="A143" s="827"/>
      <c r="B143" s="827"/>
      <c r="C143" s="827"/>
      <c r="D143" s="827"/>
      <c r="E143" s="827"/>
      <c r="F143" s="827"/>
      <c r="G143" s="827"/>
    </row>
    <row r="144" spans="1:7">
      <c r="A144" s="827"/>
      <c r="B144" s="827"/>
      <c r="C144" s="827"/>
      <c r="D144" s="827"/>
      <c r="E144" s="827"/>
      <c r="F144" s="827"/>
      <c r="G144" s="827"/>
    </row>
    <row r="145" spans="1:7">
      <c r="A145" s="827"/>
      <c r="B145" s="827"/>
      <c r="C145" s="827"/>
      <c r="D145" s="827"/>
      <c r="E145" s="827"/>
      <c r="F145" s="827"/>
      <c r="G145" s="827"/>
    </row>
    <row r="146" spans="1:7">
      <c r="A146" s="827"/>
      <c r="B146" s="827"/>
      <c r="C146" s="827"/>
      <c r="D146" s="827"/>
      <c r="E146" s="827"/>
      <c r="F146" s="827"/>
      <c r="G146" s="827"/>
    </row>
    <row r="147" spans="1:7">
      <c r="A147" s="827"/>
      <c r="B147" s="827"/>
      <c r="C147" s="827"/>
      <c r="D147" s="827"/>
      <c r="E147" s="827"/>
      <c r="F147" s="827"/>
      <c r="G147" s="827"/>
    </row>
    <row r="148" spans="1:7">
      <c r="A148" s="827"/>
      <c r="B148" s="827"/>
      <c r="C148" s="827"/>
      <c r="D148" s="827"/>
      <c r="E148" s="827"/>
      <c r="F148" s="827"/>
      <c r="G148" s="827"/>
    </row>
    <row r="149" spans="1:7">
      <c r="A149" s="827"/>
      <c r="B149" s="827"/>
      <c r="C149" s="827"/>
      <c r="D149" s="827"/>
      <c r="E149" s="827"/>
      <c r="F149" s="827"/>
      <c r="G149" s="827"/>
    </row>
    <row r="150" spans="1:7">
      <c r="A150" s="827"/>
      <c r="B150" s="827"/>
      <c r="C150" s="827"/>
      <c r="D150" s="827"/>
      <c r="E150" s="827"/>
      <c r="F150" s="827"/>
      <c r="G150" s="827"/>
    </row>
    <row r="151" spans="1:7">
      <c r="A151" s="827"/>
      <c r="B151" s="827"/>
      <c r="C151" s="827"/>
      <c r="D151" s="827"/>
      <c r="E151" s="827"/>
      <c r="F151" s="827"/>
      <c r="G151" s="827"/>
    </row>
    <row r="152" spans="1:7">
      <c r="A152" s="827"/>
      <c r="B152" s="827"/>
      <c r="C152" s="827"/>
      <c r="D152" s="827"/>
      <c r="E152" s="827"/>
      <c r="F152" s="827"/>
      <c r="G152" s="827"/>
    </row>
    <row r="153" spans="1:7">
      <c r="A153" s="827"/>
      <c r="B153" s="827"/>
      <c r="C153" s="827"/>
      <c r="D153" s="827"/>
      <c r="E153" s="827"/>
      <c r="F153" s="827"/>
      <c r="G153" s="827"/>
    </row>
    <row r="154" spans="1:7">
      <c r="A154" s="827"/>
      <c r="B154" s="827"/>
      <c r="C154" s="827"/>
      <c r="D154" s="827"/>
      <c r="E154" s="827"/>
      <c r="F154" s="827"/>
      <c r="G154" s="827"/>
    </row>
    <row r="155" spans="1:7">
      <c r="A155" s="827"/>
      <c r="B155" s="827"/>
      <c r="C155" s="827"/>
      <c r="D155" s="827"/>
      <c r="E155" s="827"/>
      <c r="F155" s="827"/>
      <c r="G155" s="827"/>
    </row>
    <row r="156" spans="1:7">
      <c r="A156" s="827"/>
      <c r="B156" s="827"/>
      <c r="C156" s="827"/>
      <c r="D156" s="827"/>
      <c r="E156" s="827"/>
      <c r="F156" s="827"/>
      <c r="G156" s="827"/>
    </row>
    <row r="157" spans="1:7">
      <c r="A157" s="827"/>
      <c r="B157" s="827"/>
      <c r="C157" s="827"/>
      <c r="D157" s="827"/>
      <c r="E157" s="827"/>
      <c r="F157" s="827"/>
      <c r="G157" s="827"/>
    </row>
    <row r="158" spans="1:7">
      <c r="A158" s="827"/>
      <c r="B158" s="827"/>
      <c r="C158" s="827"/>
      <c r="D158" s="827"/>
      <c r="E158" s="827"/>
      <c r="F158" s="827"/>
      <c r="G158" s="827"/>
    </row>
    <row r="159" spans="1:7">
      <c r="A159" s="827"/>
      <c r="B159" s="827"/>
      <c r="C159" s="827"/>
      <c r="D159" s="827"/>
      <c r="E159" s="827"/>
      <c r="F159" s="827"/>
      <c r="G159" s="827"/>
    </row>
    <row r="160" spans="1:7">
      <c r="A160" s="827"/>
      <c r="B160" s="827"/>
      <c r="C160" s="827"/>
      <c r="D160" s="827"/>
      <c r="E160" s="827"/>
      <c r="F160" s="827"/>
      <c r="G160" s="827"/>
    </row>
    <row r="161" spans="1:7">
      <c r="A161" s="827"/>
      <c r="B161" s="827"/>
      <c r="C161" s="827"/>
      <c r="D161" s="827"/>
      <c r="E161" s="827"/>
      <c r="F161" s="827"/>
      <c r="G161" s="827"/>
    </row>
    <row r="162" spans="1:7">
      <c r="A162" s="827"/>
      <c r="B162" s="827"/>
      <c r="C162" s="827"/>
      <c r="D162" s="827"/>
      <c r="E162" s="827"/>
      <c r="F162" s="827"/>
      <c r="G162" s="827"/>
    </row>
    <row r="163" spans="1:7">
      <c r="A163" s="827"/>
      <c r="B163" s="827"/>
      <c r="C163" s="827"/>
      <c r="D163" s="827"/>
      <c r="E163" s="827"/>
      <c r="F163" s="827"/>
      <c r="G163" s="827"/>
    </row>
    <row r="164" spans="1:7">
      <c r="A164" s="827"/>
      <c r="B164" s="827"/>
      <c r="C164" s="827"/>
      <c r="D164" s="827"/>
      <c r="E164" s="827"/>
      <c r="F164" s="827"/>
      <c r="G164" s="827"/>
    </row>
    <row r="165" spans="1:7">
      <c r="A165" s="827"/>
      <c r="B165" s="827"/>
      <c r="C165" s="827"/>
      <c r="D165" s="827"/>
      <c r="E165" s="827"/>
      <c r="F165" s="827"/>
      <c r="G165" s="827"/>
    </row>
    <row r="166" spans="1:7">
      <c r="A166" s="827"/>
      <c r="B166" s="827"/>
      <c r="C166" s="827"/>
      <c r="D166" s="827"/>
      <c r="E166" s="827"/>
      <c r="F166" s="827"/>
      <c r="G166" s="827"/>
    </row>
    <row r="167" spans="1:7">
      <c r="A167" s="827"/>
      <c r="B167" s="827"/>
      <c r="C167" s="827"/>
      <c r="D167" s="827"/>
      <c r="E167" s="827"/>
      <c r="F167" s="827"/>
      <c r="G167" s="827"/>
    </row>
    <row r="168" spans="1:7">
      <c r="A168" s="827"/>
      <c r="B168" s="827"/>
      <c r="C168" s="827"/>
      <c r="D168" s="827"/>
      <c r="E168" s="827"/>
      <c r="F168" s="827"/>
      <c r="G168" s="827"/>
    </row>
    <row r="169" spans="1:7">
      <c r="A169" s="827"/>
      <c r="B169" s="827"/>
      <c r="C169" s="827"/>
      <c r="D169" s="827"/>
      <c r="E169" s="827"/>
      <c r="F169" s="827"/>
      <c r="G169" s="827"/>
    </row>
    <row r="170" spans="1:7">
      <c r="A170" s="827"/>
      <c r="B170" s="827"/>
      <c r="C170" s="827"/>
      <c r="D170" s="827"/>
      <c r="E170" s="827"/>
      <c r="F170" s="827"/>
      <c r="G170" s="827"/>
    </row>
    <row r="171" spans="1:7">
      <c r="A171" s="827"/>
      <c r="B171" s="827"/>
      <c r="C171" s="827"/>
      <c r="D171" s="827"/>
      <c r="E171" s="827"/>
      <c r="F171" s="827"/>
      <c r="G171" s="827"/>
    </row>
    <row r="172" spans="1:7">
      <c r="A172" s="827"/>
      <c r="B172" s="827"/>
      <c r="C172" s="827"/>
      <c r="D172" s="827"/>
      <c r="E172" s="827"/>
      <c r="F172" s="827"/>
      <c r="G172" s="827"/>
    </row>
    <row r="173" spans="1:7">
      <c r="A173" s="827"/>
      <c r="B173" s="827"/>
      <c r="C173" s="827"/>
      <c r="D173" s="827"/>
      <c r="E173" s="827"/>
      <c r="F173" s="827"/>
      <c r="G173" s="827"/>
    </row>
    <row r="174" spans="1:7">
      <c r="A174" s="827"/>
      <c r="B174" s="827"/>
      <c r="C174" s="827"/>
      <c r="D174" s="827"/>
      <c r="E174" s="827"/>
      <c r="F174" s="827"/>
      <c r="G174" s="827"/>
    </row>
    <row r="175" spans="1:7">
      <c r="A175" s="827"/>
      <c r="B175" s="827"/>
      <c r="C175" s="827"/>
      <c r="D175" s="827"/>
      <c r="E175" s="827"/>
      <c r="F175" s="827"/>
      <c r="G175" s="827"/>
    </row>
    <row r="176" spans="1:7">
      <c r="A176" s="827"/>
      <c r="B176" s="827"/>
      <c r="C176" s="827"/>
      <c r="D176" s="827"/>
      <c r="E176" s="827"/>
      <c r="F176" s="827"/>
      <c r="G176" s="827"/>
    </row>
    <row r="177" spans="1:7">
      <c r="A177" s="827"/>
      <c r="B177" s="827"/>
      <c r="C177" s="827"/>
      <c r="D177" s="827"/>
      <c r="E177" s="827"/>
      <c r="F177" s="827"/>
      <c r="G177" s="827"/>
    </row>
    <row r="178" spans="1:7">
      <c r="A178" s="827"/>
      <c r="B178" s="827"/>
      <c r="C178" s="827"/>
      <c r="D178" s="827"/>
      <c r="E178" s="827"/>
      <c r="F178" s="827"/>
      <c r="G178" s="827"/>
    </row>
    <row r="179" spans="1:7">
      <c r="A179" s="827"/>
      <c r="B179" s="827"/>
      <c r="C179" s="827"/>
      <c r="D179" s="827"/>
      <c r="E179" s="827"/>
      <c r="F179" s="827"/>
      <c r="G179" s="827"/>
    </row>
    <row r="180" spans="1:7">
      <c r="A180" s="827"/>
      <c r="B180" s="827"/>
      <c r="C180" s="827"/>
      <c r="D180" s="827"/>
      <c r="E180" s="827"/>
      <c r="F180" s="827"/>
      <c r="G180" s="827"/>
    </row>
    <row r="181" spans="1:7">
      <c r="A181" s="827"/>
      <c r="B181" s="827"/>
      <c r="C181" s="827"/>
      <c r="D181" s="827"/>
      <c r="E181" s="827"/>
      <c r="F181" s="827"/>
      <c r="G181" s="827"/>
    </row>
    <row r="182" spans="1:7">
      <c r="A182" s="827"/>
      <c r="B182" s="827"/>
      <c r="C182" s="827"/>
      <c r="D182" s="827"/>
      <c r="E182" s="827"/>
      <c r="F182" s="827"/>
      <c r="G182" s="827"/>
    </row>
    <row r="183" spans="1:7">
      <c r="A183" s="827"/>
      <c r="B183" s="827"/>
      <c r="C183" s="827"/>
      <c r="D183" s="827"/>
      <c r="E183" s="827"/>
      <c r="F183" s="827"/>
      <c r="G183" s="827"/>
    </row>
    <row r="184" spans="1:7">
      <c r="A184" s="827"/>
      <c r="B184" s="827"/>
      <c r="C184" s="827"/>
      <c r="D184" s="827"/>
      <c r="E184" s="827"/>
      <c r="F184" s="827"/>
      <c r="G184" s="827"/>
    </row>
    <row r="185" spans="1:7">
      <c r="A185" s="827"/>
      <c r="B185" s="827"/>
      <c r="C185" s="827"/>
      <c r="D185" s="827"/>
      <c r="E185" s="827"/>
      <c r="F185" s="827"/>
      <c r="G185" s="827"/>
    </row>
    <row r="186" spans="1:7">
      <c r="A186" s="827"/>
      <c r="B186" s="827"/>
      <c r="C186" s="827"/>
      <c r="D186" s="827"/>
      <c r="E186" s="827"/>
      <c r="F186" s="827"/>
      <c r="G186" s="827"/>
    </row>
    <row r="187" spans="1:7">
      <c r="A187" s="827"/>
      <c r="B187" s="827"/>
      <c r="C187" s="827"/>
      <c r="D187" s="827"/>
      <c r="E187" s="827"/>
      <c r="F187" s="827"/>
      <c r="G187" s="827"/>
    </row>
    <row r="188" spans="1:7">
      <c r="A188" s="827"/>
      <c r="B188" s="827"/>
      <c r="C188" s="827"/>
      <c r="D188" s="827"/>
      <c r="E188" s="827"/>
      <c r="F188" s="827"/>
      <c r="G188" s="827"/>
    </row>
    <row r="189" spans="1:7">
      <c r="A189" s="827"/>
      <c r="B189" s="827"/>
      <c r="C189" s="827"/>
      <c r="D189" s="827"/>
      <c r="E189" s="827"/>
      <c r="F189" s="827"/>
      <c r="G189" s="827"/>
    </row>
    <row r="190" spans="1:7">
      <c r="A190" s="827"/>
      <c r="B190" s="827"/>
      <c r="C190" s="827"/>
      <c r="D190" s="827"/>
      <c r="E190" s="827"/>
      <c r="F190" s="827"/>
      <c r="G190" s="827"/>
    </row>
    <row r="191" spans="1:7">
      <c r="A191" s="827"/>
      <c r="B191" s="827"/>
      <c r="C191" s="827"/>
      <c r="D191" s="827"/>
      <c r="E191" s="827"/>
      <c r="F191" s="827"/>
      <c r="G191" s="827"/>
    </row>
    <row r="192" spans="1:7">
      <c r="A192" s="827"/>
      <c r="B192" s="827"/>
      <c r="C192" s="827"/>
      <c r="D192" s="827"/>
      <c r="E192" s="827"/>
      <c r="F192" s="827"/>
      <c r="G192" s="827"/>
    </row>
    <row r="193" spans="1:7">
      <c r="A193" s="827"/>
      <c r="B193" s="827"/>
      <c r="C193" s="827"/>
      <c r="D193" s="827"/>
      <c r="E193" s="827"/>
      <c r="F193" s="827"/>
      <c r="G193" s="827"/>
    </row>
    <row r="194" spans="1:7">
      <c r="A194" s="827"/>
      <c r="B194" s="827"/>
      <c r="C194" s="827"/>
      <c r="D194" s="827"/>
      <c r="E194" s="827"/>
      <c r="F194" s="827"/>
      <c r="G194" s="827"/>
    </row>
    <row r="195" spans="1:7">
      <c r="A195" s="827"/>
      <c r="B195" s="827"/>
      <c r="C195" s="827"/>
      <c r="D195" s="827"/>
      <c r="E195" s="827"/>
      <c r="F195" s="827"/>
      <c r="G195" s="827"/>
    </row>
    <row r="196" spans="1:7">
      <c r="A196" s="827"/>
      <c r="B196" s="827"/>
      <c r="C196" s="827"/>
      <c r="D196" s="827"/>
      <c r="E196" s="827"/>
      <c r="F196" s="827"/>
      <c r="G196" s="827"/>
    </row>
    <row r="197" spans="1:7">
      <c r="A197" s="827"/>
      <c r="B197" s="827"/>
      <c r="C197" s="827"/>
      <c r="D197" s="827"/>
      <c r="E197" s="827"/>
      <c r="F197" s="827"/>
      <c r="G197" s="827"/>
    </row>
    <row r="198" spans="1:7">
      <c r="A198" s="827"/>
      <c r="B198" s="827"/>
      <c r="C198" s="827"/>
      <c r="D198" s="827"/>
      <c r="E198" s="827"/>
      <c r="F198" s="827"/>
      <c r="G198" s="827"/>
    </row>
    <row r="199" spans="1:7">
      <c r="A199" s="827"/>
      <c r="B199" s="827"/>
      <c r="C199" s="827"/>
      <c r="D199" s="827"/>
      <c r="E199" s="827"/>
      <c r="F199" s="827"/>
      <c r="G199" s="827"/>
    </row>
    <row r="200" spans="1:7">
      <c r="A200" s="827"/>
      <c r="B200" s="827"/>
      <c r="C200" s="827"/>
      <c r="D200" s="827"/>
      <c r="E200" s="827"/>
      <c r="F200" s="827"/>
      <c r="G200" s="827"/>
    </row>
    <row r="201" spans="1:7">
      <c r="A201" s="827"/>
      <c r="B201" s="827"/>
      <c r="C201" s="827"/>
      <c r="D201" s="827"/>
      <c r="E201" s="827"/>
      <c r="F201" s="827"/>
      <c r="G201" s="827"/>
    </row>
    <row r="202" spans="1:7">
      <c r="A202" s="827"/>
      <c r="B202" s="827"/>
      <c r="C202" s="827"/>
      <c r="D202" s="827"/>
      <c r="E202" s="827"/>
      <c r="F202" s="827"/>
      <c r="G202" s="827"/>
    </row>
    <row r="203" spans="1:7">
      <c r="A203" s="827"/>
      <c r="B203" s="827"/>
      <c r="C203" s="827"/>
      <c r="D203" s="827"/>
      <c r="E203" s="827"/>
      <c r="F203" s="827"/>
      <c r="G203" s="827"/>
    </row>
    <row r="204" spans="1:7">
      <c r="A204" s="827"/>
      <c r="B204" s="827"/>
      <c r="C204" s="827"/>
      <c r="D204" s="827"/>
      <c r="E204" s="827"/>
      <c r="F204" s="827"/>
      <c r="G204" s="827"/>
    </row>
    <row r="205" spans="1:7">
      <c r="A205" s="827"/>
      <c r="B205" s="827"/>
      <c r="C205" s="827"/>
      <c r="D205" s="827"/>
      <c r="E205" s="827"/>
      <c r="F205" s="827"/>
      <c r="G205" s="827"/>
    </row>
    <row r="206" spans="1:7">
      <c r="A206" s="827"/>
      <c r="B206" s="827"/>
      <c r="C206" s="827"/>
      <c r="D206" s="827"/>
      <c r="E206" s="827"/>
      <c r="F206" s="827"/>
      <c r="G206" s="827"/>
    </row>
    <row r="207" spans="1:7">
      <c r="A207" s="827"/>
      <c r="B207" s="827"/>
      <c r="C207" s="827"/>
      <c r="D207" s="827"/>
      <c r="E207" s="827"/>
      <c r="F207" s="827"/>
      <c r="G207" s="827"/>
    </row>
    <row r="208" spans="1:7">
      <c r="A208" s="827"/>
      <c r="B208" s="827"/>
      <c r="C208" s="827"/>
      <c r="D208" s="827"/>
      <c r="E208" s="827"/>
      <c r="F208" s="827"/>
      <c r="G208" s="827"/>
    </row>
    <row r="209" spans="1:7">
      <c r="A209" s="827"/>
      <c r="B209" s="827"/>
      <c r="C209" s="827"/>
      <c r="D209" s="827"/>
      <c r="E209" s="827"/>
      <c r="F209" s="827"/>
      <c r="G209" s="827"/>
    </row>
    <row r="210" spans="1:7">
      <c r="A210" s="827"/>
      <c r="B210" s="827"/>
      <c r="C210" s="827"/>
      <c r="D210" s="827"/>
      <c r="E210" s="827"/>
      <c r="F210" s="827"/>
      <c r="G210" s="827"/>
    </row>
    <row r="211" spans="1:7">
      <c r="A211" s="827"/>
      <c r="B211" s="827"/>
      <c r="C211" s="827"/>
      <c r="D211" s="827"/>
      <c r="E211" s="827"/>
      <c r="F211" s="827"/>
      <c r="G211" s="827"/>
    </row>
    <row r="212" spans="1:7">
      <c r="A212" s="827"/>
      <c r="B212" s="827"/>
      <c r="C212" s="827"/>
      <c r="D212" s="827"/>
      <c r="E212" s="827"/>
      <c r="F212" s="827"/>
      <c r="G212" s="827"/>
    </row>
    <row r="213" spans="1:7">
      <c r="A213" s="827"/>
      <c r="B213" s="827"/>
      <c r="C213" s="827"/>
      <c r="D213" s="827"/>
      <c r="E213" s="827"/>
      <c r="F213" s="827"/>
      <c r="G213" s="827"/>
    </row>
    <row r="214" spans="1:7">
      <c r="A214" s="827"/>
      <c r="B214" s="827"/>
      <c r="C214" s="827"/>
      <c r="D214" s="827"/>
      <c r="E214" s="827"/>
      <c r="F214" s="827"/>
      <c r="G214" s="827"/>
    </row>
    <row r="215" spans="1:7">
      <c r="A215" s="827"/>
      <c r="B215" s="827"/>
      <c r="C215" s="827"/>
      <c r="D215" s="827"/>
      <c r="E215" s="827"/>
      <c r="F215" s="827"/>
      <c r="G215" s="827"/>
    </row>
    <row r="216" spans="1:7">
      <c r="A216" s="827"/>
      <c r="B216" s="827"/>
      <c r="C216" s="827"/>
      <c r="D216" s="827"/>
      <c r="E216" s="827"/>
      <c r="F216" s="827"/>
      <c r="G216" s="827"/>
    </row>
    <row r="217" spans="1:7">
      <c r="A217" s="827"/>
      <c r="B217" s="827"/>
      <c r="C217" s="827"/>
      <c r="D217" s="827"/>
      <c r="E217" s="827"/>
      <c r="F217" s="827"/>
      <c r="G217" s="827"/>
    </row>
    <row r="218" spans="1:7">
      <c r="A218" s="827"/>
      <c r="B218" s="827"/>
      <c r="C218" s="827"/>
      <c r="D218" s="827"/>
      <c r="E218" s="827"/>
      <c r="F218" s="827"/>
      <c r="G218" s="827"/>
    </row>
    <row r="219" spans="1:7">
      <c r="A219" s="827"/>
      <c r="B219" s="827"/>
      <c r="C219" s="827"/>
      <c r="D219" s="827"/>
      <c r="E219" s="827"/>
      <c r="F219" s="827"/>
      <c r="G219" s="827"/>
    </row>
    <row r="220" spans="1:7">
      <c r="A220" s="827"/>
      <c r="B220" s="827"/>
      <c r="C220" s="827"/>
      <c r="D220" s="827"/>
      <c r="E220" s="827"/>
      <c r="F220" s="827"/>
      <c r="G220" s="827"/>
    </row>
    <row r="221" spans="1:7">
      <c r="A221" s="827"/>
      <c r="B221" s="827"/>
      <c r="C221" s="827"/>
      <c r="D221" s="827"/>
      <c r="E221" s="827"/>
      <c r="F221" s="827"/>
      <c r="G221" s="827"/>
    </row>
    <row r="222" spans="1:7">
      <c r="A222" s="827"/>
      <c r="B222" s="827"/>
      <c r="C222" s="827"/>
      <c r="D222" s="827"/>
      <c r="E222" s="827"/>
      <c r="F222" s="827"/>
      <c r="G222" s="827"/>
    </row>
    <row r="223" spans="1:7">
      <c r="A223" s="827"/>
      <c r="B223" s="827"/>
      <c r="C223" s="827"/>
      <c r="D223" s="827"/>
      <c r="E223" s="827"/>
      <c r="F223" s="827"/>
      <c r="G223" s="827"/>
    </row>
    <row r="224" spans="1:7">
      <c r="A224" s="827"/>
      <c r="B224" s="827"/>
      <c r="C224" s="827"/>
      <c r="D224" s="827"/>
      <c r="E224" s="827"/>
      <c r="F224" s="827"/>
      <c r="G224" s="827"/>
    </row>
    <row r="225" spans="1:7">
      <c r="A225" s="827"/>
      <c r="B225" s="827"/>
      <c r="C225" s="827"/>
      <c r="D225" s="827"/>
      <c r="E225" s="827"/>
      <c r="F225" s="827"/>
      <c r="G225" s="827"/>
    </row>
    <row r="226" spans="1:7">
      <c r="A226" s="827"/>
      <c r="B226" s="827"/>
      <c r="C226" s="827"/>
      <c r="D226" s="827"/>
      <c r="E226" s="827"/>
      <c r="F226" s="827"/>
      <c r="G226" s="827"/>
    </row>
    <row r="227" spans="1:7">
      <c r="A227" s="827"/>
      <c r="B227" s="827"/>
      <c r="C227" s="827"/>
      <c r="D227" s="827"/>
      <c r="E227" s="827"/>
      <c r="F227" s="827"/>
      <c r="G227" s="827"/>
    </row>
    <row r="228" spans="1:7">
      <c r="A228" s="827"/>
      <c r="B228" s="827"/>
      <c r="C228" s="827"/>
      <c r="D228" s="827"/>
      <c r="E228" s="827"/>
      <c r="F228" s="827"/>
      <c r="G228" s="827"/>
    </row>
    <row r="229" spans="1:7">
      <c r="A229" s="827"/>
      <c r="B229" s="827"/>
      <c r="C229" s="827"/>
      <c r="D229" s="827"/>
      <c r="E229" s="827"/>
      <c r="F229" s="827"/>
      <c r="G229" s="827"/>
    </row>
    <row r="230" spans="1:7">
      <c r="A230" s="827"/>
      <c r="B230" s="827"/>
      <c r="C230" s="827"/>
      <c r="D230" s="827"/>
      <c r="E230" s="827"/>
      <c r="F230" s="827"/>
      <c r="G230" s="827"/>
    </row>
    <row r="231" spans="1:7">
      <c r="A231" s="827"/>
      <c r="B231" s="827"/>
      <c r="C231" s="827"/>
      <c r="D231" s="827"/>
      <c r="E231" s="827"/>
      <c r="F231" s="827"/>
      <c r="G231" s="827"/>
    </row>
    <row r="232" spans="1:7">
      <c r="A232" s="827"/>
      <c r="B232" s="827"/>
      <c r="C232" s="827"/>
      <c r="D232" s="827"/>
      <c r="E232" s="827"/>
      <c r="F232" s="827"/>
      <c r="G232" s="827"/>
    </row>
    <row r="233" spans="1:7">
      <c r="A233" s="827"/>
      <c r="B233" s="827"/>
      <c r="C233" s="827"/>
      <c r="D233" s="827"/>
      <c r="E233" s="827"/>
      <c r="F233" s="827"/>
      <c r="G233" s="827"/>
    </row>
    <row r="234" spans="1:7">
      <c r="A234" s="827"/>
      <c r="B234" s="827"/>
      <c r="C234" s="827"/>
      <c r="D234" s="827"/>
      <c r="E234" s="827"/>
      <c r="F234" s="827"/>
      <c r="G234" s="827"/>
    </row>
    <row r="235" spans="1:7">
      <c r="A235" s="827"/>
      <c r="B235" s="827"/>
      <c r="C235" s="827"/>
      <c r="D235" s="827"/>
      <c r="E235" s="827"/>
      <c r="F235" s="827"/>
      <c r="G235" s="827"/>
    </row>
    <row r="236" spans="1:7">
      <c r="A236" s="827"/>
      <c r="B236" s="827"/>
      <c r="C236" s="827"/>
      <c r="D236" s="827"/>
      <c r="E236" s="827"/>
      <c r="F236" s="827"/>
      <c r="G236" s="827"/>
    </row>
    <row r="237" spans="1:7">
      <c r="A237" s="827"/>
      <c r="B237" s="827"/>
      <c r="C237" s="827"/>
      <c r="D237" s="827"/>
      <c r="E237" s="827"/>
      <c r="F237" s="827"/>
      <c r="G237" s="827"/>
    </row>
    <row r="238" spans="1:7">
      <c r="A238" s="827"/>
      <c r="B238" s="827"/>
      <c r="C238" s="827"/>
      <c r="D238" s="827"/>
      <c r="E238" s="827"/>
      <c r="F238" s="827"/>
      <c r="G238" s="827"/>
    </row>
    <row r="239" spans="1:7">
      <c r="A239" s="827"/>
      <c r="B239" s="827"/>
      <c r="C239" s="827"/>
      <c r="D239" s="827"/>
      <c r="E239" s="827"/>
      <c r="F239" s="827"/>
      <c r="G239" s="827"/>
    </row>
    <row r="240" spans="1:7">
      <c r="A240" s="827"/>
      <c r="B240" s="827"/>
      <c r="C240" s="827"/>
      <c r="D240" s="827"/>
      <c r="E240" s="827"/>
      <c r="F240" s="827"/>
      <c r="G240" s="827"/>
    </row>
    <row r="241" spans="1:7">
      <c r="A241" s="827"/>
      <c r="B241" s="827"/>
      <c r="C241" s="827"/>
      <c r="D241" s="827"/>
      <c r="E241" s="827"/>
      <c r="F241" s="827"/>
      <c r="G241" s="827"/>
    </row>
    <row r="242" spans="1:7">
      <c r="A242" s="827"/>
      <c r="B242" s="827"/>
      <c r="C242" s="827"/>
      <c r="D242" s="827"/>
      <c r="E242" s="827"/>
      <c r="F242" s="827"/>
      <c r="G242" s="827"/>
    </row>
    <row r="243" spans="1:7">
      <c r="A243" s="827"/>
      <c r="B243" s="827"/>
      <c r="C243" s="827"/>
      <c r="D243" s="827"/>
      <c r="E243" s="827"/>
      <c r="F243" s="827"/>
      <c r="G243" s="827"/>
    </row>
    <row r="244" spans="1:7">
      <c r="A244" s="827"/>
      <c r="B244" s="827"/>
      <c r="C244" s="827"/>
      <c r="D244" s="827"/>
      <c r="E244" s="827"/>
      <c r="F244" s="827"/>
      <c r="G244" s="827"/>
    </row>
    <row r="245" spans="1:7">
      <c r="A245" s="827"/>
      <c r="B245" s="827"/>
      <c r="C245" s="827"/>
      <c r="D245" s="827"/>
      <c r="E245" s="827"/>
      <c r="F245" s="827"/>
      <c r="G245" s="827"/>
    </row>
    <row r="246" spans="1:7">
      <c r="A246" s="827"/>
      <c r="B246" s="827"/>
      <c r="C246" s="827"/>
      <c r="D246" s="827"/>
      <c r="E246" s="827"/>
      <c r="F246" s="827"/>
      <c r="G246" s="827"/>
    </row>
    <row r="247" spans="1:7">
      <c r="A247" s="827"/>
      <c r="B247" s="827"/>
      <c r="C247" s="827"/>
      <c r="D247" s="827"/>
      <c r="E247" s="827"/>
      <c r="F247" s="827"/>
      <c r="G247" s="827"/>
    </row>
    <row r="248" spans="1:7">
      <c r="A248" s="827"/>
      <c r="B248" s="827"/>
      <c r="C248" s="827"/>
      <c r="D248" s="827"/>
      <c r="E248" s="827"/>
      <c r="F248" s="827"/>
      <c r="G248" s="827"/>
    </row>
    <row r="249" spans="1:7">
      <c r="A249" s="827"/>
      <c r="B249" s="827"/>
      <c r="C249" s="827"/>
      <c r="D249" s="827"/>
      <c r="E249" s="827"/>
      <c r="F249" s="827"/>
      <c r="G249" s="827"/>
    </row>
    <row r="250" spans="1:7">
      <c r="A250" s="827"/>
      <c r="B250" s="827"/>
      <c r="C250" s="827"/>
      <c r="D250" s="827"/>
      <c r="E250" s="827"/>
      <c r="F250" s="827"/>
      <c r="G250" s="827"/>
    </row>
    <row r="251" spans="1:7">
      <c r="A251" s="827"/>
      <c r="B251" s="827"/>
      <c r="C251" s="827"/>
      <c r="D251" s="827"/>
      <c r="E251" s="827"/>
      <c r="F251" s="827"/>
      <c r="G251" s="827"/>
    </row>
    <row r="252" spans="1:7">
      <c r="A252" s="827"/>
      <c r="B252" s="827"/>
      <c r="C252" s="827"/>
      <c r="D252" s="827"/>
      <c r="E252" s="827"/>
      <c r="F252" s="827"/>
      <c r="G252" s="827"/>
    </row>
    <row r="253" spans="1:7">
      <c r="A253" s="827"/>
      <c r="B253" s="827"/>
      <c r="C253" s="827"/>
      <c r="D253" s="827"/>
      <c r="E253" s="827"/>
      <c r="F253" s="827"/>
      <c r="G253" s="827"/>
    </row>
    <row r="254" spans="1:7">
      <c r="A254" s="827"/>
      <c r="B254" s="827"/>
      <c r="C254" s="827"/>
      <c r="D254" s="827"/>
      <c r="E254" s="827"/>
      <c r="F254" s="827"/>
      <c r="G254" s="827"/>
    </row>
    <row r="255" spans="1:7">
      <c r="A255" s="827"/>
      <c r="B255" s="827"/>
      <c r="C255" s="827"/>
      <c r="D255" s="827"/>
      <c r="E255" s="827"/>
      <c r="F255" s="827"/>
      <c r="G255" s="827"/>
    </row>
    <row r="256" spans="1:7">
      <c r="A256" s="827"/>
      <c r="B256" s="827"/>
      <c r="C256" s="827"/>
      <c r="D256" s="827"/>
      <c r="E256" s="827"/>
      <c r="F256" s="827"/>
      <c r="G256" s="827"/>
    </row>
    <row r="257" spans="1:7">
      <c r="A257" s="827"/>
      <c r="B257" s="827"/>
      <c r="C257" s="827"/>
      <c r="D257" s="827"/>
      <c r="E257" s="827"/>
      <c r="F257" s="827"/>
      <c r="G257" s="827"/>
    </row>
    <row r="258" spans="1:7">
      <c r="A258" s="827"/>
      <c r="B258" s="827"/>
      <c r="C258" s="827"/>
      <c r="D258" s="827"/>
      <c r="E258" s="827"/>
      <c r="F258" s="827"/>
      <c r="G258" s="827"/>
    </row>
    <row r="259" spans="1:7">
      <c r="A259" s="827"/>
      <c r="B259" s="827"/>
      <c r="C259" s="827"/>
      <c r="D259" s="827"/>
      <c r="E259" s="827"/>
      <c r="F259" s="827"/>
      <c r="G259" s="827"/>
    </row>
    <row r="260" spans="1:7">
      <c r="A260" s="827"/>
      <c r="B260" s="827"/>
      <c r="C260" s="827"/>
      <c r="D260" s="827"/>
      <c r="E260" s="827"/>
      <c r="F260" s="827"/>
      <c r="G260" s="827"/>
    </row>
    <row r="261" spans="1:7">
      <c r="A261" s="827"/>
      <c r="B261" s="827"/>
      <c r="C261" s="827"/>
      <c r="D261" s="827"/>
      <c r="E261" s="827"/>
      <c r="F261" s="827"/>
      <c r="G261" s="827"/>
    </row>
    <row r="262" spans="1:7">
      <c r="A262" s="827"/>
      <c r="B262" s="827"/>
      <c r="C262" s="827"/>
      <c r="D262" s="827"/>
      <c r="E262" s="827"/>
      <c r="F262" s="827"/>
      <c r="G262" s="827"/>
    </row>
    <row r="263" spans="1:7">
      <c r="A263" s="827"/>
      <c r="B263" s="827"/>
      <c r="C263" s="827"/>
      <c r="D263" s="827"/>
      <c r="E263" s="827"/>
      <c r="F263" s="827"/>
      <c r="G263" s="827"/>
    </row>
    <row r="264" spans="1:7">
      <c r="A264" s="827"/>
      <c r="B264" s="827"/>
      <c r="C264" s="827"/>
      <c r="D264" s="827"/>
      <c r="E264" s="827"/>
      <c r="F264" s="827"/>
      <c r="G264" s="827"/>
    </row>
    <row r="265" spans="1:7">
      <c r="A265" s="827"/>
      <c r="B265" s="827"/>
      <c r="C265" s="827"/>
      <c r="D265" s="827"/>
      <c r="E265" s="827"/>
      <c r="F265" s="827"/>
      <c r="G265" s="827"/>
    </row>
    <row r="266" spans="1:7">
      <c r="A266" s="827"/>
      <c r="B266" s="827"/>
      <c r="C266" s="827"/>
      <c r="D266" s="827"/>
      <c r="E266" s="827"/>
      <c r="F266" s="827"/>
      <c r="G266" s="827"/>
    </row>
    <row r="267" spans="1:7">
      <c r="A267" s="827"/>
      <c r="B267" s="827"/>
      <c r="C267" s="827"/>
      <c r="D267" s="827"/>
      <c r="E267" s="827"/>
      <c r="F267" s="827"/>
      <c r="G267" s="827"/>
    </row>
    <row r="268" spans="1:7">
      <c r="A268" s="827"/>
      <c r="B268" s="827"/>
      <c r="C268" s="827"/>
      <c r="D268" s="827"/>
      <c r="E268" s="827"/>
      <c r="F268" s="827"/>
      <c r="G268" s="827"/>
    </row>
    <row r="269" spans="1:7">
      <c r="A269" s="827"/>
      <c r="B269" s="827"/>
      <c r="C269" s="827"/>
      <c r="D269" s="827"/>
      <c r="E269" s="827"/>
      <c r="F269" s="827"/>
      <c r="G269" s="827"/>
    </row>
    <row r="270" spans="1:7">
      <c r="A270" s="827"/>
      <c r="B270" s="827"/>
      <c r="C270" s="827"/>
      <c r="D270" s="827"/>
      <c r="E270" s="827"/>
      <c r="F270" s="827"/>
      <c r="G270" s="827"/>
    </row>
    <row r="271" spans="1:7">
      <c r="A271" s="827"/>
      <c r="B271" s="827"/>
      <c r="C271" s="827"/>
      <c r="D271" s="827"/>
      <c r="E271" s="827"/>
      <c r="F271" s="827"/>
      <c r="G271" s="827"/>
    </row>
    <row r="272" spans="1:7">
      <c r="A272" s="827"/>
      <c r="B272" s="827"/>
      <c r="C272" s="827"/>
      <c r="D272" s="827"/>
      <c r="E272" s="827"/>
      <c r="F272" s="827"/>
      <c r="G272" s="827"/>
    </row>
    <row r="273" spans="1:7">
      <c r="A273" s="827"/>
      <c r="B273" s="827"/>
      <c r="C273" s="827"/>
      <c r="D273" s="827"/>
      <c r="E273" s="827"/>
      <c r="F273" s="827"/>
      <c r="G273" s="827"/>
    </row>
    <row r="274" spans="1:7">
      <c r="A274" s="827"/>
      <c r="B274" s="827"/>
      <c r="C274" s="827"/>
      <c r="D274" s="827"/>
      <c r="E274" s="827"/>
      <c r="F274" s="827"/>
      <c r="G274" s="827"/>
    </row>
    <row r="275" spans="1:7">
      <c r="A275" s="827"/>
      <c r="B275" s="827"/>
      <c r="C275" s="827"/>
      <c r="D275" s="827"/>
      <c r="E275" s="827"/>
      <c r="F275" s="827"/>
      <c r="G275" s="827"/>
    </row>
    <row r="276" spans="1:7">
      <c r="A276" s="827"/>
      <c r="B276" s="827"/>
      <c r="C276" s="827"/>
      <c r="D276" s="827"/>
      <c r="E276" s="827"/>
      <c r="F276" s="827"/>
      <c r="G276" s="827"/>
    </row>
    <row r="277" spans="1:7">
      <c r="A277" s="827"/>
      <c r="B277" s="827"/>
      <c r="C277" s="827"/>
      <c r="D277" s="827"/>
      <c r="E277" s="827"/>
      <c r="F277" s="827"/>
      <c r="G277" s="827"/>
    </row>
    <row r="278" spans="1:7">
      <c r="A278" s="827"/>
      <c r="B278" s="827"/>
      <c r="C278" s="827"/>
      <c r="D278" s="827"/>
      <c r="E278" s="827"/>
      <c r="F278" s="827"/>
      <c r="G278" s="827"/>
    </row>
    <row r="279" spans="1:7">
      <c r="A279" s="827"/>
      <c r="B279" s="827"/>
      <c r="C279" s="827"/>
      <c r="D279" s="827"/>
      <c r="E279" s="827"/>
      <c r="F279" s="827"/>
      <c r="G279" s="827"/>
    </row>
    <row r="280" spans="1:7">
      <c r="A280" s="827"/>
      <c r="B280" s="827"/>
      <c r="C280" s="827"/>
      <c r="D280" s="827"/>
      <c r="E280" s="827"/>
      <c r="F280" s="827"/>
      <c r="G280" s="827"/>
    </row>
    <row r="281" spans="1:7">
      <c r="A281" s="827"/>
      <c r="B281" s="827"/>
      <c r="C281" s="827"/>
      <c r="D281" s="827"/>
      <c r="E281" s="827"/>
      <c r="F281" s="827"/>
      <c r="G281" s="827"/>
    </row>
    <row r="282" spans="1:7">
      <c r="A282" s="827"/>
      <c r="B282" s="827"/>
      <c r="C282" s="827"/>
      <c r="D282" s="827"/>
      <c r="E282" s="827"/>
      <c r="F282" s="827"/>
      <c r="G282" s="827"/>
    </row>
    <row r="283" spans="1:7">
      <c r="A283" s="827"/>
      <c r="B283" s="827"/>
      <c r="C283" s="827"/>
      <c r="D283" s="827"/>
      <c r="E283" s="827"/>
      <c r="F283" s="827"/>
      <c r="G283" s="827"/>
    </row>
    <row r="284" spans="1:7">
      <c r="A284" s="827"/>
      <c r="B284" s="827"/>
      <c r="C284" s="827"/>
      <c r="D284" s="827"/>
      <c r="E284" s="827"/>
      <c r="F284" s="827"/>
      <c r="G284" s="827"/>
    </row>
    <row r="285" spans="1:7">
      <c r="A285" s="827"/>
      <c r="B285" s="827"/>
      <c r="C285" s="827"/>
      <c r="D285" s="827"/>
      <c r="E285" s="827"/>
      <c r="F285" s="827"/>
      <c r="G285" s="827"/>
    </row>
    <row r="286" spans="1:7">
      <c r="A286" s="827"/>
      <c r="B286" s="827"/>
      <c r="C286" s="827"/>
      <c r="D286" s="827"/>
      <c r="E286" s="827"/>
      <c r="F286" s="827"/>
      <c r="G286" s="827"/>
    </row>
    <row r="287" spans="1:7">
      <c r="A287" s="827"/>
      <c r="B287" s="827"/>
      <c r="C287" s="827"/>
      <c r="D287" s="827"/>
      <c r="E287" s="827"/>
      <c r="F287" s="827"/>
      <c r="G287" s="827"/>
    </row>
    <row r="288" spans="1:7">
      <c r="A288" s="827"/>
      <c r="B288" s="827"/>
      <c r="C288" s="827"/>
      <c r="D288" s="827"/>
      <c r="E288" s="827"/>
      <c r="F288" s="827"/>
      <c r="G288" s="827"/>
    </row>
    <row r="289" spans="1:7">
      <c r="A289" s="827"/>
      <c r="B289" s="827"/>
      <c r="C289" s="827"/>
      <c r="D289" s="827"/>
      <c r="E289" s="827"/>
      <c r="F289" s="827"/>
      <c r="G289" s="827"/>
    </row>
    <row r="290" spans="1:7">
      <c r="A290" s="827"/>
      <c r="B290" s="827"/>
      <c r="C290" s="827"/>
      <c r="D290" s="827"/>
      <c r="E290" s="827"/>
      <c r="F290" s="827"/>
      <c r="G290" s="827"/>
    </row>
    <row r="291" spans="1:7">
      <c r="A291" s="827"/>
      <c r="B291" s="827"/>
      <c r="C291" s="827"/>
      <c r="D291" s="827"/>
      <c r="E291" s="827"/>
      <c r="F291" s="827"/>
      <c r="G291" s="827"/>
    </row>
    <row r="292" spans="1:7">
      <c r="A292" s="827"/>
      <c r="B292" s="827"/>
      <c r="C292" s="827"/>
      <c r="D292" s="827"/>
      <c r="E292" s="827"/>
      <c r="F292" s="827"/>
      <c r="G292" s="827"/>
    </row>
    <row r="293" spans="1:7">
      <c r="A293" s="827"/>
      <c r="B293" s="827"/>
      <c r="C293" s="827"/>
      <c r="D293" s="827"/>
      <c r="E293" s="827"/>
      <c r="F293" s="827"/>
      <c r="G293" s="827"/>
    </row>
    <row r="294" spans="1:7">
      <c r="A294" s="827"/>
      <c r="B294" s="827"/>
      <c r="C294" s="827"/>
      <c r="D294" s="827"/>
      <c r="E294" s="827"/>
      <c r="F294" s="827"/>
      <c r="G294" s="827"/>
    </row>
    <row r="295" spans="1:7">
      <c r="A295" s="827"/>
      <c r="B295" s="827"/>
      <c r="C295" s="827"/>
      <c r="D295" s="827"/>
      <c r="E295" s="827"/>
      <c r="F295" s="827"/>
      <c r="G295" s="827"/>
    </row>
    <row r="296" spans="1:7">
      <c r="A296" s="827"/>
      <c r="B296" s="827"/>
      <c r="C296" s="827"/>
      <c r="D296" s="827"/>
      <c r="E296" s="827"/>
      <c r="F296" s="827"/>
      <c r="G296" s="827"/>
    </row>
    <row r="297" spans="1:7">
      <c r="A297" s="827"/>
      <c r="B297" s="827"/>
      <c r="C297" s="827"/>
      <c r="D297" s="827"/>
      <c r="E297" s="827"/>
      <c r="F297" s="827"/>
      <c r="G297" s="827"/>
    </row>
    <row r="298" spans="1:7">
      <c r="A298" s="827"/>
      <c r="B298" s="827"/>
      <c r="C298" s="827"/>
      <c r="D298" s="827"/>
      <c r="E298" s="827"/>
      <c r="F298" s="827"/>
      <c r="G298" s="827"/>
    </row>
    <row r="299" spans="1:7">
      <c r="A299" s="827"/>
      <c r="B299" s="827"/>
      <c r="C299" s="827"/>
      <c r="D299" s="827"/>
      <c r="E299" s="827"/>
      <c r="F299" s="827"/>
      <c r="G299" s="827"/>
    </row>
    <row r="300" spans="1:7">
      <c r="A300" s="827"/>
      <c r="B300" s="827"/>
      <c r="C300" s="827"/>
      <c r="D300" s="827"/>
      <c r="E300" s="827"/>
      <c r="F300" s="827"/>
      <c r="G300" s="827"/>
    </row>
    <row r="301" spans="1:7">
      <c r="A301" s="827"/>
      <c r="B301" s="827"/>
      <c r="C301" s="827"/>
      <c r="D301" s="827"/>
      <c r="E301" s="827"/>
      <c r="F301" s="827"/>
      <c r="G301" s="827"/>
    </row>
    <row r="302" spans="1:7">
      <c r="A302" s="827"/>
      <c r="B302" s="827"/>
      <c r="C302" s="827"/>
      <c r="D302" s="827"/>
      <c r="E302" s="827"/>
      <c r="F302" s="827"/>
      <c r="G302" s="827"/>
    </row>
    <row r="303" spans="1:7">
      <c r="A303" s="827"/>
      <c r="B303" s="827"/>
      <c r="C303" s="827"/>
      <c r="D303" s="827"/>
      <c r="E303" s="827"/>
      <c r="F303" s="827"/>
      <c r="G303" s="827"/>
    </row>
    <row r="304" spans="1:7">
      <c r="A304" s="827"/>
      <c r="B304" s="827"/>
      <c r="C304" s="827"/>
      <c r="D304" s="827"/>
      <c r="E304" s="827"/>
      <c r="F304" s="827"/>
      <c r="G304" s="827"/>
    </row>
    <row r="305" spans="1:7">
      <c r="A305" s="827"/>
      <c r="B305" s="827"/>
      <c r="C305" s="827"/>
      <c r="D305" s="827"/>
      <c r="E305" s="827"/>
      <c r="F305" s="827"/>
      <c r="G305" s="827"/>
    </row>
    <row r="306" spans="1:7">
      <c r="A306" s="827"/>
      <c r="B306" s="827"/>
      <c r="C306" s="827"/>
      <c r="D306" s="827"/>
      <c r="E306" s="827"/>
      <c r="F306" s="827"/>
      <c r="G306" s="827"/>
    </row>
    <row r="307" spans="1:7">
      <c r="A307" s="827"/>
      <c r="B307" s="827"/>
      <c r="C307" s="827"/>
      <c r="D307" s="827"/>
      <c r="E307" s="827"/>
      <c r="F307" s="827"/>
      <c r="G307" s="827"/>
    </row>
    <row r="308" spans="1:7">
      <c r="A308" s="827"/>
      <c r="B308" s="827"/>
      <c r="C308" s="827"/>
      <c r="D308" s="827"/>
      <c r="E308" s="827"/>
      <c r="F308" s="827"/>
      <c r="G308" s="827"/>
    </row>
    <row r="309" spans="1:7">
      <c r="A309" s="827"/>
      <c r="B309" s="827"/>
      <c r="C309" s="827"/>
      <c r="D309" s="827"/>
      <c r="E309" s="827"/>
      <c r="F309" s="827"/>
      <c r="G309" s="827"/>
    </row>
    <row r="310" spans="1:7">
      <c r="A310" s="827"/>
      <c r="B310" s="827"/>
      <c r="C310" s="827"/>
      <c r="D310" s="827"/>
      <c r="E310" s="827"/>
      <c r="F310" s="827"/>
      <c r="G310" s="827"/>
    </row>
    <row r="311" spans="1:7">
      <c r="A311" s="827"/>
      <c r="B311" s="827"/>
      <c r="C311" s="827"/>
      <c r="D311" s="827"/>
      <c r="E311" s="827"/>
      <c r="F311" s="827"/>
      <c r="G311" s="827"/>
    </row>
    <row r="312" spans="1:7">
      <c r="A312" s="827"/>
      <c r="B312" s="827"/>
      <c r="C312" s="827"/>
      <c r="D312" s="827"/>
      <c r="E312" s="827"/>
      <c r="F312" s="827"/>
      <c r="G312" s="827"/>
    </row>
    <row r="313" spans="1:7">
      <c r="A313" s="827"/>
      <c r="B313" s="827"/>
      <c r="C313" s="827"/>
      <c r="D313" s="827"/>
      <c r="E313" s="827"/>
      <c r="F313" s="827"/>
      <c r="G313" s="827"/>
    </row>
    <row r="314" spans="1:7">
      <c r="A314" s="827"/>
      <c r="B314" s="827"/>
      <c r="C314" s="827"/>
      <c r="D314" s="827"/>
      <c r="E314" s="827"/>
      <c r="F314" s="827"/>
      <c r="G314" s="827"/>
    </row>
    <row r="315" spans="1:7">
      <c r="A315" s="827"/>
      <c r="B315" s="827"/>
      <c r="C315" s="827"/>
      <c r="D315" s="827"/>
      <c r="E315" s="827"/>
      <c r="F315" s="827"/>
      <c r="G315" s="827"/>
    </row>
    <row r="316" spans="1:7">
      <c r="A316" s="827"/>
      <c r="B316" s="827"/>
      <c r="C316" s="827"/>
      <c r="D316" s="827"/>
      <c r="E316" s="827"/>
      <c r="F316" s="827"/>
      <c r="G316" s="827"/>
    </row>
    <row r="317" spans="1:7">
      <c r="A317" s="827"/>
      <c r="B317" s="827"/>
      <c r="C317" s="827"/>
      <c r="D317" s="827"/>
      <c r="E317" s="827"/>
      <c r="F317" s="827"/>
      <c r="G317" s="827"/>
    </row>
    <row r="318" spans="1:7">
      <c r="A318" s="827"/>
      <c r="B318" s="827"/>
      <c r="C318" s="827"/>
      <c r="D318" s="827"/>
      <c r="E318" s="827"/>
      <c r="F318" s="827"/>
      <c r="G318" s="827"/>
    </row>
    <row r="319" spans="1:7">
      <c r="A319" s="827"/>
      <c r="B319" s="827"/>
      <c r="C319" s="827"/>
      <c r="D319" s="827"/>
      <c r="E319" s="827"/>
      <c r="F319" s="827"/>
      <c r="G319" s="827"/>
    </row>
    <row r="320" spans="1:7">
      <c r="A320" s="827"/>
      <c r="B320" s="827"/>
      <c r="C320" s="827"/>
      <c r="D320" s="827"/>
      <c r="E320" s="827"/>
      <c r="F320" s="827"/>
      <c r="G320" s="827"/>
    </row>
    <row r="321" spans="1:7">
      <c r="A321" s="827"/>
      <c r="B321" s="827"/>
      <c r="C321" s="827"/>
      <c r="D321" s="827"/>
      <c r="E321" s="827"/>
      <c r="F321" s="827"/>
      <c r="G321" s="827"/>
    </row>
    <row r="322" spans="1:7">
      <c r="A322" s="827"/>
      <c r="B322" s="827"/>
      <c r="C322" s="827"/>
      <c r="D322" s="827"/>
      <c r="E322" s="827"/>
      <c r="F322" s="827"/>
      <c r="G322" s="827"/>
    </row>
    <row r="323" spans="1:7">
      <c r="A323" s="827"/>
      <c r="B323" s="827"/>
      <c r="C323" s="827"/>
      <c r="D323" s="827"/>
      <c r="E323" s="827"/>
      <c r="F323" s="827"/>
      <c r="G323" s="827"/>
    </row>
    <row r="324" spans="1:7">
      <c r="A324" s="827"/>
      <c r="B324" s="827"/>
      <c r="C324" s="827"/>
      <c r="D324" s="827"/>
      <c r="E324" s="827"/>
      <c r="F324" s="827"/>
      <c r="G324" s="827"/>
    </row>
    <row r="325" spans="1:7">
      <c r="A325" s="827"/>
      <c r="B325" s="827"/>
      <c r="C325" s="827"/>
      <c r="D325" s="827"/>
      <c r="E325" s="827"/>
      <c r="F325" s="827"/>
      <c r="G325" s="827"/>
    </row>
    <row r="326" spans="1:7">
      <c r="A326" s="827"/>
      <c r="B326" s="827"/>
      <c r="C326" s="827"/>
      <c r="D326" s="827"/>
      <c r="E326" s="827"/>
      <c r="F326" s="827"/>
      <c r="G326" s="827"/>
    </row>
    <row r="327" spans="1:7">
      <c r="A327" s="827"/>
      <c r="B327" s="827"/>
      <c r="C327" s="827"/>
      <c r="D327" s="827"/>
      <c r="E327" s="827"/>
      <c r="F327" s="827"/>
      <c r="G327" s="827"/>
    </row>
    <row r="328" spans="1:7">
      <c r="A328" s="827"/>
      <c r="B328" s="827"/>
      <c r="C328" s="827"/>
      <c r="D328" s="827"/>
      <c r="E328" s="827"/>
      <c r="F328" s="827"/>
      <c r="G328" s="827"/>
    </row>
    <row r="329" spans="1:7">
      <c r="A329" s="827"/>
      <c r="B329" s="827"/>
      <c r="C329" s="827"/>
      <c r="D329" s="827"/>
      <c r="E329" s="827"/>
      <c r="F329" s="827"/>
      <c r="G329" s="827"/>
    </row>
    <row r="330" spans="1:7">
      <c r="A330" s="827"/>
      <c r="B330" s="827"/>
      <c r="C330" s="827"/>
      <c r="D330" s="827"/>
      <c r="E330" s="827"/>
      <c r="F330" s="827"/>
      <c r="G330" s="827"/>
    </row>
    <row r="331" spans="1:7">
      <c r="A331" s="827"/>
      <c r="B331" s="827"/>
      <c r="C331" s="827"/>
      <c r="D331" s="827"/>
      <c r="E331" s="827"/>
      <c r="F331" s="827"/>
      <c r="G331" s="827"/>
    </row>
    <row r="332" spans="1:7">
      <c r="A332" s="827"/>
      <c r="B332" s="827"/>
      <c r="C332" s="827"/>
      <c r="D332" s="827"/>
      <c r="E332" s="827"/>
      <c r="F332" s="827"/>
      <c r="G332" s="827"/>
    </row>
    <row r="333" spans="1:7">
      <c r="A333" s="827"/>
      <c r="B333" s="827"/>
      <c r="C333" s="827"/>
      <c r="D333" s="827"/>
      <c r="E333" s="827"/>
      <c r="F333" s="827"/>
      <c r="G333" s="827"/>
    </row>
    <row r="334" spans="1:7">
      <c r="A334" s="827"/>
      <c r="B334" s="827"/>
      <c r="C334" s="827"/>
      <c r="D334" s="827"/>
      <c r="E334" s="827"/>
      <c r="F334" s="827"/>
      <c r="G334" s="827"/>
    </row>
    <row r="335" spans="1:7">
      <c r="A335" s="827"/>
      <c r="B335" s="827"/>
      <c r="C335" s="827"/>
      <c r="D335" s="827"/>
      <c r="E335" s="827"/>
      <c r="F335" s="827"/>
      <c r="G335" s="827"/>
    </row>
    <row r="336" spans="1:7">
      <c r="A336" s="827"/>
      <c r="B336" s="827"/>
      <c r="C336" s="827"/>
      <c r="D336" s="827"/>
      <c r="E336" s="827"/>
      <c r="F336" s="827"/>
      <c r="G336" s="827"/>
    </row>
    <row r="337" spans="1:7">
      <c r="A337" s="827"/>
      <c r="B337" s="827"/>
      <c r="C337" s="827"/>
      <c r="D337" s="827"/>
      <c r="E337" s="827"/>
      <c r="F337" s="827"/>
      <c r="G337" s="827"/>
    </row>
    <row r="338" spans="1:7">
      <c r="A338" s="827"/>
      <c r="B338" s="827"/>
      <c r="C338" s="827"/>
      <c r="D338" s="827"/>
      <c r="E338" s="827"/>
      <c r="F338" s="827"/>
      <c r="G338" s="827"/>
    </row>
    <row r="339" spans="1:7">
      <c r="A339" s="827"/>
      <c r="B339" s="827"/>
      <c r="C339" s="827"/>
      <c r="D339" s="827"/>
      <c r="E339" s="827"/>
      <c r="F339" s="827"/>
      <c r="G339" s="827"/>
    </row>
    <row r="340" spans="1:7">
      <c r="A340" s="827"/>
      <c r="B340" s="827"/>
      <c r="C340" s="827"/>
      <c r="D340" s="827"/>
      <c r="E340" s="827"/>
      <c r="F340" s="827"/>
      <c r="G340" s="827"/>
    </row>
    <row r="341" spans="1:7">
      <c r="A341" s="827"/>
      <c r="B341" s="827"/>
      <c r="C341" s="827"/>
      <c r="D341" s="827"/>
      <c r="E341" s="827"/>
      <c r="F341" s="827"/>
      <c r="G341" s="827"/>
    </row>
    <row r="342" spans="1:7">
      <c r="A342" s="827"/>
      <c r="B342" s="827"/>
      <c r="C342" s="827"/>
      <c r="D342" s="827"/>
      <c r="E342" s="827"/>
      <c r="F342" s="827"/>
      <c r="G342" s="827"/>
    </row>
    <row r="343" spans="1:7">
      <c r="A343" s="827"/>
      <c r="B343" s="827"/>
      <c r="C343" s="827"/>
      <c r="D343" s="827"/>
      <c r="E343" s="827"/>
      <c r="F343" s="827"/>
      <c r="G343" s="827"/>
    </row>
    <row r="344" spans="1:7">
      <c r="A344" s="827"/>
      <c r="B344" s="827"/>
      <c r="C344" s="827"/>
      <c r="D344" s="827"/>
      <c r="E344" s="827"/>
      <c r="F344" s="827"/>
      <c r="G344" s="827"/>
    </row>
    <row r="345" spans="1:7">
      <c r="A345" s="827"/>
      <c r="B345" s="827"/>
      <c r="C345" s="827"/>
      <c r="D345" s="827"/>
      <c r="E345" s="827"/>
      <c r="F345" s="827"/>
      <c r="G345" s="827"/>
    </row>
    <row r="346" spans="1:7">
      <c r="A346" s="827"/>
      <c r="B346" s="827"/>
      <c r="C346" s="827"/>
      <c r="D346" s="827"/>
      <c r="E346" s="827"/>
      <c r="F346" s="827"/>
      <c r="G346" s="827"/>
    </row>
    <row r="347" spans="1:7">
      <c r="A347" s="827"/>
      <c r="B347" s="827"/>
      <c r="C347" s="827"/>
      <c r="D347" s="827"/>
      <c r="E347" s="827"/>
      <c r="F347" s="827"/>
      <c r="G347" s="827"/>
    </row>
    <row r="348" spans="1:7">
      <c r="A348" s="827"/>
      <c r="B348" s="827"/>
      <c r="C348" s="827"/>
      <c r="D348" s="827"/>
      <c r="E348" s="827"/>
      <c r="F348" s="827"/>
      <c r="G348" s="827"/>
    </row>
    <row r="349" spans="1:7">
      <c r="A349" s="827"/>
      <c r="B349" s="827"/>
      <c r="C349" s="827"/>
      <c r="D349" s="827"/>
      <c r="E349" s="827"/>
      <c r="F349" s="827"/>
      <c r="G349" s="827"/>
    </row>
    <row r="350" spans="1:7">
      <c r="A350" s="827"/>
      <c r="B350" s="827"/>
      <c r="C350" s="827"/>
      <c r="D350" s="827"/>
      <c r="E350" s="827"/>
      <c r="F350" s="827"/>
      <c r="G350" s="827"/>
    </row>
    <row r="351" spans="1:7">
      <c r="A351" s="827"/>
      <c r="B351" s="827"/>
      <c r="C351" s="827"/>
      <c r="D351" s="827"/>
      <c r="E351" s="827"/>
      <c r="F351" s="827"/>
      <c r="G351" s="827"/>
    </row>
    <row r="352" spans="1:7">
      <c r="A352" s="827"/>
      <c r="B352" s="827"/>
      <c r="C352" s="827"/>
      <c r="D352" s="827"/>
      <c r="E352" s="827"/>
      <c r="F352" s="827"/>
      <c r="G352" s="827"/>
    </row>
    <row r="353" spans="1:7">
      <c r="A353" s="827"/>
      <c r="B353" s="827"/>
      <c r="C353" s="827"/>
      <c r="D353" s="827"/>
      <c r="E353" s="827"/>
      <c r="F353" s="827"/>
      <c r="G353" s="827"/>
    </row>
    <row r="354" spans="1:7">
      <c r="A354" s="827"/>
      <c r="B354" s="827"/>
      <c r="C354" s="827"/>
      <c r="D354" s="827"/>
      <c r="E354" s="827"/>
      <c r="F354" s="827"/>
      <c r="G354" s="827"/>
    </row>
    <row r="355" spans="1:7">
      <c r="A355" s="827"/>
      <c r="B355" s="827"/>
      <c r="C355" s="827"/>
      <c r="D355" s="827"/>
      <c r="E355" s="827"/>
      <c r="F355" s="827"/>
      <c r="G355" s="827"/>
    </row>
    <row r="356" spans="1:7">
      <c r="A356" s="827"/>
      <c r="B356" s="827"/>
      <c r="C356" s="827"/>
      <c r="D356" s="827"/>
      <c r="E356" s="827"/>
      <c r="F356" s="827"/>
      <c r="G356" s="827"/>
    </row>
    <row r="357" spans="1:7">
      <c r="A357" s="827"/>
      <c r="B357" s="827"/>
      <c r="C357" s="827"/>
      <c r="D357" s="827"/>
      <c r="E357" s="827"/>
      <c r="F357" s="827"/>
      <c r="G357" s="827"/>
    </row>
    <row r="358" spans="1:7">
      <c r="A358" s="827"/>
      <c r="B358" s="827"/>
      <c r="C358" s="827"/>
      <c r="D358" s="827"/>
      <c r="E358" s="827"/>
      <c r="F358" s="827"/>
      <c r="G358" s="827"/>
    </row>
    <row r="359" spans="1:7">
      <c r="A359" s="827"/>
      <c r="B359" s="827"/>
      <c r="C359" s="827"/>
      <c r="D359" s="827"/>
      <c r="E359" s="827"/>
      <c r="F359" s="827"/>
      <c r="G359" s="827"/>
    </row>
    <row r="360" spans="1:7">
      <c r="A360" s="827"/>
      <c r="B360" s="827"/>
      <c r="C360" s="827"/>
      <c r="D360" s="827"/>
      <c r="E360" s="827"/>
      <c r="F360" s="827"/>
      <c r="G360" s="827"/>
    </row>
    <row r="361" spans="1:7">
      <c r="A361" s="827"/>
      <c r="B361" s="827"/>
      <c r="C361" s="827"/>
      <c r="D361" s="827"/>
      <c r="E361" s="827"/>
      <c r="F361" s="827"/>
      <c r="G361" s="827"/>
    </row>
    <row r="362" spans="1:7">
      <c r="A362" s="827"/>
      <c r="B362" s="827"/>
      <c r="C362" s="827"/>
      <c r="D362" s="827"/>
      <c r="E362" s="827"/>
      <c r="F362" s="827"/>
      <c r="G362" s="827"/>
    </row>
    <row r="363" spans="1:7">
      <c r="A363" s="827"/>
      <c r="B363" s="827"/>
      <c r="C363" s="827"/>
      <c r="D363" s="827"/>
      <c r="E363" s="827"/>
      <c r="F363" s="827"/>
      <c r="G363" s="827"/>
    </row>
    <row r="364" spans="1:7">
      <c r="A364" s="827"/>
      <c r="B364" s="827"/>
      <c r="C364" s="827"/>
      <c r="D364" s="827"/>
      <c r="E364" s="827"/>
      <c r="F364" s="827"/>
      <c r="G364" s="827"/>
    </row>
    <row r="365" spans="1:7">
      <c r="A365" s="827"/>
      <c r="B365" s="827"/>
      <c r="C365" s="827"/>
      <c r="D365" s="827"/>
      <c r="E365" s="827"/>
      <c r="F365" s="827"/>
      <c r="G365" s="827"/>
    </row>
    <row r="366" spans="1:7">
      <c r="A366" s="827"/>
      <c r="B366" s="827"/>
      <c r="C366" s="827"/>
      <c r="D366" s="827"/>
      <c r="E366" s="827"/>
      <c r="F366" s="827"/>
      <c r="G366" s="827"/>
    </row>
    <row r="367" spans="1:7">
      <c r="A367" s="827"/>
      <c r="B367" s="827"/>
      <c r="C367" s="827"/>
      <c r="D367" s="827"/>
      <c r="E367" s="827"/>
      <c r="F367" s="827"/>
      <c r="G367" s="827"/>
    </row>
    <row r="368" spans="1:7">
      <c r="A368" s="827"/>
      <c r="B368" s="827"/>
      <c r="C368" s="827"/>
      <c r="D368" s="827"/>
      <c r="E368" s="827"/>
      <c r="F368" s="827"/>
      <c r="G368" s="827"/>
    </row>
    <row r="369" spans="1:7">
      <c r="A369" s="827"/>
      <c r="B369" s="827"/>
      <c r="C369" s="827"/>
      <c r="D369" s="827"/>
      <c r="E369" s="827"/>
      <c r="F369" s="827"/>
      <c r="G369" s="827"/>
    </row>
    <row r="370" spans="1:7">
      <c r="A370" s="827"/>
      <c r="B370" s="827"/>
      <c r="C370" s="827"/>
      <c r="D370" s="827"/>
      <c r="E370" s="827"/>
      <c r="F370" s="827"/>
      <c r="G370" s="827"/>
    </row>
    <row r="371" spans="1:7">
      <c r="A371" s="827"/>
      <c r="B371" s="827"/>
      <c r="C371" s="827"/>
      <c r="D371" s="827"/>
      <c r="E371" s="827"/>
      <c r="F371" s="827"/>
      <c r="G371" s="827"/>
    </row>
    <row r="372" spans="1:7">
      <c r="A372" s="827"/>
      <c r="B372" s="827"/>
      <c r="C372" s="827"/>
      <c r="D372" s="827"/>
      <c r="E372" s="827"/>
      <c r="F372" s="827"/>
      <c r="G372" s="827"/>
    </row>
    <row r="373" spans="1:7">
      <c r="A373" s="827"/>
      <c r="B373" s="827"/>
      <c r="C373" s="827"/>
      <c r="D373" s="827"/>
      <c r="E373" s="827"/>
      <c r="F373" s="827"/>
      <c r="G373" s="827"/>
    </row>
    <row r="374" spans="1:7">
      <c r="A374" s="827"/>
      <c r="B374" s="827"/>
      <c r="C374" s="827"/>
      <c r="D374" s="827"/>
      <c r="E374" s="827"/>
      <c r="F374" s="827"/>
      <c r="G374" s="827"/>
    </row>
    <row r="375" spans="1:7">
      <c r="A375" s="827"/>
      <c r="B375" s="827"/>
      <c r="C375" s="827"/>
      <c r="D375" s="827"/>
      <c r="E375" s="827"/>
      <c r="F375" s="827"/>
      <c r="G375" s="827"/>
    </row>
    <row r="376" spans="1:7">
      <c r="A376" s="827"/>
      <c r="B376" s="827"/>
      <c r="C376" s="827"/>
      <c r="D376" s="827"/>
      <c r="E376" s="827"/>
      <c r="F376" s="827"/>
      <c r="G376" s="827"/>
    </row>
    <row r="377" spans="1:7">
      <c r="A377" s="827"/>
      <c r="B377" s="827"/>
      <c r="C377" s="827"/>
      <c r="D377" s="827"/>
      <c r="E377" s="827"/>
      <c r="F377" s="827"/>
      <c r="G377" s="827"/>
    </row>
    <row r="378" spans="1:7">
      <c r="A378" s="827"/>
      <c r="B378" s="827"/>
      <c r="C378" s="827"/>
      <c r="D378" s="827"/>
      <c r="E378" s="827"/>
      <c r="F378" s="827"/>
      <c r="G378" s="827"/>
    </row>
    <row r="379" spans="1:7">
      <c r="A379" s="827"/>
      <c r="B379" s="827"/>
      <c r="C379" s="827"/>
      <c r="D379" s="827"/>
      <c r="E379" s="827"/>
      <c r="F379" s="827"/>
      <c r="G379" s="827"/>
    </row>
    <row r="380" spans="1:7">
      <c r="A380" s="827"/>
      <c r="B380" s="827"/>
      <c r="C380" s="827"/>
      <c r="D380" s="827"/>
      <c r="E380" s="827"/>
      <c r="F380" s="827"/>
      <c r="G380" s="827"/>
    </row>
    <row r="381" spans="1:7">
      <c r="A381" s="827"/>
      <c r="B381" s="827"/>
      <c r="C381" s="827"/>
      <c r="D381" s="827"/>
      <c r="E381" s="827"/>
      <c r="F381" s="827"/>
      <c r="G381" s="827"/>
    </row>
    <row r="382" spans="1:7">
      <c r="A382" s="827"/>
      <c r="B382" s="827"/>
      <c r="C382" s="827"/>
      <c r="D382" s="827"/>
      <c r="E382" s="827"/>
      <c r="F382" s="827"/>
      <c r="G382" s="827"/>
    </row>
    <row r="383" spans="1:7">
      <c r="A383" s="827"/>
      <c r="B383" s="827"/>
      <c r="C383" s="827"/>
      <c r="D383" s="827"/>
      <c r="E383" s="827"/>
      <c r="F383" s="827"/>
      <c r="G383" s="827"/>
    </row>
    <row r="384" spans="1:7">
      <c r="A384" s="827"/>
      <c r="B384" s="827"/>
      <c r="C384" s="827"/>
      <c r="D384" s="827"/>
      <c r="E384" s="827"/>
      <c r="F384" s="827"/>
      <c r="G384" s="827"/>
    </row>
    <row r="385" spans="1:7">
      <c r="A385" s="827"/>
      <c r="B385" s="827"/>
      <c r="C385" s="827"/>
      <c r="D385" s="827"/>
      <c r="E385" s="827"/>
      <c r="F385" s="827"/>
      <c r="G385" s="827"/>
    </row>
    <row r="386" spans="1:7">
      <c r="A386" s="827"/>
      <c r="B386" s="827"/>
      <c r="C386" s="827"/>
      <c r="D386" s="827"/>
      <c r="E386" s="827"/>
      <c r="F386" s="827"/>
      <c r="G386" s="827"/>
    </row>
    <row r="387" spans="1:7">
      <c r="A387" s="827"/>
      <c r="B387" s="827"/>
      <c r="C387" s="827"/>
      <c r="D387" s="827"/>
      <c r="E387" s="827"/>
      <c r="F387" s="827"/>
      <c r="G387" s="827"/>
    </row>
    <row r="388" spans="1:7">
      <c r="A388" s="827"/>
      <c r="B388" s="827"/>
      <c r="C388" s="827"/>
      <c r="D388" s="827"/>
      <c r="E388" s="827"/>
      <c r="F388" s="827"/>
      <c r="G388" s="827"/>
    </row>
    <row r="389" spans="1:7">
      <c r="A389" s="827"/>
      <c r="B389" s="827"/>
      <c r="C389" s="827"/>
      <c r="D389" s="827"/>
      <c r="E389" s="827"/>
      <c r="F389" s="827"/>
      <c r="G389" s="827"/>
    </row>
    <row r="390" spans="1:7">
      <c r="A390" s="827"/>
      <c r="B390" s="827"/>
      <c r="C390" s="827"/>
      <c r="D390" s="827"/>
      <c r="E390" s="827"/>
      <c r="F390" s="827"/>
      <c r="G390" s="827"/>
    </row>
    <row r="391" spans="1:7">
      <c r="A391" s="827"/>
      <c r="B391" s="827"/>
      <c r="C391" s="827"/>
      <c r="D391" s="827"/>
      <c r="E391" s="827"/>
      <c r="F391" s="827"/>
      <c r="G391" s="827"/>
    </row>
    <row r="392" spans="1:7">
      <c r="A392" s="827"/>
      <c r="B392" s="827"/>
      <c r="C392" s="827"/>
      <c r="D392" s="827"/>
      <c r="E392" s="827"/>
      <c r="F392" s="827"/>
      <c r="G392" s="827"/>
    </row>
    <row r="393" spans="1:7">
      <c r="A393" s="827"/>
      <c r="B393" s="827"/>
      <c r="C393" s="827"/>
      <c r="D393" s="827"/>
      <c r="E393" s="827"/>
      <c r="F393" s="827"/>
      <c r="G393" s="827"/>
    </row>
    <row r="394" spans="1:7">
      <c r="A394" s="827"/>
      <c r="B394" s="827"/>
      <c r="C394" s="827"/>
      <c r="D394" s="827"/>
      <c r="E394" s="827"/>
      <c r="F394" s="827"/>
      <c r="G394" s="827"/>
    </row>
    <row r="395" spans="1:7">
      <c r="A395" s="827"/>
      <c r="B395" s="827"/>
      <c r="C395" s="827"/>
      <c r="D395" s="827"/>
      <c r="E395" s="827"/>
      <c r="F395" s="827"/>
      <c r="G395" s="827"/>
    </row>
    <row r="396" spans="1:7">
      <c r="A396" s="827"/>
      <c r="B396" s="827"/>
      <c r="C396" s="827"/>
      <c r="D396" s="827"/>
      <c r="E396" s="827"/>
      <c r="F396" s="827"/>
      <c r="G396" s="827"/>
    </row>
    <row r="397" spans="1:7">
      <c r="A397" s="827"/>
      <c r="B397" s="827"/>
      <c r="C397" s="827"/>
      <c r="D397" s="827"/>
      <c r="E397" s="827"/>
      <c r="F397" s="827"/>
      <c r="G397" s="827"/>
    </row>
    <row r="398" spans="1:7">
      <c r="A398" s="827"/>
      <c r="B398" s="827"/>
      <c r="C398" s="827"/>
      <c r="D398" s="827"/>
      <c r="E398" s="827"/>
      <c r="F398" s="827"/>
      <c r="G398" s="827"/>
    </row>
    <row r="399" spans="1:7">
      <c r="A399" s="827"/>
      <c r="B399" s="827"/>
      <c r="C399" s="827"/>
      <c r="D399" s="827"/>
      <c r="E399" s="827"/>
      <c r="F399" s="827"/>
      <c r="G399" s="827"/>
    </row>
    <row r="400" spans="1:7">
      <c r="A400" s="827"/>
      <c r="B400" s="827"/>
      <c r="C400" s="827"/>
      <c r="D400" s="827"/>
      <c r="E400" s="827"/>
      <c r="F400" s="827"/>
      <c r="G400" s="827"/>
    </row>
    <row r="401" spans="1:7">
      <c r="A401" s="827"/>
      <c r="B401" s="827"/>
      <c r="C401" s="827"/>
      <c r="D401" s="827"/>
      <c r="E401" s="827"/>
      <c r="F401" s="827"/>
      <c r="G401" s="827"/>
    </row>
    <row r="402" spans="1:7">
      <c r="A402" s="827"/>
      <c r="B402" s="827"/>
      <c r="C402" s="827"/>
      <c r="D402" s="827"/>
      <c r="E402" s="827"/>
      <c r="F402" s="827"/>
      <c r="G402" s="827"/>
    </row>
    <row r="403" spans="1:7">
      <c r="A403" s="827"/>
      <c r="B403" s="827"/>
      <c r="C403" s="827"/>
      <c r="D403" s="827"/>
      <c r="E403" s="827"/>
      <c r="F403" s="827"/>
      <c r="G403" s="827"/>
    </row>
    <row r="404" spans="1:7">
      <c r="A404" s="827"/>
      <c r="B404" s="827"/>
      <c r="C404" s="827"/>
      <c r="D404" s="827"/>
      <c r="E404" s="827"/>
      <c r="F404" s="827"/>
      <c r="G404" s="827"/>
    </row>
    <row r="405" spans="1:7">
      <c r="A405" s="827"/>
      <c r="B405" s="827"/>
      <c r="C405" s="827"/>
      <c r="D405" s="827"/>
      <c r="E405" s="827"/>
      <c r="F405" s="827"/>
      <c r="G405" s="827"/>
    </row>
    <row r="406" spans="1:7">
      <c r="A406" s="827"/>
      <c r="B406" s="827"/>
      <c r="C406" s="827"/>
      <c r="D406" s="827"/>
      <c r="E406" s="827"/>
      <c r="F406" s="827"/>
      <c r="G406" s="827"/>
    </row>
    <row r="407" spans="1:7">
      <c r="A407" s="827"/>
      <c r="B407" s="827"/>
      <c r="C407" s="827"/>
      <c r="D407" s="827"/>
      <c r="E407" s="827"/>
      <c r="F407" s="827"/>
      <c r="G407" s="827"/>
    </row>
    <row r="408" spans="1:7">
      <c r="A408" s="827"/>
      <c r="B408" s="827"/>
      <c r="C408" s="827"/>
      <c r="D408" s="827"/>
      <c r="E408" s="827"/>
      <c r="F408" s="827"/>
      <c r="G408" s="827"/>
    </row>
    <row r="409" spans="1:7">
      <c r="A409" s="827"/>
      <c r="B409" s="827"/>
      <c r="C409" s="827"/>
      <c r="D409" s="827"/>
      <c r="E409" s="827"/>
      <c r="F409" s="827"/>
      <c r="G409" s="827"/>
    </row>
    <row r="410" spans="1:7">
      <c r="A410" s="827"/>
      <c r="B410" s="827"/>
      <c r="C410" s="827"/>
      <c r="D410" s="827"/>
      <c r="E410" s="827"/>
      <c r="F410" s="827"/>
      <c r="G410" s="827"/>
    </row>
    <row r="411" spans="1:7">
      <c r="A411" s="827"/>
      <c r="B411" s="827"/>
      <c r="C411" s="827"/>
      <c r="D411" s="827"/>
      <c r="E411" s="827"/>
      <c r="F411" s="827"/>
      <c r="G411" s="827"/>
    </row>
    <row r="412" spans="1:7">
      <c r="A412" s="827"/>
      <c r="B412" s="827"/>
      <c r="C412" s="827"/>
      <c r="D412" s="827"/>
      <c r="E412" s="827"/>
      <c r="F412" s="827"/>
      <c r="G412" s="827"/>
    </row>
    <row r="413" spans="1:7">
      <c r="A413" s="827"/>
      <c r="B413" s="827"/>
      <c r="C413" s="827"/>
      <c r="D413" s="827"/>
      <c r="E413" s="827"/>
      <c r="F413" s="827"/>
      <c r="G413" s="827"/>
    </row>
    <row r="414" spans="1:7">
      <c r="A414" s="827"/>
      <c r="B414" s="827"/>
      <c r="C414" s="827"/>
      <c r="D414" s="827"/>
      <c r="E414" s="827"/>
      <c r="F414" s="827"/>
      <c r="G414" s="827"/>
    </row>
    <row r="415" spans="1:7">
      <c r="A415" s="827"/>
      <c r="B415" s="827"/>
      <c r="C415" s="827"/>
      <c r="D415" s="827"/>
      <c r="E415" s="827"/>
      <c r="F415" s="827"/>
      <c r="G415" s="827"/>
    </row>
    <row r="416" spans="1:7">
      <c r="A416" s="827"/>
      <c r="B416" s="827"/>
      <c r="C416" s="827"/>
      <c r="D416" s="827"/>
      <c r="E416" s="827"/>
      <c r="F416" s="827"/>
      <c r="G416" s="827"/>
    </row>
    <row r="417" spans="1:7">
      <c r="A417" s="827"/>
      <c r="B417" s="827"/>
      <c r="C417" s="827"/>
      <c r="D417" s="827"/>
      <c r="E417" s="827"/>
      <c r="F417" s="827"/>
      <c r="G417" s="827"/>
    </row>
    <row r="418" spans="1:7">
      <c r="A418" s="827"/>
      <c r="B418" s="827"/>
      <c r="C418" s="827"/>
      <c r="D418" s="827"/>
      <c r="E418" s="827"/>
      <c r="F418" s="827"/>
      <c r="G418" s="827"/>
    </row>
    <row r="419" spans="1:7">
      <c r="A419" s="827"/>
      <c r="B419" s="827"/>
      <c r="C419" s="827"/>
      <c r="D419" s="827"/>
      <c r="E419" s="827"/>
      <c r="F419" s="827"/>
      <c r="G419" s="827"/>
    </row>
    <row r="420" spans="1:7">
      <c r="A420" s="827"/>
      <c r="B420" s="827"/>
      <c r="C420" s="827"/>
      <c r="D420" s="827"/>
      <c r="E420" s="827"/>
      <c r="F420" s="827"/>
      <c r="G420" s="827"/>
    </row>
    <row r="421" spans="1:7">
      <c r="A421" s="827"/>
      <c r="B421" s="827"/>
      <c r="C421" s="827"/>
      <c r="D421" s="827"/>
      <c r="E421" s="827"/>
      <c r="F421" s="827"/>
      <c r="G421" s="827"/>
    </row>
    <row r="422" spans="1:7">
      <c r="A422" s="827"/>
      <c r="B422" s="827"/>
      <c r="C422" s="827"/>
      <c r="D422" s="827"/>
      <c r="E422" s="827"/>
      <c r="F422" s="827"/>
      <c r="G422" s="827"/>
    </row>
    <row r="423" spans="1:7">
      <c r="A423" s="827"/>
      <c r="B423" s="827"/>
      <c r="C423" s="827"/>
      <c r="D423" s="827"/>
      <c r="E423" s="827"/>
      <c r="F423" s="827"/>
      <c r="G423" s="827"/>
    </row>
    <row r="424" spans="1:7">
      <c r="A424" s="827"/>
      <c r="B424" s="827"/>
      <c r="C424" s="827"/>
      <c r="D424" s="827"/>
      <c r="E424" s="827"/>
      <c r="F424" s="827"/>
      <c r="G424" s="827"/>
    </row>
    <row r="425" spans="1:7">
      <c r="A425" s="827"/>
      <c r="B425" s="827"/>
      <c r="C425" s="827"/>
      <c r="D425" s="827"/>
      <c r="E425" s="827"/>
      <c r="F425" s="827"/>
      <c r="G425" s="827"/>
    </row>
    <row r="426" spans="1:7">
      <c r="A426" s="827"/>
      <c r="B426" s="827"/>
      <c r="C426" s="827"/>
      <c r="D426" s="827"/>
      <c r="E426" s="827"/>
      <c r="F426" s="827"/>
      <c r="G426" s="827"/>
    </row>
    <row r="427" spans="1:7">
      <c r="A427" s="827"/>
      <c r="B427" s="827"/>
      <c r="C427" s="827"/>
      <c r="D427" s="827"/>
      <c r="E427" s="827"/>
      <c r="F427" s="827"/>
      <c r="G427" s="827"/>
    </row>
    <row r="428" spans="1:7">
      <c r="A428" s="827"/>
      <c r="B428" s="827"/>
      <c r="C428" s="827"/>
      <c r="D428" s="827"/>
      <c r="E428" s="827"/>
      <c r="F428" s="827"/>
      <c r="G428" s="827"/>
    </row>
    <row r="429" spans="1:7">
      <c r="A429" s="827"/>
      <c r="B429" s="827"/>
      <c r="C429" s="827"/>
      <c r="D429" s="827"/>
      <c r="E429" s="827"/>
      <c r="F429" s="827"/>
      <c r="G429" s="827"/>
    </row>
    <row r="430" spans="1:7">
      <c r="A430" s="827"/>
      <c r="B430" s="827"/>
      <c r="C430" s="827"/>
      <c r="D430" s="827"/>
      <c r="E430" s="827"/>
      <c r="F430" s="827"/>
      <c r="G430" s="827"/>
    </row>
    <row r="431" spans="1:7">
      <c r="A431" s="827"/>
      <c r="B431" s="827"/>
      <c r="C431" s="827"/>
      <c r="D431" s="827"/>
      <c r="E431" s="827"/>
      <c r="F431" s="827"/>
      <c r="G431" s="827"/>
    </row>
    <row r="432" spans="1:7">
      <c r="A432" s="827"/>
      <c r="B432" s="827"/>
      <c r="C432" s="827"/>
      <c r="D432" s="827"/>
      <c r="E432" s="827"/>
      <c r="F432" s="827"/>
      <c r="G432" s="827"/>
    </row>
    <row r="433" spans="1:7">
      <c r="A433" s="827"/>
      <c r="B433" s="827"/>
      <c r="C433" s="827"/>
      <c r="D433" s="827"/>
      <c r="E433" s="827"/>
      <c r="F433" s="827"/>
      <c r="G433" s="827"/>
    </row>
    <row r="434" spans="1:7">
      <c r="A434" s="827"/>
      <c r="B434" s="827"/>
      <c r="C434" s="827"/>
      <c r="D434" s="827"/>
      <c r="E434" s="827"/>
      <c r="F434" s="827"/>
      <c r="G434" s="827"/>
    </row>
    <row r="435" spans="1:7">
      <c r="A435" s="827"/>
      <c r="B435" s="827"/>
      <c r="C435" s="827"/>
      <c r="D435" s="827"/>
      <c r="E435" s="827"/>
      <c r="F435" s="827"/>
      <c r="G435" s="827"/>
    </row>
    <row r="436" spans="1:7">
      <c r="A436" s="827"/>
      <c r="B436" s="827"/>
      <c r="C436" s="827"/>
      <c r="D436" s="827"/>
      <c r="E436" s="827"/>
      <c r="F436" s="827"/>
      <c r="G436" s="827"/>
    </row>
    <row r="437" spans="1:7">
      <c r="A437" s="827"/>
      <c r="B437" s="827"/>
      <c r="C437" s="827"/>
      <c r="D437" s="827"/>
      <c r="E437" s="827"/>
      <c r="F437" s="827"/>
      <c r="G437" s="827"/>
    </row>
    <row r="438" spans="1:7">
      <c r="A438" s="827"/>
      <c r="B438" s="827"/>
      <c r="C438" s="827"/>
      <c r="D438" s="827"/>
      <c r="E438" s="827"/>
      <c r="F438" s="827"/>
      <c r="G438" s="827"/>
    </row>
    <row r="439" spans="1:7">
      <c r="A439" s="827"/>
      <c r="B439" s="827"/>
      <c r="C439" s="827"/>
      <c r="D439" s="827"/>
      <c r="E439" s="827"/>
      <c r="F439" s="827"/>
      <c r="G439" s="827"/>
    </row>
    <row r="440" spans="1:7">
      <c r="A440" s="827"/>
      <c r="B440" s="827"/>
      <c r="C440" s="827"/>
      <c r="D440" s="827"/>
      <c r="E440" s="827"/>
      <c r="F440" s="827"/>
      <c r="G440" s="827"/>
    </row>
    <row r="441" spans="1:7">
      <c r="A441" s="827"/>
      <c r="B441" s="827"/>
      <c r="C441" s="827"/>
      <c r="D441" s="827"/>
      <c r="E441" s="827"/>
      <c r="F441" s="827"/>
      <c r="G441" s="827"/>
    </row>
    <row r="442" spans="1:7">
      <c r="A442" s="827"/>
      <c r="B442" s="827"/>
      <c r="C442" s="827"/>
      <c r="D442" s="827"/>
      <c r="E442" s="827"/>
      <c r="F442" s="827"/>
      <c r="G442" s="827"/>
    </row>
    <row r="443" spans="1:7">
      <c r="A443" s="827"/>
      <c r="B443" s="827"/>
      <c r="C443" s="827"/>
      <c r="D443" s="827"/>
      <c r="E443" s="827"/>
      <c r="F443" s="827"/>
      <c r="G443" s="827"/>
    </row>
    <row r="444" spans="1:7">
      <c r="A444" s="827"/>
      <c r="B444" s="827"/>
      <c r="C444" s="827"/>
      <c r="D444" s="827"/>
      <c r="E444" s="827"/>
      <c r="F444" s="827"/>
      <c r="G444" s="827"/>
    </row>
    <row r="445" spans="1:7">
      <c r="A445" s="827"/>
      <c r="B445" s="827"/>
      <c r="C445" s="827"/>
      <c r="D445" s="827"/>
      <c r="E445" s="827"/>
      <c r="F445" s="827"/>
      <c r="G445" s="827"/>
    </row>
    <row r="446" spans="1:7">
      <c r="A446" s="827"/>
      <c r="B446" s="827"/>
      <c r="C446" s="827"/>
      <c r="D446" s="827"/>
      <c r="E446" s="827"/>
      <c r="F446" s="827"/>
      <c r="G446" s="827"/>
    </row>
    <row r="447" spans="1:7">
      <c r="A447" s="827"/>
      <c r="B447" s="827"/>
      <c r="C447" s="827"/>
      <c r="D447" s="827"/>
      <c r="E447" s="827"/>
      <c r="F447" s="827"/>
      <c r="G447" s="827"/>
    </row>
    <row r="448" spans="1:7">
      <c r="A448" s="827"/>
      <c r="B448" s="827"/>
      <c r="C448" s="827"/>
      <c r="D448" s="827"/>
      <c r="E448" s="827"/>
      <c r="F448" s="827"/>
      <c r="G448" s="827"/>
    </row>
    <row r="449" spans="1:7">
      <c r="A449" s="827"/>
      <c r="B449" s="827"/>
      <c r="C449" s="827"/>
      <c r="D449" s="827"/>
      <c r="E449" s="827"/>
      <c r="F449" s="827"/>
      <c r="G449" s="827"/>
    </row>
    <row r="450" spans="1:7">
      <c r="A450" s="827"/>
      <c r="B450" s="827"/>
      <c r="C450" s="827"/>
      <c r="D450" s="827"/>
      <c r="E450" s="827"/>
      <c r="F450" s="827"/>
      <c r="G450" s="827"/>
    </row>
    <row r="451" spans="1:7">
      <c r="A451" s="827"/>
      <c r="B451" s="827"/>
      <c r="C451" s="827"/>
      <c r="D451" s="827"/>
      <c r="E451" s="827"/>
      <c r="F451" s="827"/>
      <c r="G451" s="827"/>
    </row>
    <row r="452" spans="1:7">
      <c r="A452" s="827"/>
      <c r="B452" s="827"/>
      <c r="C452" s="827"/>
      <c r="D452" s="827"/>
      <c r="E452" s="827"/>
      <c r="F452" s="827"/>
      <c r="G452" s="827"/>
    </row>
    <row r="453" spans="1:7">
      <c r="A453" s="827"/>
      <c r="B453" s="827"/>
      <c r="C453" s="827"/>
      <c r="D453" s="827"/>
      <c r="E453" s="827"/>
      <c r="F453" s="827"/>
      <c r="G453" s="827"/>
    </row>
    <row r="454" spans="1:7">
      <c r="A454" s="827"/>
      <c r="B454" s="827"/>
      <c r="C454" s="827"/>
      <c r="D454" s="827"/>
      <c r="E454" s="827"/>
      <c r="F454" s="827"/>
      <c r="G454" s="827"/>
    </row>
    <row r="455" spans="1:7">
      <c r="A455" s="827"/>
      <c r="B455" s="827"/>
      <c r="C455" s="827"/>
      <c r="D455" s="827"/>
      <c r="E455" s="827"/>
      <c r="F455" s="827"/>
      <c r="G455" s="827"/>
    </row>
    <row r="456" spans="1:7">
      <c r="A456" s="827"/>
      <c r="B456" s="827"/>
      <c r="C456" s="827"/>
      <c r="D456" s="827"/>
      <c r="E456" s="827"/>
      <c r="F456" s="827"/>
      <c r="G456" s="827"/>
    </row>
    <row r="457" spans="1:7">
      <c r="A457" s="827"/>
      <c r="B457" s="827"/>
      <c r="C457" s="827"/>
      <c r="D457" s="827"/>
      <c r="E457" s="827"/>
      <c r="F457" s="827"/>
      <c r="G457" s="827"/>
    </row>
    <row r="458" spans="1:7">
      <c r="A458" s="827"/>
      <c r="B458" s="827"/>
      <c r="C458" s="827"/>
      <c r="D458" s="827"/>
      <c r="E458" s="827"/>
      <c r="F458" s="827"/>
      <c r="G458" s="827"/>
    </row>
    <row r="459" spans="1:7">
      <c r="A459" s="827"/>
      <c r="B459" s="827"/>
      <c r="C459" s="827"/>
      <c r="D459" s="827"/>
      <c r="E459" s="827"/>
      <c r="F459" s="827"/>
      <c r="G459" s="827"/>
    </row>
    <row r="460" spans="1:7">
      <c r="A460" s="827"/>
      <c r="B460" s="827"/>
      <c r="C460" s="827"/>
      <c r="D460" s="827"/>
      <c r="E460" s="827"/>
      <c r="F460" s="827"/>
      <c r="G460" s="827"/>
    </row>
    <row r="461" spans="1:7">
      <c r="A461" s="827"/>
      <c r="B461" s="827"/>
      <c r="C461" s="827"/>
      <c r="D461" s="827"/>
      <c r="E461" s="827"/>
      <c r="F461" s="827"/>
      <c r="G461" s="827"/>
    </row>
    <row r="462" spans="1:7">
      <c r="A462" s="827"/>
      <c r="B462" s="827"/>
      <c r="C462" s="827"/>
      <c r="D462" s="827"/>
      <c r="E462" s="827"/>
      <c r="F462" s="827"/>
      <c r="G462" s="827"/>
    </row>
    <row r="463" spans="1:7">
      <c r="A463" s="827"/>
      <c r="B463" s="827"/>
      <c r="C463" s="827"/>
      <c r="D463" s="827"/>
      <c r="E463" s="827"/>
      <c r="F463" s="827"/>
      <c r="G463" s="827"/>
    </row>
    <row r="464" spans="1:7">
      <c r="A464" s="827"/>
      <c r="B464" s="827"/>
      <c r="C464" s="827"/>
      <c r="D464" s="827"/>
      <c r="E464" s="827"/>
      <c r="F464" s="827"/>
      <c r="G464" s="827"/>
    </row>
    <row r="465" spans="1:7">
      <c r="A465" s="827"/>
      <c r="B465" s="827"/>
      <c r="C465" s="827"/>
      <c r="D465" s="827"/>
      <c r="E465" s="827"/>
      <c r="F465" s="827"/>
      <c r="G465" s="827"/>
    </row>
    <row r="466" spans="1:7">
      <c r="A466" s="827"/>
      <c r="B466" s="827"/>
      <c r="C466" s="827"/>
      <c r="D466" s="827"/>
      <c r="E466" s="827"/>
      <c r="F466" s="827"/>
      <c r="G466" s="827"/>
    </row>
    <row r="467" spans="1:7">
      <c r="A467" s="827"/>
      <c r="B467" s="827"/>
      <c r="C467" s="827"/>
      <c r="D467" s="827"/>
      <c r="E467" s="827"/>
      <c r="F467" s="827"/>
      <c r="G467" s="827"/>
    </row>
    <row r="468" spans="1:7">
      <c r="A468" s="827"/>
      <c r="B468" s="827"/>
      <c r="C468" s="827"/>
      <c r="D468" s="827"/>
      <c r="E468" s="827"/>
      <c r="F468" s="827"/>
      <c r="G468" s="827"/>
    </row>
    <row r="469" spans="1:7">
      <c r="A469" s="827"/>
      <c r="B469" s="827"/>
      <c r="C469" s="827"/>
      <c r="D469" s="827"/>
      <c r="E469" s="827"/>
      <c r="F469" s="827"/>
      <c r="G469" s="827"/>
    </row>
    <row r="470" spans="1:7">
      <c r="A470" s="827"/>
      <c r="B470" s="827"/>
      <c r="C470" s="827"/>
      <c r="D470" s="827"/>
      <c r="E470" s="827"/>
      <c r="F470" s="827"/>
      <c r="G470" s="827"/>
    </row>
    <row r="471" spans="1:7">
      <c r="A471" s="827"/>
      <c r="B471" s="827"/>
      <c r="C471" s="827"/>
      <c r="D471" s="827"/>
      <c r="E471" s="827"/>
      <c r="F471" s="827"/>
      <c r="G471" s="827"/>
    </row>
    <row r="472" spans="1:7">
      <c r="A472" s="827"/>
      <c r="B472" s="827"/>
      <c r="C472" s="827"/>
      <c r="D472" s="827"/>
      <c r="E472" s="827"/>
      <c r="F472" s="827"/>
      <c r="G472" s="827"/>
    </row>
    <row r="473" spans="1:7">
      <c r="A473" s="827"/>
      <c r="B473" s="827"/>
      <c r="C473" s="827"/>
      <c r="D473" s="827"/>
      <c r="E473" s="827"/>
      <c r="F473" s="827"/>
      <c r="G473" s="827"/>
    </row>
    <row r="474" spans="1:7">
      <c r="A474" s="827"/>
      <c r="B474" s="827"/>
      <c r="C474" s="827"/>
      <c r="D474" s="827"/>
      <c r="E474" s="827"/>
      <c r="F474" s="827"/>
      <c r="G474" s="827"/>
    </row>
    <row r="475" spans="1:7">
      <c r="A475" s="827"/>
      <c r="B475" s="827"/>
      <c r="C475" s="827"/>
      <c r="D475" s="827"/>
      <c r="E475" s="827"/>
      <c r="F475" s="827"/>
      <c r="G475" s="827"/>
    </row>
    <row r="476" spans="1:7">
      <c r="A476" s="827"/>
      <c r="B476" s="827"/>
      <c r="C476" s="827"/>
      <c r="D476" s="827"/>
      <c r="E476" s="827"/>
      <c r="F476" s="827"/>
      <c r="G476" s="827"/>
    </row>
    <row r="477" spans="1:7">
      <c r="A477" s="827"/>
      <c r="B477" s="827"/>
      <c r="C477" s="827"/>
      <c r="D477" s="827"/>
      <c r="E477" s="827"/>
      <c r="F477" s="827"/>
      <c r="G477" s="827"/>
    </row>
    <row r="478" spans="1:7">
      <c r="A478" s="827"/>
      <c r="B478" s="827"/>
      <c r="C478" s="827"/>
      <c r="D478" s="827"/>
      <c r="E478" s="827"/>
      <c r="F478" s="827"/>
      <c r="G478" s="827"/>
    </row>
    <row r="479" spans="1:7">
      <c r="A479" s="827"/>
      <c r="B479" s="827"/>
      <c r="C479" s="827"/>
      <c r="D479" s="827"/>
      <c r="E479" s="827"/>
      <c r="F479" s="827"/>
      <c r="G479" s="827"/>
    </row>
    <row r="480" spans="1:7">
      <c r="A480" s="827"/>
      <c r="B480" s="827"/>
      <c r="C480" s="827"/>
      <c r="D480" s="827"/>
      <c r="E480" s="827"/>
      <c r="F480" s="827"/>
      <c r="G480" s="827"/>
    </row>
    <row r="481" spans="1:7">
      <c r="A481" s="827"/>
      <c r="B481" s="827"/>
      <c r="C481" s="827"/>
      <c r="D481" s="827"/>
      <c r="E481" s="827"/>
      <c r="F481" s="827"/>
      <c r="G481" s="827"/>
    </row>
    <row r="482" spans="1:7">
      <c r="A482" s="827"/>
      <c r="B482" s="827"/>
      <c r="C482" s="827"/>
      <c r="D482" s="827"/>
      <c r="E482" s="827"/>
      <c r="F482" s="827"/>
      <c r="G482" s="827"/>
    </row>
    <row r="483" spans="1:7">
      <c r="A483" s="827"/>
      <c r="B483" s="827"/>
      <c r="C483" s="827"/>
      <c r="D483" s="827"/>
      <c r="E483" s="827"/>
      <c r="F483" s="827"/>
      <c r="G483" s="827"/>
    </row>
    <row r="484" spans="1:7">
      <c r="A484" s="827"/>
      <c r="B484" s="827"/>
      <c r="C484" s="827"/>
      <c r="D484" s="827"/>
      <c r="E484" s="827"/>
      <c r="F484" s="827"/>
      <c r="G484" s="827"/>
    </row>
    <row r="485" spans="1:7">
      <c r="A485" s="827"/>
      <c r="B485" s="827"/>
      <c r="C485" s="827"/>
      <c r="D485" s="827"/>
      <c r="E485" s="827"/>
      <c r="F485" s="827"/>
      <c r="G485" s="827"/>
    </row>
    <row r="486" spans="1:7">
      <c r="A486" s="827"/>
      <c r="B486" s="827"/>
      <c r="C486" s="827"/>
      <c r="D486" s="827"/>
      <c r="E486" s="827"/>
      <c r="F486" s="827"/>
      <c r="G486" s="827"/>
    </row>
    <row r="487" spans="1:7">
      <c r="A487" s="827"/>
      <c r="B487" s="827"/>
      <c r="C487" s="827"/>
      <c r="D487" s="827"/>
      <c r="E487" s="827"/>
      <c r="F487" s="827"/>
      <c r="G487" s="827"/>
    </row>
    <row r="488" spans="1:7">
      <c r="A488" s="827"/>
      <c r="B488" s="827"/>
      <c r="C488" s="827"/>
      <c r="D488" s="827"/>
      <c r="E488" s="827"/>
      <c r="F488" s="827"/>
      <c r="G488" s="827"/>
    </row>
    <row r="489" spans="1:7">
      <c r="A489" s="827"/>
      <c r="B489" s="827"/>
      <c r="C489" s="827"/>
      <c r="D489" s="827"/>
      <c r="E489" s="827"/>
      <c r="F489" s="827"/>
      <c r="G489" s="827"/>
    </row>
    <row r="490" spans="1:7">
      <c r="A490" s="827"/>
      <c r="B490" s="827"/>
      <c r="C490" s="827"/>
      <c r="D490" s="827"/>
      <c r="E490" s="827"/>
      <c r="F490" s="827"/>
      <c r="G490" s="827"/>
    </row>
    <row r="491" spans="1:7">
      <c r="A491" s="827"/>
      <c r="B491" s="827"/>
      <c r="C491" s="827"/>
      <c r="D491" s="827"/>
      <c r="E491" s="827"/>
      <c r="F491" s="827"/>
      <c r="G491" s="827"/>
    </row>
    <row r="492" spans="1:7">
      <c r="A492" s="827"/>
      <c r="B492" s="827"/>
      <c r="C492" s="827"/>
      <c r="D492" s="827"/>
      <c r="E492" s="827"/>
      <c r="F492" s="827"/>
      <c r="G492" s="827"/>
    </row>
    <row r="493" spans="1:7">
      <c r="A493" s="827"/>
      <c r="B493" s="827"/>
      <c r="C493" s="827"/>
      <c r="D493" s="827"/>
      <c r="E493" s="827"/>
      <c r="F493" s="827"/>
      <c r="G493" s="827"/>
    </row>
    <row r="494" spans="1:7">
      <c r="A494" s="827"/>
      <c r="B494" s="827"/>
      <c r="C494" s="827"/>
      <c r="D494" s="827"/>
      <c r="E494" s="827"/>
      <c r="F494" s="827"/>
      <c r="G494" s="827"/>
    </row>
    <row r="495" spans="1:7">
      <c r="A495" s="827"/>
      <c r="B495" s="827"/>
      <c r="C495" s="827"/>
      <c r="D495" s="827"/>
      <c r="E495" s="827"/>
      <c r="F495" s="827"/>
      <c r="G495" s="827"/>
    </row>
    <row r="496" spans="1:7">
      <c r="A496" s="827"/>
      <c r="B496" s="827"/>
      <c r="C496" s="827"/>
      <c r="D496" s="827"/>
      <c r="E496" s="827"/>
      <c r="F496" s="827"/>
      <c r="G496" s="827"/>
    </row>
    <row r="497" spans="1:7">
      <c r="A497" s="827"/>
      <c r="B497" s="827"/>
      <c r="C497" s="827"/>
      <c r="D497" s="827"/>
      <c r="E497" s="827"/>
      <c r="F497" s="827"/>
      <c r="G497" s="827"/>
    </row>
    <row r="498" spans="1:7">
      <c r="A498" s="827"/>
      <c r="B498" s="827"/>
      <c r="C498" s="827"/>
      <c r="D498" s="827"/>
      <c r="E498" s="827"/>
      <c r="F498" s="827"/>
      <c r="G498" s="827"/>
    </row>
    <row r="499" spans="1:7">
      <c r="A499" s="827"/>
      <c r="B499" s="827"/>
      <c r="C499" s="827"/>
      <c r="D499" s="827"/>
      <c r="E499" s="827"/>
      <c r="F499" s="827"/>
      <c r="G499" s="827"/>
    </row>
    <row r="500" spans="1:7">
      <c r="A500" s="827"/>
      <c r="B500" s="827"/>
      <c r="C500" s="827"/>
      <c r="D500" s="827"/>
      <c r="E500" s="827"/>
      <c r="F500" s="827"/>
      <c r="G500" s="827"/>
    </row>
    <row r="501" spans="1:7">
      <c r="A501" s="827"/>
      <c r="B501" s="827"/>
      <c r="C501" s="827"/>
      <c r="D501" s="827"/>
      <c r="E501" s="827"/>
      <c r="F501" s="827"/>
      <c r="G501" s="827"/>
    </row>
    <row r="502" spans="1:7">
      <c r="A502" s="827"/>
      <c r="B502" s="827"/>
      <c r="C502" s="827"/>
      <c r="D502" s="827"/>
      <c r="E502" s="827"/>
      <c r="F502" s="827"/>
      <c r="G502" s="827"/>
    </row>
    <row r="503" spans="1:7">
      <c r="A503" s="827"/>
      <c r="B503" s="827"/>
      <c r="C503" s="827"/>
      <c r="D503" s="827"/>
      <c r="E503" s="827"/>
      <c r="F503" s="827"/>
      <c r="G503" s="827"/>
    </row>
    <row r="504" spans="1:7">
      <c r="A504" s="827"/>
      <c r="B504" s="827"/>
      <c r="C504" s="827"/>
      <c r="D504" s="827"/>
      <c r="E504" s="827"/>
      <c r="F504" s="827"/>
      <c r="G504" s="827"/>
    </row>
    <row r="505" spans="1:7">
      <c r="A505" s="827"/>
      <c r="B505" s="827"/>
      <c r="C505" s="827"/>
      <c r="D505" s="827"/>
      <c r="E505" s="827"/>
      <c r="F505" s="827"/>
      <c r="G505" s="827"/>
    </row>
    <row r="506" spans="1:7">
      <c r="A506" s="827"/>
      <c r="B506" s="827"/>
      <c r="C506" s="827"/>
      <c r="D506" s="827"/>
      <c r="E506" s="827"/>
      <c r="F506" s="827"/>
      <c r="G506" s="827"/>
    </row>
    <row r="507" spans="1:7">
      <c r="A507" s="827"/>
      <c r="B507" s="827"/>
      <c r="C507" s="827"/>
      <c r="D507" s="827"/>
      <c r="E507" s="827"/>
      <c r="F507" s="827"/>
      <c r="G507" s="827"/>
    </row>
    <row r="508" spans="1:7">
      <c r="A508" s="827"/>
      <c r="B508" s="827"/>
      <c r="C508" s="827"/>
      <c r="D508" s="827"/>
      <c r="E508" s="827"/>
      <c r="F508" s="827"/>
      <c r="G508" s="827"/>
    </row>
    <row r="509" spans="1:7">
      <c r="A509" s="827"/>
      <c r="B509" s="827"/>
      <c r="C509" s="827"/>
      <c r="D509" s="827"/>
      <c r="E509" s="827"/>
      <c r="F509" s="827"/>
      <c r="G509" s="827"/>
    </row>
    <row r="510" spans="1:7">
      <c r="A510" s="827"/>
      <c r="B510" s="827"/>
      <c r="C510" s="827"/>
      <c r="D510" s="827"/>
      <c r="E510" s="827"/>
      <c r="F510" s="827"/>
      <c r="G510" s="827"/>
    </row>
    <row r="511" spans="1:7">
      <c r="A511" s="827"/>
      <c r="B511" s="827"/>
      <c r="C511" s="827"/>
      <c r="D511" s="827"/>
      <c r="E511" s="827"/>
      <c r="F511" s="827"/>
      <c r="G511" s="827"/>
    </row>
    <row r="512" spans="1:7">
      <c r="A512" s="827"/>
      <c r="B512" s="827"/>
      <c r="C512" s="827"/>
      <c r="D512" s="827"/>
      <c r="E512" s="827"/>
      <c r="F512" s="827"/>
      <c r="G512" s="827"/>
    </row>
    <row r="513" spans="1:7">
      <c r="A513" s="827"/>
      <c r="B513" s="827"/>
      <c r="C513" s="827"/>
      <c r="D513" s="827"/>
      <c r="E513" s="827"/>
      <c r="F513" s="827"/>
      <c r="G513" s="827"/>
    </row>
    <row r="514" spans="1:7">
      <c r="A514" s="827"/>
      <c r="B514" s="827"/>
      <c r="C514" s="827"/>
      <c r="D514" s="827"/>
      <c r="E514" s="827"/>
      <c r="F514" s="827"/>
      <c r="G514" s="827"/>
    </row>
    <row r="515" spans="1:7">
      <c r="A515" s="827"/>
      <c r="B515" s="827"/>
      <c r="C515" s="827"/>
      <c r="D515" s="827"/>
      <c r="E515" s="827"/>
      <c r="F515" s="827"/>
      <c r="G515" s="827"/>
    </row>
    <row r="516" spans="1:7">
      <c r="A516" s="827"/>
      <c r="B516" s="827"/>
      <c r="C516" s="827"/>
      <c r="D516" s="827"/>
      <c r="E516" s="827"/>
      <c r="F516" s="827"/>
      <c r="G516" s="827"/>
    </row>
    <row r="517" spans="1:7">
      <c r="A517" s="827"/>
      <c r="B517" s="827"/>
      <c r="C517" s="827"/>
      <c r="D517" s="827"/>
      <c r="E517" s="827"/>
      <c r="F517" s="827"/>
      <c r="G517" s="827"/>
    </row>
    <row r="518" spans="1:7">
      <c r="A518" s="827"/>
      <c r="B518" s="827"/>
      <c r="C518" s="827"/>
      <c r="D518" s="827"/>
      <c r="E518" s="827"/>
      <c r="F518" s="827"/>
      <c r="G518" s="827"/>
    </row>
    <row r="519" spans="1:7">
      <c r="A519" s="827"/>
      <c r="B519" s="827"/>
      <c r="C519" s="827"/>
      <c r="D519" s="827"/>
      <c r="E519" s="827"/>
      <c r="F519" s="827"/>
      <c r="G519" s="827"/>
    </row>
    <row r="520" spans="1:7">
      <c r="A520" s="827"/>
      <c r="B520" s="827"/>
      <c r="C520" s="827"/>
      <c r="D520" s="827"/>
      <c r="E520" s="827"/>
      <c r="F520" s="827"/>
      <c r="G520" s="827"/>
    </row>
    <row r="521" spans="1:7">
      <c r="A521" s="827"/>
      <c r="B521" s="827"/>
      <c r="C521" s="827"/>
      <c r="D521" s="827"/>
      <c r="E521" s="827"/>
      <c r="F521" s="827"/>
      <c r="G521" s="827"/>
    </row>
    <row r="522" spans="1:7">
      <c r="A522" s="827"/>
      <c r="B522" s="827"/>
      <c r="C522" s="827"/>
      <c r="D522" s="827"/>
      <c r="E522" s="827"/>
      <c r="F522" s="827"/>
      <c r="G522" s="827"/>
    </row>
    <row r="523" spans="1:7">
      <c r="A523" s="827"/>
      <c r="B523" s="827"/>
      <c r="C523" s="827"/>
      <c r="D523" s="827"/>
      <c r="E523" s="827"/>
      <c r="F523" s="827"/>
      <c r="G523" s="827"/>
    </row>
    <row r="524" spans="1:7">
      <c r="A524" s="827"/>
      <c r="B524" s="827"/>
      <c r="C524" s="827"/>
      <c r="D524" s="827"/>
      <c r="E524" s="827"/>
      <c r="F524" s="827"/>
      <c r="G524" s="827"/>
    </row>
    <row r="525" spans="1:7">
      <c r="A525" s="827"/>
      <c r="B525" s="827"/>
      <c r="C525" s="827"/>
      <c r="D525" s="827"/>
      <c r="E525" s="827"/>
      <c r="F525" s="827"/>
      <c r="G525" s="827"/>
    </row>
    <row r="526" spans="1:7">
      <c r="A526" s="827"/>
      <c r="B526" s="827"/>
      <c r="C526" s="827"/>
      <c r="D526" s="827"/>
      <c r="E526" s="827"/>
      <c r="F526" s="827"/>
      <c r="G526" s="827"/>
    </row>
    <row r="527" spans="1:7">
      <c r="A527" s="827"/>
      <c r="B527" s="827"/>
      <c r="C527" s="827"/>
      <c r="D527" s="827"/>
      <c r="E527" s="827"/>
      <c r="F527" s="827"/>
      <c r="G527" s="827"/>
    </row>
    <row r="528" spans="1:7">
      <c r="A528" s="827"/>
      <c r="B528" s="827"/>
      <c r="C528" s="827"/>
      <c r="D528" s="827"/>
      <c r="E528" s="827"/>
      <c r="F528" s="827"/>
      <c r="G528" s="827"/>
    </row>
    <row r="529" spans="1:7">
      <c r="A529" s="827"/>
      <c r="B529" s="827"/>
      <c r="C529" s="827"/>
      <c r="D529" s="827"/>
      <c r="E529" s="827"/>
      <c r="F529" s="827"/>
      <c r="G529" s="827"/>
    </row>
    <row r="530" spans="1:7">
      <c r="A530" s="827"/>
      <c r="B530" s="827"/>
      <c r="C530" s="827"/>
      <c r="D530" s="827"/>
      <c r="E530" s="827"/>
      <c r="F530" s="827"/>
      <c r="G530" s="827"/>
    </row>
    <row r="531" spans="1:7">
      <c r="A531" s="827"/>
      <c r="B531" s="827"/>
      <c r="C531" s="827"/>
      <c r="D531" s="827"/>
      <c r="E531" s="827"/>
      <c r="F531" s="827"/>
      <c r="G531" s="827"/>
    </row>
    <row r="532" spans="1:7">
      <c r="A532" s="827"/>
      <c r="B532" s="827"/>
      <c r="C532" s="827"/>
      <c r="D532" s="827"/>
      <c r="E532" s="827"/>
      <c r="F532" s="827"/>
      <c r="G532" s="827"/>
    </row>
    <row r="533" spans="1:7">
      <c r="A533" s="827"/>
      <c r="B533" s="827"/>
      <c r="C533" s="827"/>
      <c r="D533" s="827"/>
      <c r="E533" s="827"/>
      <c r="F533" s="827"/>
      <c r="G533" s="827"/>
    </row>
    <row r="534" spans="1:7">
      <c r="A534" s="827"/>
      <c r="B534" s="827"/>
      <c r="C534" s="827"/>
      <c r="D534" s="827"/>
      <c r="E534" s="827"/>
      <c r="F534" s="827"/>
      <c r="G534" s="827"/>
    </row>
    <row r="535" spans="1:7">
      <c r="A535" s="827"/>
      <c r="B535" s="827"/>
      <c r="C535" s="827"/>
      <c r="D535" s="827"/>
      <c r="E535" s="827"/>
      <c r="F535" s="827"/>
      <c r="G535" s="827"/>
    </row>
    <row r="536" spans="1:7">
      <c r="A536" s="827"/>
      <c r="B536" s="827"/>
      <c r="C536" s="827"/>
      <c r="D536" s="827"/>
      <c r="E536" s="827"/>
      <c r="F536" s="827"/>
      <c r="G536" s="827"/>
    </row>
    <row r="537" spans="1:7">
      <c r="A537" s="827"/>
      <c r="B537" s="827"/>
      <c r="C537" s="827"/>
      <c r="D537" s="827"/>
      <c r="E537" s="827"/>
      <c r="F537" s="827"/>
      <c r="G537" s="827"/>
    </row>
    <row r="538" spans="1:7">
      <c r="A538" s="827"/>
      <c r="B538" s="827"/>
      <c r="C538" s="827"/>
      <c r="D538" s="827"/>
      <c r="E538" s="827"/>
      <c r="F538" s="827"/>
      <c r="G538" s="827"/>
    </row>
    <row r="539" spans="1:7">
      <c r="A539" s="827"/>
      <c r="B539" s="827"/>
      <c r="C539" s="827"/>
      <c r="D539" s="827"/>
      <c r="E539" s="827"/>
      <c r="F539" s="827"/>
      <c r="G539" s="827"/>
    </row>
    <row r="540" spans="1:7">
      <c r="A540" s="827"/>
      <c r="B540" s="827"/>
      <c r="C540" s="827"/>
      <c r="D540" s="827"/>
      <c r="E540" s="827"/>
      <c r="F540" s="827"/>
      <c r="G540" s="827"/>
    </row>
    <row r="541" spans="1:7">
      <c r="A541" s="827"/>
      <c r="B541" s="827"/>
      <c r="C541" s="827"/>
      <c r="D541" s="827"/>
      <c r="E541" s="827"/>
      <c r="F541" s="827"/>
      <c r="G541" s="827"/>
    </row>
    <row r="542" spans="1:7">
      <c r="A542" s="827"/>
      <c r="B542" s="827"/>
      <c r="C542" s="827"/>
      <c r="D542" s="827"/>
      <c r="E542" s="827"/>
      <c r="F542" s="827"/>
      <c r="G542" s="827"/>
    </row>
    <row r="543" spans="1:7">
      <c r="A543" s="827"/>
      <c r="B543" s="827"/>
      <c r="C543" s="827"/>
      <c r="D543" s="827"/>
      <c r="E543" s="827"/>
      <c r="F543" s="827"/>
      <c r="G543" s="827"/>
    </row>
    <row r="544" spans="1:7">
      <c r="A544" s="827"/>
      <c r="B544" s="827"/>
      <c r="C544" s="827"/>
      <c r="D544" s="827"/>
      <c r="E544" s="827"/>
      <c r="F544" s="827"/>
      <c r="G544" s="827"/>
    </row>
    <row r="545" spans="1:7">
      <c r="A545" s="827"/>
      <c r="B545" s="827"/>
      <c r="C545" s="827"/>
      <c r="D545" s="827"/>
      <c r="E545" s="827"/>
      <c r="F545" s="827"/>
      <c r="G545" s="827"/>
    </row>
    <row r="546" spans="1:7">
      <c r="A546" s="827"/>
      <c r="B546" s="827"/>
      <c r="C546" s="827"/>
      <c r="D546" s="827"/>
      <c r="E546" s="827"/>
      <c r="F546" s="827"/>
      <c r="G546" s="827"/>
    </row>
    <row r="547" spans="1:7">
      <c r="A547" s="827"/>
      <c r="B547" s="827"/>
      <c r="C547" s="827"/>
      <c r="D547" s="827"/>
      <c r="E547" s="827"/>
      <c r="F547" s="827"/>
      <c r="G547" s="827"/>
    </row>
    <row r="548" spans="1:7">
      <c r="A548" s="827"/>
      <c r="B548" s="827"/>
      <c r="C548" s="827"/>
      <c r="D548" s="827"/>
      <c r="E548" s="827"/>
      <c r="F548" s="827"/>
      <c r="G548" s="827"/>
    </row>
    <row r="549" spans="1:7">
      <c r="A549" s="827"/>
      <c r="B549" s="827"/>
      <c r="C549" s="827"/>
      <c r="D549" s="827"/>
      <c r="E549" s="827"/>
      <c r="F549" s="827"/>
      <c r="G549" s="827"/>
    </row>
    <row r="550" spans="1:7">
      <c r="A550" s="827"/>
      <c r="B550" s="827"/>
      <c r="C550" s="827"/>
      <c r="D550" s="827"/>
      <c r="E550" s="827"/>
      <c r="F550" s="827"/>
      <c r="G550" s="827"/>
    </row>
    <row r="551" spans="1:7">
      <c r="A551" s="827"/>
      <c r="B551" s="827"/>
      <c r="C551" s="827"/>
      <c r="D551" s="827"/>
      <c r="E551" s="827"/>
      <c r="F551" s="827"/>
      <c r="G551" s="827"/>
    </row>
    <row r="552" spans="1:7">
      <c r="A552" s="827"/>
      <c r="B552" s="827"/>
      <c r="C552" s="827"/>
      <c r="D552" s="827"/>
      <c r="E552" s="827"/>
      <c r="F552" s="827"/>
      <c r="G552" s="827"/>
    </row>
    <row r="553" spans="1:7">
      <c r="A553" s="827"/>
      <c r="B553" s="827"/>
      <c r="C553" s="827"/>
      <c r="D553" s="827"/>
      <c r="E553" s="827"/>
      <c r="F553" s="827"/>
      <c r="G553" s="827"/>
    </row>
    <row r="554" spans="1:7">
      <c r="A554" s="827"/>
      <c r="B554" s="827"/>
      <c r="C554" s="827"/>
      <c r="D554" s="827"/>
      <c r="E554" s="827"/>
      <c r="F554" s="827"/>
      <c r="G554" s="827"/>
    </row>
    <row r="555" spans="1:7">
      <c r="A555" s="827"/>
      <c r="B555" s="827"/>
      <c r="C555" s="827"/>
      <c r="D555" s="827"/>
      <c r="E555" s="827"/>
      <c r="F555" s="827"/>
      <c r="G555" s="827"/>
    </row>
    <row r="556" spans="1:7">
      <c r="A556" s="827"/>
      <c r="B556" s="827"/>
      <c r="C556" s="827"/>
      <c r="D556" s="827"/>
      <c r="E556" s="827"/>
      <c r="F556" s="827"/>
      <c r="G556" s="827"/>
    </row>
    <row r="557" spans="1:7">
      <c r="A557" s="827"/>
      <c r="B557" s="827"/>
      <c r="C557" s="827"/>
      <c r="D557" s="827"/>
      <c r="E557" s="827"/>
      <c r="F557" s="827"/>
      <c r="G557" s="827"/>
    </row>
    <row r="558" spans="1:7">
      <c r="A558" s="827"/>
      <c r="B558" s="827"/>
      <c r="C558" s="827"/>
      <c r="D558" s="827"/>
      <c r="E558" s="827"/>
      <c r="F558" s="827"/>
      <c r="G558" s="827"/>
    </row>
    <row r="559" spans="1:7">
      <c r="A559" s="827"/>
      <c r="B559" s="827"/>
      <c r="C559" s="827"/>
      <c r="D559" s="827"/>
      <c r="E559" s="827"/>
      <c r="F559" s="827"/>
      <c r="G559" s="827"/>
    </row>
    <row r="560" spans="1:7">
      <c r="A560" s="827"/>
      <c r="B560" s="827"/>
      <c r="C560" s="827"/>
      <c r="D560" s="827"/>
      <c r="E560" s="827"/>
      <c r="F560" s="827"/>
      <c r="G560" s="827"/>
    </row>
    <row r="561" spans="1:7">
      <c r="A561" s="827"/>
      <c r="B561" s="827"/>
      <c r="C561" s="827"/>
      <c r="D561" s="827"/>
      <c r="E561" s="827"/>
      <c r="F561" s="827"/>
      <c r="G561" s="827"/>
    </row>
    <row r="562" spans="1:7">
      <c r="A562" s="827"/>
      <c r="B562" s="827"/>
      <c r="C562" s="827"/>
      <c r="D562" s="827"/>
      <c r="E562" s="827"/>
      <c r="F562" s="827"/>
      <c r="G562" s="827"/>
    </row>
    <row r="563" spans="1:7">
      <c r="A563" s="827"/>
      <c r="B563" s="827"/>
      <c r="C563" s="827"/>
      <c r="D563" s="827"/>
      <c r="E563" s="827"/>
      <c r="F563" s="827"/>
      <c r="G563" s="827"/>
    </row>
    <row r="564" spans="1:7">
      <c r="A564" s="827"/>
      <c r="B564" s="827"/>
      <c r="C564" s="827"/>
      <c r="D564" s="827"/>
      <c r="E564" s="827"/>
      <c r="F564" s="827"/>
      <c r="G564" s="827"/>
    </row>
    <row r="565" spans="1:7">
      <c r="A565" s="827"/>
      <c r="B565" s="827"/>
      <c r="C565" s="827"/>
      <c r="D565" s="827"/>
      <c r="E565" s="827"/>
      <c r="F565" s="827"/>
      <c r="G565" s="827"/>
    </row>
    <row r="566" spans="1:7">
      <c r="A566" s="827"/>
      <c r="B566" s="827"/>
      <c r="C566" s="827"/>
      <c r="D566" s="827"/>
      <c r="E566" s="827"/>
      <c r="F566" s="827"/>
      <c r="G566" s="827"/>
    </row>
    <row r="567" spans="1:7">
      <c r="A567" s="827"/>
      <c r="B567" s="827"/>
      <c r="C567" s="827"/>
      <c r="D567" s="827"/>
      <c r="E567" s="827"/>
      <c r="F567" s="827"/>
      <c r="G567" s="827"/>
    </row>
    <row r="568" spans="1:7">
      <c r="A568" s="827"/>
      <c r="B568" s="827"/>
      <c r="C568" s="827"/>
      <c r="D568" s="827"/>
      <c r="E568" s="827"/>
      <c r="F568" s="827"/>
      <c r="G568" s="827"/>
    </row>
    <row r="569" spans="1:7">
      <c r="A569" s="827"/>
      <c r="B569" s="827"/>
      <c r="C569" s="827"/>
      <c r="D569" s="827"/>
      <c r="E569" s="827"/>
      <c r="F569" s="827"/>
      <c r="G569" s="827"/>
    </row>
    <row r="570" spans="1:7">
      <c r="A570" s="827"/>
      <c r="B570" s="827"/>
      <c r="C570" s="827"/>
      <c r="D570" s="827"/>
      <c r="E570" s="827"/>
      <c r="F570" s="827"/>
      <c r="G570" s="827"/>
    </row>
    <row r="571" spans="1:7">
      <c r="A571" s="827"/>
      <c r="B571" s="827"/>
      <c r="C571" s="827"/>
      <c r="D571" s="827"/>
      <c r="E571" s="827"/>
      <c r="F571" s="827"/>
      <c r="G571" s="827"/>
    </row>
    <row r="572" spans="1:7">
      <c r="A572" s="827"/>
      <c r="B572" s="827"/>
      <c r="C572" s="827"/>
      <c r="D572" s="827"/>
      <c r="E572" s="827"/>
      <c r="F572" s="827"/>
      <c r="G572" s="827"/>
    </row>
    <row r="573" spans="1:7">
      <c r="A573" s="827"/>
      <c r="B573" s="827"/>
      <c r="C573" s="827"/>
      <c r="D573" s="827"/>
      <c r="E573" s="827"/>
      <c r="F573" s="827"/>
      <c r="G573" s="827"/>
    </row>
    <row r="574" spans="1:7">
      <c r="A574" s="827"/>
      <c r="B574" s="827"/>
      <c r="C574" s="827"/>
      <c r="D574" s="827"/>
      <c r="E574" s="827"/>
      <c r="F574" s="827"/>
      <c r="G574" s="827"/>
    </row>
    <row r="575" spans="1:7">
      <c r="A575" s="827"/>
      <c r="B575" s="827"/>
      <c r="C575" s="827"/>
      <c r="D575" s="827"/>
      <c r="E575" s="827"/>
      <c r="F575" s="827"/>
      <c r="G575" s="827"/>
    </row>
    <row r="576" spans="1:7">
      <c r="A576" s="827"/>
      <c r="B576" s="827"/>
      <c r="C576" s="827"/>
      <c r="D576" s="827"/>
      <c r="E576" s="827"/>
      <c r="F576" s="827"/>
      <c r="G576" s="827"/>
    </row>
    <row r="577" spans="1:7">
      <c r="A577" s="827"/>
      <c r="B577" s="827"/>
      <c r="C577" s="827"/>
      <c r="D577" s="827"/>
      <c r="E577" s="827"/>
      <c r="F577" s="827"/>
      <c r="G577" s="827"/>
    </row>
    <row r="578" spans="1:7">
      <c r="A578" s="827"/>
      <c r="B578" s="827"/>
      <c r="C578" s="827"/>
      <c r="D578" s="827"/>
      <c r="E578" s="827"/>
      <c r="F578" s="827"/>
      <c r="G578" s="827"/>
    </row>
    <row r="579" spans="1:7">
      <c r="A579" s="827"/>
      <c r="B579" s="827"/>
      <c r="C579" s="827"/>
      <c r="D579" s="827"/>
      <c r="E579" s="827"/>
      <c r="F579" s="827"/>
      <c r="G579" s="827"/>
    </row>
    <row r="580" spans="1:7">
      <c r="A580" s="827"/>
      <c r="B580" s="827"/>
      <c r="C580" s="827"/>
      <c r="D580" s="827"/>
      <c r="E580" s="827"/>
      <c r="F580" s="827"/>
      <c r="G580" s="827"/>
    </row>
    <row r="581" spans="1:7">
      <c r="A581" s="827"/>
      <c r="B581" s="827"/>
      <c r="C581" s="827"/>
      <c r="D581" s="827"/>
      <c r="E581" s="827"/>
      <c r="F581" s="827"/>
      <c r="G581" s="827"/>
    </row>
    <row r="582" spans="1:7">
      <c r="A582" s="827"/>
      <c r="B582" s="827"/>
      <c r="C582" s="827"/>
      <c r="D582" s="827"/>
      <c r="E582" s="827"/>
      <c r="F582" s="827"/>
      <c r="G582" s="827"/>
    </row>
    <row r="583" spans="1:7">
      <c r="A583" s="827"/>
      <c r="B583" s="827"/>
      <c r="C583" s="827"/>
      <c r="D583" s="827"/>
      <c r="E583" s="827"/>
      <c r="F583" s="827"/>
      <c r="G583" s="827"/>
    </row>
    <row r="584" spans="1:7">
      <c r="A584" s="827"/>
      <c r="B584" s="827"/>
      <c r="C584" s="827"/>
      <c r="D584" s="827"/>
      <c r="E584" s="827"/>
      <c r="F584" s="827"/>
      <c r="G584" s="827"/>
    </row>
    <row r="585" spans="1:7">
      <c r="A585" s="827"/>
      <c r="B585" s="827"/>
      <c r="C585" s="827"/>
      <c r="D585" s="827"/>
      <c r="E585" s="827"/>
      <c r="F585" s="827"/>
      <c r="G585" s="827"/>
    </row>
    <row r="586" spans="1:7">
      <c r="A586" s="827"/>
      <c r="B586" s="827"/>
      <c r="C586" s="827"/>
      <c r="D586" s="827"/>
      <c r="E586" s="827"/>
      <c r="F586" s="827"/>
      <c r="G586" s="827"/>
    </row>
    <row r="587" spans="1:7">
      <c r="A587" s="827"/>
      <c r="B587" s="827"/>
      <c r="C587" s="827"/>
      <c r="D587" s="827"/>
      <c r="E587" s="827"/>
      <c r="F587" s="827"/>
      <c r="G587" s="827"/>
    </row>
    <row r="588" spans="1:7">
      <c r="A588" s="827"/>
      <c r="B588" s="827"/>
      <c r="C588" s="827"/>
      <c r="D588" s="827"/>
      <c r="E588" s="827"/>
      <c r="F588" s="827"/>
      <c r="G588" s="827"/>
    </row>
    <row r="589" spans="1:7">
      <c r="A589" s="827"/>
      <c r="B589" s="827"/>
      <c r="C589" s="827"/>
      <c r="D589" s="827"/>
      <c r="E589" s="827"/>
      <c r="F589" s="827"/>
      <c r="G589" s="827"/>
    </row>
    <row r="590" spans="1:7">
      <c r="A590" s="827"/>
      <c r="B590" s="827"/>
      <c r="C590" s="827"/>
      <c r="D590" s="827"/>
      <c r="E590" s="827"/>
      <c r="F590" s="827"/>
      <c r="G590" s="827"/>
    </row>
    <row r="591" spans="1:7">
      <c r="A591" s="827"/>
      <c r="B591" s="827"/>
      <c r="C591" s="827"/>
      <c r="D591" s="827"/>
      <c r="E591" s="827"/>
      <c r="F591" s="827"/>
      <c r="G591" s="827"/>
    </row>
    <row r="592" spans="1:7">
      <c r="A592" s="827"/>
      <c r="B592" s="827"/>
      <c r="C592" s="827"/>
      <c r="D592" s="827"/>
      <c r="E592" s="827"/>
      <c r="F592" s="827"/>
      <c r="G592" s="827"/>
    </row>
    <row r="593" spans="1:7">
      <c r="A593" s="827"/>
      <c r="B593" s="827"/>
      <c r="C593" s="827"/>
      <c r="D593" s="827"/>
      <c r="E593" s="827"/>
      <c r="F593" s="827"/>
      <c r="G593" s="827"/>
    </row>
    <row r="594" spans="1:7">
      <c r="A594" s="827"/>
      <c r="B594" s="827"/>
      <c r="C594" s="827"/>
      <c r="D594" s="827"/>
      <c r="E594" s="827"/>
      <c r="F594" s="827"/>
      <c r="G594" s="827"/>
    </row>
    <row r="595" spans="1:7">
      <c r="A595" s="827"/>
      <c r="B595" s="827"/>
      <c r="C595" s="827"/>
      <c r="D595" s="827"/>
      <c r="E595" s="827"/>
      <c r="F595" s="827"/>
      <c r="G595" s="827"/>
    </row>
    <row r="596" spans="1:7">
      <c r="A596" s="827"/>
      <c r="B596" s="827"/>
      <c r="C596" s="827"/>
      <c r="D596" s="827"/>
      <c r="E596" s="827"/>
      <c r="F596" s="827"/>
      <c r="G596" s="827"/>
    </row>
    <row r="597" spans="1:7">
      <c r="A597" s="827"/>
      <c r="B597" s="827"/>
      <c r="C597" s="827"/>
      <c r="D597" s="827"/>
      <c r="E597" s="827"/>
      <c r="F597" s="827"/>
      <c r="G597" s="827"/>
    </row>
    <row r="598" spans="1:7">
      <c r="A598" s="827"/>
      <c r="B598" s="827"/>
      <c r="C598" s="827"/>
      <c r="D598" s="827"/>
      <c r="E598" s="827"/>
      <c r="F598" s="827"/>
      <c r="G598" s="827"/>
    </row>
    <row r="599" spans="1:7">
      <c r="A599" s="827"/>
      <c r="B599" s="827"/>
      <c r="C599" s="827"/>
      <c r="D599" s="827"/>
      <c r="E599" s="827"/>
      <c r="F599" s="827"/>
      <c r="G599" s="827"/>
    </row>
    <row r="600" spans="1:7">
      <c r="A600" s="827"/>
      <c r="B600" s="827"/>
      <c r="C600" s="827"/>
      <c r="D600" s="827"/>
      <c r="E600" s="827"/>
      <c r="F600" s="827"/>
      <c r="G600" s="827"/>
    </row>
    <row r="601" spans="1:7">
      <c r="A601" s="827"/>
      <c r="B601" s="827"/>
      <c r="C601" s="827"/>
      <c r="D601" s="827"/>
      <c r="E601" s="827"/>
      <c r="F601" s="827"/>
      <c r="G601" s="827"/>
    </row>
    <row r="602" spans="1:7">
      <c r="A602" s="827"/>
      <c r="B602" s="827"/>
      <c r="C602" s="827"/>
      <c r="D602" s="827"/>
      <c r="E602" s="827"/>
      <c r="F602" s="827"/>
      <c r="G602" s="827"/>
    </row>
    <row r="603" spans="1:7">
      <c r="A603" s="827"/>
      <c r="B603" s="827"/>
      <c r="C603" s="827"/>
      <c r="D603" s="827"/>
      <c r="E603" s="827"/>
      <c r="F603" s="827"/>
      <c r="G603" s="827"/>
    </row>
    <row r="604" spans="1:7">
      <c r="A604" s="827"/>
      <c r="B604" s="827"/>
      <c r="C604" s="827"/>
      <c r="D604" s="827"/>
      <c r="E604" s="827"/>
      <c r="F604" s="827"/>
      <c r="G604" s="827"/>
    </row>
    <row r="605" spans="1:7">
      <c r="A605" s="827"/>
      <c r="B605" s="827"/>
      <c r="C605" s="827"/>
      <c r="D605" s="827"/>
      <c r="E605" s="827"/>
      <c r="F605" s="827"/>
      <c r="G605" s="827"/>
    </row>
    <row r="606" spans="1:7">
      <c r="A606" s="827"/>
      <c r="B606" s="827"/>
      <c r="C606" s="827"/>
      <c r="D606" s="827"/>
      <c r="E606" s="827"/>
      <c r="F606" s="827"/>
      <c r="G606" s="827"/>
    </row>
    <row r="607" spans="1:7">
      <c r="A607" s="827"/>
      <c r="B607" s="827"/>
      <c r="C607" s="827"/>
      <c r="D607" s="827"/>
      <c r="E607" s="827"/>
      <c r="F607" s="827"/>
      <c r="G607" s="827"/>
    </row>
    <row r="608" spans="1:7">
      <c r="A608" s="827"/>
      <c r="B608" s="827"/>
      <c r="C608" s="827"/>
      <c r="D608" s="827"/>
      <c r="E608" s="827"/>
      <c r="F608" s="827"/>
      <c r="G608" s="827"/>
    </row>
    <row r="609" spans="1:7">
      <c r="A609" s="827"/>
      <c r="B609" s="827"/>
      <c r="C609" s="827"/>
      <c r="D609" s="827"/>
      <c r="E609" s="827"/>
      <c r="F609" s="827"/>
      <c r="G609" s="827"/>
    </row>
    <row r="610" spans="1:7">
      <c r="A610" s="827"/>
      <c r="B610" s="827"/>
      <c r="C610" s="827"/>
      <c r="D610" s="827"/>
      <c r="E610" s="827"/>
      <c r="F610" s="827"/>
      <c r="G610" s="827"/>
    </row>
    <row r="611" spans="1:7">
      <c r="A611" s="827"/>
      <c r="B611" s="827"/>
      <c r="C611" s="827"/>
      <c r="D611" s="827"/>
      <c r="E611" s="827"/>
      <c r="F611" s="827"/>
      <c r="G611" s="827"/>
    </row>
    <row r="612" spans="1:7">
      <c r="A612" s="827"/>
      <c r="B612" s="827"/>
      <c r="C612" s="827"/>
      <c r="D612" s="827"/>
      <c r="E612" s="827"/>
      <c r="F612" s="827"/>
      <c r="G612" s="827"/>
    </row>
    <row r="613" spans="1:7">
      <c r="A613" s="827"/>
      <c r="B613" s="827"/>
      <c r="C613" s="827"/>
      <c r="D613" s="827"/>
      <c r="E613" s="827"/>
      <c r="F613" s="827"/>
      <c r="G613" s="827"/>
    </row>
    <row r="614" spans="1:7">
      <c r="A614" s="827"/>
      <c r="B614" s="827"/>
      <c r="C614" s="827"/>
      <c r="D614" s="827"/>
      <c r="E614" s="827"/>
      <c r="F614" s="827"/>
      <c r="G614" s="827"/>
    </row>
    <row r="615" spans="1:7">
      <c r="A615" s="827"/>
      <c r="B615" s="827"/>
      <c r="C615" s="827"/>
      <c r="D615" s="827"/>
      <c r="E615" s="827"/>
      <c r="F615" s="827"/>
      <c r="G615" s="827"/>
    </row>
    <row r="616" spans="1:7">
      <c r="A616" s="827"/>
      <c r="B616" s="827"/>
      <c r="C616" s="827"/>
      <c r="D616" s="827"/>
      <c r="E616" s="827"/>
      <c r="F616" s="827"/>
      <c r="G616" s="827"/>
    </row>
    <row r="617" spans="1:7">
      <c r="A617" s="827"/>
      <c r="B617" s="827"/>
      <c r="C617" s="827"/>
      <c r="D617" s="827"/>
      <c r="E617" s="827"/>
      <c r="F617" s="827"/>
      <c r="G617" s="827"/>
    </row>
    <row r="618" spans="1:7">
      <c r="A618" s="827"/>
      <c r="B618" s="827"/>
      <c r="C618" s="827"/>
      <c r="D618" s="827"/>
      <c r="E618" s="827"/>
      <c r="F618" s="827"/>
      <c r="G618" s="827"/>
    </row>
    <row r="619" spans="1:7">
      <c r="A619" s="827"/>
      <c r="B619" s="827"/>
      <c r="C619" s="827"/>
      <c r="D619" s="827"/>
      <c r="E619" s="827"/>
      <c r="F619" s="827"/>
      <c r="G619" s="827"/>
    </row>
    <row r="620" spans="1:7">
      <c r="A620" s="827"/>
      <c r="B620" s="827"/>
      <c r="C620" s="827"/>
      <c r="D620" s="827"/>
      <c r="E620" s="827"/>
      <c r="F620" s="827"/>
      <c r="G620" s="827"/>
    </row>
    <row r="621" spans="1:7">
      <c r="A621" s="827"/>
      <c r="B621" s="827"/>
      <c r="C621" s="827"/>
      <c r="D621" s="827"/>
      <c r="E621" s="827"/>
      <c r="F621" s="827"/>
      <c r="G621" s="827"/>
    </row>
    <row r="622" spans="1:7">
      <c r="A622" s="827"/>
      <c r="B622" s="827"/>
      <c r="C622" s="827"/>
      <c r="D622" s="827"/>
      <c r="E622" s="827"/>
      <c r="F622" s="827"/>
      <c r="G622" s="827"/>
    </row>
    <row r="623" spans="1:7">
      <c r="A623" s="827"/>
      <c r="B623" s="827"/>
      <c r="C623" s="827"/>
      <c r="D623" s="827"/>
      <c r="E623" s="827"/>
      <c r="F623" s="827"/>
      <c r="G623" s="827"/>
    </row>
    <row r="624" spans="1:7">
      <c r="A624" s="827"/>
      <c r="B624" s="827"/>
      <c r="C624" s="827"/>
      <c r="D624" s="827"/>
      <c r="E624" s="827"/>
      <c r="F624" s="827"/>
      <c r="G624" s="827"/>
    </row>
    <row r="625" spans="1:7">
      <c r="A625" s="827"/>
      <c r="B625" s="827"/>
      <c r="C625" s="827"/>
      <c r="D625" s="827"/>
      <c r="E625" s="827"/>
      <c r="F625" s="827"/>
      <c r="G625" s="827"/>
    </row>
    <row r="626" spans="1:7">
      <c r="A626" s="827"/>
      <c r="B626" s="827"/>
      <c r="C626" s="827"/>
      <c r="D626" s="827"/>
      <c r="E626" s="827"/>
      <c r="F626" s="827"/>
      <c r="G626" s="827"/>
    </row>
    <row r="627" spans="1:7">
      <c r="A627" s="827"/>
      <c r="B627" s="827"/>
      <c r="C627" s="827"/>
      <c r="D627" s="827"/>
      <c r="E627" s="827"/>
      <c r="F627" s="827"/>
      <c r="G627" s="827"/>
    </row>
    <row r="628" spans="1:7">
      <c r="A628" s="827"/>
      <c r="B628" s="827"/>
      <c r="C628" s="827"/>
      <c r="D628" s="827"/>
      <c r="E628" s="827"/>
      <c r="F628" s="827"/>
      <c r="G628" s="827"/>
    </row>
    <row r="629" spans="1:7">
      <c r="A629" s="827"/>
      <c r="B629" s="827"/>
      <c r="C629" s="827"/>
      <c r="D629" s="827"/>
      <c r="E629" s="827"/>
      <c r="F629" s="827"/>
      <c r="G629" s="827"/>
    </row>
    <row r="630" spans="1:7">
      <c r="A630" s="827"/>
      <c r="B630" s="827"/>
      <c r="C630" s="827"/>
      <c r="D630" s="827"/>
      <c r="E630" s="827"/>
      <c r="F630" s="827"/>
      <c r="G630" s="827"/>
    </row>
    <row r="631" spans="1:7">
      <c r="A631" s="827"/>
      <c r="B631" s="827"/>
      <c r="C631" s="827"/>
      <c r="D631" s="827"/>
      <c r="E631" s="827"/>
      <c r="F631" s="827"/>
      <c r="G631" s="827"/>
    </row>
    <row r="632" spans="1:7">
      <c r="A632" s="827"/>
      <c r="B632" s="827"/>
      <c r="C632" s="827"/>
      <c r="D632" s="827"/>
      <c r="E632" s="827"/>
      <c r="F632" s="827"/>
      <c r="G632" s="827"/>
    </row>
    <row r="633" spans="1:7">
      <c r="A633" s="827"/>
      <c r="B633" s="827"/>
      <c r="C633" s="827"/>
      <c r="D633" s="827"/>
      <c r="E633" s="827"/>
      <c r="F633" s="827"/>
      <c r="G633" s="827"/>
    </row>
    <row r="634" spans="1:7">
      <c r="A634" s="827"/>
      <c r="B634" s="827"/>
      <c r="C634" s="827"/>
      <c r="D634" s="827"/>
      <c r="E634" s="827"/>
      <c r="F634" s="827"/>
      <c r="G634" s="827"/>
    </row>
    <row r="635" spans="1:7">
      <c r="A635" s="827"/>
      <c r="B635" s="827"/>
      <c r="C635" s="827"/>
      <c r="D635" s="827"/>
      <c r="E635" s="827"/>
      <c r="F635" s="827"/>
      <c r="G635" s="827"/>
    </row>
    <row r="636" spans="1:7">
      <c r="A636" s="827"/>
      <c r="B636" s="827"/>
      <c r="C636" s="827"/>
      <c r="D636" s="827"/>
      <c r="E636" s="827"/>
      <c r="F636" s="827"/>
      <c r="G636" s="827"/>
    </row>
    <row r="637" spans="1:7">
      <c r="A637" s="827"/>
      <c r="B637" s="827"/>
      <c r="C637" s="827"/>
      <c r="D637" s="827"/>
      <c r="E637" s="827"/>
      <c r="F637" s="827"/>
      <c r="G637" s="827"/>
    </row>
    <row r="638" spans="1:7">
      <c r="A638" s="827"/>
      <c r="B638" s="827"/>
      <c r="C638" s="827"/>
      <c r="D638" s="827"/>
      <c r="E638" s="827"/>
      <c r="F638" s="827"/>
      <c r="G638" s="827"/>
    </row>
    <row r="639" spans="1:7">
      <c r="A639" s="827"/>
      <c r="B639" s="827"/>
      <c r="C639" s="827"/>
      <c r="D639" s="827"/>
      <c r="E639" s="827"/>
      <c r="F639" s="827"/>
      <c r="G639" s="827"/>
    </row>
    <row r="640" spans="1:7">
      <c r="A640" s="827"/>
      <c r="B640" s="827"/>
      <c r="C640" s="827"/>
      <c r="D640" s="827"/>
      <c r="E640" s="827"/>
      <c r="F640" s="827"/>
      <c r="G640" s="827"/>
    </row>
    <row r="641" spans="1:7">
      <c r="A641" s="827"/>
      <c r="B641" s="827"/>
      <c r="C641" s="827"/>
      <c r="D641" s="827"/>
      <c r="E641" s="827"/>
      <c r="F641" s="827"/>
      <c r="G641" s="827"/>
    </row>
    <row r="642" spans="1:7">
      <c r="A642" s="827"/>
      <c r="B642" s="827"/>
      <c r="C642" s="827"/>
      <c r="D642" s="827"/>
      <c r="E642" s="827"/>
      <c r="F642" s="827"/>
      <c r="G642" s="827"/>
    </row>
    <row r="643" spans="1:7">
      <c r="A643" s="827"/>
      <c r="B643" s="827"/>
      <c r="C643" s="827"/>
      <c r="D643" s="827"/>
      <c r="E643" s="827"/>
      <c r="F643" s="827"/>
      <c r="G643" s="827"/>
    </row>
    <row r="644" spans="1:7">
      <c r="A644" s="827"/>
      <c r="B644" s="827"/>
      <c r="C644" s="827"/>
      <c r="D644" s="827"/>
      <c r="E644" s="827"/>
      <c r="F644" s="827"/>
      <c r="G644" s="827"/>
    </row>
    <row r="645" spans="1:7">
      <c r="A645" s="827"/>
      <c r="B645" s="827"/>
      <c r="C645" s="827"/>
      <c r="D645" s="827"/>
      <c r="E645" s="827"/>
      <c r="F645" s="827"/>
      <c r="G645" s="827"/>
    </row>
    <row r="646" spans="1:7">
      <c r="A646" s="827"/>
      <c r="B646" s="827"/>
      <c r="C646" s="827"/>
      <c r="D646" s="827"/>
      <c r="E646" s="827"/>
      <c r="F646" s="827"/>
      <c r="G646" s="827"/>
    </row>
    <row r="647" spans="1:7">
      <c r="A647" s="827"/>
      <c r="B647" s="827"/>
      <c r="C647" s="827"/>
      <c r="D647" s="827"/>
      <c r="E647" s="827"/>
      <c r="F647" s="827"/>
      <c r="G647" s="827"/>
    </row>
    <row r="648" spans="1:7">
      <c r="A648" s="827"/>
      <c r="B648" s="827"/>
      <c r="C648" s="827"/>
      <c r="D648" s="827"/>
      <c r="E648" s="827"/>
      <c r="F648" s="827"/>
      <c r="G648" s="827"/>
    </row>
    <row r="649" spans="1:7">
      <c r="A649" s="827"/>
      <c r="B649" s="827"/>
      <c r="C649" s="827"/>
      <c r="D649" s="827"/>
      <c r="E649" s="827"/>
      <c r="F649" s="827"/>
      <c r="G649" s="827"/>
    </row>
    <row r="650" spans="1:7">
      <c r="A650" s="827"/>
      <c r="B650" s="827"/>
      <c r="C650" s="827"/>
      <c r="D650" s="827"/>
      <c r="E650" s="827"/>
      <c r="F650" s="827"/>
      <c r="G650" s="827"/>
    </row>
    <row r="651" spans="1:7">
      <c r="A651" s="827"/>
      <c r="B651" s="827"/>
      <c r="C651" s="827"/>
      <c r="D651" s="827"/>
      <c r="E651" s="827"/>
      <c r="F651" s="827"/>
      <c r="G651" s="827"/>
    </row>
    <row r="652" spans="1:7">
      <c r="A652" s="827"/>
      <c r="B652" s="827"/>
      <c r="C652" s="827"/>
      <c r="D652" s="827"/>
      <c r="E652" s="827"/>
      <c r="F652" s="827"/>
      <c r="G652" s="827"/>
    </row>
    <row r="653" spans="1:7">
      <c r="A653" s="827"/>
      <c r="B653" s="827"/>
      <c r="C653" s="827"/>
      <c r="D653" s="827"/>
      <c r="E653" s="827"/>
      <c r="F653" s="827"/>
      <c r="G653" s="827"/>
    </row>
    <row r="654" spans="1:7">
      <c r="A654" s="827"/>
      <c r="B654" s="827"/>
      <c r="C654" s="827"/>
      <c r="D654" s="827"/>
      <c r="E654" s="827"/>
      <c r="F654" s="827"/>
      <c r="G654" s="827"/>
    </row>
    <row r="655" spans="1:7">
      <c r="A655" s="827"/>
      <c r="B655" s="827"/>
      <c r="C655" s="827"/>
      <c r="D655" s="827"/>
      <c r="E655" s="827"/>
      <c r="F655" s="827"/>
      <c r="G655" s="827"/>
    </row>
    <row r="656" spans="1:7">
      <c r="A656" s="827"/>
      <c r="B656" s="827"/>
      <c r="C656" s="827"/>
      <c r="D656" s="827"/>
      <c r="E656" s="827"/>
      <c r="F656" s="827"/>
      <c r="G656" s="827"/>
    </row>
    <row r="657" spans="1:7">
      <c r="A657" s="827"/>
      <c r="B657" s="827"/>
      <c r="C657" s="827"/>
      <c r="D657" s="827"/>
      <c r="E657" s="827"/>
      <c r="F657" s="827"/>
      <c r="G657" s="827"/>
    </row>
    <row r="658" spans="1:7">
      <c r="A658" s="827"/>
      <c r="B658" s="827"/>
      <c r="C658" s="827"/>
      <c r="D658" s="827"/>
      <c r="E658" s="827"/>
      <c r="F658" s="827"/>
      <c r="G658" s="827"/>
    </row>
    <row r="659" spans="1:7">
      <c r="A659" s="827"/>
      <c r="B659" s="827"/>
      <c r="C659" s="827"/>
      <c r="D659" s="827"/>
      <c r="E659" s="827"/>
      <c r="F659" s="827"/>
      <c r="G659" s="827"/>
    </row>
    <row r="660" spans="1:7">
      <c r="A660" s="827"/>
      <c r="B660" s="827"/>
      <c r="C660" s="827"/>
      <c r="D660" s="827"/>
      <c r="E660" s="827"/>
      <c r="F660" s="827"/>
      <c r="G660" s="827"/>
    </row>
    <row r="661" spans="1:7">
      <c r="A661" s="827"/>
      <c r="B661" s="827"/>
      <c r="C661" s="827"/>
      <c r="D661" s="827"/>
      <c r="E661" s="827"/>
      <c r="F661" s="827"/>
      <c r="G661" s="827"/>
    </row>
    <row r="662" spans="1:7">
      <c r="A662" s="827"/>
      <c r="B662" s="827"/>
      <c r="C662" s="827"/>
      <c r="D662" s="827"/>
      <c r="E662" s="827"/>
      <c r="F662" s="827"/>
      <c r="G662" s="827"/>
    </row>
    <row r="663" spans="1:7">
      <c r="A663" s="827"/>
      <c r="B663" s="827"/>
      <c r="C663" s="827"/>
      <c r="D663" s="827"/>
      <c r="E663" s="827"/>
      <c r="F663" s="827"/>
      <c r="G663" s="827"/>
    </row>
    <row r="664" spans="1:7">
      <c r="A664" s="827"/>
      <c r="B664" s="827"/>
      <c r="C664" s="827"/>
      <c r="D664" s="827"/>
      <c r="E664" s="827"/>
      <c r="F664" s="827"/>
      <c r="G664" s="827"/>
    </row>
    <row r="665" spans="1:7">
      <c r="A665" s="827"/>
      <c r="B665" s="827"/>
      <c r="C665" s="827"/>
      <c r="D665" s="827"/>
      <c r="E665" s="827"/>
      <c r="F665" s="827"/>
      <c r="G665" s="827"/>
    </row>
    <row r="666" spans="1:7">
      <c r="A666" s="827"/>
      <c r="B666" s="827"/>
      <c r="C666" s="827"/>
      <c r="D666" s="827"/>
      <c r="E666" s="827"/>
      <c r="F666" s="827"/>
      <c r="G666" s="827"/>
    </row>
    <row r="667" spans="1:7">
      <c r="A667" s="827"/>
      <c r="B667" s="827"/>
      <c r="C667" s="827"/>
      <c r="D667" s="827"/>
      <c r="E667" s="827"/>
      <c r="F667" s="827"/>
      <c r="G667" s="827"/>
    </row>
    <row r="668" spans="1:7">
      <c r="A668" s="827"/>
      <c r="B668" s="827"/>
      <c r="C668" s="827"/>
      <c r="D668" s="827"/>
      <c r="E668" s="827"/>
      <c r="F668" s="827"/>
      <c r="G668" s="827"/>
    </row>
    <row r="669" spans="1:7">
      <c r="A669" s="827"/>
      <c r="B669" s="827"/>
      <c r="C669" s="827"/>
      <c r="D669" s="827"/>
      <c r="E669" s="827"/>
      <c r="F669" s="827"/>
      <c r="G669" s="827"/>
    </row>
    <row r="670" spans="1:7">
      <c r="A670" s="827"/>
      <c r="B670" s="827"/>
      <c r="C670" s="827"/>
      <c r="D670" s="827"/>
      <c r="E670" s="827"/>
      <c r="F670" s="827"/>
      <c r="G670" s="827"/>
    </row>
    <row r="671" spans="1:7">
      <c r="A671" s="827"/>
      <c r="B671" s="827"/>
      <c r="C671" s="827"/>
      <c r="D671" s="827"/>
      <c r="E671" s="827"/>
      <c r="F671" s="827"/>
      <c r="G671" s="827"/>
    </row>
    <row r="672" spans="1:7">
      <c r="A672" s="827"/>
      <c r="B672" s="827"/>
      <c r="C672" s="827"/>
      <c r="D672" s="827"/>
      <c r="E672" s="827"/>
      <c r="F672" s="827"/>
      <c r="G672" s="827"/>
    </row>
    <row r="673" spans="1:7">
      <c r="A673" s="827"/>
      <c r="B673" s="827"/>
      <c r="C673" s="827"/>
      <c r="D673" s="827"/>
      <c r="E673" s="827"/>
      <c r="F673" s="827"/>
      <c r="G673" s="827"/>
    </row>
    <row r="674" spans="1:7">
      <c r="A674" s="827"/>
      <c r="B674" s="827"/>
      <c r="C674" s="827"/>
      <c r="D674" s="827"/>
      <c r="E674" s="827"/>
      <c r="F674" s="827"/>
      <c r="G674" s="827"/>
    </row>
    <row r="675" spans="1:7">
      <c r="A675" s="827"/>
      <c r="B675" s="827"/>
      <c r="C675" s="827"/>
      <c r="D675" s="827"/>
      <c r="E675" s="827"/>
      <c r="F675" s="827"/>
      <c r="G675" s="827"/>
    </row>
    <row r="676" spans="1:7">
      <c r="A676" s="827"/>
      <c r="B676" s="827"/>
      <c r="C676" s="827"/>
      <c r="D676" s="827"/>
      <c r="E676" s="827"/>
      <c r="F676" s="827"/>
      <c r="G676" s="827"/>
    </row>
    <row r="677" spans="1:7">
      <c r="A677" s="827"/>
      <c r="B677" s="827"/>
      <c r="C677" s="827"/>
      <c r="D677" s="827"/>
      <c r="E677" s="827"/>
      <c r="F677" s="827"/>
      <c r="G677" s="827"/>
    </row>
    <row r="678" spans="1:7">
      <c r="A678" s="827"/>
      <c r="B678" s="827"/>
      <c r="C678" s="827"/>
      <c r="D678" s="827"/>
      <c r="E678" s="827"/>
      <c r="F678" s="827"/>
      <c r="G678" s="827"/>
    </row>
    <row r="679" spans="1:7">
      <c r="A679" s="827"/>
      <c r="B679" s="827"/>
      <c r="C679" s="827"/>
      <c r="D679" s="827"/>
      <c r="E679" s="827"/>
      <c r="F679" s="827"/>
      <c r="G679" s="827"/>
    </row>
    <row r="680" spans="1:7">
      <c r="A680" s="827"/>
      <c r="B680" s="827"/>
      <c r="C680" s="827"/>
      <c r="D680" s="827"/>
      <c r="E680" s="827"/>
      <c r="F680" s="827"/>
      <c r="G680" s="827"/>
    </row>
    <row r="681" spans="1:7">
      <c r="A681" s="827"/>
      <c r="B681" s="827"/>
      <c r="C681" s="827"/>
      <c r="D681" s="827"/>
      <c r="E681" s="827"/>
      <c r="F681" s="827"/>
      <c r="G681" s="827"/>
    </row>
    <row r="682" spans="1:7">
      <c r="A682" s="827"/>
      <c r="B682" s="827"/>
      <c r="C682" s="827"/>
      <c r="D682" s="827"/>
      <c r="E682" s="827"/>
      <c r="F682" s="827"/>
      <c r="G682" s="827"/>
    </row>
    <row r="683" spans="1:7">
      <c r="A683" s="827"/>
      <c r="B683" s="827"/>
      <c r="C683" s="827"/>
      <c r="D683" s="827"/>
      <c r="E683" s="827"/>
      <c r="F683" s="827"/>
      <c r="G683" s="827"/>
    </row>
    <row r="684" spans="1:7">
      <c r="A684" s="827"/>
      <c r="B684" s="827"/>
      <c r="C684" s="827"/>
      <c r="D684" s="827"/>
      <c r="E684" s="827"/>
      <c r="F684" s="827"/>
      <c r="G684" s="827"/>
    </row>
    <row r="685" spans="1:7">
      <c r="A685" s="827"/>
      <c r="B685" s="827"/>
      <c r="C685" s="827"/>
      <c r="D685" s="827"/>
      <c r="E685" s="827"/>
      <c r="F685" s="827"/>
      <c r="G685" s="827"/>
    </row>
    <row r="686" spans="1:7">
      <c r="A686" s="827"/>
      <c r="B686" s="827"/>
      <c r="C686" s="827"/>
      <c r="D686" s="827"/>
      <c r="E686" s="827"/>
      <c r="F686" s="827"/>
      <c r="G686" s="827"/>
    </row>
    <row r="687" spans="1:7">
      <c r="A687" s="827"/>
      <c r="B687" s="827"/>
      <c r="C687" s="827"/>
      <c r="D687" s="827"/>
      <c r="E687" s="827"/>
      <c r="F687" s="827"/>
      <c r="G687" s="827"/>
    </row>
    <row r="688" spans="1:7">
      <c r="A688" s="827"/>
      <c r="B688" s="827"/>
      <c r="C688" s="827"/>
      <c r="D688" s="827"/>
      <c r="E688" s="827"/>
      <c r="F688" s="827"/>
      <c r="G688" s="827"/>
    </row>
    <row r="689" spans="1:7">
      <c r="A689" s="827"/>
      <c r="B689" s="827"/>
      <c r="C689" s="827"/>
      <c r="D689" s="827"/>
      <c r="E689" s="827"/>
      <c r="F689" s="827"/>
      <c r="G689" s="827"/>
    </row>
    <row r="690" spans="1:7">
      <c r="A690" s="827"/>
      <c r="B690" s="827"/>
      <c r="C690" s="827"/>
      <c r="D690" s="827"/>
      <c r="E690" s="827"/>
      <c r="F690" s="827"/>
      <c r="G690" s="827"/>
    </row>
    <row r="691" spans="1:7">
      <c r="A691" s="827"/>
      <c r="B691" s="827"/>
      <c r="C691" s="827"/>
      <c r="D691" s="827"/>
      <c r="E691" s="827"/>
      <c r="F691" s="827"/>
      <c r="G691" s="827"/>
    </row>
    <row r="692" spans="1:7">
      <c r="A692" s="827"/>
      <c r="B692" s="827"/>
      <c r="C692" s="827"/>
      <c r="D692" s="827"/>
      <c r="E692" s="827"/>
      <c r="F692" s="827"/>
      <c r="G692" s="827"/>
    </row>
    <row r="693" spans="1:7">
      <c r="A693" s="827"/>
      <c r="B693" s="827"/>
      <c r="C693" s="827"/>
      <c r="D693" s="827"/>
      <c r="E693" s="827"/>
      <c r="F693" s="827"/>
      <c r="G693" s="827"/>
    </row>
    <row r="694" spans="1:7">
      <c r="A694" s="827"/>
      <c r="B694" s="827"/>
      <c r="C694" s="827"/>
      <c r="D694" s="827"/>
      <c r="E694" s="827"/>
      <c r="F694" s="827"/>
      <c r="G694" s="827"/>
    </row>
    <row r="695" spans="1:7">
      <c r="A695" s="827"/>
      <c r="B695" s="827"/>
      <c r="C695" s="827"/>
      <c r="D695" s="827"/>
      <c r="E695" s="827"/>
      <c r="F695" s="827"/>
      <c r="G695" s="827"/>
    </row>
    <row r="696" spans="1:7">
      <c r="A696" s="827"/>
      <c r="B696" s="827"/>
      <c r="C696" s="827"/>
      <c r="D696" s="827"/>
      <c r="E696" s="827"/>
      <c r="F696" s="827"/>
      <c r="G696" s="827"/>
    </row>
    <row r="697" spans="1:7">
      <c r="A697" s="827"/>
      <c r="B697" s="827"/>
      <c r="C697" s="827"/>
      <c r="D697" s="827"/>
      <c r="E697" s="827"/>
      <c r="F697" s="827"/>
      <c r="G697" s="827"/>
    </row>
    <row r="698" spans="1:7">
      <c r="A698" s="827"/>
      <c r="B698" s="827"/>
      <c r="C698" s="827"/>
      <c r="D698" s="827"/>
      <c r="E698" s="827"/>
      <c r="F698" s="827"/>
      <c r="G698" s="827"/>
    </row>
    <row r="699" spans="1:7">
      <c r="A699" s="827"/>
      <c r="B699" s="827"/>
      <c r="C699" s="827"/>
      <c r="D699" s="827"/>
      <c r="E699" s="827"/>
      <c r="F699" s="827"/>
      <c r="G699" s="827"/>
    </row>
    <row r="700" spans="1:7">
      <c r="A700" s="827"/>
      <c r="B700" s="827"/>
      <c r="C700" s="827"/>
      <c r="D700" s="827"/>
      <c r="E700" s="827"/>
      <c r="F700" s="827"/>
      <c r="G700" s="827"/>
    </row>
    <row r="701" spans="1:7">
      <c r="A701" s="827"/>
      <c r="B701" s="827"/>
      <c r="C701" s="827"/>
      <c r="D701" s="827"/>
      <c r="E701" s="827"/>
      <c r="F701" s="827"/>
      <c r="G701" s="827"/>
    </row>
    <row r="702" spans="1:7">
      <c r="A702" s="827"/>
      <c r="B702" s="827"/>
      <c r="C702" s="827"/>
      <c r="D702" s="827"/>
      <c r="E702" s="827"/>
      <c r="F702" s="827"/>
      <c r="G702" s="827"/>
    </row>
    <row r="703" spans="1:7">
      <c r="A703" s="827"/>
      <c r="B703" s="827"/>
      <c r="C703" s="827"/>
      <c r="D703" s="827"/>
      <c r="E703" s="827"/>
      <c r="F703" s="827"/>
      <c r="G703" s="827"/>
    </row>
    <row r="704" spans="1:7">
      <c r="A704" s="827"/>
      <c r="B704" s="827"/>
      <c r="C704" s="827"/>
      <c r="D704" s="827"/>
      <c r="E704" s="827"/>
      <c r="F704" s="827"/>
      <c r="G704" s="827"/>
    </row>
    <row r="705" spans="1:7">
      <c r="A705" s="827"/>
      <c r="B705" s="827"/>
      <c r="C705" s="827"/>
      <c r="D705" s="827"/>
      <c r="E705" s="827"/>
      <c r="F705" s="827"/>
      <c r="G705" s="827"/>
    </row>
    <row r="706" spans="1:7">
      <c r="A706" s="827"/>
      <c r="B706" s="827"/>
      <c r="C706" s="827"/>
      <c r="D706" s="827"/>
      <c r="E706" s="827"/>
      <c r="F706" s="827"/>
      <c r="G706" s="827"/>
    </row>
    <row r="707" spans="1:7">
      <c r="A707" s="827"/>
      <c r="B707" s="827"/>
      <c r="C707" s="827"/>
      <c r="D707" s="827"/>
      <c r="E707" s="827"/>
      <c r="F707" s="827"/>
      <c r="G707" s="827"/>
    </row>
    <row r="708" spans="1:7">
      <c r="A708" s="827"/>
      <c r="B708" s="827"/>
      <c r="C708" s="827"/>
      <c r="D708" s="827"/>
      <c r="E708" s="827"/>
      <c r="F708" s="827"/>
      <c r="G708" s="827"/>
    </row>
    <row r="709" spans="1:7">
      <c r="A709" s="827"/>
      <c r="B709" s="827"/>
      <c r="C709" s="827"/>
      <c r="D709" s="827"/>
      <c r="E709" s="827"/>
      <c r="F709" s="827"/>
      <c r="G709" s="827"/>
    </row>
    <row r="710" spans="1:7">
      <c r="A710" s="827"/>
      <c r="B710" s="827"/>
      <c r="C710" s="827"/>
      <c r="D710" s="827"/>
      <c r="E710" s="827"/>
      <c r="F710" s="827"/>
      <c r="G710" s="827"/>
    </row>
    <row r="711" spans="1:7">
      <c r="A711" s="827"/>
      <c r="B711" s="827"/>
      <c r="C711" s="827"/>
      <c r="D711" s="827"/>
      <c r="E711" s="827"/>
      <c r="F711" s="827"/>
      <c r="G711" s="827"/>
    </row>
    <row r="712" spans="1:7">
      <c r="A712" s="827"/>
      <c r="B712" s="827"/>
      <c r="C712" s="827"/>
      <c r="D712" s="827"/>
      <c r="E712" s="827"/>
      <c r="F712" s="827"/>
      <c r="G712" s="827"/>
    </row>
    <row r="713" spans="1:7">
      <c r="A713" s="827"/>
      <c r="B713" s="827"/>
      <c r="C713" s="827"/>
      <c r="D713" s="827"/>
      <c r="E713" s="827"/>
      <c r="F713" s="827"/>
      <c r="G713" s="827"/>
    </row>
    <row r="714" spans="1:7">
      <c r="A714" s="827"/>
      <c r="B714" s="827"/>
      <c r="C714" s="827"/>
      <c r="D714" s="827"/>
      <c r="E714" s="827"/>
      <c r="F714" s="827"/>
      <c r="G714" s="827"/>
    </row>
    <row r="715" spans="1:7">
      <c r="A715" s="827"/>
      <c r="B715" s="827"/>
      <c r="C715" s="827"/>
      <c r="D715" s="827"/>
      <c r="E715" s="827"/>
      <c r="F715" s="827"/>
      <c r="G715" s="827"/>
    </row>
    <row r="716" spans="1:7">
      <c r="A716" s="827"/>
      <c r="B716" s="827"/>
      <c r="C716" s="827"/>
      <c r="D716" s="827"/>
      <c r="E716" s="827"/>
      <c r="F716" s="827"/>
      <c r="G716" s="827"/>
    </row>
    <row r="717" spans="1:7">
      <c r="A717" s="827"/>
      <c r="B717" s="827"/>
      <c r="C717" s="827"/>
      <c r="D717" s="827"/>
      <c r="E717" s="827"/>
      <c r="F717" s="827"/>
      <c r="G717" s="827"/>
    </row>
    <row r="718" spans="1:7">
      <c r="A718" s="827"/>
      <c r="B718" s="827"/>
      <c r="C718" s="827"/>
      <c r="D718" s="827"/>
      <c r="E718" s="827"/>
      <c r="F718" s="827"/>
      <c r="G718" s="827"/>
    </row>
    <row r="719" spans="1:7">
      <c r="A719" s="827"/>
      <c r="B719" s="827"/>
      <c r="C719" s="827"/>
      <c r="D719" s="827"/>
      <c r="E719" s="827"/>
      <c r="F719" s="827"/>
      <c r="G719" s="827"/>
    </row>
    <row r="720" spans="1:7">
      <c r="A720" s="827"/>
      <c r="B720" s="827"/>
      <c r="C720" s="827"/>
      <c r="D720" s="827"/>
      <c r="E720" s="827"/>
      <c r="F720" s="827"/>
      <c r="G720" s="827"/>
    </row>
    <row r="721" spans="1:7">
      <c r="A721" s="827"/>
      <c r="B721" s="827"/>
      <c r="C721" s="827"/>
      <c r="D721" s="827"/>
      <c r="E721" s="827"/>
      <c r="F721" s="827"/>
      <c r="G721" s="827"/>
    </row>
    <row r="722" spans="1:7">
      <c r="A722" s="827"/>
      <c r="B722" s="827"/>
      <c r="C722" s="827"/>
      <c r="D722" s="827"/>
      <c r="E722" s="827"/>
      <c r="F722" s="827"/>
      <c r="G722" s="827"/>
    </row>
    <row r="723" spans="1:7">
      <c r="A723" s="827"/>
      <c r="B723" s="827"/>
      <c r="C723" s="827"/>
      <c r="D723" s="827"/>
      <c r="E723" s="827"/>
      <c r="F723" s="827"/>
      <c r="G723" s="827"/>
    </row>
    <row r="724" spans="1:7">
      <c r="A724" s="827"/>
      <c r="B724" s="827"/>
      <c r="C724" s="827"/>
      <c r="D724" s="827"/>
      <c r="E724" s="827"/>
      <c r="F724" s="827"/>
      <c r="G724" s="827"/>
    </row>
    <row r="725" spans="1:7">
      <c r="A725" s="827"/>
      <c r="B725" s="827"/>
      <c r="C725" s="827"/>
      <c r="D725" s="827"/>
      <c r="E725" s="827"/>
      <c r="F725" s="827"/>
      <c r="G725" s="827"/>
    </row>
    <row r="726" spans="1:7">
      <c r="A726" s="827"/>
      <c r="B726" s="827"/>
      <c r="C726" s="827"/>
      <c r="D726" s="827"/>
      <c r="E726" s="827"/>
      <c r="F726" s="827"/>
      <c r="G726" s="827"/>
    </row>
    <row r="727" spans="1:7">
      <c r="A727" s="827"/>
      <c r="B727" s="827"/>
      <c r="C727" s="827"/>
      <c r="D727" s="827"/>
      <c r="E727" s="827"/>
      <c r="F727" s="827"/>
      <c r="G727" s="827"/>
    </row>
    <row r="728" spans="1:7">
      <c r="A728" s="827"/>
      <c r="B728" s="827"/>
      <c r="C728" s="827"/>
      <c r="D728" s="827"/>
      <c r="E728" s="827"/>
      <c r="F728" s="827"/>
      <c r="G728" s="827"/>
    </row>
    <row r="729" spans="1:7">
      <c r="A729" s="827"/>
      <c r="B729" s="827"/>
      <c r="C729" s="827"/>
      <c r="D729" s="827"/>
      <c r="E729" s="827"/>
      <c r="F729" s="827"/>
      <c r="G729" s="827"/>
    </row>
    <row r="730" spans="1:7">
      <c r="A730" s="827"/>
      <c r="B730" s="827"/>
      <c r="C730" s="827"/>
      <c r="D730" s="827"/>
      <c r="E730" s="827"/>
      <c r="F730" s="827"/>
      <c r="G730" s="827"/>
    </row>
    <row r="731" spans="1:7">
      <c r="A731" s="827"/>
      <c r="B731" s="827"/>
      <c r="C731" s="827"/>
      <c r="D731" s="827"/>
      <c r="E731" s="827"/>
      <c r="F731" s="827"/>
      <c r="G731" s="827"/>
    </row>
    <row r="732" spans="1:7">
      <c r="A732" s="827"/>
      <c r="B732" s="827"/>
      <c r="C732" s="827"/>
      <c r="D732" s="827"/>
      <c r="E732" s="827"/>
      <c r="F732" s="827"/>
      <c r="G732" s="827"/>
    </row>
    <row r="733" spans="1:7">
      <c r="A733" s="827"/>
      <c r="B733" s="827"/>
      <c r="C733" s="827"/>
      <c r="D733" s="827"/>
      <c r="E733" s="827"/>
      <c r="F733" s="827"/>
      <c r="G733" s="827"/>
    </row>
    <row r="734" spans="1:7">
      <c r="A734" s="827"/>
      <c r="B734" s="827"/>
      <c r="C734" s="827"/>
      <c r="D734" s="827"/>
      <c r="E734" s="827"/>
      <c r="F734" s="827"/>
      <c r="G734" s="827"/>
    </row>
    <row r="735" spans="1:7">
      <c r="A735" s="827"/>
      <c r="B735" s="827"/>
      <c r="C735" s="827"/>
      <c r="D735" s="827"/>
      <c r="E735" s="827"/>
      <c r="F735" s="827"/>
      <c r="G735" s="827"/>
    </row>
    <row r="736" spans="1:7">
      <c r="A736" s="827"/>
      <c r="B736" s="827"/>
      <c r="C736" s="827"/>
      <c r="D736" s="827"/>
      <c r="E736" s="827"/>
      <c r="F736" s="827"/>
      <c r="G736" s="827"/>
    </row>
    <row r="737" spans="1:7">
      <c r="A737" s="827"/>
      <c r="B737" s="827"/>
      <c r="C737" s="827"/>
      <c r="D737" s="827"/>
      <c r="E737" s="827"/>
      <c r="F737" s="827"/>
      <c r="G737" s="827"/>
    </row>
    <row r="738" spans="1:7">
      <c r="A738" s="827"/>
      <c r="B738" s="827"/>
      <c r="C738" s="827"/>
      <c r="D738" s="827"/>
      <c r="E738" s="827"/>
      <c r="F738" s="827"/>
      <c r="G738" s="827"/>
    </row>
    <row r="739" spans="1:7">
      <c r="A739" s="827"/>
      <c r="B739" s="827"/>
      <c r="C739" s="827"/>
      <c r="D739" s="827"/>
      <c r="E739" s="827"/>
      <c r="F739" s="827"/>
      <c r="G739" s="827"/>
    </row>
    <row r="740" spans="1:7">
      <c r="A740" s="827"/>
      <c r="B740" s="827"/>
      <c r="C740" s="827"/>
      <c r="D740" s="827"/>
      <c r="E740" s="827"/>
      <c r="F740" s="827"/>
      <c r="G740" s="827"/>
    </row>
    <row r="741" spans="1:7">
      <c r="A741" s="827"/>
      <c r="B741" s="827"/>
      <c r="C741" s="827"/>
      <c r="D741" s="827"/>
      <c r="E741" s="827"/>
      <c r="F741" s="827"/>
      <c r="G741" s="827"/>
    </row>
    <row r="742" spans="1:7">
      <c r="A742" s="827"/>
      <c r="B742" s="827"/>
      <c r="C742" s="827"/>
      <c r="D742" s="827"/>
      <c r="E742" s="827"/>
      <c r="F742" s="827"/>
      <c r="G742" s="827"/>
    </row>
    <row r="743" spans="1:7">
      <c r="A743" s="827"/>
      <c r="B743" s="827"/>
      <c r="C743" s="827"/>
      <c r="D743" s="827"/>
      <c r="E743" s="827"/>
      <c r="F743" s="827"/>
      <c r="G743" s="827"/>
    </row>
    <row r="744" spans="1:7">
      <c r="A744" s="827"/>
      <c r="B744" s="827"/>
      <c r="C744" s="827"/>
      <c r="D744" s="827"/>
      <c r="E744" s="827"/>
      <c r="F744" s="827"/>
      <c r="G744" s="827"/>
    </row>
    <row r="745" spans="1:7">
      <c r="A745" s="827"/>
      <c r="B745" s="827"/>
      <c r="C745" s="827"/>
      <c r="D745" s="827"/>
      <c r="E745" s="827"/>
      <c r="F745" s="827"/>
      <c r="G745" s="827"/>
    </row>
    <row r="746" spans="1:7">
      <c r="A746" s="827"/>
      <c r="B746" s="827"/>
      <c r="C746" s="827"/>
      <c r="D746" s="827"/>
      <c r="E746" s="827"/>
      <c r="F746" s="827"/>
      <c r="G746" s="827"/>
    </row>
    <row r="747" spans="1:7">
      <c r="A747" s="827"/>
      <c r="B747" s="827"/>
      <c r="C747" s="827"/>
      <c r="D747" s="827"/>
      <c r="E747" s="827"/>
      <c r="F747" s="827"/>
      <c r="G747" s="827"/>
    </row>
    <row r="748" spans="1:7">
      <c r="A748" s="827"/>
      <c r="B748" s="827"/>
      <c r="C748" s="827"/>
      <c r="D748" s="827"/>
      <c r="E748" s="827"/>
      <c r="F748" s="827"/>
      <c r="G748" s="827"/>
    </row>
    <row r="749" spans="1:7">
      <c r="A749" s="827"/>
      <c r="B749" s="827"/>
      <c r="C749" s="827"/>
      <c r="D749" s="827"/>
      <c r="E749" s="827"/>
      <c r="F749" s="827"/>
      <c r="G749" s="827"/>
    </row>
    <row r="750" spans="1:7">
      <c r="A750" s="827"/>
      <c r="B750" s="827"/>
      <c r="C750" s="827"/>
      <c r="D750" s="827"/>
      <c r="E750" s="827"/>
      <c r="F750" s="827"/>
      <c r="G750" s="827"/>
    </row>
    <row r="751" spans="1:7">
      <c r="A751" s="827"/>
      <c r="B751" s="827"/>
      <c r="C751" s="827"/>
      <c r="D751" s="827"/>
      <c r="E751" s="827"/>
      <c r="F751" s="827"/>
      <c r="G751" s="827"/>
    </row>
    <row r="752" spans="1:7">
      <c r="A752" s="827"/>
      <c r="B752" s="827"/>
      <c r="C752" s="827"/>
      <c r="D752" s="827"/>
      <c r="E752" s="827"/>
      <c r="F752" s="827"/>
      <c r="G752" s="827"/>
    </row>
    <row r="753" spans="1:7">
      <c r="A753" s="827"/>
      <c r="B753" s="827"/>
      <c r="C753" s="827"/>
      <c r="D753" s="827"/>
      <c r="E753" s="827"/>
      <c r="F753" s="827"/>
      <c r="G753" s="827"/>
    </row>
    <row r="754" spans="1:7">
      <c r="A754" s="827"/>
      <c r="B754" s="827"/>
      <c r="C754" s="827"/>
      <c r="D754" s="827"/>
      <c r="E754" s="827"/>
      <c r="F754" s="827"/>
      <c r="G754" s="827"/>
    </row>
    <row r="755" spans="1:7">
      <c r="A755" s="827"/>
      <c r="B755" s="827"/>
      <c r="C755" s="827"/>
      <c r="D755" s="827"/>
      <c r="E755" s="827"/>
      <c r="F755" s="827"/>
      <c r="G755" s="827"/>
    </row>
    <row r="756" spans="1:7">
      <c r="A756" s="827"/>
      <c r="B756" s="827"/>
      <c r="C756" s="827"/>
      <c r="D756" s="827"/>
      <c r="E756" s="827"/>
      <c r="F756" s="827"/>
      <c r="G756" s="827"/>
    </row>
    <row r="757" spans="1:7">
      <c r="A757" s="827"/>
      <c r="B757" s="827"/>
      <c r="C757" s="827"/>
      <c r="D757" s="827"/>
      <c r="E757" s="827"/>
      <c r="F757" s="827"/>
      <c r="G757" s="827"/>
    </row>
    <row r="758" spans="1:7">
      <c r="A758" s="827"/>
      <c r="B758" s="827"/>
      <c r="C758" s="827"/>
      <c r="D758" s="827"/>
      <c r="E758" s="827"/>
      <c r="F758" s="827"/>
      <c r="G758" s="827"/>
    </row>
    <row r="759" spans="1:7">
      <c r="A759" s="827"/>
      <c r="B759" s="827"/>
      <c r="C759" s="827"/>
      <c r="D759" s="827"/>
      <c r="E759" s="827"/>
      <c r="F759" s="827"/>
      <c r="G759" s="827"/>
    </row>
    <row r="760" spans="1:7">
      <c r="A760" s="827"/>
      <c r="B760" s="827"/>
      <c r="C760" s="827"/>
      <c r="D760" s="827"/>
      <c r="E760" s="827"/>
      <c r="F760" s="827"/>
      <c r="G760" s="827"/>
    </row>
    <row r="761" spans="1:7">
      <c r="A761" s="827"/>
      <c r="B761" s="827"/>
      <c r="C761" s="827"/>
      <c r="D761" s="827"/>
      <c r="E761" s="827"/>
      <c r="F761" s="827"/>
      <c r="G761" s="827"/>
    </row>
    <row r="762" spans="1:7">
      <c r="A762" s="827"/>
      <c r="B762" s="827"/>
      <c r="C762" s="827"/>
      <c r="D762" s="827"/>
      <c r="E762" s="827"/>
      <c r="F762" s="827"/>
      <c r="G762" s="827"/>
    </row>
    <row r="763" spans="1:7">
      <c r="A763" s="827"/>
      <c r="B763" s="827"/>
      <c r="C763" s="827"/>
      <c r="D763" s="827"/>
      <c r="E763" s="827"/>
      <c r="F763" s="827"/>
      <c r="G763" s="827"/>
    </row>
    <row r="764" spans="1:7">
      <c r="A764" s="827"/>
      <c r="B764" s="827"/>
      <c r="C764" s="827"/>
      <c r="D764" s="827"/>
      <c r="E764" s="827"/>
      <c r="F764" s="827"/>
      <c r="G764" s="827"/>
    </row>
    <row r="765" spans="1:7">
      <c r="A765" s="827"/>
      <c r="B765" s="827"/>
      <c r="C765" s="827"/>
      <c r="D765" s="827"/>
      <c r="E765" s="827"/>
      <c r="F765" s="827"/>
      <c r="G765" s="827"/>
    </row>
    <row r="766" spans="1:7">
      <c r="A766" s="827"/>
      <c r="B766" s="827"/>
      <c r="C766" s="827"/>
      <c r="D766" s="827"/>
      <c r="E766" s="827"/>
      <c r="F766" s="827"/>
      <c r="G766" s="827"/>
    </row>
    <row r="767" spans="1:7">
      <c r="A767" s="827"/>
      <c r="B767" s="827"/>
      <c r="C767" s="827"/>
      <c r="D767" s="827"/>
      <c r="E767" s="827"/>
      <c r="F767" s="827"/>
      <c r="G767" s="827"/>
    </row>
    <row r="768" spans="1:7">
      <c r="A768" s="827"/>
      <c r="B768" s="827"/>
      <c r="C768" s="827"/>
      <c r="D768" s="827"/>
      <c r="E768" s="827"/>
      <c r="F768" s="827"/>
      <c r="G768" s="827"/>
    </row>
    <row r="769" spans="1:7">
      <c r="A769" s="827"/>
      <c r="B769" s="827"/>
      <c r="C769" s="827"/>
      <c r="D769" s="827"/>
      <c r="E769" s="827"/>
      <c r="F769" s="827"/>
      <c r="G769" s="827"/>
    </row>
    <row r="770" spans="1:7">
      <c r="A770" s="827"/>
      <c r="B770" s="827"/>
      <c r="C770" s="827"/>
      <c r="D770" s="827"/>
      <c r="E770" s="827"/>
      <c r="F770" s="827"/>
      <c r="G770" s="827"/>
    </row>
    <row r="771" spans="1:7">
      <c r="A771" s="827"/>
      <c r="B771" s="827"/>
      <c r="C771" s="827"/>
      <c r="D771" s="827"/>
      <c r="E771" s="827"/>
      <c r="F771" s="827"/>
      <c r="G771" s="827"/>
    </row>
    <row r="772" spans="1:7">
      <c r="A772" s="827"/>
      <c r="B772" s="827"/>
      <c r="C772" s="827"/>
      <c r="D772" s="827"/>
      <c r="E772" s="827"/>
      <c r="F772" s="827"/>
      <c r="G772" s="827"/>
    </row>
    <row r="773" spans="1:7">
      <c r="A773" s="827"/>
      <c r="B773" s="827"/>
      <c r="C773" s="827"/>
      <c r="D773" s="827"/>
      <c r="E773" s="827"/>
      <c r="F773" s="827"/>
      <c r="G773" s="827"/>
    </row>
    <row r="774" spans="1:7">
      <c r="A774" s="827"/>
      <c r="B774" s="827"/>
      <c r="C774" s="827"/>
      <c r="D774" s="827"/>
      <c r="E774" s="827"/>
      <c r="F774" s="827"/>
      <c r="G774" s="827"/>
    </row>
    <row r="775" spans="1:7">
      <c r="A775" s="827"/>
      <c r="B775" s="827"/>
      <c r="C775" s="827"/>
      <c r="D775" s="827"/>
      <c r="E775" s="827"/>
      <c r="F775" s="827"/>
      <c r="G775" s="827"/>
    </row>
    <row r="776" spans="1:7">
      <c r="A776" s="827"/>
      <c r="B776" s="827"/>
      <c r="C776" s="827"/>
      <c r="D776" s="827"/>
      <c r="E776" s="827"/>
      <c r="F776" s="827"/>
      <c r="G776" s="827"/>
    </row>
    <row r="777" spans="1:7">
      <c r="A777" s="827"/>
      <c r="B777" s="827"/>
      <c r="C777" s="827"/>
      <c r="D777" s="827"/>
      <c r="E777" s="827"/>
      <c r="F777" s="827"/>
      <c r="G777" s="827"/>
    </row>
    <row r="778" spans="1:7">
      <c r="A778" s="827"/>
      <c r="B778" s="827"/>
      <c r="C778" s="827"/>
      <c r="D778" s="827"/>
      <c r="E778" s="827"/>
      <c r="F778" s="827"/>
      <c r="G778" s="827"/>
    </row>
    <row r="779" spans="1:7">
      <c r="A779" s="827"/>
      <c r="B779" s="827"/>
      <c r="C779" s="827"/>
      <c r="D779" s="827"/>
      <c r="E779" s="827"/>
      <c r="F779" s="827"/>
      <c r="G779" s="827"/>
    </row>
    <row r="780" spans="1:7">
      <c r="A780" s="827"/>
      <c r="B780" s="827"/>
      <c r="C780" s="827"/>
      <c r="D780" s="827"/>
      <c r="E780" s="827"/>
      <c r="F780" s="827"/>
      <c r="G780" s="827"/>
    </row>
    <row r="781" spans="1:7">
      <c r="A781" s="827"/>
      <c r="B781" s="827"/>
      <c r="C781" s="827"/>
      <c r="D781" s="827"/>
      <c r="E781" s="827"/>
      <c r="F781" s="827"/>
      <c r="G781" s="827"/>
    </row>
    <row r="782" spans="1:7">
      <c r="A782" s="827"/>
      <c r="B782" s="827"/>
      <c r="C782" s="827"/>
      <c r="D782" s="827"/>
      <c r="E782" s="827"/>
      <c r="F782" s="827"/>
      <c r="G782" s="827"/>
    </row>
    <row r="783" spans="1:7">
      <c r="A783" s="827"/>
      <c r="B783" s="827"/>
      <c r="C783" s="827"/>
      <c r="D783" s="827"/>
      <c r="E783" s="827"/>
      <c r="F783" s="827"/>
      <c r="G783" s="827"/>
    </row>
    <row r="784" spans="1:7">
      <c r="A784" s="827"/>
      <c r="B784" s="827"/>
      <c r="C784" s="827"/>
      <c r="D784" s="827"/>
      <c r="E784" s="827"/>
      <c r="F784" s="827"/>
      <c r="G784" s="827"/>
    </row>
    <row r="785" spans="1:7">
      <c r="A785" s="827"/>
      <c r="B785" s="827"/>
      <c r="C785" s="827"/>
      <c r="D785" s="827"/>
      <c r="E785" s="827"/>
      <c r="F785" s="827"/>
      <c r="G785" s="827"/>
    </row>
    <row r="786" spans="1:7">
      <c r="A786" s="827"/>
      <c r="B786" s="827"/>
      <c r="C786" s="827"/>
      <c r="D786" s="827"/>
      <c r="E786" s="827"/>
      <c r="F786" s="827"/>
      <c r="G786" s="827"/>
    </row>
    <row r="787" spans="1:7">
      <c r="A787" s="827"/>
      <c r="B787" s="827"/>
      <c r="C787" s="827"/>
      <c r="D787" s="827"/>
      <c r="E787" s="827"/>
      <c r="F787" s="827"/>
      <c r="G787" s="827"/>
    </row>
    <row r="788" spans="1:7">
      <c r="A788" s="827"/>
      <c r="B788" s="827"/>
      <c r="C788" s="827"/>
      <c r="D788" s="827"/>
      <c r="E788" s="827"/>
      <c r="F788" s="827"/>
      <c r="G788" s="827"/>
    </row>
    <row r="789" spans="1:7">
      <c r="A789" s="827"/>
      <c r="B789" s="827"/>
      <c r="C789" s="827"/>
      <c r="D789" s="827"/>
      <c r="E789" s="827"/>
      <c r="F789" s="827"/>
      <c r="G789" s="827"/>
    </row>
    <row r="790" spans="1:7">
      <c r="A790" s="827"/>
      <c r="B790" s="827"/>
      <c r="C790" s="827"/>
      <c r="D790" s="827"/>
      <c r="E790" s="827"/>
      <c r="F790" s="827"/>
      <c r="G790" s="827"/>
    </row>
    <row r="791" spans="1:7">
      <c r="A791" s="827"/>
      <c r="B791" s="827"/>
      <c r="C791" s="827"/>
      <c r="D791" s="827"/>
      <c r="E791" s="827"/>
      <c r="F791" s="827"/>
      <c r="G791" s="827"/>
    </row>
    <row r="792" spans="1:7">
      <c r="A792" s="827"/>
      <c r="B792" s="827"/>
      <c r="C792" s="827"/>
      <c r="D792" s="827"/>
      <c r="E792" s="827"/>
      <c r="F792" s="827"/>
      <c r="G792" s="827"/>
    </row>
    <row r="793" spans="1:7">
      <c r="A793" s="827"/>
      <c r="B793" s="827"/>
      <c r="C793" s="827"/>
      <c r="D793" s="827"/>
      <c r="E793" s="827"/>
      <c r="F793" s="827"/>
      <c r="G793" s="827"/>
    </row>
    <row r="794" spans="1:7">
      <c r="A794" s="827"/>
      <c r="B794" s="827"/>
      <c r="C794" s="827"/>
      <c r="D794" s="827"/>
      <c r="E794" s="827"/>
      <c r="F794" s="827"/>
      <c r="G794" s="827"/>
    </row>
    <row r="795" spans="1:7">
      <c r="A795" s="827"/>
      <c r="B795" s="827"/>
      <c r="C795" s="827"/>
      <c r="D795" s="827"/>
      <c r="E795" s="827"/>
      <c r="F795" s="827"/>
      <c r="G795" s="827"/>
    </row>
    <row r="796" spans="1:7">
      <c r="A796" s="827"/>
      <c r="B796" s="827"/>
      <c r="C796" s="827"/>
      <c r="D796" s="827"/>
      <c r="E796" s="827"/>
      <c r="F796" s="827"/>
      <c r="G796" s="827"/>
    </row>
    <row r="797" spans="1:7">
      <c r="A797" s="827"/>
      <c r="B797" s="827"/>
      <c r="C797" s="827"/>
      <c r="D797" s="827"/>
      <c r="E797" s="827"/>
      <c r="F797" s="827"/>
      <c r="G797" s="827"/>
    </row>
    <row r="798" spans="1:7">
      <c r="A798" s="827"/>
      <c r="B798" s="827"/>
      <c r="C798" s="827"/>
      <c r="D798" s="827"/>
      <c r="E798" s="827"/>
      <c r="F798" s="827"/>
      <c r="G798" s="827"/>
    </row>
    <row r="799" spans="1:7">
      <c r="A799" s="827"/>
      <c r="B799" s="827"/>
      <c r="C799" s="827"/>
      <c r="D799" s="827"/>
      <c r="E799" s="827"/>
      <c r="F799" s="827"/>
      <c r="G799" s="827"/>
    </row>
    <row r="800" spans="1:7">
      <c r="A800" s="827"/>
      <c r="B800" s="827"/>
      <c r="C800" s="827"/>
      <c r="D800" s="827"/>
      <c r="E800" s="827"/>
      <c r="F800" s="827"/>
      <c r="G800" s="827"/>
    </row>
    <row r="801" spans="1:7">
      <c r="A801" s="827"/>
      <c r="B801" s="827"/>
      <c r="C801" s="827"/>
      <c r="D801" s="827"/>
      <c r="E801" s="827"/>
      <c r="F801" s="827"/>
      <c r="G801" s="827"/>
    </row>
    <row r="802" spans="1:7">
      <c r="A802" s="827"/>
      <c r="B802" s="827"/>
      <c r="C802" s="827"/>
      <c r="D802" s="827"/>
      <c r="E802" s="827"/>
      <c r="F802" s="827"/>
      <c r="G802" s="827"/>
    </row>
    <row r="803" spans="1:7">
      <c r="A803" s="827"/>
      <c r="B803" s="827"/>
      <c r="C803" s="827"/>
      <c r="D803" s="827"/>
      <c r="E803" s="827"/>
      <c r="F803" s="827"/>
      <c r="G803" s="827"/>
    </row>
    <row r="804" spans="1:7">
      <c r="A804" s="827"/>
      <c r="B804" s="827"/>
      <c r="C804" s="827"/>
      <c r="D804" s="827"/>
      <c r="E804" s="827"/>
      <c r="F804" s="827"/>
      <c r="G804" s="827"/>
    </row>
    <row r="805" spans="1:7">
      <c r="A805" s="827"/>
      <c r="B805" s="827"/>
      <c r="C805" s="827"/>
      <c r="D805" s="827"/>
      <c r="E805" s="827"/>
      <c r="F805" s="827"/>
      <c r="G805" s="827"/>
    </row>
    <row r="806" spans="1:7">
      <c r="A806" s="827"/>
      <c r="B806" s="827"/>
      <c r="C806" s="827"/>
      <c r="D806" s="827"/>
      <c r="E806" s="827"/>
      <c r="F806" s="827"/>
      <c r="G806" s="827"/>
    </row>
    <row r="807" spans="1:7">
      <c r="A807" s="827"/>
      <c r="B807" s="827"/>
      <c r="C807" s="827"/>
      <c r="D807" s="827"/>
      <c r="E807" s="827"/>
      <c r="F807" s="827"/>
      <c r="G807" s="827"/>
    </row>
    <row r="808" spans="1:7">
      <c r="A808" s="827"/>
      <c r="B808" s="827"/>
      <c r="C808" s="827"/>
      <c r="D808" s="827"/>
      <c r="E808" s="827"/>
      <c r="F808" s="827"/>
      <c r="G808" s="827"/>
    </row>
    <row r="809" spans="1:7">
      <c r="A809" s="827"/>
      <c r="B809" s="827"/>
      <c r="C809" s="827"/>
      <c r="D809" s="827"/>
      <c r="E809" s="827"/>
      <c r="F809" s="827"/>
      <c r="G809" s="827"/>
    </row>
    <row r="810" spans="1:7">
      <c r="A810" s="827"/>
      <c r="B810" s="827"/>
      <c r="C810" s="827"/>
      <c r="D810" s="827"/>
      <c r="E810" s="827"/>
      <c r="F810" s="827"/>
      <c r="G810" s="827"/>
    </row>
    <row r="811" spans="1:7">
      <c r="A811" s="827"/>
      <c r="B811" s="827"/>
      <c r="C811" s="827"/>
      <c r="D811" s="827"/>
      <c r="E811" s="827"/>
      <c r="F811" s="827"/>
      <c r="G811" s="827"/>
    </row>
    <row r="812" spans="1:7">
      <c r="A812" s="827"/>
      <c r="B812" s="827"/>
      <c r="C812" s="827"/>
      <c r="D812" s="827"/>
      <c r="E812" s="827"/>
      <c r="F812" s="827"/>
      <c r="G812" s="827"/>
    </row>
    <row r="813" spans="1:7">
      <c r="A813" s="827"/>
      <c r="B813" s="827"/>
      <c r="C813" s="827"/>
      <c r="D813" s="827"/>
      <c r="E813" s="827"/>
      <c r="F813" s="827"/>
      <c r="G813" s="827"/>
    </row>
    <row r="814" spans="1:7">
      <c r="A814" s="827"/>
      <c r="B814" s="827"/>
      <c r="C814" s="827"/>
      <c r="D814" s="827"/>
      <c r="E814" s="827"/>
      <c r="F814" s="827"/>
      <c r="G814" s="827"/>
    </row>
    <row r="815" spans="1:7">
      <c r="A815" s="827"/>
      <c r="B815" s="827"/>
      <c r="C815" s="827"/>
      <c r="D815" s="827"/>
      <c r="E815" s="827"/>
      <c r="F815" s="827"/>
      <c r="G815" s="827"/>
    </row>
    <row r="816" spans="1:7">
      <c r="A816" s="827"/>
      <c r="B816" s="827"/>
      <c r="C816" s="827"/>
      <c r="D816" s="827"/>
      <c r="E816" s="827"/>
      <c r="F816" s="827"/>
      <c r="G816" s="827"/>
    </row>
    <row r="817" spans="1:7">
      <c r="A817" s="827"/>
      <c r="B817" s="827"/>
      <c r="C817" s="827"/>
      <c r="D817" s="827"/>
      <c r="E817" s="827"/>
      <c r="F817" s="827"/>
      <c r="G817" s="827"/>
    </row>
    <row r="818" spans="1:7">
      <c r="A818" s="827"/>
      <c r="B818" s="827"/>
      <c r="C818" s="827"/>
      <c r="D818" s="827"/>
      <c r="E818" s="827"/>
      <c r="F818" s="827"/>
      <c r="G818" s="827"/>
    </row>
    <row r="819" spans="1:7">
      <c r="A819" s="827"/>
      <c r="B819" s="827"/>
      <c r="C819" s="827"/>
      <c r="D819" s="827"/>
      <c r="E819" s="827"/>
      <c r="F819" s="827"/>
      <c r="G819" s="827"/>
    </row>
    <row r="820" spans="1:7">
      <c r="A820" s="827"/>
      <c r="B820" s="827"/>
      <c r="C820" s="827"/>
      <c r="D820" s="827"/>
      <c r="E820" s="827"/>
      <c r="F820" s="827"/>
      <c r="G820" s="827"/>
    </row>
    <row r="821" spans="1:7">
      <c r="A821" s="827"/>
      <c r="B821" s="827"/>
      <c r="C821" s="827"/>
      <c r="D821" s="827"/>
      <c r="E821" s="827"/>
      <c r="F821" s="827"/>
      <c r="G821" s="827"/>
    </row>
    <row r="822" spans="1:7">
      <c r="A822" s="827"/>
      <c r="B822" s="827"/>
      <c r="C822" s="827"/>
      <c r="D822" s="827"/>
      <c r="E822" s="827"/>
      <c r="F822" s="827"/>
      <c r="G822" s="827"/>
    </row>
    <row r="823" spans="1:7">
      <c r="A823" s="827"/>
      <c r="B823" s="827"/>
      <c r="C823" s="827"/>
      <c r="D823" s="827"/>
      <c r="E823" s="827"/>
      <c r="F823" s="827"/>
      <c r="G823" s="827"/>
    </row>
    <row r="824" spans="1:7">
      <c r="A824" s="827"/>
      <c r="B824" s="827"/>
      <c r="C824" s="827"/>
      <c r="D824" s="827"/>
      <c r="E824" s="827"/>
      <c r="F824" s="827"/>
      <c r="G824" s="827"/>
    </row>
    <row r="825" spans="1:7">
      <c r="A825" s="827"/>
      <c r="B825" s="827"/>
      <c r="C825" s="827"/>
      <c r="D825" s="827"/>
      <c r="E825" s="827"/>
      <c r="F825" s="827"/>
      <c r="G825" s="827"/>
    </row>
    <row r="826" spans="1:7">
      <c r="A826" s="827"/>
      <c r="B826" s="827"/>
      <c r="C826" s="827"/>
      <c r="D826" s="827"/>
      <c r="E826" s="827"/>
      <c r="F826" s="827"/>
      <c r="G826" s="827"/>
    </row>
    <row r="827" spans="1:7">
      <c r="A827" s="827"/>
      <c r="B827" s="827"/>
      <c r="C827" s="827"/>
      <c r="D827" s="827"/>
      <c r="E827" s="827"/>
      <c r="F827" s="827"/>
      <c r="G827" s="827"/>
    </row>
    <row r="828" spans="1:7">
      <c r="A828" s="827"/>
      <c r="B828" s="827"/>
      <c r="C828" s="827"/>
      <c r="D828" s="827"/>
      <c r="E828" s="827"/>
      <c r="F828" s="827"/>
      <c r="G828" s="827"/>
    </row>
    <row r="829" spans="1:7">
      <c r="A829" s="827"/>
      <c r="B829" s="827"/>
      <c r="C829" s="827"/>
      <c r="D829" s="827"/>
      <c r="E829" s="827"/>
      <c r="F829" s="827"/>
      <c r="G829" s="827"/>
    </row>
    <row r="830" spans="1:7">
      <c r="A830" s="827"/>
      <c r="B830" s="827"/>
      <c r="C830" s="827"/>
      <c r="D830" s="827"/>
      <c r="E830" s="827"/>
      <c r="F830" s="827"/>
      <c r="G830" s="827"/>
    </row>
    <row r="831" spans="1:7">
      <c r="A831" s="827"/>
      <c r="B831" s="827"/>
      <c r="C831" s="827"/>
      <c r="D831" s="827"/>
      <c r="E831" s="827"/>
      <c r="F831" s="827"/>
      <c r="G831" s="827"/>
    </row>
    <row r="832" spans="1:7">
      <c r="A832" s="827"/>
      <c r="B832" s="827"/>
      <c r="C832" s="827"/>
      <c r="D832" s="827"/>
      <c r="E832" s="827"/>
      <c r="F832" s="827"/>
      <c r="G832" s="827"/>
    </row>
    <row r="833" spans="1:7">
      <c r="A833" s="827"/>
      <c r="B833" s="827"/>
      <c r="C833" s="827"/>
      <c r="D833" s="827"/>
      <c r="E833" s="827"/>
      <c r="F833" s="827"/>
      <c r="G833" s="827"/>
    </row>
    <row r="834" spans="1:7">
      <c r="A834" s="827"/>
      <c r="B834" s="827"/>
      <c r="C834" s="827"/>
      <c r="D834" s="827"/>
      <c r="E834" s="827"/>
      <c r="F834" s="827"/>
      <c r="G834" s="827"/>
    </row>
    <row r="835" spans="1:7">
      <c r="A835" s="827"/>
      <c r="B835" s="827"/>
      <c r="C835" s="827"/>
      <c r="D835" s="827"/>
      <c r="E835" s="827"/>
      <c r="F835" s="827"/>
      <c r="G835" s="827"/>
    </row>
    <row r="836" spans="1:7">
      <c r="A836" s="827"/>
      <c r="B836" s="827"/>
      <c r="C836" s="827"/>
      <c r="D836" s="827"/>
      <c r="E836" s="827"/>
      <c r="F836" s="827"/>
      <c r="G836" s="827"/>
    </row>
    <row r="837" spans="1:7">
      <c r="A837" s="827"/>
      <c r="B837" s="827"/>
      <c r="C837" s="827"/>
      <c r="D837" s="827"/>
      <c r="E837" s="827"/>
      <c r="F837" s="827"/>
      <c r="G837" s="827"/>
    </row>
    <row r="838" spans="1:7">
      <c r="A838" s="827"/>
      <c r="B838" s="827"/>
      <c r="C838" s="827"/>
      <c r="D838" s="827"/>
      <c r="E838" s="827"/>
      <c r="F838" s="827"/>
      <c r="G838" s="827"/>
    </row>
    <row r="839" spans="1:7">
      <c r="A839" s="827"/>
      <c r="B839" s="827"/>
      <c r="C839" s="827"/>
      <c r="D839" s="827"/>
      <c r="E839" s="827"/>
      <c r="F839" s="827"/>
      <c r="G839" s="827"/>
    </row>
    <row r="840" spans="1:7">
      <c r="A840" s="827"/>
      <c r="B840" s="827"/>
      <c r="C840" s="827"/>
      <c r="D840" s="827"/>
      <c r="E840" s="827"/>
      <c r="F840" s="827"/>
      <c r="G840" s="827"/>
    </row>
    <row r="841" spans="1:7">
      <c r="A841" s="827"/>
      <c r="B841" s="827"/>
      <c r="C841" s="827"/>
      <c r="D841" s="827"/>
      <c r="E841" s="827"/>
      <c r="F841" s="827"/>
      <c r="G841" s="827"/>
    </row>
    <row r="842" spans="1:7">
      <c r="A842" s="827"/>
      <c r="B842" s="827"/>
      <c r="C842" s="827"/>
      <c r="D842" s="827"/>
      <c r="E842" s="827"/>
      <c r="F842" s="827"/>
      <c r="G842" s="827"/>
    </row>
    <row r="843" spans="1:7">
      <c r="A843" s="827"/>
      <c r="B843" s="827"/>
      <c r="C843" s="827"/>
      <c r="D843" s="827"/>
      <c r="E843" s="827"/>
      <c r="F843" s="827"/>
      <c r="G843" s="827"/>
    </row>
    <row r="844" spans="1:7">
      <c r="A844" s="827"/>
      <c r="B844" s="827"/>
      <c r="C844" s="827"/>
      <c r="D844" s="827"/>
      <c r="E844" s="827"/>
      <c r="F844" s="827"/>
      <c r="G844" s="827"/>
    </row>
    <row r="845" spans="1:7">
      <c r="A845" s="827"/>
      <c r="B845" s="827"/>
      <c r="C845" s="827"/>
      <c r="D845" s="827"/>
      <c r="E845" s="827"/>
      <c r="F845" s="827"/>
      <c r="G845" s="827"/>
    </row>
    <row r="846" spans="1:7">
      <c r="A846" s="827"/>
      <c r="B846" s="827"/>
      <c r="C846" s="827"/>
      <c r="D846" s="827"/>
      <c r="E846" s="827"/>
      <c r="F846" s="827"/>
      <c r="G846" s="827"/>
    </row>
    <row r="847" spans="1:7">
      <c r="A847" s="827"/>
      <c r="B847" s="827"/>
      <c r="C847" s="827"/>
      <c r="D847" s="827"/>
      <c r="E847" s="827"/>
      <c r="F847" s="827"/>
      <c r="G847" s="827"/>
    </row>
    <row r="848" spans="1:7">
      <c r="A848" s="827"/>
      <c r="B848" s="827"/>
      <c r="C848" s="827"/>
      <c r="D848" s="827"/>
      <c r="E848" s="827"/>
      <c r="F848" s="827"/>
      <c r="G848" s="827"/>
    </row>
    <row r="849" spans="1:7">
      <c r="A849" s="827"/>
      <c r="B849" s="827"/>
      <c r="C849" s="827"/>
      <c r="D849" s="827"/>
      <c r="E849" s="827"/>
      <c r="F849" s="827"/>
      <c r="G849" s="827"/>
    </row>
    <row r="850" spans="1:7">
      <c r="A850" s="827"/>
      <c r="B850" s="827"/>
      <c r="C850" s="827"/>
      <c r="D850" s="827"/>
      <c r="E850" s="827"/>
      <c r="F850" s="827"/>
      <c r="G850" s="827"/>
    </row>
    <row r="851" spans="1:7">
      <c r="A851" s="827"/>
      <c r="B851" s="827"/>
      <c r="C851" s="827"/>
      <c r="D851" s="827"/>
      <c r="E851" s="827"/>
      <c r="F851" s="827"/>
      <c r="G851" s="827"/>
    </row>
    <row r="852" spans="1:7">
      <c r="A852" s="827"/>
      <c r="B852" s="827"/>
      <c r="C852" s="827"/>
      <c r="D852" s="827"/>
      <c r="E852" s="827"/>
      <c r="F852" s="827"/>
      <c r="G852" s="827"/>
    </row>
    <row r="853" spans="1:7">
      <c r="A853" s="827"/>
      <c r="B853" s="827"/>
      <c r="C853" s="827"/>
      <c r="D853" s="827"/>
      <c r="E853" s="827"/>
      <c r="F853" s="827"/>
      <c r="G853" s="827"/>
    </row>
    <row r="854" spans="1:7">
      <c r="A854" s="827"/>
      <c r="B854" s="827"/>
      <c r="C854" s="827"/>
      <c r="D854" s="827"/>
      <c r="E854" s="827"/>
      <c r="F854" s="827"/>
      <c r="G854" s="827"/>
    </row>
    <row r="855" spans="1:7">
      <c r="A855" s="827"/>
      <c r="B855" s="827"/>
      <c r="C855" s="827"/>
      <c r="D855" s="827"/>
      <c r="E855" s="827"/>
      <c r="F855" s="827"/>
      <c r="G855" s="827"/>
    </row>
    <row r="856" spans="1:7">
      <c r="A856" s="827"/>
      <c r="B856" s="827"/>
      <c r="C856" s="827"/>
      <c r="D856" s="827"/>
      <c r="E856" s="827"/>
      <c r="F856" s="827"/>
      <c r="G856" s="827"/>
    </row>
    <row r="857" spans="1:7">
      <c r="A857" s="827"/>
      <c r="B857" s="827"/>
      <c r="C857" s="827"/>
      <c r="D857" s="827"/>
      <c r="E857" s="827"/>
      <c r="F857" s="827"/>
      <c r="G857" s="827"/>
    </row>
    <row r="858" spans="1:7">
      <c r="A858" s="827"/>
      <c r="B858" s="827"/>
      <c r="C858" s="827"/>
      <c r="D858" s="827"/>
      <c r="E858" s="827"/>
      <c r="F858" s="827"/>
      <c r="G858" s="827"/>
    </row>
    <row r="859" spans="1:7">
      <c r="A859" s="827"/>
      <c r="B859" s="827"/>
      <c r="C859" s="827"/>
      <c r="D859" s="827"/>
      <c r="E859" s="827"/>
      <c r="F859" s="827"/>
      <c r="G859" s="827"/>
    </row>
    <row r="860" spans="1:7">
      <c r="A860" s="827"/>
      <c r="B860" s="827"/>
      <c r="C860" s="827"/>
      <c r="D860" s="827"/>
      <c r="E860" s="827"/>
      <c r="F860" s="827"/>
      <c r="G860" s="827"/>
    </row>
    <row r="861" spans="1:7">
      <c r="A861" s="827"/>
      <c r="B861" s="827"/>
      <c r="C861" s="827"/>
      <c r="D861" s="827"/>
      <c r="E861" s="827"/>
      <c r="F861" s="827"/>
      <c r="G861" s="827"/>
    </row>
    <row r="862" spans="1:7">
      <c r="A862" s="827"/>
      <c r="B862" s="827"/>
      <c r="C862" s="827"/>
      <c r="D862" s="827"/>
      <c r="E862" s="827"/>
      <c r="F862" s="827"/>
      <c r="G862" s="827"/>
    </row>
    <row r="863" spans="1:7">
      <c r="A863" s="827"/>
      <c r="B863" s="827"/>
      <c r="C863" s="827"/>
      <c r="D863" s="827"/>
      <c r="E863" s="827"/>
      <c r="F863" s="827"/>
      <c r="G863" s="827"/>
    </row>
    <row r="864" spans="1:7">
      <c r="A864" s="827"/>
      <c r="B864" s="827"/>
      <c r="C864" s="827"/>
      <c r="D864" s="827"/>
      <c r="E864" s="827"/>
      <c r="F864" s="827"/>
      <c r="G864" s="827"/>
    </row>
    <row r="865" spans="1:7">
      <c r="A865" s="827"/>
      <c r="B865" s="827"/>
      <c r="C865" s="827"/>
      <c r="D865" s="827"/>
      <c r="E865" s="827"/>
      <c r="F865" s="827"/>
      <c r="G865" s="827"/>
    </row>
    <row r="866" spans="1:7">
      <c r="A866" s="827"/>
      <c r="B866" s="827"/>
      <c r="C866" s="827"/>
      <c r="D866" s="827"/>
      <c r="E866" s="827"/>
      <c r="F866" s="827"/>
      <c r="G866" s="827"/>
    </row>
    <row r="867" spans="1:7">
      <c r="A867" s="827"/>
      <c r="B867" s="827"/>
      <c r="C867" s="827"/>
      <c r="D867" s="827"/>
      <c r="E867" s="827"/>
      <c r="F867" s="827"/>
      <c r="G867" s="827"/>
    </row>
    <row r="868" spans="1:7">
      <c r="A868" s="827"/>
      <c r="B868" s="827"/>
      <c r="C868" s="827"/>
      <c r="D868" s="827"/>
      <c r="E868" s="827"/>
      <c r="F868" s="827"/>
      <c r="G868" s="827"/>
    </row>
    <row r="869" spans="1:7">
      <c r="A869" s="827"/>
      <c r="B869" s="827"/>
      <c r="C869" s="827"/>
      <c r="D869" s="827"/>
      <c r="E869" s="827"/>
      <c r="F869" s="827"/>
      <c r="G869" s="827"/>
    </row>
    <row r="870" spans="1:7">
      <c r="A870" s="827"/>
      <c r="B870" s="827"/>
      <c r="C870" s="827"/>
      <c r="D870" s="827"/>
      <c r="E870" s="827"/>
      <c r="F870" s="827"/>
      <c r="G870" s="827"/>
    </row>
    <row r="871" spans="1:7">
      <c r="A871" s="827"/>
      <c r="B871" s="827"/>
      <c r="C871" s="827"/>
      <c r="D871" s="827"/>
      <c r="E871" s="827"/>
      <c r="F871" s="827"/>
      <c r="G871" s="827"/>
    </row>
    <row r="872" spans="1:7">
      <c r="A872" s="827"/>
      <c r="B872" s="827"/>
      <c r="C872" s="827"/>
      <c r="D872" s="827"/>
      <c r="E872" s="827"/>
      <c r="F872" s="827"/>
      <c r="G872" s="827"/>
    </row>
    <row r="873" spans="1:7">
      <c r="A873" s="827"/>
      <c r="B873" s="827"/>
      <c r="C873" s="827"/>
      <c r="D873" s="827"/>
      <c r="E873" s="827"/>
      <c r="F873" s="827"/>
      <c r="G873" s="827"/>
    </row>
    <row r="874" spans="1:7">
      <c r="A874" s="827"/>
      <c r="B874" s="827"/>
      <c r="C874" s="827"/>
      <c r="D874" s="827"/>
      <c r="E874" s="827"/>
      <c r="F874" s="827"/>
      <c r="G874" s="827"/>
    </row>
    <row r="875" spans="1:7">
      <c r="A875" s="827"/>
      <c r="B875" s="827"/>
      <c r="C875" s="827"/>
      <c r="D875" s="827"/>
      <c r="E875" s="827"/>
      <c r="F875" s="827"/>
      <c r="G875" s="827"/>
    </row>
    <row r="876" spans="1:7">
      <c r="A876" s="827"/>
      <c r="B876" s="827"/>
      <c r="C876" s="827"/>
      <c r="D876" s="827"/>
      <c r="E876" s="827"/>
      <c r="F876" s="827"/>
      <c r="G876" s="827"/>
    </row>
    <row r="877" spans="1:7">
      <c r="A877" s="827"/>
      <c r="B877" s="827"/>
      <c r="C877" s="827"/>
      <c r="D877" s="827"/>
      <c r="E877" s="827"/>
      <c r="F877" s="827"/>
      <c r="G877" s="827"/>
    </row>
    <row r="878" spans="1:7">
      <c r="A878" s="827"/>
      <c r="B878" s="827"/>
      <c r="C878" s="827"/>
      <c r="D878" s="827"/>
      <c r="E878" s="827"/>
      <c r="F878" s="827"/>
      <c r="G878" s="827"/>
    </row>
    <row r="879" spans="1:7">
      <c r="A879" s="827"/>
      <c r="B879" s="827"/>
      <c r="C879" s="827"/>
      <c r="D879" s="827"/>
      <c r="E879" s="827"/>
      <c r="F879" s="827"/>
      <c r="G879" s="827"/>
    </row>
    <row r="880" spans="1:7">
      <c r="A880" s="827"/>
      <c r="B880" s="827"/>
      <c r="C880" s="827"/>
      <c r="D880" s="827"/>
      <c r="E880" s="827"/>
      <c r="F880" s="827"/>
      <c r="G880" s="827"/>
    </row>
    <row r="881" spans="1:7">
      <c r="A881" s="827"/>
      <c r="B881" s="827"/>
      <c r="C881" s="827"/>
      <c r="D881" s="827"/>
      <c r="E881" s="827"/>
      <c r="F881" s="827"/>
      <c r="G881" s="827"/>
    </row>
    <row r="882" spans="1:7">
      <c r="A882" s="827"/>
      <c r="B882" s="827"/>
      <c r="C882" s="827"/>
      <c r="D882" s="827"/>
      <c r="E882" s="827"/>
      <c r="F882" s="827"/>
      <c r="G882" s="827"/>
    </row>
    <row r="883" spans="1:7">
      <c r="A883" s="827"/>
      <c r="B883" s="827"/>
      <c r="C883" s="827"/>
      <c r="D883" s="827"/>
      <c r="E883" s="827"/>
      <c r="F883" s="827"/>
      <c r="G883" s="827"/>
    </row>
    <row r="884" spans="1:7">
      <c r="A884" s="827"/>
      <c r="B884" s="827"/>
      <c r="C884" s="827"/>
      <c r="D884" s="827"/>
      <c r="E884" s="827"/>
      <c r="F884" s="827"/>
      <c r="G884" s="827"/>
    </row>
    <row r="885" spans="1:7">
      <c r="A885" s="827"/>
      <c r="B885" s="827"/>
      <c r="C885" s="827"/>
      <c r="D885" s="827"/>
      <c r="E885" s="827"/>
      <c r="F885" s="827"/>
      <c r="G885" s="827"/>
    </row>
    <row r="886" spans="1:7">
      <c r="A886" s="827"/>
      <c r="B886" s="827"/>
      <c r="C886" s="827"/>
      <c r="D886" s="827"/>
      <c r="E886" s="827"/>
      <c r="F886" s="827"/>
      <c r="G886" s="827"/>
    </row>
    <row r="887" spans="1:7">
      <c r="A887" s="827"/>
      <c r="B887" s="827"/>
      <c r="C887" s="827"/>
      <c r="D887" s="827"/>
      <c r="E887" s="827"/>
      <c r="F887" s="827"/>
      <c r="G887" s="827"/>
    </row>
    <row r="888" spans="1:7">
      <c r="A888" s="827"/>
      <c r="B888" s="827"/>
      <c r="C888" s="827"/>
      <c r="D888" s="827"/>
      <c r="E888" s="827"/>
      <c r="F888" s="827"/>
      <c r="G888" s="827"/>
    </row>
    <row r="889" spans="1:7">
      <c r="A889" s="827"/>
      <c r="B889" s="827"/>
      <c r="C889" s="827"/>
      <c r="D889" s="827"/>
      <c r="E889" s="827"/>
      <c r="F889" s="827"/>
      <c r="G889" s="827"/>
    </row>
    <row r="890" spans="1:7">
      <c r="A890" s="827"/>
      <c r="B890" s="827"/>
      <c r="C890" s="827"/>
      <c r="D890" s="827"/>
      <c r="E890" s="827"/>
      <c r="F890" s="827"/>
      <c r="G890" s="827"/>
    </row>
    <row r="891" spans="1:7">
      <c r="A891" s="827"/>
      <c r="B891" s="827"/>
      <c r="C891" s="827"/>
      <c r="D891" s="827"/>
      <c r="E891" s="827"/>
      <c r="F891" s="827"/>
      <c r="G891" s="827"/>
    </row>
    <row r="892" spans="1:7">
      <c r="A892" s="827"/>
      <c r="B892" s="827"/>
      <c r="C892" s="827"/>
      <c r="D892" s="827"/>
      <c r="E892" s="827"/>
      <c r="F892" s="827"/>
      <c r="G892" s="827"/>
    </row>
    <row r="893" spans="1:7">
      <c r="A893" s="827"/>
      <c r="B893" s="827"/>
      <c r="C893" s="827"/>
      <c r="D893" s="827"/>
      <c r="E893" s="827"/>
      <c r="F893" s="827"/>
      <c r="G893" s="827"/>
    </row>
    <row r="894" spans="1:7">
      <c r="A894" s="827"/>
      <c r="B894" s="827"/>
      <c r="C894" s="827"/>
      <c r="D894" s="827"/>
      <c r="E894" s="827"/>
      <c r="F894" s="827"/>
      <c r="G894" s="827"/>
    </row>
    <row r="895" spans="1:7">
      <c r="A895" s="827"/>
      <c r="B895" s="827"/>
      <c r="C895" s="827"/>
      <c r="D895" s="827"/>
      <c r="E895" s="827"/>
      <c r="F895" s="827"/>
      <c r="G895" s="827"/>
    </row>
    <row r="896" spans="1:7">
      <c r="A896" s="827"/>
      <c r="B896" s="827"/>
      <c r="C896" s="827"/>
      <c r="D896" s="827"/>
      <c r="E896" s="827"/>
      <c r="F896" s="827"/>
      <c r="G896" s="827"/>
    </row>
    <row r="897" spans="1:7">
      <c r="A897" s="827"/>
      <c r="B897" s="827"/>
      <c r="C897" s="827"/>
      <c r="D897" s="827"/>
      <c r="E897" s="827"/>
      <c r="F897" s="827"/>
      <c r="G897" s="827"/>
    </row>
    <row r="898" spans="1:7">
      <c r="A898" s="827"/>
      <c r="B898" s="827"/>
      <c r="C898" s="827"/>
      <c r="D898" s="827"/>
      <c r="E898" s="827"/>
      <c r="F898" s="827"/>
      <c r="G898" s="827"/>
    </row>
    <row r="899" spans="1:7">
      <c r="A899" s="827"/>
      <c r="B899" s="827"/>
      <c r="C899" s="827"/>
      <c r="D899" s="827"/>
      <c r="E899" s="827"/>
      <c r="F899" s="827"/>
      <c r="G899" s="827"/>
    </row>
    <row r="900" spans="1:7">
      <c r="A900" s="827"/>
      <c r="B900" s="827"/>
      <c r="C900" s="827"/>
      <c r="D900" s="827"/>
      <c r="E900" s="827"/>
      <c r="F900" s="827"/>
      <c r="G900" s="827"/>
    </row>
    <row r="901" spans="1:7">
      <c r="A901" s="827"/>
      <c r="B901" s="827"/>
      <c r="C901" s="827"/>
      <c r="D901" s="827"/>
      <c r="E901" s="827"/>
      <c r="F901" s="827"/>
      <c r="G901" s="827"/>
    </row>
    <row r="902" spans="1:7">
      <c r="A902" s="827"/>
      <c r="B902" s="827"/>
      <c r="C902" s="827"/>
      <c r="D902" s="827"/>
      <c r="E902" s="827"/>
      <c r="F902" s="827"/>
      <c r="G902" s="827"/>
    </row>
    <row r="903" spans="1:7">
      <c r="A903" s="827"/>
      <c r="B903" s="827"/>
      <c r="C903" s="827"/>
      <c r="D903" s="827"/>
      <c r="E903" s="827"/>
      <c r="F903" s="827"/>
      <c r="G903" s="827"/>
    </row>
    <row r="904" spans="1:7">
      <c r="A904" s="827"/>
      <c r="B904" s="827"/>
      <c r="C904" s="827"/>
      <c r="D904" s="827"/>
      <c r="E904" s="827"/>
      <c r="F904" s="827"/>
      <c r="G904" s="827"/>
    </row>
    <row r="905" spans="1:7">
      <c r="A905" s="827"/>
      <c r="B905" s="827"/>
      <c r="C905" s="827"/>
      <c r="D905" s="827"/>
      <c r="E905" s="827"/>
      <c r="F905" s="827"/>
      <c r="G905" s="827"/>
    </row>
    <row r="906" spans="1:7">
      <c r="A906" s="827"/>
      <c r="B906" s="827"/>
      <c r="C906" s="827"/>
      <c r="D906" s="827"/>
      <c r="E906" s="827"/>
      <c r="F906" s="827"/>
      <c r="G906" s="827"/>
    </row>
    <row r="907" spans="1:7">
      <c r="A907" s="827"/>
      <c r="B907" s="827"/>
      <c r="C907" s="827"/>
      <c r="D907" s="827"/>
      <c r="E907" s="827"/>
      <c r="F907" s="827"/>
      <c r="G907" s="827"/>
    </row>
    <row r="908" spans="1:7">
      <c r="A908" s="827"/>
      <c r="B908" s="827"/>
      <c r="C908" s="827"/>
      <c r="D908" s="827"/>
      <c r="E908" s="827"/>
      <c r="F908" s="827"/>
      <c r="G908" s="827"/>
    </row>
    <row r="909" spans="1:7">
      <c r="A909" s="827"/>
      <c r="B909" s="827"/>
      <c r="C909" s="827"/>
      <c r="D909" s="827"/>
      <c r="E909" s="827"/>
      <c r="F909" s="827"/>
      <c r="G909" s="827"/>
    </row>
    <row r="910" spans="1:7">
      <c r="A910" s="827"/>
      <c r="B910" s="827"/>
      <c r="C910" s="827"/>
      <c r="D910" s="827"/>
      <c r="E910" s="827"/>
      <c r="F910" s="827"/>
      <c r="G910" s="827"/>
    </row>
    <row r="911" spans="1:7">
      <c r="A911" s="827"/>
      <c r="B911" s="827"/>
      <c r="C911" s="827"/>
      <c r="D911" s="827"/>
      <c r="E911" s="827"/>
      <c r="F911" s="827"/>
      <c r="G911" s="827"/>
    </row>
    <row r="912" spans="1:7">
      <c r="A912" s="827"/>
      <c r="B912" s="827"/>
      <c r="C912" s="827"/>
      <c r="D912" s="827"/>
      <c r="E912" s="827"/>
      <c r="F912" s="827"/>
      <c r="G912" s="827"/>
    </row>
    <row r="913" spans="1:7">
      <c r="A913" s="827"/>
      <c r="B913" s="827"/>
      <c r="C913" s="827"/>
      <c r="D913" s="827"/>
      <c r="E913" s="827"/>
      <c r="F913" s="827"/>
      <c r="G913" s="827"/>
    </row>
    <row r="914" spans="1:7">
      <c r="A914" s="827"/>
      <c r="B914" s="827"/>
      <c r="C914" s="827"/>
      <c r="D914" s="827"/>
      <c r="E914" s="827"/>
      <c r="F914" s="827"/>
      <c r="G914" s="827"/>
    </row>
    <row r="915" spans="1:7">
      <c r="A915" s="827"/>
      <c r="B915" s="827"/>
      <c r="C915" s="827"/>
      <c r="D915" s="827"/>
      <c r="E915" s="827"/>
      <c r="F915" s="827"/>
      <c r="G915" s="827"/>
    </row>
    <row r="916" spans="1:7">
      <c r="A916" s="827"/>
      <c r="B916" s="827"/>
      <c r="C916" s="827"/>
      <c r="D916" s="827"/>
      <c r="E916" s="827"/>
      <c r="F916" s="827"/>
      <c r="G916" s="827"/>
    </row>
    <row r="917" spans="1:7">
      <c r="A917" s="827"/>
      <c r="B917" s="827"/>
      <c r="C917" s="827"/>
      <c r="D917" s="827"/>
      <c r="E917" s="827"/>
      <c r="F917" s="827"/>
      <c r="G917" s="827"/>
    </row>
    <row r="918" spans="1:7">
      <c r="A918" s="827"/>
      <c r="B918" s="827"/>
      <c r="C918" s="827"/>
      <c r="D918" s="827"/>
      <c r="E918" s="827"/>
      <c r="F918" s="827"/>
      <c r="G918" s="827"/>
    </row>
    <row r="919" spans="1:7">
      <c r="A919" s="827"/>
      <c r="B919" s="827"/>
      <c r="C919" s="827"/>
      <c r="D919" s="827"/>
      <c r="E919" s="827"/>
      <c r="F919" s="827"/>
      <c r="G919" s="827"/>
    </row>
    <row r="920" spans="1:7">
      <c r="A920" s="827"/>
      <c r="B920" s="827"/>
      <c r="C920" s="827"/>
      <c r="D920" s="827"/>
      <c r="E920" s="827"/>
      <c r="F920" s="827"/>
      <c r="G920" s="827"/>
    </row>
    <row r="921" spans="1:7">
      <c r="A921" s="827"/>
      <c r="B921" s="827"/>
      <c r="C921" s="827"/>
      <c r="D921" s="827"/>
      <c r="E921" s="827"/>
      <c r="F921" s="827"/>
      <c r="G921" s="827"/>
    </row>
    <row r="922" spans="1:7">
      <c r="A922" s="827"/>
      <c r="B922" s="827"/>
      <c r="C922" s="827"/>
      <c r="D922" s="827"/>
      <c r="E922" s="827"/>
      <c r="F922" s="827"/>
      <c r="G922" s="827"/>
    </row>
    <row r="923" spans="1:7">
      <c r="A923" s="827"/>
      <c r="B923" s="827"/>
      <c r="C923" s="827"/>
      <c r="D923" s="827"/>
      <c r="E923" s="827"/>
      <c r="F923" s="827"/>
      <c r="G923" s="827"/>
    </row>
    <row r="924" spans="1:7">
      <c r="A924" s="827"/>
      <c r="B924" s="827"/>
      <c r="C924" s="827"/>
      <c r="D924" s="827"/>
      <c r="E924" s="827"/>
      <c r="F924" s="827"/>
      <c r="G924" s="827"/>
    </row>
    <row r="925" spans="1:7">
      <c r="A925" s="827"/>
      <c r="B925" s="827"/>
      <c r="C925" s="827"/>
      <c r="D925" s="827"/>
      <c r="E925" s="827"/>
      <c r="F925" s="827"/>
      <c r="G925" s="827"/>
    </row>
    <row r="926" spans="1:7">
      <c r="A926" s="827"/>
      <c r="B926" s="827"/>
      <c r="C926" s="827"/>
      <c r="D926" s="827"/>
      <c r="E926" s="827"/>
      <c r="F926" s="827"/>
      <c r="G926" s="827"/>
    </row>
    <row r="927" spans="1:7">
      <c r="A927" s="827"/>
      <c r="B927" s="827"/>
      <c r="C927" s="827"/>
      <c r="D927" s="827"/>
      <c r="E927" s="827"/>
      <c r="F927" s="827"/>
      <c r="G927" s="827"/>
    </row>
    <row r="928" spans="1:7">
      <c r="A928" s="827"/>
      <c r="B928" s="827"/>
      <c r="C928" s="827"/>
      <c r="D928" s="827"/>
      <c r="E928" s="827"/>
      <c r="F928" s="827"/>
      <c r="G928" s="827"/>
    </row>
    <row r="929" spans="1:7">
      <c r="A929" s="827"/>
      <c r="B929" s="827"/>
      <c r="C929" s="827"/>
      <c r="D929" s="827"/>
      <c r="E929" s="827"/>
      <c r="F929" s="827"/>
      <c r="G929" s="827"/>
    </row>
    <row r="930" spans="1:7">
      <c r="A930" s="827"/>
      <c r="B930" s="827"/>
      <c r="C930" s="827"/>
      <c r="D930" s="827"/>
      <c r="E930" s="827"/>
      <c r="F930" s="827"/>
      <c r="G930" s="827"/>
    </row>
    <row r="931" spans="1:7">
      <c r="A931" s="827"/>
      <c r="B931" s="827"/>
      <c r="C931" s="827"/>
      <c r="D931" s="827"/>
      <c r="E931" s="827"/>
      <c r="F931" s="827"/>
      <c r="G931" s="827"/>
    </row>
    <row r="932" spans="1:7">
      <c r="A932" s="827"/>
      <c r="B932" s="827"/>
      <c r="C932" s="827"/>
      <c r="D932" s="827"/>
      <c r="E932" s="827"/>
      <c r="F932" s="827"/>
      <c r="G932" s="827"/>
    </row>
    <row r="933" spans="1:7">
      <c r="A933" s="827"/>
      <c r="B933" s="827"/>
      <c r="C933" s="827"/>
      <c r="D933" s="827"/>
      <c r="E933" s="827"/>
      <c r="F933" s="827"/>
      <c r="G933" s="827"/>
    </row>
    <row r="934" spans="1:7">
      <c r="A934" s="827"/>
      <c r="B934" s="827"/>
      <c r="C934" s="827"/>
      <c r="D934" s="827"/>
      <c r="E934" s="827"/>
      <c r="F934" s="827"/>
      <c r="G934" s="827"/>
    </row>
    <row r="935" spans="1:7">
      <c r="A935" s="827"/>
      <c r="B935" s="827"/>
      <c r="C935" s="827"/>
      <c r="D935" s="827"/>
      <c r="E935" s="827"/>
      <c r="F935" s="827"/>
      <c r="G935" s="827"/>
    </row>
    <row r="936" spans="1:7">
      <c r="A936" s="827"/>
      <c r="B936" s="827"/>
      <c r="C936" s="827"/>
      <c r="D936" s="827"/>
      <c r="E936" s="827"/>
      <c r="F936" s="827"/>
      <c r="G936" s="827"/>
    </row>
    <row r="937" spans="1:7">
      <c r="A937" s="827"/>
      <c r="B937" s="827"/>
      <c r="C937" s="827"/>
      <c r="D937" s="827"/>
      <c r="E937" s="827"/>
      <c r="F937" s="827"/>
      <c r="G937" s="827"/>
    </row>
    <row r="938" spans="1:7">
      <c r="A938" s="827"/>
      <c r="B938" s="827"/>
      <c r="C938" s="827"/>
      <c r="D938" s="827"/>
      <c r="E938" s="827"/>
      <c r="F938" s="827"/>
      <c r="G938" s="827"/>
    </row>
    <row r="939" spans="1:7">
      <c r="A939" s="827"/>
      <c r="B939" s="827"/>
      <c r="C939" s="827"/>
      <c r="D939" s="827"/>
      <c r="E939" s="827"/>
      <c r="F939" s="827"/>
      <c r="G939" s="827"/>
    </row>
    <row r="940" spans="1:7">
      <c r="A940" s="827"/>
      <c r="B940" s="827"/>
      <c r="C940" s="827"/>
      <c r="D940" s="827"/>
      <c r="E940" s="827"/>
      <c r="F940" s="827"/>
      <c r="G940" s="827"/>
    </row>
    <row r="941" spans="1:7">
      <c r="A941" s="827"/>
      <c r="B941" s="827"/>
      <c r="C941" s="827"/>
      <c r="D941" s="827"/>
      <c r="E941" s="827"/>
      <c r="F941" s="827"/>
      <c r="G941" s="827"/>
    </row>
    <row r="942" spans="1:7">
      <c r="A942" s="827"/>
      <c r="B942" s="827"/>
      <c r="C942" s="827"/>
      <c r="D942" s="827"/>
      <c r="E942" s="827"/>
      <c r="F942" s="827"/>
      <c r="G942" s="827"/>
    </row>
    <row r="943" spans="1:7">
      <c r="A943" s="827"/>
      <c r="B943" s="827"/>
      <c r="C943" s="827"/>
      <c r="D943" s="827"/>
      <c r="E943" s="827"/>
      <c r="F943" s="827"/>
      <c r="G943" s="827"/>
    </row>
    <row r="944" spans="1:7">
      <c r="A944" s="827"/>
      <c r="B944" s="827"/>
      <c r="C944" s="827"/>
      <c r="D944" s="827"/>
      <c r="E944" s="827"/>
      <c r="F944" s="827"/>
      <c r="G944" s="827"/>
    </row>
    <row r="945" spans="1:7">
      <c r="A945" s="827"/>
      <c r="B945" s="827"/>
      <c r="C945" s="827"/>
      <c r="D945" s="827"/>
      <c r="E945" s="827"/>
      <c r="F945" s="827"/>
      <c r="G945" s="827"/>
    </row>
    <row r="946" spans="1:7">
      <c r="A946" s="827"/>
      <c r="B946" s="827"/>
      <c r="C946" s="827"/>
      <c r="D946" s="827"/>
      <c r="E946" s="827"/>
      <c r="F946" s="827"/>
      <c r="G946" s="827"/>
    </row>
    <row r="947" spans="1:7">
      <c r="A947" s="827"/>
      <c r="B947" s="827"/>
      <c r="C947" s="827"/>
      <c r="D947" s="827"/>
      <c r="E947" s="827"/>
      <c r="F947" s="827"/>
      <c r="G947" s="827"/>
    </row>
    <row r="948" spans="1:7">
      <c r="A948" s="827"/>
      <c r="B948" s="827"/>
      <c r="C948" s="827"/>
      <c r="D948" s="827"/>
      <c r="E948" s="827"/>
      <c r="F948" s="827"/>
      <c r="G948" s="827"/>
    </row>
    <row r="949" spans="1:7">
      <c r="A949" s="827"/>
      <c r="B949" s="827"/>
      <c r="C949" s="827"/>
      <c r="D949" s="827"/>
      <c r="E949" s="827"/>
      <c r="F949" s="827"/>
      <c r="G949" s="827"/>
    </row>
    <row r="950" spans="1:7">
      <c r="A950" s="827"/>
      <c r="B950" s="827"/>
      <c r="C950" s="827"/>
      <c r="D950" s="827"/>
      <c r="E950" s="827"/>
      <c r="F950" s="827"/>
      <c r="G950" s="827"/>
    </row>
    <row r="951" spans="1:7">
      <c r="A951" s="827"/>
      <c r="B951" s="827"/>
      <c r="C951" s="827"/>
      <c r="D951" s="827"/>
      <c r="E951" s="827"/>
      <c r="F951" s="827"/>
      <c r="G951" s="827"/>
    </row>
    <row r="952" spans="1:7">
      <c r="A952" s="827"/>
      <c r="B952" s="827"/>
      <c r="C952" s="827"/>
      <c r="D952" s="827"/>
      <c r="E952" s="827"/>
      <c r="F952" s="827"/>
      <c r="G952" s="827"/>
    </row>
    <row r="953" spans="1:7">
      <c r="A953" s="827"/>
      <c r="B953" s="827"/>
      <c r="C953" s="827"/>
      <c r="D953" s="827"/>
      <c r="E953" s="827"/>
      <c r="F953" s="827"/>
      <c r="G953" s="827"/>
    </row>
    <row r="954" spans="1:7">
      <c r="A954" s="827"/>
      <c r="B954" s="827"/>
      <c r="C954" s="827"/>
      <c r="D954" s="827"/>
      <c r="E954" s="827"/>
      <c r="F954" s="827"/>
      <c r="G954" s="827"/>
    </row>
    <row r="955" spans="1:7">
      <c r="A955" s="827"/>
      <c r="B955" s="827"/>
      <c r="C955" s="827"/>
      <c r="D955" s="827"/>
      <c r="E955" s="827"/>
      <c r="F955" s="827"/>
      <c r="G955" s="827"/>
    </row>
    <row r="956" spans="1:7">
      <c r="A956" s="827"/>
      <c r="B956" s="827"/>
      <c r="C956" s="827"/>
      <c r="D956" s="827"/>
      <c r="E956" s="827"/>
      <c r="F956" s="827"/>
      <c r="G956" s="827"/>
    </row>
    <row r="957" spans="1:7">
      <c r="A957" s="827"/>
      <c r="B957" s="827"/>
      <c r="C957" s="827"/>
      <c r="D957" s="827"/>
      <c r="E957" s="827"/>
      <c r="F957" s="827"/>
      <c r="G957" s="827"/>
    </row>
    <row r="958" spans="1:7">
      <c r="A958" s="827"/>
      <c r="B958" s="827"/>
      <c r="C958" s="827"/>
      <c r="D958" s="827"/>
      <c r="E958" s="827"/>
      <c r="F958" s="827"/>
      <c r="G958" s="827"/>
    </row>
    <row r="959" spans="1:7">
      <c r="A959" s="827"/>
      <c r="B959" s="827"/>
      <c r="C959" s="827"/>
      <c r="D959" s="827"/>
      <c r="E959" s="827"/>
      <c r="F959" s="827"/>
      <c r="G959" s="827"/>
    </row>
    <row r="960" spans="1:7">
      <c r="A960" s="827"/>
      <c r="B960" s="827"/>
      <c r="C960" s="827"/>
      <c r="D960" s="827"/>
      <c r="E960" s="827"/>
      <c r="F960" s="827"/>
      <c r="G960" s="827"/>
    </row>
    <row r="961" spans="1:7">
      <c r="A961" s="827"/>
      <c r="B961" s="827"/>
      <c r="C961" s="827"/>
      <c r="D961" s="827"/>
      <c r="E961" s="827"/>
      <c r="F961" s="827"/>
      <c r="G961" s="827"/>
    </row>
    <row r="962" spans="1:7">
      <c r="A962" s="827"/>
      <c r="B962" s="827"/>
      <c r="C962" s="827"/>
      <c r="D962" s="827"/>
      <c r="E962" s="827"/>
      <c r="F962" s="827"/>
      <c r="G962" s="827"/>
    </row>
    <row r="963" spans="1:7">
      <c r="A963" s="827"/>
      <c r="B963" s="827"/>
      <c r="C963" s="827"/>
      <c r="D963" s="827"/>
      <c r="E963" s="827"/>
      <c r="F963" s="827"/>
      <c r="G963" s="827"/>
    </row>
    <row r="964" spans="1:7">
      <c r="A964" s="827"/>
      <c r="B964" s="827"/>
      <c r="C964" s="827"/>
      <c r="D964" s="827"/>
      <c r="E964" s="827"/>
      <c r="F964" s="827"/>
      <c r="G964" s="827"/>
    </row>
    <row r="965" spans="1:7">
      <c r="A965" s="827"/>
      <c r="B965" s="827"/>
      <c r="C965" s="827"/>
      <c r="D965" s="827"/>
      <c r="E965" s="827"/>
      <c r="F965" s="827"/>
      <c r="G965" s="827"/>
    </row>
    <row r="966" spans="1:7">
      <c r="A966" s="827"/>
      <c r="B966" s="827"/>
      <c r="C966" s="827"/>
      <c r="D966" s="827"/>
      <c r="E966" s="827"/>
      <c r="F966" s="827"/>
      <c r="G966" s="827"/>
    </row>
    <row r="967" spans="1:7">
      <c r="A967" s="827"/>
      <c r="B967" s="827"/>
      <c r="C967" s="827"/>
      <c r="D967" s="827"/>
      <c r="E967" s="827"/>
      <c r="F967" s="827"/>
      <c r="G967" s="827"/>
    </row>
    <row r="968" spans="1:7">
      <c r="A968" s="827"/>
      <c r="B968" s="827"/>
      <c r="C968" s="827"/>
      <c r="D968" s="827"/>
      <c r="E968" s="827"/>
      <c r="F968" s="827"/>
      <c r="G968" s="827"/>
    </row>
    <row r="969" spans="1:7">
      <c r="A969" s="827"/>
      <c r="B969" s="827"/>
      <c r="C969" s="827"/>
      <c r="D969" s="827"/>
      <c r="E969" s="827"/>
      <c r="F969" s="827"/>
      <c r="G969" s="827"/>
    </row>
    <row r="970" spans="1:7">
      <c r="A970" s="827"/>
      <c r="B970" s="827"/>
      <c r="C970" s="827"/>
      <c r="D970" s="827"/>
      <c r="E970" s="827"/>
      <c r="F970" s="827"/>
      <c r="G970" s="827"/>
    </row>
    <row r="971" spans="1:7">
      <c r="A971" s="827"/>
      <c r="B971" s="827"/>
      <c r="C971" s="827"/>
      <c r="D971" s="827"/>
      <c r="E971" s="827"/>
      <c r="F971" s="827"/>
      <c r="G971" s="827"/>
    </row>
    <row r="972" spans="1:7">
      <c r="A972" s="827"/>
      <c r="B972" s="827"/>
      <c r="C972" s="827"/>
      <c r="D972" s="827"/>
      <c r="E972" s="827"/>
      <c r="F972" s="827"/>
      <c r="G972" s="827"/>
    </row>
    <row r="973" spans="1:7">
      <c r="A973" s="827"/>
      <c r="B973" s="827"/>
      <c r="C973" s="827"/>
      <c r="D973" s="827"/>
      <c r="E973" s="827"/>
      <c r="F973" s="827"/>
      <c r="G973" s="827"/>
    </row>
    <row r="974" spans="1:7">
      <c r="A974" s="827"/>
      <c r="B974" s="827"/>
      <c r="C974" s="827"/>
      <c r="D974" s="827"/>
      <c r="E974" s="827"/>
      <c r="F974" s="827"/>
      <c r="G974" s="827"/>
    </row>
    <row r="975" spans="1:7">
      <c r="A975" s="827"/>
      <c r="B975" s="827"/>
      <c r="C975" s="827"/>
      <c r="D975" s="827"/>
      <c r="E975" s="827"/>
      <c r="F975" s="827"/>
      <c r="G975" s="827"/>
    </row>
    <row r="976" spans="1:7">
      <c r="A976" s="827"/>
      <c r="B976" s="827"/>
      <c r="C976" s="827"/>
      <c r="D976" s="827"/>
      <c r="E976" s="827"/>
      <c r="F976" s="827"/>
      <c r="G976" s="827"/>
    </row>
    <row r="977" spans="1:7">
      <c r="A977" s="827"/>
      <c r="B977" s="827"/>
      <c r="C977" s="827"/>
      <c r="D977" s="827"/>
      <c r="E977" s="827"/>
      <c r="F977" s="827"/>
      <c r="G977" s="827"/>
    </row>
    <row r="978" spans="1:7">
      <c r="A978" s="827"/>
      <c r="B978" s="827"/>
      <c r="C978" s="827"/>
      <c r="D978" s="827"/>
      <c r="E978" s="827"/>
      <c r="F978" s="827"/>
      <c r="G978" s="827"/>
    </row>
    <row r="979" spans="1:7">
      <c r="A979" s="827"/>
      <c r="B979" s="827"/>
      <c r="C979" s="827"/>
      <c r="D979" s="827"/>
      <c r="E979" s="827"/>
      <c r="F979" s="827"/>
      <c r="G979" s="827"/>
    </row>
    <row r="980" spans="1:7">
      <c r="A980" s="827"/>
      <c r="B980" s="827"/>
      <c r="C980" s="827"/>
      <c r="D980" s="827"/>
      <c r="E980" s="827"/>
      <c r="F980" s="827"/>
      <c r="G980" s="827"/>
    </row>
    <row r="981" spans="1:7">
      <c r="A981" s="827"/>
      <c r="B981" s="827"/>
      <c r="C981" s="827"/>
      <c r="D981" s="827"/>
      <c r="E981" s="827"/>
      <c r="F981" s="827"/>
      <c r="G981" s="827"/>
    </row>
    <row r="982" spans="1:7">
      <c r="A982" s="827"/>
      <c r="B982" s="827"/>
      <c r="C982" s="827"/>
      <c r="D982" s="827"/>
      <c r="E982" s="827"/>
      <c r="F982" s="827"/>
      <c r="G982" s="827"/>
    </row>
    <row r="983" spans="1:7">
      <c r="A983" s="827"/>
      <c r="B983" s="827"/>
      <c r="C983" s="827"/>
      <c r="D983" s="827"/>
      <c r="E983" s="827"/>
      <c r="F983" s="827"/>
      <c r="G983" s="827"/>
    </row>
    <row r="984" spans="1:7">
      <c r="A984" s="827"/>
      <c r="B984" s="827"/>
      <c r="C984" s="827"/>
      <c r="D984" s="827"/>
      <c r="E984" s="827"/>
      <c r="F984" s="827"/>
      <c r="G984" s="827"/>
    </row>
    <row r="985" spans="1:7">
      <c r="A985" s="827"/>
      <c r="B985" s="827"/>
      <c r="C985" s="827"/>
      <c r="D985" s="827"/>
      <c r="E985" s="827"/>
      <c r="F985" s="827"/>
      <c r="G985" s="827"/>
    </row>
    <row r="986" spans="1:7">
      <c r="A986" s="827"/>
      <c r="B986" s="827"/>
      <c r="C986" s="827"/>
      <c r="D986" s="827"/>
      <c r="E986" s="827"/>
      <c r="F986" s="827"/>
      <c r="G986" s="827"/>
    </row>
    <row r="987" spans="1:7">
      <c r="A987" s="827"/>
      <c r="B987" s="827"/>
      <c r="C987" s="827"/>
      <c r="D987" s="827"/>
      <c r="E987" s="827"/>
      <c r="F987" s="827"/>
      <c r="G987" s="827"/>
    </row>
    <row r="988" spans="1:7">
      <c r="A988" s="827"/>
      <c r="B988" s="827"/>
      <c r="C988" s="827"/>
      <c r="D988" s="827"/>
      <c r="E988" s="827"/>
      <c r="F988" s="827"/>
      <c r="G988" s="827"/>
    </row>
    <row r="989" spans="1:7">
      <c r="A989" s="827"/>
      <c r="B989" s="827"/>
      <c r="C989" s="827"/>
      <c r="D989" s="827"/>
      <c r="E989" s="827"/>
      <c r="F989" s="827"/>
      <c r="G989" s="827"/>
    </row>
    <row r="990" spans="1:7">
      <c r="A990" s="827"/>
      <c r="B990" s="827"/>
      <c r="C990" s="827"/>
      <c r="D990" s="827"/>
      <c r="E990" s="827"/>
      <c r="F990" s="827"/>
      <c r="G990" s="827"/>
    </row>
    <row r="991" spans="1:7">
      <c r="A991" s="827"/>
      <c r="B991" s="827"/>
      <c r="C991" s="827"/>
      <c r="D991" s="827"/>
      <c r="E991" s="827"/>
      <c r="F991" s="827"/>
      <c r="G991" s="827"/>
    </row>
    <row r="992" spans="1:7">
      <c r="A992" s="827"/>
      <c r="B992" s="827"/>
      <c r="C992" s="827"/>
      <c r="D992" s="827"/>
      <c r="E992" s="827"/>
      <c r="F992" s="827"/>
      <c r="G992" s="827"/>
    </row>
    <row r="993" spans="1:7">
      <c r="A993" s="827"/>
      <c r="B993" s="827"/>
      <c r="C993" s="827"/>
      <c r="D993" s="827"/>
      <c r="E993" s="827"/>
      <c r="F993" s="827"/>
      <c r="G993" s="827"/>
    </row>
    <row r="994" spans="1:7">
      <c r="A994" s="827"/>
      <c r="B994" s="827"/>
      <c r="C994" s="827"/>
      <c r="D994" s="827"/>
      <c r="E994" s="827"/>
      <c r="F994" s="827"/>
      <c r="G994" s="827"/>
    </row>
    <row r="995" spans="1:7">
      <c r="A995" s="827"/>
      <c r="B995" s="827"/>
      <c r="C995" s="827"/>
      <c r="D995" s="827"/>
      <c r="E995" s="827"/>
      <c r="F995" s="827"/>
      <c r="G995" s="827"/>
    </row>
    <row r="996" spans="1:7">
      <c r="A996" s="827"/>
      <c r="B996" s="827"/>
      <c r="C996" s="827"/>
      <c r="D996" s="827"/>
      <c r="E996" s="827"/>
      <c r="F996" s="827"/>
      <c r="G996" s="827"/>
    </row>
    <row r="997" spans="1:7">
      <c r="A997" s="827"/>
      <c r="B997" s="827"/>
      <c r="C997" s="827"/>
      <c r="D997" s="827"/>
      <c r="E997" s="827"/>
      <c r="F997" s="827"/>
      <c r="G997" s="827"/>
    </row>
    <row r="998" spans="1:7">
      <c r="A998" s="827"/>
      <c r="B998" s="827"/>
      <c r="C998" s="827"/>
      <c r="D998" s="827"/>
      <c r="E998" s="827"/>
      <c r="F998" s="827"/>
      <c r="G998" s="827"/>
    </row>
    <row r="999" spans="1:7">
      <c r="A999" s="827"/>
      <c r="B999" s="827"/>
      <c r="C999" s="827"/>
      <c r="D999" s="827"/>
      <c r="E999" s="827"/>
      <c r="F999" s="827"/>
      <c r="G999" s="827"/>
    </row>
    <row r="1000" spans="1:7">
      <c r="A1000" s="827"/>
      <c r="B1000" s="827"/>
      <c r="C1000" s="827"/>
      <c r="D1000" s="827"/>
      <c r="E1000" s="827"/>
      <c r="F1000" s="827"/>
      <c r="G1000" s="827"/>
    </row>
    <row r="1001" spans="1:7">
      <c r="A1001" s="827"/>
      <c r="B1001" s="827"/>
      <c r="C1001" s="827"/>
      <c r="D1001" s="827"/>
      <c r="E1001" s="827"/>
      <c r="F1001" s="827"/>
      <c r="G1001" s="827"/>
    </row>
  </sheetData>
  <mergeCells count="10">
    <mergeCell ref="A24:E24"/>
    <mergeCell ref="A2:F2"/>
    <mergeCell ref="A3:F3"/>
    <mergeCell ref="A5:A7"/>
    <mergeCell ref="B5:B7"/>
    <mergeCell ref="C5:F5"/>
    <mergeCell ref="C6:C7"/>
    <mergeCell ref="D6:D7"/>
    <mergeCell ref="E6:E7"/>
    <mergeCell ref="F6:F7"/>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79.xml><?xml version="1.0" encoding="utf-8"?>
<worksheet xmlns="http://schemas.openxmlformats.org/spreadsheetml/2006/main" xmlns:r="http://schemas.openxmlformats.org/officeDocument/2006/relationships">
  <dimension ref="A1:I339"/>
  <sheetViews>
    <sheetView showGridLines="0" workbookViewId="0"/>
  </sheetViews>
  <sheetFormatPr defaultRowHeight="12.75"/>
  <cols>
    <col min="1" max="1" width="45.7109375" style="952" customWidth="1"/>
    <col min="2" max="2" width="13.85546875" style="952" customWidth="1"/>
    <col min="3" max="3" width="12.42578125" style="952" customWidth="1"/>
    <col min="4" max="4" width="15" style="952" customWidth="1"/>
    <col min="5" max="5" width="16.5703125" style="952" customWidth="1"/>
    <col min="6" max="8" width="20.7109375" style="952" customWidth="1"/>
    <col min="9" max="107" width="10.7109375" style="952" customWidth="1"/>
    <col min="108" max="256" width="9.140625" style="952"/>
    <col min="257" max="257" width="45.7109375" style="952" customWidth="1"/>
    <col min="258" max="258" width="13.85546875" style="952" customWidth="1"/>
    <col min="259" max="259" width="12.42578125" style="952" customWidth="1"/>
    <col min="260" max="260" width="15" style="952" customWidth="1"/>
    <col min="261" max="261" width="16.5703125" style="952" customWidth="1"/>
    <col min="262" max="264" width="20.7109375" style="952" customWidth="1"/>
    <col min="265" max="363" width="10.7109375" style="952" customWidth="1"/>
    <col min="364" max="512" width="9.140625" style="952"/>
    <col min="513" max="513" width="45.7109375" style="952" customWidth="1"/>
    <col min="514" max="514" width="13.85546875" style="952" customWidth="1"/>
    <col min="515" max="515" width="12.42578125" style="952" customWidth="1"/>
    <col min="516" max="516" width="15" style="952" customWidth="1"/>
    <col min="517" max="517" width="16.5703125" style="952" customWidth="1"/>
    <col min="518" max="520" width="20.7109375" style="952" customWidth="1"/>
    <col min="521" max="619" width="10.7109375" style="952" customWidth="1"/>
    <col min="620" max="768" width="9.140625" style="952"/>
    <col min="769" max="769" width="45.7109375" style="952" customWidth="1"/>
    <col min="770" max="770" width="13.85546875" style="952" customWidth="1"/>
    <col min="771" max="771" width="12.42578125" style="952" customWidth="1"/>
    <col min="772" max="772" width="15" style="952" customWidth="1"/>
    <col min="773" max="773" width="16.5703125" style="952" customWidth="1"/>
    <col min="774" max="776" width="20.7109375" style="952" customWidth="1"/>
    <col min="777" max="875" width="10.7109375" style="952" customWidth="1"/>
    <col min="876" max="1024" width="9.140625" style="952"/>
    <col min="1025" max="1025" width="45.7109375" style="952" customWidth="1"/>
    <col min="1026" max="1026" width="13.85546875" style="952" customWidth="1"/>
    <col min="1027" max="1027" width="12.42578125" style="952" customWidth="1"/>
    <col min="1028" max="1028" width="15" style="952" customWidth="1"/>
    <col min="1029" max="1029" width="16.5703125" style="952" customWidth="1"/>
    <col min="1030" max="1032" width="20.7109375" style="952" customWidth="1"/>
    <col min="1033" max="1131" width="10.7109375" style="952" customWidth="1"/>
    <col min="1132" max="1280" width="9.140625" style="952"/>
    <col min="1281" max="1281" width="45.7109375" style="952" customWidth="1"/>
    <col min="1282" max="1282" width="13.85546875" style="952" customWidth="1"/>
    <col min="1283" max="1283" width="12.42578125" style="952" customWidth="1"/>
    <col min="1284" max="1284" width="15" style="952" customWidth="1"/>
    <col min="1285" max="1285" width="16.5703125" style="952" customWidth="1"/>
    <col min="1286" max="1288" width="20.7109375" style="952" customWidth="1"/>
    <col min="1289" max="1387" width="10.7109375" style="952" customWidth="1"/>
    <col min="1388" max="1536" width="9.140625" style="952"/>
    <col min="1537" max="1537" width="45.7109375" style="952" customWidth="1"/>
    <col min="1538" max="1538" width="13.85546875" style="952" customWidth="1"/>
    <col min="1539" max="1539" width="12.42578125" style="952" customWidth="1"/>
    <col min="1540" max="1540" width="15" style="952" customWidth="1"/>
    <col min="1541" max="1541" width="16.5703125" style="952" customWidth="1"/>
    <col min="1542" max="1544" width="20.7109375" style="952" customWidth="1"/>
    <col min="1545" max="1643" width="10.7109375" style="952" customWidth="1"/>
    <col min="1644" max="1792" width="9.140625" style="952"/>
    <col min="1793" max="1793" width="45.7109375" style="952" customWidth="1"/>
    <col min="1794" max="1794" width="13.85546875" style="952" customWidth="1"/>
    <col min="1795" max="1795" width="12.42578125" style="952" customWidth="1"/>
    <col min="1796" max="1796" width="15" style="952" customWidth="1"/>
    <col min="1797" max="1797" width="16.5703125" style="952" customWidth="1"/>
    <col min="1798" max="1800" width="20.7109375" style="952" customWidth="1"/>
    <col min="1801" max="1899" width="10.7109375" style="952" customWidth="1"/>
    <col min="1900" max="2048" width="9.140625" style="952"/>
    <col min="2049" max="2049" width="45.7109375" style="952" customWidth="1"/>
    <col min="2050" max="2050" width="13.85546875" style="952" customWidth="1"/>
    <col min="2051" max="2051" width="12.42578125" style="952" customWidth="1"/>
    <col min="2052" max="2052" width="15" style="952" customWidth="1"/>
    <col min="2053" max="2053" width="16.5703125" style="952" customWidth="1"/>
    <col min="2054" max="2056" width="20.7109375" style="952" customWidth="1"/>
    <col min="2057" max="2155" width="10.7109375" style="952" customWidth="1"/>
    <col min="2156" max="2304" width="9.140625" style="952"/>
    <col min="2305" max="2305" width="45.7109375" style="952" customWidth="1"/>
    <col min="2306" max="2306" width="13.85546875" style="952" customWidth="1"/>
    <col min="2307" max="2307" width="12.42578125" style="952" customWidth="1"/>
    <col min="2308" max="2308" width="15" style="952" customWidth="1"/>
    <col min="2309" max="2309" width="16.5703125" style="952" customWidth="1"/>
    <col min="2310" max="2312" width="20.7109375" style="952" customWidth="1"/>
    <col min="2313" max="2411" width="10.7109375" style="952" customWidth="1"/>
    <col min="2412" max="2560" width="9.140625" style="952"/>
    <col min="2561" max="2561" width="45.7109375" style="952" customWidth="1"/>
    <col min="2562" max="2562" width="13.85546875" style="952" customWidth="1"/>
    <col min="2563" max="2563" width="12.42578125" style="952" customWidth="1"/>
    <col min="2564" max="2564" width="15" style="952" customWidth="1"/>
    <col min="2565" max="2565" width="16.5703125" style="952" customWidth="1"/>
    <col min="2566" max="2568" width="20.7109375" style="952" customWidth="1"/>
    <col min="2569" max="2667" width="10.7109375" style="952" customWidth="1"/>
    <col min="2668" max="2816" width="9.140625" style="952"/>
    <col min="2817" max="2817" width="45.7109375" style="952" customWidth="1"/>
    <col min="2818" max="2818" width="13.85546875" style="952" customWidth="1"/>
    <col min="2819" max="2819" width="12.42578125" style="952" customWidth="1"/>
    <col min="2820" max="2820" width="15" style="952" customWidth="1"/>
    <col min="2821" max="2821" width="16.5703125" style="952" customWidth="1"/>
    <col min="2822" max="2824" width="20.7109375" style="952" customWidth="1"/>
    <col min="2825" max="2923" width="10.7109375" style="952" customWidth="1"/>
    <col min="2924" max="3072" width="9.140625" style="952"/>
    <col min="3073" max="3073" width="45.7109375" style="952" customWidth="1"/>
    <col min="3074" max="3074" width="13.85546875" style="952" customWidth="1"/>
    <col min="3075" max="3075" width="12.42578125" style="952" customWidth="1"/>
    <col min="3076" max="3076" width="15" style="952" customWidth="1"/>
    <col min="3077" max="3077" width="16.5703125" style="952" customWidth="1"/>
    <col min="3078" max="3080" width="20.7109375" style="952" customWidth="1"/>
    <col min="3081" max="3179" width="10.7109375" style="952" customWidth="1"/>
    <col min="3180" max="3328" width="9.140625" style="952"/>
    <col min="3329" max="3329" width="45.7109375" style="952" customWidth="1"/>
    <col min="3330" max="3330" width="13.85546875" style="952" customWidth="1"/>
    <col min="3331" max="3331" width="12.42578125" style="952" customWidth="1"/>
    <col min="3332" max="3332" width="15" style="952" customWidth="1"/>
    <col min="3333" max="3333" width="16.5703125" style="952" customWidth="1"/>
    <col min="3334" max="3336" width="20.7109375" style="952" customWidth="1"/>
    <col min="3337" max="3435" width="10.7109375" style="952" customWidth="1"/>
    <col min="3436" max="3584" width="9.140625" style="952"/>
    <col min="3585" max="3585" width="45.7109375" style="952" customWidth="1"/>
    <col min="3586" max="3586" width="13.85546875" style="952" customWidth="1"/>
    <col min="3587" max="3587" width="12.42578125" style="952" customWidth="1"/>
    <col min="3588" max="3588" width="15" style="952" customWidth="1"/>
    <col min="3589" max="3589" width="16.5703125" style="952" customWidth="1"/>
    <col min="3590" max="3592" width="20.7109375" style="952" customWidth="1"/>
    <col min="3593" max="3691" width="10.7109375" style="952" customWidth="1"/>
    <col min="3692" max="3840" width="9.140625" style="952"/>
    <col min="3841" max="3841" width="45.7109375" style="952" customWidth="1"/>
    <col min="3842" max="3842" width="13.85546875" style="952" customWidth="1"/>
    <col min="3843" max="3843" width="12.42578125" style="952" customWidth="1"/>
    <col min="3844" max="3844" width="15" style="952" customWidth="1"/>
    <col min="3845" max="3845" width="16.5703125" style="952" customWidth="1"/>
    <col min="3846" max="3848" width="20.7109375" style="952" customWidth="1"/>
    <col min="3849" max="3947" width="10.7109375" style="952" customWidth="1"/>
    <col min="3948" max="4096" width="9.140625" style="952"/>
    <col min="4097" max="4097" width="45.7109375" style="952" customWidth="1"/>
    <col min="4098" max="4098" width="13.85546875" style="952" customWidth="1"/>
    <col min="4099" max="4099" width="12.42578125" style="952" customWidth="1"/>
    <col min="4100" max="4100" width="15" style="952" customWidth="1"/>
    <col min="4101" max="4101" width="16.5703125" style="952" customWidth="1"/>
    <col min="4102" max="4104" width="20.7109375" style="952" customWidth="1"/>
    <col min="4105" max="4203" width="10.7109375" style="952" customWidth="1"/>
    <col min="4204" max="4352" width="9.140625" style="952"/>
    <col min="4353" max="4353" width="45.7109375" style="952" customWidth="1"/>
    <col min="4354" max="4354" width="13.85546875" style="952" customWidth="1"/>
    <col min="4355" max="4355" width="12.42578125" style="952" customWidth="1"/>
    <col min="4356" max="4356" width="15" style="952" customWidth="1"/>
    <col min="4357" max="4357" width="16.5703125" style="952" customWidth="1"/>
    <col min="4358" max="4360" width="20.7109375" style="952" customWidth="1"/>
    <col min="4361" max="4459" width="10.7109375" style="952" customWidth="1"/>
    <col min="4460" max="4608" width="9.140625" style="952"/>
    <col min="4609" max="4609" width="45.7109375" style="952" customWidth="1"/>
    <col min="4610" max="4610" width="13.85546875" style="952" customWidth="1"/>
    <col min="4611" max="4611" width="12.42578125" style="952" customWidth="1"/>
    <col min="4612" max="4612" width="15" style="952" customWidth="1"/>
    <col min="4613" max="4613" width="16.5703125" style="952" customWidth="1"/>
    <col min="4614" max="4616" width="20.7109375" style="952" customWidth="1"/>
    <col min="4617" max="4715" width="10.7109375" style="952" customWidth="1"/>
    <col min="4716" max="4864" width="9.140625" style="952"/>
    <col min="4865" max="4865" width="45.7109375" style="952" customWidth="1"/>
    <col min="4866" max="4866" width="13.85546875" style="952" customWidth="1"/>
    <col min="4867" max="4867" width="12.42578125" style="952" customWidth="1"/>
    <col min="4868" max="4868" width="15" style="952" customWidth="1"/>
    <col min="4869" max="4869" width="16.5703125" style="952" customWidth="1"/>
    <col min="4870" max="4872" width="20.7109375" style="952" customWidth="1"/>
    <col min="4873" max="4971" width="10.7109375" style="952" customWidth="1"/>
    <col min="4972" max="5120" width="9.140625" style="952"/>
    <col min="5121" max="5121" width="45.7109375" style="952" customWidth="1"/>
    <col min="5122" max="5122" width="13.85546875" style="952" customWidth="1"/>
    <col min="5123" max="5123" width="12.42578125" style="952" customWidth="1"/>
    <col min="5124" max="5124" width="15" style="952" customWidth="1"/>
    <col min="5125" max="5125" width="16.5703125" style="952" customWidth="1"/>
    <col min="5126" max="5128" width="20.7109375" style="952" customWidth="1"/>
    <col min="5129" max="5227" width="10.7109375" style="952" customWidth="1"/>
    <col min="5228" max="5376" width="9.140625" style="952"/>
    <col min="5377" max="5377" width="45.7109375" style="952" customWidth="1"/>
    <col min="5378" max="5378" width="13.85546875" style="952" customWidth="1"/>
    <col min="5379" max="5379" width="12.42578125" style="952" customWidth="1"/>
    <col min="5380" max="5380" width="15" style="952" customWidth="1"/>
    <col min="5381" max="5381" width="16.5703125" style="952" customWidth="1"/>
    <col min="5382" max="5384" width="20.7109375" style="952" customWidth="1"/>
    <col min="5385" max="5483" width="10.7109375" style="952" customWidth="1"/>
    <col min="5484" max="5632" width="9.140625" style="952"/>
    <col min="5633" max="5633" width="45.7109375" style="952" customWidth="1"/>
    <col min="5634" max="5634" width="13.85546875" style="952" customWidth="1"/>
    <col min="5635" max="5635" width="12.42578125" style="952" customWidth="1"/>
    <col min="5636" max="5636" width="15" style="952" customWidth="1"/>
    <col min="5637" max="5637" width="16.5703125" style="952" customWidth="1"/>
    <col min="5638" max="5640" width="20.7109375" style="952" customWidth="1"/>
    <col min="5641" max="5739" width="10.7109375" style="952" customWidth="1"/>
    <col min="5740" max="5888" width="9.140625" style="952"/>
    <col min="5889" max="5889" width="45.7109375" style="952" customWidth="1"/>
    <col min="5890" max="5890" width="13.85546875" style="952" customWidth="1"/>
    <col min="5891" max="5891" width="12.42578125" style="952" customWidth="1"/>
    <col min="5892" max="5892" width="15" style="952" customWidth="1"/>
    <col min="5893" max="5893" width="16.5703125" style="952" customWidth="1"/>
    <col min="5894" max="5896" width="20.7109375" style="952" customWidth="1"/>
    <col min="5897" max="5995" width="10.7109375" style="952" customWidth="1"/>
    <col min="5996" max="6144" width="9.140625" style="952"/>
    <col min="6145" max="6145" width="45.7109375" style="952" customWidth="1"/>
    <col min="6146" max="6146" width="13.85546875" style="952" customWidth="1"/>
    <col min="6147" max="6147" width="12.42578125" style="952" customWidth="1"/>
    <col min="6148" max="6148" width="15" style="952" customWidth="1"/>
    <col min="6149" max="6149" width="16.5703125" style="952" customWidth="1"/>
    <col min="6150" max="6152" width="20.7109375" style="952" customWidth="1"/>
    <col min="6153" max="6251" width="10.7109375" style="952" customWidth="1"/>
    <col min="6252" max="6400" width="9.140625" style="952"/>
    <col min="6401" max="6401" width="45.7109375" style="952" customWidth="1"/>
    <col min="6402" max="6402" width="13.85546875" style="952" customWidth="1"/>
    <col min="6403" max="6403" width="12.42578125" style="952" customWidth="1"/>
    <col min="6404" max="6404" width="15" style="952" customWidth="1"/>
    <col min="6405" max="6405" width="16.5703125" style="952" customWidth="1"/>
    <col min="6406" max="6408" width="20.7109375" style="952" customWidth="1"/>
    <col min="6409" max="6507" width="10.7109375" style="952" customWidth="1"/>
    <col min="6508" max="6656" width="9.140625" style="952"/>
    <col min="6657" max="6657" width="45.7109375" style="952" customWidth="1"/>
    <col min="6658" max="6658" width="13.85546875" style="952" customWidth="1"/>
    <col min="6659" max="6659" width="12.42578125" style="952" customWidth="1"/>
    <col min="6660" max="6660" width="15" style="952" customWidth="1"/>
    <col min="6661" max="6661" width="16.5703125" style="952" customWidth="1"/>
    <col min="6662" max="6664" width="20.7109375" style="952" customWidth="1"/>
    <col min="6665" max="6763" width="10.7109375" style="952" customWidth="1"/>
    <col min="6764" max="6912" width="9.140625" style="952"/>
    <col min="6913" max="6913" width="45.7109375" style="952" customWidth="1"/>
    <col min="6914" max="6914" width="13.85546875" style="952" customWidth="1"/>
    <col min="6915" max="6915" width="12.42578125" style="952" customWidth="1"/>
    <col min="6916" max="6916" width="15" style="952" customWidth="1"/>
    <col min="6917" max="6917" width="16.5703125" style="952" customWidth="1"/>
    <col min="6918" max="6920" width="20.7109375" style="952" customWidth="1"/>
    <col min="6921" max="7019" width="10.7109375" style="952" customWidth="1"/>
    <col min="7020" max="7168" width="9.140625" style="952"/>
    <col min="7169" max="7169" width="45.7109375" style="952" customWidth="1"/>
    <col min="7170" max="7170" width="13.85546875" style="952" customWidth="1"/>
    <col min="7171" max="7171" width="12.42578125" style="952" customWidth="1"/>
    <col min="7172" max="7172" width="15" style="952" customWidth="1"/>
    <col min="7173" max="7173" width="16.5703125" style="952" customWidth="1"/>
    <col min="7174" max="7176" width="20.7109375" style="952" customWidth="1"/>
    <col min="7177" max="7275" width="10.7109375" style="952" customWidth="1"/>
    <col min="7276" max="7424" width="9.140625" style="952"/>
    <col min="7425" max="7425" width="45.7109375" style="952" customWidth="1"/>
    <col min="7426" max="7426" width="13.85546875" style="952" customWidth="1"/>
    <col min="7427" max="7427" width="12.42578125" style="952" customWidth="1"/>
    <col min="7428" max="7428" width="15" style="952" customWidth="1"/>
    <col min="7429" max="7429" width="16.5703125" style="952" customWidth="1"/>
    <col min="7430" max="7432" width="20.7109375" style="952" customWidth="1"/>
    <col min="7433" max="7531" width="10.7109375" style="952" customWidth="1"/>
    <col min="7532" max="7680" width="9.140625" style="952"/>
    <col min="7681" max="7681" width="45.7109375" style="952" customWidth="1"/>
    <col min="7682" max="7682" width="13.85546875" style="952" customWidth="1"/>
    <col min="7683" max="7683" width="12.42578125" style="952" customWidth="1"/>
    <col min="7684" max="7684" width="15" style="952" customWidth="1"/>
    <col min="7685" max="7685" width="16.5703125" style="952" customWidth="1"/>
    <col min="7686" max="7688" width="20.7109375" style="952" customWidth="1"/>
    <col min="7689" max="7787" width="10.7109375" style="952" customWidth="1"/>
    <col min="7788" max="7936" width="9.140625" style="952"/>
    <col min="7937" max="7937" width="45.7109375" style="952" customWidth="1"/>
    <col min="7938" max="7938" width="13.85546875" style="952" customWidth="1"/>
    <col min="7939" max="7939" width="12.42578125" style="952" customWidth="1"/>
    <col min="7940" max="7940" width="15" style="952" customWidth="1"/>
    <col min="7941" max="7941" width="16.5703125" style="952" customWidth="1"/>
    <col min="7942" max="7944" width="20.7109375" style="952" customWidth="1"/>
    <col min="7945" max="8043" width="10.7109375" style="952" customWidth="1"/>
    <col min="8044" max="8192" width="9.140625" style="952"/>
    <col min="8193" max="8193" width="45.7109375" style="952" customWidth="1"/>
    <col min="8194" max="8194" width="13.85546875" style="952" customWidth="1"/>
    <col min="8195" max="8195" width="12.42578125" style="952" customWidth="1"/>
    <col min="8196" max="8196" width="15" style="952" customWidth="1"/>
    <col min="8197" max="8197" width="16.5703125" style="952" customWidth="1"/>
    <col min="8198" max="8200" width="20.7109375" style="952" customWidth="1"/>
    <col min="8201" max="8299" width="10.7109375" style="952" customWidth="1"/>
    <col min="8300" max="8448" width="9.140625" style="952"/>
    <col min="8449" max="8449" width="45.7109375" style="952" customWidth="1"/>
    <col min="8450" max="8450" width="13.85546875" style="952" customWidth="1"/>
    <col min="8451" max="8451" width="12.42578125" style="952" customWidth="1"/>
    <col min="8452" max="8452" width="15" style="952" customWidth="1"/>
    <col min="8453" max="8453" width="16.5703125" style="952" customWidth="1"/>
    <col min="8454" max="8456" width="20.7109375" style="952" customWidth="1"/>
    <col min="8457" max="8555" width="10.7109375" style="952" customWidth="1"/>
    <col min="8556" max="8704" width="9.140625" style="952"/>
    <col min="8705" max="8705" width="45.7109375" style="952" customWidth="1"/>
    <col min="8706" max="8706" width="13.85546875" style="952" customWidth="1"/>
    <col min="8707" max="8707" width="12.42578125" style="952" customWidth="1"/>
    <col min="8708" max="8708" width="15" style="952" customWidth="1"/>
    <col min="8709" max="8709" width="16.5703125" style="952" customWidth="1"/>
    <col min="8710" max="8712" width="20.7109375" style="952" customWidth="1"/>
    <col min="8713" max="8811" width="10.7109375" style="952" customWidth="1"/>
    <col min="8812" max="8960" width="9.140625" style="952"/>
    <col min="8961" max="8961" width="45.7109375" style="952" customWidth="1"/>
    <col min="8962" max="8962" width="13.85546875" style="952" customWidth="1"/>
    <col min="8963" max="8963" width="12.42578125" style="952" customWidth="1"/>
    <col min="8964" max="8964" width="15" style="952" customWidth="1"/>
    <col min="8965" max="8965" width="16.5703125" style="952" customWidth="1"/>
    <col min="8966" max="8968" width="20.7109375" style="952" customWidth="1"/>
    <col min="8969" max="9067" width="10.7109375" style="952" customWidth="1"/>
    <col min="9068" max="9216" width="9.140625" style="952"/>
    <col min="9217" max="9217" width="45.7109375" style="952" customWidth="1"/>
    <col min="9218" max="9218" width="13.85546875" style="952" customWidth="1"/>
    <col min="9219" max="9219" width="12.42578125" style="952" customWidth="1"/>
    <col min="9220" max="9220" width="15" style="952" customWidth="1"/>
    <col min="9221" max="9221" width="16.5703125" style="952" customWidth="1"/>
    <col min="9222" max="9224" width="20.7109375" style="952" customWidth="1"/>
    <col min="9225" max="9323" width="10.7109375" style="952" customWidth="1"/>
    <col min="9324" max="9472" width="9.140625" style="952"/>
    <col min="9473" max="9473" width="45.7109375" style="952" customWidth="1"/>
    <col min="9474" max="9474" width="13.85546875" style="952" customWidth="1"/>
    <col min="9475" max="9475" width="12.42578125" style="952" customWidth="1"/>
    <col min="9476" max="9476" width="15" style="952" customWidth="1"/>
    <col min="9477" max="9477" width="16.5703125" style="952" customWidth="1"/>
    <col min="9478" max="9480" width="20.7109375" style="952" customWidth="1"/>
    <col min="9481" max="9579" width="10.7109375" style="952" customWidth="1"/>
    <col min="9580" max="9728" width="9.140625" style="952"/>
    <col min="9729" max="9729" width="45.7109375" style="952" customWidth="1"/>
    <col min="9730" max="9730" width="13.85546875" style="952" customWidth="1"/>
    <col min="9731" max="9731" width="12.42578125" style="952" customWidth="1"/>
    <col min="9732" max="9732" width="15" style="952" customWidth="1"/>
    <col min="9733" max="9733" width="16.5703125" style="952" customWidth="1"/>
    <col min="9734" max="9736" width="20.7109375" style="952" customWidth="1"/>
    <col min="9737" max="9835" width="10.7109375" style="952" customWidth="1"/>
    <col min="9836" max="9984" width="9.140625" style="952"/>
    <col min="9985" max="9985" width="45.7109375" style="952" customWidth="1"/>
    <col min="9986" max="9986" width="13.85546875" style="952" customWidth="1"/>
    <col min="9987" max="9987" width="12.42578125" style="952" customWidth="1"/>
    <col min="9988" max="9988" width="15" style="952" customWidth="1"/>
    <col min="9989" max="9989" width="16.5703125" style="952" customWidth="1"/>
    <col min="9990" max="9992" width="20.7109375" style="952" customWidth="1"/>
    <col min="9993" max="10091" width="10.7109375" style="952" customWidth="1"/>
    <col min="10092" max="10240" width="9.140625" style="952"/>
    <col min="10241" max="10241" width="45.7109375" style="952" customWidth="1"/>
    <col min="10242" max="10242" width="13.85546875" style="952" customWidth="1"/>
    <col min="10243" max="10243" width="12.42578125" style="952" customWidth="1"/>
    <col min="10244" max="10244" width="15" style="952" customWidth="1"/>
    <col min="10245" max="10245" width="16.5703125" style="952" customWidth="1"/>
    <col min="10246" max="10248" width="20.7109375" style="952" customWidth="1"/>
    <col min="10249" max="10347" width="10.7109375" style="952" customWidth="1"/>
    <col min="10348" max="10496" width="9.140625" style="952"/>
    <col min="10497" max="10497" width="45.7109375" style="952" customWidth="1"/>
    <col min="10498" max="10498" width="13.85546875" style="952" customWidth="1"/>
    <col min="10499" max="10499" width="12.42578125" style="952" customWidth="1"/>
    <col min="10500" max="10500" width="15" style="952" customWidth="1"/>
    <col min="10501" max="10501" width="16.5703125" style="952" customWidth="1"/>
    <col min="10502" max="10504" width="20.7109375" style="952" customWidth="1"/>
    <col min="10505" max="10603" width="10.7109375" style="952" customWidth="1"/>
    <col min="10604" max="10752" width="9.140625" style="952"/>
    <col min="10753" max="10753" width="45.7109375" style="952" customWidth="1"/>
    <col min="10754" max="10754" width="13.85546875" style="952" customWidth="1"/>
    <col min="10755" max="10755" width="12.42578125" style="952" customWidth="1"/>
    <col min="10756" max="10756" width="15" style="952" customWidth="1"/>
    <col min="10757" max="10757" width="16.5703125" style="952" customWidth="1"/>
    <col min="10758" max="10760" width="20.7109375" style="952" customWidth="1"/>
    <col min="10761" max="10859" width="10.7109375" style="952" customWidth="1"/>
    <col min="10860" max="11008" width="9.140625" style="952"/>
    <col min="11009" max="11009" width="45.7109375" style="952" customWidth="1"/>
    <col min="11010" max="11010" width="13.85546875" style="952" customWidth="1"/>
    <col min="11011" max="11011" width="12.42578125" style="952" customWidth="1"/>
    <col min="11012" max="11012" width="15" style="952" customWidth="1"/>
    <col min="11013" max="11013" width="16.5703125" style="952" customWidth="1"/>
    <col min="11014" max="11016" width="20.7109375" style="952" customWidth="1"/>
    <col min="11017" max="11115" width="10.7109375" style="952" customWidth="1"/>
    <col min="11116" max="11264" width="9.140625" style="952"/>
    <col min="11265" max="11265" width="45.7109375" style="952" customWidth="1"/>
    <col min="11266" max="11266" width="13.85546875" style="952" customWidth="1"/>
    <col min="11267" max="11267" width="12.42578125" style="952" customWidth="1"/>
    <col min="11268" max="11268" width="15" style="952" customWidth="1"/>
    <col min="11269" max="11269" width="16.5703125" style="952" customWidth="1"/>
    <col min="11270" max="11272" width="20.7109375" style="952" customWidth="1"/>
    <col min="11273" max="11371" width="10.7109375" style="952" customWidth="1"/>
    <col min="11372" max="11520" width="9.140625" style="952"/>
    <col min="11521" max="11521" width="45.7109375" style="952" customWidth="1"/>
    <col min="11522" max="11522" width="13.85546875" style="952" customWidth="1"/>
    <col min="11523" max="11523" width="12.42578125" style="952" customWidth="1"/>
    <col min="11524" max="11524" width="15" style="952" customWidth="1"/>
    <col min="11525" max="11525" width="16.5703125" style="952" customWidth="1"/>
    <col min="11526" max="11528" width="20.7109375" style="952" customWidth="1"/>
    <col min="11529" max="11627" width="10.7109375" style="952" customWidth="1"/>
    <col min="11628" max="11776" width="9.140625" style="952"/>
    <col min="11777" max="11777" width="45.7109375" style="952" customWidth="1"/>
    <col min="11778" max="11778" width="13.85546875" style="952" customWidth="1"/>
    <col min="11779" max="11779" width="12.42578125" style="952" customWidth="1"/>
    <col min="11780" max="11780" width="15" style="952" customWidth="1"/>
    <col min="11781" max="11781" width="16.5703125" style="952" customWidth="1"/>
    <col min="11782" max="11784" width="20.7109375" style="952" customWidth="1"/>
    <col min="11785" max="11883" width="10.7109375" style="952" customWidth="1"/>
    <col min="11884" max="12032" width="9.140625" style="952"/>
    <col min="12033" max="12033" width="45.7109375" style="952" customWidth="1"/>
    <col min="12034" max="12034" width="13.85546875" style="952" customWidth="1"/>
    <col min="12035" max="12035" width="12.42578125" style="952" customWidth="1"/>
    <col min="12036" max="12036" width="15" style="952" customWidth="1"/>
    <col min="12037" max="12037" width="16.5703125" style="952" customWidth="1"/>
    <col min="12038" max="12040" width="20.7109375" style="952" customWidth="1"/>
    <col min="12041" max="12139" width="10.7109375" style="952" customWidth="1"/>
    <col min="12140" max="12288" width="9.140625" style="952"/>
    <col min="12289" max="12289" width="45.7109375" style="952" customWidth="1"/>
    <col min="12290" max="12290" width="13.85546875" style="952" customWidth="1"/>
    <col min="12291" max="12291" width="12.42578125" style="952" customWidth="1"/>
    <col min="12292" max="12292" width="15" style="952" customWidth="1"/>
    <col min="12293" max="12293" width="16.5703125" style="952" customWidth="1"/>
    <col min="12294" max="12296" width="20.7109375" style="952" customWidth="1"/>
    <col min="12297" max="12395" width="10.7109375" style="952" customWidth="1"/>
    <col min="12396" max="12544" width="9.140625" style="952"/>
    <col min="12545" max="12545" width="45.7109375" style="952" customWidth="1"/>
    <col min="12546" max="12546" width="13.85546875" style="952" customWidth="1"/>
    <col min="12547" max="12547" width="12.42578125" style="952" customWidth="1"/>
    <col min="12548" max="12548" width="15" style="952" customWidth="1"/>
    <col min="12549" max="12549" width="16.5703125" style="952" customWidth="1"/>
    <col min="12550" max="12552" width="20.7109375" style="952" customWidth="1"/>
    <col min="12553" max="12651" width="10.7109375" style="952" customWidth="1"/>
    <col min="12652" max="12800" width="9.140625" style="952"/>
    <col min="12801" max="12801" width="45.7109375" style="952" customWidth="1"/>
    <col min="12802" max="12802" width="13.85546875" style="952" customWidth="1"/>
    <col min="12803" max="12803" width="12.42578125" style="952" customWidth="1"/>
    <col min="12804" max="12804" width="15" style="952" customWidth="1"/>
    <col min="12805" max="12805" width="16.5703125" style="952" customWidth="1"/>
    <col min="12806" max="12808" width="20.7109375" style="952" customWidth="1"/>
    <col min="12809" max="12907" width="10.7109375" style="952" customWidth="1"/>
    <col min="12908" max="13056" width="9.140625" style="952"/>
    <col min="13057" max="13057" width="45.7109375" style="952" customWidth="1"/>
    <col min="13058" max="13058" width="13.85546875" style="952" customWidth="1"/>
    <col min="13059" max="13059" width="12.42578125" style="952" customWidth="1"/>
    <col min="13060" max="13060" width="15" style="952" customWidth="1"/>
    <col min="13061" max="13061" width="16.5703125" style="952" customWidth="1"/>
    <col min="13062" max="13064" width="20.7109375" style="952" customWidth="1"/>
    <col min="13065" max="13163" width="10.7109375" style="952" customWidth="1"/>
    <col min="13164" max="13312" width="9.140625" style="952"/>
    <col min="13313" max="13313" width="45.7109375" style="952" customWidth="1"/>
    <col min="13314" max="13314" width="13.85546875" style="952" customWidth="1"/>
    <col min="13315" max="13315" width="12.42578125" style="952" customWidth="1"/>
    <col min="13316" max="13316" width="15" style="952" customWidth="1"/>
    <col min="13317" max="13317" width="16.5703125" style="952" customWidth="1"/>
    <col min="13318" max="13320" width="20.7109375" style="952" customWidth="1"/>
    <col min="13321" max="13419" width="10.7109375" style="952" customWidth="1"/>
    <col min="13420" max="13568" width="9.140625" style="952"/>
    <col min="13569" max="13569" width="45.7109375" style="952" customWidth="1"/>
    <col min="13570" max="13570" width="13.85546875" style="952" customWidth="1"/>
    <col min="13571" max="13571" width="12.42578125" style="952" customWidth="1"/>
    <col min="13572" max="13572" width="15" style="952" customWidth="1"/>
    <col min="13573" max="13573" width="16.5703125" style="952" customWidth="1"/>
    <col min="13574" max="13576" width="20.7109375" style="952" customWidth="1"/>
    <col min="13577" max="13675" width="10.7109375" style="952" customWidth="1"/>
    <col min="13676" max="13824" width="9.140625" style="952"/>
    <col min="13825" max="13825" width="45.7109375" style="952" customWidth="1"/>
    <col min="13826" max="13826" width="13.85546875" style="952" customWidth="1"/>
    <col min="13827" max="13827" width="12.42578125" style="952" customWidth="1"/>
    <col min="13828" max="13828" width="15" style="952" customWidth="1"/>
    <col min="13829" max="13829" width="16.5703125" style="952" customWidth="1"/>
    <col min="13830" max="13832" width="20.7109375" style="952" customWidth="1"/>
    <col min="13833" max="13931" width="10.7109375" style="952" customWidth="1"/>
    <col min="13932" max="14080" width="9.140625" style="952"/>
    <col min="14081" max="14081" width="45.7109375" style="952" customWidth="1"/>
    <col min="14082" max="14082" width="13.85546875" style="952" customWidth="1"/>
    <col min="14083" max="14083" width="12.42578125" style="952" customWidth="1"/>
    <col min="14084" max="14084" width="15" style="952" customWidth="1"/>
    <col min="14085" max="14085" width="16.5703125" style="952" customWidth="1"/>
    <col min="14086" max="14088" width="20.7109375" style="952" customWidth="1"/>
    <col min="14089" max="14187" width="10.7109375" style="952" customWidth="1"/>
    <col min="14188" max="14336" width="9.140625" style="952"/>
    <col min="14337" max="14337" width="45.7109375" style="952" customWidth="1"/>
    <col min="14338" max="14338" width="13.85546875" style="952" customWidth="1"/>
    <col min="14339" max="14339" width="12.42578125" style="952" customWidth="1"/>
    <col min="14340" max="14340" width="15" style="952" customWidth="1"/>
    <col min="14341" max="14341" width="16.5703125" style="952" customWidth="1"/>
    <col min="14342" max="14344" width="20.7109375" style="952" customWidth="1"/>
    <col min="14345" max="14443" width="10.7109375" style="952" customWidth="1"/>
    <col min="14444" max="14592" width="9.140625" style="952"/>
    <col min="14593" max="14593" width="45.7109375" style="952" customWidth="1"/>
    <col min="14594" max="14594" width="13.85546875" style="952" customWidth="1"/>
    <col min="14595" max="14595" width="12.42578125" style="952" customWidth="1"/>
    <col min="14596" max="14596" width="15" style="952" customWidth="1"/>
    <col min="14597" max="14597" width="16.5703125" style="952" customWidth="1"/>
    <col min="14598" max="14600" width="20.7109375" style="952" customWidth="1"/>
    <col min="14601" max="14699" width="10.7109375" style="952" customWidth="1"/>
    <col min="14700" max="14848" width="9.140625" style="952"/>
    <col min="14849" max="14849" width="45.7109375" style="952" customWidth="1"/>
    <col min="14850" max="14850" width="13.85546875" style="952" customWidth="1"/>
    <col min="14851" max="14851" width="12.42578125" style="952" customWidth="1"/>
    <col min="14852" max="14852" width="15" style="952" customWidth="1"/>
    <col min="14853" max="14853" width="16.5703125" style="952" customWidth="1"/>
    <col min="14854" max="14856" width="20.7109375" style="952" customWidth="1"/>
    <col min="14857" max="14955" width="10.7109375" style="952" customWidth="1"/>
    <col min="14956" max="15104" width="9.140625" style="952"/>
    <col min="15105" max="15105" width="45.7109375" style="952" customWidth="1"/>
    <col min="15106" max="15106" width="13.85546875" style="952" customWidth="1"/>
    <col min="15107" max="15107" width="12.42578125" style="952" customWidth="1"/>
    <col min="15108" max="15108" width="15" style="952" customWidth="1"/>
    <col min="15109" max="15109" width="16.5703125" style="952" customWidth="1"/>
    <col min="15110" max="15112" width="20.7109375" style="952" customWidth="1"/>
    <col min="15113" max="15211" width="10.7109375" style="952" customWidth="1"/>
    <col min="15212" max="15360" width="9.140625" style="952"/>
    <col min="15361" max="15361" width="45.7109375" style="952" customWidth="1"/>
    <col min="15362" max="15362" width="13.85546875" style="952" customWidth="1"/>
    <col min="15363" max="15363" width="12.42578125" style="952" customWidth="1"/>
    <col min="15364" max="15364" width="15" style="952" customWidth="1"/>
    <col min="15365" max="15365" width="16.5703125" style="952" customWidth="1"/>
    <col min="15366" max="15368" width="20.7109375" style="952" customWidth="1"/>
    <col min="15369" max="15467" width="10.7109375" style="952" customWidth="1"/>
    <col min="15468" max="15616" width="9.140625" style="952"/>
    <col min="15617" max="15617" width="45.7109375" style="952" customWidth="1"/>
    <col min="15618" max="15618" width="13.85546875" style="952" customWidth="1"/>
    <col min="15619" max="15619" width="12.42578125" style="952" customWidth="1"/>
    <col min="15620" max="15620" width="15" style="952" customWidth="1"/>
    <col min="15621" max="15621" width="16.5703125" style="952" customWidth="1"/>
    <col min="15622" max="15624" width="20.7109375" style="952" customWidth="1"/>
    <col min="15625" max="15723" width="10.7109375" style="952" customWidth="1"/>
    <col min="15724" max="15872" width="9.140625" style="952"/>
    <col min="15873" max="15873" width="45.7109375" style="952" customWidth="1"/>
    <col min="15874" max="15874" width="13.85546875" style="952" customWidth="1"/>
    <col min="15875" max="15875" width="12.42578125" style="952" customWidth="1"/>
    <col min="15876" max="15876" width="15" style="952" customWidth="1"/>
    <col min="15877" max="15877" width="16.5703125" style="952" customWidth="1"/>
    <col min="15878" max="15880" width="20.7109375" style="952" customWidth="1"/>
    <col min="15881" max="15979" width="10.7109375" style="952" customWidth="1"/>
    <col min="15980" max="16128" width="9.140625" style="952"/>
    <col min="16129" max="16129" width="45.7109375" style="952" customWidth="1"/>
    <col min="16130" max="16130" width="13.85546875" style="952" customWidth="1"/>
    <col min="16131" max="16131" width="12.42578125" style="952" customWidth="1"/>
    <col min="16132" max="16132" width="15" style="952" customWidth="1"/>
    <col min="16133" max="16133" width="16.5703125" style="952" customWidth="1"/>
    <col min="16134" max="16136" width="20.7109375" style="952" customWidth="1"/>
    <col min="16137" max="16235" width="10.7109375" style="952" customWidth="1"/>
    <col min="16236" max="16384" width="9.140625" style="952"/>
  </cols>
  <sheetData>
    <row r="1" spans="1:9" ht="17.25" customHeight="1">
      <c r="A1" s="1921" t="s">
        <v>1737</v>
      </c>
      <c r="B1" s="1786"/>
      <c r="C1" s="1786"/>
      <c r="D1" s="1786"/>
    </row>
    <row r="2" spans="1:9" ht="21" customHeight="1">
      <c r="A2" s="2091" t="s">
        <v>1037</v>
      </c>
      <c r="B2" s="2091"/>
      <c r="C2" s="2091"/>
      <c r="D2" s="2091"/>
    </row>
    <row r="3" spans="1:9" ht="23.25" customHeight="1">
      <c r="A3" s="2063" t="s">
        <v>1038</v>
      </c>
      <c r="B3" s="2063"/>
      <c r="C3" s="2063"/>
      <c r="D3" s="2063"/>
      <c r="E3" s="2260"/>
      <c r="F3" s="2260"/>
      <c r="G3" s="2260"/>
      <c r="H3" s="2260"/>
      <c r="I3" s="2260"/>
    </row>
    <row r="4" spans="1:9" ht="12.95" customHeight="1">
      <c r="A4" s="949">
        <v>2016</v>
      </c>
      <c r="B4" s="950"/>
      <c r="C4" s="950"/>
      <c r="D4" s="1101" t="s">
        <v>673</v>
      </c>
      <c r="E4" s="949"/>
      <c r="F4" s="950"/>
      <c r="G4" s="950"/>
      <c r="H4" s="1101"/>
      <c r="I4" s="950"/>
    </row>
    <row r="5" spans="1:9" ht="15" customHeight="1">
      <c r="A5" s="2076" t="s">
        <v>700</v>
      </c>
      <c r="B5" s="2045" t="s">
        <v>1039</v>
      </c>
      <c r="C5" s="2046"/>
      <c r="D5" s="2094"/>
      <c r="E5" s="1101"/>
      <c r="F5" s="1332"/>
      <c r="G5" s="1332"/>
      <c r="H5" s="1332"/>
      <c r="I5" s="1332"/>
    </row>
    <row r="6" spans="1:9" ht="15" customHeight="1">
      <c r="A6" s="2077"/>
      <c r="B6" s="2076" t="s">
        <v>0</v>
      </c>
      <c r="C6" s="2076" t="s">
        <v>1040</v>
      </c>
      <c r="D6" s="2092" t="s">
        <v>1041</v>
      </c>
      <c r="E6" s="1101"/>
      <c r="F6" s="1332"/>
      <c r="G6" s="1332"/>
      <c r="H6" s="1332"/>
      <c r="I6" s="1332"/>
    </row>
    <row r="7" spans="1:9" ht="15" customHeight="1">
      <c r="A7" s="2078"/>
      <c r="B7" s="2078"/>
      <c r="C7" s="2078"/>
      <c r="D7" s="2261"/>
      <c r="E7" s="949"/>
      <c r="F7" s="1332"/>
      <c r="G7" s="1332"/>
      <c r="H7" s="1332"/>
      <c r="I7" s="1332"/>
    </row>
    <row r="8" spans="1:9" ht="12.95" customHeight="1">
      <c r="E8" s="950"/>
      <c r="F8" s="950"/>
      <c r="G8" s="950"/>
      <c r="H8" s="950"/>
      <c r="I8" s="950"/>
    </row>
    <row r="9" spans="1:9" s="954" customFormat="1" ht="12.95" customHeight="1">
      <c r="A9" s="954" t="s">
        <v>28</v>
      </c>
      <c r="B9" s="990">
        <v>1271</v>
      </c>
      <c r="C9" s="990">
        <v>777</v>
      </c>
      <c r="D9" s="1333">
        <v>494</v>
      </c>
      <c r="E9" s="969"/>
      <c r="F9" s="1334"/>
      <c r="G9" s="1334"/>
      <c r="H9" s="1334"/>
      <c r="I9" s="1334"/>
    </row>
    <row r="10" spans="1:9" ht="12.95" customHeight="1">
      <c r="E10" s="969"/>
      <c r="F10" s="1334"/>
      <c r="G10" s="1334"/>
      <c r="H10" s="1334"/>
      <c r="I10" s="1334"/>
    </row>
    <row r="11" spans="1:9" s="954" customFormat="1" ht="12.95" customHeight="1">
      <c r="A11" s="954" t="s">
        <v>418</v>
      </c>
      <c r="B11" s="990">
        <v>1212</v>
      </c>
      <c r="C11" s="990">
        <v>752</v>
      </c>
      <c r="D11" s="1333">
        <v>460</v>
      </c>
      <c r="E11" s="969" t="s">
        <v>73</v>
      </c>
      <c r="F11" s="1334"/>
      <c r="G11" s="1334"/>
      <c r="H11" s="1334"/>
      <c r="I11" s="1334"/>
    </row>
    <row r="12" spans="1:9" ht="12.95" customHeight="1">
      <c r="B12" s="883"/>
      <c r="C12" s="883"/>
      <c r="E12" s="950"/>
      <c r="F12" s="1334"/>
      <c r="G12" s="1334"/>
      <c r="H12" s="1334"/>
      <c r="I12" s="1334"/>
    </row>
    <row r="13" spans="1:9" ht="12.95" customHeight="1">
      <c r="A13" s="952" t="s">
        <v>419</v>
      </c>
      <c r="B13" s="990">
        <v>286</v>
      </c>
      <c r="C13" s="883">
        <v>189</v>
      </c>
      <c r="D13" s="953">
        <v>97</v>
      </c>
      <c r="E13" s="969">
        <v>0</v>
      </c>
      <c r="F13" s="1334"/>
      <c r="G13" s="1334"/>
      <c r="H13" s="1334"/>
      <c r="I13" s="1334"/>
    </row>
    <row r="14" spans="1:9" ht="12.95" customHeight="1">
      <c r="A14" s="952" t="s">
        <v>421</v>
      </c>
      <c r="B14" s="990">
        <v>246</v>
      </c>
      <c r="C14" s="883">
        <v>168</v>
      </c>
      <c r="D14" s="953">
        <v>78</v>
      </c>
      <c r="E14" s="969">
        <v>0</v>
      </c>
      <c r="F14" s="988"/>
      <c r="G14" s="988"/>
      <c r="H14" s="988"/>
      <c r="I14" s="988"/>
    </row>
    <row r="15" spans="1:9" ht="12.95" customHeight="1">
      <c r="A15" s="1322" t="s">
        <v>1035</v>
      </c>
      <c r="B15" s="990">
        <v>615</v>
      </c>
      <c r="C15" s="883">
        <v>355</v>
      </c>
      <c r="D15" s="953">
        <v>260</v>
      </c>
      <c r="E15" s="969">
        <v>0</v>
      </c>
      <c r="F15" s="1335"/>
      <c r="G15" s="1335"/>
      <c r="H15" s="1335"/>
      <c r="I15" s="1335"/>
    </row>
    <row r="16" spans="1:9" ht="12.95" customHeight="1">
      <c r="A16" s="952" t="s">
        <v>424</v>
      </c>
      <c r="B16" s="990">
        <v>46</v>
      </c>
      <c r="C16" s="883">
        <v>28</v>
      </c>
      <c r="D16" s="953">
        <v>18</v>
      </c>
      <c r="E16" s="969">
        <v>0</v>
      </c>
    </row>
    <row r="17" spans="1:7" ht="12.95" customHeight="1">
      <c r="A17" s="952" t="s">
        <v>425</v>
      </c>
      <c r="B17" s="990">
        <v>19</v>
      </c>
      <c r="C17" s="1336">
        <v>12</v>
      </c>
      <c r="D17" s="953">
        <v>7</v>
      </c>
      <c r="E17" s="969">
        <v>0</v>
      </c>
    </row>
    <row r="18" spans="1:7" ht="12.95" customHeight="1">
      <c r="B18" s="990"/>
      <c r="C18" s="1336"/>
      <c r="D18" s="953"/>
      <c r="E18" s="969"/>
    </row>
    <row r="19" spans="1:7" s="954" customFormat="1" ht="12.95" customHeight="1">
      <c r="A19" s="954" t="s">
        <v>426</v>
      </c>
      <c r="B19" s="990">
        <v>32</v>
      </c>
      <c r="C19" s="990">
        <v>20</v>
      </c>
      <c r="D19" s="1333">
        <v>12</v>
      </c>
      <c r="E19" s="969" t="s">
        <v>73</v>
      </c>
    </row>
    <row r="20" spans="1:7" s="954" customFormat="1" ht="12.95" customHeight="1">
      <c r="E20" s="969"/>
    </row>
    <row r="21" spans="1:7" s="954" customFormat="1" ht="12.95" customHeight="1">
      <c r="A21" s="954" t="s">
        <v>427</v>
      </c>
      <c r="B21" s="990">
        <v>27</v>
      </c>
      <c r="C21" s="990">
        <v>5</v>
      </c>
      <c r="D21" s="1333">
        <v>22</v>
      </c>
      <c r="E21" s="969" t="s">
        <v>73</v>
      </c>
    </row>
    <row r="22" spans="1:7" s="954" customFormat="1" ht="6.95" customHeight="1" thickBot="1">
      <c r="A22" s="984"/>
      <c r="B22" s="984"/>
      <c r="C22" s="984"/>
      <c r="D22" s="984"/>
    </row>
    <row r="23" spans="1:7" s="954" customFormat="1" ht="3.75" customHeight="1" thickTop="1">
      <c r="A23" s="987"/>
      <c r="B23" s="987"/>
      <c r="C23" s="987"/>
      <c r="D23" s="987"/>
    </row>
    <row r="24" spans="1:7" ht="15" customHeight="1">
      <c r="A24" s="2116" t="s">
        <v>1036</v>
      </c>
      <c r="B24" s="2116"/>
      <c r="C24" s="2116"/>
      <c r="D24" s="2116"/>
      <c r="E24" s="1104"/>
    </row>
    <row r="25" spans="1:7" ht="15" customHeight="1">
      <c r="B25" s="883"/>
      <c r="C25" s="883"/>
    </row>
    <row r="26" spans="1:7" s="812" customFormat="1" ht="12" customHeight="1">
      <c r="A26" s="1086" t="s">
        <v>691</v>
      </c>
      <c r="B26" s="827"/>
      <c r="C26" s="827"/>
      <c r="D26" s="827"/>
      <c r="E26" s="827"/>
      <c r="F26" s="827"/>
      <c r="G26" s="827"/>
    </row>
    <row r="27" spans="1:7" s="812" customFormat="1" ht="14.25" customHeight="1">
      <c r="A27" s="1337" t="s">
        <v>1042</v>
      </c>
      <c r="B27" s="827"/>
      <c r="C27" s="827"/>
      <c r="D27" s="827"/>
      <c r="E27" s="827"/>
      <c r="F27" s="827"/>
      <c r="G27" s="827"/>
    </row>
    <row r="28" spans="1:7" ht="15" customHeight="1">
      <c r="B28" s="883"/>
      <c r="C28" s="883"/>
    </row>
    <row r="29" spans="1:7" ht="15" customHeight="1">
      <c r="B29" s="883"/>
      <c r="C29" s="883"/>
    </row>
    <row r="30" spans="1:7" ht="15" customHeight="1">
      <c r="B30" s="883"/>
      <c r="C30" s="883"/>
    </row>
    <row r="31" spans="1:7" ht="15" customHeight="1">
      <c r="B31" s="883"/>
      <c r="C31" s="883"/>
    </row>
    <row r="32" spans="1:7" ht="9.9499999999999993" customHeight="1">
      <c r="A32" s="950"/>
      <c r="B32" s="950"/>
      <c r="C32" s="950"/>
    </row>
    <row r="33" spans="1:3" ht="15" customHeight="1">
      <c r="A33" s="950"/>
      <c r="B33" s="950"/>
      <c r="C33" s="950"/>
    </row>
    <row r="34" spans="1:3" ht="15" customHeight="1"/>
    <row r="35" spans="1:3" ht="20.100000000000001" customHeight="1"/>
    <row r="36" spans="1:3" ht="20.100000000000001" customHeight="1"/>
    <row r="37" spans="1:3" ht="20.100000000000001" customHeight="1"/>
    <row r="38" spans="1:3" ht="20.100000000000001" customHeight="1"/>
    <row r="39" spans="1:3" ht="20.100000000000001" customHeight="1"/>
    <row r="40" spans="1:3" ht="20.100000000000001" customHeight="1"/>
    <row r="41" spans="1:3" ht="20.100000000000001" customHeight="1"/>
    <row r="42" spans="1:3" ht="20.100000000000001" customHeight="1"/>
    <row r="43" spans="1:3" ht="20.100000000000001" customHeight="1"/>
    <row r="44" spans="1:3" ht="20.100000000000001" customHeight="1"/>
    <row r="45" spans="1:3" ht="20.100000000000001" customHeight="1"/>
    <row r="46" spans="1:3" ht="20.100000000000001" customHeight="1"/>
    <row r="47" spans="1:3" ht="20.100000000000001" customHeight="1"/>
    <row r="48" spans="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sheetData>
  <mergeCells count="9">
    <mergeCell ref="A24:D24"/>
    <mergeCell ref="A2:D2"/>
    <mergeCell ref="A3:D3"/>
    <mergeCell ref="E3:I3"/>
    <mergeCell ref="A5:A7"/>
    <mergeCell ref="B5:D5"/>
    <mergeCell ref="B6:B7"/>
    <mergeCell ref="C6:C7"/>
    <mergeCell ref="D6:D7"/>
  </mergeCells>
  <hyperlinks>
    <hyperlink ref="A27" r:id="rId1"/>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8.xml><?xml version="1.0" encoding="utf-8"?>
<worksheet xmlns="http://schemas.openxmlformats.org/spreadsheetml/2006/main" xmlns:r="http://schemas.openxmlformats.org/officeDocument/2006/relationships">
  <dimension ref="A1:O23"/>
  <sheetViews>
    <sheetView showGridLines="0" workbookViewId="0"/>
  </sheetViews>
  <sheetFormatPr defaultColWidth="9.7109375" defaultRowHeight="11.25"/>
  <cols>
    <col min="1" max="2" width="4.85546875" style="574" customWidth="1"/>
    <col min="3" max="3" width="49.42578125" style="574" customWidth="1"/>
    <col min="4" max="9" width="8.7109375" style="574" customWidth="1"/>
    <col min="10" max="10" width="8.140625" style="574" customWidth="1"/>
    <col min="11" max="11" width="7.28515625" style="574" customWidth="1"/>
    <col min="12" max="12" width="6.7109375" style="574" customWidth="1"/>
    <col min="13" max="13" width="6" style="574" customWidth="1"/>
    <col min="14" max="16384" width="9.7109375" style="574"/>
  </cols>
  <sheetData>
    <row r="1" spans="1:15" ht="17.25" customHeight="1">
      <c r="A1" s="1921" t="s">
        <v>1737</v>
      </c>
    </row>
    <row r="2" spans="1:15" ht="12" customHeight="1">
      <c r="A2" s="1991" t="s">
        <v>322</v>
      </c>
      <c r="B2" s="1991"/>
      <c r="C2" s="1991"/>
      <c r="D2" s="1991"/>
      <c r="E2" s="1991"/>
      <c r="F2" s="1991"/>
      <c r="G2" s="1991"/>
      <c r="H2" s="1991"/>
      <c r="I2" s="575"/>
    </row>
    <row r="3" spans="1:15" ht="21.75" customHeight="1">
      <c r="A3" s="1992" t="s">
        <v>323</v>
      </c>
      <c r="B3" s="1992"/>
      <c r="C3" s="1992"/>
      <c r="D3" s="1992"/>
      <c r="E3" s="1992"/>
      <c r="F3" s="1992"/>
      <c r="G3" s="1992"/>
      <c r="H3" s="1992"/>
      <c r="I3" s="1992"/>
    </row>
    <row r="4" spans="1:15" ht="17.100000000000001" customHeight="1">
      <c r="A4" s="576" t="s">
        <v>324</v>
      </c>
      <c r="B4" s="576"/>
      <c r="C4" s="577"/>
      <c r="D4" s="577"/>
      <c r="E4" s="578"/>
      <c r="F4" s="578"/>
      <c r="G4" s="578"/>
      <c r="H4" s="579"/>
      <c r="I4" s="580"/>
    </row>
    <row r="5" spans="1:15" ht="11.25" customHeight="1">
      <c r="A5" s="1993" t="s">
        <v>325</v>
      </c>
      <c r="B5" s="1994"/>
      <c r="C5" s="1995"/>
      <c r="D5" s="1997" t="s">
        <v>0</v>
      </c>
      <c r="E5" s="1998"/>
      <c r="F5" s="1997" t="s">
        <v>326</v>
      </c>
      <c r="G5" s="2001"/>
      <c r="H5" s="2003" t="s">
        <v>327</v>
      </c>
      <c r="I5" s="1998"/>
    </row>
    <row r="6" spans="1:15" ht="11.25" customHeight="1">
      <c r="A6" s="1996"/>
      <c r="B6" s="1988"/>
      <c r="C6" s="1989"/>
      <c r="D6" s="1999"/>
      <c r="E6" s="2000"/>
      <c r="F6" s="1999"/>
      <c r="G6" s="2002"/>
      <c r="H6" s="2000"/>
      <c r="I6" s="2000"/>
    </row>
    <row r="7" spans="1:15" ht="11.25" customHeight="1">
      <c r="A7" s="1996"/>
      <c r="B7" s="1988"/>
      <c r="C7" s="1989"/>
      <c r="D7" s="34" t="s">
        <v>328</v>
      </c>
      <c r="E7" s="581" t="s">
        <v>121</v>
      </c>
      <c r="F7" s="34" t="s">
        <v>328</v>
      </c>
      <c r="G7" s="581" t="s">
        <v>121</v>
      </c>
      <c r="H7" s="34" t="s">
        <v>328</v>
      </c>
      <c r="I7" s="581" t="s">
        <v>121</v>
      </c>
    </row>
    <row r="8" spans="1:15" ht="11.25" customHeight="1">
      <c r="A8" s="582"/>
      <c r="B8" s="582"/>
      <c r="C8" s="577"/>
      <c r="D8" s="577"/>
      <c r="E8" s="582"/>
      <c r="F8" s="582"/>
      <c r="G8" s="582"/>
      <c r="H8" s="582"/>
      <c r="I8" s="580"/>
    </row>
    <row r="9" spans="1:15" ht="11.25" customHeight="1">
      <c r="A9" s="582"/>
      <c r="B9" s="580"/>
      <c r="C9" s="583" t="s">
        <v>329</v>
      </c>
      <c r="D9" s="584">
        <v>20363</v>
      </c>
      <c r="E9" s="585">
        <f>(+D9/20363)*100</f>
        <v>100</v>
      </c>
      <c r="F9" s="586">
        <v>21952</v>
      </c>
      <c r="G9" s="585">
        <f>(+F9/21952)*100</f>
        <v>100</v>
      </c>
      <c r="H9" s="586">
        <v>18109</v>
      </c>
      <c r="I9" s="585">
        <f>(+H9/18109)*100</f>
        <v>100</v>
      </c>
    </row>
    <row r="10" spans="1:15" ht="11.25" customHeight="1">
      <c r="A10" s="582"/>
      <c r="B10" s="582"/>
      <c r="C10" s="577"/>
      <c r="D10" s="587"/>
      <c r="E10" s="582"/>
      <c r="F10" s="582"/>
      <c r="G10" s="588"/>
      <c r="H10" s="582"/>
      <c r="I10" s="588"/>
    </row>
    <row r="11" spans="1:15" ht="18.75" customHeight="1">
      <c r="A11" s="589">
        <v>9</v>
      </c>
      <c r="B11" s="590" t="s">
        <v>330</v>
      </c>
      <c r="C11" s="590"/>
      <c r="D11" s="591">
        <v>845</v>
      </c>
      <c r="E11" s="592">
        <v>4.2</v>
      </c>
      <c r="F11" s="593">
        <v>913</v>
      </c>
      <c r="G11" s="585">
        <f>(+F11/21952)*100</f>
        <v>4.159074344023324</v>
      </c>
      <c r="H11" s="593">
        <v>749</v>
      </c>
      <c r="I11" s="585">
        <f>(+H11/18109)*100</f>
        <v>4.1360649400850411</v>
      </c>
      <c r="O11" s="594"/>
    </row>
    <row r="12" spans="1:15" ht="11.25" customHeight="1">
      <c r="A12" s="577"/>
      <c r="B12" s="577"/>
      <c r="C12" s="577"/>
      <c r="D12" s="580"/>
      <c r="E12" s="595"/>
      <c r="F12" s="596"/>
      <c r="G12" s="595"/>
      <c r="H12" s="580"/>
      <c r="I12" s="597"/>
      <c r="O12" s="594"/>
    </row>
    <row r="13" spans="1:15" ht="27" customHeight="1">
      <c r="A13" s="598"/>
      <c r="B13" s="599" t="s">
        <v>331</v>
      </c>
      <c r="C13" s="599" t="s">
        <v>332</v>
      </c>
      <c r="D13" s="600">
        <v>88</v>
      </c>
      <c r="E13" s="601">
        <f>(+D13/20363)*100</f>
        <v>0.43215636202917057</v>
      </c>
      <c r="F13" s="602">
        <v>99</v>
      </c>
      <c r="G13" s="601">
        <f>(+F13/21952)*100</f>
        <v>0.45098396501457733</v>
      </c>
      <c r="H13" s="603">
        <v>71</v>
      </c>
      <c r="I13" s="601">
        <f>(+H13/18109)*100</f>
        <v>0.39207024131647245</v>
      </c>
      <c r="O13" s="594"/>
    </row>
    <row r="14" spans="1:15" ht="19.5" customHeight="1">
      <c r="A14" s="577"/>
      <c r="B14" s="599" t="s">
        <v>333</v>
      </c>
      <c r="C14" s="599" t="s">
        <v>334</v>
      </c>
      <c r="D14" s="604">
        <v>5</v>
      </c>
      <c r="E14" s="605">
        <v>0</v>
      </c>
      <c r="F14" s="606" t="s">
        <v>335</v>
      </c>
      <c r="G14" s="607" t="s">
        <v>336</v>
      </c>
      <c r="H14" s="596" t="s">
        <v>337</v>
      </c>
      <c r="I14" s="607" t="s">
        <v>336</v>
      </c>
      <c r="O14" s="594"/>
    </row>
    <row r="15" spans="1:15" ht="27" customHeight="1">
      <c r="A15" s="608"/>
      <c r="B15" s="599" t="s">
        <v>338</v>
      </c>
      <c r="C15" s="599" t="s">
        <v>339</v>
      </c>
      <c r="D15" s="609">
        <v>197</v>
      </c>
      <c r="E15" s="601">
        <f t="shared" ref="E15:E18" si="0">(+D15/20363)*100</f>
        <v>0.96744094681530235</v>
      </c>
      <c r="F15" s="610">
        <v>204</v>
      </c>
      <c r="G15" s="601">
        <f t="shared" ref="G15:G18" si="1">(+F15/21952)*100</f>
        <v>0.92930029154518945</v>
      </c>
      <c r="H15" s="611">
        <v>187</v>
      </c>
      <c r="I15" s="601">
        <f t="shared" ref="I15:I17" si="2">(+H15/18109)*100</f>
        <v>1.0326357060025402</v>
      </c>
      <c r="O15" s="594"/>
    </row>
    <row r="16" spans="1:15" ht="18.95" customHeight="1">
      <c r="A16" s="608"/>
      <c r="B16" s="599" t="s">
        <v>340</v>
      </c>
      <c r="C16" s="599" t="s">
        <v>341</v>
      </c>
      <c r="D16" s="612">
        <v>267</v>
      </c>
      <c r="E16" s="601">
        <f t="shared" si="0"/>
        <v>1.3112016893385061</v>
      </c>
      <c r="F16" s="610">
        <v>295</v>
      </c>
      <c r="G16" s="601">
        <f t="shared" si="1"/>
        <v>1.3438411078717203</v>
      </c>
      <c r="H16" s="613">
        <v>226</v>
      </c>
      <c r="I16" s="601">
        <f t="shared" si="2"/>
        <v>1.2479982329228561</v>
      </c>
      <c r="O16" s="594"/>
    </row>
    <row r="17" spans="1:15" ht="18.95" customHeight="1">
      <c r="A17" s="608"/>
      <c r="B17" s="599" t="s">
        <v>342</v>
      </c>
      <c r="C17" s="599" t="s">
        <v>343</v>
      </c>
      <c r="D17" s="612">
        <v>190</v>
      </c>
      <c r="E17" s="601">
        <f t="shared" si="0"/>
        <v>0.93306487256298187</v>
      </c>
      <c r="F17" s="610">
        <v>202</v>
      </c>
      <c r="G17" s="601">
        <f t="shared" si="1"/>
        <v>0.92018950437317781</v>
      </c>
      <c r="H17" s="613">
        <v>174</v>
      </c>
      <c r="I17" s="601">
        <f t="shared" si="2"/>
        <v>0.96084819702910162</v>
      </c>
      <c r="O17" s="594"/>
    </row>
    <row r="18" spans="1:15" ht="18.95" customHeight="1">
      <c r="A18" s="608"/>
      <c r="B18" s="599" t="s">
        <v>344</v>
      </c>
      <c r="C18" s="599" t="s">
        <v>345</v>
      </c>
      <c r="D18" s="612">
        <v>99</v>
      </c>
      <c r="E18" s="601">
        <f t="shared" si="0"/>
        <v>0.4861759072828169</v>
      </c>
      <c r="F18" s="610">
        <v>108</v>
      </c>
      <c r="G18" s="601">
        <f t="shared" si="1"/>
        <v>0.4919825072886298</v>
      </c>
      <c r="H18" s="613">
        <v>87</v>
      </c>
      <c r="I18" s="601">
        <f>(+H18/18109)*100</f>
        <v>0.48042409851455081</v>
      </c>
      <c r="O18" s="594"/>
    </row>
    <row r="19" spans="1:15" ht="11.25" customHeight="1" thickBot="1">
      <c r="A19" s="614"/>
      <c r="B19" s="614"/>
      <c r="C19" s="614"/>
      <c r="D19" s="614"/>
      <c r="E19" s="614"/>
      <c r="F19" s="614"/>
      <c r="G19" s="614"/>
      <c r="H19" s="614"/>
      <c r="I19" s="614"/>
    </row>
    <row r="20" spans="1:15" ht="17.25" customHeight="1" thickTop="1">
      <c r="A20" s="580" t="s">
        <v>346</v>
      </c>
      <c r="B20" s="577"/>
      <c r="C20" s="577"/>
      <c r="D20" s="577"/>
      <c r="E20" s="577"/>
      <c r="F20" s="577"/>
      <c r="G20" s="577"/>
      <c r="H20" s="577"/>
      <c r="I20" s="580"/>
    </row>
    <row r="21" spans="1:15" ht="12.75">
      <c r="A21" s="580" t="s">
        <v>347</v>
      </c>
      <c r="B21" s="577"/>
      <c r="C21" s="580"/>
      <c r="D21" s="577"/>
      <c r="E21" s="577"/>
      <c r="F21" s="577"/>
      <c r="G21" s="577"/>
      <c r="H21" s="577"/>
      <c r="I21" s="580"/>
    </row>
    <row r="22" spans="1:15" ht="12.75">
      <c r="A22" s="580"/>
      <c r="B22" s="580"/>
      <c r="C22" s="580"/>
      <c r="D22" s="580"/>
      <c r="E22" s="580"/>
      <c r="F22" s="580"/>
      <c r="G22" s="580"/>
      <c r="H22" s="580"/>
      <c r="I22" s="580"/>
    </row>
    <row r="23" spans="1:15" ht="12.75">
      <c r="A23" s="577" t="s">
        <v>348</v>
      </c>
      <c r="B23" s="580"/>
      <c r="C23" s="580"/>
      <c r="D23" s="580"/>
      <c r="E23" s="580"/>
      <c r="F23" s="580"/>
      <c r="G23" s="580"/>
      <c r="H23" s="580"/>
      <c r="I23" s="580"/>
    </row>
  </sheetData>
  <mergeCells count="6">
    <mergeCell ref="A2:H2"/>
    <mergeCell ref="A3:I3"/>
    <mergeCell ref="A5:C7"/>
    <mergeCell ref="D5:E6"/>
    <mergeCell ref="F5:G6"/>
    <mergeCell ref="H5:I6"/>
  </mergeCells>
  <hyperlinks>
    <hyperlink ref="A1" location="Índice!A1" display="Voltar ao índice"/>
  </hyperlinks>
  <printOptions gridLinesSet="0"/>
  <pageMargins left="0.78740157480314965" right="0.78740157480314965" top="1.1811023622047243" bottom="0.78740157480314965" header="0" footer="0"/>
  <pageSetup paperSize="9" scale="78" orientation="portrait" horizontalDpi="4294967292" verticalDpi="300" r:id="rId1"/>
  <headerFooter alignWithMargins="0"/>
</worksheet>
</file>

<file path=xl/worksheets/sheet80.xml><?xml version="1.0" encoding="utf-8"?>
<worksheet xmlns="http://schemas.openxmlformats.org/spreadsheetml/2006/main" xmlns:r="http://schemas.openxmlformats.org/officeDocument/2006/relationships">
  <dimension ref="A1:H335"/>
  <sheetViews>
    <sheetView showGridLines="0" workbookViewId="0"/>
  </sheetViews>
  <sheetFormatPr defaultRowHeight="12.75"/>
  <cols>
    <col min="1" max="1" width="45.7109375" style="952" customWidth="1"/>
    <col min="2" max="2" width="13.85546875" style="952" customWidth="1"/>
    <col min="3" max="3" width="12.42578125" style="952" customWidth="1"/>
    <col min="4" max="4" width="15" style="952" customWidth="1"/>
    <col min="5" max="5" width="20.7109375" style="952" customWidth="1"/>
    <col min="6" max="104" width="10.7109375" style="952" customWidth="1"/>
    <col min="105" max="256" width="9.140625" style="952"/>
    <col min="257" max="257" width="45.7109375" style="952" customWidth="1"/>
    <col min="258" max="258" width="13.85546875" style="952" customWidth="1"/>
    <col min="259" max="259" width="12.42578125" style="952" customWidth="1"/>
    <col min="260" max="260" width="15" style="952" customWidth="1"/>
    <col min="261" max="261" width="20.7109375" style="952" customWidth="1"/>
    <col min="262" max="360" width="10.7109375" style="952" customWidth="1"/>
    <col min="361" max="512" width="9.140625" style="952"/>
    <col min="513" max="513" width="45.7109375" style="952" customWidth="1"/>
    <col min="514" max="514" width="13.85546875" style="952" customWidth="1"/>
    <col min="515" max="515" width="12.42578125" style="952" customWidth="1"/>
    <col min="516" max="516" width="15" style="952" customWidth="1"/>
    <col min="517" max="517" width="20.7109375" style="952" customWidth="1"/>
    <col min="518" max="616" width="10.7109375" style="952" customWidth="1"/>
    <col min="617" max="768" width="9.140625" style="952"/>
    <col min="769" max="769" width="45.7109375" style="952" customWidth="1"/>
    <col min="770" max="770" width="13.85546875" style="952" customWidth="1"/>
    <col min="771" max="771" width="12.42578125" style="952" customWidth="1"/>
    <col min="772" max="772" width="15" style="952" customWidth="1"/>
    <col min="773" max="773" width="20.7109375" style="952" customWidth="1"/>
    <col min="774" max="872" width="10.7109375" style="952" customWidth="1"/>
    <col min="873" max="1024" width="9.140625" style="952"/>
    <col min="1025" max="1025" width="45.7109375" style="952" customWidth="1"/>
    <col min="1026" max="1026" width="13.85546875" style="952" customWidth="1"/>
    <col min="1027" max="1027" width="12.42578125" style="952" customWidth="1"/>
    <col min="1028" max="1028" width="15" style="952" customWidth="1"/>
    <col min="1029" max="1029" width="20.7109375" style="952" customWidth="1"/>
    <col min="1030" max="1128" width="10.7109375" style="952" customWidth="1"/>
    <col min="1129" max="1280" width="9.140625" style="952"/>
    <col min="1281" max="1281" width="45.7109375" style="952" customWidth="1"/>
    <col min="1282" max="1282" width="13.85546875" style="952" customWidth="1"/>
    <col min="1283" max="1283" width="12.42578125" style="952" customWidth="1"/>
    <col min="1284" max="1284" width="15" style="952" customWidth="1"/>
    <col min="1285" max="1285" width="20.7109375" style="952" customWidth="1"/>
    <col min="1286" max="1384" width="10.7109375" style="952" customWidth="1"/>
    <col min="1385" max="1536" width="9.140625" style="952"/>
    <col min="1537" max="1537" width="45.7109375" style="952" customWidth="1"/>
    <col min="1538" max="1538" width="13.85546875" style="952" customWidth="1"/>
    <col min="1539" max="1539" width="12.42578125" style="952" customWidth="1"/>
    <col min="1540" max="1540" width="15" style="952" customWidth="1"/>
    <col min="1541" max="1541" width="20.7109375" style="952" customWidth="1"/>
    <col min="1542" max="1640" width="10.7109375" style="952" customWidth="1"/>
    <col min="1641" max="1792" width="9.140625" style="952"/>
    <col min="1793" max="1793" width="45.7109375" style="952" customWidth="1"/>
    <col min="1794" max="1794" width="13.85546875" style="952" customWidth="1"/>
    <col min="1795" max="1795" width="12.42578125" style="952" customWidth="1"/>
    <col min="1796" max="1796" width="15" style="952" customWidth="1"/>
    <col min="1797" max="1797" width="20.7109375" style="952" customWidth="1"/>
    <col min="1798" max="1896" width="10.7109375" style="952" customWidth="1"/>
    <col min="1897" max="2048" width="9.140625" style="952"/>
    <col min="2049" max="2049" width="45.7109375" style="952" customWidth="1"/>
    <col min="2050" max="2050" width="13.85546875" style="952" customWidth="1"/>
    <col min="2051" max="2051" width="12.42578125" style="952" customWidth="1"/>
    <col min="2052" max="2052" width="15" style="952" customWidth="1"/>
    <col min="2053" max="2053" width="20.7109375" style="952" customWidth="1"/>
    <col min="2054" max="2152" width="10.7109375" style="952" customWidth="1"/>
    <col min="2153" max="2304" width="9.140625" style="952"/>
    <col min="2305" max="2305" width="45.7109375" style="952" customWidth="1"/>
    <col min="2306" max="2306" width="13.85546875" style="952" customWidth="1"/>
    <col min="2307" max="2307" width="12.42578125" style="952" customWidth="1"/>
    <col min="2308" max="2308" width="15" style="952" customWidth="1"/>
    <col min="2309" max="2309" width="20.7109375" style="952" customWidth="1"/>
    <col min="2310" max="2408" width="10.7109375" style="952" customWidth="1"/>
    <col min="2409" max="2560" width="9.140625" style="952"/>
    <col min="2561" max="2561" width="45.7109375" style="952" customWidth="1"/>
    <col min="2562" max="2562" width="13.85546875" style="952" customWidth="1"/>
    <col min="2563" max="2563" width="12.42578125" style="952" customWidth="1"/>
    <col min="2564" max="2564" width="15" style="952" customWidth="1"/>
    <col min="2565" max="2565" width="20.7109375" style="952" customWidth="1"/>
    <col min="2566" max="2664" width="10.7109375" style="952" customWidth="1"/>
    <col min="2665" max="2816" width="9.140625" style="952"/>
    <col min="2817" max="2817" width="45.7109375" style="952" customWidth="1"/>
    <col min="2818" max="2818" width="13.85546875" style="952" customWidth="1"/>
    <col min="2819" max="2819" width="12.42578125" style="952" customWidth="1"/>
    <col min="2820" max="2820" width="15" style="952" customWidth="1"/>
    <col min="2821" max="2821" width="20.7109375" style="952" customWidth="1"/>
    <col min="2822" max="2920" width="10.7109375" style="952" customWidth="1"/>
    <col min="2921" max="3072" width="9.140625" style="952"/>
    <col min="3073" max="3073" width="45.7109375" style="952" customWidth="1"/>
    <col min="3074" max="3074" width="13.85546875" style="952" customWidth="1"/>
    <col min="3075" max="3075" width="12.42578125" style="952" customWidth="1"/>
    <col min="3076" max="3076" width="15" style="952" customWidth="1"/>
    <col min="3077" max="3077" width="20.7109375" style="952" customWidth="1"/>
    <col min="3078" max="3176" width="10.7109375" style="952" customWidth="1"/>
    <col min="3177" max="3328" width="9.140625" style="952"/>
    <col min="3329" max="3329" width="45.7109375" style="952" customWidth="1"/>
    <col min="3330" max="3330" width="13.85546875" style="952" customWidth="1"/>
    <col min="3331" max="3331" width="12.42578125" style="952" customWidth="1"/>
    <col min="3332" max="3332" width="15" style="952" customWidth="1"/>
    <col min="3333" max="3333" width="20.7109375" style="952" customWidth="1"/>
    <col min="3334" max="3432" width="10.7109375" style="952" customWidth="1"/>
    <col min="3433" max="3584" width="9.140625" style="952"/>
    <col min="3585" max="3585" width="45.7109375" style="952" customWidth="1"/>
    <col min="3586" max="3586" width="13.85546875" style="952" customWidth="1"/>
    <col min="3587" max="3587" width="12.42578125" style="952" customWidth="1"/>
    <col min="3588" max="3588" width="15" style="952" customWidth="1"/>
    <col min="3589" max="3589" width="20.7109375" style="952" customWidth="1"/>
    <col min="3590" max="3688" width="10.7109375" style="952" customWidth="1"/>
    <col min="3689" max="3840" width="9.140625" style="952"/>
    <col min="3841" max="3841" width="45.7109375" style="952" customWidth="1"/>
    <col min="3842" max="3842" width="13.85546875" style="952" customWidth="1"/>
    <col min="3843" max="3843" width="12.42578125" style="952" customWidth="1"/>
    <col min="3844" max="3844" width="15" style="952" customWidth="1"/>
    <col min="3845" max="3845" width="20.7109375" style="952" customWidth="1"/>
    <col min="3846" max="3944" width="10.7109375" style="952" customWidth="1"/>
    <col min="3945" max="4096" width="9.140625" style="952"/>
    <col min="4097" max="4097" width="45.7109375" style="952" customWidth="1"/>
    <col min="4098" max="4098" width="13.85546875" style="952" customWidth="1"/>
    <col min="4099" max="4099" width="12.42578125" style="952" customWidth="1"/>
    <col min="4100" max="4100" width="15" style="952" customWidth="1"/>
    <col min="4101" max="4101" width="20.7109375" style="952" customWidth="1"/>
    <col min="4102" max="4200" width="10.7109375" style="952" customWidth="1"/>
    <col min="4201" max="4352" width="9.140625" style="952"/>
    <col min="4353" max="4353" width="45.7109375" style="952" customWidth="1"/>
    <col min="4354" max="4354" width="13.85546875" style="952" customWidth="1"/>
    <col min="4355" max="4355" width="12.42578125" style="952" customWidth="1"/>
    <col min="4356" max="4356" width="15" style="952" customWidth="1"/>
    <col min="4357" max="4357" width="20.7109375" style="952" customWidth="1"/>
    <col min="4358" max="4456" width="10.7109375" style="952" customWidth="1"/>
    <col min="4457" max="4608" width="9.140625" style="952"/>
    <col min="4609" max="4609" width="45.7109375" style="952" customWidth="1"/>
    <col min="4610" max="4610" width="13.85546875" style="952" customWidth="1"/>
    <col min="4611" max="4611" width="12.42578125" style="952" customWidth="1"/>
    <col min="4612" max="4612" width="15" style="952" customWidth="1"/>
    <col min="4613" max="4613" width="20.7109375" style="952" customWidth="1"/>
    <col min="4614" max="4712" width="10.7109375" style="952" customWidth="1"/>
    <col min="4713" max="4864" width="9.140625" style="952"/>
    <col min="4865" max="4865" width="45.7109375" style="952" customWidth="1"/>
    <col min="4866" max="4866" width="13.85546875" style="952" customWidth="1"/>
    <col min="4867" max="4867" width="12.42578125" style="952" customWidth="1"/>
    <col min="4868" max="4868" width="15" style="952" customWidth="1"/>
    <col min="4869" max="4869" width="20.7109375" style="952" customWidth="1"/>
    <col min="4870" max="4968" width="10.7109375" style="952" customWidth="1"/>
    <col min="4969" max="5120" width="9.140625" style="952"/>
    <col min="5121" max="5121" width="45.7109375" style="952" customWidth="1"/>
    <col min="5122" max="5122" width="13.85546875" style="952" customWidth="1"/>
    <col min="5123" max="5123" width="12.42578125" style="952" customWidth="1"/>
    <col min="5124" max="5124" width="15" style="952" customWidth="1"/>
    <col min="5125" max="5125" width="20.7109375" style="952" customWidth="1"/>
    <col min="5126" max="5224" width="10.7109375" style="952" customWidth="1"/>
    <col min="5225" max="5376" width="9.140625" style="952"/>
    <col min="5377" max="5377" width="45.7109375" style="952" customWidth="1"/>
    <col min="5378" max="5378" width="13.85546875" style="952" customWidth="1"/>
    <col min="5379" max="5379" width="12.42578125" style="952" customWidth="1"/>
    <col min="5380" max="5380" width="15" style="952" customWidth="1"/>
    <col min="5381" max="5381" width="20.7109375" style="952" customWidth="1"/>
    <col min="5382" max="5480" width="10.7109375" style="952" customWidth="1"/>
    <col min="5481" max="5632" width="9.140625" style="952"/>
    <col min="5633" max="5633" width="45.7109375" style="952" customWidth="1"/>
    <col min="5634" max="5634" width="13.85546875" style="952" customWidth="1"/>
    <col min="5635" max="5635" width="12.42578125" style="952" customWidth="1"/>
    <col min="5636" max="5636" width="15" style="952" customWidth="1"/>
    <col min="5637" max="5637" width="20.7109375" style="952" customWidth="1"/>
    <col min="5638" max="5736" width="10.7109375" style="952" customWidth="1"/>
    <col min="5737" max="5888" width="9.140625" style="952"/>
    <col min="5889" max="5889" width="45.7109375" style="952" customWidth="1"/>
    <col min="5890" max="5890" width="13.85546875" style="952" customWidth="1"/>
    <col min="5891" max="5891" width="12.42578125" style="952" customWidth="1"/>
    <col min="5892" max="5892" width="15" style="952" customWidth="1"/>
    <col min="5893" max="5893" width="20.7109375" style="952" customWidth="1"/>
    <col min="5894" max="5992" width="10.7109375" style="952" customWidth="1"/>
    <col min="5993" max="6144" width="9.140625" style="952"/>
    <col min="6145" max="6145" width="45.7109375" style="952" customWidth="1"/>
    <col min="6146" max="6146" width="13.85546875" style="952" customWidth="1"/>
    <col min="6147" max="6147" width="12.42578125" style="952" customWidth="1"/>
    <col min="6148" max="6148" width="15" style="952" customWidth="1"/>
    <col min="6149" max="6149" width="20.7109375" style="952" customWidth="1"/>
    <col min="6150" max="6248" width="10.7109375" style="952" customWidth="1"/>
    <col min="6249" max="6400" width="9.140625" style="952"/>
    <col min="6401" max="6401" width="45.7109375" style="952" customWidth="1"/>
    <col min="6402" max="6402" width="13.85546875" style="952" customWidth="1"/>
    <col min="6403" max="6403" width="12.42578125" style="952" customWidth="1"/>
    <col min="6404" max="6404" width="15" style="952" customWidth="1"/>
    <col min="6405" max="6405" width="20.7109375" style="952" customWidth="1"/>
    <col min="6406" max="6504" width="10.7109375" style="952" customWidth="1"/>
    <col min="6505" max="6656" width="9.140625" style="952"/>
    <col min="6657" max="6657" width="45.7109375" style="952" customWidth="1"/>
    <col min="6658" max="6658" width="13.85546875" style="952" customWidth="1"/>
    <col min="6659" max="6659" width="12.42578125" style="952" customWidth="1"/>
    <col min="6660" max="6660" width="15" style="952" customWidth="1"/>
    <col min="6661" max="6661" width="20.7109375" style="952" customWidth="1"/>
    <col min="6662" max="6760" width="10.7109375" style="952" customWidth="1"/>
    <col min="6761" max="6912" width="9.140625" style="952"/>
    <col min="6913" max="6913" width="45.7109375" style="952" customWidth="1"/>
    <col min="6914" max="6914" width="13.85546875" style="952" customWidth="1"/>
    <col min="6915" max="6915" width="12.42578125" style="952" customWidth="1"/>
    <col min="6916" max="6916" width="15" style="952" customWidth="1"/>
    <col min="6917" max="6917" width="20.7109375" style="952" customWidth="1"/>
    <col min="6918" max="7016" width="10.7109375" style="952" customWidth="1"/>
    <col min="7017" max="7168" width="9.140625" style="952"/>
    <col min="7169" max="7169" width="45.7109375" style="952" customWidth="1"/>
    <col min="7170" max="7170" width="13.85546875" style="952" customWidth="1"/>
    <col min="7171" max="7171" width="12.42578125" style="952" customWidth="1"/>
    <col min="7172" max="7172" width="15" style="952" customWidth="1"/>
    <col min="7173" max="7173" width="20.7109375" style="952" customWidth="1"/>
    <col min="7174" max="7272" width="10.7109375" style="952" customWidth="1"/>
    <col min="7273" max="7424" width="9.140625" style="952"/>
    <col min="7425" max="7425" width="45.7109375" style="952" customWidth="1"/>
    <col min="7426" max="7426" width="13.85546875" style="952" customWidth="1"/>
    <col min="7427" max="7427" width="12.42578125" style="952" customWidth="1"/>
    <col min="7428" max="7428" width="15" style="952" customWidth="1"/>
    <col min="7429" max="7429" width="20.7109375" style="952" customWidth="1"/>
    <col min="7430" max="7528" width="10.7109375" style="952" customWidth="1"/>
    <col min="7529" max="7680" width="9.140625" style="952"/>
    <col min="7681" max="7681" width="45.7109375" style="952" customWidth="1"/>
    <col min="7682" max="7682" width="13.85546875" style="952" customWidth="1"/>
    <col min="7683" max="7683" width="12.42578125" style="952" customWidth="1"/>
    <col min="7684" max="7684" width="15" style="952" customWidth="1"/>
    <col min="7685" max="7685" width="20.7109375" style="952" customWidth="1"/>
    <col min="7686" max="7784" width="10.7109375" style="952" customWidth="1"/>
    <col min="7785" max="7936" width="9.140625" style="952"/>
    <col min="7937" max="7937" width="45.7109375" style="952" customWidth="1"/>
    <col min="7938" max="7938" width="13.85546875" style="952" customWidth="1"/>
    <col min="7939" max="7939" width="12.42578125" style="952" customWidth="1"/>
    <col min="7940" max="7940" width="15" style="952" customWidth="1"/>
    <col min="7941" max="7941" width="20.7109375" style="952" customWidth="1"/>
    <col min="7942" max="8040" width="10.7109375" style="952" customWidth="1"/>
    <col min="8041" max="8192" width="9.140625" style="952"/>
    <col min="8193" max="8193" width="45.7109375" style="952" customWidth="1"/>
    <col min="8194" max="8194" width="13.85546875" style="952" customWidth="1"/>
    <col min="8195" max="8195" width="12.42578125" style="952" customWidth="1"/>
    <col min="8196" max="8196" width="15" style="952" customWidth="1"/>
    <col min="8197" max="8197" width="20.7109375" style="952" customWidth="1"/>
    <col min="8198" max="8296" width="10.7109375" style="952" customWidth="1"/>
    <col min="8297" max="8448" width="9.140625" style="952"/>
    <col min="8449" max="8449" width="45.7109375" style="952" customWidth="1"/>
    <col min="8450" max="8450" width="13.85546875" style="952" customWidth="1"/>
    <col min="8451" max="8451" width="12.42578125" style="952" customWidth="1"/>
    <col min="8452" max="8452" width="15" style="952" customWidth="1"/>
    <col min="8453" max="8453" width="20.7109375" style="952" customWidth="1"/>
    <col min="8454" max="8552" width="10.7109375" style="952" customWidth="1"/>
    <col min="8553" max="8704" width="9.140625" style="952"/>
    <col min="8705" max="8705" width="45.7109375" style="952" customWidth="1"/>
    <col min="8706" max="8706" width="13.85546875" style="952" customWidth="1"/>
    <col min="8707" max="8707" width="12.42578125" style="952" customWidth="1"/>
    <col min="8708" max="8708" width="15" style="952" customWidth="1"/>
    <col min="8709" max="8709" width="20.7109375" style="952" customWidth="1"/>
    <col min="8710" max="8808" width="10.7109375" style="952" customWidth="1"/>
    <col min="8809" max="8960" width="9.140625" style="952"/>
    <col min="8961" max="8961" width="45.7109375" style="952" customWidth="1"/>
    <col min="8962" max="8962" width="13.85546875" style="952" customWidth="1"/>
    <col min="8963" max="8963" width="12.42578125" style="952" customWidth="1"/>
    <col min="8964" max="8964" width="15" style="952" customWidth="1"/>
    <col min="8965" max="8965" width="20.7109375" style="952" customWidth="1"/>
    <col min="8966" max="9064" width="10.7109375" style="952" customWidth="1"/>
    <col min="9065" max="9216" width="9.140625" style="952"/>
    <col min="9217" max="9217" width="45.7109375" style="952" customWidth="1"/>
    <col min="9218" max="9218" width="13.85546875" style="952" customWidth="1"/>
    <col min="9219" max="9219" width="12.42578125" style="952" customWidth="1"/>
    <col min="9220" max="9220" width="15" style="952" customWidth="1"/>
    <col min="9221" max="9221" width="20.7109375" style="952" customWidth="1"/>
    <col min="9222" max="9320" width="10.7109375" style="952" customWidth="1"/>
    <col min="9321" max="9472" width="9.140625" style="952"/>
    <col min="9473" max="9473" width="45.7109375" style="952" customWidth="1"/>
    <col min="9474" max="9474" width="13.85546875" style="952" customWidth="1"/>
    <col min="9475" max="9475" width="12.42578125" style="952" customWidth="1"/>
    <col min="9476" max="9476" width="15" style="952" customWidth="1"/>
    <col min="9477" max="9477" width="20.7109375" style="952" customWidth="1"/>
    <col min="9478" max="9576" width="10.7109375" style="952" customWidth="1"/>
    <col min="9577" max="9728" width="9.140625" style="952"/>
    <col min="9729" max="9729" width="45.7109375" style="952" customWidth="1"/>
    <col min="9730" max="9730" width="13.85546875" style="952" customWidth="1"/>
    <col min="9731" max="9731" width="12.42578125" style="952" customWidth="1"/>
    <col min="9732" max="9732" width="15" style="952" customWidth="1"/>
    <col min="9733" max="9733" width="20.7109375" style="952" customWidth="1"/>
    <col min="9734" max="9832" width="10.7109375" style="952" customWidth="1"/>
    <col min="9833" max="9984" width="9.140625" style="952"/>
    <col min="9985" max="9985" width="45.7109375" style="952" customWidth="1"/>
    <col min="9986" max="9986" width="13.85546875" style="952" customWidth="1"/>
    <col min="9987" max="9987" width="12.42578125" style="952" customWidth="1"/>
    <col min="9988" max="9988" width="15" style="952" customWidth="1"/>
    <col min="9989" max="9989" width="20.7109375" style="952" customWidth="1"/>
    <col min="9990" max="10088" width="10.7109375" style="952" customWidth="1"/>
    <col min="10089" max="10240" width="9.140625" style="952"/>
    <col min="10241" max="10241" width="45.7109375" style="952" customWidth="1"/>
    <col min="10242" max="10242" width="13.85546875" style="952" customWidth="1"/>
    <col min="10243" max="10243" width="12.42578125" style="952" customWidth="1"/>
    <col min="10244" max="10244" width="15" style="952" customWidth="1"/>
    <col min="10245" max="10245" width="20.7109375" style="952" customWidth="1"/>
    <col min="10246" max="10344" width="10.7109375" style="952" customWidth="1"/>
    <col min="10345" max="10496" width="9.140625" style="952"/>
    <col min="10497" max="10497" width="45.7109375" style="952" customWidth="1"/>
    <col min="10498" max="10498" width="13.85546875" style="952" customWidth="1"/>
    <col min="10499" max="10499" width="12.42578125" style="952" customWidth="1"/>
    <col min="10500" max="10500" width="15" style="952" customWidth="1"/>
    <col min="10501" max="10501" width="20.7109375" style="952" customWidth="1"/>
    <col min="10502" max="10600" width="10.7109375" style="952" customWidth="1"/>
    <col min="10601" max="10752" width="9.140625" style="952"/>
    <col min="10753" max="10753" width="45.7109375" style="952" customWidth="1"/>
    <col min="10754" max="10754" width="13.85546875" style="952" customWidth="1"/>
    <col min="10755" max="10755" width="12.42578125" style="952" customWidth="1"/>
    <col min="10756" max="10756" width="15" style="952" customWidth="1"/>
    <col min="10757" max="10757" width="20.7109375" style="952" customWidth="1"/>
    <col min="10758" max="10856" width="10.7109375" style="952" customWidth="1"/>
    <col min="10857" max="11008" width="9.140625" style="952"/>
    <col min="11009" max="11009" width="45.7109375" style="952" customWidth="1"/>
    <col min="11010" max="11010" width="13.85546875" style="952" customWidth="1"/>
    <col min="11011" max="11011" width="12.42578125" style="952" customWidth="1"/>
    <col min="11012" max="11012" width="15" style="952" customWidth="1"/>
    <col min="11013" max="11013" width="20.7109375" style="952" customWidth="1"/>
    <col min="11014" max="11112" width="10.7109375" style="952" customWidth="1"/>
    <col min="11113" max="11264" width="9.140625" style="952"/>
    <col min="11265" max="11265" width="45.7109375" style="952" customWidth="1"/>
    <col min="11266" max="11266" width="13.85546875" style="952" customWidth="1"/>
    <col min="11267" max="11267" width="12.42578125" style="952" customWidth="1"/>
    <col min="11268" max="11268" width="15" style="952" customWidth="1"/>
    <col min="11269" max="11269" width="20.7109375" style="952" customWidth="1"/>
    <col min="11270" max="11368" width="10.7109375" style="952" customWidth="1"/>
    <col min="11369" max="11520" width="9.140625" style="952"/>
    <col min="11521" max="11521" width="45.7109375" style="952" customWidth="1"/>
    <col min="11522" max="11522" width="13.85546875" style="952" customWidth="1"/>
    <col min="11523" max="11523" width="12.42578125" style="952" customWidth="1"/>
    <col min="11524" max="11524" width="15" style="952" customWidth="1"/>
    <col min="11525" max="11525" width="20.7109375" style="952" customWidth="1"/>
    <col min="11526" max="11624" width="10.7109375" style="952" customWidth="1"/>
    <col min="11625" max="11776" width="9.140625" style="952"/>
    <col min="11777" max="11777" width="45.7109375" style="952" customWidth="1"/>
    <col min="11778" max="11778" width="13.85546875" style="952" customWidth="1"/>
    <col min="11779" max="11779" width="12.42578125" style="952" customWidth="1"/>
    <col min="11780" max="11780" width="15" style="952" customWidth="1"/>
    <col min="11781" max="11781" width="20.7109375" style="952" customWidth="1"/>
    <col min="11782" max="11880" width="10.7109375" style="952" customWidth="1"/>
    <col min="11881" max="12032" width="9.140625" style="952"/>
    <col min="12033" max="12033" width="45.7109375" style="952" customWidth="1"/>
    <col min="12034" max="12034" width="13.85546875" style="952" customWidth="1"/>
    <col min="12035" max="12035" width="12.42578125" style="952" customWidth="1"/>
    <col min="12036" max="12036" width="15" style="952" customWidth="1"/>
    <col min="12037" max="12037" width="20.7109375" style="952" customWidth="1"/>
    <col min="12038" max="12136" width="10.7109375" style="952" customWidth="1"/>
    <col min="12137" max="12288" width="9.140625" style="952"/>
    <col min="12289" max="12289" width="45.7109375" style="952" customWidth="1"/>
    <col min="12290" max="12290" width="13.85546875" style="952" customWidth="1"/>
    <col min="12291" max="12291" width="12.42578125" style="952" customWidth="1"/>
    <col min="12292" max="12292" width="15" style="952" customWidth="1"/>
    <col min="12293" max="12293" width="20.7109375" style="952" customWidth="1"/>
    <col min="12294" max="12392" width="10.7109375" style="952" customWidth="1"/>
    <col min="12393" max="12544" width="9.140625" style="952"/>
    <col min="12545" max="12545" width="45.7109375" style="952" customWidth="1"/>
    <col min="12546" max="12546" width="13.85546875" style="952" customWidth="1"/>
    <col min="12547" max="12547" width="12.42578125" style="952" customWidth="1"/>
    <col min="12548" max="12548" width="15" style="952" customWidth="1"/>
    <col min="12549" max="12549" width="20.7109375" style="952" customWidth="1"/>
    <col min="12550" max="12648" width="10.7109375" style="952" customWidth="1"/>
    <col min="12649" max="12800" width="9.140625" style="952"/>
    <col min="12801" max="12801" width="45.7109375" style="952" customWidth="1"/>
    <col min="12802" max="12802" width="13.85546875" style="952" customWidth="1"/>
    <col min="12803" max="12803" width="12.42578125" style="952" customWidth="1"/>
    <col min="12804" max="12804" width="15" style="952" customWidth="1"/>
    <col min="12805" max="12805" width="20.7109375" style="952" customWidth="1"/>
    <col min="12806" max="12904" width="10.7109375" style="952" customWidth="1"/>
    <col min="12905" max="13056" width="9.140625" style="952"/>
    <col min="13057" max="13057" width="45.7109375" style="952" customWidth="1"/>
    <col min="13058" max="13058" width="13.85546875" style="952" customWidth="1"/>
    <col min="13059" max="13059" width="12.42578125" style="952" customWidth="1"/>
    <col min="13060" max="13060" width="15" style="952" customWidth="1"/>
    <col min="13061" max="13061" width="20.7109375" style="952" customWidth="1"/>
    <col min="13062" max="13160" width="10.7109375" style="952" customWidth="1"/>
    <col min="13161" max="13312" width="9.140625" style="952"/>
    <col min="13313" max="13313" width="45.7109375" style="952" customWidth="1"/>
    <col min="13314" max="13314" width="13.85546875" style="952" customWidth="1"/>
    <col min="13315" max="13315" width="12.42578125" style="952" customWidth="1"/>
    <col min="13316" max="13316" width="15" style="952" customWidth="1"/>
    <col min="13317" max="13317" width="20.7109375" style="952" customWidth="1"/>
    <col min="13318" max="13416" width="10.7109375" style="952" customWidth="1"/>
    <col min="13417" max="13568" width="9.140625" style="952"/>
    <col min="13569" max="13569" width="45.7109375" style="952" customWidth="1"/>
    <col min="13570" max="13570" width="13.85546875" style="952" customWidth="1"/>
    <col min="13571" max="13571" width="12.42578125" style="952" customWidth="1"/>
    <col min="13572" max="13572" width="15" style="952" customWidth="1"/>
    <col min="13573" max="13573" width="20.7109375" style="952" customWidth="1"/>
    <col min="13574" max="13672" width="10.7109375" style="952" customWidth="1"/>
    <col min="13673" max="13824" width="9.140625" style="952"/>
    <col min="13825" max="13825" width="45.7109375" style="952" customWidth="1"/>
    <col min="13826" max="13826" width="13.85546875" style="952" customWidth="1"/>
    <col min="13827" max="13827" width="12.42578125" style="952" customWidth="1"/>
    <col min="13828" max="13828" width="15" style="952" customWidth="1"/>
    <col min="13829" max="13829" width="20.7109375" style="952" customWidth="1"/>
    <col min="13830" max="13928" width="10.7109375" style="952" customWidth="1"/>
    <col min="13929" max="14080" width="9.140625" style="952"/>
    <col min="14081" max="14081" width="45.7109375" style="952" customWidth="1"/>
    <col min="14082" max="14082" width="13.85546875" style="952" customWidth="1"/>
    <col min="14083" max="14083" width="12.42578125" style="952" customWidth="1"/>
    <col min="14084" max="14084" width="15" style="952" customWidth="1"/>
    <col min="14085" max="14085" width="20.7109375" style="952" customWidth="1"/>
    <col min="14086" max="14184" width="10.7109375" style="952" customWidth="1"/>
    <col min="14185" max="14336" width="9.140625" style="952"/>
    <col min="14337" max="14337" width="45.7109375" style="952" customWidth="1"/>
    <col min="14338" max="14338" width="13.85546875" style="952" customWidth="1"/>
    <col min="14339" max="14339" width="12.42578125" style="952" customWidth="1"/>
    <col min="14340" max="14340" width="15" style="952" customWidth="1"/>
    <col min="14341" max="14341" width="20.7109375" style="952" customWidth="1"/>
    <col min="14342" max="14440" width="10.7109375" style="952" customWidth="1"/>
    <col min="14441" max="14592" width="9.140625" style="952"/>
    <col min="14593" max="14593" width="45.7109375" style="952" customWidth="1"/>
    <col min="14594" max="14594" width="13.85546875" style="952" customWidth="1"/>
    <col min="14595" max="14595" width="12.42578125" style="952" customWidth="1"/>
    <col min="14596" max="14596" width="15" style="952" customWidth="1"/>
    <col min="14597" max="14597" width="20.7109375" style="952" customWidth="1"/>
    <col min="14598" max="14696" width="10.7109375" style="952" customWidth="1"/>
    <col min="14697" max="14848" width="9.140625" style="952"/>
    <col min="14849" max="14849" width="45.7109375" style="952" customWidth="1"/>
    <col min="14850" max="14850" width="13.85546875" style="952" customWidth="1"/>
    <col min="14851" max="14851" width="12.42578125" style="952" customWidth="1"/>
    <col min="14852" max="14852" width="15" style="952" customWidth="1"/>
    <col min="14853" max="14853" width="20.7109375" style="952" customWidth="1"/>
    <col min="14854" max="14952" width="10.7109375" style="952" customWidth="1"/>
    <col min="14953" max="15104" width="9.140625" style="952"/>
    <col min="15105" max="15105" width="45.7109375" style="952" customWidth="1"/>
    <col min="15106" max="15106" width="13.85546875" style="952" customWidth="1"/>
    <col min="15107" max="15107" width="12.42578125" style="952" customWidth="1"/>
    <col min="15108" max="15108" width="15" style="952" customWidth="1"/>
    <col min="15109" max="15109" width="20.7109375" style="952" customWidth="1"/>
    <col min="15110" max="15208" width="10.7109375" style="952" customWidth="1"/>
    <col min="15209" max="15360" width="9.140625" style="952"/>
    <col min="15361" max="15361" width="45.7109375" style="952" customWidth="1"/>
    <col min="15362" max="15362" width="13.85546875" style="952" customWidth="1"/>
    <col min="15363" max="15363" width="12.42578125" style="952" customWidth="1"/>
    <col min="15364" max="15364" width="15" style="952" customWidth="1"/>
    <col min="15365" max="15365" width="20.7109375" style="952" customWidth="1"/>
    <col min="15366" max="15464" width="10.7109375" style="952" customWidth="1"/>
    <col min="15465" max="15616" width="9.140625" style="952"/>
    <col min="15617" max="15617" width="45.7109375" style="952" customWidth="1"/>
    <col min="15618" max="15618" width="13.85546875" style="952" customWidth="1"/>
    <col min="15619" max="15619" width="12.42578125" style="952" customWidth="1"/>
    <col min="15620" max="15620" width="15" style="952" customWidth="1"/>
    <col min="15621" max="15621" width="20.7109375" style="952" customWidth="1"/>
    <col min="15622" max="15720" width="10.7109375" style="952" customWidth="1"/>
    <col min="15721" max="15872" width="9.140625" style="952"/>
    <col min="15873" max="15873" width="45.7109375" style="952" customWidth="1"/>
    <col min="15874" max="15874" width="13.85546875" style="952" customWidth="1"/>
    <col min="15875" max="15875" width="12.42578125" style="952" customWidth="1"/>
    <col min="15876" max="15876" width="15" style="952" customWidth="1"/>
    <col min="15877" max="15877" width="20.7109375" style="952" customWidth="1"/>
    <col min="15878" max="15976" width="10.7109375" style="952" customWidth="1"/>
    <col min="15977" max="16128" width="9.140625" style="952"/>
    <col min="16129" max="16129" width="45.7109375" style="952" customWidth="1"/>
    <col min="16130" max="16130" width="13.85546875" style="952" customWidth="1"/>
    <col min="16131" max="16131" width="12.42578125" style="952" customWidth="1"/>
    <col min="16132" max="16132" width="15" style="952" customWidth="1"/>
    <col min="16133" max="16133" width="20.7109375" style="952" customWidth="1"/>
    <col min="16134" max="16232" width="10.7109375" style="952" customWidth="1"/>
    <col min="16233" max="16384" width="9.140625" style="952"/>
  </cols>
  <sheetData>
    <row r="1" spans="1:8" ht="17.25" customHeight="1">
      <c r="A1" s="1921" t="s">
        <v>1737</v>
      </c>
      <c r="B1" s="1786"/>
      <c r="C1" s="1786"/>
      <c r="D1" s="1786"/>
    </row>
    <row r="2" spans="1:8" ht="21" customHeight="1">
      <c r="A2" s="2091" t="s">
        <v>1043</v>
      </c>
      <c r="B2" s="2091"/>
      <c r="C2" s="2091"/>
      <c r="D2" s="2091"/>
    </row>
    <row r="3" spans="1:8" ht="23.25" customHeight="1">
      <c r="A3" s="2063" t="s">
        <v>1044</v>
      </c>
      <c r="B3" s="2063"/>
      <c r="C3" s="2063"/>
      <c r="D3" s="2063"/>
      <c r="E3" s="2260"/>
      <c r="F3" s="2260"/>
    </row>
    <row r="4" spans="1:8" ht="12.75" customHeight="1">
      <c r="A4" s="949">
        <v>2016</v>
      </c>
      <c r="B4" s="950"/>
      <c r="C4" s="950"/>
      <c r="D4" s="1101" t="s">
        <v>673</v>
      </c>
      <c r="E4" s="1101"/>
      <c r="F4" s="950"/>
    </row>
    <row r="5" spans="1:8" ht="15" customHeight="1">
      <c r="A5" s="2076" t="s">
        <v>1045</v>
      </c>
      <c r="B5" s="2045" t="s">
        <v>1039</v>
      </c>
      <c r="C5" s="2046"/>
      <c r="D5" s="2094"/>
      <c r="E5" s="1332"/>
      <c r="F5" s="1332"/>
    </row>
    <row r="6" spans="1:8" ht="15" customHeight="1">
      <c r="A6" s="2077"/>
      <c r="B6" s="2076" t="s">
        <v>0</v>
      </c>
      <c r="C6" s="2076" t="s">
        <v>1040</v>
      </c>
      <c r="D6" s="2092" t="s">
        <v>1041</v>
      </c>
      <c r="E6" s="1332"/>
      <c r="F6" s="1332"/>
    </row>
    <row r="7" spans="1:8" ht="15" customHeight="1">
      <c r="A7" s="2078"/>
      <c r="B7" s="2078"/>
      <c r="C7" s="2078"/>
      <c r="D7" s="2261"/>
      <c r="E7" s="1332"/>
      <c r="F7" s="1332"/>
    </row>
    <row r="8" spans="1:8" ht="12.95" customHeight="1">
      <c r="E8" s="950"/>
      <c r="F8" s="950"/>
    </row>
    <row r="9" spans="1:8" s="954" customFormat="1" ht="12.95" customHeight="1">
      <c r="A9" s="826" t="s">
        <v>0</v>
      </c>
      <c r="B9" s="853">
        <v>1271</v>
      </c>
      <c r="C9" s="853">
        <v>777</v>
      </c>
      <c r="D9" s="853">
        <v>494</v>
      </c>
      <c r="E9" s="1338"/>
      <c r="F9" s="1338"/>
      <c r="G9" s="1334"/>
      <c r="H9" s="1334"/>
    </row>
    <row r="10" spans="1:8" s="954" customFormat="1" ht="12.95" customHeight="1">
      <c r="A10" s="826"/>
      <c r="E10" s="1338"/>
      <c r="F10" s="1338"/>
      <c r="G10" s="1334"/>
      <c r="H10" s="1334"/>
    </row>
    <row r="11" spans="1:8" ht="12.95" customHeight="1">
      <c r="A11" s="952" t="s">
        <v>1046</v>
      </c>
      <c r="B11" s="853">
        <v>443</v>
      </c>
      <c r="C11" s="854">
        <v>263</v>
      </c>
      <c r="D11" s="854">
        <v>180</v>
      </c>
      <c r="E11" s="1338"/>
      <c r="F11" s="1334"/>
      <c r="G11" s="1334"/>
      <c r="H11" s="1334"/>
    </row>
    <row r="12" spans="1:8" s="954" customFormat="1" ht="12.95" customHeight="1">
      <c r="A12" s="952" t="s">
        <v>1047</v>
      </c>
      <c r="B12" s="990">
        <v>618</v>
      </c>
      <c r="C12" s="883">
        <v>399</v>
      </c>
      <c r="D12" s="883">
        <v>219</v>
      </c>
      <c r="E12" s="1334"/>
      <c r="F12" s="1334"/>
      <c r="G12" s="1334"/>
      <c r="H12" s="1334"/>
    </row>
    <row r="13" spans="1:8" ht="12.95" customHeight="1">
      <c r="A13" s="952" t="s">
        <v>1048</v>
      </c>
      <c r="B13" s="990">
        <v>153</v>
      </c>
      <c r="C13" s="883">
        <v>94</v>
      </c>
      <c r="D13" s="883">
        <v>59</v>
      </c>
      <c r="E13" s="1334"/>
      <c r="F13" s="1334"/>
      <c r="G13" s="1334"/>
      <c r="H13" s="1334"/>
    </row>
    <row r="14" spans="1:8" ht="12.95" customHeight="1">
      <c r="A14" s="952" t="s">
        <v>1049</v>
      </c>
      <c r="B14" s="990">
        <v>36</v>
      </c>
      <c r="C14" s="883">
        <v>13</v>
      </c>
      <c r="D14" s="883">
        <v>23</v>
      </c>
      <c r="E14" s="988"/>
      <c r="F14" s="988"/>
      <c r="G14" s="988"/>
      <c r="H14" s="988"/>
    </row>
    <row r="15" spans="1:8" ht="12.95" customHeight="1">
      <c r="A15" s="952" t="s">
        <v>1050</v>
      </c>
      <c r="B15" s="990">
        <v>21</v>
      </c>
      <c r="C15" s="883">
        <v>8</v>
      </c>
      <c r="D15" s="883">
        <v>13</v>
      </c>
      <c r="E15" s="1335"/>
      <c r="F15" s="1335"/>
      <c r="G15" s="1335"/>
      <c r="H15" s="1335"/>
    </row>
    <row r="16" spans="1:8" s="954" customFormat="1" ht="12.95" customHeight="1" thickBot="1">
      <c r="A16" s="984"/>
      <c r="B16" s="984"/>
      <c r="C16" s="984"/>
      <c r="D16" s="984"/>
    </row>
    <row r="17" spans="1:7" s="954" customFormat="1" ht="3.75" customHeight="1" thickTop="1">
      <c r="A17" s="987"/>
      <c r="B17" s="987"/>
      <c r="C17" s="987"/>
      <c r="D17" s="987"/>
    </row>
    <row r="18" spans="1:7" ht="15" customHeight="1">
      <c r="A18" s="2262" t="s">
        <v>1036</v>
      </c>
      <c r="B18" s="2262"/>
      <c r="C18" s="2262"/>
      <c r="D18" s="2262"/>
      <c r="E18" s="1104"/>
    </row>
    <row r="19" spans="1:7" ht="6" customHeight="1">
      <c r="B19" s="990"/>
      <c r="D19" s="1333"/>
    </row>
    <row r="20" spans="1:7" s="812" customFormat="1" ht="12" customHeight="1">
      <c r="A20" s="1086" t="s">
        <v>691</v>
      </c>
      <c r="B20" s="827"/>
      <c r="C20" s="827"/>
      <c r="D20" s="827"/>
      <c r="E20" s="827"/>
      <c r="F20" s="827"/>
      <c r="G20" s="827"/>
    </row>
    <row r="21" spans="1:7" s="812" customFormat="1" ht="10.5" customHeight="1">
      <c r="A21" s="1337" t="s">
        <v>1051</v>
      </c>
      <c r="B21" s="827"/>
      <c r="C21" s="827"/>
      <c r="D21" s="827"/>
      <c r="E21" s="827"/>
      <c r="F21" s="827"/>
      <c r="G21" s="827"/>
    </row>
    <row r="22" spans="1:7" ht="15" customHeight="1">
      <c r="B22" s="883"/>
      <c r="C22" s="883"/>
    </row>
    <row r="23" spans="1:7" ht="15" customHeight="1">
      <c r="B23" s="883"/>
      <c r="C23" s="883"/>
    </row>
    <row r="24" spans="1:7" ht="15" customHeight="1">
      <c r="B24" s="883"/>
      <c r="C24" s="883"/>
    </row>
    <row r="25" spans="1:7" ht="15" customHeight="1">
      <c r="B25" s="883"/>
      <c r="C25" s="883"/>
    </row>
    <row r="26" spans="1:7" ht="15" customHeight="1">
      <c r="B26" s="883"/>
      <c r="C26" s="883"/>
    </row>
    <row r="27" spans="1:7" ht="15" customHeight="1">
      <c r="B27" s="883"/>
      <c r="C27" s="883"/>
    </row>
    <row r="28" spans="1:7" ht="9.9499999999999993" customHeight="1">
      <c r="A28" s="950"/>
      <c r="B28" s="950"/>
      <c r="C28" s="950"/>
    </row>
    <row r="29" spans="1:7" ht="15" customHeight="1">
      <c r="A29" s="950"/>
      <c r="B29" s="950"/>
      <c r="C29" s="950"/>
    </row>
    <row r="30" spans="1:7" ht="15" customHeight="1"/>
    <row r="31" spans="1:7" ht="20.100000000000001" customHeight="1"/>
    <row r="32" spans="1: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sheetData>
  <mergeCells count="9">
    <mergeCell ref="A18:D18"/>
    <mergeCell ref="A2:D2"/>
    <mergeCell ref="A3:D3"/>
    <mergeCell ref="E3:F3"/>
    <mergeCell ref="A5:A7"/>
    <mergeCell ref="B5:D5"/>
    <mergeCell ref="B6:B7"/>
    <mergeCell ref="C6:C7"/>
    <mergeCell ref="D6:D7"/>
  </mergeCells>
  <hyperlinks>
    <hyperlink ref="A21" r:id="rId1"/>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81.xml><?xml version="1.0" encoding="utf-8"?>
<worksheet xmlns="http://schemas.openxmlformats.org/spreadsheetml/2006/main" xmlns:r="http://schemas.openxmlformats.org/officeDocument/2006/relationships">
  <dimension ref="A1:K339"/>
  <sheetViews>
    <sheetView showGridLines="0" workbookViewId="0"/>
  </sheetViews>
  <sheetFormatPr defaultRowHeight="12.75"/>
  <cols>
    <col min="1" max="1" width="21.28515625" style="952" customWidth="1"/>
    <col min="2" max="2" width="9.7109375" style="952" customWidth="1"/>
    <col min="3" max="3" width="10.140625" style="952" customWidth="1"/>
    <col min="4" max="4" width="10.28515625" style="952" customWidth="1"/>
    <col min="5" max="5" width="11.85546875" style="952" customWidth="1"/>
    <col min="6" max="6" width="11.28515625" style="952" customWidth="1"/>
    <col min="7" max="7" width="12.42578125" style="952" customWidth="1"/>
    <col min="8" max="10" width="20.7109375" style="952" customWidth="1"/>
    <col min="11" max="109" width="10.7109375" style="952" customWidth="1"/>
    <col min="110" max="256" width="9.140625" style="952"/>
    <col min="257" max="257" width="21.28515625" style="952" customWidth="1"/>
    <col min="258" max="258" width="9.7109375" style="952" customWidth="1"/>
    <col min="259" max="259" width="10.140625" style="952" customWidth="1"/>
    <col min="260" max="260" width="10.28515625" style="952" customWidth="1"/>
    <col min="261" max="261" width="11.85546875" style="952" customWidth="1"/>
    <col min="262" max="262" width="11.28515625" style="952" customWidth="1"/>
    <col min="263" max="263" width="12.42578125" style="952" customWidth="1"/>
    <col min="264" max="266" width="20.7109375" style="952" customWidth="1"/>
    <col min="267" max="365" width="10.7109375" style="952" customWidth="1"/>
    <col min="366" max="512" width="9.140625" style="952"/>
    <col min="513" max="513" width="21.28515625" style="952" customWidth="1"/>
    <col min="514" max="514" width="9.7109375" style="952" customWidth="1"/>
    <col min="515" max="515" width="10.140625" style="952" customWidth="1"/>
    <col min="516" max="516" width="10.28515625" style="952" customWidth="1"/>
    <col min="517" max="517" width="11.85546875" style="952" customWidth="1"/>
    <col min="518" max="518" width="11.28515625" style="952" customWidth="1"/>
    <col min="519" max="519" width="12.42578125" style="952" customWidth="1"/>
    <col min="520" max="522" width="20.7109375" style="952" customWidth="1"/>
    <col min="523" max="621" width="10.7109375" style="952" customWidth="1"/>
    <col min="622" max="768" width="9.140625" style="952"/>
    <col min="769" max="769" width="21.28515625" style="952" customWidth="1"/>
    <col min="770" max="770" width="9.7109375" style="952" customWidth="1"/>
    <col min="771" max="771" width="10.140625" style="952" customWidth="1"/>
    <col min="772" max="772" width="10.28515625" style="952" customWidth="1"/>
    <col min="773" max="773" width="11.85546875" style="952" customWidth="1"/>
    <col min="774" max="774" width="11.28515625" style="952" customWidth="1"/>
    <col min="775" max="775" width="12.42578125" style="952" customWidth="1"/>
    <col min="776" max="778" width="20.7109375" style="952" customWidth="1"/>
    <col min="779" max="877" width="10.7109375" style="952" customWidth="1"/>
    <col min="878" max="1024" width="9.140625" style="952"/>
    <col min="1025" max="1025" width="21.28515625" style="952" customWidth="1"/>
    <col min="1026" max="1026" width="9.7109375" style="952" customWidth="1"/>
    <col min="1027" max="1027" width="10.140625" style="952" customWidth="1"/>
    <col min="1028" max="1028" width="10.28515625" style="952" customWidth="1"/>
    <col min="1029" max="1029" width="11.85546875" style="952" customWidth="1"/>
    <col min="1030" max="1030" width="11.28515625" style="952" customWidth="1"/>
    <col min="1031" max="1031" width="12.42578125" style="952" customWidth="1"/>
    <col min="1032" max="1034" width="20.7109375" style="952" customWidth="1"/>
    <col min="1035" max="1133" width="10.7109375" style="952" customWidth="1"/>
    <col min="1134" max="1280" width="9.140625" style="952"/>
    <col min="1281" max="1281" width="21.28515625" style="952" customWidth="1"/>
    <col min="1282" max="1282" width="9.7109375" style="952" customWidth="1"/>
    <col min="1283" max="1283" width="10.140625" style="952" customWidth="1"/>
    <col min="1284" max="1284" width="10.28515625" style="952" customWidth="1"/>
    <col min="1285" max="1285" width="11.85546875" style="952" customWidth="1"/>
    <col min="1286" max="1286" width="11.28515625" style="952" customWidth="1"/>
    <col min="1287" max="1287" width="12.42578125" style="952" customWidth="1"/>
    <col min="1288" max="1290" width="20.7109375" style="952" customWidth="1"/>
    <col min="1291" max="1389" width="10.7109375" style="952" customWidth="1"/>
    <col min="1390" max="1536" width="9.140625" style="952"/>
    <col min="1537" max="1537" width="21.28515625" style="952" customWidth="1"/>
    <col min="1538" max="1538" width="9.7109375" style="952" customWidth="1"/>
    <col min="1539" max="1539" width="10.140625" style="952" customWidth="1"/>
    <col min="1540" max="1540" width="10.28515625" style="952" customWidth="1"/>
    <col min="1541" max="1541" width="11.85546875" style="952" customWidth="1"/>
    <col min="1542" max="1542" width="11.28515625" style="952" customWidth="1"/>
    <col min="1543" max="1543" width="12.42578125" style="952" customWidth="1"/>
    <col min="1544" max="1546" width="20.7109375" style="952" customWidth="1"/>
    <col min="1547" max="1645" width="10.7109375" style="952" customWidth="1"/>
    <col min="1646" max="1792" width="9.140625" style="952"/>
    <col min="1793" max="1793" width="21.28515625" style="952" customWidth="1"/>
    <col min="1794" max="1794" width="9.7109375" style="952" customWidth="1"/>
    <col min="1795" max="1795" width="10.140625" style="952" customWidth="1"/>
    <col min="1796" max="1796" width="10.28515625" style="952" customWidth="1"/>
    <col min="1797" max="1797" width="11.85546875" style="952" customWidth="1"/>
    <col min="1798" max="1798" width="11.28515625" style="952" customWidth="1"/>
    <col min="1799" max="1799" width="12.42578125" style="952" customWidth="1"/>
    <col min="1800" max="1802" width="20.7109375" style="952" customWidth="1"/>
    <col min="1803" max="1901" width="10.7109375" style="952" customWidth="1"/>
    <col min="1902" max="2048" width="9.140625" style="952"/>
    <col min="2049" max="2049" width="21.28515625" style="952" customWidth="1"/>
    <col min="2050" max="2050" width="9.7109375" style="952" customWidth="1"/>
    <col min="2051" max="2051" width="10.140625" style="952" customWidth="1"/>
    <col min="2052" max="2052" width="10.28515625" style="952" customWidth="1"/>
    <col min="2053" max="2053" width="11.85546875" style="952" customWidth="1"/>
    <col min="2054" max="2054" width="11.28515625" style="952" customWidth="1"/>
    <col min="2055" max="2055" width="12.42578125" style="952" customWidth="1"/>
    <col min="2056" max="2058" width="20.7109375" style="952" customWidth="1"/>
    <col min="2059" max="2157" width="10.7109375" style="952" customWidth="1"/>
    <col min="2158" max="2304" width="9.140625" style="952"/>
    <col min="2305" max="2305" width="21.28515625" style="952" customWidth="1"/>
    <col min="2306" max="2306" width="9.7109375" style="952" customWidth="1"/>
    <col min="2307" max="2307" width="10.140625" style="952" customWidth="1"/>
    <col min="2308" max="2308" width="10.28515625" style="952" customWidth="1"/>
    <col min="2309" max="2309" width="11.85546875" style="952" customWidth="1"/>
    <col min="2310" max="2310" width="11.28515625" style="952" customWidth="1"/>
    <col min="2311" max="2311" width="12.42578125" style="952" customWidth="1"/>
    <col min="2312" max="2314" width="20.7109375" style="952" customWidth="1"/>
    <col min="2315" max="2413" width="10.7109375" style="952" customWidth="1"/>
    <col min="2414" max="2560" width="9.140625" style="952"/>
    <col min="2561" max="2561" width="21.28515625" style="952" customWidth="1"/>
    <col min="2562" max="2562" width="9.7109375" style="952" customWidth="1"/>
    <col min="2563" max="2563" width="10.140625" style="952" customWidth="1"/>
    <col min="2564" max="2564" width="10.28515625" style="952" customWidth="1"/>
    <col min="2565" max="2565" width="11.85546875" style="952" customWidth="1"/>
    <col min="2566" max="2566" width="11.28515625" style="952" customWidth="1"/>
    <col min="2567" max="2567" width="12.42578125" style="952" customWidth="1"/>
    <col min="2568" max="2570" width="20.7109375" style="952" customWidth="1"/>
    <col min="2571" max="2669" width="10.7109375" style="952" customWidth="1"/>
    <col min="2670" max="2816" width="9.140625" style="952"/>
    <col min="2817" max="2817" width="21.28515625" style="952" customWidth="1"/>
    <col min="2818" max="2818" width="9.7109375" style="952" customWidth="1"/>
    <col min="2819" max="2819" width="10.140625" style="952" customWidth="1"/>
    <col min="2820" max="2820" width="10.28515625" style="952" customWidth="1"/>
    <col min="2821" max="2821" width="11.85546875" style="952" customWidth="1"/>
    <col min="2822" max="2822" width="11.28515625" style="952" customWidth="1"/>
    <col min="2823" max="2823" width="12.42578125" style="952" customWidth="1"/>
    <col min="2824" max="2826" width="20.7109375" style="952" customWidth="1"/>
    <col min="2827" max="2925" width="10.7109375" style="952" customWidth="1"/>
    <col min="2926" max="3072" width="9.140625" style="952"/>
    <col min="3073" max="3073" width="21.28515625" style="952" customWidth="1"/>
    <col min="3074" max="3074" width="9.7109375" style="952" customWidth="1"/>
    <col min="3075" max="3075" width="10.140625" style="952" customWidth="1"/>
    <col min="3076" max="3076" width="10.28515625" style="952" customWidth="1"/>
    <col min="3077" max="3077" width="11.85546875" style="952" customWidth="1"/>
    <col min="3078" max="3078" width="11.28515625" style="952" customWidth="1"/>
    <col min="3079" max="3079" width="12.42578125" style="952" customWidth="1"/>
    <col min="3080" max="3082" width="20.7109375" style="952" customWidth="1"/>
    <col min="3083" max="3181" width="10.7109375" style="952" customWidth="1"/>
    <col min="3182" max="3328" width="9.140625" style="952"/>
    <col min="3329" max="3329" width="21.28515625" style="952" customWidth="1"/>
    <col min="3330" max="3330" width="9.7109375" style="952" customWidth="1"/>
    <col min="3331" max="3331" width="10.140625" style="952" customWidth="1"/>
    <col min="3332" max="3332" width="10.28515625" style="952" customWidth="1"/>
    <col min="3333" max="3333" width="11.85546875" style="952" customWidth="1"/>
    <col min="3334" max="3334" width="11.28515625" style="952" customWidth="1"/>
    <col min="3335" max="3335" width="12.42578125" style="952" customWidth="1"/>
    <col min="3336" max="3338" width="20.7109375" style="952" customWidth="1"/>
    <col min="3339" max="3437" width="10.7109375" style="952" customWidth="1"/>
    <col min="3438" max="3584" width="9.140625" style="952"/>
    <col min="3585" max="3585" width="21.28515625" style="952" customWidth="1"/>
    <col min="3586" max="3586" width="9.7109375" style="952" customWidth="1"/>
    <col min="3587" max="3587" width="10.140625" style="952" customWidth="1"/>
    <col min="3588" max="3588" width="10.28515625" style="952" customWidth="1"/>
    <col min="3589" max="3589" width="11.85546875" style="952" customWidth="1"/>
    <col min="3590" max="3590" width="11.28515625" style="952" customWidth="1"/>
    <col min="3591" max="3591" width="12.42578125" style="952" customWidth="1"/>
    <col min="3592" max="3594" width="20.7109375" style="952" customWidth="1"/>
    <col min="3595" max="3693" width="10.7109375" style="952" customWidth="1"/>
    <col min="3694" max="3840" width="9.140625" style="952"/>
    <col min="3841" max="3841" width="21.28515625" style="952" customWidth="1"/>
    <col min="3842" max="3842" width="9.7109375" style="952" customWidth="1"/>
    <col min="3843" max="3843" width="10.140625" style="952" customWidth="1"/>
    <col min="3844" max="3844" width="10.28515625" style="952" customWidth="1"/>
    <col min="3845" max="3845" width="11.85546875" style="952" customWidth="1"/>
    <col min="3846" max="3846" width="11.28515625" style="952" customWidth="1"/>
    <col min="3847" max="3847" width="12.42578125" style="952" customWidth="1"/>
    <col min="3848" max="3850" width="20.7109375" style="952" customWidth="1"/>
    <col min="3851" max="3949" width="10.7109375" style="952" customWidth="1"/>
    <col min="3950" max="4096" width="9.140625" style="952"/>
    <col min="4097" max="4097" width="21.28515625" style="952" customWidth="1"/>
    <col min="4098" max="4098" width="9.7109375" style="952" customWidth="1"/>
    <col min="4099" max="4099" width="10.140625" style="952" customWidth="1"/>
    <col min="4100" max="4100" width="10.28515625" style="952" customWidth="1"/>
    <col min="4101" max="4101" width="11.85546875" style="952" customWidth="1"/>
    <col min="4102" max="4102" width="11.28515625" style="952" customWidth="1"/>
    <col min="4103" max="4103" width="12.42578125" style="952" customWidth="1"/>
    <col min="4104" max="4106" width="20.7109375" style="952" customWidth="1"/>
    <col min="4107" max="4205" width="10.7109375" style="952" customWidth="1"/>
    <col min="4206" max="4352" width="9.140625" style="952"/>
    <col min="4353" max="4353" width="21.28515625" style="952" customWidth="1"/>
    <col min="4354" max="4354" width="9.7109375" style="952" customWidth="1"/>
    <col min="4355" max="4355" width="10.140625" style="952" customWidth="1"/>
    <col min="4356" max="4356" width="10.28515625" style="952" customWidth="1"/>
    <col min="4357" max="4357" width="11.85546875" style="952" customWidth="1"/>
    <col min="4358" max="4358" width="11.28515625" style="952" customWidth="1"/>
    <col min="4359" max="4359" width="12.42578125" style="952" customWidth="1"/>
    <col min="4360" max="4362" width="20.7109375" style="952" customWidth="1"/>
    <col min="4363" max="4461" width="10.7109375" style="952" customWidth="1"/>
    <col min="4462" max="4608" width="9.140625" style="952"/>
    <col min="4609" max="4609" width="21.28515625" style="952" customWidth="1"/>
    <col min="4610" max="4610" width="9.7109375" style="952" customWidth="1"/>
    <col min="4611" max="4611" width="10.140625" style="952" customWidth="1"/>
    <col min="4612" max="4612" width="10.28515625" style="952" customWidth="1"/>
    <col min="4613" max="4613" width="11.85546875" style="952" customWidth="1"/>
    <col min="4614" max="4614" width="11.28515625" style="952" customWidth="1"/>
    <col min="4615" max="4615" width="12.42578125" style="952" customWidth="1"/>
    <col min="4616" max="4618" width="20.7109375" style="952" customWidth="1"/>
    <col min="4619" max="4717" width="10.7109375" style="952" customWidth="1"/>
    <col min="4718" max="4864" width="9.140625" style="952"/>
    <col min="4865" max="4865" width="21.28515625" style="952" customWidth="1"/>
    <col min="4866" max="4866" width="9.7109375" style="952" customWidth="1"/>
    <col min="4867" max="4867" width="10.140625" style="952" customWidth="1"/>
    <col min="4868" max="4868" width="10.28515625" style="952" customWidth="1"/>
    <col min="4869" max="4869" width="11.85546875" style="952" customWidth="1"/>
    <col min="4870" max="4870" width="11.28515625" style="952" customWidth="1"/>
    <col min="4871" max="4871" width="12.42578125" style="952" customWidth="1"/>
    <col min="4872" max="4874" width="20.7109375" style="952" customWidth="1"/>
    <col min="4875" max="4973" width="10.7109375" style="952" customWidth="1"/>
    <col min="4974" max="5120" width="9.140625" style="952"/>
    <col min="5121" max="5121" width="21.28515625" style="952" customWidth="1"/>
    <col min="5122" max="5122" width="9.7109375" style="952" customWidth="1"/>
    <col min="5123" max="5123" width="10.140625" style="952" customWidth="1"/>
    <col min="5124" max="5124" width="10.28515625" style="952" customWidth="1"/>
    <col min="5125" max="5125" width="11.85546875" style="952" customWidth="1"/>
    <col min="5126" max="5126" width="11.28515625" style="952" customWidth="1"/>
    <col min="5127" max="5127" width="12.42578125" style="952" customWidth="1"/>
    <col min="5128" max="5130" width="20.7109375" style="952" customWidth="1"/>
    <col min="5131" max="5229" width="10.7109375" style="952" customWidth="1"/>
    <col min="5230" max="5376" width="9.140625" style="952"/>
    <col min="5377" max="5377" width="21.28515625" style="952" customWidth="1"/>
    <col min="5378" max="5378" width="9.7109375" style="952" customWidth="1"/>
    <col min="5379" max="5379" width="10.140625" style="952" customWidth="1"/>
    <col min="5380" max="5380" width="10.28515625" style="952" customWidth="1"/>
    <col min="5381" max="5381" width="11.85546875" style="952" customWidth="1"/>
    <col min="5382" max="5382" width="11.28515625" style="952" customWidth="1"/>
    <col min="5383" max="5383" width="12.42578125" style="952" customWidth="1"/>
    <col min="5384" max="5386" width="20.7109375" style="952" customWidth="1"/>
    <col min="5387" max="5485" width="10.7109375" style="952" customWidth="1"/>
    <col min="5486" max="5632" width="9.140625" style="952"/>
    <col min="5633" max="5633" width="21.28515625" style="952" customWidth="1"/>
    <col min="5634" max="5634" width="9.7109375" style="952" customWidth="1"/>
    <col min="5635" max="5635" width="10.140625" style="952" customWidth="1"/>
    <col min="5636" max="5636" width="10.28515625" style="952" customWidth="1"/>
    <col min="5637" max="5637" width="11.85546875" style="952" customWidth="1"/>
    <col min="5638" max="5638" width="11.28515625" style="952" customWidth="1"/>
    <col min="5639" max="5639" width="12.42578125" style="952" customWidth="1"/>
    <col min="5640" max="5642" width="20.7109375" style="952" customWidth="1"/>
    <col min="5643" max="5741" width="10.7109375" style="952" customWidth="1"/>
    <col min="5742" max="5888" width="9.140625" style="952"/>
    <col min="5889" max="5889" width="21.28515625" style="952" customWidth="1"/>
    <col min="5890" max="5890" width="9.7109375" style="952" customWidth="1"/>
    <col min="5891" max="5891" width="10.140625" style="952" customWidth="1"/>
    <col min="5892" max="5892" width="10.28515625" style="952" customWidth="1"/>
    <col min="5893" max="5893" width="11.85546875" style="952" customWidth="1"/>
    <col min="5894" max="5894" width="11.28515625" style="952" customWidth="1"/>
    <col min="5895" max="5895" width="12.42578125" style="952" customWidth="1"/>
    <col min="5896" max="5898" width="20.7109375" style="952" customWidth="1"/>
    <col min="5899" max="5997" width="10.7109375" style="952" customWidth="1"/>
    <col min="5998" max="6144" width="9.140625" style="952"/>
    <col min="6145" max="6145" width="21.28515625" style="952" customWidth="1"/>
    <col min="6146" max="6146" width="9.7109375" style="952" customWidth="1"/>
    <col min="6147" max="6147" width="10.140625" style="952" customWidth="1"/>
    <col min="6148" max="6148" width="10.28515625" style="952" customWidth="1"/>
    <col min="6149" max="6149" width="11.85546875" style="952" customWidth="1"/>
    <col min="6150" max="6150" width="11.28515625" style="952" customWidth="1"/>
    <col min="6151" max="6151" width="12.42578125" style="952" customWidth="1"/>
    <col min="6152" max="6154" width="20.7109375" style="952" customWidth="1"/>
    <col min="6155" max="6253" width="10.7109375" style="952" customWidth="1"/>
    <col min="6254" max="6400" width="9.140625" style="952"/>
    <col min="6401" max="6401" width="21.28515625" style="952" customWidth="1"/>
    <col min="6402" max="6402" width="9.7109375" style="952" customWidth="1"/>
    <col min="6403" max="6403" width="10.140625" style="952" customWidth="1"/>
    <col min="6404" max="6404" width="10.28515625" style="952" customWidth="1"/>
    <col min="6405" max="6405" width="11.85546875" style="952" customWidth="1"/>
    <col min="6406" max="6406" width="11.28515625" style="952" customWidth="1"/>
    <col min="6407" max="6407" width="12.42578125" style="952" customWidth="1"/>
    <col min="6408" max="6410" width="20.7109375" style="952" customWidth="1"/>
    <col min="6411" max="6509" width="10.7109375" style="952" customWidth="1"/>
    <col min="6510" max="6656" width="9.140625" style="952"/>
    <col min="6657" max="6657" width="21.28515625" style="952" customWidth="1"/>
    <col min="6658" max="6658" width="9.7109375" style="952" customWidth="1"/>
    <col min="6659" max="6659" width="10.140625" style="952" customWidth="1"/>
    <col min="6660" max="6660" width="10.28515625" style="952" customWidth="1"/>
    <col min="6661" max="6661" width="11.85546875" style="952" customWidth="1"/>
    <col min="6662" max="6662" width="11.28515625" style="952" customWidth="1"/>
    <col min="6663" max="6663" width="12.42578125" style="952" customWidth="1"/>
    <col min="6664" max="6666" width="20.7109375" style="952" customWidth="1"/>
    <col min="6667" max="6765" width="10.7109375" style="952" customWidth="1"/>
    <col min="6766" max="6912" width="9.140625" style="952"/>
    <col min="6913" max="6913" width="21.28515625" style="952" customWidth="1"/>
    <col min="6914" max="6914" width="9.7109375" style="952" customWidth="1"/>
    <col min="6915" max="6915" width="10.140625" style="952" customWidth="1"/>
    <col min="6916" max="6916" width="10.28515625" style="952" customWidth="1"/>
    <col min="6917" max="6917" width="11.85546875" style="952" customWidth="1"/>
    <col min="6918" max="6918" width="11.28515625" style="952" customWidth="1"/>
    <col min="6919" max="6919" width="12.42578125" style="952" customWidth="1"/>
    <col min="6920" max="6922" width="20.7109375" style="952" customWidth="1"/>
    <col min="6923" max="7021" width="10.7109375" style="952" customWidth="1"/>
    <col min="7022" max="7168" width="9.140625" style="952"/>
    <col min="7169" max="7169" width="21.28515625" style="952" customWidth="1"/>
    <col min="7170" max="7170" width="9.7109375" style="952" customWidth="1"/>
    <col min="7171" max="7171" width="10.140625" style="952" customWidth="1"/>
    <col min="7172" max="7172" width="10.28515625" style="952" customWidth="1"/>
    <col min="7173" max="7173" width="11.85546875" style="952" customWidth="1"/>
    <col min="7174" max="7174" width="11.28515625" style="952" customWidth="1"/>
    <col min="7175" max="7175" width="12.42578125" style="952" customWidth="1"/>
    <col min="7176" max="7178" width="20.7109375" style="952" customWidth="1"/>
    <col min="7179" max="7277" width="10.7109375" style="952" customWidth="1"/>
    <col min="7278" max="7424" width="9.140625" style="952"/>
    <col min="7425" max="7425" width="21.28515625" style="952" customWidth="1"/>
    <col min="7426" max="7426" width="9.7109375" style="952" customWidth="1"/>
    <col min="7427" max="7427" width="10.140625" style="952" customWidth="1"/>
    <col min="7428" max="7428" width="10.28515625" style="952" customWidth="1"/>
    <col min="7429" max="7429" width="11.85546875" style="952" customWidth="1"/>
    <col min="7430" max="7430" width="11.28515625" style="952" customWidth="1"/>
    <col min="7431" max="7431" width="12.42578125" style="952" customWidth="1"/>
    <col min="7432" max="7434" width="20.7109375" style="952" customWidth="1"/>
    <col min="7435" max="7533" width="10.7109375" style="952" customWidth="1"/>
    <col min="7534" max="7680" width="9.140625" style="952"/>
    <col min="7681" max="7681" width="21.28515625" style="952" customWidth="1"/>
    <col min="7682" max="7682" width="9.7109375" style="952" customWidth="1"/>
    <col min="7683" max="7683" width="10.140625" style="952" customWidth="1"/>
    <col min="7684" max="7684" width="10.28515625" style="952" customWidth="1"/>
    <col min="7685" max="7685" width="11.85546875" style="952" customWidth="1"/>
    <col min="7686" max="7686" width="11.28515625" style="952" customWidth="1"/>
    <col min="7687" max="7687" width="12.42578125" style="952" customWidth="1"/>
    <col min="7688" max="7690" width="20.7109375" style="952" customWidth="1"/>
    <col min="7691" max="7789" width="10.7109375" style="952" customWidth="1"/>
    <col min="7790" max="7936" width="9.140625" style="952"/>
    <col min="7937" max="7937" width="21.28515625" style="952" customWidth="1"/>
    <col min="7938" max="7938" width="9.7109375" style="952" customWidth="1"/>
    <col min="7939" max="7939" width="10.140625" style="952" customWidth="1"/>
    <col min="7940" max="7940" width="10.28515625" style="952" customWidth="1"/>
    <col min="7941" max="7941" width="11.85546875" style="952" customWidth="1"/>
    <col min="7942" max="7942" width="11.28515625" style="952" customWidth="1"/>
    <col min="7943" max="7943" width="12.42578125" style="952" customWidth="1"/>
    <col min="7944" max="7946" width="20.7109375" style="952" customWidth="1"/>
    <col min="7947" max="8045" width="10.7109375" style="952" customWidth="1"/>
    <col min="8046" max="8192" width="9.140625" style="952"/>
    <col min="8193" max="8193" width="21.28515625" style="952" customWidth="1"/>
    <col min="8194" max="8194" width="9.7109375" style="952" customWidth="1"/>
    <col min="8195" max="8195" width="10.140625" style="952" customWidth="1"/>
    <col min="8196" max="8196" width="10.28515625" style="952" customWidth="1"/>
    <col min="8197" max="8197" width="11.85546875" style="952" customWidth="1"/>
    <col min="8198" max="8198" width="11.28515625" style="952" customWidth="1"/>
    <col min="8199" max="8199" width="12.42578125" style="952" customWidth="1"/>
    <col min="8200" max="8202" width="20.7109375" style="952" customWidth="1"/>
    <col min="8203" max="8301" width="10.7109375" style="952" customWidth="1"/>
    <col min="8302" max="8448" width="9.140625" style="952"/>
    <col min="8449" max="8449" width="21.28515625" style="952" customWidth="1"/>
    <col min="8450" max="8450" width="9.7109375" style="952" customWidth="1"/>
    <col min="8451" max="8451" width="10.140625" style="952" customWidth="1"/>
    <col min="8452" max="8452" width="10.28515625" style="952" customWidth="1"/>
    <col min="8453" max="8453" width="11.85546875" style="952" customWidth="1"/>
    <col min="8454" max="8454" width="11.28515625" style="952" customWidth="1"/>
    <col min="8455" max="8455" width="12.42578125" style="952" customWidth="1"/>
    <col min="8456" max="8458" width="20.7109375" style="952" customWidth="1"/>
    <col min="8459" max="8557" width="10.7109375" style="952" customWidth="1"/>
    <col min="8558" max="8704" width="9.140625" style="952"/>
    <col min="8705" max="8705" width="21.28515625" style="952" customWidth="1"/>
    <col min="8706" max="8706" width="9.7109375" style="952" customWidth="1"/>
    <col min="8707" max="8707" width="10.140625" style="952" customWidth="1"/>
    <col min="8708" max="8708" width="10.28515625" style="952" customWidth="1"/>
    <col min="8709" max="8709" width="11.85546875" style="952" customWidth="1"/>
    <col min="8710" max="8710" width="11.28515625" style="952" customWidth="1"/>
    <col min="8711" max="8711" width="12.42578125" style="952" customWidth="1"/>
    <col min="8712" max="8714" width="20.7109375" style="952" customWidth="1"/>
    <col min="8715" max="8813" width="10.7109375" style="952" customWidth="1"/>
    <col min="8814" max="8960" width="9.140625" style="952"/>
    <col min="8961" max="8961" width="21.28515625" style="952" customWidth="1"/>
    <col min="8962" max="8962" width="9.7109375" style="952" customWidth="1"/>
    <col min="8963" max="8963" width="10.140625" style="952" customWidth="1"/>
    <col min="8964" max="8964" width="10.28515625" style="952" customWidth="1"/>
    <col min="8965" max="8965" width="11.85546875" style="952" customWidth="1"/>
    <col min="8966" max="8966" width="11.28515625" style="952" customWidth="1"/>
    <col min="8967" max="8967" width="12.42578125" style="952" customWidth="1"/>
    <col min="8968" max="8970" width="20.7109375" style="952" customWidth="1"/>
    <col min="8971" max="9069" width="10.7109375" style="952" customWidth="1"/>
    <col min="9070" max="9216" width="9.140625" style="952"/>
    <col min="9217" max="9217" width="21.28515625" style="952" customWidth="1"/>
    <col min="9218" max="9218" width="9.7109375" style="952" customWidth="1"/>
    <col min="9219" max="9219" width="10.140625" style="952" customWidth="1"/>
    <col min="9220" max="9220" width="10.28515625" style="952" customWidth="1"/>
    <col min="9221" max="9221" width="11.85546875" style="952" customWidth="1"/>
    <col min="9222" max="9222" width="11.28515625" style="952" customWidth="1"/>
    <col min="9223" max="9223" width="12.42578125" style="952" customWidth="1"/>
    <col min="9224" max="9226" width="20.7109375" style="952" customWidth="1"/>
    <col min="9227" max="9325" width="10.7109375" style="952" customWidth="1"/>
    <col min="9326" max="9472" width="9.140625" style="952"/>
    <col min="9473" max="9473" width="21.28515625" style="952" customWidth="1"/>
    <col min="9474" max="9474" width="9.7109375" style="952" customWidth="1"/>
    <col min="9475" max="9475" width="10.140625" style="952" customWidth="1"/>
    <col min="9476" max="9476" width="10.28515625" style="952" customWidth="1"/>
    <col min="9477" max="9477" width="11.85546875" style="952" customWidth="1"/>
    <col min="9478" max="9478" width="11.28515625" style="952" customWidth="1"/>
    <col min="9479" max="9479" width="12.42578125" style="952" customWidth="1"/>
    <col min="9480" max="9482" width="20.7109375" style="952" customWidth="1"/>
    <col min="9483" max="9581" width="10.7109375" style="952" customWidth="1"/>
    <col min="9582" max="9728" width="9.140625" style="952"/>
    <col min="9729" max="9729" width="21.28515625" style="952" customWidth="1"/>
    <col min="9730" max="9730" width="9.7109375" style="952" customWidth="1"/>
    <col min="9731" max="9731" width="10.140625" style="952" customWidth="1"/>
    <col min="9732" max="9732" width="10.28515625" style="952" customWidth="1"/>
    <col min="9733" max="9733" width="11.85546875" style="952" customWidth="1"/>
    <col min="9734" max="9734" width="11.28515625" style="952" customWidth="1"/>
    <col min="9735" max="9735" width="12.42578125" style="952" customWidth="1"/>
    <col min="9736" max="9738" width="20.7109375" style="952" customWidth="1"/>
    <col min="9739" max="9837" width="10.7109375" style="952" customWidth="1"/>
    <col min="9838" max="9984" width="9.140625" style="952"/>
    <col min="9985" max="9985" width="21.28515625" style="952" customWidth="1"/>
    <col min="9986" max="9986" width="9.7109375" style="952" customWidth="1"/>
    <col min="9987" max="9987" width="10.140625" style="952" customWidth="1"/>
    <col min="9988" max="9988" width="10.28515625" style="952" customWidth="1"/>
    <col min="9989" max="9989" width="11.85546875" style="952" customWidth="1"/>
    <col min="9990" max="9990" width="11.28515625" style="952" customWidth="1"/>
    <col min="9991" max="9991" width="12.42578125" style="952" customWidth="1"/>
    <col min="9992" max="9994" width="20.7109375" style="952" customWidth="1"/>
    <col min="9995" max="10093" width="10.7109375" style="952" customWidth="1"/>
    <col min="10094" max="10240" width="9.140625" style="952"/>
    <col min="10241" max="10241" width="21.28515625" style="952" customWidth="1"/>
    <col min="10242" max="10242" width="9.7109375" style="952" customWidth="1"/>
    <col min="10243" max="10243" width="10.140625" style="952" customWidth="1"/>
    <col min="10244" max="10244" width="10.28515625" style="952" customWidth="1"/>
    <col min="10245" max="10245" width="11.85546875" style="952" customWidth="1"/>
    <col min="10246" max="10246" width="11.28515625" style="952" customWidth="1"/>
    <col min="10247" max="10247" width="12.42578125" style="952" customWidth="1"/>
    <col min="10248" max="10250" width="20.7109375" style="952" customWidth="1"/>
    <col min="10251" max="10349" width="10.7109375" style="952" customWidth="1"/>
    <col min="10350" max="10496" width="9.140625" style="952"/>
    <col min="10497" max="10497" width="21.28515625" style="952" customWidth="1"/>
    <col min="10498" max="10498" width="9.7109375" style="952" customWidth="1"/>
    <col min="10499" max="10499" width="10.140625" style="952" customWidth="1"/>
    <col min="10500" max="10500" width="10.28515625" style="952" customWidth="1"/>
    <col min="10501" max="10501" width="11.85546875" style="952" customWidth="1"/>
    <col min="10502" max="10502" width="11.28515625" style="952" customWidth="1"/>
    <col min="10503" max="10503" width="12.42578125" style="952" customWidth="1"/>
    <col min="10504" max="10506" width="20.7109375" style="952" customWidth="1"/>
    <col min="10507" max="10605" width="10.7109375" style="952" customWidth="1"/>
    <col min="10606" max="10752" width="9.140625" style="952"/>
    <col min="10753" max="10753" width="21.28515625" style="952" customWidth="1"/>
    <col min="10754" max="10754" width="9.7109375" style="952" customWidth="1"/>
    <col min="10755" max="10755" width="10.140625" style="952" customWidth="1"/>
    <col min="10756" max="10756" width="10.28515625" style="952" customWidth="1"/>
    <col min="10757" max="10757" width="11.85546875" style="952" customWidth="1"/>
    <col min="10758" max="10758" width="11.28515625" style="952" customWidth="1"/>
    <col min="10759" max="10759" width="12.42578125" style="952" customWidth="1"/>
    <col min="10760" max="10762" width="20.7109375" style="952" customWidth="1"/>
    <col min="10763" max="10861" width="10.7109375" style="952" customWidth="1"/>
    <col min="10862" max="11008" width="9.140625" style="952"/>
    <col min="11009" max="11009" width="21.28515625" style="952" customWidth="1"/>
    <col min="11010" max="11010" width="9.7109375" style="952" customWidth="1"/>
    <col min="11011" max="11011" width="10.140625" style="952" customWidth="1"/>
    <col min="11012" max="11012" width="10.28515625" style="952" customWidth="1"/>
    <col min="11013" max="11013" width="11.85546875" style="952" customWidth="1"/>
    <col min="11014" max="11014" width="11.28515625" style="952" customWidth="1"/>
    <col min="11015" max="11015" width="12.42578125" style="952" customWidth="1"/>
    <col min="11016" max="11018" width="20.7109375" style="952" customWidth="1"/>
    <col min="11019" max="11117" width="10.7109375" style="952" customWidth="1"/>
    <col min="11118" max="11264" width="9.140625" style="952"/>
    <col min="11265" max="11265" width="21.28515625" style="952" customWidth="1"/>
    <col min="11266" max="11266" width="9.7109375" style="952" customWidth="1"/>
    <col min="11267" max="11267" width="10.140625" style="952" customWidth="1"/>
    <col min="11268" max="11268" width="10.28515625" style="952" customWidth="1"/>
    <col min="11269" max="11269" width="11.85546875" style="952" customWidth="1"/>
    <col min="11270" max="11270" width="11.28515625" style="952" customWidth="1"/>
    <col min="11271" max="11271" width="12.42578125" style="952" customWidth="1"/>
    <col min="11272" max="11274" width="20.7109375" style="952" customWidth="1"/>
    <col min="11275" max="11373" width="10.7109375" style="952" customWidth="1"/>
    <col min="11374" max="11520" width="9.140625" style="952"/>
    <col min="11521" max="11521" width="21.28515625" style="952" customWidth="1"/>
    <col min="11522" max="11522" width="9.7109375" style="952" customWidth="1"/>
    <col min="11523" max="11523" width="10.140625" style="952" customWidth="1"/>
    <col min="11524" max="11524" width="10.28515625" style="952" customWidth="1"/>
    <col min="11525" max="11525" width="11.85546875" style="952" customWidth="1"/>
    <col min="11526" max="11526" width="11.28515625" style="952" customWidth="1"/>
    <col min="11527" max="11527" width="12.42578125" style="952" customWidth="1"/>
    <col min="11528" max="11530" width="20.7109375" style="952" customWidth="1"/>
    <col min="11531" max="11629" width="10.7109375" style="952" customWidth="1"/>
    <col min="11630" max="11776" width="9.140625" style="952"/>
    <col min="11777" max="11777" width="21.28515625" style="952" customWidth="1"/>
    <col min="11778" max="11778" width="9.7109375" style="952" customWidth="1"/>
    <col min="11779" max="11779" width="10.140625" style="952" customWidth="1"/>
    <col min="11780" max="11780" width="10.28515625" style="952" customWidth="1"/>
    <col min="11781" max="11781" width="11.85546875" style="952" customWidth="1"/>
    <col min="11782" max="11782" width="11.28515625" style="952" customWidth="1"/>
    <col min="11783" max="11783" width="12.42578125" style="952" customWidth="1"/>
    <col min="11784" max="11786" width="20.7109375" style="952" customWidth="1"/>
    <col min="11787" max="11885" width="10.7109375" style="952" customWidth="1"/>
    <col min="11886" max="12032" width="9.140625" style="952"/>
    <col min="12033" max="12033" width="21.28515625" style="952" customWidth="1"/>
    <col min="12034" max="12034" width="9.7109375" style="952" customWidth="1"/>
    <col min="12035" max="12035" width="10.140625" style="952" customWidth="1"/>
    <col min="12036" max="12036" width="10.28515625" style="952" customWidth="1"/>
    <col min="12037" max="12037" width="11.85546875" style="952" customWidth="1"/>
    <col min="12038" max="12038" width="11.28515625" style="952" customWidth="1"/>
    <col min="12039" max="12039" width="12.42578125" style="952" customWidth="1"/>
    <col min="12040" max="12042" width="20.7109375" style="952" customWidth="1"/>
    <col min="12043" max="12141" width="10.7109375" style="952" customWidth="1"/>
    <col min="12142" max="12288" width="9.140625" style="952"/>
    <col min="12289" max="12289" width="21.28515625" style="952" customWidth="1"/>
    <col min="12290" max="12290" width="9.7109375" style="952" customWidth="1"/>
    <col min="12291" max="12291" width="10.140625" style="952" customWidth="1"/>
    <col min="12292" max="12292" width="10.28515625" style="952" customWidth="1"/>
    <col min="12293" max="12293" width="11.85546875" style="952" customWidth="1"/>
    <col min="12294" max="12294" width="11.28515625" style="952" customWidth="1"/>
    <col min="12295" max="12295" width="12.42578125" style="952" customWidth="1"/>
    <col min="12296" max="12298" width="20.7109375" style="952" customWidth="1"/>
    <col min="12299" max="12397" width="10.7109375" style="952" customWidth="1"/>
    <col min="12398" max="12544" width="9.140625" style="952"/>
    <col min="12545" max="12545" width="21.28515625" style="952" customWidth="1"/>
    <col min="12546" max="12546" width="9.7109375" style="952" customWidth="1"/>
    <col min="12547" max="12547" width="10.140625" style="952" customWidth="1"/>
    <col min="12548" max="12548" width="10.28515625" style="952" customWidth="1"/>
    <col min="12549" max="12549" width="11.85546875" style="952" customWidth="1"/>
    <col min="12550" max="12550" width="11.28515625" style="952" customWidth="1"/>
    <col min="12551" max="12551" width="12.42578125" style="952" customWidth="1"/>
    <col min="12552" max="12554" width="20.7109375" style="952" customWidth="1"/>
    <col min="12555" max="12653" width="10.7109375" style="952" customWidth="1"/>
    <col min="12654" max="12800" width="9.140625" style="952"/>
    <col min="12801" max="12801" width="21.28515625" style="952" customWidth="1"/>
    <col min="12802" max="12802" width="9.7109375" style="952" customWidth="1"/>
    <col min="12803" max="12803" width="10.140625" style="952" customWidth="1"/>
    <col min="12804" max="12804" width="10.28515625" style="952" customWidth="1"/>
    <col min="12805" max="12805" width="11.85546875" style="952" customWidth="1"/>
    <col min="12806" max="12806" width="11.28515625" style="952" customWidth="1"/>
    <col min="12807" max="12807" width="12.42578125" style="952" customWidth="1"/>
    <col min="12808" max="12810" width="20.7109375" style="952" customWidth="1"/>
    <col min="12811" max="12909" width="10.7109375" style="952" customWidth="1"/>
    <col min="12910" max="13056" width="9.140625" style="952"/>
    <col min="13057" max="13057" width="21.28515625" style="952" customWidth="1"/>
    <col min="13058" max="13058" width="9.7109375" style="952" customWidth="1"/>
    <col min="13059" max="13059" width="10.140625" style="952" customWidth="1"/>
    <col min="13060" max="13060" width="10.28515625" style="952" customWidth="1"/>
    <col min="13061" max="13061" width="11.85546875" style="952" customWidth="1"/>
    <col min="13062" max="13062" width="11.28515625" style="952" customWidth="1"/>
    <col min="13063" max="13063" width="12.42578125" style="952" customWidth="1"/>
    <col min="13064" max="13066" width="20.7109375" style="952" customWidth="1"/>
    <col min="13067" max="13165" width="10.7109375" style="952" customWidth="1"/>
    <col min="13166" max="13312" width="9.140625" style="952"/>
    <col min="13313" max="13313" width="21.28515625" style="952" customWidth="1"/>
    <col min="13314" max="13314" width="9.7109375" style="952" customWidth="1"/>
    <col min="13315" max="13315" width="10.140625" style="952" customWidth="1"/>
    <col min="13316" max="13316" width="10.28515625" style="952" customWidth="1"/>
    <col min="13317" max="13317" width="11.85546875" style="952" customWidth="1"/>
    <col min="13318" max="13318" width="11.28515625" style="952" customWidth="1"/>
    <col min="13319" max="13319" width="12.42578125" style="952" customWidth="1"/>
    <col min="13320" max="13322" width="20.7109375" style="952" customWidth="1"/>
    <col min="13323" max="13421" width="10.7109375" style="952" customWidth="1"/>
    <col min="13422" max="13568" width="9.140625" style="952"/>
    <col min="13569" max="13569" width="21.28515625" style="952" customWidth="1"/>
    <col min="13570" max="13570" width="9.7109375" style="952" customWidth="1"/>
    <col min="13571" max="13571" width="10.140625" style="952" customWidth="1"/>
    <col min="13572" max="13572" width="10.28515625" style="952" customWidth="1"/>
    <col min="13573" max="13573" width="11.85546875" style="952" customWidth="1"/>
    <col min="13574" max="13574" width="11.28515625" style="952" customWidth="1"/>
    <col min="13575" max="13575" width="12.42578125" style="952" customWidth="1"/>
    <col min="13576" max="13578" width="20.7109375" style="952" customWidth="1"/>
    <col min="13579" max="13677" width="10.7109375" style="952" customWidth="1"/>
    <col min="13678" max="13824" width="9.140625" style="952"/>
    <col min="13825" max="13825" width="21.28515625" style="952" customWidth="1"/>
    <col min="13826" max="13826" width="9.7109375" style="952" customWidth="1"/>
    <col min="13827" max="13827" width="10.140625" style="952" customWidth="1"/>
    <col min="13828" max="13828" width="10.28515625" style="952" customWidth="1"/>
    <col min="13829" max="13829" width="11.85546875" style="952" customWidth="1"/>
    <col min="13830" max="13830" width="11.28515625" style="952" customWidth="1"/>
    <col min="13831" max="13831" width="12.42578125" style="952" customWidth="1"/>
    <col min="13832" max="13834" width="20.7109375" style="952" customWidth="1"/>
    <col min="13835" max="13933" width="10.7109375" style="952" customWidth="1"/>
    <col min="13934" max="14080" width="9.140625" style="952"/>
    <col min="14081" max="14081" width="21.28515625" style="952" customWidth="1"/>
    <col min="14082" max="14082" width="9.7109375" style="952" customWidth="1"/>
    <col min="14083" max="14083" width="10.140625" style="952" customWidth="1"/>
    <col min="14084" max="14084" width="10.28515625" style="952" customWidth="1"/>
    <col min="14085" max="14085" width="11.85546875" style="952" customWidth="1"/>
    <col min="14086" max="14086" width="11.28515625" style="952" customWidth="1"/>
    <col min="14087" max="14087" width="12.42578125" style="952" customWidth="1"/>
    <col min="14088" max="14090" width="20.7109375" style="952" customWidth="1"/>
    <col min="14091" max="14189" width="10.7109375" style="952" customWidth="1"/>
    <col min="14190" max="14336" width="9.140625" style="952"/>
    <col min="14337" max="14337" width="21.28515625" style="952" customWidth="1"/>
    <col min="14338" max="14338" width="9.7109375" style="952" customWidth="1"/>
    <col min="14339" max="14339" width="10.140625" style="952" customWidth="1"/>
    <col min="14340" max="14340" width="10.28515625" style="952" customWidth="1"/>
    <col min="14341" max="14341" width="11.85546875" style="952" customWidth="1"/>
    <col min="14342" max="14342" width="11.28515625" style="952" customWidth="1"/>
    <col min="14343" max="14343" width="12.42578125" style="952" customWidth="1"/>
    <col min="14344" max="14346" width="20.7109375" style="952" customWidth="1"/>
    <col min="14347" max="14445" width="10.7109375" style="952" customWidth="1"/>
    <col min="14446" max="14592" width="9.140625" style="952"/>
    <col min="14593" max="14593" width="21.28515625" style="952" customWidth="1"/>
    <col min="14594" max="14594" width="9.7109375" style="952" customWidth="1"/>
    <col min="14595" max="14595" width="10.140625" style="952" customWidth="1"/>
    <col min="14596" max="14596" width="10.28515625" style="952" customWidth="1"/>
    <col min="14597" max="14597" width="11.85546875" style="952" customWidth="1"/>
    <col min="14598" max="14598" width="11.28515625" style="952" customWidth="1"/>
    <col min="14599" max="14599" width="12.42578125" style="952" customWidth="1"/>
    <col min="14600" max="14602" width="20.7109375" style="952" customWidth="1"/>
    <col min="14603" max="14701" width="10.7109375" style="952" customWidth="1"/>
    <col min="14702" max="14848" width="9.140625" style="952"/>
    <col min="14849" max="14849" width="21.28515625" style="952" customWidth="1"/>
    <col min="14850" max="14850" width="9.7109375" style="952" customWidth="1"/>
    <col min="14851" max="14851" width="10.140625" style="952" customWidth="1"/>
    <col min="14852" max="14852" width="10.28515625" style="952" customWidth="1"/>
    <col min="14853" max="14853" width="11.85546875" style="952" customWidth="1"/>
    <col min="14854" max="14854" width="11.28515625" style="952" customWidth="1"/>
    <col min="14855" max="14855" width="12.42578125" style="952" customWidth="1"/>
    <col min="14856" max="14858" width="20.7109375" style="952" customWidth="1"/>
    <col min="14859" max="14957" width="10.7109375" style="952" customWidth="1"/>
    <col min="14958" max="15104" width="9.140625" style="952"/>
    <col min="15105" max="15105" width="21.28515625" style="952" customWidth="1"/>
    <col min="15106" max="15106" width="9.7109375" style="952" customWidth="1"/>
    <col min="15107" max="15107" width="10.140625" style="952" customWidth="1"/>
    <col min="15108" max="15108" width="10.28515625" style="952" customWidth="1"/>
    <col min="15109" max="15109" width="11.85546875" style="952" customWidth="1"/>
    <col min="15110" max="15110" width="11.28515625" style="952" customWidth="1"/>
    <col min="15111" max="15111" width="12.42578125" style="952" customWidth="1"/>
    <col min="15112" max="15114" width="20.7109375" style="952" customWidth="1"/>
    <col min="15115" max="15213" width="10.7109375" style="952" customWidth="1"/>
    <col min="15214" max="15360" width="9.140625" style="952"/>
    <col min="15361" max="15361" width="21.28515625" style="952" customWidth="1"/>
    <col min="15362" max="15362" width="9.7109375" style="952" customWidth="1"/>
    <col min="15363" max="15363" width="10.140625" style="952" customWidth="1"/>
    <col min="15364" max="15364" width="10.28515625" style="952" customWidth="1"/>
    <col min="15365" max="15365" width="11.85546875" style="952" customWidth="1"/>
    <col min="15366" max="15366" width="11.28515625" style="952" customWidth="1"/>
    <col min="15367" max="15367" width="12.42578125" style="952" customWidth="1"/>
    <col min="15368" max="15370" width="20.7109375" style="952" customWidth="1"/>
    <col min="15371" max="15469" width="10.7109375" style="952" customWidth="1"/>
    <col min="15470" max="15616" width="9.140625" style="952"/>
    <col min="15617" max="15617" width="21.28515625" style="952" customWidth="1"/>
    <col min="15618" max="15618" width="9.7109375" style="952" customWidth="1"/>
    <col min="15619" max="15619" width="10.140625" style="952" customWidth="1"/>
    <col min="15620" max="15620" width="10.28515625" style="952" customWidth="1"/>
    <col min="15621" max="15621" width="11.85546875" style="952" customWidth="1"/>
    <col min="15622" max="15622" width="11.28515625" style="952" customWidth="1"/>
    <col min="15623" max="15623" width="12.42578125" style="952" customWidth="1"/>
    <col min="15624" max="15626" width="20.7109375" style="952" customWidth="1"/>
    <col min="15627" max="15725" width="10.7109375" style="952" customWidth="1"/>
    <col min="15726" max="15872" width="9.140625" style="952"/>
    <col min="15873" max="15873" width="21.28515625" style="952" customWidth="1"/>
    <col min="15874" max="15874" width="9.7109375" style="952" customWidth="1"/>
    <col min="15875" max="15875" width="10.140625" style="952" customWidth="1"/>
    <col min="15876" max="15876" width="10.28515625" style="952" customWidth="1"/>
    <col min="15877" max="15877" width="11.85546875" style="952" customWidth="1"/>
    <col min="15878" max="15878" width="11.28515625" style="952" customWidth="1"/>
    <col min="15879" max="15879" width="12.42578125" style="952" customWidth="1"/>
    <col min="15880" max="15882" width="20.7109375" style="952" customWidth="1"/>
    <col min="15883" max="15981" width="10.7109375" style="952" customWidth="1"/>
    <col min="15982" max="16128" width="9.140625" style="952"/>
    <col min="16129" max="16129" width="21.28515625" style="952" customWidth="1"/>
    <col min="16130" max="16130" width="9.7109375" style="952" customWidth="1"/>
    <col min="16131" max="16131" width="10.140625" style="952" customWidth="1"/>
    <col min="16132" max="16132" width="10.28515625" style="952" customWidth="1"/>
    <col min="16133" max="16133" width="11.85546875" style="952" customWidth="1"/>
    <col min="16134" max="16134" width="11.28515625" style="952" customWidth="1"/>
    <col min="16135" max="16135" width="12.42578125" style="952" customWidth="1"/>
    <col min="16136" max="16138" width="20.7109375" style="952" customWidth="1"/>
    <col min="16139" max="16237" width="10.7109375" style="952" customWidth="1"/>
    <col min="16238" max="16384" width="9.140625" style="952"/>
  </cols>
  <sheetData>
    <row r="1" spans="1:11" ht="17.25" customHeight="1">
      <c r="A1" s="1921" t="s">
        <v>1737</v>
      </c>
      <c r="B1" s="1786"/>
      <c r="C1" s="1786"/>
      <c r="D1" s="1786"/>
      <c r="E1" s="1786"/>
      <c r="F1" s="1786"/>
    </row>
    <row r="2" spans="1:11" ht="21" customHeight="1">
      <c r="A2" s="2091" t="s">
        <v>1052</v>
      </c>
      <c r="B2" s="2091"/>
      <c r="C2" s="2091"/>
      <c r="D2" s="2091"/>
      <c r="E2" s="2091"/>
      <c r="F2" s="2091"/>
    </row>
    <row r="3" spans="1:11" ht="23.25" customHeight="1">
      <c r="A3" s="2063" t="s">
        <v>1053</v>
      </c>
      <c r="B3" s="2063"/>
      <c r="C3" s="2063"/>
      <c r="D3" s="2063"/>
      <c r="E3" s="2063"/>
      <c r="F3" s="2063"/>
      <c r="G3" s="2063"/>
    </row>
    <row r="4" spans="1:11" ht="12.95" customHeight="1">
      <c r="A4" s="949">
        <v>2016</v>
      </c>
      <c r="B4" s="950"/>
      <c r="C4" s="950"/>
      <c r="D4" s="950"/>
      <c r="G4" s="1101" t="s">
        <v>673</v>
      </c>
      <c r="H4" s="950"/>
      <c r="I4" s="950"/>
      <c r="J4" s="1101"/>
      <c r="K4" s="950"/>
    </row>
    <row r="5" spans="1:11" ht="36" customHeight="1">
      <c r="A5" s="1339" t="s">
        <v>700</v>
      </c>
      <c r="B5" s="1340" t="s">
        <v>1054</v>
      </c>
      <c r="C5" s="1340" t="s">
        <v>1055</v>
      </c>
      <c r="D5" s="1341" t="s">
        <v>1056</v>
      </c>
      <c r="E5" s="1341" t="s">
        <v>1057</v>
      </c>
      <c r="F5" s="1341" t="s">
        <v>1058</v>
      </c>
      <c r="G5" s="1341" t="s">
        <v>1059</v>
      </c>
      <c r="H5" s="1332"/>
      <c r="I5" s="1332"/>
      <c r="J5" s="1332"/>
      <c r="K5" s="1332"/>
    </row>
    <row r="6" spans="1:11" ht="12.95" customHeight="1">
      <c r="E6" s="950"/>
      <c r="G6" s="950"/>
      <c r="H6" s="950"/>
      <c r="I6" s="950"/>
      <c r="J6" s="950"/>
      <c r="K6" s="950"/>
    </row>
    <row r="7" spans="1:11" s="954" customFormat="1" ht="12.95" customHeight="1">
      <c r="A7" s="954" t="s">
        <v>28</v>
      </c>
      <c r="B7" s="990">
        <v>1271</v>
      </c>
      <c r="C7" s="990">
        <v>23035.000000000011</v>
      </c>
      <c r="D7" s="990">
        <v>420471116.0000003</v>
      </c>
      <c r="E7" s="990">
        <v>322156031.9999997</v>
      </c>
      <c r="F7" s="990">
        <v>192880081.99999955</v>
      </c>
      <c r="G7" s="990">
        <v>129275949.99999994</v>
      </c>
      <c r="H7" s="1334"/>
      <c r="I7" s="1334"/>
      <c r="J7" s="1334"/>
      <c r="K7" s="1334"/>
    </row>
    <row r="8" spans="1:11" s="954" customFormat="1" ht="12.95" customHeight="1">
      <c r="H8" s="1334"/>
      <c r="I8" s="1334"/>
      <c r="J8" s="1334"/>
      <c r="K8" s="1334"/>
    </row>
    <row r="9" spans="1:11" s="954" customFormat="1" ht="12.95" customHeight="1">
      <c r="A9" s="954" t="s">
        <v>418</v>
      </c>
      <c r="B9" s="990">
        <v>1212</v>
      </c>
      <c r="C9" s="990">
        <v>20088.000000000015</v>
      </c>
      <c r="D9" s="990">
        <v>407024818.00000036</v>
      </c>
      <c r="E9" s="990">
        <v>311336271.9999997</v>
      </c>
      <c r="F9" s="990">
        <v>183428388.99999961</v>
      </c>
      <c r="G9" s="990">
        <v>127907882.99999996</v>
      </c>
      <c r="H9" s="1334"/>
      <c r="I9" s="1334"/>
      <c r="J9" s="1334"/>
      <c r="K9" s="1334"/>
    </row>
    <row r="10" spans="1:11" s="954" customFormat="1" ht="12.95" customHeight="1">
      <c r="B10" s="990"/>
      <c r="C10" s="990"/>
      <c r="D10" s="990"/>
      <c r="E10" s="990"/>
      <c r="F10" s="990"/>
      <c r="G10" s="990"/>
      <c r="H10" s="1334"/>
      <c r="I10" s="1334"/>
      <c r="J10" s="1334"/>
      <c r="K10" s="1334"/>
    </row>
    <row r="11" spans="1:11" ht="12.95" customHeight="1">
      <c r="A11" s="952" t="s">
        <v>419</v>
      </c>
      <c r="B11" s="990">
        <v>286</v>
      </c>
      <c r="C11" s="883">
        <v>5563.0000000000018</v>
      </c>
      <c r="D11" s="902">
        <v>61241372.999999985</v>
      </c>
      <c r="E11" s="902">
        <v>48063572.999999985</v>
      </c>
      <c r="F11" s="996">
        <v>39168779.999999993</v>
      </c>
      <c r="G11" s="1342">
        <v>8894793.0000000037</v>
      </c>
      <c r="H11" s="1334"/>
      <c r="I11" s="1334"/>
      <c r="J11" s="1334"/>
      <c r="K11" s="1334"/>
    </row>
    <row r="12" spans="1:11" ht="12.95" customHeight="1">
      <c r="A12" s="952" t="s">
        <v>421</v>
      </c>
      <c r="B12" s="990">
        <v>246</v>
      </c>
      <c r="C12" s="883">
        <v>5207.0000000000018</v>
      </c>
      <c r="D12" s="902">
        <v>19847224.000000004</v>
      </c>
      <c r="E12" s="902">
        <v>17692936.000000011</v>
      </c>
      <c r="F12" s="996">
        <v>12856293.999999993</v>
      </c>
      <c r="G12" s="1342">
        <v>4836642.0000000019</v>
      </c>
      <c r="H12" s="1334"/>
      <c r="I12" s="1334"/>
      <c r="J12" s="988"/>
      <c r="K12" s="988"/>
    </row>
    <row r="13" spans="1:11" ht="12.95" customHeight="1">
      <c r="A13" s="952" t="s">
        <v>1035</v>
      </c>
      <c r="B13" s="990">
        <v>615</v>
      </c>
      <c r="C13" s="883">
        <v>7978.0000000000082</v>
      </c>
      <c r="D13" s="902">
        <v>321232312.00000018</v>
      </c>
      <c r="E13" s="902">
        <v>241232151.99999997</v>
      </c>
      <c r="F13" s="996">
        <v>128219870.99999985</v>
      </c>
      <c r="G13" s="1342">
        <v>113012280.9999999</v>
      </c>
      <c r="H13" s="1334"/>
      <c r="I13" s="1334"/>
      <c r="J13" s="1335"/>
      <c r="K13" s="1335"/>
    </row>
    <row r="14" spans="1:11" ht="12.95" customHeight="1">
      <c r="A14" s="952" t="s">
        <v>424</v>
      </c>
      <c r="B14" s="990">
        <v>46</v>
      </c>
      <c r="C14" s="883">
        <v>1036</v>
      </c>
      <c r="D14" s="902">
        <v>3691885.9999999991</v>
      </c>
      <c r="E14" s="902">
        <v>3387861.9999999995</v>
      </c>
      <c r="F14" s="996">
        <v>2791838.0000000005</v>
      </c>
      <c r="G14" s="1342">
        <v>596023.99999999988</v>
      </c>
      <c r="H14" s="1334"/>
      <c r="I14" s="1334"/>
    </row>
    <row r="15" spans="1:11" ht="12.95" customHeight="1">
      <c r="A15" s="952" t="s">
        <v>425</v>
      </c>
      <c r="B15" s="990">
        <v>19</v>
      </c>
      <c r="C15" s="883">
        <v>304</v>
      </c>
      <c r="D15" s="1343">
        <v>1012022.9999999999</v>
      </c>
      <c r="E15" s="902">
        <v>959749</v>
      </c>
      <c r="F15" s="996">
        <v>391606</v>
      </c>
      <c r="G15" s="1342">
        <v>568143.00000000012</v>
      </c>
      <c r="H15" s="1334"/>
      <c r="I15" s="1334"/>
    </row>
    <row r="16" spans="1:11" ht="12.95" customHeight="1">
      <c r="B16" s="990"/>
      <c r="C16" s="883"/>
      <c r="D16" s="1343"/>
      <c r="E16" s="902"/>
      <c r="F16" s="996"/>
      <c r="G16" s="1342"/>
      <c r="H16" s="1334"/>
      <c r="I16" s="1334"/>
    </row>
    <row r="17" spans="1:9" s="954" customFormat="1" ht="12.95" customHeight="1">
      <c r="A17" s="954" t="s">
        <v>426</v>
      </c>
      <c r="B17" s="990">
        <v>32</v>
      </c>
      <c r="C17" s="990">
        <v>2075.0000000000005</v>
      </c>
      <c r="D17" s="995">
        <v>6475400.9999999981</v>
      </c>
      <c r="E17" s="922">
        <v>5741208</v>
      </c>
      <c r="F17" s="995">
        <v>5032926.0000000009</v>
      </c>
      <c r="G17" s="1344">
        <v>708282.00000000023</v>
      </c>
      <c r="H17" s="1334"/>
      <c r="I17" s="1334"/>
    </row>
    <row r="18" spans="1:9" s="954" customFormat="1" ht="12.95" customHeight="1">
      <c r="H18" s="1334"/>
      <c r="I18" s="1334"/>
    </row>
    <row r="19" spans="1:9" s="954" customFormat="1" ht="12.95" customHeight="1">
      <c r="A19" s="954" t="s">
        <v>427</v>
      </c>
      <c r="B19" s="990">
        <v>27</v>
      </c>
      <c r="C19" s="990">
        <v>872</v>
      </c>
      <c r="D19" s="995">
        <v>6970897.0000000019</v>
      </c>
      <c r="E19" s="922">
        <v>5078552.0000000009</v>
      </c>
      <c r="F19" s="995">
        <v>4418767</v>
      </c>
      <c r="G19" s="1344">
        <v>659784.99999999988</v>
      </c>
      <c r="H19" s="1334"/>
      <c r="I19" s="1334"/>
    </row>
    <row r="20" spans="1:9" s="954" customFormat="1" ht="6.95" customHeight="1" thickBot="1">
      <c r="A20" s="984"/>
      <c r="B20" s="984"/>
      <c r="C20" s="984"/>
      <c r="D20" s="984"/>
      <c r="E20" s="984"/>
      <c r="F20" s="984"/>
      <c r="G20" s="984"/>
    </row>
    <row r="21" spans="1:9" s="954" customFormat="1" ht="3.75" customHeight="1" thickTop="1">
      <c r="A21" s="987"/>
      <c r="B21" s="987"/>
      <c r="C21" s="987"/>
      <c r="D21" s="987"/>
      <c r="E21" s="987"/>
      <c r="F21" s="987"/>
      <c r="G21" s="987"/>
    </row>
    <row r="22" spans="1:9" ht="15" customHeight="1">
      <c r="A22" s="2116" t="s">
        <v>1036</v>
      </c>
      <c r="B22" s="2116"/>
      <c r="C22" s="2116"/>
      <c r="D22" s="2116"/>
      <c r="E22" s="2116"/>
    </row>
    <row r="23" spans="1:9" ht="5.25" customHeight="1">
      <c r="B23" s="883"/>
      <c r="C23" s="883"/>
      <c r="D23" s="883"/>
      <c r="E23" s="883"/>
    </row>
    <row r="24" spans="1:9" s="812" customFormat="1" ht="12" customHeight="1">
      <c r="A24" s="1086" t="s">
        <v>691</v>
      </c>
      <c r="B24" s="827"/>
      <c r="C24" s="827"/>
      <c r="D24" s="827"/>
      <c r="E24" s="827"/>
      <c r="F24" s="827"/>
      <c r="G24" s="827"/>
    </row>
    <row r="25" spans="1:9" s="812" customFormat="1" ht="12" customHeight="1">
      <c r="A25" s="1337" t="s">
        <v>1042</v>
      </c>
      <c r="B25" s="827"/>
      <c r="C25" s="827"/>
      <c r="D25" s="827"/>
      <c r="E25" s="827"/>
      <c r="F25" s="827"/>
      <c r="G25" s="827"/>
    </row>
    <row r="26" spans="1:9" ht="12" customHeight="1">
      <c r="A26" s="1337" t="s">
        <v>1060</v>
      </c>
      <c r="B26" s="883"/>
      <c r="C26" s="883"/>
      <c r="D26" s="883"/>
      <c r="E26" s="883"/>
    </row>
    <row r="27" spans="1:9" ht="12" customHeight="1">
      <c r="A27" s="1337" t="s">
        <v>1061</v>
      </c>
      <c r="B27" s="883"/>
      <c r="C27" s="883"/>
      <c r="D27" s="883"/>
      <c r="E27" s="883"/>
    </row>
    <row r="28" spans="1:9" ht="12" customHeight="1">
      <c r="A28" s="1337" t="s">
        <v>1062</v>
      </c>
      <c r="B28" s="883"/>
      <c r="C28" s="883"/>
      <c r="D28" s="883"/>
      <c r="E28" s="883"/>
    </row>
    <row r="29" spans="1:9" ht="12" customHeight="1">
      <c r="A29" s="1337" t="s">
        <v>1063</v>
      </c>
      <c r="B29" s="883"/>
      <c r="C29" s="883"/>
      <c r="D29" s="883"/>
      <c r="E29" s="883"/>
    </row>
    <row r="30" spans="1:9" ht="15" customHeight="1">
      <c r="A30" s="1345"/>
      <c r="B30" s="883"/>
      <c r="C30" s="883"/>
      <c r="D30" s="883"/>
      <c r="E30" s="883"/>
    </row>
    <row r="31" spans="1:9" ht="15" customHeight="1">
      <c r="B31" s="883"/>
      <c r="C31" s="883"/>
      <c r="D31" s="883"/>
      <c r="E31" s="883"/>
    </row>
    <row r="32" spans="1:9" ht="9.9499999999999993" customHeight="1">
      <c r="A32" s="950"/>
      <c r="B32" s="950"/>
      <c r="C32" s="950"/>
      <c r="D32" s="950"/>
      <c r="E32" s="950"/>
    </row>
    <row r="33" spans="1:5" ht="15" customHeight="1">
      <c r="A33" s="950"/>
      <c r="B33" s="950"/>
      <c r="C33" s="950"/>
      <c r="D33" s="950"/>
      <c r="E33" s="950"/>
    </row>
    <row r="34" spans="1:5" ht="15" customHeight="1">
      <c r="E34" s="950"/>
    </row>
    <row r="35" spans="1:5" ht="20.100000000000001" customHeight="1">
      <c r="E35" s="950"/>
    </row>
    <row r="36" spans="1:5" ht="20.100000000000001" customHeight="1">
      <c r="E36" s="950"/>
    </row>
    <row r="37" spans="1:5" ht="20.100000000000001" customHeight="1">
      <c r="E37" s="950"/>
    </row>
    <row r="38" spans="1:5" ht="20.100000000000001" customHeight="1">
      <c r="E38" s="950"/>
    </row>
    <row r="39" spans="1:5" ht="20.100000000000001" customHeight="1">
      <c r="E39" s="950"/>
    </row>
    <row r="40" spans="1:5" ht="20.100000000000001" customHeight="1">
      <c r="E40" s="950"/>
    </row>
    <row r="41" spans="1:5" ht="20.100000000000001" customHeight="1">
      <c r="E41" s="950"/>
    </row>
    <row r="42" spans="1:5" ht="20.100000000000001" customHeight="1">
      <c r="E42" s="950"/>
    </row>
    <row r="43" spans="1:5" ht="20.100000000000001" customHeight="1">
      <c r="E43" s="950"/>
    </row>
    <row r="44" spans="1:5" ht="20.100000000000001" customHeight="1">
      <c r="E44" s="950"/>
    </row>
    <row r="45" spans="1:5" ht="20.100000000000001" customHeight="1">
      <c r="E45" s="950"/>
    </row>
    <row r="46" spans="1:5" ht="20.100000000000001" customHeight="1">
      <c r="E46" s="950"/>
    </row>
    <row r="47" spans="1:5" ht="20.100000000000001" customHeight="1">
      <c r="E47" s="950"/>
    </row>
    <row r="48" spans="1:5" ht="20.100000000000001" customHeight="1">
      <c r="E48" s="950"/>
    </row>
    <row r="49" spans="5:5" ht="20.100000000000001" customHeight="1">
      <c r="E49" s="950"/>
    </row>
    <row r="50" spans="5:5" ht="20.100000000000001" customHeight="1">
      <c r="E50" s="950"/>
    </row>
    <row r="51" spans="5:5" ht="20.100000000000001" customHeight="1">
      <c r="E51" s="950"/>
    </row>
    <row r="52" spans="5:5" ht="20.100000000000001" customHeight="1">
      <c r="E52" s="950"/>
    </row>
    <row r="53" spans="5:5" ht="20.100000000000001" customHeight="1">
      <c r="E53" s="950"/>
    </row>
    <row r="54" spans="5:5" ht="20.100000000000001" customHeight="1">
      <c r="E54" s="950"/>
    </row>
    <row r="55" spans="5:5" ht="20.100000000000001" customHeight="1">
      <c r="E55" s="950"/>
    </row>
    <row r="56" spans="5:5" ht="20.100000000000001" customHeight="1">
      <c r="E56" s="950"/>
    </row>
    <row r="57" spans="5:5" ht="20.100000000000001" customHeight="1">
      <c r="E57" s="950"/>
    </row>
    <row r="58" spans="5:5" ht="20.100000000000001" customHeight="1">
      <c r="E58" s="950"/>
    </row>
    <row r="59" spans="5:5" ht="20.100000000000001" customHeight="1">
      <c r="E59" s="950"/>
    </row>
    <row r="60" spans="5:5" ht="20.100000000000001" customHeight="1">
      <c r="E60" s="950"/>
    </row>
    <row r="61" spans="5:5" ht="20.100000000000001" customHeight="1">
      <c r="E61" s="950"/>
    </row>
    <row r="62" spans="5:5" ht="20.100000000000001" customHeight="1">
      <c r="E62" s="950"/>
    </row>
    <row r="63" spans="5:5" ht="20.100000000000001" customHeight="1">
      <c r="E63" s="950"/>
    </row>
    <row r="64" spans="5:5" ht="20.100000000000001" customHeight="1">
      <c r="E64" s="950"/>
    </row>
    <row r="65" spans="5:5" ht="20.100000000000001" customHeight="1">
      <c r="E65" s="950"/>
    </row>
    <row r="66" spans="5:5" ht="20.100000000000001" customHeight="1">
      <c r="E66" s="950"/>
    </row>
    <row r="67" spans="5:5" ht="20.100000000000001" customHeight="1">
      <c r="E67" s="950"/>
    </row>
    <row r="68" spans="5:5" ht="20.100000000000001" customHeight="1">
      <c r="E68" s="950"/>
    </row>
    <row r="69" spans="5:5" ht="20.100000000000001" customHeight="1">
      <c r="E69" s="950"/>
    </row>
    <row r="70" spans="5:5" ht="20.100000000000001" customHeight="1">
      <c r="E70" s="950"/>
    </row>
    <row r="71" spans="5:5" ht="20.100000000000001" customHeight="1">
      <c r="E71" s="950"/>
    </row>
    <row r="72" spans="5:5" ht="20.100000000000001" customHeight="1">
      <c r="E72" s="950"/>
    </row>
    <row r="73" spans="5:5" ht="20.100000000000001" customHeight="1">
      <c r="E73" s="950"/>
    </row>
    <row r="74" spans="5:5" ht="20.100000000000001" customHeight="1">
      <c r="E74" s="950"/>
    </row>
    <row r="75" spans="5:5" ht="20.100000000000001" customHeight="1">
      <c r="E75" s="950"/>
    </row>
    <row r="76" spans="5:5" ht="20.100000000000001" customHeight="1">
      <c r="E76" s="950"/>
    </row>
    <row r="77" spans="5:5" ht="20.100000000000001" customHeight="1">
      <c r="E77" s="950"/>
    </row>
    <row r="78" spans="5:5" ht="20.100000000000001" customHeight="1">
      <c r="E78" s="950"/>
    </row>
    <row r="79" spans="5:5" ht="20.100000000000001" customHeight="1">
      <c r="E79" s="950"/>
    </row>
    <row r="80" spans="5:5" ht="20.100000000000001" customHeight="1">
      <c r="E80" s="950"/>
    </row>
    <row r="81" spans="5:5" ht="20.100000000000001" customHeight="1">
      <c r="E81" s="950"/>
    </row>
    <row r="82" spans="5:5" ht="20.100000000000001" customHeight="1">
      <c r="E82" s="950"/>
    </row>
    <row r="83" spans="5:5" ht="20.100000000000001" customHeight="1">
      <c r="E83" s="950"/>
    </row>
    <row r="84" spans="5:5" ht="20.100000000000001" customHeight="1">
      <c r="E84" s="950"/>
    </row>
    <row r="85" spans="5:5" ht="20.100000000000001" customHeight="1">
      <c r="E85" s="950"/>
    </row>
    <row r="86" spans="5:5" ht="20.100000000000001" customHeight="1">
      <c r="E86" s="950"/>
    </row>
    <row r="87" spans="5:5" ht="20.100000000000001" customHeight="1">
      <c r="E87" s="950"/>
    </row>
    <row r="88" spans="5:5" ht="20.100000000000001" customHeight="1">
      <c r="E88" s="950"/>
    </row>
    <row r="89" spans="5:5" ht="20.100000000000001" customHeight="1">
      <c r="E89" s="950"/>
    </row>
    <row r="90" spans="5:5" ht="20.100000000000001" customHeight="1">
      <c r="E90" s="950"/>
    </row>
    <row r="91" spans="5:5" ht="20.100000000000001" customHeight="1">
      <c r="E91" s="950"/>
    </row>
    <row r="92" spans="5:5" ht="20.100000000000001" customHeight="1">
      <c r="E92" s="950"/>
    </row>
    <row r="93" spans="5:5" ht="20.100000000000001" customHeight="1">
      <c r="E93" s="950"/>
    </row>
    <row r="94" spans="5:5" ht="20.100000000000001" customHeight="1">
      <c r="E94" s="950"/>
    </row>
    <row r="95" spans="5:5" ht="20.100000000000001" customHeight="1">
      <c r="E95" s="950"/>
    </row>
    <row r="96" spans="5:5" ht="20.100000000000001" customHeight="1">
      <c r="E96" s="950"/>
    </row>
    <row r="97" spans="5:5" ht="20.100000000000001" customHeight="1">
      <c r="E97" s="950"/>
    </row>
    <row r="98" spans="5:5" ht="20.100000000000001" customHeight="1">
      <c r="E98" s="950"/>
    </row>
    <row r="99" spans="5:5" ht="20.100000000000001" customHeight="1">
      <c r="E99" s="950"/>
    </row>
    <row r="100" spans="5:5" ht="20.100000000000001" customHeight="1">
      <c r="E100" s="950"/>
    </row>
    <row r="101" spans="5:5" ht="20.100000000000001" customHeight="1">
      <c r="E101" s="950"/>
    </row>
    <row r="102" spans="5:5" ht="20.100000000000001" customHeight="1">
      <c r="E102" s="950"/>
    </row>
    <row r="103" spans="5:5" ht="20.100000000000001" customHeight="1">
      <c r="E103" s="950"/>
    </row>
    <row r="104" spans="5:5" ht="20.100000000000001" customHeight="1">
      <c r="E104" s="950"/>
    </row>
    <row r="105" spans="5:5" ht="20.100000000000001" customHeight="1">
      <c r="E105" s="950"/>
    </row>
    <row r="106" spans="5:5" ht="20.100000000000001" customHeight="1">
      <c r="E106" s="950"/>
    </row>
    <row r="107" spans="5:5" ht="20.100000000000001" customHeight="1">
      <c r="E107" s="950"/>
    </row>
    <row r="108" spans="5:5" ht="20.100000000000001" customHeight="1">
      <c r="E108" s="950"/>
    </row>
    <row r="109" spans="5:5" ht="20.100000000000001" customHeight="1">
      <c r="E109" s="950"/>
    </row>
    <row r="110" spans="5:5" ht="20.100000000000001" customHeight="1">
      <c r="E110" s="950"/>
    </row>
    <row r="111" spans="5:5" ht="20.100000000000001" customHeight="1">
      <c r="E111" s="950"/>
    </row>
    <row r="112" spans="5:5" ht="20.100000000000001" customHeight="1">
      <c r="E112" s="950"/>
    </row>
    <row r="113" spans="5:5" ht="20.100000000000001" customHeight="1">
      <c r="E113" s="950"/>
    </row>
    <row r="114" spans="5:5" ht="20.100000000000001" customHeight="1">
      <c r="E114" s="950"/>
    </row>
    <row r="115" spans="5:5" ht="20.100000000000001" customHeight="1">
      <c r="E115" s="950"/>
    </row>
    <row r="116" spans="5:5" ht="20.100000000000001" customHeight="1">
      <c r="E116" s="950"/>
    </row>
    <row r="117" spans="5:5" ht="20.100000000000001" customHeight="1">
      <c r="E117" s="950"/>
    </row>
    <row r="118" spans="5:5" ht="20.100000000000001" customHeight="1">
      <c r="E118" s="950"/>
    </row>
    <row r="119" spans="5:5" ht="20.100000000000001" customHeight="1">
      <c r="E119" s="950"/>
    </row>
    <row r="120" spans="5:5" ht="20.100000000000001" customHeight="1">
      <c r="E120" s="950"/>
    </row>
    <row r="121" spans="5:5" ht="20.100000000000001" customHeight="1">
      <c r="E121" s="950"/>
    </row>
    <row r="122" spans="5:5" ht="20.100000000000001" customHeight="1">
      <c r="E122" s="950"/>
    </row>
    <row r="123" spans="5:5" ht="20.100000000000001" customHeight="1">
      <c r="E123" s="950"/>
    </row>
    <row r="124" spans="5:5" ht="20.100000000000001" customHeight="1">
      <c r="E124" s="950"/>
    </row>
    <row r="125" spans="5:5" ht="20.100000000000001" customHeight="1">
      <c r="E125" s="950"/>
    </row>
    <row r="126" spans="5:5" ht="20.100000000000001" customHeight="1">
      <c r="E126" s="950"/>
    </row>
    <row r="127" spans="5:5" ht="20.100000000000001" customHeight="1">
      <c r="E127" s="950"/>
    </row>
    <row r="128" spans="5:5" ht="20.100000000000001" customHeight="1">
      <c r="E128" s="950"/>
    </row>
    <row r="129" spans="5:5" ht="20.100000000000001" customHeight="1">
      <c r="E129" s="950"/>
    </row>
    <row r="130" spans="5:5" ht="20.100000000000001" customHeight="1">
      <c r="E130" s="950"/>
    </row>
    <row r="131" spans="5:5" ht="20.100000000000001" customHeight="1">
      <c r="E131" s="950"/>
    </row>
    <row r="132" spans="5:5" ht="20.100000000000001" customHeight="1">
      <c r="E132" s="950"/>
    </row>
    <row r="133" spans="5:5" ht="20.100000000000001" customHeight="1">
      <c r="E133" s="950"/>
    </row>
    <row r="134" spans="5:5" ht="20.100000000000001" customHeight="1">
      <c r="E134" s="950"/>
    </row>
    <row r="135" spans="5:5" ht="20.100000000000001" customHeight="1">
      <c r="E135" s="950"/>
    </row>
    <row r="136" spans="5:5" ht="20.100000000000001" customHeight="1">
      <c r="E136" s="950"/>
    </row>
    <row r="137" spans="5:5" ht="20.100000000000001" customHeight="1">
      <c r="E137" s="950"/>
    </row>
    <row r="138" spans="5:5" ht="20.100000000000001" customHeight="1">
      <c r="E138" s="950"/>
    </row>
    <row r="139" spans="5:5" ht="20.100000000000001" customHeight="1">
      <c r="E139" s="950"/>
    </row>
    <row r="140" spans="5:5" ht="20.100000000000001" customHeight="1">
      <c r="E140" s="950"/>
    </row>
    <row r="141" spans="5:5" ht="20.100000000000001" customHeight="1">
      <c r="E141" s="950"/>
    </row>
    <row r="142" spans="5:5" ht="20.100000000000001" customHeight="1">
      <c r="E142" s="950"/>
    </row>
    <row r="143" spans="5:5" ht="20.100000000000001" customHeight="1">
      <c r="E143" s="950"/>
    </row>
    <row r="144" spans="5:5" ht="20.100000000000001" customHeight="1">
      <c r="E144" s="950"/>
    </row>
    <row r="145" spans="5:5" ht="20.100000000000001" customHeight="1">
      <c r="E145" s="950"/>
    </row>
    <row r="146" spans="5:5" ht="20.100000000000001" customHeight="1">
      <c r="E146" s="950"/>
    </row>
    <row r="147" spans="5:5" ht="20.100000000000001" customHeight="1">
      <c r="E147" s="950"/>
    </row>
    <row r="148" spans="5:5" ht="20.100000000000001" customHeight="1">
      <c r="E148" s="950"/>
    </row>
    <row r="149" spans="5:5" ht="20.100000000000001" customHeight="1">
      <c r="E149" s="950"/>
    </row>
    <row r="150" spans="5:5" ht="20.100000000000001" customHeight="1">
      <c r="E150" s="950"/>
    </row>
    <row r="151" spans="5:5" ht="20.100000000000001" customHeight="1">
      <c r="E151" s="950"/>
    </row>
    <row r="152" spans="5:5" ht="20.100000000000001" customHeight="1">
      <c r="E152" s="950"/>
    </row>
    <row r="153" spans="5:5" ht="20.100000000000001" customHeight="1">
      <c r="E153" s="950"/>
    </row>
    <row r="154" spans="5:5" ht="20.100000000000001" customHeight="1">
      <c r="E154" s="950"/>
    </row>
    <row r="155" spans="5:5" ht="20.100000000000001" customHeight="1">
      <c r="E155" s="950"/>
    </row>
    <row r="156" spans="5:5" ht="20.100000000000001" customHeight="1">
      <c r="E156" s="950"/>
    </row>
    <row r="157" spans="5:5" ht="20.100000000000001" customHeight="1">
      <c r="E157" s="950"/>
    </row>
    <row r="158" spans="5:5" ht="20.100000000000001" customHeight="1">
      <c r="E158" s="950"/>
    </row>
    <row r="159" spans="5:5" ht="20.100000000000001" customHeight="1">
      <c r="E159" s="950"/>
    </row>
    <row r="160" spans="5:5" ht="20.100000000000001" customHeight="1">
      <c r="E160" s="950"/>
    </row>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sheetData>
  <mergeCells count="3">
    <mergeCell ref="A2:F2"/>
    <mergeCell ref="A3:G3"/>
    <mergeCell ref="A22:E22"/>
  </mergeCells>
  <hyperlinks>
    <hyperlink ref="A25" r:id="rId1"/>
    <hyperlink ref="A26" r:id="rId2"/>
    <hyperlink ref="A28" r:id="rId3"/>
    <hyperlink ref="A29" r:id="rId4"/>
    <hyperlink ref="A27" r:id="rId5"/>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82.xml><?xml version="1.0" encoding="utf-8"?>
<worksheet xmlns="http://schemas.openxmlformats.org/spreadsheetml/2006/main" xmlns:r="http://schemas.openxmlformats.org/officeDocument/2006/relationships">
  <dimension ref="A1:K326"/>
  <sheetViews>
    <sheetView showGridLines="0" workbookViewId="0"/>
  </sheetViews>
  <sheetFormatPr defaultRowHeight="12.75"/>
  <cols>
    <col min="1" max="1" width="14.28515625" style="952" customWidth="1"/>
    <col min="2" max="2" width="11.28515625" style="952" customWidth="1"/>
    <col min="3" max="3" width="12.140625" style="952" customWidth="1"/>
    <col min="4" max="5" width="12" style="952" customWidth="1"/>
    <col min="6" max="7" width="12.7109375" style="952" customWidth="1"/>
    <col min="8" max="10" width="20.7109375" style="952" customWidth="1"/>
    <col min="11" max="109" width="10.7109375" style="952" customWidth="1"/>
    <col min="110" max="256" width="9.140625" style="952"/>
    <col min="257" max="257" width="14.28515625" style="952" customWidth="1"/>
    <col min="258" max="258" width="11.28515625" style="952" customWidth="1"/>
    <col min="259" max="259" width="12.140625" style="952" customWidth="1"/>
    <col min="260" max="261" width="12" style="952" customWidth="1"/>
    <col min="262" max="263" width="12.7109375" style="952" customWidth="1"/>
    <col min="264" max="266" width="20.7109375" style="952" customWidth="1"/>
    <col min="267" max="365" width="10.7109375" style="952" customWidth="1"/>
    <col min="366" max="512" width="9.140625" style="952"/>
    <col min="513" max="513" width="14.28515625" style="952" customWidth="1"/>
    <col min="514" max="514" width="11.28515625" style="952" customWidth="1"/>
    <col min="515" max="515" width="12.140625" style="952" customWidth="1"/>
    <col min="516" max="517" width="12" style="952" customWidth="1"/>
    <col min="518" max="519" width="12.7109375" style="952" customWidth="1"/>
    <col min="520" max="522" width="20.7109375" style="952" customWidth="1"/>
    <col min="523" max="621" width="10.7109375" style="952" customWidth="1"/>
    <col min="622" max="768" width="9.140625" style="952"/>
    <col min="769" max="769" width="14.28515625" style="952" customWidth="1"/>
    <col min="770" max="770" width="11.28515625" style="952" customWidth="1"/>
    <col min="771" max="771" width="12.140625" style="952" customWidth="1"/>
    <col min="772" max="773" width="12" style="952" customWidth="1"/>
    <col min="774" max="775" width="12.7109375" style="952" customWidth="1"/>
    <col min="776" max="778" width="20.7109375" style="952" customWidth="1"/>
    <col min="779" max="877" width="10.7109375" style="952" customWidth="1"/>
    <col min="878" max="1024" width="9.140625" style="952"/>
    <col min="1025" max="1025" width="14.28515625" style="952" customWidth="1"/>
    <col min="1026" max="1026" width="11.28515625" style="952" customWidth="1"/>
    <col min="1027" max="1027" width="12.140625" style="952" customWidth="1"/>
    <col min="1028" max="1029" width="12" style="952" customWidth="1"/>
    <col min="1030" max="1031" width="12.7109375" style="952" customWidth="1"/>
    <col min="1032" max="1034" width="20.7109375" style="952" customWidth="1"/>
    <col min="1035" max="1133" width="10.7109375" style="952" customWidth="1"/>
    <col min="1134" max="1280" width="9.140625" style="952"/>
    <col min="1281" max="1281" width="14.28515625" style="952" customWidth="1"/>
    <col min="1282" max="1282" width="11.28515625" style="952" customWidth="1"/>
    <col min="1283" max="1283" width="12.140625" style="952" customWidth="1"/>
    <col min="1284" max="1285" width="12" style="952" customWidth="1"/>
    <col min="1286" max="1287" width="12.7109375" style="952" customWidth="1"/>
    <col min="1288" max="1290" width="20.7109375" style="952" customWidth="1"/>
    <col min="1291" max="1389" width="10.7109375" style="952" customWidth="1"/>
    <col min="1390" max="1536" width="9.140625" style="952"/>
    <col min="1537" max="1537" width="14.28515625" style="952" customWidth="1"/>
    <col min="1538" max="1538" width="11.28515625" style="952" customWidth="1"/>
    <col min="1539" max="1539" width="12.140625" style="952" customWidth="1"/>
    <col min="1540" max="1541" width="12" style="952" customWidth="1"/>
    <col min="1542" max="1543" width="12.7109375" style="952" customWidth="1"/>
    <col min="1544" max="1546" width="20.7109375" style="952" customWidth="1"/>
    <col min="1547" max="1645" width="10.7109375" style="952" customWidth="1"/>
    <col min="1646" max="1792" width="9.140625" style="952"/>
    <col min="1793" max="1793" width="14.28515625" style="952" customWidth="1"/>
    <col min="1794" max="1794" width="11.28515625" style="952" customWidth="1"/>
    <col min="1795" max="1795" width="12.140625" style="952" customWidth="1"/>
    <col min="1796" max="1797" width="12" style="952" customWidth="1"/>
    <col min="1798" max="1799" width="12.7109375" style="952" customWidth="1"/>
    <col min="1800" max="1802" width="20.7109375" style="952" customWidth="1"/>
    <col min="1803" max="1901" width="10.7109375" style="952" customWidth="1"/>
    <col min="1902" max="2048" width="9.140625" style="952"/>
    <col min="2049" max="2049" width="14.28515625" style="952" customWidth="1"/>
    <col min="2050" max="2050" width="11.28515625" style="952" customWidth="1"/>
    <col min="2051" max="2051" width="12.140625" style="952" customWidth="1"/>
    <col min="2052" max="2053" width="12" style="952" customWidth="1"/>
    <col min="2054" max="2055" width="12.7109375" style="952" customWidth="1"/>
    <col min="2056" max="2058" width="20.7109375" style="952" customWidth="1"/>
    <col min="2059" max="2157" width="10.7109375" style="952" customWidth="1"/>
    <col min="2158" max="2304" width="9.140625" style="952"/>
    <col min="2305" max="2305" width="14.28515625" style="952" customWidth="1"/>
    <col min="2306" max="2306" width="11.28515625" style="952" customWidth="1"/>
    <col min="2307" max="2307" width="12.140625" style="952" customWidth="1"/>
    <col min="2308" max="2309" width="12" style="952" customWidth="1"/>
    <col min="2310" max="2311" width="12.7109375" style="952" customWidth="1"/>
    <col min="2312" max="2314" width="20.7109375" style="952" customWidth="1"/>
    <col min="2315" max="2413" width="10.7109375" style="952" customWidth="1"/>
    <col min="2414" max="2560" width="9.140625" style="952"/>
    <col min="2561" max="2561" width="14.28515625" style="952" customWidth="1"/>
    <col min="2562" max="2562" width="11.28515625" style="952" customWidth="1"/>
    <col min="2563" max="2563" width="12.140625" style="952" customWidth="1"/>
    <col min="2564" max="2565" width="12" style="952" customWidth="1"/>
    <col min="2566" max="2567" width="12.7109375" style="952" customWidth="1"/>
    <col min="2568" max="2570" width="20.7109375" style="952" customWidth="1"/>
    <col min="2571" max="2669" width="10.7109375" style="952" customWidth="1"/>
    <col min="2670" max="2816" width="9.140625" style="952"/>
    <col min="2817" max="2817" width="14.28515625" style="952" customWidth="1"/>
    <col min="2818" max="2818" width="11.28515625" style="952" customWidth="1"/>
    <col min="2819" max="2819" width="12.140625" style="952" customWidth="1"/>
    <col min="2820" max="2821" width="12" style="952" customWidth="1"/>
    <col min="2822" max="2823" width="12.7109375" style="952" customWidth="1"/>
    <col min="2824" max="2826" width="20.7109375" style="952" customWidth="1"/>
    <col min="2827" max="2925" width="10.7109375" style="952" customWidth="1"/>
    <col min="2926" max="3072" width="9.140625" style="952"/>
    <col min="3073" max="3073" width="14.28515625" style="952" customWidth="1"/>
    <col min="3074" max="3074" width="11.28515625" style="952" customWidth="1"/>
    <col min="3075" max="3075" width="12.140625" style="952" customWidth="1"/>
    <col min="3076" max="3077" width="12" style="952" customWidth="1"/>
    <col min="3078" max="3079" width="12.7109375" style="952" customWidth="1"/>
    <col min="3080" max="3082" width="20.7109375" style="952" customWidth="1"/>
    <col min="3083" max="3181" width="10.7109375" style="952" customWidth="1"/>
    <col min="3182" max="3328" width="9.140625" style="952"/>
    <col min="3329" max="3329" width="14.28515625" style="952" customWidth="1"/>
    <col min="3330" max="3330" width="11.28515625" style="952" customWidth="1"/>
    <col min="3331" max="3331" width="12.140625" style="952" customWidth="1"/>
    <col min="3332" max="3333" width="12" style="952" customWidth="1"/>
    <col min="3334" max="3335" width="12.7109375" style="952" customWidth="1"/>
    <col min="3336" max="3338" width="20.7109375" style="952" customWidth="1"/>
    <col min="3339" max="3437" width="10.7109375" style="952" customWidth="1"/>
    <col min="3438" max="3584" width="9.140625" style="952"/>
    <col min="3585" max="3585" width="14.28515625" style="952" customWidth="1"/>
    <col min="3586" max="3586" width="11.28515625" style="952" customWidth="1"/>
    <col min="3587" max="3587" width="12.140625" style="952" customWidth="1"/>
    <col min="3588" max="3589" width="12" style="952" customWidth="1"/>
    <col min="3590" max="3591" width="12.7109375" style="952" customWidth="1"/>
    <col min="3592" max="3594" width="20.7109375" style="952" customWidth="1"/>
    <col min="3595" max="3693" width="10.7109375" style="952" customWidth="1"/>
    <col min="3694" max="3840" width="9.140625" style="952"/>
    <col min="3841" max="3841" width="14.28515625" style="952" customWidth="1"/>
    <col min="3842" max="3842" width="11.28515625" style="952" customWidth="1"/>
    <col min="3843" max="3843" width="12.140625" style="952" customWidth="1"/>
    <col min="3844" max="3845" width="12" style="952" customWidth="1"/>
    <col min="3846" max="3847" width="12.7109375" style="952" customWidth="1"/>
    <col min="3848" max="3850" width="20.7109375" style="952" customWidth="1"/>
    <col min="3851" max="3949" width="10.7109375" style="952" customWidth="1"/>
    <col min="3950" max="4096" width="9.140625" style="952"/>
    <col min="4097" max="4097" width="14.28515625" style="952" customWidth="1"/>
    <col min="4098" max="4098" width="11.28515625" style="952" customWidth="1"/>
    <col min="4099" max="4099" width="12.140625" style="952" customWidth="1"/>
    <col min="4100" max="4101" width="12" style="952" customWidth="1"/>
    <col min="4102" max="4103" width="12.7109375" style="952" customWidth="1"/>
    <col min="4104" max="4106" width="20.7109375" style="952" customWidth="1"/>
    <col min="4107" max="4205" width="10.7109375" style="952" customWidth="1"/>
    <col min="4206" max="4352" width="9.140625" style="952"/>
    <col min="4353" max="4353" width="14.28515625" style="952" customWidth="1"/>
    <col min="4354" max="4354" width="11.28515625" style="952" customWidth="1"/>
    <col min="4355" max="4355" width="12.140625" style="952" customWidth="1"/>
    <col min="4356" max="4357" width="12" style="952" customWidth="1"/>
    <col min="4358" max="4359" width="12.7109375" style="952" customWidth="1"/>
    <col min="4360" max="4362" width="20.7109375" style="952" customWidth="1"/>
    <col min="4363" max="4461" width="10.7109375" style="952" customWidth="1"/>
    <col min="4462" max="4608" width="9.140625" style="952"/>
    <col min="4609" max="4609" width="14.28515625" style="952" customWidth="1"/>
    <col min="4610" max="4610" width="11.28515625" style="952" customWidth="1"/>
    <col min="4611" max="4611" width="12.140625" style="952" customWidth="1"/>
    <col min="4612" max="4613" width="12" style="952" customWidth="1"/>
    <col min="4614" max="4615" width="12.7109375" style="952" customWidth="1"/>
    <col min="4616" max="4618" width="20.7109375" style="952" customWidth="1"/>
    <col min="4619" max="4717" width="10.7109375" style="952" customWidth="1"/>
    <col min="4718" max="4864" width="9.140625" style="952"/>
    <col min="4865" max="4865" width="14.28515625" style="952" customWidth="1"/>
    <col min="4866" max="4866" width="11.28515625" style="952" customWidth="1"/>
    <col min="4867" max="4867" width="12.140625" style="952" customWidth="1"/>
    <col min="4868" max="4869" width="12" style="952" customWidth="1"/>
    <col min="4870" max="4871" width="12.7109375" style="952" customWidth="1"/>
    <col min="4872" max="4874" width="20.7109375" style="952" customWidth="1"/>
    <col min="4875" max="4973" width="10.7109375" style="952" customWidth="1"/>
    <col min="4974" max="5120" width="9.140625" style="952"/>
    <col min="5121" max="5121" width="14.28515625" style="952" customWidth="1"/>
    <col min="5122" max="5122" width="11.28515625" style="952" customWidth="1"/>
    <col min="5123" max="5123" width="12.140625" style="952" customWidth="1"/>
    <col min="5124" max="5125" width="12" style="952" customWidth="1"/>
    <col min="5126" max="5127" width="12.7109375" style="952" customWidth="1"/>
    <col min="5128" max="5130" width="20.7109375" style="952" customWidth="1"/>
    <col min="5131" max="5229" width="10.7109375" style="952" customWidth="1"/>
    <col min="5230" max="5376" width="9.140625" style="952"/>
    <col min="5377" max="5377" width="14.28515625" style="952" customWidth="1"/>
    <col min="5378" max="5378" width="11.28515625" style="952" customWidth="1"/>
    <col min="5379" max="5379" width="12.140625" style="952" customWidth="1"/>
    <col min="5380" max="5381" width="12" style="952" customWidth="1"/>
    <col min="5382" max="5383" width="12.7109375" style="952" customWidth="1"/>
    <col min="5384" max="5386" width="20.7109375" style="952" customWidth="1"/>
    <col min="5387" max="5485" width="10.7109375" style="952" customWidth="1"/>
    <col min="5486" max="5632" width="9.140625" style="952"/>
    <col min="5633" max="5633" width="14.28515625" style="952" customWidth="1"/>
    <col min="5634" max="5634" width="11.28515625" style="952" customWidth="1"/>
    <col min="5635" max="5635" width="12.140625" style="952" customWidth="1"/>
    <col min="5636" max="5637" width="12" style="952" customWidth="1"/>
    <col min="5638" max="5639" width="12.7109375" style="952" customWidth="1"/>
    <col min="5640" max="5642" width="20.7109375" style="952" customWidth="1"/>
    <col min="5643" max="5741" width="10.7109375" style="952" customWidth="1"/>
    <col min="5742" max="5888" width="9.140625" style="952"/>
    <col min="5889" max="5889" width="14.28515625" style="952" customWidth="1"/>
    <col min="5890" max="5890" width="11.28515625" style="952" customWidth="1"/>
    <col min="5891" max="5891" width="12.140625" style="952" customWidth="1"/>
    <col min="5892" max="5893" width="12" style="952" customWidth="1"/>
    <col min="5894" max="5895" width="12.7109375" style="952" customWidth="1"/>
    <col min="5896" max="5898" width="20.7109375" style="952" customWidth="1"/>
    <col min="5899" max="5997" width="10.7109375" style="952" customWidth="1"/>
    <col min="5998" max="6144" width="9.140625" style="952"/>
    <col min="6145" max="6145" width="14.28515625" style="952" customWidth="1"/>
    <col min="6146" max="6146" width="11.28515625" style="952" customWidth="1"/>
    <col min="6147" max="6147" width="12.140625" style="952" customWidth="1"/>
    <col min="6148" max="6149" width="12" style="952" customWidth="1"/>
    <col min="6150" max="6151" width="12.7109375" style="952" customWidth="1"/>
    <col min="6152" max="6154" width="20.7109375" style="952" customWidth="1"/>
    <col min="6155" max="6253" width="10.7109375" style="952" customWidth="1"/>
    <col min="6254" max="6400" width="9.140625" style="952"/>
    <col min="6401" max="6401" width="14.28515625" style="952" customWidth="1"/>
    <col min="6402" max="6402" width="11.28515625" style="952" customWidth="1"/>
    <col min="6403" max="6403" width="12.140625" style="952" customWidth="1"/>
    <col min="6404" max="6405" width="12" style="952" customWidth="1"/>
    <col min="6406" max="6407" width="12.7109375" style="952" customWidth="1"/>
    <col min="6408" max="6410" width="20.7109375" style="952" customWidth="1"/>
    <col min="6411" max="6509" width="10.7109375" style="952" customWidth="1"/>
    <col min="6510" max="6656" width="9.140625" style="952"/>
    <col min="6657" max="6657" width="14.28515625" style="952" customWidth="1"/>
    <col min="6658" max="6658" width="11.28515625" style="952" customWidth="1"/>
    <col min="6659" max="6659" width="12.140625" style="952" customWidth="1"/>
    <col min="6660" max="6661" width="12" style="952" customWidth="1"/>
    <col min="6662" max="6663" width="12.7109375" style="952" customWidth="1"/>
    <col min="6664" max="6666" width="20.7109375" style="952" customWidth="1"/>
    <col min="6667" max="6765" width="10.7109375" style="952" customWidth="1"/>
    <col min="6766" max="6912" width="9.140625" style="952"/>
    <col min="6913" max="6913" width="14.28515625" style="952" customWidth="1"/>
    <col min="6914" max="6914" width="11.28515625" style="952" customWidth="1"/>
    <col min="6915" max="6915" width="12.140625" style="952" customWidth="1"/>
    <col min="6916" max="6917" width="12" style="952" customWidth="1"/>
    <col min="6918" max="6919" width="12.7109375" style="952" customWidth="1"/>
    <col min="6920" max="6922" width="20.7109375" style="952" customWidth="1"/>
    <col min="6923" max="7021" width="10.7109375" style="952" customWidth="1"/>
    <col min="7022" max="7168" width="9.140625" style="952"/>
    <col min="7169" max="7169" width="14.28515625" style="952" customWidth="1"/>
    <col min="7170" max="7170" width="11.28515625" style="952" customWidth="1"/>
    <col min="7171" max="7171" width="12.140625" style="952" customWidth="1"/>
    <col min="7172" max="7173" width="12" style="952" customWidth="1"/>
    <col min="7174" max="7175" width="12.7109375" style="952" customWidth="1"/>
    <col min="7176" max="7178" width="20.7109375" style="952" customWidth="1"/>
    <col min="7179" max="7277" width="10.7109375" style="952" customWidth="1"/>
    <col min="7278" max="7424" width="9.140625" style="952"/>
    <col min="7425" max="7425" width="14.28515625" style="952" customWidth="1"/>
    <col min="7426" max="7426" width="11.28515625" style="952" customWidth="1"/>
    <col min="7427" max="7427" width="12.140625" style="952" customWidth="1"/>
    <col min="7428" max="7429" width="12" style="952" customWidth="1"/>
    <col min="7430" max="7431" width="12.7109375" style="952" customWidth="1"/>
    <col min="7432" max="7434" width="20.7109375" style="952" customWidth="1"/>
    <col min="7435" max="7533" width="10.7109375" style="952" customWidth="1"/>
    <col min="7534" max="7680" width="9.140625" style="952"/>
    <col min="7681" max="7681" width="14.28515625" style="952" customWidth="1"/>
    <col min="7682" max="7682" width="11.28515625" style="952" customWidth="1"/>
    <col min="7683" max="7683" width="12.140625" style="952" customWidth="1"/>
    <col min="7684" max="7685" width="12" style="952" customWidth="1"/>
    <col min="7686" max="7687" width="12.7109375" style="952" customWidth="1"/>
    <col min="7688" max="7690" width="20.7109375" style="952" customWidth="1"/>
    <col min="7691" max="7789" width="10.7109375" style="952" customWidth="1"/>
    <col min="7790" max="7936" width="9.140625" style="952"/>
    <col min="7937" max="7937" width="14.28515625" style="952" customWidth="1"/>
    <col min="7938" max="7938" width="11.28515625" style="952" customWidth="1"/>
    <col min="7939" max="7939" width="12.140625" style="952" customWidth="1"/>
    <col min="7940" max="7941" width="12" style="952" customWidth="1"/>
    <col min="7942" max="7943" width="12.7109375" style="952" customWidth="1"/>
    <col min="7944" max="7946" width="20.7109375" style="952" customWidth="1"/>
    <col min="7947" max="8045" width="10.7109375" style="952" customWidth="1"/>
    <col min="8046" max="8192" width="9.140625" style="952"/>
    <col min="8193" max="8193" width="14.28515625" style="952" customWidth="1"/>
    <col min="8194" max="8194" width="11.28515625" style="952" customWidth="1"/>
    <col min="8195" max="8195" width="12.140625" style="952" customWidth="1"/>
    <col min="8196" max="8197" width="12" style="952" customWidth="1"/>
    <col min="8198" max="8199" width="12.7109375" style="952" customWidth="1"/>
    <col min="8200" max="8202" width="20.7109375" style="952" customWidth="1"/>
    <col min="8203" max="8301" width="10.7109375" style="952" customWidth="1"/>
    <col min="8302" max="8448" width="9.140625" style="952"/>
    <col min="8449" max="8449" width="14.28515625" style="952" customWidth="1"/>
    <col min="8450" max="8450" width="11.28515625" style="952" customWidth="1"/>
    <col min="8451" max="8451" width="12.140625" style="952" customWidth="1"/>
    <col min="8452" max="8453" width="12" style="952" customWidth="1"/>
    <col min="8454" max="8455" width="12.7109375" style="952" customWidth="1"/>
    <col min="8456" max="8458" width="20.7109375" style="952" customWidth="1"/>
    <col min="8459" max="8557" width="10.7109375" style="952" customWidth="1"/>
    <col min="8558" max="8704" width="9.140625" style="952"/>
    <col min="8705" max="8705" width="14.28515625" style="952" customWidth="1"/>
    <col min="8706" max="8706" width="11.28515625" style="952" customWidth="1"/>
    <col min="8707" max="8707" width="12.140625" style="952" customWidth="1"/>
    <col min="8708" max="8709" width="12" style="952" customWidth="1"/>
    <col min="8710" max="8711" width="12.7109375" style="952" customWidth="1"/>
    <col min="8712" max="8714" width="20.7109375" style="952" customWidth="1"/>
    <col min="8715" max="8813" width="10.7109375" style="952" customWidth="1"/>
    <col min="8814" max="8960" width="9.140625" style="952"/>
    <col min="8961" max="8961" width="14.28515625" style="952" customWidth="1"/>
    <col min="8962" max="8962" width="11.28515625" style="952" customWidth="1"/>
    <col min="8963" max="8963" width="12.140625" style="952" customWidth="1"/>
    <col min="8964" max="8965" width="12" style="952" customWidth="1"/>
    <col min="8966" max="8967" width="12.7109375" style="952" customWidth="1"/>
    <col min="8968" max="8970" width="20.7109375" style="952" customWidth="1"/>
    <col min="8971" max="9069" width="10.7109375" style="952" customWidth="1"/>
    <col min="9070" max="9216" width="9.140625" style="952"/>
    <col min="9217" max="9217" width="14.28515625" style="952" customWidth="1"/>
    <col min="9218" max="9218" width="11.28515625" style="952" customWidth="1"/>
    <col min="9219" max="9219" width="12.140625" style="952" customWidth="1"/>
    <col min="9220" max="9221" width="12" style="952" customWidth="1"/>
    <col min="9222" max="9223" width="12.7109375" style="952" customWidth="1"/>
    <col min="9224" max="9226" width="20.7109375" style="952" customWidth="1"/>
    <col min="9227" max="9325" width="10.7109375" style="952" customWidth="1"/>
    <col min="9326" max="9472" width="9.140625" style="952"/>
    <col min="9473" max="9473" width="14.28515625" style="952" customWidth="1"/>
    <col min="9474" max="9474" width="11.28515625" style="952" customWidth="1"/>
    <col min="9475" max="9475" width="12.140625" style="952" customWidth="1"/>
    <col min="9476" max="9477" width="12" style="952" customWidth="1"/>
    <col min="9478" max="9479" width="12.7109375" style="952" customWidth="1"/>
    <col min="9480" max="9482" width="20.7109375" style="952" customWidth="1"/>
    <col min="9483" max="9581" width="10.7109375" style="952" customWidth="1"/>
    <col min="9582" max="9728" width="9.140625" style="952"/>
    <col min="9729" max="9729" width="14.28515625" style="952" customWidth="1"/>
    <col min="9730" max="9730" width="11.28515625" style="952" customWidth="1"/>
    <col min="9731" max="9731" width="12.140625" style="952" customWidth="1"/>
    <col min="9732" max="9733" width="12" style="952" customWidth="1"/>
    <col min="9734" max="9735" width="12.7109375" style="952" customWidth="1"/>
    <col min="9736" max="9738" width="20.7109375" style="952" customWidth="1"/>
    <col min="9739" max="9837" width="10.7109375" style="952" customWidth="1"/>
    <col min="9838" max="9984" width="9.140625" style="952"/>
    <col min="9985" max="9985" width="14.28515625" style="952" customWidth="1"/>
    <col min="9986" max="9986" width="11.28515625" style="952" customWidth="1"/>
    <col min="9987" max="9987" width="12.140625" style="952" customWidth="1"/>
    <col min="9988" max="9989" width="12" style="952" customWidth="1"/>
    <col min="9990" max="9991" width="12.7109375" style="952" customWidth="1"/>
    <col min="9992" max="9994" width="20.7109375" style="952" customWidth="1"/>
    <col min="9995" max="10093" width="10.7109375" style="952" customWidth="1"/>
    <col min="10094" max="10240" width="9.140625" style="952"/>
    <col min="10241" max="10241" width="14.28515625" style="952" customWidth="1"/>
    <col min="10242" max="10242" width="11.28515625" style="952" customWidth="1"/>
    <col min="10243" max="10243" width="12.140625" style="952" customWidth="1"/>
    <col min="10244" max="10245" width="12" style="952" customWidth="1"/>
    <col min="10246" max="10247" width="12.7109375" style="952" customWidth="1"/>
    <col min="10248" max="10250" width="20.7109375" style="952" customWidth="1"/>
    <col min="10251" max="10349" width="10.7109375" style="952" customWidth="1"/>
    <col min="10350" max="10496" width="9.140625" style="952"/>
    <col min="10497" max="10497" width="14.28515625" style="952" customWidth="1"/>
    <col min="10498" max="10498" width="11.28515625" style="952" customWidth="1"/>
    <col min="10499" max="10499" width="12.140625" style="952" customWidth="1"/>
    <col min="10500" max="10501" width="12" style="952" customWidth="1"/>
    <col min="10502" max="10503" width="12.7109375" style="952" customWidth="1"/>
    <col min="10504" max="10506" width="20.7109375" style="952" customWidth="1"/>
    <col min="10507" max="10605" width="10.7109375" style="952" customWidth="1"/>
    <col min="10606" max="10752" width="9.140625" style="952"/>
    <col min="10753" max="10753" width="14.28515625" style="952" customWidth="1"/>
    <col min="10754" max="10754" width="11.28515625" style="952" customWidth="1"/>
    <col min="10755" max="10755" width="12.140625" style="952" customWidth="1"/>
    <col min="10756" max="10757" width="12" style="952" customWidth="1"/>
    <col min="10758" max="10759" width="12.7109375" style="952" customWidth="1"/>
    <col min="10760" max="10762" width="20.7109375" style="952" customWidth="1"/>
    <col min="10763" max="10861" width="10.7109375" style="952" customWidth="1"/>
    <col min="10862" max="11008" width="9.140625" style="952"/>
    <col min="11009" max="11009" width="14.28515625" style="952" customWidth="1"/>
    <col min="11010" max="11010" width="11.28515625" style="952" customWidth="1"/>
    <col min="11011" max="11011" width="12.140625" style="952" customWidth="1"/>
    <col min="11012" max="11013" width="12" style="952" customWidth="1"/>
    <col min="11014" max="11015" width="12.7109375" style="952" customWidth="1"/>
    <col min="11016" max="11018" width="20.7109375" style="952" customWidth="1"/>
    <col min="11019" max="11117" width="10.7109375" style="952" customWidth="1"/>
    <col min="11118" max="11264" width="9.140625" style="952"/>
    <col min="11265" max="11265" width="14.28515625" style="952" customWidth="1"/>
    <col min="11266" max="11266" width="11.28515625" style="952" customWidth="1"/>
    <col min="11267" max="11267" width="12.140625" style="952" customWidth="1"/>
    <col min="11268" max="11269" width="12" style="952" customWidth="1"/>
    <col min="11270" max="11271" width="12.7109375" style="952" customWidth="1"/>
    <col min="11272" max="11274" width="20.7109375" style="952" customWidth="1"/>
    <col min="11275" max="11373" width="10.7109375" style="952" customWidth="1"/>
    <col min="11374" max="11520" width="9.140625" style="952"/>
    <col min="11521" max="11521" width="14.28515625" style="952" customWidth="1"/>
    <col min="11522" max="11522" width="11.28515625" style="952" customWidth="1"/>
    <col min="11523" max="11523" width="12.140625" style="952" customWidth="1"/>
    <col min="11524" max="11525" width="12" style="952" customWidth="1"/>
    <col min="11526" max="11527" width="12.7109375" style="952" customWidth="1"/>
    <col min="11528" max="11530" width="20.7109375" style="952" customWidth="1"/>
    <col min="11531" max="11629" width="10.7109375" style="952" customWidth="1"/>
    <col min="11630" max="11776" width="9.140625" style="952"/>
    <col min="11777" max="11777" width="14.28515625" style="952" customWidth="1"/>
    <col min="11778" max="11778" width="11.28515625" style="952" customWidth="1"/>
    <col min="11779" max="11779" width="12.140625" style="952" customWidth="1"/>
    <col min="11780" max="11781" width="12" style="952" customWidth="1"/>
    <col min="11782" max="11783" width="12.7109375" style="952" customWidth="1"/>
    <col min="11784" max="11786" width="20.7109375" style="952" customWidth="1"/>
    <col min="11787" max="11885" width="10.7109375" style="952" customWidth="1"/>
    <col min="11886" max="12032" width="9.140625" style="952"/>
    <col min="12033" max="12033" width="14.28515625" style="952" customWidth="1"/>
    <col min="12034" max="12034" width="11.28515625" style="952" customWidth="1"/>
    <col min="12035" max="12035" width="12.140625" style="952" customWidth="1"/>
    <col min="12036" max="12037" width="12" style="952" customWidth="1"/>
    <col min="12038" max="12039" width="12.7109375" style="952" customWidth="1"/>
    <col min="12040" max="12042" width="20.7109375" style="952" customWidth="1"/>
    <col min="12043" max="12141" width="10.7109375" style="952" customWidth="1"/>
    <col min="12142" max="12288" width="9.140625" style="952"/>
    <col min="12289" max="12289" width="14.28515625" style="952" customWidth="1"/>
    <col min="12290" max="12290" width="11.28515625" style="952" customWidth="1"/>
    <col min="12291" max="12291" width="12.140625" style="952" customWidth="1"/>
    <col min="12292" max="12293" width="12" style="952" customWidth="1"/>
    <col min="12294" max="12295" width="12.7109375" style="952" customWidth="1"/>
    <col min="12296" max="12298" width="20.7109375" style="952" customWidth="1"/>
    <col min="12299" max="12397" width="10.7109375" style="952" customWidth="1"/>
    <col min="12398" max="12544" width="9.140625" style="952"/>
    <col min="12545" max="12545" width="14.28515625" style="952" customWidth="1"/>
    <col min="12546" max="12546" width="11.28515625" style="952" customWidth="1"/>
    <col min="12547" max="12547" width="12.140625" style="952" customWidth="1"/>
    <col min="12548" max="12549" width="12" style="952" customWidth="1"/>
    <col min="12550" max="12551" width="12.7109375" style="952" customWidth="1"/>
    <col min="12552" max="12554" width="20.7109375" style="952" customWidth="1"/>
    <col min="12555" max="12653" width="10.7109375" style="952" customWidth="1"/>
    <col min="12654" max="12800" width="9.140625" style="952"/>
    <col min="12801" max="12801" width="14.28515625" style="952" customWidth="1"/>
    <col min="12802" max="12802" width="11.28515625" style="952" customWidth="1"/>
    <col min="12803" max="12803" width="12.140625" style="952" customWidth="1"/>
    <col min="12804" max="12805" width="12" style="952" customWidth="1"/>
    <col min="12806" max="12807" width="12.7109375" style="952" customWidth="1"/>
    <col min="12808" max="12810" width="20.7109375" style="952" customWidth="1"/>
    <col min="12811" max="12909" width="10.7109375" style="952" customWidth="1"/>
    <col min="12910" max="13056" width="9.140625" style="952"/>
    <col min="13057" max="13057" width="14.28515625" style="952" customWidth="1"/>
    <col min="13058" max="13058" width="11.28515625" style="952" customWidth="1"/>
    <col min="13059" max="13059" width="12.140625" style="952" customWidth="1"/>
    <col min="13060" max="13061" width="12" style="952" customWidth="1"/>
    <col min="13062" max="13063" width="12.7109375" style="952" customWidth="1"/>
    <col min="13064" max="13066" width="20.7109375" style="952" customWidth="1"/>
    <col min="13067" max="13165" width="10.7109375" style="952" customWidth="1"/>
    <col min="13166" max="13312" width="9.140625" style="952"/>
    <col min="13313" max="13313" width="14.28515625" style="952" customWidth="1"/>
    <col min="13314" max="13314" width="11.28515625" style="952" customWidth="1"/>
    <col min="13315" max="13315" width="12.140625" style="952" customWidth="1"/>
    <col min="13316" max="13317" width="12" style="952" customWidth="1"/>
    <col min="13318" max="13319" width="12.7109375" style="952" customWidth="1"/>
    <col min="13320" max="13322" width="20.7109375" style="952" customWidth="1"/>
    <col min="13323" max="13421" width="10.7109375" style="952" customWidth="1"/>
    <col min="13422" max="13568" width="9.140625" style="952"/>
    <col min="13569" max="13569" width="14.28515625" style="952" customWidth="1"/>
    <col min="13570" max="13570" width="11.28515625" style="952" customWidth="1"/>
    <col min="13571" max="13571" width="12.140625" style="952" customWidth="1"/>
    <col min="13572" max="13573" width="12" style="952" customWidth="1"/>
    <col min="13574" max="13575" width="12.7109375" style="952" customWidth="1"/>
    <col min="13576" max="13578" width="20.7109375" style="952" customWidth="1"/>
    <col min="13579" max="13677" width="10.7109375" style="952" customWidth="1"/>
    <col min="13678" max="13824" width="9.140625" style="952"/>
    <col min="13825" max="13825" width="14.28515625" style="952" customWidth="1"/>
    <col min="13826" max="13826" width="11.28515625" style="952" customWidth="1"/>
    <col min="13827" max="13827" width="12.140625" style="952" customWidth="1"/>
    <col min="13828" max="13829" width="12" style="952" customWidth="1"/>
    <col min="13830" max="13831" width="12.7109375" style="952" customWidth="1"/>
    <col min="13832" max="13834" width="20.7109375" style="952" customWidth="1"/>
    <col min="13835" max="13933" width="10.7109375" style="952" customWidth="1"/>
    <col min="13934" max="14080" width="9.140625" style="952"/>
    <col min="14081" max="14081" width="14.28515625" style="952" customWidth="1"/>
    <col min="14082" max="14082" width="11.28515625" style="952" customWidth="1"/>
    <col min="14083" max="14083" width="12.140625" style="952" customWidth="1"/>
    <col min="14084" max="14085" width="12" style="952" customWidth="1"/>
    <col min="14086" max="14087" width="12.7109375" style="952" customWidth="1"/>
    <col min="14088" max="14090" width="20.7109375" style="952" customWidth="1"/>
    <col min="14091" max="14189" width="10.7109375" style="952" customWidth="1"/>
    <col min="14190" max="14336" width="9.140625" style="952"/>
    <col min="14337" max="14337" width="14.28515625" style="952" customWidth="1"/>
    <col min="14338" max="14338" width="11.28515625" style="952" customWidth="1"/>
    <col min="14339" max="14339" width="12.140625" style="952" customWidth="1"/>
    <col min="14340" max="14341" width="12" style="952" customWidth="1"/>
    <col min="14342" max="14343" width="12.7109375" style="952" customWidth="1"/>
    <col min="14344" max="14346" width="20.7109375" style="952" customWidth="1"/>
    <col min="14347" max="14445" width="10.7109375" style="952" customWidth="1"/>
    <col min="14446" max="14592" width="9.140625" style="952"/>
    <col min="14593" max="14593" width="14.28515625" style="952" customWidth="1"/>
    <col min="14594" max="14594" width="11.28515625" style="952" customWidth="1"/>
    <col min="14595" max="14595" width="12.140625" style="952" customWidth="1"/>
    <col min="14596" max="14597" width="12" style="952" customWidth="1"/>
    <col min="14598" max="14599" width="12.7109375" style="952" customWidth="1"/>
    <col min="14600" max="14602" width="20.7109375" style="952" customWidth="1"/>
    <col min="14603" max="14701" width="10.7109375" style="952" customWidth="1"/>
    <col min="14702" max="14848" width="9.140625" style="952"/>
    <col min="14849" max="14849" width="14.28515625" style="952" customWidth="1"/>
    <col min="14850" max="14850" width="11.28515625" style="952" customWidth="1"/>
    <col min="14851" max="14851" width="12.140625" style="952" customWidth="1"/>
    <col min="14852" max="14853" width="12" style="952" customWidth="1"/>
    <col min="14854" max="14855" width="12.7109375" style="952" customWidth="1"/>
    <col min="14856" max="14858" width="20.7109375" style="952" customWidth="1"/>
    <col min="14859" max="14957" width="10.7109375" style="952" customWidth="1"/>
    <col min="14958" max="15104" width="9.140625" style="952"/>
    <col min="15105" max="15105" width="14.28515625" style="952" customWidth="1"/>
    <col min="15106" max="15106" width="11.28515625" style="952" customWidth="1"/>
    <col min="15107" max="15107" width="12.140625" style="952" customWidth="1"/>
    <col min="15108" max="15109" width="12" style="952" customWidth="1"/>
    <col min="15110" max="15111" width="12.7109375" style="952" customWidth="1"/>
    <col min="15112" max="15114" width="20.7109375" style="952" customWidth="1"/>
    <col min="15115" max="15213" width="10.7109375" style="952" customWidth="1"/>
    <col min="15214" max="15360" width="9.140625" style="952"/>
    <col min="15361" max="15361" width="14.28515625" style="952" customWidth="1"/>
    <col min="15362" max="15362" width="11.28515625" style="952" customWidth="1"/>
    <col min="15363" max="15363" width="12.140625" style="952" customWidth="1"/>
    <col min="15364" max="15365" width="12" style="952" customWidth="1"/>
    <col min="15366" max="15367" width="12.7109375" style="952" customWidth="1"/>
    <col min="15368" max="15370" width="20.7109375" style="952" customWidth="1"/>
    <col min="15371" max="15469" width="10.7109375" style="952" customWidth="1"/>
    <col min="15470" max="15616" width="9.140625" style="952"/>
    <col min="15617" max="15617" width="14.28515625" style="952" customWidth="1"/>
    <col min="15618" max="15618" width="11.28515625" style="952" customWidth="1"/>
    <col min="15619" max="15619" width="12.140625" style="952" customWidth="1"/>
    <col min="15620" max="15621" width="12" style="952" customWidth="1"/>
    <col min="15622" max="15623" width="12.7109375" style="952" customWidth="1"/>
    <col min="15624" max="15626" width="20.7109375" style="952" customWidth="1"/>
    <col min="15627" max="15725" width="10.7109375" style="952" customWidth="1"/>
    <col min="15726" max="15872" width="9.140625" style="952"/>
    <col min="15873" max="15873" width="14.28515625" style="952" customWidth="1"/>
    <col min="15874" max="15874" width="11.28515625" style="952" customWidth="1"/>
    <col min="15875" max="15875" width="12.140625" style="952" customWidth="1"/>
    <col min="15876" max="15877" width="12" style="952" customWidth="1"/>
    <col min="15878" max="15879" width="12.7109375" style="952" customWidth="1"/>
    <col min="15880" max="15882" width="20.7109375" style="952" customWidth="1"/>
    <col min="15883" max="15981" width="10.7109375" style="952" customWidth="1"/>
    <col min="15982" max="16128" width="9.140625" style="952"/>
    <col min="16129" max="16129" width="14.28515625" style="952" customWidth="1"/>
    <col min="16130" max="16130" width="11.28515625" style="952" customWidth="1"/>
    <col min="16131" max="16131" width="12.140625" style="952" customWidth="1"/>
    <col min="16132" max="16133" width="12" style="952" customWidth="1"/>
    <col min="16134" max="16135" width="12.7109375" style="952" customWidth="1"/>
    <col min="16136" max="16138" width="20.7109375" style="952" customWidth="1"/>
    <col min="16139" max="16237" width="10.7109375" style="952" customWidth="1"/>
    <col min="16238" max="16384" width="9.140625" style="952"/>
  </cols>
  <sheetData>
    <row r="1" spans="1:11" ht="17.25" customHeight="1">
      <c r="A1" s="1921" t="s">
        <v>1737</v>
      </c>
      <c r="B1" s="1786"/>
      <c r="C1" s="1786"/>
      <c r="D1" s="1786"/>
      <c r="E1" s="1786"/>
      <c r="F1" s="1786"/>
    </row>
    <row r="2" spans="1:11" ht="21" customHeight="1">
      <c r="A2" s="2091" t="s">
        <v>1064</v>
      </c>
      <c r="B2" s="2091"/>
      <c r="C2" s="2091"/>
      <c r="D2" s="2091"/>
      <c r="E2" s="2091"/>
      <c r="F2" s="2091"/>
    </row>
    <row r="3" spans="1:11" ht="23.25" customHeight="1">
      <c r="A3" s="2063" t="s">
        <v>1065</v>
      </c>
      <c r="B3" s="2063"/>
      <c r="C3" s="2063"/>
      <c r="D3" s="2063"/>
      <c r="E3" s="2063"/>
      <c r="F3" s="2063"/>
      <c r="G3" s="2063"/>
    </row>
    <row r="4" spans="1:11" ht="12.95" customHeight="1">
      <c r="A4" s="949">
        <v>2016</v>
      </c>
      <c r="B4" s="950"/>
      <c r="C4" s="950"/>
      <c r="D4" s="950"/>
      <c r="G4" s="1101" t="s">
        <v>673</v>
      </c>
      <c r="H4" s="950"/>
      <c r="I4" s="950"/>
      <c r="J4" s="1101"/>
      <c r="K4" s="950"/>
    </row>
    <row r="5" spans="1:11" ht="36" customHeight="1">
      <c r="A5" s="1339" t="s">
        <v>1045</v>
      </c>
      <c r="B5" s="1340" t="s">
        <v>1054</v>
      </c>
      <c r="C5" s="1340" t="s">
        <v>1055</v>
      </c>
      <c r="D5" s="1341" t="s">
        <v>1056</v>
      </c>
      <c r="E5" s="1341" t="s">
        <v>1057</v>
      </c>
      <c r="F5" s="1341" t="s">
        <v>1058</v>
      </c>
      <c r="G5" s="1341" t="s">
        <v>1059</v>
      </c>
      <c r="H5" s="1332"/>
      <c r="I5" s="1332"/>
      <c r="J5" s="1332"/>
      <c r="K5" s="1332"/>
    </row>
    <row r="6" spans="1:11" ht="12.95" customHeight="1">
      <c r="E6" s="950"/>
      <c r="G6" s="950"/>
      <c r="H6" s="950"/>
      <c r="I6" s="950"/>
      <c r="J6" s="950"/>
      <c r="K6" s="950"/>
    </row>
    <row r="7" spans="1:11" s="954" customFormat="1" ht="12.95" customHeight="1">
      <c r="A7" s="826" t="s">
        <v>0</v>
      </c>
      <c r="B7" s="853">
        <v>1271</v>
      </c>
      <c r="C7" s="853">
        <v>23035.000000000011</v>
      </c>
      <c r="D7" s="853">
        <v>420471116.0000003</v>
      </c>
      <c r="E7" s="853">
        <v>322156031.9999997</v>
      </c>
      <c r="F7" s="853">
        <v>192880081.99999955</v>
      </c>
      <c r="G7" s="853">
        <v>129275949.99999994</v>
      </c>
      <c r="H7" s="1334"/>
      <c r="I7" s="1334"/>
      <c r="J7" s="1334"/>
      <c r="K7" s="1334"/>
    </row>
    <row r="8" spans="1:11" s="954" customFormat="1" ht="12.95" customHeight="1">
      <c r="A8" s="826"/>
      <c r="H8" s="1334"/>
      <c r="I8" s="1334"/>
      <c r="J8" s="1334"/>
      <c r="K8" s="1334"/>
    </row>
    <row r="9" spans="1:11" ht="12.95" customHeight="1">
      <c r="A9" s="952" t="s">
        <v>1046</v>
      </c>
      <c r="B9" s="853">
        <v>443</v>
      </c>
      <c r="C9" s="854">
        <v>17516.000000000004</v>
      </c>
      <c r="D9" s="854">
        <v>311562624.99999988</v>
      </c>
      <c r="E9" s="854">
        <v>241328547.99999997</v>
      </c>
      <c r="F9" s="854">
        <v>140893660.99999991</v>
      </c>
      <c r="G9" s="854">
        <v>100434887.0000001</v>
      </c>
      <c r="H9" s="1334"/>
      <c r="I9" s="1334"/>
      <c r="J9" s="1334"/>
      <c r="K9" s="1334"/>
    </row>
    <row r="10" spans="1:11" s="954" customFormat="1" ht="12.95" customHeight="1">
      <c r="A10" s="952" t="s">
        <v>1047</v>
      </c>
      <c r="B10" s="990">
        <v>618</v>
      </c>
      <c r="C10" s="883">
        <v>4355.0000000000027</v>
      </c>
      <c r="D10" s="883">
        <v>99154362.00000006</v>
      </c>
      <c r="E10" s="883">
        <v>71314824.00000006</v>
      </c>
      <c r="F10" s="953">
        <v>49154262.99999997</v>
      </c>
      <c r="G10" s="969">
        <v>22160561.000000004</v>
      </c>
      <c r="H10" s="1334"/>
      <c r="I10" s="1334"/>
      <c r="J10" s="1334"/>
      <c r="K10" s="1334"/>
    </row>
    <row r="11" spans="1:11" ht="12.95" customHeight="1">
      <c r="A11" s="952" t="s">
        <v>1048</v>
      </c>
      <c r="B11" s="990">
        <v>153</v>
      </c>
      <c r="C11" s="883">
        <v>1063.0000000000002</v>
      </c>
      <c r="D11" s="883">
        <v>8931454</v>
      </c>
      <c r="E11" s="883">
        <v>8724056.0000000019</v>
      </c>
      <c r="F11" s="953">
        <v>2733461.0000000014</v>
      </c>
      <c r="G11" s="969">
        <v>5990594.9999999991</v>
      </c>
      <c r="H11" s="1334"/>
      <c r="I11" s="1334"/>
      <c r="J11" s="1334"/>
      <c r="K11" s="1334"/>
    </row>
    <row r="12" spans="1:11" ht="12.95" customHeight="1">
      <c r="A12" s="952" t="s">
        <v>1049</v>
      </c>
      <c r="B12" s="990">
        <v>36</v>
      </c>
      <c r="C12" s="883">
        <v>43.000000000000007</v>
      </c>
      <c r="D12" s="883">
        <v>268779</v>
      </c>
      <c r="E12" s="883">
        <v>244080.99999999991</v>
      </c>
      <c r="F12" s="953">
        <v>26853.000000000004</v>
      </c>
      <c r="G12" s="969">
        <v>217227.99999999997</v>
      </c>
      <c r="H12" s="988"/>
      <c r="I12" s="988"/>
      <c r="J12" s="988"/>
      <c r="K12" s="988"/>
    </row>
    <row r="13" spans="1:11" ht="12.95" customHeight="1">
      <c r="A13" s="952" t="s">
        <v>1050</v>
      </c>
      <c r="B13" s="990">
        <v>21</v>
      </c>
      <c r="C13" s="883">
        <v>58</v>
      </c>
      <c r="D13" s="883">
        <v>553896</v>
      </c>
      <c r="E13" s="883">
        <v>544523</v>
      </c>
      <c r="F13" s="953">
        <v>71844</v>
      </c>
      <c r="G13" s="969">
        <v>472679</v>
      </c>
      <c r="H13" s="1335"/>
      <c r="I13" s="1335"/>
      <c r="J13" s="1335"/>
      <c r="K13" s="1335"/>
    </row>
    <row r="14" spans="1:11" s="954" customFormat="1" ht="6.95" customHeight="1" thickBot="1">
      <c r="A14" s="984"/>
      <c r="B14" s="984"/>
      <c r="C14" s="984"/>
      <c r="D14" s="984"/>
      <c r="E14" s="984"/>
      <c r="F14" s="984"/>
      <c r="G14" s="984"/>
    </row>
    <row r="15" spans="1:11" s="954" customFormat="1" ht="3.75" customHeight="1" thickTop="1">
      <c r="A15" s="987"/>
      <c r="B15" s="987"/>
      <c r="C15" s="987"/>
      <c r="D15" s="987"/>
      <c r="E15" s="987"/>
      <c r="F15" s="987"/>
      <c r="G15" s="987"/>
    </row>
    <row r="16" spans="1:11" s="1331" customFormat="1" ht="12.95" customHeight="1">
      <c r="A16" s="2116" t="s">
        <v>1036</v>
      </c>
      <c r="B16" s="2116"/>
      <c r="C16" s="2116"/>
      <c r="D16" s="2116"/>
      <c r="E16" s="2116"/>
    </row>
    <row r="17" spans="1:7" ht="10.5" customHeight="1">
      <c r="B17" s="883"/>
      <c r="C17" s="883"/>
      <c r="D17" s="883"/>
      <c r="E17" s="883"/>
    </row>
    <row r="18" spans="1:7" s="812" customFormat="1">
      <c r="A18" s="1086" t="s">
        <v>691</v>
      </c>
      <c r="B18" s="827"/>
      <c r="C18" s="827"/>
      <c r="D18" s="827"/>
      <c r="E18" s="827"/>
      <c r="F18" s="827"/>
      <c r="G18" s="827"/>
    </row>
    <row r="19" spans="1:7" s="812" customFormat="1">
      <c r="A19" s="1337" t="s">
        <v>1051</v>
      </c>
      <c r="B19" s="827"/>
      <c r="C19" s="827"/>
      <c r="D19" s="827"/>
      <c r="E19" s="827"/>
      <c r="F19" s="827"/>
      <c r="G19" s="827"/>
    </row>
    <row r="20" spans="1:7" ht="15" customHeight="1">
      <c r="A20" s="1337" t="s">
        <v>1066</v>
      </c>
      <c r="B20" s="883"/>
      <c r="C20" s="883"/>
      <c r="D20" s="883"/>
      <c r="E20" s="883"/>
    </row>
    <row r="21" spans="1:7" ht="15" customHeight="1">
      <c r="A21" s="1337" t="s">
        <v>1067</v>
      </c>
      <c r="B21" s="883"/>
      <c r="C21" s="883"/>
      <c r="D21" s="883"/>
      <c r="E21" s="883"/>
    </row>
    <row r="22" spans="1:7" ht="15" customHeight="1">
      <c r="A22" s="1337" t="s">
        <v>1068</v>
      </c>
      <c r="B22" s="883"/>
      <c r="C22" s="883"/>
      <c r="D22" s="883"/>
      <c r="E22" s="883"/>
    </row>
    <row r="23" spans="1:7" ht="15" customHeight="1">
      <c r="A23" s="1337" t="s">
        <v>1069</v>
      </c>
      <c r="B23" s="883"/>
      <c r="C23" s="883"/>
      <c r="D23" s="883"/>
      <c r="E23" s="883"/>
    </row>
    <row r="25" spans="1:7" ht="20.100000000000001" customHeight="1">
      <c r="E25" s="950"/>
    </row>
    <row r="26" spans="1:7" ht="20.100000000000001" customHeight="1">
      <c r="E26" s="950"/>
    </row>
    <row r="27" spans="1:7" ht="20.100000000000001" customHeight="1">
      <c r="E27" s="950"/>
    </row>
    <row r="28" spans="1:7" ht="20.100000000000001" customHeight="1">
      <c r="E28" s="950"/>
    </row>
    <row r="29" spans="1:7" ht="20.100000000000001" customHeight="1">
      <c r="E29" s="950"/>
    </row>
    <row r="30" spans="1:7" ht="20.100000000000001" customHeight="1">
      <c r="E30" s="950"/>
    </row>
    <row r="31" spans="1:7" ht="20.100000000000001" customHeight="1">
      <c r="E31" s="950"/>
    </row>
    <row r="32" spans="1:7" ht="20.100000000000001" customHeight="1">
      <c r="E32" s="950"/>
    </row>
    <row r="33" spans="5:5" ht="20.100000000000001" customHeight="1">
      <c r="E33" s="950"/>
    </row>
    <row r="34" spans="5:5" ht="20.100000000000001" customHeight="1">
      <c r="E34" s="950"/>
    </row>
    <row r="35" spans="5:5" ht="20.100000000000001" customHeight="1">
      <c r="E35" s="950"/>
    </row>
    <row r="36" spans="5:5" ht="20.100000000000001" customHeight="1">
      <c r="E36" s="950"/>
    </row>
    <row r="37" spans="5:5" ht="20.100000000000001" customHeight="1">
      <c r="E37" s="950"/>
    </row>
    <row r="38" spans="5:5" ht="20.100000000000001" customHeight="1">
      <c r="E38" s="950"/>
    </row>
    <row r="39" spans="5:5" ht="20.100000000000001" customHeight="1">
      <c r="E39" s="950"/>
    </row>
    <row r="40" spans="5:5" ht="20.100000000000001" customHeight="1">
      <c r="E40" s="950"/>
    </row>
    <row r="41" spans="5:5" ht="20.100000000000001" customHeight="1">
      <c r="E41" s="950"/>
    </row>
    <row r="42" spans="5:5" ht="20.100000000000001" customHeight="1">
      <c r="E42" s="950"/>
    </row>
    <row r="43" spans="5:5" ht="20.100000000000001" customHeight="1">
      <c r="E43" s="950"/>
    </row>
    <row r="44" spans="5:5" ht="20.100000000000001" customHeight="1">
      <c r="E44" s="950"/>
    </row>
    <row r="45" spans="5:5" ht="20.100000000000001" customHeight="1">
      <c r="E45" s="950"/>
    </row>
    <row r="46" spans="5:5" ht="20.100000000000001" customHeight="1">
      <c r="E46" s="950"/>
    </row>
    <row r="47" spans="5:5" ht="20.100000000000001" customHeight="1">
      <c r="E47" s="950"/>
    </row>
    <row r="48" spans="5:5" ht="20.100000000000001" customHeight="1">
      <c r="E48" s="950"/>
    </row>
    <row r="49" spans="5:5" ht="20.100000000000001" customHeight="1">
      <c r="E49" s="950"/>
    </row>
    <row r="50" spans="5:5" ht="20.100000000000001" customHeight="1">
      <c r="E50" s="950"/>
    </row>
    <row r="51" spans="5:5" ht="20.100000000000001" customHeight="1">
      <c r="E51" s="950"/>
    </row>
    <row r="52" spans="5:5" ht="20.100000000000001" customHeight="1">
      <c r="E52" s="950"/>
    </row>
    <row r="53" spans="5:5" ht="20.100000000000001" customHeight="1">
      <c r="E53" s="950"/>
    </row>
    <row r="54" spans="5:5" ht="20.100000000000001" customHeight="1">
      <c r="E54" s="950"/>
    </row>
    <row r="55" spans="5:5" ht="20.100000000000001" customHeight="1">
      <c r="E55" s="950"/>
    </row>
    <row r="56" spans="5:5" ht="20.100000000000001" customHeight="1">
      <c r="E56" s="950"/>
    </row>
    <row r="57" spans="5:5" ht="20.100000000000001" customHeight="1">
      <c r="E57" s="950"/>
    </row>
    <row r="58" spans="5:5" ht="20.100000000000001" customHeight="1">
      <c r="E58" s="950"/>
    </row>
    <row r="59" spans="5:5" ht="20.100000000000001" customHeight="1">
      <c r="E59" s="950"/>
    </row>
    <row r="60" spans="5:5" ht="20.100000000000001" customHeight="1">
      <c r="E60" s="950"/>
    </row>
    <row r="61" spans="5:5" ht="20.100000000000001" customHeight="1">
      <c r="E61" s="950"/>
    </row>
    <row r="62" spans="5:5" ht="20.100000000000001" customHeight="1">
      <c r="E62" s="950"/>
    </row>
    <row r="63" spans="5:5" ht="20.100000000000001" customHeight="1">
      <c r="E63" s="950"/>
    </row>
    <row r="64" spans="5:5" ht="20.100000000000001" customHeight="1">
      <c r="E64" s="950"/>
    </row>
    <row r="65" spans="5:5" ht="20.100000000000001" customHeight="1">
      <c r="E65" s="950"/>
    </row>
    <row r="66" spans="5:5" ht="20.100000000000001" customHeight="1">
      <c r="E66" s="950"/>
    </row>
    <row r="67" spans="5:5" ht="20.100000000000001" customHeight="1">
      <c r="E67" s="950"/>
    </row>
    <row r="68" spans="5:5" ht="20.100000000000001" customHeight="1">
      <c r="E68" s="950"/>
    </row>
    <row r="69" spans="5:5" ht="20.100000000000001" customHeight="1">
      <c r="E69" s="950"/>
    </row>
    <row r="70" spans="5:5" ht="20.100000000000001" customHeight="1">
      <c r="E70" s="950"/>
    </row>
    <row r="71" spans="5:5" ht="20.100000000000001" customHeight="1">
      <c r="E71" s="950"/>
    </row>
    <row r="72" spans="5:5" ht="20.100000000000001" customHeight="1">
      <c r="E72" s="950"/>
    </row>
    <row r="73" spans="5:5" ht="20.100000000000001" customHeight="1">
      <c r="E73" s="950"/>
    </row>
    <row r="74" spans="5:5" ht="20.100000000000001" customHeight="1">
      <c r="E74" s="950"/>
    </row>
    <row r="75" spans="5:5" ht="20.100000000000001" customHeight="1">
      <c r="E75" s="950"/>
    </row>
    <row r="76" spans="5:5" ht="20.100000000000001" customHeight="1">
      <c r="E76" s="950"/>
    </row>
    <row r="77" spans="5:5" ht="20.100000000000001" customHeight="1">
      <c r="E77" s="950"/>
    </row>
    <row r="78" spans="5:5" ht="20.100000000000001" customHeight="1">
      <c r="E78" s="950"/>
    </row>
    <row r="79" spans="5:5" ht="20.100000000000001" customHeight="1">
      <c r="E79" s="950"/>
    </row>
    <row r="80" spans="5:5" ht="20.100000000000001" customHeight="1">
      <c r="E80" s="950"/>
    </row>
    <row r="81" spans="5:5" ht="20.100000000000001" customHeight="1">
      <c r="E81" s="950"/>
    </row>
    <row r="82" spans="5:5" ht="20.100000000000001" customHeight="1">
      <c r="E82" s="950"/>
    </row>
    <row r="83" spans="5:5" ht="20.100000000000001" customHeight="1">
      <c r="E83" s="950"/>
    </row>
    <row r="84" spans="5:5" ht="20.100000000000001" customHeight="1">
      <c r="E84" s="950"/>
    </row>
    <row r="85" spans="5:5" ht="20.100000000000001" customHeight="1">
      <c r="E85" s="950"/>
    </row>
    <row r="86" spans="5:5" ht="20.100000000000001" customHeight="1">
      <c r="E86" s="950"/>
    </row>
    <row r="87" spans="5:5" ht="20.100000000000001" customHeight="1">
      <c r="E87" s="950"/>
    </row>
    <row r="88" spans="5:5" ht="20.100000000000001" customHeight="1">
      <c r="E88" s="950"/>
    </row>
    <row r="89" spans="5:5" ht="20.100000000000001" customHeight="1">
      <c r="E89" s="950"/>
    </row>
    <row r="90" spans="5:5" ht="20.100000000000001" customHeight="1">
      <c r="E90" s="950"/>
    </row>
    <row r="91" spans="5:5" ht="20.100000000000001" customHeight="1">
      <c r="E91" s="950"/>
    </row>
    <row r="92" spans="5:5" ht="20.100000000000001" customHeight="1">
      <c r="E92" s="950"/>
    </row>
    <row r="93" spans="5:5" ht="20.100000000000001" customHeight="1">
      <c r="E93" s="950"/>
    </row>
    <row r="94" spans="5:5" ht="20.100000000000001" customHeight="1">
      <c r="E94" s="950"/>
    </row>
    <row r="95" spans="5:5" ht="20.100000000000001" customHeight="1">
      <c r="E95" s="950"/>
    </row>
    <row r="96" spans="5:5" ht="20.100000000000001" customHeight="1">
      <c r="E96" s="950"/>
    </row>
    <row r="97" spans="5:5" ht="20.100000000000001" customHeight="1">
      <c r="E97" s="950"/>
    </row>
    <row r="98" spans="5:5" ht="20.100000000000001" customHeight="1">
      <c r="E98" s="950"/>
    </row>
    <row r="99" spans="5:5" ht="20.100000000000001" customHeight="1">
      <c r="E99" s="950"/>
    </row>
    <row r="100" spans="5:5" ht="20.100000000000001" customHeight="1">
      <c r="E100" s="950"/>
    </row>
    <row r="101" spans="5:5" ht="20.100000000000001" customHeight="1">
      <c r="E101" s="950"/>
    </row>
    <row r="102" spans="5:5" ht="20.100000000000001" customHeight="1">
      <c r="E102" s="950"/>
    </row>
    <row r="103" spans="5:5" ht="20.100000000000001" customHeight="1">
      <c r="E103" s="950"/>
    </row>
    <row r="104" spans="5:5" ht="20.100000000000001" customHeight="1">
      <c r="E104" s="950"/>
    </row>
    <row r="105" spans="5:5" ht="20.100000000000001" customHeight="1">
      <c r="E105" s="950"/>
    </row>
    <row r="106" spans="5:5" ht="20.100000000000001" customHeight="1">
      <c r="E106" s="950"/>
    </row>
    <row r="107" spans="5:5" ht="20.100000000000001" customHeight="1">
      <c r="E107" s="950"/>
    </row>
    <row r="108" spans="5:5" ht="20.100000000000001" customHeight="1">
      <c r="E108" s="950"/>
    </row>
    <row r="109" spans="5:5" ht="20.100000000000001" customHeight="1">
      <c r="E109" s="950"/>
    </row>
    <row r="110" spans="5:5" ht="20.100000000000001" customHeight="1">
      <c r="E110" s="950"/>
    </row>
    <row r="111" spans="5:5" ht="20.100000000000001" customHeight="1">
      <c r="E111" s="950"/>
    </row>
    <row r="112" spans="5:5" ht="20.100000000000001" customHeight="1">
      <c r="E112" s="950"/>
    </row>
    <row r="113" spans="5:5" ht="20.100000000000001" customHeight="1">
      <c r="E113" s="950"/>
    </row>
    <row r="114" spans="5:5" ht="20.100000000000001" customHeight="1">
      <c r="E114" s="950"/>
    </row>
    <row r="115" spans="5:5" ht="20.100000000000001" customHeight="1">
      <c r="E115" s="950"/>
    </row>
    <row r="116" spans="5:5" ht="20.100000000000001" customHeight="1">
      <c r="E116" s="950"/>
    </row>
    <row r="117" spans="5:5" ht="20.100000000000001" customHeight="1">
      <c r="E117" s="950"/>
    </row>
    <row r="118" spans="5:5" ht="20.100000000000001" customHeight="1">
      <c r="E118" s="950"/>
    </row>
    <row r="119" spans="5:5" ht="20.100000000000001" customHeight="1">
      <c r="E119" s="950"/>
    </row>
    <row r="120" spans="5:5" ht="20.100000000000001" customHeight="1">
      <c r="E120" s="950"/>
    </row>
    <row r="121" spans="5:5" ht="20.100000000000001" customHeight="1">
      <c r="E121" s="950"/>
    </row>
    <row r="122" spans="5:5" ht="20.100000000000001" customHeight="1">
      <c r="E122" s="950"/>
    </row>
    <row r="123" spans="5:5" ht="20.100000000000001" customHeight="1">
      <c r="E123" s="950"/>
    </row>
    <row r="124" spans="5:5" ht="20.100000000000001" customHeight="1">
      <c r="E124" s="950"/>
    </row>
    <row r="125" spans="5:5" ht="20.100000000000001" customHeight="1">
      <c r="E125" s="950"/>
    </row>
    <row r="126" spans="5:5" ht="20.100000000000001" customHeight="1">
      <c r="E126" s="950"/>
    </row>
    <row r="127" spans="5:5" ht="20.100000000000001" customHeight="1">
      <c r="E127" s="950"/>
    </row>
    <row r="128" spans="5:5" ht="20.100000000000001" customHeight="1">
      <c r="E128" s="950"/>
    </row>
    <row r="129" spans="5:5" ht="20.100000000000001" customHeight="1">
      <c r="E129" s="950"/>
    </row>
    <row r="130" spans="5:5" ht="20.100000000000001" customHeight="1">
      <c r="E130" s="950"/>
    </row>
    <row r="131" spans="5:5" ht="20.100000000000001" customHeight="1">
      <c r="E131" s="950"/>
    </row>
    <row r="132" spans="5:5" ht="20.100000000000001" customHeight="1">
      <c r="E132" s="950"/>
    </row>
    <row r="133" spans="5:5" ht="20.100000000000001" customHeight="1">
      <c r="E133" s="950"/>
    </row>
    <row r="134" spans="5:5" ht="20.100000000000001" customHeight="1">
      <c r="E134" s="950"/>
    </row>
    <row r="135" spans="5:5" ht="20.100000000000001" customHeight="1">
      <c r="E135" s="950"/>
    </row>
    <row r="136" spans="5:5" ht="20.100000000000001" customHeight="1">
      <c r="E136" s="950"/>
    </row>
    <row r="137" spans="5:5" ht="20.100000000000001" customHeight="1">
      <c r="E137" s="950"/>
    </row>
    <row r="138" spans="5:5" ht="20.100000000000001" customHeight="1">
      <c r="E138" s="950"/>
    </row>
    <row r="139" spans="5:5" ht="20.100000000000001" customHeight="1">
      <c r="E139" s="950"/>
    </row>
    <row r="140" spans="5:5" ht="20.100000000000001" customHeight="1">
      <c r="E140" s="950"/>
    </row>
    <row r="141" spans="5:5" ht="20.100000000000001" customHeight="1">
      <c r="E141" s="950"/>
    </row>
    <row r="142" spans="5:5" ht="20.100000000000001" customHeight="1">
      <c r="E142" s="950"/>
    </row>
    <row r="143" spans="5:5" ht="20.100000000000001" customHeight="1">
      <c r="E143" s="950"/>
    </row>
    <row r="144" spans="5:5" ht="20.100000000000001" customHeight="1">
      <c r="E144" s="950"/>
    </row>
    <row r="145" spans="5:5" ht="20.100000000000001" customHeight="1">
      <c r="E145" s="950"/>
    </row>
    <row r="146" spans="5:5" ht="20.100000000000001" customHeight="1">
      <c r="E146" s="950"/>
    </row>
    <row r="147" spans="5:5" ht="20.100000000000001" customHeight="1">
      <c r="E147" s="950"/>
    </row>
    <row r="148" spans="5:5" ht="20.100000000000001" customHeight="1"/>
    <row r="149" spans="5:5" ht="20.100000000000001" customHeight="1"/>
    <row r="150" spans="5:5" ht="20.100000000000001" customHeight="1"/>
    <row r="151" spans="5:5" ht="20.100000000000001" customHeight="1"/>
    <row r="152" spans="5:5" ht="20.100000000000001" customHeight="1"/>
    <row r="153" spans="5:5" ht="20.100000000000001" customHeight="1"/>
    <row r="154" spans="5:5" ht="20.100000000000001" customHeight="1"/>
    <row r="155" spans="5:5" ht="20.100000000000001" customHeight="1"/>
    <row r="156" spans="5:5" ht="20.100000000000001" customHeight="1"/>
    <row r="157" spans="5:5" ht="20.100000000000001" customHeight="1"/>
    <row r="158" spans="5:5" ht="20.100000000000001" customHeight="1"/>
    <row r="159" spans="5:5" ht="20.100000000000001" customHeight="1"/>
    <row r="160" spans="5: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sheetData>
  <mergeCells count="3">
    <mergeCell ref="A2:F2"/>
    <mergeCell ref="A3:G3"/>
    <mergeCell ref="A16:E16"/>
  </mergeCells>
  <hyperlinks>
    <hyperlink ref="A19" r:id="rId1"/>
    <hyperlink ref="A23" r:id="rId2"/>
    <hyperlink ref="A20" r:id="rId3"/>
    <hyperlink ref="A21" r:id="rId4"/>
    <hyperlink ref="A22" r:id="rId5"/>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83.xml><?xml version="1.0" encoding="utf-8"?>
<worksheet xmlns="http://schemas.openxmlformats.org/spreadsheetml/2006/main" xmlns:r="http://schemas.openxmlformats.org/officeDocument/2006/relationships">
  <dimension ref="A1:J338"/>
  <sheetViews>
    <sheetView showGridLines="0" workbookViewId="0"/>
  </sheetViews>
  <sheetFormatPr defaultRowHeight="12.75"/>
  <cols>
    <col min="1" max="1" width="21.85546875" style="952" customWidth="1"/>
    <col min="2" max="2" width="12.28515625" style="952" customWidth="1"/>
    <col min="3" max="3" width="12.5703125" style="952" customWidth="1"/>
    <col min="4" max="6" width="13.42578125" style="952" customWidth="1"/>
    <col min="7" max="9" width="20.7109375" style="952" customWidth="1"/>
    <col min="10" max="108" width="10.7109375" style="952" customWidth="1"/>
    <col min="109" max="256" width="9.140625" style="952"/>
    <col min="257" max="257" width="21.85546875" style="952" customWidth="1"/>
    <col min="258" max="258" width="12.28515625" style="952" customWidth="1"/>
    <col min="259" max="259" width="12.5703125" style="952" customWidth="1"/>
    <col min="260" max="262" width="13.42578125" style="952" customWidth="1"/>
    <col min="263" max="265" width="20.7109375" style="952" customWidth="1"/>
    <col min="266" max="364" width="10.7109375" style="952" customWidth="1"/>
    <col min="365" max="512" width="9.140625" style="952"/>
    <col min="513" max="513" width="21.85546875" style="952" customWidth="1"/>
    <col min="514" max="514" width="12.28515625" style="952" customWidth="1"/>
    <col min="515" max="515" width="12.5703125" style="952" customWidth="1"/>
    <col min="516" max="518" width="13.42578125" style="952" customWidth="1"/>
    <col min="519" max="521" width="20.7109375" style="952" customWidth="1"/>
    <col min="522" max="620" width="10.7109375" style="952" customWidth="1"/>
    <col min="621" max="768" width="9.140625" style="952"/>
    <col min="769" max="769" width="21.85546875" style="952" customWidth="1"/>
    <col min="770" max="770" width="12.28515625" style="952" customWidth="1"/>
    <col min="771" max="771" width="12.5703125" style="952" customWidth="1"/>
    <col min="772" max="774" width="13.42578125" style="952" customWidth="1"/>
    <col min="775" max="777" width="20.7109375" style="952" customWidth="1"/>
    <col min="778" max="876" width="10.7109375" style="952" customWidth="1"/>
    <col min="877" max="1024" width="9.140625" style="952"/>
    <col min="1025" max="1025" width="21.85546875" style="952" customWidth="1"/>
    <col min="1026" max="1026" width="12.28515625" style="952" customWidth="1"/>
    <col min="1027" max="1027" width="12.5703125" style="952" customWidth="1"/>
    <col min="1028" max="1030" width="13.42578125" style="952" customWidth="1"/>
    <col min="1031" max="1033" width="20.7109375" style="952" customWidth="1"/>
    <col min="1034" max="1132" width="10.7109375" style="952" customWidth="1"/>
    <col min="1133" max="1280" width="9.140625" style="952"/>
    <col min="1281" max="1281" width="21.85546875" style="952" customWidth="1"/>
    <col min="1282" max="1282" width="12.28515625" style="952" customWidth="1"/>
    <col min="1283" max="1283" width="12.5703125" style="952" customWidth="1"/>
    <col min="1284" max="1286" width="13.42578125" style="952" customWidth="1"/>
    <col min="1287" max="1289" width="20.7109375" style="952" customWidth="1"/>
    <col min="1290" max="1388" width="10.7109375" style="952" customWidth="1"/>
    <col min="1389" max="1536" width="9.140625" style="952"/>
    <col min="1537" max="1537" width="21.85546875" style="952" customWidth="1"/>
    <col min="1538" max="1538" width="12.28515625" style="952" customWidth="1"/>
    <col min="1539" max="1539" width="12.5703125" style="952" customWidth="1"/>
    <col min="1540" max="1542" width="13.42578125" style="952" customWidth="1"/>
    <col min="1543" max="1545" width="20.7109375" style="952" customWidth="1"/>
    <col min="1546" max="1644" width="10.7109375" style="952" customWidth="1"/>
    <col min="1645" max="1792" width="9.140625" style="952"/>
    <col min="1793" max="1793" width="21.85546875" style="952" customWidth="1"/>
    <col min="1794" max="1794" width="12.28515625" style="952" customWidth="1"/>
    <col min="1795" max="1795" width="12.5703125" style="952" customWidth="1"/>
    <col min="1796" max="1798" width="13.42578125" style="952" customWidth="1"/>
    <col min="1799" max="1801" width="20.7109375" style="952" customWidth="1"/>
    <col min="1802" max="1900" width="10.7109375" style="952" customWidth="1"/>
    <col min="1901" max="2048" width="9.140625" style="952"/>
    <col min="2049" max="2049" width="21.85546875" style="952" customWidth="1"/>
    <col min="2050" max="2050" width="12.28515625" style="952" customWidth="1"/>
    <col min="2051" max="2051" width="12.5703125" style="952" customWidth="1"/>
    <col min="2052" max="2054" width="13.42578125" style="952" customWidth="1"/>
    <col min="2055" max="2057" width="20.7109375" style="952" customWidth="1"/>
    <col min="2058" max="2156" width="10.7109375" style="952" customWidth="1"/>
    <col min="2157" max="2304" width="9.140625" style="952"/>
    <col min="2305" max="2305" width="21.85546875" style="952" customWidth="1"/>
    <col min="2306" max="2306" width="12.28515625" style="952" customWidth="1"/>
    <col min="2307" max="2307" width="12.5703125" style="952" customWidth="1"/>
    <col min="2308" max="2310" width="13.42578125" style="952" customWidth="1"/>
    <col min="2311" max="2313" width="20.7109375" style="952" customWidth="1"/>
    <col min="2314" max="2412" width="10.7109375" style="952" customWidth="1"/>
    <col min="2413" max="2560" width="9.140625" style="952"/>
    <col min="2561" max="2561" width="21.85546875" style="952" customWidth="1"/>
    <col min="2562" max="2562" width="12.28515625" style="952" customWidth="1"/>
    <col min="2563" max="2563" width="12.5703125" style="952" customWidth="1"/>
    <col min="2564" max="2566" width="13.42578125" style="952" customWidth="1"/>
    <col min="2567" max="2569" width="20.7109375" style="952" customWidth="1"/>
    <col min="2570" max="2668" width="10.7109375" style="952" customWidth="1"/>
    <col min="2669" max="2816" width="9.140625" style="952"/>
    <col min="2817" max="2817" width="21.85546875" style="952" customWidth="1"/>
    <col min="2818" max="2818" width="12.28515625" style="952" customWidth="1"/>
    <col min="2819" max="2819" width="12.5703125" style="952" customWidth="1"/>
    <col min="2820" max="2822" width="13.42578125" style="952" customWidth="1"/>
    <col min="2823" max="2825" width="20.7109375" style="952" customWidth="1"/>
    <col min="2826" max="2924" width="10.7109375" style="952" customWidth="1"/>
    <col min="2925" max="3072" width="9.140625" style="952"/>
    <col min="3073" max="3073" width="21.85546875" style="952" customWidth="1"/>
    <col min="3074" max="3074" width="12.28515625" style="952" customWidth="1"/>
    <col min="3075" max="3075" width="12.5703125" style="952" customWidth="1"/>
    <col min="3076" max="3078" width="13.42578125" style="952" customWidth="1"/>
    <col min="3079" max="3081" width="20.7109375" style="952" customWidth="1"/>
    <col min="3082" max="3180" width="10.7109375" style="952" customWidth="1"/>
    <col min="3181" max="3328" width="9.140625" style="952"/>
    <col min="3329" max="3329" width="21.85546875" style="952" customWidth="1"/>
    <col min="3330" max="3330" width="12.28515625" style="952" customWidth="1"/>
    <col min="3331" max="3331" width="12.5703125" style="952" customWidth="1"/>
    <col min="3332" max="3334" width="13.42578125" style="952" customWidth="1"/>
    <col min="3335" max="3337" width="20.7109375" style="952" customWidth="1"/>
    <col min="3338" max="3436" width="10.7109375" style="952" customWidth="1"/>
    <col min="3437" max="3584" width="9.140625" style="952"/>
    <col min="3585" max="3585" width="21.85546875" style="952" customWidth="1"/>
    <col min="3586" max="3586" width="12.28515625" style="952" customWidth="1"/>
    <col min="3587" max="3587" width="12.5703125" style="952" customWidth="1"/>
    <col min="3588" max="3590" width="13.42578125" style="952" customWidth="1"/>
    <col min="3591" max="3593" width="20.7109375" style="952" customWidth="1"/>
    <col min="3594" max="3692" width="10.7109375" style="952" customWidth="1"/>
    <col min="3693" max="3840" width="9.140625" style="952"/>
    <col min="3841" max="3841" width="21.85546875" style="952" customWidth="1"/>
    <col min="3842" max="3842" width="12.28515625" style="952" customWidth="1"/>
    <col min="3843" max="3843" width="12.5703125" style="952" customWidth="1"/>
    <col min="3844" max="3846" width="13.42578125" style="952" customWidth="1"/>
    <col min="3847" max="3849" width="20.7109375" style="952" customWidth="1"/>
    <col min="3850" max="3948" width="10.7109375" style="952" customWidth="1"/>
    <col min="3949" max="4096" width="9.140625" style="952"/>
    <col min="4097" max="4097" width="21.85546875" style="952" customWidth="1"/>
    <col min="4098" max="4098" width="12.28515625" style="952" customWidth="1"/>
    <col min="4099" max="4099" width="12.5703125" style="952" customWidth="1"/>
    <col min="4100" max="4102" width="13.42578125" style="952" customWidth="1"/>
    <col min="4103" max="4105" width="20.7109375" style="952" customWidth="1"/>
    <col min="4106" max="4204" width="10.7109375" style="952" customWidth="1"/>
    <col min="4205" max="4352" width="9.140625" style="952"/>
    <col min="4353" max="4353" width="21.85546875" style="952" customWidth="1"/>
    <col min="4354" max="4354" width="12.28515625" style="952" customWidth="1"/>
    <col min="4355" max="4355" width="12.5703125" style="952" customWidth="1"/>
    <col min="4356" max="4358" width="13.42578125" style="952" customWidth="1"/>
    <col min="4359" max="4361" width="20.7109375" style="952" customWidth="1"/>
    <col min="4362" max="4460" width="10.7109375" style="952" customWidth="1"/>
    <col min="4461" max="4608" width="9.140625" style="952"/>
    <col min="4609" max="4609" width="21.85546875" style="952" customWidth="1"/>
    <col min="4610" max="4610" width="12.28515625" style="952" customWidth="1"/>
    <col min="4611" max="4611" width="12.5703125" style="952" customWidth="1"/>
    <col min="4612" max="4614" width="13.42578125" style="952" customWidth="1"/>
    <col min="4615" max="4617" width="20.7109375" style="952" customWidth="1"/>
    <col min="4618" max="4716" width="10.7109375" style="952" customWidth="1"/>
    <col min="4717" max="4864" width="9.140625" style="952"/>
    <col min="4865" max="4865" width="21.85546875" style="952" customWidth="1"/>
    <col min="4866" max="4866" width="12.28515625" style="952" customWidth="1"/>
    <col min="4867" max="4867" width="12.5703125" style="952" customWidth="1"/>
    <col min="4868" max="4870" width="13.42578125" style="952" customWidth="1"/>
    <col min="4871" max="4873" width="20.7109375" style="952" customWidth="1"/>
    <col min="4874" max="4972" width="10.7109375" style="952" customWidth="1"/>
    <col min="4973" max="5120" width="9.140625" style="952"/>
    <col min="5121" max="5121" width="21.85546875" style="952" customWidth="1"/>
    <col min="5122" max="5122" width="12.28515625" style="952" customWidth="1"/>
    <col min="5123" max="5123" width="12.5703125" style="952" customWidth="1"/>
    <col min="5124" max="5126" width="13.42578125" style="952" customWidth="1"/>
    <col min="5127" max="5129" width="20.7109375" style="952" customWidth="1"/>
    <col min="5130" max="5228" width="10.7109375" style="952" customWidth="1"/>
    <col min="5229" max="5376" width="9.140625" style="952"/>
    <col min="5377" max="5377" width="21.85546875" style="952" customWidth="1"/>
    <col min="5378" max="5378" width="12.28515625" style="952" customWidth="1"/>
    <col min="5379" max="5379" width="12.5703125" style="952" customWidth="1"/>
    <col min="5380" max="5382" width="13.42578125" style="952" customWidth="1"/>
    <col min="5383" max="5385" width="20.7109375" style="952" customWidth="1"/>
    <col min="5386" max="5484" width="10.7109375" style="952" customWidth="1"/>
    <col min="5485" max="5632" width="9.140625" style="952"/>
    <col min="5633" max="5633" width="21.85546875" style="952" customWidth="1"/>
    <col min="5634" max="5634" width="12.28515625" style="952" customWidth="1"/>
    <col min="5635" max="5635" width="12.5703125" style="952" customWidth="1"/>
    <col min="5636" max="5638" width="13.42578125" style="952" customWidth="1"/>
    <col min="5639" max="5641" width="20.7109375" style="952" customWidth="1"/>
    <col min="5642" max="5740" width="10.7109375" style="952" customWidth="1"/>
    <col min="5741" max="5888" width="9.140625" style="952"/>
    <col min="5889" max="5889" width="21.85546875" style="952" customWidth="1"/>
    <col min="5890" max="5890" width="12.28515625" style="952" customWidth="1"/>
    <col min="5891" max="5891" width="12.5703125" style="952" customWidth="1"/>
    <col min="5892" max="5894" width="13.42578125" style="952" customWidth="1"/>
    <col min="5895" max="5897" width="20.7109375" style="952" customWidth="1"/>
    <col min="5898" max="5996" width="10.7109375" style="952" customWidth="1"/>
    <col min="5997" max="6144" width="9.140625" style="952"/>
    <col min="6145" max="6145" width="21.85546875" style="952" customWidth="1"/>
    <col min="6146" max="6146" width="12.28515625" style="952" customWidth="1"/>
    <col min="6147" max="6147" width="12.5703125" style="952" customWidth="1"/>
    <col min="6148" max="6150" width="13.42578125" style="952" customWidth="1"/>
    <col min="6151" max="6153" width="20.7109375" style="952" customWidth="1"/>
    <col min="6154" max="6252" width="10.7109375" style="952" customWidth="1"/>
    <col min="6253" max="6400" width="9.140625" style="952"/>
    <col min="6401" max="6401" width="21.85546875" style="952" customWidth="1"/>
    <col min="6402" max="6402" width="12.28515625" style="952" customWidth="1"/>
    <col min="6403" max="6403" width="12.5703125" style="952" customWidth="1"/>
    <col min="6404" max="6406" width="13.42578125" style="952" customWidth="1"/>
    <col min="6407" max="6409" width="20.7109375" style="952" customWidth="1"/>
    <col min="6410" max="6508" width="10.7109375" style="952" customWidth="1"/>
    <col min="6509" max="6656" width="9.140625" style="952"/>
    <col min="6657" max="6657" width="21.85546875" style="952" customWidth="1"/>
    <col min="6658" max="6658" width="12.28515625" style="952" customWidth="1"/>
    <col min="6659" max="6659" width="12.5703125" style="952" customWidth="1"/>
    <col min="6660" max="6662" width="13.42578125" style="952" customWidth="1"/>
    <col min="6663" max="6665" width="20.7109375" style="952" customWidth="1"/>
    <col min="6666" max="6764" width="10.7109375" style="952" customWidth="1"/>
    <col min="6765" max="6912" width="9.140625" style="952"/>
    <col min="6913" max="6913" width="21.85546875" style="952" customWidth="1"/>
    <col min="6914" max="6914" width="12.28515625" style="952" customWidth="1"/>
    <col min="6915" max="6915" width="12.5703125" style="952" customWidth="1"/>
    <col min="6916" max="6918" width="13.42578125" style="952" customWidth="1"/>
    <col min="6919" max="6921" width="20.7109375" style="952" customWidth="1"/>
    <col min="6922" max="7020" width="10.7109375" style="952" customWidth="1"/>
    <col min="7021" max="7168" width="9.140625" style="952"/>
    <col min="7169" max="7169" width="21.85546875" style="952" customWidth="1"/>
    <col min="7170" max="7170" width="12.28515625" style="952" customWidth="1"/>
    <col min="7171" max="7171" width="12.5703125" style="952" customWidth="1"/>
    <col min="7172" max="7174" width="13.42578125" style="952" customWidth="1"/>
    <col min="7175" max="7177" width="20.7109375" style="952" customWidth="1"/>
    <col min="7178" max="7276" width="10.7109375" style="952" customWidth="1"/>
    <col min="7277" max="7424" width="9.140625" style="952"/>
    <col min="7425" max="7425" width="21.85546875" style="952" customWidth="1"/>
    <col min="7426" max="7426" width="12.28515625" style="952" customWidth="1"/>
    <col min="7427" max="7427" width="12.5703125" style="952" customWidth="1"/>
    <col min="7428" max="7430" width="13.42578125" style="952" customWidth="1"/>
    <col min="7431" max="7433" width="20.7109375" style="952" customWidth="1"/>
    <col min="7434" max="7532" width="10.7109375" style="952" customWidth="1"/>
    <col min="7533" max="7680" width="9.140625" style="952"/>
    <col min="7681" max="7681" width="21.85546875" style="952" customWidth="1"/>
    <col min="7682" max="7682" width="12.28515625" style="952" customWidth="1"/>
    <col min="7683" max="7683" width="12.5703125" style="952" customWidth="1"/>
    <col min="7684" max="7686" width="13.42578125" style="952" customWidth="1"/>
    <col min="7687" max="7689" width="20.7109375" style="952" customWidth="1"/>
    <col min="7690" max="7788" width="10.7109375" style="952" customWidth="1"/>
    <col min="7789" max="7936" width="9.140625" style="952"/>
    <col min="7937" max="7937" width="21.85546875" style="952" customWidth="1"/>
    <col min="7938" max="7938" width="12.28515625" style="952" customWidth="1"/>
    <col min="7939" max="7939" width="12.5703125" style="952" customWidth="1"/>
    <col min="7940" max="7942" width="13.42578125" style="952" customWidth="1"/>
    <col min="7943" max="7945" width="20.7109375" style="952" customWidth="1"/>
    <col min="7946" max="8044" width="10.7109375" style="952" customWidth="1"/>
    <col min="8045" max="8192" width="9.140625" style="952"/>
    <col min="8193" max="8193" width="21.85546875" style="952" customWidth="1"/>
    <col min="8194" max="8194" width="12.28515625" style="952" customWidth="1"/>
    <col min="8195" max="8195" width="12.5703125" style="952" customWidth="1"/>
    <col min="8196" max="8198" width="13.42578125" style="952" customWidth="1"/>
    <col min="8199" max="8201" width="20.7109375" style="952" customWidth="1"/>
    <col min="8202" max="8300" width="10.7109375" style="952" customWidth="1"/>
    <col min="8301" max="8448" width="9.140625" style="952"/>
    <col min="8449" max="8449" width="21.85546875" style="952" customWidth="1"/>
    <col min="8450" max="8450" width="12.28515625" style="952" customWidth="1"/>
    <col min="8451" max="8451" width="12.5703125" style="952" customWidth="1"/>
    <col min="8452" max="8454" width="13.42578125" style="952" customWidth="1"/>
    <col min="8455" max="8457" width="20.7109375" style="952" customWidth="1"/>
    <col min="8458" max="8556" width="10.7109375" style="952" customWidth="1"/>
    <col min="8557" max="8704" width="9.140625" style="952"/>
    <col min="8705" max="8705" width="21.85546875" style="952" customWidth="1"/>
    <col min="8706" max="8706" width="12.28515625" style="952" customWidth="1"/>
    <col min="8707" max="8707" width="12.5703125" style="952" customWidth="1"/>
    <col min="8708" max="8710" width="13.42578125" style="952" customWidth="1"/>
    <col min="8711" max="8713" width="20.7109375" style="952" customWidth="1"/>
    <col min="8714" max="8812" width="10.7109375" style="952" customWidth="1"/>
    <col min="8813" max="8960" width="9.140625" style="952"/>
    <col min="8961" max="8961" width="21.85546875" style="952" customWidth="1"/>
    <col min="8962" max="8962" width="12.28515625" style="952" customWidth="1"/>
    <col min="8963" max="8963" width="12.5703125" style="952" customWidth="1"/>
    <col min="8964" max="8966" width="13.42578125" style="952" customWidth="1"/>
    <col min="8967" max="8969" width="20.7109375" style="952" customWidth="1"/>
    <col min="8970" max="9068" width="10.7109375" style="952" customWidth="1"/>
    <col min="9069" max="9216" width="9.140625" style="952"/>
    <col min="9217" max="9217" width="21.85546875" style="952" customWidth="1"/>
    <col min="9218" max="9218" width="12.28515625" style="952" customWidth="1"/>
    <col min="9219" max="9219" width="12.5703125" style="952" customWidth="1"/>
    <col min="9220" max="9222" width="13.42578125" style="952" customWidth="1"/>
    <col min="9223" max="9225" width="20.7109375" style="952" customWidth="1"/>
    <col min="9226" max="9324" width="10.7109375" style="952" customWidth="1"/>
    <col min="9325" max="9472" width="9.140625" style="952"/>
    <col min="9473" max="9473" width="21.85546875" style="952" customWidth="1"/>
    <col min="9474" max="9474" width="12.28515625" style="952" customWidth="1"/>
    <col min="9475" max="9475" width="12.5703125" style="952" customWidth="1"/>
    <col min="9476" max="9478" width="13.42578125" style="952" customWidth="1"/>
    <col min="9479" max="9481" width="20.7109375" style="952" customWidth="1"/>
    <col min="9482" max="9580" width="10.7109375" style="952" customWidth="1"/>
    <col min="9581" max="9728" width="9.140625" style="952"/>
    <col min="9729" max="9729" width="21.85546875" style="952" customWidth="1"/>
    <col min="9730" max="9730" width="12.28515625" style="952" customWidth="1"/>
    <col min="9731" max="9731" width="12.5703125" style="952" customWidth="1"/>
    <col min="9732" max="9734" width="13.42578125" style="952" customWidth="1"/>
    <col min="9735" max="9737" width="20.7109375" style="952" customWidth="1"/>
    <col min="9738" max="9836" width="10.7109375" style="952" customWidth="1"/>
    <col min="9837" max="9984" width="9.140625" style="952"/>
    <col min="9985" max="9985" width="21.85546875" style="952" customWidth="1"/>
    <col min="9986" max="9986" width="12.28515625" style="952" customWidth="1"/>
    <col min="9987" max="9987" width="12.5703125" style="952" customWidth="1"/>
    <col min="9988" max="9990" width="13.42578125" style="952" customWidth="1"/>
    <col min="9991" max="9993" width="20.7109375" style="952" customWidth="1"/>
    <col min="9994" max="10092" width="10.7109375" style="952" customWidth="1"/>
    <col min="10093" max="10240" width="9.140625" style="952"/>
    <col min="10241" max="10241" width="21.85546875" style="952" customWidth="1"/>
    <col min="10242" max="10242" width="12.28515625" style="952" customWidth="1"/>
    <col min="10243" max="10243" width="12.5703125" style="952" customWidth="1"/>
    <col min="10244" max="10246" width="13.42578125" style="952" customWidth="1"/>
    <col min="10247" max="10249" width="20.7109375" style="952" customWidth="1"/>
    <col min="10250" max="10348" width="10.7109375" style="952" customWidth="1"/>
    <col min="10349" max="10496" width="9.140625" style="952"/>
    <col min="10497" max="10497" width="21.85546875" style="952" customWidth="1"/>
    <col min="10498" max="10498" width="12.28515625" style="952" customWidth="1"/>
    <col min="10499" max="10499" width="12.5703125" style="952" customWidth="1"/>
    <col min="10500" max="10502" width="13.42578125" style="952" customWidth="1"/>
    <col min="10503" max="10505" width="20.7109375" style="952" customWidth="1"/>
    <col min="10506" max="10604" width="10.7109375" style="952" customWidth="1"/>
    <col min="10605" max="10752" width="9.140625" style="952"/>
    <col min="10753" max="10753" width="21.85546875" style="952" customWidth="1"/>
    <col min="10754" max="10754" width="12.28515625" style="952" customWidth="1"/>
    <col min="10755" max="10755" width="12.5703125" style="952" customWidth="1"/>
    <col min="10756" max="10758" width="13.42578125" style="952" customWidth="1"/>
    <col min="10759" max="10761" width="20.7109375" style="952" customWidth="1"/>
    <col min="10762" max="10860" width="10.7109375" style="952" customWidth="1"/>
    <col min="10861" max="11008" width="9.140625" style="952"/>
    <col min="11009" max="11009" width="21.85546875" style="952" customWidth="1"/>
    <col min="11010" max="11010" width="12.28515625" style="952" customWidth="1"/>
    <col min="11011" max="11011" width="12.5703125" style="952" customWidth="1"/>
    <col min="11012" max="11014" width="13.42578125" style="952" customWidth="1"/>
    <col min="11015" max="11017" width="20.7109375" style="952" customWidth="1"/>
    <col min="11018" max="11116" width="10.7109375" style="952" customWidth="1"/>
    <col min="11117" max="11264" width="9.140625" style="952"/>
    <col min="11265" max="11265" width="21.85546875" style="952" customWidth="1"/>
    <col min="11266" max="11266" width="12.28515625" style="952" customWidth="1"/>
    <col min="11267" max="11267" width="12.5703125" style="952" customWidth="1"/>
    <col min="11268" max="11270" width="13.42578125" style="952" customWidth="1"/>
    <col min="11271" max="11273" width="20.7109375" style="952" customWidth="1"/>
    <col min="11274" max="11372" width="10.7109375" style="952" customWidth="1"/>
    <col min="11373" max="11520" width="9.140625" style="952"/>
    <col min="11521" max="11521" width="21.85546875" style="952" customWidth="1"/>
    <col min="11522" max="11522" width="12.28515625" style="952" customWidth="1"/>
    <col min="11523" max="11523" width="12.5703125" style="952" customWidth="1"/>
    <col min="11524" max="11526" width="13.42578125" style="952" customWidth="1"/>
    <col min="11527" max="11529" width="20.7109375" style="952" customWidth="1"/>
    <col min="11530" max="11628" width="10.7109375" style="952" customWidth="1"/>
    <col min="11629" max="11776" width="9.140625" style="952"/>
    <col min="11777" max="11777" width="21.85546875" style="952" customWidth="1"/>
    <col min="11778" max="11778" width="12.28515625" style="952" customWidth="1"/>
    <col min="11779" max="11779" width="12.5703125" style="952" customWidth="1"/>
    <col min="11780" max="11782" width="13.42578125" style="952" customWidth="1"/>
    <col min="11783" max="11785" width="20.7109375" style="952" customWidth="1"/>
    <col min="11786" max="11884" width="10.7109375" style="952" customWidth="1"/>
    <col min="11885" max="12032" width="9.140625" style="952"/>
    <col min="12033" max="12033" width="21.85546875" style="952" customWidth="1"/>
    <col min="12034" max="12034" width="12.28515625" style="952" customWidth="1"/>
    <col min="12035" max="12035" width="12.5703125" style="952" customWidth="1"/>
    <col min="12036" max="12038" width="13.42578125" style="952" customWidth="1"/>
    <col min="12039" max="12041" width="20.7109375" style="952" customWidth="1"/>
    <col min="12042" max="12140" width="10.7109375" style="952" customWidth="1"/>
    <col min="12141" max="12288" width="9.140625" style="952"/>
    <col min="12289" max="12289" width="21.85546875" style="952" customWidth="1"/>
    <col min="12290" max="12290" width="12.28515625" style="952" customWidth="1"/>
    <col min="12291" max="12291" width="12.5703125" style="952" customWidth="1"/>
    <col min="12292" max="12294" width="13.42578125" style="952" customWidth="1"/>
    <col min="12295" max="12297" width="20.7109375" style="952" customWidth="1"/>
    <col min="12298" max="12396" width="10.7109375" style="952" customWidth="1"/>
    <col min="12397" max="12544" width="9.140625" style="952"/>
    <col min="12545" max="12545" width="21.85546875" style="952" customWidth="1"/>
    <col min="12546" max="12546" width="12.28515625" style="952" customWidth="1"/>
    <col min="12547" max="12547" width="12.5703125" style="952" customWidth="1"/>
    <col min="12548" max="12550" width="13.42578125" style="952" customWidth="1"/>
    <col min="12551" max="12553" width="20.7109375" style="952" customWidth="1"/>
    <col min="12554" max="12652" width="10.7109375" style="952" customWidth="1"/>
    <col min="12653" max="12800" width="9.140625" style="952"/>
    <col min="12801" max="12801" width="21.85546875" style="952" customWidth="1"/>
    <col min="12802" max="12802" width="12.28515625" style="952" customWidth="1"/>
    <col min="12803" max="12803" width="12.5703125" style="952" customWidth="1"/>
    <col min="12804" max="12806" width="13.42578125" style="952" customWidth="1"/>
    <col min="12807" max="12809" width="20.7109375" style="952" customWidth="1"/>
    <col min="12810" max="12908" width="10.7109375" style="952" customWidth="1"/>
    <col min="12909" max="13056" width="9.140625" style="952"/>
    <col min="13057" max="13057" width="21.85546875" style="952" customWidth="1"/>
    <col min="13058" max="13058" width="12.28515625" style="952" customWidth="1"/>
    <col min="13059" max="13059" width="12.5703125" style="952" customWidth="1"/>
    <col min="13060" max="13062" width="13.42578125" style="952" customWidth="1"/>
    <col min="13063" max="13065" width="20.7109375" style="952" customWidth="1"/>
    <col min="13066" max="13164" width="10.7109375" style="952" customWidth="1"/>
    <col min="13165" max="13312" width="9.140625" style="952"/>
    <col min="13313" max="13313" width="21.85546875" style="952" customWidth="1"/>
    <col min="13314" max="13314" width="12.28515625" style="952" customWidth="1"/>
    <col min="13315" max="13315" width="12.5703125" style="952" customWidth="1"/>
    <col min="13316" max="13318" width="13.42578125" style="952" customWidth="1"/>
    <col min="13319" max="13321" width="20.7109375" style="952" customWidth="1"/>
    <col min="13322" max="13420" width="10.7109375" style="952" customWidth="1"/>
    <col min="13421" max="13568" width="9.140625" style="952"/>
    <col min="13569" max="13569" width="21.85546875" style="952" customWidth="1"/>
    <col min="13570" max="13570" width="12.28515625" style="952" customWidth="1"/>
    <col min="13571" max="13571" width="12.5703125" style="952" customWidth="1"/>
    <col min="13572" max="13574" width="13.42578125" style="952" customWidth="1"/>
    <col min="13575" max="13577" width="20.7109375" style="952" customWidth="1"/>
    <col min="13578" max="13676" width="10.7109375" style="952" customWidth="1"/>
    <col min="13677" max="13824" width="9.140625" style="952"/>
    <col min="13825" max="13825" width="21.85546875" style="952" customWidth="1"/>
    <col min="13826" max="13826" width="12.28515625" style="952" customWidth="1"/>
    <col min="13827" max="13827" width="12.5703125" style="952" customWidth="1"/>
    <col min="13828" max="13830" width="13.42578125" style="952" customWidth="1"/>
    <col min="13831" max="13833" width="20.7109375" style="952" customWidth="1"/>
    <col min="13834" max="13932" width="10.7109375" style="952" customWidth="1"/>
    <col min="13933" max="14080" width="9.140625" style="952"/>
    <col min="14081" max="14081" width="21.85546875" style="952" customWidth="1"/>
    <col min="14082" max="14082" width="12.28515625" style="952" customWidth="1"/>
    <col min="14083" max="14083" width="12.5703125" style="952" customWidth="1"/>
    <col min="14084" max="14086" width="13.42578125" style="952" customWidth="1"/>
    <col min="14087" max="14089" width="20.7109375" style="952" customWidth="1"/>
    <col min="14090" max="14188" width="10.7109375" style="952" customWidth="1"/>
    <col min="14189" max="14336" width="9.140625" style="952"/>
    <col min="14337" max="14337" width="21.85546875" style="952" customWidth="1"/>
    <col min="14338" max="14338" width="12.28515625" style="952" customWidth="1"/>
    <col min="14339" max="14339" width="12.5703125" style="952" customWidth="1"/>
    <col min="14340" max="14342" width="13.42578125" style="952" customWidth="1"/>
    <col min="14343" max="14345" width="20.7109375" style="952" customWidth="1"/>
    <col min="14346" max="14444" width="10.7109375" style="952" customWidth="1"/>
    <col min="14445" max="14592" width="9.140625" style="952"/>
    <col min="14593" max="14593" width="21.85546875" style="952" customWidth="1"/>
    <col min="14594" max="14594" width="12.28515625" style="952" customWidth="1"/>
    <col min="14595" max="14595" width="12.5703125" style="952" customWidth="1"/>
    <col min="14596" max="14598" width="13.42578125" style="952" customWidth="1"/>
    <col min="14599" max="14601" width="20.7109375" style="952" customWidth="1"/>
    <col min="14602" max="14700" width="10.7109375" style="952" customWidth="1"/>
    <col min="14701" max="14848" width="9.140625" style="952"/>
    <col min="14849" max="14849" width="21.85546875" style="952" customWidth="1"/>
    <col min="14850" max="14850" width="12.28515625" style="952" customWidth="1"/>
    <col min="14851" max="14851" width="12.5703125" style="952" customWidth="1"/>
    <col min="14852" max="14854" width="13.42578125" style="952" customWidth="1"/>
    <col min="14855" max="14857" width="20.7109375" style="952" customWidth="1"/>
    <col min="14858" max="14956" width="10.7109375" style="952" customWidth="1"/>
    <col min="14957" max="15104" width="9.140625" style="952"/>
    <col min="15105" max="15105" width="21.85546875" style="952" customWidth="1"/>
    <col min="15106" max="15106" width="12.28515625" style="952" customWidth="1"/>
    <col min="15107" max="15107" width="12.5703125" style="952" customWidth="1"/>
    <col min="15108" max="15110" width="13.42578125" style="952" customWidth="1"/>
    <col min="15111" max="15113" width="20.7109375" style="952" customWidth="1"/>
    <col min="15114" max="15212" width="10.7109375" style="952" customWidth="1"/>
    <col min="15213" max="15360" width="9.140625" style="952"/>
    <col min="15361" max="15361" width="21.85546875" style="952" customWidth="1"/>
    <col min="15362" max="15362" width="12.28515625" style="952" customWidth="1"/>
    <col min="15363" max="15363" width="12.5703125" style="952" customWidth="1"/>
    <col min="15364" max="15366" width="13.42578125" style="952" customWidth="1"/>
    <col min="15367" max="15369" width="20.7109375" style="952" customWidth="1"/>
    <col min="15370" max="15468" width="10.7109375" style="952" customWidth="1"/>
    <col min="15469" max="15616" width="9.140625" style="952"/>
    <col min="15617" max="15617" width="21.85546875" style="952" customWidth="1"/>
    <col min="15618" max="15618" width="12.28515625" style="952" customWidth="1"/>
    <col min="15619" max="15619" width="12.5703125" style="952" customWidth="1"/>
    <col min="15620" max="15622" width="13.42578125" style="952" customWidth="1"/>
    <col min="15623" max="15625" width="20.7109375" style="952" customWidth="1"/>
    <col min="15626" max="15724" width="10.7109375" style="952" customWidth="1"/>
    <col min="15725" max="15872" width="9.140625" style="952"/>
    <col min="15873" max="15873" width="21.85546875" style="952" customWidth="1"/>
    <col min="15874" max="15874" width="12.28515625" style="952" customWidth="1"/>
    <col min="15875" max="15875" width="12.5703125" style="952" customWidth="1"/>
    <col min="15876" max="15878" width="13.42578125" style="952" customWidth="1"/>
    <col min="15879" max="15881" width="20.7109375" style="952" customWidth="1"/>
    <col min="15882" max="15980" width="10.7109375" style="952" customWidth="1"/>
    <col min="15981" max="16128" width="9.140625" style="952"/>
    <col min="16129" max="16129" width="21.85546875" style="952" customWidth="1"/>
    <col min="16130" max="16130" width="12.28515625" style="952" customWidth="1"/>
    <col min="16131" max="16131" width="12.5703125" style="952" customWidth="1"/>
    <col min="16132" max="16134" width="13.42578125" style="952" customWidth="1"/>
    <col min="16135" max="16137" width="20.7109375" style="952" customWidth="1"/>
    <col min="16138" max="16236" width="10.7109375" style="952" customWidth="1"/>
    <col min="16237" max="16384" width="9.140625" style="952"/>
  </cols>
  <sheetData>
    <row r="1" spans="1:10" ht="17.25" customHeight="1">
      <c r="A1" s="1921" t="s">
        <v>1737</v>
      </c>
      <c r="B1" s="1786"/>
      <c r="C1" s="1786"/>
      <c r="D1" s="1786"/>
      <c r="E1" s="1786"/>
    </row>
    <row r="2" spans="1:10" ht="21" customHeight="1">
      <c r="A2" s="2091" t="s">
        <v>1070</v>
      </c>
      <c r="B2" s="2091"/>
      <c r="C2" s="2091"/>
      <c r="D2" s="2091"/>
      <c r="E2" s="2091"/>
    </row>
    <row r="3" spans="1:10" ht="23.25" customHeight="1">
      <c r="A3" s="2059" t="s">
        <v>1071</v>
      </c>
      <c r="B3" s="2059"/>
      <c r="C3" s="2059"/>
      <c r="D3" s="2059"/>
      <c r="E3" s="2059"/>
      <c r="F3" s="2059"/>
    </row>
    <row r="4" spans="1:10" ht="12.95" customHeight="1">
      <c r="A4" s="949">
        <v>2016</v>
      </c>
      <c r="B4" s="950"/>
      <c r="C4" s="950"/>
      <c r="F4" s="1101" t="s">
        <v>673</v>
      </c>
      <c r="G4" s="950"/>
      <c r="H4" s="950"/>
      <c r="I4" s="1101"/>
      <c r="J4" s="950"/>
    </row>
    <row r="5" spans="1:10" ht="36" customHeight="1">
      <c r="A5" s="1339" t="s">
        <v>700</v>
      </c>
      <c r="B5" s="1340" t="s">
        <v>1054</v>
      </c>
      <c r="C5" s="1341" t="s">
        <v>1055</v>
      </c>
      <c r="D5" s="1341" t="s">
        <v>1072</v>
      </c>
      <c r="E5" s="1341" t="s">
        <v>1073</v>
      </c>
      <c r="F5" s="1341" t="s">
        <v>1074</v>
      </c>
      <c r="G5" s="1332"/>
      <c r="H5" s="1332"/>
      <c r="I5" s="1332"/>
      <c r="J5" s="1332"/>
    </row>
    <row r="6" spans="1:10" ht="12.95" customHeight="1">
      <c r="D6" s="950"/>
      <c r="F6" s="950"/>
      <c r="G6" s="950"/>
      <c r="H6" s="950"/>
      <c r="I6" s="950"/>
      <c r="J6" s="950"/>
    </row>
    <row r="7" spans="1:10" s="954" customFormat="1" ht="12.95" customHeight="1">
      <c r="A7" s="954" t="s">
        <v>28</v>
      </c>
      <c r="B7" s="990">
        <v>1271</v>
      </c>
      <c r="C7" s="990">
        <v>23035.000000000011</v>
      </c>
      <c r="D7" s="990">
        <v>15232837.999999993</v>
      </c>
      <c r="E7" s="990">
        <v>12943761.000000002</v>
      </c>
      <c r="F7" s="990">
        <v>4828038.9198777592</v>
      </c>
      <c r="G7" s="1334"/>
      <c r="H7" s="1334"/>
      <c r="I7" s="1334"/>
      <c r="J7" s="1334"/>
    </row>
    <row r="8" spans="1:10" s="954" customFormat="1" ht="12.95" customHeight="1">
      <c r="G8" s="1334"/>
      <c r="H8" s="1334"/>
      <c r="I8" s="1334"/>
      <c r="J8" s="1334"/>
    </row>
    <row r="9" spans="1:10" s="954" customFormat="1" ht="12.95" customHeight="1">
      <c r="A9" s="954" t="s">
        <v>418</v>
      </c>
      <c r="B9" s="990">
        <v>1212</v>
      </c>
      <c r="C9" s="990">
        <v>20088.000000000015</v>
      </c>
      <c r="D9" s="990">
        <v>15031046.999999998</v>
      </c>
      <c r="E9" s="990">
        <v>12773144</v>
      </c>
      <c r="F9" s="990">
        <v>4780434.2339623682</v>
      </c>
      <c r="G9" s="1334"/>
      <c r="H9" s="1334"/>
      <c r="I9" s="1334"/>
      <c r="J9" s="1334"/>
    </row>
    <row r="10" spans="1:10" s="954" customFormat="1" ht="12.95" customHeight="1">
      <c r="G10" s="1334"/>
      <c r="H10" s="1334"/>
      <c r="I10" s="1334"/>
      <c r="J10" s="1334"/>
    </row>
    <row r="11" spans="1:10" ht="12.95" customHeight="1">
      <c r="A11" s="952" t="s">
        <v>419</v>
      </c>
      <c r="B11" s="990">
        <v>286</v>
      </c>
      <c r="C11" s="883">
        <v>5563.0000000000018</v>
      </c>
      <c r="D11" s="883">
        <v>1747458.0000000009</v>
      </c>
      <c r="E11" s="883">
        <v>1538550.0000000002</v>
      </c>
      <c r="F11" s="883">
        <v>755996.7086466786</v>
      </c>
      <c r="G11" s="1334"/>
      <c r="H11" s="1334"/>
      <c r="I11" s="1334"/>
      <c r="J11" s="1334"/>
    </row>
    <row r="12" spans="1:10" ht="12.95" customHeight="1">
      <c r="A12" s="952" t="s">
        <v>421</v>
      </c>
      <c r="B12" s="990">
        <v>246</v>
      </c>
      <c r="C12" s="883">
        <v>5207.0000000000018</v>
      </c>
      <c r="D12" s="883">
        <v>734684</v>
      </c>
      <c r="E12" s="883">
        <v>657080</v>
      </c>
      <c r="F12" s="883">
        <v>273366.35012102622</v>
      </c>
      <c r="G12" s="988"/>
      <c r="H12" s="988"/>
      <c r="I12" s="988"/>
      <c r="J12" s="988"/>
    </row>
    <row r="13" spans="1:10" ht="12.95" customHeight="1">
      <c r="A13" s="952" t="s">
        <v>422</v>
      </c>
      <c r="B13" s="990">
        <v>615</v>
      </c>
      <c r="C13" s="883">
        <v>7978.0000000000082</v>
      </c>
      <c r="D13" s="902">
        <v>12267053.999999994</v>
      </c>
      <c r="E13" s="902">
        <v>10320032.999999994</v>
      </c>
      <c r="F13" s="902">
        <v>3672227.764389459</v>
      </c>
      <c r="G13" s="1335"/>
      <c r="H13" s="1335"/>
      <c r="I13" s="1335"/>
      <c r="J13" s="1335"/>
    </row>
    <row r="14" spans="1:10" ht="12.95" customHeight="1">
      <c r="A14" s="952" t="s">
        <v>424</v>
      </c>
      <c r="B14" s="990">
        <v>46</v>
      </c>
      <c r="C14" s="883">
        <v>1036</v>
      </c>
      <c r="D14" s="902">
        <v>161588.00000000003</v>
      </c>
      <c r="E14" s="902">
        <v>149212.00000000003</v>
      </c>
      <c r="F14" s="902">
        <v>64249.794902991642</v>
      </c>
    </row>
    <row r="15" spans="1:10" ht="12.95" customHeight="1">
      <c r="A15" s="952" t="s">
        <v>425</v>
      </c>
      <c r="B15" s="990">
        <v>19</v>
      </c>
      <c r="C15" s="883">
        <v>304</v>
      </c>
      <c r="D15" s="902">
        <v>120263.00000000001</v>
      </c>
      <c r="E15" s="902">
        <v>108269</v>
      </c>
      <c r="F15" s="902">
        <v>14593.615902213729</v>
      </c>
    </row>
    <row r="16" spans="1:10" ht="12.95" customHeight="1"/>
    <row r="17" spans="1:7" s="954" customFormat="1" ht="12.95" customHeight="1">
      <c r="A17" s="954" t="s">
        <v>426</v>
      </c>
      <c r="B17" s="990">
        <v>32</v>
      </c>
      <c r="C17" s="990">
        <v>2075.0000000000005</v>
      </c>
      <c r="D17" s="922">
        <v>99747</v>
      </c>
      <c r="E17" s="922">
        <v>89591.999999999971</v>
      </c>
      <c r="F17" s="922">
        <v>34366.492691948573</v>
      </c>
    </row>
    <row r="18" spans="1:7" s="954" customFormat="1" ht="12.95" customHeight="1"/>
    <row r="19" spans="1:7" s="954" customFormat="1" ht="12.95" customHeight="1">
      <c r="A19" s="954" t="s">
        <v>427</v>
      </c>
      <c r="B19" s="990">
        <v>27</v>
      </c>
      <c r="C19" s="990">
        <v>872</v>
      </c>
      <c r="D19" s="922">
        <v>102044.00000000001</v>
      </c>
      <c r="E19" s="922">
        <v>81024.999999999985</v>
      </c>
      <c r="F19" s="922">
        <v>13238.193223443221</v>
      </c>
    </row>
    <row r="20" spans="1:7" s="954" customFormat="1" ht="6.95" customHeight="1" thickBot="1">
      <c r="A20" s="984"/>
      <c r="B20" s="984"/>
      <c r="C20" s="984"/>
      <c r="D20" s="984"/>
      <c r="E20" s="984"/>
      <c r="F20" s="984"/>
    </row>
    <row r="21" spans="1:7" s="954" customFormat="1" ht="3.75" customHeight="1" thickTop="1">
      <c r="A21" s="987"/>
      <c r="B21" s="987"/>
      <c r="C21" s="987"/>
      <c r="D21" s="987"/>
      <c r="E21" s="987"/>
      <c r="F21" s="987"/>
    </row>
    <row r="22" spans="1:7" s="1331" customFormat="1" ht="12.95" customHeight="1">
      <c r="A22" s="2116" t="s">
        <v>1036</v>
      </c>
      <c r="B22" s="2116"/>
      <c r="C22" s="2116"/>
      <c r="D22" s="2116"/>
      <c r="E22" s="2116"/>
    </row>
    <row r="23" spans="1:7" ht="8.25" customHeight="1">
      <c r="B23" s="883"/>
      <c r="C23" s="883"/>
      <c r="D23" s="883"/>
    </row>
    <row r="24" spans="1:7" s="812" customFormat="1">
      <c r="A24" s="1086" t="s">
        <v>691</v>
      </c>
      <c r="B24" s="827"/>
      <c r="C24" s="827"/>
      <c r="D24" s="827"/>
      <c r="E24" s="827"/>
      <c r="F24" s="827"/>
      <c r="G24" s="827"/>
    </row>
    <row r="25" spans="1:7" s="812" customFormat="1">
      <c r="A25" s="1337" t="s">
        <v>1042</v>
      </c>
      <c r="B25" s="827"/>
      <c r="C25" s="827"/>
      <c r="D25" s="827"/>
      <c r="E25" s="827"/>
      <c r="F25" s="827"/>
      <c r="G25" s="827"/>
    </row>
    <row r="26" spans="1:7" ht="15" customHeight="1">
      <c r="A26" s="1337" t="s">
        <v>1060</v>
      </c>
      <c r="B26" s="883"/>
      <c r="C26" s="883"/>
      <c r="D26" s="883"/>
      <c r="E26" s="883"/>
    </row>
    <row r="27" spans="1:7" ht="15" customHeight="1">
      <c r="B27" s="883"/>
      <c r="C27" s="883"/>
      <c r="D27" s="883"/>
    </row>
    <row r="28" spans="1:7" ht="15" customHeight="1">
      <c r="B28" s="883"/>
      <c r="C28" s="883"/>
      <c r="D28" s="883"/>
    </row>
    <row r="29" spans="1:7" ht="15" customHeight="1">
      <c r="B29" s="883"/>
      <c r="C29" s="883"/>
      <c r="D29" s="883"/>
    </row>
    <row r="30" spans="1:7" ht="15" customHeight="1">
      <c r="B30" s="883"/>
      <c r="C30" s="883"/>
      <c r="D30" s="883"/>
    </row>
    <row r="31" spans="1:7" ht="9.9499999999999993" customHeight="1">
      <c r="A31" s="950"/>
      <c r="B31" s="950"/>
      <c r="C31" s="950"/>
      <c r="D31" s="950"/>
    </row>
    <row r="32" spans="1:7" ht="15" customHeight="1">
      <c r="A32" s="950"/>
      <c r="B32" s="950"/>
      <c r="C32" s="950"/>
      <c r="D32" s="950"/>
    </row>
    <row r="33" spans="4:4" ht="15" customHeight="1">
      <c r="D33" s="950"/>
    </row>
    <row r="34" spans="4:4" ht="20.100000000000001" customHeight="1">
      <c r="D34" s="950"/>
    </row>
    <row r="35" spans="4:4" ht="20.100000000000001" customHeight="1">
      <c r="D35" s="950"/>
    </row>
    <row r="36" spans="4:4" ht="20.100000000000001" customHeight="1">
      <c r="D36" s="950"/>
    </row>
    <row r="37" spans="4:4" ht="20.100000000000001" customHeight="1">
      <c r="D37" s="950"/>
    </row>
    <row r="38" spans="4:4" ht="20.100000000000001" customHeight="1">
      <c r="D38" s="950"/>
    </row>
    <row r="39" spans="4:4" ht="20.100000000000001" customHeight="1">
      <c r="D39" s="950"/>
    </row>
    <row r="40" spans="4:4" ht="20.100000000000001" customHeight="1">
      <c r="D40" s="950"/>
    </row>
    <row r="41" spans="4:4" ht="20.100000000000001" customHeight="1">
      <c r="D41" s="950"/>
    </row>
    <row r="42" spans="4:4" ht="20.100000000000001" customHeight="1">
      <c r="D42" s="950"/>
    </row>
    <row r="43" spans="4:4" ht="20.100000000000001" customHeight="1">
      <c r="D43" s="950"/>
    </row>
    <row r="44" spans="4:4" ht="20.100000000000001" customHeight="1">
      <c r="D44" s="950"/>
    </row>
    <row r="45" spans="4:4" ht="20.100000000000001" customHeight="1">
      <c r="D45" s="950"/>
    </row>
    <row r="46" spans="4:4" ht="20.100000000000001" customHeight="1">
      <c r="D46" s="950"/>
    </row>
    <row r="47" spans="4:4" ht="20.100000000000001" customHeight="1">
      <c r="D47" s="950"/>
    </row>
    <row r="48" spans="4:4" ht="20.100000000000001" customHeight="1">
      <c r="D48" s="950"/>
    </row>
    <row r="49" spans="4:4" ht="20.100000000000001" customHeight="1">
      <c r="D49" s="950"/>
    </row>
    <row r="50" spans="4:4" ht="20.100000000000001" customHeight="1">
      <c r="D50" s="950"/>
    </row>
    <row r="51" spans="4:4" ht="20.100000000000001" customHeight="1">
      <c r="D51" s="950"/>
    </row>
    <row r="52" spans="4:4" ht="20.100000000000001" customHeight="1">
      <c r="D52" s="950"/>
    </row>
    <row r="53" spans="4:4" ht="20.100000000000001" customHeight="1">
      <c r="D53" s="950"/>
    </row>
    <row r="54" spans="4:4" ht="20.100000000000001" customHeight="1">
      <c r="D54" s="950"/>
    </row>
    <row r="55" spans="4:4" ht="20.100000000000001" customHeight="1">
      <c r="D55" s="950"/>
    </row>
    <row r="56" spans="4:4" ht="20.100000000000001" customHeight="1">
      <c r="D56" s="950"/>
    </row>
    <row r="57" spans="4:4" ht="20.100000000000001" customHeight="1">
      <c r="D57" s="950"/>
    </row>
    <row r="58" spans="4:4" ht="20.100000000000001" customHeight="1">
      <c r="D58" s="950"/>
    </row>
    <row r="59" spans="4:4" ht="20.100000000000001" customHeight="1">
      <c r="D59" s="950"/>
    </row>
    <row r="60" spans="4:4" ht="20.100000000000001" customHeight="1">
      <c r="D60" s="950"/>
    </row>
    <row r="61" spans="4:4" ht="20.100000000000001" customHeight="1">
      <c r="D61" s="950"/>
    </row>
    <row r="62" spans="4:4" ht="20.100000000000001" customHeight="1">
      <c r="D62" s="950"/>
    </row>
    <row r="63" spans="4:4" ht="20.100000000000001" customHeight="1">
      <c r="D63" s="950"/>
    </row>
    <row r="64" spans="4:4" ht="20.100000000000001" customHeight="1">
      <c r="D64" s="950"/>
    </row>
    <row r="65" spans="4:4" ht="20.100000000000001" customHeight="1">
      <c r="D65" s="950"/>
    </row>
    <row r="66" spans="4:4" ht="20.100000000000001" customHeight="1">
      <c r="D66" s="950"/>
    </row>
    <row r="67" spans="4:4" ht="20.100000000000001" customHeight="1">
      <c r="D67" s="950"/>
    </row>
    <row r="68" spans="4:4" ht="20.100000000000001" customHeight="1">
      <c r="D68" s="950"/>
    </row>
    <row r="69" spans="4:4" ht="20.100000000000001" customHeight="1">
      <c r="D69" s="950"/>
    </row>
    <row r="70" spans="4:4" ht="20.100000000000001" customHeight="1">
      <c r="D70" s="950"/>
    </row>
    <row r="71" spans="4:4" ht="20.100000000000001" customHeight="1">
      <c r="D71" s="950"/>
    </row>
    <row r="72" spans="4:4" ht="20.100000000000001" customHeight="1">
      <c r="D72" s="950"/>
    </row>
    <row r="73" spans="4:4" ht="20.100000000000001" customHeight="1">
      <c r="D73" s="950"/>
    </row>
    <row r="74" spans="4:4" ht="20.100000000000001" customHeight="1">
      <c r="D74" s="950"/>
    </row>
    <row r="75" spans="4:4" ht="20.100000000000001" customHeight="1">
      <c r="D75" s="950"/>
    </row>
    <row r="76" spans="4:4" ht="20.100000000000001" customHeight="1">
      <c r="D76" s="950"/>
    </row>
    <row r="77" spans="4:4" ht="20.100000000000001" customHeight="1">
      <c r="D77" s="950"/>
    </row>
    <row r="78" spans="4:4" ht="20.100000000000001" customHeight="1">
      <c r="D78" s="950"/>
    </row>
    <row r="79" spans="4:4" ht="20.100000000000001" customHeight="1">
      <c r="D79" s="950"/>
    </row>
    <row r="80" spans="4:4" ht="20.100000000000001" customHeight="1">
      <c r="D80" s="950"/>
    </row>
    <row r="81" spans="4:4" ht="20.100000000000001" customHeight="1">
      <c r="D81" s="950"/>
    </row>
    <row r="82" spans="4:4" ht="20.100000000000001" customHeight="1">
      <c r="D82" s="950"/>
    </row>
    <row r="83" spans="4:4" ht="20.100000000000001" customHeight="1">
      <c r="D83" s="950"/>
    </row>
    <row r="84" spans="4:4" ht="20.100000000000001" customHeight="1">
      <c r="D84" s="950"/>
    </row>
    <row r="85" spans="4:4" ht="20.100000000000001" customHeight="1">
      <c r="D85" s="950"/>
    </row>
    <row r="86" spans="4:4" ht="20.100000000000001" customHeight="1">
      <c r="D86" s="950"/>
    </row>
    <row r="87" spans="4:4" ht="20.100000000000001" customHeight="1">
      <c r="D87" s="950"/>
    </row>
    <row r="88" spans="4:4" ht="20.100000000000001" customHeight="1">
      <c r="D88" s="950"/>
    </row>
    <row r="89" spans="4:4" ht="20.100000000000001" customHeight="1">
      <c r="D89" s="950"/>
    </row>
    <row r="90" spans="4:4" ht="20.100000000000001" customHeight="1">
      <c r="D90" s="950"/>
    </row>
    <row r="91" spans="4:4" ht="20.100000000000001" customHeight="1">
      <c r="D91" s="950"/>
    </row>
    <row r="92" spans="4:4" ht="20.100000000000001" customHeight="1">
      <c r="D92" s="950"/>
    </row>
    <row r="93" spans="4:4" ht="20.100000000000001" customHeight="1">
      <c r="D93" s="950"/>
    </row>
    <row r="94" spans="4:4" ht="20.100000000000001" customHeight="1">
      <c r="D94" s="950"/>
    </row>
    <row r="95" spans="4:4" ht="20.100000000000001" customHeight="1">
      <c r="D95" s="950"/>
    </row>
    <row r="96" spans="4:4" ht="20.100000000000001" customHeight="1">
      <c r="D96" s="950"/>
    </row>
    <row r="97" spans="4:4" ht="20.100000000000001" customHeight="1">
      <c r="D97" s="950"/>
    </row>
    <row r="98" spans="4:4" ht="20.100000000000001" customHeight="1">
      <c r="D98" s="950"/>
    </row>
    <row r="99" spans="4:4" ht="20.100000000000001" customHeight="1">
      <c r="D99" s="950"/>
    </row>
    <row r="100" spans="4:4" ht="20.100000000000001" customHeight="1">
      <c r="D100" s="950"/>
    </row>
    <row r="101" spans="4:4" ht="20.100000000000001" customHeight="1">
      <c r="D101" s="950"/>
    </row>
    <row r="102" spans="4:4" ht="20.100000000000001" customHeight="1">
      <c r="D102" s="950"/>
    </row>
    <row r="103" spans="4:4" ht="20.100000000000001" customHeight="1">
      <c r="D103" s="950"/>
    </row>
    <row r="104" spans="4:4" ht="20.100000000000001" customHeight="1">
      <c r="D104" s="950"/>
    </row>
    <row r="105" spans="4:4" ht="20.100000000000001" customHeight="1">
      <c r="D105" s="950"/>
    </row>
    <row r="106" spans="4:4" ht="20.100000000000001" customHeight="1">
      <c r="D106" s="950"/>
    </row>
    <row r="107" spans="4:4" ht="20.100000000000001" customHeight="1">
      <c r="D107" s="950"/>
    </row>
    <row r="108" spans="4:4" ht="20.100000000000001" customHeight="1">
      <c r="D108" s="950"/>
    </row>
    <row r="109" spans="4:4" ht="20.100000000000001" customHeight="1">
      <c r="D109" s="950"/>
    </row>
    <row r="110" spans="4:4" ht="20.100000000000001" customHeight="1">
      <c r="D110" s="950"/>
    </row>
    <row r="111" spans="4:4" ht="20.100000000000001" customHeight="1">
      <c r="D111" s="950"/>
    </row>
    <row r="112" spans="4:4" ht="20.100000000000001" customHeight="1">
      <c r="D112" s="950"/>
    </row>
    <row r="113" spans="4:4" ht="20.100000000000001" customHeight="1">
      <c r="D113" s="950"/>
    </row>
    <row r="114" spans="4:4" ht="20.100000000000001" customHeight="1">
      <c r="D114" s="950"/>
    </row>
    <row r="115" spans="4:4" ht="20.100000000000001" customHeight="1">
      <c r="D115" s="950"/>
    </row>
    <row r="116" spans="4:4" ht="20.100000000000001" customHeight="1">
      <c r="D116" s="950"/>
    </row>
    <row r="117" spans="4:4" ht="20.100000000000001" customHeight="1">
      <c r="D117" s="950"/>
    </row>
    <row r="118" spans="4:4" ht="20.100000000000001" customHeight="1">
      <c r="D118" s="950"/>
    </row>
    <row r="119" spans="4:4" ht="20.100000000000001" customHeight="1">
      <c r="D119" s="950"/>
    </row>
    <row r="120" spans="4:4" ht="20.100000000000001" customHeight="1">
      <c r="D120" s="950"/>
    </row>
    <row r="121" spans="4:4" ht="20.100000000000001" customHeight="1">
      <c r="D121" s="950"/>
    </row>
    <row r="122" spans="4:4" ht="20.100000000000001" customHeight="1">
      <c r="D122" s="950"/>
    </row>
    <row r="123" spans="4:4" ht="20.100000000000001" customHeight="1">
      <c r="D123" s="950"/>
    </row>
    <row r="124" spans="4:4" ht="20.100000000000001" customHeight="1">
      <c r="D124" s="950"/>
    </row>
    <row r="125" spans="4:4" ht="20.100000000000001" customHeight="1">
      <c r="D125" s="950"/>
    </row>
    <row r="126" spans="4:4" ht="20.100000000000001" customHeight="1">
      <c r="D126" s="950"/>
    </row>
    <row r="127" spans="4:4" ht="20.100000000000001" customHeight="1">
      <c r="D127" s="950"/>
    </row>
    <row r="128" spans="4:4" ht="20.100000000000001" customHeight="1">
      <c r="D128" s="950"/>
    </row>
    <row r="129" spans="4:4" ht="20.100000000000001" customHeight="1">
      <c r="D129" s="950"/>
    </row>
    <row r="130" spans="4:4" ht="20.100000000000001" customHeight="1">
      <c r="D130" s="950"/>
    </row>
    <row r="131" spans="4:4" ht="20.100000000000001" customHeight="1">
      <c r="D131" s="950"/>
    </row>
    <row r="132" spans="4:4" ht="20.100000000000001" customHeight="1">
      <c r="D132" s="950"/>
    </row>
    <row r="133" spans="4:4" ht="20.100000000000001" customHeight="1">
      <c r="D133" s="950"/>
    </row>
    <row r="134" spans="4:4" ht="20.100000000000001" customHeight="1">
      <c r="D134" s="950"/>
    </row>
    <row r="135" spans="4:4" ht="20.100000000000001" customHeight="1">
      <c r="D135" s="950"/>
    </row>
    <row r="136" spans="4:4" ht="20.100000000000001" customHeight="1">
      <c r="D136" s="950"/>
    </row>
    <row r="137" spans="4:4" ht="20.100000000000001" customHeight="1">
      <c r="D137" s="950"/>
    </row>
    <row r="138" spans="4:4" ht="20.100000000000001" customHeight="1">
      <c r="D138" s="950"/>
    </row>
    <row r="139" spans="4:4" ht="20.100000000000001" customHeight="1">
      <c r="D139" s="950"/>
    </row>
    <row r="140" spans="4:4" ht="20.100000000000001" customHeight="1">
      <c r="D140" s="950"/>
    </row>
    <row r="141" spans="4:4" ht="20.100000000000001" customHeight="1">
      <c r="D141" s="950"/>
    </row>
    <row r="142" spans="4:4" ht="20.100000000000001" customHeight="1">
      <c r="D142" s="950"/>
    </row>
    <row r="143" spans="4:4" ht="20.100000000000001" customHeight="1">
      <c r="D143" s="950"/>
    </row>
    <row r="144" spans="4:4" ht="20.100000000000001" customHeight="1">
      <c r="D144" s="950"/>
    </row>
    <row r="145" spans="4:4" ht="20.100000000000001" customHeight="1">
      <c r="D145" s="950"/>
    </row>
    <row r="146" spans="4:4" ht="20.100000000000001" customHeight="1">
      <c r="D146" s="950"/>
    </row>
    <row r="147" spans="4:4" ht="20.100000000000001" customHeight="1">
      <c r="D147" s="950"/>
    </row>
    <row r="148" spans="4:4" ht="20.100000000000001" customHeight="1">
      <c r="D148" s="950"/>
    </row>
    <row r="149" spans="4:4" ht="20.100000000000001" customHeight="1">
      <c r="D149" s="950"/>
    </row>
    <row r="150" spans="4:4" ht="20.100000000000001" customHeight="1">
      <c r="D150" s="950"/>
    </row>
    <row r="151" spans="4:4" ht="20.100000000000001" customHeight="1">
      <c r="D151" s="950"/>
    </row>
    <row r="152" spans="4:4" ht="20.100000000000001" customHeight="1">
      <c r="D152" s="950"/>
    </row>
    <row r="153" spans="4:4" ht="20.100000000000001" customHeight="1">
      <c r="D153" s="950"/>
    </row>
    <row r="154" spans="4:4" ht="20.100000000000001" customHeight="1">
      <c r="D154" s="950"/>
    </row>
    <row r="155" spans="4:4" ht="20.100000000000001" customHeight="1">
      <c r="D155" s="950"/>
    </row>
    <row r="156" spans="4:4" ht="20.100000000000001" customHeight="1">
      <c r="D156" s="950"/>
    </row>
    <row r="157" spans="4:4" ht="20.100000000000001" customHeight="1">
      <c r="D157" s="950"/>
    </row>
    <row r="158" spans="4:4" ht="20.100000000000001" customHeight="1">
      <c r="D158" s="950"/>
    </row>
    <row r="159" spans="4:4" ht="20.100000000000001" customHeight="1">
      <c r="D159" s="950"/>
    </row>
    <row r="160" spans="4:4"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sheetData>
  <mergeCells count="3">
    <mergeCell ref="A2:E2"/>
    <mergeCell ref="A3:F3"/>
    <mergeCell ref="A22:E22"/>
  </mergeCells>
  <hyperlinks>
    <hyperlink ref="A25" r:id="rId1"/>
    <hyperlink ref="A26" r:id="rId2"/>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84.xml><?xml version="1.0" encoding="utf-8"?>
<worksheet xmlns="http://schemas.openxmlformats.org/spreadsheetml/2006/main" xmlns:r="http://schemas.openxmlformats.org/officeDocument/2006/relationships">
  <dimension ref="A1:J325"/>
  <sheetViews>
    <sheetView showGridLines="0" workbookViewId="0"/>
  </sheetViews>
  <sheetFormatPr defaultRowHeight="12.75"/>
  <cols>
    <col min="1" max="1" width="21" style="952" customWidth="1"/>
    <col min="2" max="2" width="10.7109375" style="952" customWidth="1"/>
    <col min="3" max="3" width="11.85546875" style="952" customWidth="1"/>
    <col min="4" max="4" width="13.7109375" style="952" customWidth="1"/>
    <col min="5" max="5" width="14" style="952" customWidth="1"/>
    <col min="6" max="6" width="15.7109375" style="952" customWidth="1"/>
    <col min="7" max="9" width="20.7109375" style="952" customWidth="1"/>
    <col min="10" max="108" width="10.7109375" style="952" customWidth="1"/>
    <col min="109" max="256" width="9.140625" style="952"/>
    <col min="257" max="257" width="21" style="952" customWidth="1"/>
    <col min="258" max="258" width="10.7109375" style="952" customWidth="1"/>
    <col min="259" max="259" width="11.85546875" style="952" customWidth="1"/>
    <col min="260" max="260" width="13.7109375" style="952" customWidth="1"/>
    <col min="261" max="261" width="14" style="952" customWidth="1"/>
    <col min="262" max="262" width="15.7109375" style="952" customWidth="1"/>
    <col min="263" max="265" width="20.7109375" style="952" customWidth="1"/>
    <col min="266" max="364" width="10.7109375" style="952" customWidth="1"/>
    <col min="365" max="512" width="9.140625" style="952"/>
    <col min="513" max="513" width="21" style="952" customWidth="1"/>
    <col min="514" max="514" width="10.7109375" style="952" customWidth="1"/>
    <col min="515" max="515" width="11.85546875" style="952" customWidth="1"/>
    <col min="516" max="516" width="13.7109375" style="952" customWidth="1"/>
    <col min="517" max="517" width="14" style="952" customWidth="1"/>
    <col min="518" max="518" width="15.7109375" style="952" customWidth="1"/>
    <col min="519" max="521" width="20.7109375" style="952" customWidth="1"/>
    <col min="522" max="620" width="10.7109375" style="952" customWidth="1"/>
    <col min="621" max="768" width="9.140625" style="952"/>
    <col min="769" max="769" width="21" style="952" customWidth="1"/>
    <col min="770" max="770" width="10.7109375" style="952" customWidth="1"/>
    <col min="771" max="771" width="11.85546875" style="952" customWidth="1"/>
    <col min="772" max="772" width="13.7109375" style="952" customWidth="1"/>
    <col min="773" max="773" width="14" style="952" customWidth="1"/>
    <col min="774" max="774" width="15.7109375" style="952" customWidth="1"/>
    <col min="775" max="777" width="20.7109375" style="952" customWidth="1"/>
    <col min="778" max="876" width="10.7109375" style="952" customWidth="1"/>
    <col min="877" max="1024" width="9.140625" style="952"/>
    <col min="1025" max="1025" width="21" style="952" customWidth="1"/>
    <col min="1026" max="1026" width="10.7109375" style="952" customWidth="1"/>
    <col min="1027" max="1027" width="11.85546875" style="952" customWidth="1"/>
    <col min="1028" max="1028" width="13.7109375" style="952" customWidth="1"/>
    <col min="1029" max="1029" width="14" style="952" customWidth="1"/>
    <col min="1030" max="1030" width="15.7109375" style="952" customWidth="1"/>
    <col min="1031" max="1033" width="20.7109375" style="952" customWidth="1"/>
    <col min="1034" max="1132" width="10.7109375" style="952" customWidth="1"/>
    <col min="1133" max="1280" width="9.140625" style="952"/>
    <col min="1281" max="1281" width="21" style="952" customWidth="1"/>
    <col min="1282" max="1282" width="10.7109375" style="952" customWidth="1"/>
    <col min="1283" max="1283" width="11.85546875" style="952" customWidth="1"/>
    <col min="1284" max="1284" width="13.7109375" style="952" customWidth="1"/>
    <col min="1285" max="1285" width="14" style="952" customWidth="1"/>
    <col min="1286" max="1286" width="15.7109375" style="952" customWidth="1"/>
    <col min="1287" max="1289" width="20.7109375" style="952" customWidth="1"/>
    <col min="1290" max="1388" width="10.7109375" style="952" customWidth="1"/>
    <col min="1389" max="1536" width="9.140625" style="952"/>
    <col min="1537" max="1537" width="21" style="952" customWidth="1"/>
    <col min="1538" max="1538" width="10.7109375" style="952" customWidth="1"/>
    <col min="1539" max="1539" width="11.85546875" style="952" customWidth="1"/>
    <col min="1540" max="1540" width="13.7109375" style="952" customWidth="1"/>
    <col min="1541" max="1541" width="14" style="952" customWidth="1"/>
    <col min="1542" max="1542" width="15.7109375" style="952" customWidth="1"/>
    <col min="1543" max="1545" width="20.7109375" style="952" customWidth="1"/>
    <col min="1546" max="1644" width="10.7109375" style="952" customWidth="1"/>
    <col min="1645" max="1792" width="9.140625" style="952"/>
    <col min="1793" max="1793" width="21" style="952" customWidth="1"/>
    <col min="1794" max="1794" width="10.7109375" style="952" customWidth="1"/>
    <col min="1795" max="1795" width="11.85546875" style="952" customWidth="1"/>
    <col min="1796" max="1796" width="13.7109375" style="952" customWidth="1"/>
    <col min="1797" max="1797" width="14" style="952" customWidth="1"/>
    <col min="1798" max="1798" width="15.7109375" style="952" customWidth="1"/>
    <col min="1799" max="1801" width="20.7109375" style="952" customWidth="1"/>
    <col min="1802" max="1900" width="10.7109375" style="952" customWidth="1"/>
    <col min="1901" max="2048" width="9.140625" style="952"/>
    <col min="2049" max="2049" width="21" style="952" customWidth="1"/>
    <col min="2050" max="2050" width="10.7109375" style="952" customWidth="1"/>
    <col min="2051" max="2051" width="11.85546875" style="952" customWidth="1"/>
    <col min="2052" max="2052" width="13.7109375" style="952" customWidth="1"/>
    <col min="2053" max="2053" width="14" style="952" customWidth="1"/>
    <col min="2054" max="2054" width="15.7109375" style="952" customWidth="1"/>
    <col min="2055" max="2057" width="20.7109375" style="952" customWidth="1"/>
    <col min="2058" max="2156" width="10.7109375" style="952" customWidth="1"/>
    <col min="2157" max="2304" width="9.140625" style="952"/>
    <col min="2305" max="2305" width="21" style="952" customWidth="1"/>
    <col min="2306" max="2306" width="10.7109375" style="952" customWidth="1"/>
    <col min="2307" max="2307" width="11.85546875" style="952" customWidth="1"/>
    <col min="2308" max="2308" width="13.7109375" style="952" customWidth="1"/>
    <col min="2309" max="2309" width="14" style="952" customWidth="1"/>
    <col min="2310" max="2310" width="15.7109375" style="952" customWidth="1"/>
    <col min="2311" max="2313" width="20.7109375" style="952" customWidth="1"/>
    <col min="2314" max="2412" width="10.7109375" style="952" customWidth="1"/>
    <col min="2413" max="2560" width="9.140625" style="952"/>
    <col min="2561" max="2561" width="21" style="952" customWidth="1"/>
    <col min="2562" max="2562" width="10.7109375" style="952" customWidth="1"/>
    <col min="2563" max="2563" width="11.85546875" style="952" customWidth="1"/>
    <col min="2564" max="2564" width="13.7109375" style="952" customWidth="1"/>
    <col min="2565" max="2565" width="14" style="952" customWidth="1"/>
    <col min="2566" max="2566" width="15.7109375" style="952" customWidth="1"/>
    <col min="2567" max="2569" width="20.7109375" style="952" customWidth="1"/>
    <col min="2570" max="2668" width="10.7109375" style="952" customWidth="1"/>
    <col min="2669" max="2816" width="9.140625" style="952"/>
    <col min="2817" max="2817" width="21" style="952" customWidth="1"/>
    <col min="2818" max="2818" width="10.7109375" style="952" customWidth="1"/>
    <col min="2819" max="2819" width="11.85546875" style="952" customWidth="1"/>
    <col min="2820" max="2820" width="13.7109375" style="952" customWidth="1"/>
    <col min="2821" max="2821" width="14" style="952" customWidth="1"/>
    <col min="2822" max="2822" width="15.7109375" style="952" customWidth="1"/>
    <col min="2823" max="2825" width="20.7109375" style="952" customWidth="1"/>
    <col min="2826" max="2924" width="10.7109375" style="952" customWidth="1"/>
    <col min="2925" max="3072" width="9.140625" style="952"/>
    <col min="3073" max="3073" width="21" style="952" customWidth="1"/>
    <col min="3074" max="3074" width="10.7109375" style="952" customWidth="1"/>
    <col min="3075" max="3075" width="11.85546875" style="952" customWidth="1"/>
    <col min="3076" max="3076" width="13.7109375" style="952" customWidth="1"/>
    <col min="3077" max="3077" width="14" style="952" customWidth="1"/>
    <col min="3078" max="3078" width="15.7109375" style="952" customWidth="1"/>
    <col min="3079" max="3081" width="20.7109375" style="952" customWidth="1"/>
    <col min="3082" max="3180" width="10.7109375" style="952" customWidth="1"/>
    <col min="3181" max="3328" width="9.140625" style="952"/>
    <col min="3329" max="3329" width="21" style="952" customWidth="1"/>
    <col min="3330" max="3330" width="10.7109375" style="952" customWidth="1"/>
    <col min="3331" max="3331" width="11.85546875" style="952" customWidth="1"/>
    <col min="3332" max="3332" width="13.7109375" style="952" customWidth="1"/>
    <col min="3333" max="3333" width="14" style="952" customWidth="1"/>
    <col min="3334" max="3334" width="15.7109375" style="952" customWidth="1"/>
    <col min="3335" max="3337" width="20.7109375" style="952" customWidth="1"/>
    <col min="3338" max="3436" width="10.7109375" style="952" customWidth="1"/>
    <col min="3437" max="3584" width="9.140625" style="952"/>
    <col min="3585" max="3585" width="21" style="952" customWidth="1"/>
    <col min="3586" max="3586" width="10.7109375" style="952" customWidth="1"/>
    <col min="3587" max="3587" width="11.85546875" style="952" customWidth="1"/>
    <col min="3588" max="3588" width="13.7109375" style="952" customWidth="1"/>
    <col min="3589" max="3589" width="14" style="952" customWidth="1"/>
    <col min="3590" max="3590" width="15.7109375" style="952" customWidth="1"/>
    <col min="3591" max="3593" width="20.7109375" style="952" customWidth="1"/>
    <col min="3594" max="3692" width="10.7109375" style="952" customWidth="1"/>
    <col min="3693" max="3840" width="9.140625" style="952"/>
    <col min="3841" max="3841" width="21" style="952" customWidth="1"/>
    <col min="3842" max="3842" width="10.7109375" style="952" customWidth="1"/>
    <col min="3843" max="3843" width="11.85546875" style="952" customWidth="1"/>
    <col min="3844" max="3844" width="13.7109375" style="952" customWidth="1"/>
    <col min="3845" max="3845" width="14" style="952" customWidth="1"/>
    <col min="3846" max="3846" width="15.7109375" style="952" customWidth="1"/>
    <col min="3847" max="3849" width="20.7109375" style="952" customWidth="1"/>
    <col min="3850" max="3948" width="10.7109375" style="952" customWidth="1"/>
    <col min="3949" max="4096" width="9.140625" style="952"/>
    <col min="4097" max="4097" width="21" style="952" customWidth="1"/>
    <col min="4098" max="4098" width="10.7109375" style="952" customWidth="1"/>
    <col min="4099" max="4099" width="11.85546875" style="952" customWidth="1"/>
    <col min="4100" max="4100" width="13.7109375" style="952" customWidth="1"/>
    <col min="4101" max="4101" width="14" style="952" customWidth="1"/>
    <col min="4102" max="4102" width="15.7109375" style="952" customWidth="1"/>
    <col min="4103" max="4105" width="20.7109375" style="952" customWidth="1"/>
    <col min="4106" max="4204" width="10.7109375" style="952" customWidth="1"/>
    <col min="4205" max="4352" width="9.140625" style="952"/>
    <col min="4353" max="4353" width="21" style="952" customWidth="1"/>
    <col min="4354" max="4354" width="10.7109375" style="952" customWidth="1"/>
    <col min="4355" max="4355" width="11.85546875" style="952" customWidth="1"/>
    <col min="4356" max="4356" width="13.7109375" style="952" customWidth="1"/>
    <col min="4357" max="4357" width="14" style="952" customWidth="1"/>
    <col min="4358" max="4358" width="15.7109375" style="952" customWidth="1"/>
    <col min="4359" max="4361" width="20.7109375" style="952" customWidth="1"/>
    <col min="4362" max="4460" width="10.7109375" style="952" customWidth="1"/>
    <col min="4461" max="4608" width="9.140625" style="952"/>
    <col min="4609" max="4609" width="21" style="952" customWidth="1"/>
    <col min="4610" max="4610" width="10.7109375" style="952" customWidth="1"/>
    <col min="4611" max="4611" width="11.85546875" style="952" customWidth="1"/>
    <col min="4612" max="4612" width="13.7109375" style="952" customWidth="1"/>
    <col min="4613" max="4613" width="14" style="952" customWidth="1"/>
    <col min="4614" max="4614" width="15.7109375" style="952" customWidth="1"/>
    <col min="4615" max="4617" width="20.7109375" style="952" customWidth="1"/>
    <col min="4618" max="4716" width="10.7109375" style="952" customWidth="1"/>
    <col min="4717" max="4864" width="9.140625" style="952"/>
    <col min="4865" max="4865" width="21" style="952" customWidth="1"/>
    <col min="4866" max="4866" width="10.7109375" style="952" customWidth="1"/>
    <col min="4867" max="4867" width="11.85546875" style="952" customWidth="1"/>
    <col min="4868" max="4868" width="13.7109375" style="952" customWidth="1"/>
    <col min="4869" max="4869" width="14" style="952" customWidth="1"/>
    <col min="4870" max="4870" width="15.7109375" style="952" customWidth="1"/>
    <col min="4871" max="4873" width="20.7109375" style="952" customWidth="1"/>
    <col min="4874" max="4972" width="10.7109375" style="952" customWidth="1"/>
    <col min="4973" max="5120" width="9.140625" style="952"/>
    <col min="5121" max="5121" width="21" style="952" customWidth="1"/>
    <col min="5122" max="5122" width="10.7109375" style="952" customWidth="1"/>
    <col min="5123" max="5123" width="11.85546875" style="952" customWidth="1"/>
    <col min="5124" max="5124" width="13.7109375" style="952" customWidth="1"/>
    <col min="5125" max="5125" width="14" style="952" customWidth="1"/>
    <col min="5126" max="5126" width="15.7109375" style="952" customWidth="1"/>
    <col min="5127" max="5129" width="20.7109375" style="952" customWidth="1"/>
    <col min="5130" max="5228" width="10.7109375" style="952" customWidth="1"/>
    <col min="5229" max="5376" width="9.140625" style="952"/>
    <col min="5377" max="5377" width="21" style="952" customWidth="1"/>
    <col min="5378" max="5378" width="10.7109375" style="952" customWidth="1"/>
    <col min="5379" max="5379" width="11.85546875" style="952" customWidth="1"/>
    <col min="5380" max="5380" width="13.7109375" style="952" customWidth="1"/>
    <col min="5381" max="5381" width="14" style="952" customWidth="1"/>
    <col min="5382" max="5382" width="15.7109375" style="952" customWidth="1"/>
    <col min="5383" max="5385" width="20.7109375" style="952" customWidth="1"/>
    <col min="5386" max="5484" width="10.7109375" style="952" customWidth="1"/>
    <col min="5485" max="5632" width="9.140625" style="952"/>
    <col min="5633" max="5633" width="21" style="952" customWidth="1"/>
    <col min="5634" max="5634" width="10.7109375" style="952" customWidth="1"/>
    <col min="5635" max="5635" width="11.85546875" style="952" customWidth="1"/>
    <col min="5636" max="5636" width="13.7109375" style="952" customWidth="1"/>
    <col min="5637" max="5637" width="14" style="952" customWidth="1"/>
    <col min="5638" max="5638" width="15.7109375" style="952" customWidth="1"/>
    <col min="5639" max="5641" width="20.7109375" style="952" customWidth="1"/>
    <col min="5642" max="5740" width="10.7109375" style="952" customWidth="1"/>
    <col min="5741" max="5888" width="9.140625" style="952"/>
    <col min="5889" max="5889" width="21" style="952" customWidth="1"/>
    <col min="5890" max="5890" width="10.7109375" style="952" customWidth="1"/>
    <col min="5891" max="5891" width="11.85546875" style="952" customWidth="1"/>
    <col min="5892" max="5892" width="13.7109375" style="952" customWidth="1"/>
    <col min="5893" max="5893" width="14" style="952" customWidth="1"/>
    <col min="5894" max="5894" width="15.7109375" style="952" customWidth="1"/>
    <col min="5895" max="5897" width="20.7109375" style="952" customWidth="1"/>
    <col min="5898" max="5996" width="10.7109375" style="952" customWidth="1"/>
    <col min="5997" max="6144" width="9.140625" style="952"/>
    <col min="6145" max="6145" width="21" style="952" customWidth="1"/>
    <col min="6146" max="6146" width="10.7109375" style="952" customWidth="1"/>
    <col min="6147" max="6147" width="11.85546875" style="952" customWidth="1"/>
    <col min="6148" max="6148" width="13.7109375" style="952" customWidth="1"/>
    <col min="6149" max="6149" width="14" style="952" customWidth="1"/>
    <col min="6150" max="6150" width="15.7109375" style="952" customWidth="1"/>
    <col min="6151" max="6153" width="20.7109375" style="952" customWidth="1"/>
    <col min="6154" max="6252" width="10.7109375" style="952" customWidth="1"/>
    <col min="6253" max="6400" width="9.140625" style="952"/>
    <col min="6401" max="6401" width="21" style="952" customWidth="1"/>
    <col min="6402" max="6402" width="10.7109375" style="952" customWidth="1"/>
    <col min="6403" max="6403" width="11.85546875" style="952" customWidth="1"/>
    <col min="6404" max="6404" width="13.7109375" style="952" customWidth="1"/>
    <col min="6405" max="6405" width="14" style="952" customWidth="1"/>
    <col min="6406" max="6406" width="15.7109375" style="952" customWidth="1"/>
    <col min="6407" max="6409" width="20.7109375" style="952" customWidth="1"/>
    <col min="6410" max="6508" width="10.7109375" style="952" customWidth="1"/>
    <col min="6509" max="6656" width="9.140625" style="952"/>
    <col min="6657" max="6657" width="21" style="952" customWidth="1"/>
    <col min="6658" max="6658" width="10.7109375" style="952" customWidth="1"/>
    <col min="6659" max="6659" width="11.85546875" style="952" customWidth="1"/>
    <col min="6660" max="6660" width="13.7109375" style="952" customWidth="1"/>
    <col min="6661" max="6661" width="14" style="952" customWidth="1"/>
    <col min="6662" max="6662" width="15.7109375" style="952" customWidth="1"/>
    <col min="6663" max="6665" width="20.7109375" style="952" customWidth="1"/>
    <col min="6666" max="6764" width="10.7109375" style="952" customWidth="1"/>
    <col min="6765" max="6912" width="9.140625" style="952"/>
    <col min="6913" max="6913" width="21" style="952" customWidth="1"/>
    <col min="6914" max="6914" width="10.7109375" style="952" customWidth="1"/>
    <col min="6915" max="6915" width="11.85546875" style="952" customWidth="1"/>
    <col min="6916" max="6916" width="13.7109375" style="952" customWidth="1"/>
    <col min="6917" max="6917" width="14" style="952" customWidth="1"/>
    <col min="6918" max="6918" width="15.7109375" style="952" customWidth="1"/>
    <col min="6919" max="6921" width="20.7109375" style="952" customWidth="1"/>
    <col min="6922" max="7020" width="10.7109375" style="952" customWidth="1"/>
    <col min="7021" max="7168" width="9.140625" style="952"/>
    <col min="7169" max="7169" width="21" style="952" customWidth="1"/>
    <col min="7170" max="7170" width="10.7109375" style="952" customWidth="1"/>
    <col min="7171" max="7171" width="11.85546875" style="952" customWidth="1"/>
    <col min="7172" max="7172" width="13.7109375" style="952" customWidth="1"/>
    <col min="7173" max="7173" width="14" style="952" customWidth="1"/>
    <col min="7174" max="7174" width="15.7109375" style="952" customWidth="1"/>
    <col min="7175" max="7177" width="20.7109375" style="952" customWidth="1"/>
    <col min="7178" max="7276" width="10.7109375" style="952" customWidth="1"/>
    <col min="7277" max="7424" width="9.140625" style="952"/>
    <col min="7425" max="7425" width="21" style="952" customWidth="1"/>
    <col min="7426" max="7426" width="10.7109375" style="952" customWidth="1"/>
    <col min="7427" max="7427" width="11.85546875" style="952" customWidth="1"/>
    <col min="7428" max="7428" width="13.7109375" style="952" customWidth="1"/>
    <col min="7429" max="7429" width="14" style="952" customWidth="1"/>
    <col min="7430" max="7430" width="15.7109375" style="952" customWidth="1"/>
    <col min="7431" max="7433" width="20.7109375" style="952" customWidth="1"/>
    <col min="7434" max="7532" width="10.7109375" style="952" customWidth="1"/>
    <col min="7533" max="7680" width="9.140625" style="952"/>
    <col min="7681" max="7681" width="21" style="952" customWidth="1"/>
    <col min="7682" max="7682" width="10.7109375" style="952" customWidth="1"/>
    <col min="7683" max="7683" width="11.85546875" style="952" customWidth="1"/>
    <col min="7684" max="7684" width="13.7109375" style="952" customWidth="1"/>
    <col min="7685" max="7685" width="14" style="952" customWidth="1"/>
    <col min="7686" max="7686" width="15.7109375" style="952" customWidth="1"/>
    <col min="7687" max="7689" width="20.7109375" style="952" customWidth="1"/>
    <col min="7690" max="7788" width="10.7109375" style="952" customWidth="1"/>
    <col min="7789" max="7936" width="9.140625" style="952"/>
    <col min="7937" max="7937" width="21" style="952" customWidth="1"/>
    <col min="7938" max="7938" width="10.7109375" style="952" customWidth="1"/>
    <col min="7939" max="7939" width="11.85546875" style="952" customWidth="1"/>
    <col min="7940" max="7940" width="13.7109375" style="952" customWidth="1"/>
    <col min="7941" max="7941" width="14" style="952" customWidth="1"/>
    <col min="7942" max="7942" width="15.7109375" style="952" customWidth="1"/>
    <col min="7943" max="7945" width="20.7109375" style="952" customWidth="1"/>
    <col min="7946" max="8044" width="10.7109375" style="952" customWidth="1"/>
    <col min="8045" max="8192" width="9.140625" style="952"/>
    <col min="8193" max="8193" width="21" style="952" customWidth="1"/>
    <col min="8194" max="8194" width="10.7109375" style="952" customWidth="1"/>
    <col min="8195" max="8195" width="11.85546875" style="952" customWidth="1"/>
    <col min="8196" max="8196" width="13.7109375" style="952" customWidth="1"/>
    <col min="8197" max="8197" width="14" style="952" customWidth="1"/>
    <col min="8198" max="8198" width="15.7109375" style="952" customWidth="1"/>
    <col min="8199" max="8201" width="20.7109375" style="952" customWidth="1"/>
    <col min="8202" max="8300" width="10.7109375" style="952" customWidth="1"/>
    <col min="8301" max="8448" width="9.140625" style="952"/>
    <col min="8449" max="8449" width="21" style="952" customWidth="1"/>
    <col min="8450" max="8450" width="10.7109375" style="952" customWidth="1"/>
    <col min="8451" max="8451" width="11.85546875" style="952" customWidth="1"/>
    <col min="8452" max="8452" width="13.7109375" style="952" customWidth="1"/>
    <col min="8453" max="8453" width="14" style="952" customWidth="1"/>
    <col min="8454" max="8454" width="15.7109375" style="952" customWidth="1"/>
    <col min="8455" max="8457" width="20.7109375" style="952" customWidth="1"/>
    <col min="8458" max="8556" width="10.7109375" style="952" customWidth="1"/>
    <col min="8557" max="8704" width="9.140625" style="952"/>
    <col min="8705" max="8705" width="21" style="952" customWidth="1"/>
    <col min="8706" max="8706" width="10.7109375" style="952" customWidth="1"/>
    <col min="8707" max="8707" width="11.85546875" style="952" customWidth="1"/>
    <col min="8708" max="8708" width="13.7109375" style="952" customWidth="1"/>
    <col min="8709" max="8709" width="14" style="952" customWidth="1"/>
    <col min="8710" max="8710" width="15.7109375" style="952" customWidth="1"/>
    <col min="8711" max="8713" width="20.7109375" style="952" customWidth="1"/>
    <col min="8714" max="8812" width="10.7109375" style="952" customWidth="1"/>
    <col min="8813" max="8960" width="9.140625" style="952"/>
    <col min="8961" max="8961" width="21" style="952" customWidth="1"/>
    <col min="8962" max="8962" width="10.7109375" style="952" customWidth="1"/>
    <col min="8963" max="8963" width="11.85546875" style="952" customWidth="1"/>
    <col min="8964" max="8964" width="13.7109375" style="952" customWidth="1"/>
    <col min="8965" max="8965" width="14" style="952" customWidth="1"/>
    <col min="8966" max="8966" width="15.7109375" style="952" customWidth="1"/>
    <col min="8967" max="8969" width="20.7109375" style="952" customWidth="1"/>
    <col min="8970" max="9068" width="10.7109375" style="952" customWidth="1"/>
    <col min="9069" max="9216" width="9.140625" style="952"/>
    <col min="9217" max="9217" width="21" style="952" customWidth="1"/>
    <col min="9218" max="9218" width="10.7109375" style="952" customWidth="1"/>
    <col min="9219" max="9219" width="11.85546875" style="952" customWidth="1"/>
    <col min="9220" max="9220" width="13.7109375" style="952" customWidth="1"/>
    <col min="9221" max="9221" width="14" style="952" customWidth="1"/>
    <col min="9222" max="9222" width="15.7109375" style="952" customWidth="1"/>
    <col min="9223" max="9225" width="20.7109375" style="952" customWidth="1"/>
    <col min="9226" max="9324" width="10.7109375" style="952" customWidth="1"/>
    <col min="9325" max="9472" width="9.140625" style="952"/>
    <col min="9473" max="9473" width="21" style="952" customWidth="1"/>
    <col min="9474" max="9474" width="10.7109375" style="952" customWidth="1"/>
    <col min="9475" max="9475" width="11.85546875" style="952" customWidth="1"/>
    <col min="9476" max="9476" width="13.7109375" style="952" customWidth="1"/>
    <col min="9477" max="9477" width="14" style="952" customWidth="1"/>
    <col min="9478" max="9478" width="15.7109375" style="952" customWidth="1"/>
    <col min="9479" max="9481" width="20.7109375" style="952" customWidth="1"/>
    <col min="9482" max="9580" width="10.7109375" style="952" customWidth="1"/>
    <col min="9581" max="9728" width="9.140625" style="952"/>
    <col min="9729" max="9729" width="21" style="952" customWidth="1"/>
    <col min="9730" max="9730" width="10.7109375" style="952" customWidth="1"/>
    <col min="9731" max="9731" width="11.85546875" style="952" customWidth="1"/>
    <col min="9732" max="9732" width="13.7109375" style="952" customWidth="1"/>
    <col min="9733" max="9733" width="14" style="952" customWidth="1"/>
    <col min="9734" max="9734" width="15.7109375" style="952" customWidth="1"/>
    <col min="9735" max="9737" width="20.7109375" style="952" customWidth="1"/>
    <col min="9738" max="9836" width="10.7109375" style="952" customWidth="1"/>
    <col min="9837" max="9984" width="9.140625" style="952"/>
    <col min="9985" max="9985" width="21" style="952" customWidth="1"/>
    <col min="9986" max="9986" width="10.7109375" style="952" customWidth="1"/>
    <col min="9987" max="9987" width="11.85546875" style="952" customWidth="1"/>
    <col min="9988" max="9988" width="13.7109375" style="952" customWidth="1"/>
    <col min="9989" max="9989" width="14" style="952" customWidth="1"/>
    <col min="9990" max="9990" width="15.7109375" style="952" customWidth="1"/>
    <col min="9991" max="9993" width="20.7109375" style="952" customWidth="1"/>
    <col min="9994" max="10092" width="10.7109375" style="952" customWidth="1"/>
    <col min="10093" max="10240" width="9.140625" style="952"/>
    <col min="10241" max="10241" width="21" style="952" customWidth="1"/>
    <col min="10242" max="10242" width="10.7109375" style="952" customWidth="1"/>
    <col min="10243" max="10243" width="11.85546875" style="952" customWidth="1"/>
    <col min="10244" max="10244" width="13.7109375" style="952" customWidth="1"/>
    <col min="10245" max="10245" width="14" style="952" customWidth="1"/>
    <col min="10246" max="10246" width="15.7109375" style="952" customWidth="1"/>
    <col min="10247" max="10249" width="20.7109375" style="952" customWidth="1"/>
    <col min="10250" max="10348" width="10.7109375" style="952" customWidth="1"/>
    <col min="10349" max="10496" width="9.140625" style="952"/>
    <col min="10497" max="10497" width="21" style="952" customWidth="1"/>
    <col min="10498" max="10498" width="10.7109375" style="952" customWidth="1"/>
    <col min="10499" max="10499" width="11.85546875" style="952" customWidth="1"/>
    <col min="10500" max="10500" width="13.7109375" style="952" customWidth="1"/>
    <col min="10501" max="10501" width="14" style="952" customWidth="1"/>
    <col min="10502" max="10502" width="15.7109375" style="952" customWidth="1"/>
    <col min="10503" max="10505" width="20.7109375" style="952" customWidth="1"/>
    <col min="10506" max="10604" width="10.7109375" style="952" customWidth="1"/>
    <col min="10605" max="10752" width="9.140625" style="952"/>
    <col min="10753" max="10753" width="21" style="952" customWidth="1"/>
    <col min="10754" max="10754" width="10.7109375" style="952" customWidth="1"/>
    <col min="10755" max="10755" width="11.85546875" style="952" customWidth="1"/>
    <col min="10756" max="10756" width="13.7109375" style="952" customWidth="1"/>
    <col min="10757" max="10757" width="14" style="952" customWidth="1"/>
    <col min="10758" max="10758" width="15.7109375" style="952" customWidth="1"/>
    <col min="10759" max="10761" width="20.7109375" style="952" customWidth="1"/>
    <col min="10762" max="10860" width="10.7109375" style="952" customWidth="1"/>
    <col min="10861" max="11008" width="9.140625" style="952"/>
    <col min="11009" max="11009" width="21" style="952" customWidth="1"/>
    <col min="11010" max="11010" width="10.7109375" style="952" customWidth="1"/>
    <col min="11011" max="11011" width="11.85546875" style="952" customWidth="1"/>
    <col min="11012" max="11012" width="13.7109375" style="952" customWidth="1"/>
    <col min="11013" max="11013" width="14" style="952" customWidth="1"/>
    <col min="11014" max="11014" width="15.7109375" style="952" customWidth="1"/>
    <col min="11015" max="11017" width="20.7109375" style="952" customWidth="1"/>
    <col min="11018" max="11116" width="10.7109375" style="952" customWidth="1"/>
    <col min="11117" max="11264" width="9.140625" style="952"/>
    <col min="11265" max="11265" width="21" style="952" customWidth="1"/>
    <col min="11266" max="11266" width="10.7109375" style="952" customWidth="1"/>
    <col min="11267" max="11267" width="11.85546875" style="952" customWidth="1"/>
    <col min="11268" max="11268" width="13.7109375" style="952" customWidth="1"/>
    <col min="11269" max="11269" width="14" style="952" customWidth="1"/>
    <col min="11270" max="11270" width="15.7109375" style="952" customWidth="1"/>
    <col min="11271" max="11273" width="20.7109375" style="952" customWidth="1"/>
    <col min="11274" max="11372" width="10.7109375" style="952" customWidth="1"/>
    <col min="11373" max="11520" width="9.140625" style="952"/>
    <col min="11521" max="11521" width="21" style="952" customWidth="1"/>
    <col min="11522" max="11522" width="10.7109375" style="952" customWidth="1"/>
    <col min="11523" max="11523" width="11.85546875" style="952" customWidth="1"/>
    <col min="11524" max="11524" width="13.7109375" style="952" customWidth="1"/>
    <col min="11525" max="11525" width="14" style="952" customWidth="1"/>
    <col min="11526" max="11526" width="15.7109375" style="952" customWidth="1"/>
    <col min="11527" max="11529" width="20.7109375" style="952" customWidth="1"/>
    <col min="11530" max="11628" width="10.7109375" style="952" customWidth="1"/>
    <col min="11629" max="11776" width="9.140625" style="952"/>
    <col min="11777" max="11777" width="21" style="952" customWidth="1"/>
    <col min="11778" max="11778" width="10.7109375" style="952" customWidth="1"/>
    <col min="11779" max="11779" width="11.85546875" style="952" customWidth="1"/>
    <col min="11780" max="11780" width="13.7109375" style="952" customWidth="1"/>
    <col min="11781" max="11781" width="14" style="952" customWidth="1"/>
    <col min="11782" max="11782" width="15.7109375" style="952" customWidth="1"/>
    <col min="11783" max="11785" width="20.7109375" style="952" customWidth="1"/>
    <col min="11786" max="11884" width="10.7109375" style="952" customWidth="1"/>
    <col min="11885" max="12032" width="9.140625" style="952"/>
    <col min="12033" max="12033" width="21" style="952" customWidth="1"/>
    <col min="12034" max="12034" width="10.7109375" style="952" customWidth="1"/>
    <col min="12035" max="12035" width="11.85546875" style="952" customWidth="1"/>
    <col min="12036" max="12036" width="13.7109375" style="952" customWidth="1"/>
    <col min="12037" max="12037" width="14" style="952" customWidth="1"/>
    <col min="12038" max="12038" width="15.7109375" style="952" customWidth="1"/>
    <col min="12039" max="12041" width="20.7109375" style="952" customWidth="1"/>
    <col min="12042" max="12140" width="10.7109375" style="952" customWidth="1"/>
    <col min="12141" max="12288" width="9.140625" style="952"/>
    <col min="12289" max="12289" width="21" style="952" customWidth="1"/>
    <col min="12290" max="12290" width="10.7109375" style="952" customWidth="1"/>
    <col min="12291" max="12291" width="11.85546875" style="952" customWidth="1"/>
    <col min="12292" max="12292" width="13.7109375" style="952" customWidth="1"/>
    <col min="12293" max="12293" width="14" style="952" customWidth="1"/>
    <col min="12294" max="12294" width="15.7109375" style="952" customWidth="1"/>
    <col min="12295" max="12297" width="20.7109375" style="952" customWidth="1"/>
    <col min="12298" max="12396" width="10.7109375" style="952" customWidth="1"/>
    <col min="12397" max="12544" width="9.140625" style="952"/>
    <col min="12545" max="12545" width="21" style="952" customWidth="1"/>
    <col min="12546" max="12546" width="10.7109375" style="952" customWidth="1"/>
    <col min="12547" max="12547" width="11.85546875" style="952" customWidth="1"/>
    <col min="12548" max="12548" width="13.7109375" style="952" customWidth="1"/>
    <col min="12549" max="12549" width="14" style="952" customWidth="1"/>
    <col min="12550" max="12550" width="15.7109375" style="952" customWidth="1"/>
    <col min="12551" max="12553" width="20.7109375" style="952" customWidth="1"/>
    <col min="12554" max="12652" width="10.7109375" style="952" customWidth="1"/>
    <col min="12653" max="12800" width="9.140625" style="952"/>
    <col min="12801" max="12801" width="21" style="952" customWidth="1"/>
    <col min="12802" max="12802" width="10.7109375" style="952" customWidth="1"/>
    <col min="12803" max="12803" width="11.85546875" style="952" customWidth="1"/>
    <col min="12804" max="12804" width="13.7109375" style="952" customWidth="1"/>
    <col min="12805" max="12805" width="14" style="952" customWidth="1"/>
    <col min="12806" max="12806" width="15.7109375" style="952" customWidth="1"/>
    <col min="12807" max="12809" width="20.7109375" style="952" customWidth="1"/>
    <col min="12810" max="12908" width="10.7109375" style="952" customWidth="1"/>
    <col min="12909" max="13056" width="9.140625" style="952"/>
    <col min="13057" max="13057" width="21" style="952" customWidth="1"/>
    <col min="13058" max="13058" width="10.7109375" style="952" customWidth="1"/>
    <col min="13059" max="13059" width="11.85546875" style="952" customWidth="1"/>
    <col min="13060" max="13060" width="13.7109375" style="952" customWidth="1"/>
    <col min="13061" max="13061" width="14" style="952" customWidth="1"/>
    <col min="13062" max="13062" width="15.7109375" style="952" customWidth="1"/>
    <col min="13063" max="13065" width="20.7109375" style="952" customWidth="1"/>
    <col min="13066" max="13164" width="10.7109375" style="952" customWidth="1"/>
    <col min="13165" max="13312" width="9.140625" style="952"/>
    <col min="13313" max="13313" width="21" style="952" customWidth="1"/>
    <col min="13314" max="13314" width="10.7109375" style="952" customWidth="1"/>
    <col min="13315" max="13315" width="11.85546875" style="952" customWidth="1"/>
    <col min="13316" max="13316" width="13.7109375" style="952" customWidth="1"/>
    <col min="13317" max="13317" width="14" style="952" customWidth="1"/>
    <col min="13318" max="13318" width="15.7109375" style="952" customWidth="1"/>
    <col min="13319" max="13321" width="20.7109375" style="952" customWidth="1"/>
    <col min="13322" max="13420" width="10.7109375" style="952" customWidth="1"/>
    <col min="13421" max="13568" width="9.140625" style="952"/>
    <col min="13569" max="13569" width="21" style="952" customWidth="1"/>
    <col min="13570" max="13570" width="10.7109375" style="952" customWidth="1"/>
    <col min="13571" max="13571" width="11.85546875" style="952" customWidth="1"/>
    <col min="13572" max="13572" width="13.7109375" style="952" customWidth="1"/>
    <col min="13573" max="13573" width="14" style="952" customWidth="1"/>
    <col min="13574" max="13574" width="15.7109375" style="952" customWidth="1"/>
    <col min="13575" max="13577" width="20.7109375" style="952" customWidth="1"/>
    <col min="13578" max="13676" width="10.7109375" style="952" customWidth="1"/>
    <col min="13677" max="13824" width="9.140625" style="952"/>
    <col min="13825" max="13825" width="21" style="952" customWidth="1"/>
    <col min="13826" max="13826" width="10.7109375" style="952" customWidth="1"/>
    <col min="13827" max="13827" width="11.85546875" style="952" customWidth="1"/>
    <col min="13828" max="13828" width="13.7109375" style="952" customWidth="1"/>
    <col min="13829" max="13829" width="14" style="952" customWidth="1"/>
    <col min="13830" max="13830" width="15.7109375" style="952" customWidth="1"/>
    <col min="13831" max="13833" width="20.7109375" style="952" customWidth="1"/>
    <col min="13834" max="13932" width="10.7109375" style="952" customWidth="1"/>
    <col min="13933" max="14080" width="9.140625" style="952"/>
    <col min="14081" max="14081" width="21" style="952" customWidth="1"/>
    <col min="14082" max="14082" width="10.7109375" style="952" customWidth="1"/>
    <col min="14083" max="14083" width="11.85546875" style="952" customWidth="1"/>
    <col min="14084" max="14084" width="13.7109375" style="952" customWidth="1"/>
    <col min="14085" max="14085" width="14" style="952" customWidth="1"/>
    <col min="14086" max="14086" width="15.7109375" style="952" customWidth="1"/>
    <col min="14087" max="14089" width="20.7109375" style="952" customWidth="1"/>
    <col min="14090" max="14188" width="10.7109375" style="952" customWidth="1"/>
    <col min="14189" max="14336" width="9.140625" style="952"/>
    <col min="14337" max="14337" width="21" style="952" customWidth="1"/>
    <col min="14338" max="14338" width="10.7109375" style="952" customWidth="1"/>
    <col min="14339" max="14339" width="11.85546875" style="952" customWidth="1"/>
    <col min="14340" max="14340" width="13.7109375" style="952" customWidth="1"/>
    <col min="14341" max="14341" width="14" style="952" customWidth="1"/>
    <col min="14342" max="14342" width="15.7109375" style="952" customWidth="1"/>
    <col min="14343" max="14345" width="20.7109375" style="952" customWidth="1"/>
    <col min="14346" max="14444" width="10.7109375" style="952" customWidth="1"/>
    <col min="14445" max="14592" width="9.140625" style="952"/>
    <col min="14593" max="14593" width="21" style="952" customWidth="1"/>
    <col min="14594" max="14594" width="10.7109375" style="952" customWidth="1"/>
    <col min="14595" max="14595" width="11.85546875" style="952" customWidth="1"/>
    <col min="14596" max="14596" width="13.7109375" style="952" customWidth="1"/>
    <col min="14597" max="14597" width="14" style="952" customWidth="1"/>
    <col min="14598" max="14598" width="15.7109375" style="952" customWidth="1"/>
    <col min="14599" max="14601" width="20.7109375" style="952" customWidth="1"/>
    <col min="14602" max="14700" width="10.7109375" style="952" customWidth="1"/>
    <col min="14701" max="14848" width="9.140625" style="952"/>
    <col min="14849" max="14849" width="21" style="952" customWidth="1"/>
    <col min="14850" max="14850" width="10.7109375" style="952" customWidth="1"/>
    <col min="14851" max="14851" width="11.85546875" style="952" customWidth="1"/>
    <col min="14852" max="14852" width="13.7109375" style="952" customWidth="1"/>
    <col min="14853" max="14853" width="14" style="952" customWidth="1"/>
    <col min="14854" max="14854" width="15.7109375" style="952" customWidth="1"/>
    <col min="14855" max="14857" width="20.7109375" style="952" customWidth="1"/>
    <col min="14858" max="14956" width="10.7109375" style="952" customWidth="1"/>
    <col min="14957" max="15104" width="9.140625" style="952"/>
    <col min="15105" max="15105" width="21" style="952" customWidth="1"/>
    <col min="15106" max="15106" width="10.7109375" style="952" customWidth="1"/>
    <col min="15107" max="15107" width="11.85546875" style="952" customWidth="1"/>
    <col min="15108" max="15108" width="13.7109375" style="952" customWidth="1"/>
    <col min="15109" max="15109" width="14" style="952" customWidth="1"/>
    <col min="15110" max="15110" width="15.7109375" style="952" customWidth="1"/>
    <col min="15111" max="15113" width="20.7109375" style="952" customWidth="1"/>
    <col min="15114" max="15212" width="10.7109375" style="952" customWidth="1"/>
    <col min="15213" max="15360" width="9.140625" style="952"/>
    <col min="15361" max="15361" width="21" style="952" customWidth="1"/>
    <col min="15362" max="15362" width="10.7109375" style="952" customWidth="1"/>
    <col min="15363" max="15363" width="11.85546875" style="952" customWidth="1"/>
    <col min="15364" max="15364" width="13.7109375" style="952" customWidth="1"/>
    <col min="15365" max="15365" width="14" style="952" customWidth="1"/>
    <col min="15366" max="15366" width="15.7109375" style="952" customWidth="1"/>
    <col min="15367" max="15369" width="20.7109375" style="952" customWidth="1"/>
    <col min="15370" max="15468" width="10.7109375" style="952" customWidth="1"/>
    <col min="15469" max="15616" width="9.140625" style="952"/>
    <col min="15617" max="15617" width="21" style="952" customWidth="1"/>
    <col min="15618" max="15618" width="10.7109375" style="952" customWidth="1"/>
    <col min="15619" max="15619" width="11.85546875" style="952" customWidth="1"/>
    <col min="15620" max="15620" width="13.7109375" style="952" customWidth="1"/>
    <col min="15621" max="15621" width="14" style="952" customWidth="1"/>
    <col min="15622" max="15622" width="15.7109375" style="952" customWidth="1"/>
    <col min="15623" max="15625" width="20.7109375" style="952" customWidth="1"/>
    <col min="15626" max="15724" width="10.7109375" style="952" customWidth="1"/>
    <col min="15725" max="15872" width="9.140625" style="952"/>
    <col min="15873" max="15873" width="21" style="952" customWidth="1"/>
    <col min="15874" max="15874" width="10.7109375" style="952" customWidth="1"/>
    <col min="15875" max="15875" width="11.85546875" style="952" customWidth="1"/>
    <col min="15876" max="15876" width="13.7109375" style="952" customWidth="1"/>
    <col min="15877" max="15877" width="14" style="952" customWidth="1"/>
    <col min="15878" max="15878" width="15.7109375" style="952" customWidth="1"/>
    <col min="15879" max="15881" width="20.7109375" style="952" customWidth="1"/>
    <col min="15882" max="15980" width="10.7109375" style="952" customWidth="1"/>
    <col min="15981" max="16128" width="9.140625" style="952"/>
    <col min="16129" max="16129" width="21" style="952" customWidth="1"/>
    <col min="16130" max="16130" width="10.7109375" style="952" customWidth="1"/>
    <col min="16131" max="16131" width="11.85546875" style="952" customWidth="1"/>
    <col min="16132" max="16132" width="13.7109375" style="952" customWidth="1"/>
    <col min="16133" max="16133" width="14" style="952" customWidth="1"/>
    <col min="16134" max="16134" width="15.7109375" style="952" customWidth="1"/>
    <col min="16135" max="16137" width="20.7109375" style="952" customWidth="1"/>
    <col min="16138" max="16236" width="10.7109375" style="952" customWidth="1"/>
    <col min="16237" max="16384" width="9.140625" style="952"/>
  </cols>
  <sheetData>
    <row r="1" spans="1:10" ht="17.25" customHeight="1">
      <c r="A1" s="1921" t="s">
        <v>1737</v>
      </c>
      <c r="B1" s="1786"/>
      <c r="C1" s="1786"/>
      <c r="D1" s="1786"/>
      <c r="E1" s="1786"/>
    </row>
    <row r="2" spans="1:10" ht="21" customHeight="1">
      <c r="A2" s="2091" t="s">
        <v>1075</v>
      </c>
      <c r="B2" s="2091"/>
      <c r="C2" s="2091"/>
      <c r="D2" s="2091"/>
      <c r="E2" s="2091"/>
    </row>
    <row r="3" spans="1:10" ht="23.25" customHeight="1">
      <c r="A3" s="2063" t="s">
        <v>1076</v>
      </c>
      <c r="B3" s="2063"/>
      <c r="C3" s="2063"/>
      <c r="D3" s="2063"/>
      <c r="E3" s="2063"/>
      <c r="F3" s="2063"/>
    </row>
    <row r="4" spans="1:10" ht="12.95" customHeight="1">
      <c r="A4" s="949">
        <v>2016</v>
      </c>
      <c r="B4" s="950"/>
      <c r="C4" s="950"/>
      <c r="F4" s="1101" t="s">
        <v>673</v>
      </c>
      <c r="G4" s="950"/>
      <c r="H4" s="950"/>
      <c r="I4" s="1101"/>
      <c r="J4" s="950"/>
    </row>
    <row r="5" spans="1:10" ht="33" customHeight="1">
      <c r="A5" s="1339" t="s">
        <v>1045</v>
      </c>
      <c r="B5" s="1340" t="s">
        <v>1054</v>
      </c>
      <c r="C5" s="1341" t="s">
        <v>1055</v>
      </c>
      <c r="D5" s="1341" t="s">
        <v>1072</v>
      </c>
      <c r="E5" s="1341" t="s">
        <v>1073</v>
      </c>
      <c r="F5" s="1341" t="s">
        <v>1074</v>
      </c>
      <c r="G5" s="1332"/>
      <c r="H5" s="1332"/>
      <c r="I5" s="1332"/>
      <c r="J5" s="1332"/>
    </row>
    <row r="6" spans="1:10" ht="12.95" customHeight="1">
      <c r="D6" s="950"/>
      <c r="F6" s="950"/>
      <c r="G6" s="950"/>
      <c r="H6" s="950"/>
      <c r="I6" s="950"/>
      <c r="J6" s="950"/>
    </row>
    <row r="7" spans="1:10" s="954" customFormat="1" ht="12.95" customHeight="1">
      <c r="A7" s="826" t="s">
        <v>0</v>
      </c>
      <c r="B7" s="853">
        <v>1271</v>
      </c>
      <c r="C7" s="853">
        <v>23035.000000000011</v>
      </c>
      <c r="D7" s="853">
        <v>15232837.999999993</v>
      </c>
      <c r="E7" s="853">
        <v>12943761.000000002</v>
      </c>
      <c r="F7" s="853">
        <v>4828038.9198777592</v>
      </c>
      <c r="G7" s="1334"/>
      <c r="H7" s="1334"/>
      <c r="I7" s="1334"/>
      <c r="J7" s="1334"/>
    </row>
    <row r="8" spans="1:10" s="954" customFormat="1" ht="12.95" customHeight="1">
      <c r="A8" s="826"/>
      <c r="G8" s="1334"/>
      <c r="H8" s="1334"/>
      <c r="I8" s="1334"/>
      <c r="J8" s="1334"/>
    </row>
    <row r="9" spans="1:10" ht="12.95" customHeight="1">
      <c r="A9" s="952" t="s">
        <v>1046</v>
      </c>
      <c r="B9" s="853">
        <v>443</v>
      </c>
      <c r="C9" s="854">
        <v>17516.000000000004</v>
      </c>
      <c r="D9" s="854">
        <v>4208680.9999999972</v>
      </c>
      <c r="E9" s="854">
        <v>3869973.9999999953</v>
      </c>
      <c r="F9" s="854">
        <v>947444.75973185676</v>
      </c>
      <c r="G9" s="1334"/>
      <c r="H9" s="1334"/>
      <c r="I9" s="1334"/>
      <c r="J9" s="1334"/>
    </row>
    <row r="10" spans="1:10" s="954" customFormat="1" ht="12.95" customHeight="1">
      <c r="A10" s="952" t="s">
        <v>1047</v>
      </c>
      <c r="B10" s="990">
        <v>618</v>
      </c>
      <c r="C10" s="883">
        <v>4355.0000000000027</v>
      </c>
      <c r="D10" s="883">
        <v>9386828.9999999981</v>
      </c>
      <c r="E10" s="953">
        <v>7504565.0000000019</v>
      </c>
      <c r="F10" s="969">
        <v>3355139.8268125691</v>
      </c>
      <c r="G10" s="1334"/>
      <c r="H10" s="1334"/>
      <c r="I10" s="1334"/>
      <c r="J10" s="1334"/>
    </row>
    <row r="11" spans="1:10" ht="12.95" customHeight="1">
      <c r="A11" s="952" t="s">
        <v>1048</v>
      </c>
      <c r="B11" s="990">
        <v>153</v>
      </c>
      <c r="C11" s="883">
        <v>1063.0000000000002</v>
      </c>
      <c r="D11" s="883">
        <v>1319777.9999999986</v>
      </c>
      <c r="E11" s="953">
        <v>1284792.9999999995</v>
      </c>
      <c r="F11" s="969">
        <v>426757.33333333337</v>
      </c>
      <c r="G11" s="1334"/>
      <c r="H11" s="1334"/>
      <c r="I11" s="1334"/>
      <c r="J11" s="1334"/>
    </row>
    <row r="12" spans="1:10" ht="12.95" customHeight="1">
      <c r="A12" s="952" t="s">
        <v>1049</v>
      </c>
      <c r="B12" s="990">
        <v>36</v>
      </c>
      <c r="C12" s="883">
        <v>43.000000000000007</v>
      </c>
      <c r="D12" s="883">
        <v>106108.99999999999</v>
      </c>
      <c r="E12" s="953">
        <v>81511.000000000015</v>
      </c>
      <c r="F12" s="969">
        <v>26853.000000000004</v>
      </c>
      <c r="G12" s="988"/>
      <c r="H12" s="988"/>
      <c r="I12" s="988"/>
      <c r="J12" s="988"/>
    </row>
    <row r="13" spans="1:10" ht="12.95" customHeight="1">
      <c r="A13" s="952" t="s">
        <v>1050</v>
      </c>
      <c r="B13" s="990">
        <v>21</v>
      </c>
      <c r="C13" s="883">
        <v>58</v>
      </c>
      <c r="D13" s="883">
        <v>211441.00000000003</v>
      </c>
      <c r="E13" s="953">
        <v>202918.00000000003</v>
      </c>
      <c r="F13" s="969">
        <v>71844</v>
      </c>
      <c r="G13" s="1335"/>
      <c r="H13" s="1335"/>
      <c r="I13" s="1335"/>
      <c r="J13" s="1335"/>
    </row>
    <row r="14" spans="1:10" s="954" customFormat="1" ht="6.95" customHeight="1" thickBot="1">
      <c r="A14" s="984"/>
      <c r="B14" s="984"/>
      <c r="C14" s="984"/>
      <c r="D14" s="984"/>
      <c r="E14" s="984"/>
      <c r="F14" s="984"/>
    </row>
    <row r="15" spans="1:10" s="954" customFormat="1" ht="3.75" customHeight="1" thickTop="1">
      <c r="A15" s="987"/>
      <c r="B15" s="987"/>
      <c r="C15" s="987"/>
      <c r="D15" s="987"/>
      <c r="E15" s="987"/>
      <c r="F15" s="987"/>
    </row>
    <row r="16" spans="1:10" s="1331" customFormat="1" ht="12.95" customHeight="1">
      <c r="A16" s="1346" t="s">
        <v>1036</v>
      </c>
      <c r="B16" s="1346"/>
      <c r="C16" s="1346"/>
      <c r="D16" s="1346"/>
      <c r="E16" s="1346"/>
    </row>
    <row r="17" spans="1:5" ht="9" customHeight="1">
      <c r="B17" s="883"/>
      <c r="C17" s="883"/>
      <c r="D17" s="883"/>
    </row>
    <row r="18" spans="1:5" ht="12" customHeight="1">
      <c r="A18" s="1086" t="s">
        <v>691</v>
      </c>
      <c r="B18" s="827"/>
      <c r="C18" s="827"/>
      <c r="D18" s="950"/>
    </row>
    <row r="19" spans="1:5" ht="11.25" customHeight="1">
      <c r="A19" s="1337" t="s">
        <v>1051</v>
      </c>
      <c r="B19" s="827"/>
      <c r="C19" s="827"/>
      <c r="D19" s="950"/>
    </row>
    <row r="20" spans="1:5" ht="11.25" customHeight="1">
      <c r="A20" s="1337" t="s">
        <v>1066</v>
      </c>
      <c r="B20" s="883"/>
      <c r="C20" s="883"/>
      <c r="D20" s="883"/>
      <c r="E20" s="883"/>
    </row>
    <row r="21" spans="1:5" ht="20.100000000000001" customHeight="1">
      <c r="D21" s="950"/>
    </row>
    <row r="22" spans="1:5" ht="20.100000000000001" customHeight="1">
      <c r="D22" s="950"/>
    </row>
    <row r="23" spans="1:5" ht="20.100000000000001" customHeight="1">
      <c r="D23" s="950"/>
    </row>
    <row r="24" spans="1:5" ht="20.100000000000001" customHeight="1">
      <c r="D24" s="950"/>
    </row>
    <row r="25" spans="1:5" ht="20.100000000000001" customHeight="1">
      <c r="D25" s="950"/>
    </row>
    <row r="26" spans="1:5" ht="20.100000000000001" customHeight="1">
      <c r="D26" s="950"/>
    </row>
    <row r="27" spans="1:5" ht="20.100000000000001" customHeight="1">
      <c r="D27" s="950"/>
    </row>
    <row r="28" spans="1:5" ht="20.100000000000001" customHeight="1">
      <c r="D28" s="950"/>
    </row>
    <row r="29" spans="1:5" ht="20.100000000000001" customHeight="1">
      <c r="D29" s="950"/>
    </row>
    <row r="30" spans="1:5" ht="20.100000000000001" customHeight="1">
      <c r="D30" s="950"/>
    </row>
    <row r="31" spans="1:5" ht="20.100000000000001" customHeight="1">
      <c r="D31" s="950"/>
    </row>
    <row r="32" spans="1:5" ht="20.100000000000001" customHeight="1">
      <c r="D32" s="950"/>
    </row>
    <row r="33" spans="4:4" ht="20.100000000000001" customHeight="1">
      <c r="D33" s="950"/>
    </row>
    <row r="34" spans="4:4" ht="20.100000000000001" customHeight="1">
      <c r="D34" s="950"/>
    </row>
    <row r="35" spans="4:4" ht="20.100000000000001" customHeight="1">
      <c r="D35" s="950"/>
    </row>
    <row r="36" spans="4:4" ht="20.100000000000001" customHeight="1">
      <c r="D36" s="950"/>
    </row>
    <row r="37" spans="4:4" ht="20.100000000000001" customHeight="1">
      <c r="D37" s="950"/>
    </row>
    <row r="38" spans="4:4" ht="20.100000000000001" customHeight="1">
      <c r="D38" s="950"/>
    </row>
    <row r="39" spans="4:4" ht="20.100000000000001" customHeight="1">
      <c r="D39" s="950"/>
    </row>
    <row r="40" spans="4:4" ht="20.100000000000001" customHeight="1">
      <c r="D40" s="950"/>
    </row>
    <row r="41" spans="4:4" ht="20.100000000000001" customHeight="1">
      <c r="D41" s="950"/>
    </row>
    <row r="42" spans="4:4" ht="20.100000000000001" customHeight="1">
      <c r="D42" s="950"/>
    </row>
    <row r="43" spans="4:4" ht="20.100000000000001" customHeight="1">
      <c r="D43" s="950"/>
    </row>
    <row r="44" spans="4:4" ht="20.100000000000001" customHeight="1">
      <c r="D44" s="950"/>
    </row>
    <row r="45" spans="4:4" ht="20.100000000000001" customHeight="1">
      <c r="D45" s="950"/>
    </row>
    <row r="46" spans="4:4" ht="20.100000000000001" customHeight="1">
      <c r="D46" s="950"/>
    </row>
    <row r="47" spans="4:4" ht="20.100000000000001" customHeight="1">
      <c r="D47" s="950"/>
    </row>
    <row r="48" spans="4:4" ht="20.100000000000001" customHeight="1">
      <c r="D48" s="950"/>
    </row>
    <row r="49" spans="4:4" ht="20.100000000000001" customHeight="1">
      <c r="D49" s="950"/>
    </row>
    <row r="50" spans="4:4" ht="20.100000000000001" customHeight="1">
      <c r="D50" s="950"/>
    </row>
    <row r="51" spans="4:4" ht="20.100000000000001" customHeight="1">
      <c r="D51" s="950"/>
    </row>
    <row r="52" spans="4:4" ht="20.100000000000001" customHeight="1">
      <c r="D52" s="950"/>
    </row>
    <row r="53" spans="4:4" ht="20.100000000000001" customHeight="1">
      <c r="D53" s="950"/>
    </row>
    <row r="54" spans="4:4" ht="20.100000000000001" customHeight="1">
      <c r="D54" s="950"/>
    </row>
    <row r="55" spans="4:4" ht="20.100000000000001" customHeight="1">
      <c r="D55" s="950"/>
    </row>
    <row r="56" spans="4:4" ht="20.100000000000001" customHeight="1">
      <c r="D56" s="950"/>
    </row>
    <row r="57" spans="4:4" ht="20.100000000000001" customHeight="1">
      <c r="D57" s="950"/>
    </row>
    <row r="58" spans="4:4" ht="20.100000000000001" customHeight="1">
      <c r="D58" s="950"/>
    </row>
    <row r="59" spans="4:4" ht="20.100000000000001" customHeight="1">
      <c r="D59" s="950"/>
    </row>
    <row r="60" spans="4:4" ht="20.100000000000001" customHeight="1">
      <c r="D60" s="950"/>
    </row>
    <row r="61" spans="4:4" ht="20.100000000000001" customHeight="1">
      <c r="D61" s="950"/>
    </row>
    <row r="62" spans="4:4" ht="20.100000000000001" customHeight="1">
      <c r="D62" s="950"/>
    </row>
    <row r="63" spans="4:4" ht="20.100000000000001" customHeight="1">
      <c r="D63" s="950"/>
    </row>
    <row r="64" spans="4:4" ht="20.100000000000001" customHeight="1">
      <c r="D64" s="950"/>
    </row>
    <row r="65" spans="4:4" ht="20.100000000000001" customHeight="1">
      <c r="D65" s="950"/>
    </row>
    <row r="66" spans="4:4" ht="20.100000000000001" customHeight="1">
      <c r="D66" s="950"/>
    </row>
    <row r="67" spans="4:4" ht="20.100000000000001" customHeight="1">
      <c r="D67" s="950"/>
    </row>
    <row r="68" spans="4:4" ht="20.100000000000001" customHeight="1">
      <c r="D68" s="950"/>
    </row>
    <row r="69" spans="4:4" ht="20.100000000000001" customHeight="1">
      <c r="D69" s="950"/>
    </row>
    <row r="70" spans="4:4" ht="20.100000000000001" customHeight="1">
      <c r="D70" s="950"/>
    </row>
    <row r="71" spans="4:4" ht="20.100000000000001" customHeight="1">
      <c r="D71" s="950"/>
    </row>
    <row r="72" spans="4:4" ht="20.100000000000001" customHeight="1">
      <c r="D72" s="950"/>
    </row>
    <row r="73" spans="4:4" ht="20.100000000000001" customHeight="1">
      <c r="D73" s="950"/>
    </row>
    <row r="74" spans="4:4" ht="20.100000000000001" customHeight="1">
      <c r="D74" s="950"/>
    </row>
    <row r="75" spans="4:4" ht="20.100000000000001" customHeight="1">
      <c r="D75" s="950"/>
    </row>
    <row r="76" spans="4:4" ht="20.100000000000001" customHeight="1">
      <c r="D76" s="950"/>
    </row>
    <row r="77" spans="4:4" ht="20.100000000000001" customHeight="1">
      <c r="D77" s="950"/>
    </row>
    <row r="78" spans="4:4" ht="20.100000000000001" customHeight="1">
      <c r="D78" s="950"/>
    </row>
    <row r="79" spans="4:4" ht="20.100000000000001" customHeight="1">
      <c r="D79" s="950"/>
    </row>
    <row r="80" spans="4:4" ht="20.100000000000001" customHeight="1">
      <c r="D80" s="950"/>
    </row>
    <row r="81" spans="4:4" ht="20.100000000000001" customHeight="1">
      <c r="D81" s="950"/>
    </row>
    <row r="82" spans="4:4" ht="20.100000000000001" customHeight="1">
      <c r="D82" s="950"/>
    </row>
    <row r="83" spans="4:4" ht="20.100000000000001" customHeight="1">
      <c r="D83" s="950"/>
    </row>
    <row r="84" spans="4:4" ht="20.100000000000001" customHeight="1">
      <c r="D84" s="950"/>
    </row>
    <row r="85" spans="4:4" ht="20.100000000000001" customHeight="1">
      <c r="D85" s="950"/>
    </row>
    <row r="86" spans="4:4" ht="20.100000000000001" customHeight="1">
      <c r="D86" s="950"/>
    </row>
    <row r="87" spans="4:4" ht="20.100000000000001" customHeight="1">
      <c r="D87" s="950"/>
    </row>
    <row r="88" spans="4:4" ht="20.100000000000001" customHeight="1">
      <c r="D88" s="950"/>
    </row>
    <row r="89" spans="4:4" ht="20.100000000000001" customHeight="1">
      <c r="D89" s="950"/>
    </row>
    <row r="90" spans="4:4" ht="20.100000000000001" customHeight="1">
      <c r="D90" s="950"/>
    </row>
    <row r="91" spans="4:4" ht="20.100000000000001" customHeight="1">
      <c r="D91" s="950"/>
    </row>
    <row r="92" spans="4:4" ht="20.100000000000001" customHeight="1">
      <c r="D92" s="950"/>
    </row>
    <row r="93" spans="4:4" ht="20.100000000000001" customHeight="1">
      <c r="D93" s="950"/>
    </row>
    <row r="94" spans="4:4" ht="20.100000000000001" customHeight="1">
      <c r="D94" s="950"/>
    </row>
    <row r="95" spans="4:4" ht="20.100000000000001" customHeight="1">
      <c r="D95" s="950"/>
    </row>
    <row r="96" spans="4:4" ht="20.100000000000001" customHeight="1">
      <c r="D96" s="950"/>
    </row>
    <row r="97" spans="4:4" ht="20.100000000000001" customHeight="1">
      <c r="D97" s="950"/>
    </row>
    <row r="98" spans="4:4" ht="20.100000000000001" customHeight="1">
      <c r="D98" s="950"/>
    </row>
    <row r="99" spans="4:4" ht="20.100000000000001" customHeight="1">
      <c r="D99" s="950"/>
    </row>
    <row r="100" spans="4:4" ht="20.100000000000001" customHeight="1">
      <c r="D100" s="950"/>
    </row>
    <row r="101" spans="4:4" ht="20.100000000000001" customHeight="1">
      <c r="D101" s="950"/>
    </row>
    <row r="102" spans="4:4" ht="20.100000000000001" customHeight="1">
      <c r="D102" s="950"/>
    </row>
    <row r="103" spans="4:4" ht="20.100000000000001" customHeight="1">
      <c r="D103" s="950"/>
    </row>
    <row r="104" spans="4:4" ht="20.100000000000001" customHeight="1">
      <c r="D104" s="950"/>
    </row>
    <row r="105" spans="4:4" ht="20.100000000000001" customHeight="1">
      <c r="D105" s="950"/>
    </row>
    <row r="106" spans="4:4" ht="20.100000000000001" customHeight="1">
      <c r="D106" s="950"/>
    </row>
    <row r="107" spans="4:4" ht="20.100000000000001" customHeight="1">
      <c r="D107" s="950"/>
    </row>
    <row r="108" spans="4:4" ht="20.100000000000001" customHeight="1">
      <c r="D108" s="950"/>
    </row>
    <row r="109" spans="4:4" ht="20.100000000000001" customHeight="1">
      <c r="D109" s="950"/>
    </row>
    <row r="110" spans="4:4" ht="20.100000000000001" customHeight="1">
      <c r="D110" s="950"/>
    </row>
    <row r="111" spans="4:4" ht="20.100000000000001" customHeight="1">
      <c r="D111" s="950"/>
    </row>
    <row r="112" spans="4:4" ht="20.100000000000001" customHeight="1">
      <c r="D112" s="950"/>
    </row>
    <row r="113" spans="4:4" ht="20.100000000000001" customHeight="1">
      <c r="D113" s="950"/>
    </row>
    <row r="114" spans="4:4" ht="20.100000000000001" customHeight="1">
      <c r="D114" s="950"/>
    </row>
    <row r="115" spans="4:4" ht="20.100000000000001" customHeight="1">
      <c r="D115" s="950"/>
    </row>
    <row r="116" spans="4:4" ht="20.100000000000001" customHeight="1">
      <c r="D116" s="950"/>
    </row>
    <row r="117" spans="4:4" ht="20.100000000000001" customHeight="1">
      <c r="D117" s="950"/>
    </row>
    <row r="118" spans="4:4" ht="20.100000000000001" customHeight="1">
      <c r="D118" s="950"/>
    </row>
    <row r="119" spans="4:4" ht="20.100000000000001" customHeight="1">
      <c r="D119" s="950"/>
    </row>
    <row r="120" spans="4:4" ht="20.100000000000001" customHeight="1">
      <c r="D120" s="950"/>
    </row>
    <row r="121" spans="4:4" ht="20.100000000000001" customHeight="1">
      <c r="D121" s="950"/>
    </row>
    <row r="122" spans="4:4" ht="20.100000000000001" customHeight="1">
      <c r="D122" s="950"/>
    </row>
    <row r="123" spans="4:4" ht="20.100000000000001" customHeight="1">
      <c r="D123" s="950"/>
    </row>
    <row r="124" spans="4:4" ht="20.100000000000001" customHeight="1">
      <c r="D124" s="950"/>
    </row>
    <row r="125" spans="4:4" ht="20.100000000000001" customHeight="1">
      <c r="D125" s="950"/>
    </row>
    <row r="126" spans="4:4" ht="20.100000000000001" customHeight="1">
      <c r="D126" s="950"/>
    </row>
    <row r="127" spans="4:4" ht="20.100000000000001" customHeight="1">
      <c r="D127" s="950"/>
    </row>
    <row r="128" spans="4:4" ht="20.100000000000001" customHeight="1">
      <c r="D128" s="950"/>
    </row>
    <row r="129" spans="4:4" ht="20.100000000000001" customHeight="1">
      <c r="D129" s="950"/>
    </row>
    <row r="130" spans="4:4" ht="20.100000000000001" customHeight="1">
      <c r="D130" s="950"/>
    </row>
    <row r="131" spans="4:4" ht="20.100000000000001" customHeight="1">
      <c r="D131" s="950"/>
    </row>
    <row r="132" spans="4:4" ht="20.100000000000001" customHeight="1">
      <c r="D132" s="950"/>
    </row>
    <row r="133" spans="4:4" ht="20.100000000000001" customHeight="1">
      <c r="D133" s="950"/>
    </row>
    <row r="134" spans="4:4" ht="20.100000000000001" customHeight="1">
      <c r="D134" s="950"/>
    </row>
    <row r="135" spans="4:4" ht="20.100000000000001" customHeight="1">
      <c r="D135" s="950"/>
    </row>
    <row r="136" spans="4:4" ht="20.100000000000001" customHeight="1">
      <c r="D136" s="950"/>
    </row>
    <row r="137" spans="4:4" ht="20.100000000000001" customHeight="1">
      <c r="D137" s="950"/>
    </row>
    <row r="138" spans="4:4" ht="20.100000000000001" customHeight="1">
      <c r="D138" s="950"/>
    </row>
    <row r="139" spans="4:4" ht="20.100000000000001" customHeight="1">
      <c r="D139" s="950"/>
    </row>
    <row r="140" spans="4:4" ht="20.100000000000001" customHeight="1">
      <c r="D140" s="950"/>
    </row>
    <row r="141" spans="4:4" ht="20.100000000000001" customHeight="1">
      <c r="D141" s="950"/>
    </row>
    <row r="142" spans="4:4" ht="20.100000000000001" customHeight="1">
      <c r="D142" s="950"/>
    </row>
    <row r="143" spans="4:4" ht="20.100000000000001" customHeight="1">
      <c r="D143" s="950"/>
    </row>
    <row r="144" spans="4:4" ht="20.100000000000001" customHeight="1">
      <c r="D144" s="950"/>
    </row>
    <row r="145" spans="4:4" ht="20.100000000000001" customHeight="1">
      <c r="D145" s="950"/>
    </row>
    <row r="146" spans="4:4" ht="20.100000000000001" customHeight="1">
      <c r="D146" s="950"/>
    </row>
    <row r="147" spans="4:4" ht="20.100000000000001" customHeight="1"/>
    <row r="148" spans="4:4" ht="20.100000000000001" customHeight="1"/>
    <row r="149" spans="4:4" ht="20.100000000000001" customHeight="1"/>
    <row r="150" spans="4:4" ht="20.100000000000001" customHeight="1"/>
    <row r="151" spans="4:4" ht="20.100000000000001" customHeight="1"/>
    <row r="152" spans="4:4" ht="20.100000000000001" customHeight="1"/>
    <row r="153" spans="4:4" ht="20.100000000000001" customHeight="1"/>
    <row r="154" spans="4:4" ht="20.100000000000001" customHeight="1"/>
    <row r="155" spans="4:4" ht="20.100000000000001" customHeight="1"/>
    <row r="156" spans="4:4" ht="20.100000000000001" customHeight="1"/>
    <row r="157" spans="4:4" ht="20.100000000000001" customHeight="1"/>
    <row r="158" spans="4:4" ht="20.100000000000001" customHeight="1"/>
    <row r="159" spans="4:4" ht="20.100000000000001" customHeight="1"/>
    <row r="160" spans="4:4"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sheetData>
  <mergeCells count="2">
    <mergeCell ref="A2:E2"/>
    <mergeCell ref="A3:F3"/>
  </mergeCells>
  <hyperlinks>
    <hyperlink ref="A19" r:id="rId1"/>
    <hyperlink ref="A20" r:id="rId2"/>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85.xml><?xml version="1.0" encoding="utf-8"?>
<worksheet xmlns="http://schemas.openxmlformats.org/spreadsheetml/2006/main" xmlns:r="http://schemas.openxmlformats.org/officeDocument/2006/relationships">
  <dimension ref="A1:M1001"/>
  <sheetViews>
    <sheetView workbookViewId="0">
      <selection activeCell="A24" sqref="A24:XFD27"/>
    </sheetView>
  </sheetViews>
  <sheetFormatPr defaultRowHeight="12.75"/>
  <cols>
    <col min="1" max="1" width="19" style="812" customWidth="1"/>
    <col min="2" max="2" width="8.42578125" style="812" customWidth="1"/>
    <col min="3" max="3" width="7.5703125" style="812" customWidth="1"/>
    <col min="4" max="4" width="6" style="812" customWidth="1"/>
    <col min="5" max="5" width="8.5703125" style="812" customWidth="1"/>
    <col min="6" max="6" width="7.42578125" style="812" customWidth="1"/>
    <col min="7" max="7" width="7.28515625" style="812" customWidth="1"/>
    <col min="8" max="8" width="6.7109375" style="812" customWidth="1"/>
    <col min="9" max="9" width="8.42578125" style="812" customWidth="1"/>
    <col min="10" max="10" width="7.5703125" style="812" customWidth="1"/>
    <col min="11" max="11" width="4.85546875" style="812" customWidth="1"/>
    <col min="12" max="256" width="9.140625" style="812"/>
    <col min="257" max="257" width="19" style="812" customWidth="1"/>
    <col min="258" max="258" width="8.42578125" style="812" customWidth="1"/>
    <col min="259" max="259" width="7.5703125" style="812" customWidth="1"/>
    <col min="260" max="260" width="6" style="812" customWidth="1"/>
    <col min="261" max="261" width="8.5703125" style="812" customWidth="1"/>
    <col min="262" max="262" width="7.42578125" style="812" customWidth="1"/>
    <col min="263" max="263" width="7.28515625" style="812" customWidth="1"/>
    <col min="264" max="264" width="6.7109375" style="812" customWidth="1"/>
    <col min="265" max="265" width="8.42578125" style="812" customWidth="1"/>
    <col min="266" max="266" width="7.5703125" style="812" customWidth="1"/>
    <col min="267" max="267" width="4.85546875" style="812" customWidth="1"/>
    <col min="268" max="512" width="9.140625" style="812"/>
    <col min="513" max="513" width="19" style="812" customWidth="1"/>
    <col min="514" max="514" width="8.42578125" style="812" customWidth="1"/>
    <col min="515" max="515" width="7.5703125" style="812" customWidth="1"/>
    <col min="516" max="516" width="6" style="812" customWidth="1"/>
    <col min="517" max="517" width="8.5703125" style="812" customWidth="1"/>
    <col min="518" max="518" width="7.42578125" style="812" customWidth="1"/>
    <col min="519" max="519" width="7.28515625" style="812" customWidth="1"/>
    <col min="520" max="520" width="6.7109375" style="812" customWidth="1"/>
    <col min="521" max="521" width="8.42578125" style="812" customWidth="1"/>
    <col min="522" max="522" width="7.5703125" style="812" customWidth="1"/>
    <col min="523" max="523" width="4.85546875" style="812" customWidth="1"/>
    <col min="524" max="768" width="9.140625" style="812"/>
    <col min="769" max="769" width="19" style="812" customWidth="1"/>
    <col min="770" max="770" width="8.42578125" style="812" customWidth="1"/>
    <col min="771" max="771" width="7.5703125" style="812" customWidth="1"/>
    <col min="772" max="772" width="6" style="812" customWidth="1"/>
    <col min="773" max="773" width="8.5703125" style="812" customWidth="1"/>
    <col min="774" max="774" width="7.42578125" style="812" customWidth="1"/>
    <col min="775" max="775" width="7.28515625" style="812" customWidth="1"/>
    <col min="776" max="776" width="6.7109375" style="812" customWidth="1"/>
    <col min="777" max="777" width="8.42578125" style="812" customWidth="1"/>
    <col min="778" max="778" width="7.5703125" style="812" customWidth="1"/>
    <col min="779" max="779" width="4.85546875" style="812" customWidth="1"/>
    <col min="780" max="1024" width="9.140625" style="812"/>
    <col min="1025" max="1025" width="19" style="812" customWidth="1"/>
    <col min="1026" max="1026" width="8.42578125" style="812" customWidth="1"/>
    <col min="1027" max="1027" width="7.5703125" style="812" customWidth="1"/>
    <col min="1028" max="1028" width="6" style="812" customWidth="1"/>
    <col min="1029" max="1029" width="8.5703125" style="812" customWidth="1"/>
    <col min="1030" max="1030" width="7.42578125" style="812" customWidth="1"/>
    <col min="1031" max="1031" width="7.28515625" style="812" customWidth="1"/>
    <col min="1032" max="1032" width="6.7109375" style="812" customWidth="1"/>
    <col min="1033" max="1033" width="8.42578125" style="812" customWidth="1"/>
    <col min="1034" max="1034" width="7.5703125" style="812" customWidth="1"/>
    <col min="1035" max="1035" width="4.85546875" style="812" customWidth="1"/>
    <col min="1036" max="1280" width="9.140625" style="812"/>
    <col min="1281" max="1281" width="19" style="812" customWidth="1"/>
    <col min="1282" max="1282" width="8.42578125" style="812" customWidth="1"/>
    <col min="1283" max="1283" width="7.5703125" style="812" customWidth="1"/>
    <col min="1284" max="1284" width="6" style="812" customWidth="1"/>
    <col min="1285" max="1285" width="8.5703125" style="812" customWidth="1"/>
    <col min="1286" max="1286" width="7.42578125" style="812" customWidth="1"/>
    <col min="1287" max="1287" width="7.28515625" style="812" customWidth="1"/>
    <col min="1288" max="1288" width="6.7109375" style="812" customWidth="1"/>
    <col min="1289" max="1289" width="8.42578125" style="812" customWidth="1"/>
    <col min="1290" max="1290" width="7.5703125" style="812" customWidth="1"/>
    <col min="1291" max="1291" width="4.85546875" style="812" customWidth="1"/>
    <col min="1292" max="1536" width="9.140625" style="812"/>
    <col min="1537" max="1537" width="19" style="812" customWidth="1"/>
    <col min="1538" max="1538" width="8.42578125" style="812" customWidth="1"/>
    <col min="1539" max="1539" width="7.5703125" style="812" customWidth="1"/>
    <col min="1540" max="1540" width="6" style="812" customWidth="1"/>
    <col min="1541" max="1541" width="8.5703125" style="812" customWidth="1"/>
    <col min="1542" max="1542" width="7.42578125" style="812" customWidth="1"/>
    <col min="1543" max="1543" width="7.28515625" style="812" customWidth="1"/>
    <col min="1544" max="1544" width="6.7109375" style="812" customWidth="1"/>
    <col min="1545" max="1545" width="8.42578125" style="812" customWidth="1"/>
    <col min="1546" max="1546" width="7.5703125" style="812" customWidth="1"/>
    <col min="1547" max="1547" width="4.85546875" style="812" customWidth="1"/>
    <col min="1548" max="1792" width="9.140625" style="812"/>
    <col min="1793" max="1793" width="19" style="812" customWidth="1"/>
    <col min="1794" max="1794" width="8.42578125" style="812" customWidth="1"/>
    <col min="1795" max="1795" width="7.5703125" style="812" customWidth="1"/>
    <col min="1796" max="1796" width="6" style="812" customWidth="1"/>
    <col min="1797" max="1797" width="8.5703125" style="812" customWidth="1"/>
    <col min="1798" max="1798" width="7.42578125" style="812" customWidth="1"/>
    <col min="1799" max="1799" width="7.28515625" style="812" customWidth="1"/>
    <col min="1800" max="1800" width="6.7109375" style="812" customWidth="1"/>
    <col min="1801" max="1801" width="8.42578125" style="812" customWidth="1"/>
    <col min="1802" max="1802" width="7.5703125" style="812" customWidth="1"/>
    <col min="1803" max="1803" width="4.85546875" style="812" customWidth="1"/>
    <col min="1804" max="2048" width="9.140625" style="812"/>
    <col min="2049" max="2049" width="19" style="812" customWidth="1"/>
    <col min="2050" max="2050" width="8.42578125" style="812" customWidth="1"/>
    <col min="2051" max="2051" width="7.5703125" style="812" customWidth="1"/>
    <col min="2052" max="2052" width="6" style="812" customWidth="1"/>
    <col min="2053" max="2053" width="8.5703125" style="812" customWidth="1"/>
    <col min="2054" max="2054" width="7.42578125" style="812" customWidth="1"/>
    <col min="2055" max="2055" width="7.28515625" style="812" customWidth="1"/>
    <col min="2056" max="2056" width="6.7109375" style="812" customWidth="1"/>
    <col min="2057" max="2057" width="8.42578125" style="812" customWidth="1"/>
    <col min="2058" max="2058" width="7.5703125" style="812" customWidth="1"/>
    <col min="2059" max="2059" width="4.85546875" style="812" customWidth="1"/>
    <col min="2060" max="2304" width="9.140625" style="812"/>
    <col min="2305" max="2305" width="19" style="812" customWidth="1"/>
    <col min="2306" max="2306" width="8.42578125" style="812" customWidth="1"/>
    <col min="2307" max="2307" width="7.5703125" style="812" customWidth="1"/>
    <col min="2308" max="2308" width="6" style="812" customWidth="1"/>
    <col min="2309" max="2309" width="8.5703125" style="812" customWidth="1"/>
    <col min="2310" max="2310" width="7.42578125" style="812" customWidth="1"/>
    <col min="2311" max="2311" width="7.28515625" style="812" customWidth="1"/>
    <col min="2312" max="2312" width="6.7109375" style="812" customWidth="1"/>
    <col min="2313" max="2313" width="8.42578125" style="812" customWidth="1"/>
    <col min="2314" max="2314" width="7.5703125" style="812" customWidth="1"/>
    <col min="2315" max="2315" width="4.85546875" style="812" customWidth="1"/>
    <col min="2316" max="2560" width="9.140625" style="812"/>
    <col min="2561" max="2561" width="19" style="812" customWidth="1"/>
    <col min="2562" max="2562" width="8.42578125" style="812" customWidth="1"/>
    <col min="2563" max="2563" width="7.5703125" style="812" customWidth="1"/>
    <col min="2564" max="2564" width="6" style="812" customWidth="1"/>
    <col min="2565" max="2565" width="8.5703125" style="812" customWidth="1"/>
    <col min="2566" max="2566" width="7.42578125" style="812" customWidth="1"/>
    <col min="2567" max="2567" width="7.28515625" style="812" customWidth="1"/>
    <col min="2568" max="2568" width="6.7109375" style="812" customWidth="1"/>
    <col min="2569" max="2569" width="8.42578125" style="812" customWidth="1"/>
    <col min="2570" max="2570" width="7.5703125" style="812" customWidth="1"/>
    <col min="2571" max="2571" width="4.85546875" style="812" customWidth="1"/>
    <col min="2572" max="2816" width="9.140625" style="812"/>
    <col min="2817" max="2817" width="19" style="812" customWidth="1"/>
    <col min="2818" max="2818" width="8.42578125" style="812" customWidth="1"/>
    <col min="2819" max="2819" width="7.5703125" style="812" customWidth="1"/>
    <col min="2820" max="2820" width="6" style="812" customWidth="1"/>
    <col min="2821" max="2821" width="8.5703125" style="812" customWidth="1"/>
    <col min="2822" max="2822" width="7.42578125" style="812" customWidth="1"/>
    <col min="2823" max="2823" width="7.28515625" style="812" customWidth="1"/>
    <col min="2824" max="2824" width="6.7109375" style="812" customWidth="1"/>
    <col min="2825" max="2825" width="8.42578125" style="812" customWidth="1"/>
    <col min="2826" max="2826" width="7.5703125" style="812" customWidth="1"/>
    <col min="2827" max="2827" width="4.85546875" style="812" customWidth="1"/>
    <col min="2828" max="3072" width="9.140625" style="812"/>
    <col min="3073" max="3073" width="19" style="812" customWidth="1"/>
    <col min="3074" max="3074" width="8.42578125" style="812" customWidth="1"/>
    <col min="3075" max="3075" width="7.5703125" style="812" customWidth="1"/>
    <col min="3076" max="3076" width="6" style="812" customWidth="1"/>
    <col min="3077" max="3077" width="8.5703125" style="812" customWidth="1"/>
    <col min="3078" max="3078" width="7.42578125" style="812" customWidth="1"/>
    <col min="3079" max="3079" width="7.28515625" style="812" customWidth="1"/>
    <col min="3080" max="3080" width="6.7109375" style="812" customWidth="1"/>
    <col min="3081" max="3081" width="8.42578125" style="812" customWidth="1"/>
    <col min="3082" max="3082" width="7.5703125" style="812" customWidth="1"/>
    <col min="3083" max="3083" width="4.85546875" style="812" customWidth="1"/>
    <col min="3084" max="3328" width="9.140625" style="812"/>
    <col min="3329" max="3329" width="19" style="812" customWidth="1"/>
    <col min="3330" max="3330" width="8.42578125" style="812" customWidth="1"/>
    <col min="3331" max="3331" width="7.5703125" style="812" customWidth="1"/>
    <col min="3332" max="3332" width="6" style="812" customWidth="1"/>
    <col min="3333" max="3333" width="8.5703125" style="812" customWidth="1"/>
    <col min="3334" max="3334" width="7.42578125" style="812" customWidth="1"/>
    <col min="3335" max="3335" width="7.28515625" style="812" customWidth="1"/>
    <col min="3336" max="3336" width="6.7109375" style="812" customWidth="1"/>
    <col min="3337" max="3337" width="8.42578125" style="812" customWidth="1"/>
    <col min="3338" max="3338" width="7.5703125" style="812" customWidth="1"/>
    <col min="3339" max="3339" width="4.85546875" style="812" customWidth="1"/>
    <col min="3340" max="3584" width="9.140625" style="812"/>
    <col min="3585" max="3585" width="19" style="812" customWidth="1"/>
    <col min="3586" max="3586" width="8.42578125" style="812" customWidth="1"/>
    <col min="3587" max="3587" width="7.5703125" style="812" customWidth="1"/>
    <col min="3588" max="3588" width="6" style="812" customWidth="1"/>
    <col min="3589" max="3589" width="8.5703125" style="812" customWidth="1"/>
    <col min="3590" max="3590" width="7.42578125" style="812" customWidth="1"/>
    <col min="3591" max="3591" width="7.28515625" style="812" customWidth="1"/>
    <col min="3592" max="3592" width="6.7109375" style="812" customWidth="1"/>
    <col min="3593" max="3593" width="8.42578125" style="812" customWidth="1"/>
    <col min="3594" max="3594" width="7.5703125" style="812" customWidth="1"/>
    <col min="3595" max="3595" width="4.85546875" style="812" customWidth="1"/>
    <col min="3596" max="3840" width="9.140625" style="812"/>
    <col min="3841" max="3841" width="19" style="812" customWidth="1"/>
    <col min="3842" max="3842" width="8.42578125" style="812" customWidth="1"/>
    <col min="3843" max="3843" width="7.5703125" style="812" customWidth="1"/>
    <col min="3844" max="3844" width="6" style="812" customWidth="1"/>
    <col min="3845" max="3845" width="8.5703125" style="812" customWidth="1"/>
    <col min="3846" max="3846" width="7.42578125" style="812" customWidth="1"/>
    <col min="3847" max="3847" width="7.28515625" style="812" customWidth="1"/>
    <col min="3848" max="3848" width="6.7109375" style="812" customWidth="1"/>
    <col min="3849" max="3849" width="8.42578125" style="812" customWidth="1"/>
    <col min="3850" max="3850" width="7.5703125" style="812" customWidth="1"/>
    <col min="3851" max="3851" width="4.85546875" style="812" customWidth="1"/>
    <col min="3852" max="4096" width="9.140625" style="812"/>
    <col min="4097" max="4097" width="19" style="812" customWidth="1"/>
    <col min="4098" max="4098" width="8.42578125" style="812" customWidth="1"/>
    <col min="4099" max="4099" width="7.5703125" style="812" customWidth="1"/>
    <col min="4100" max="4100" width="6" style="812" customWidth="1"/>
    <col min="4101" max="4101" width="8.5703125" style="812" customWidth="1"/>
    <col min="4102" max="4102" width="7.42578125" style="812" customWidth="1"/>
    <col min="4103" max="4103" width="7.28515625" style="812" customWidth="1"/>
    <col min="4104" max="4104" width="6.7109375" style="812" customWidth="1"/>
    <col min="4105" max="4105" width="8.42578125" style="812" customWidth="1"/>
    <col min="4106" max="4106" width="7.5703125" style="812" customWidth="1"/>
    <col min="4107" max="4107" width="4.85546875" style="812" customWidth="1"/>
    <col min="4108" max="4352" width="9.140625" style="812"/>
    <col min="4353" max="4353" width="19" style="812" customWidth="1"/>
    <col min="4354" max="4354" width="8.42578125" style="812" customWidth="1"/>
    <col min="4355" max="4355" width="7.5703125" style="812" customWidth="1"/>
    <col min="4356" max="4356" width="6" style="812" customWidth="1"/>
    <col min="4357" max="4357" width="8.5703125" style="812" customWidth="1"/>
    <col min="4358" max="4358" width="7.42578125" style="812" customWidth="1"/>
    <col min="4359" max="4359" width="7.28515625" style="812" customWidth="1"/>
    <col min="4360" max="4360" width="6.7109375" style="812" customWidth="1"/>
    <col min="4361" max="4361" width="8.42578125" style="812" customWidth="1"/>
    <col min="4362" max="4362" width="7.5703125" style="812" customWidth="1"/>
    <col min="4363" max="4363" width="4.85546875" style="812" customWidth="1"/>
    <col min="4364" max="4608" width="9.140625" style="812"/>
    <col min="4609" max="4609" width="19" style="812" customWidth="1"/>
    <col min="4610" max="4610" width="8.42578125" style="812" customWidth="1"/>
    <col min="4611" max="4611" width="7.5703125" style="812" customWidth="1"/>
    <col min="4612" max="4612" width="6" style="812" customWidth="1"/>
    <col min="4613" max="4613" width="8.5703125" style="812" customWidth="1"/>
    <col min="4614" max="4614" width="7.42578125" style="812" customWidth="1"/>
    <col min="4615" max="4615" width="7.28515625" style="812" customWidth="1"/>
    <col min="4616" max="4616" width="6.7109375" style="812" customWidth="1"/>
    <col min="4617" max="4617" width="8.42578125" style="812" customWidth="1"/>
    <col min="4618" max="4618" width="7.5703125" style="812" customWidth="1"/>
    <col min="4619" max="4619" width="4.85546875" style="812" customWidth="1"/>
    <col min="4620" max="4864" width="9.140625" style="812"/>
    <col min="4865" max="4865" width="19" style="812" customWidth="1"/>
    <col min="4866" max="4866" width="8.42578125" style="812" customWidth="1"/>
    <col min="4867" max="4867" width="7.5703125" style="812" customWidth="1"/>
    <col min="4868" max="4868" width="6" style="812" customWidth="1"/>
    <col min="4869" max="4869" width="8.5703125" style="812" customWidth="1"/>
    <col min="4870" max="4870" width="7.42578125" style="812" customWidth="1"/>
    <col min="4871" max="4871" width="7.28515625" style="812" customWidth="1"/>
    <col min="4872" max="4872" width="6.7109375" style="812" customWidth="1"/>
    <col min="4873" max="4873" width="8.42578125" style="812" customWidth="1"/>
    <col min="4874" max="4874" width="7.5703125" style="812" customWidth="1"/>
    <col min="4875" max="4875" width="4.85546875" style="812" customWidth="1"/>
    <col min="4876" max="5120" width="9.140625" style="812"/>
    <col min="5121" max="5121" width="19" style="812" customWidth="1"/>
    <col min="5122" max="5122" width="8.42578125" style="812" customWidth="1"/>
    <col min="5123" max="5123" width="7.5703125" style="812" customWidth="1"/>
    <col min="5124" max="5124" width="6" style="812" customWidth="1"/>
    <col min="5125" max="5125" width="8.5703125" style="812" customWidth="1"/>
    <col min="5126" max="5126" width="7.42578125" style="812" customWidth="1"/>
    <col min="5127" max="5127" width="7.28515625" style="812" customWidth="1"/>
    <col min="5128" max="5128" width="6.7109375" style="812" customWidth="1"/>
    <col min="5129" max="5129" width="8.42578125" style="812" customWidth="1"/>
    <col min="5130" max="5130" width="7.5703125" style="812" customWidth="1"/>
    <col min="5131" max="5131" width="4.85546875" style="812" customWidth="1"/>
    <col min="5132" max="5376" width="9.140625" style="812"/>
    <col min="5377" max="5377" width="19" style="812" customWidth="1"/>
    <col min="5378" max="5378" width="8.42578125" style="812" customWidth="1"/>
    <col min="5379" max="5379" width="7.5703125" style="812" customWidth="1"/>
    <col min="5380" max="5380" width="6" style="812" customWidth="1"/>
    <col min="5381" max="5381" width="8.5703125" style="812" customWidth="1"/>
    <col min="5382" max="5382" width="7.42578125" style="812" customWidth="1"/>
    <col min="5383" max="5383" width="7.28515625" style="812" customWidth="1"/>
    <col min="5384" max="5384" width="6.7109375" style="812" customWidth="1"/>
    <col min="5385" max="5385" width="8.42578125" style="812" customWidth="1"/>
    <col min="5386" max="5386" width="7.5703125" style="812" customWidth="1"/>
    <col min="5387" max="5387" width="4.85546875" style="812" customWidth="1"/>
    <col min="5388" max="5632" width="9.140625" style="812"/>
    <col min="5633" max="5633" width="19" style="812" customWidth="1"/>
    <col min="5634" max="5634" width="8.42578125" style="812" customWidth="1"/>
    <col min="5635" max="5635" width="7.5703125" style="812" customWidth="1"/>
    <col min="5636" max="5636" width="6" style="812" customWidth="1"/>
    <col min="5637" max="5637" width="8.5703125" style="812" customWidth="1"/>
    <col min="5638" max="5638" width="7.42578125" style="812" customWidth="1"/>
    <col min="5639" max="5639" width="7.28515625" style="812" customWidth="1"/>
    <col min="5640" max="5640" width="6.7109375" style="812" customWidth="1"/>
    <col min="5641" max="5641" width="8.42578125" style="812" customWidth="1"/>
    <col min="5642" max="5642" width="7.5703125" style="812" customWidth="1"/>
    <col min="5643" max="5643" width="4.85546875" style="812" customWidth="1"/>
    <col min="5644" max="5888" width="9.140625" style="812"/>
    <col min="5889" max="5889" width="19" style="812" customWidth="1"/>
    <col min="5890" max="5890" width="8.42578125" style="812" customWidth="1"/>
    <col min="5891" max="5891" width="7.5703125" style="812" customWidth="1"/>
    <col min="5892" max="5892" width="6" style="812" customWidth="1"/>
    <col min="5893" max="5893" width="8.5703125" style="812" customWidth="1"/>
    <col min="5894" max="5894" width="7.42578125" style="812" customWidth="1"/>
    <col min="5895" max="5895" width="7.28515625" style="812" customWidth="1"/>
    <col min="5896" max="5896" width="6.7109375" style="812" customWidth="1"/>
    <col min="5897" max="5897" width="8.42578125" style="812" customWidth="1"/>
    <col min="5898" max="5898" width="7.5703125" style="812" customWidth="1"/>
    <col min="5899" max="5899" width="4.85546875" style="812" customWidth="1"/>
    <col min="5900" max="6144" width="9.140625" style="812"/>
    <col min="6145" max="6145" width="19" style="812" customWidth="1"/>
    <col min="6146" max="6146" width="8.42578125" style="812" customWidth="1"/>
    <col min="6147" max="6147" width="7.5703125" style="812" customWidth="1"/>
    <col min="6148" max="6148" width="6" style="812" customWidth="1"/>
    <col min="6149" max="6149" width="8.5703125" style="812" customWidth="1"/>
    <col min="6150" max="6150" width="7.42578125" style="812" customWidth="1"/>
    <col min="6151" max="6151" width="7.28515625" style="812" customWidth="1"/>
    <col min="6152" max="6152" width="6.7109375" style="812" customWidth="1"/>
    <col min="6153" max="6153" width="8.42578125" style="812" customWidth="1"/>
    <col min="6154" max="6154" width="7.5703125" style="812" customWidth="1"/>
    <col min="6155" max="6155" width="4.85546875" style="812" customWidth="1"/>
    <col min="6156" max="6400" width="9.140625" style="812"/>
    <col min="6401" max="6401" width="19" style="812" customWidth="1"/>
    <col min="6402" max="6402" width="8.42578125" style="812" customWidth="1"/>
    <col min="6403" max="6403" width="7.5703125" style="812" customWidth="1"/>
    <col min="6404" max="6404" width="6" style="812" customWidth="1"/>
    <col min="6405" max="6405" width="8.5703125" style="812" customWidth="1"/>
    <col min="6406" max="6406" width="7.42578125" style="812" customWidth="1"/>
    <col min="6407" max="6407" width="7.28515625" style="812" customWidth="1"/>
    <col min="6408" max="6408" width="6.7109375" style="812" customWidth="1"/>
    <col min="6409" max="6409" width="8.42578125" style="812" customWidth="1"/>
    <col min="6410" max="6410" width="7.5703125" style="812" customWidth="1"/>
    <col min="6411" max="6411" width="4.85546875" style="812" customWidth="1"/>
    <col min="6412" max="6656" width="9.140625" style="812"/>
    <col min="6657" max="6657" width="19" style="812" customWidth="1"/>
    <col min="6658" max="6658" width="8.42578125" style="812" customWidth="1"/>
    <col min="6659" max="6659" width="7.5703125" style="812" customWidth="1"/>
    <col min="6660" max="6660" width="6" style="812" customWidth="1"/>
    <col min="6661" max="6661" width="8.5703125" style="812" customWidth="1"/>
    <col min="6662" max="6662" width="7.42578125" style="812" customWidth="1"/>
    <col min="6663" max="6663" width="7.28515625" style="812" customWidth="1"/>
    <col min="6664" max="6664" width="6.7109375" style="812" customWidth="1"/>
    <col min="6665" max="6665" width="8.42578125" style="812" customWidth="1"/>
    <col min="6666" max="6666" width="7.5703125" style="812" customWidth="1"/>
    <col min="6667" max="6667" width="4.85546875" style="812" customWidth="1"/>
    <col min="6668" max="6912" width="9.140625" style="812"/>
    <col min="6913" max="6913" width="19" style="812" customWidth="1"/>
    <col min="6914" max="6914" width="8.42578125" style="812" customWidth="1"/>
    <col min="6915" max="6915" width="7.5703125" style="812" customWidth="1"/>
    <col min="6916" max="6916" width="6" style="812" customWidth="1"/>
    <col min="6917" max="6917" width="8.5703125" style="812" customWidth="1"/>
    <col min="6918" max="6918" width="7.42578125" style="812" customWidth="1"/>
    <col min="6919" max="6919" width="7.28515625" style="812" customWidth="1"/>
    <col min="6920" max="6920" width="6.7109375" style="812" customWidth="1"/>
    <col min="6921" max="6921" width="8.42578125" style="812" customWidth="1"/>
    <col min="6922" max="6922" width="7.5703125" style="812" customWidth="1"/>
    <col min="6923" max="6923" width="4.85546875" style="812" customWidth="1"/>
    <col min="6924" max="7168" width="9.140625" style="812"/>
    <col min="7169" max="7169" width="19" style="812" customWidth="1"/>
    <col min="7170" max="7170" width="8.42578125" style="812" customWidth="1"/>
    <col min="7171" max="7171" width="7.5703125" style="812" customWidth="1"/>
    <col min="7172" max="7172" width="6" style="812" customWidth="1"/>
    <col min="7173" max="7173" width="8.5703125" style="812" customWidth="1"/>
    <col min="7174" max="7174" width="7.42578125" style="812" customWidth="1"/>
    <col min="7175" max="7175" width="7.28515625" style="812" customWidth="1"/>
    <col min="7176" max="7176" width="6.7109375" style="812" customWidth="1"/>
    <col min="7177" max="7177" width="8.42578125" style="812" customWidth="1"/>
    <col min="7178" max="7178" width="7.5703125" style="812" customWidth="1"/>
    <col min="7179" max="7179" width="4.85546875" style="812" customWidth="1"/>
    <col min="7180" max="7424" width="9.140625" style="812"/>
    <col min="7425" max="7425" width="19" style="812" customWidth="1"/>
    <col min="7426" max="7426" width="8.42578125" style="812" customWidth="1"/>
    <col min="7427" max="7427" width="7.5703125" style="812" customWidth="1"/>
    <col min="7428" max="7428" width="6" style="812" customWidth="1"/>
    <col min="7429" max="7429" width="8.5703125" style="812" customWidth="1"/>
    <col min="7430" max="7430" width="7.42578125" style="812" customWidth="1"/>
    <col min="7431" max="7431" width="7.28515625" style="812" customWidth="1"/>
    <col min="7432" max="7432" width="6.7109375" style="812" customWidth="1"/>
    <col min="7433" max="7433" width="8.42578125" style="812" customWidth="1"/>
    <col min="7434" max="7434" width="7.5703125" style="812" customWidth="1"/>
    <col min="7435" max="7435" width="4.85546875" style="812" customWidth="1"/>
    <col min="7436" max="7680" width="9.140625" style="812"/>
    <col min="7681" max="7681" width="19" style="812" customWidth="1"/>
    <col min="7682" max="7682" width="8.42578125" style="812" customWidth="1"/>
    <col min="7683" max="7683" width="7.5703125" style="812" customWidth="1"/>
    <col min="7684" max="7684" width="6" style="812" customWidth="1"/>
    <col min="7685" max="7685" width="8.5703125" style="812" customWidth="1"/>
    <col min="7686" max="7686" width="7.42578125" style="812" customWidth="1"/>
    <col min="7687" max="7687" width="7.28515625" style="812" customWidth="1"/>
    <col min="7688" max="7688" width="6.7109375" style="812" customWidth="1"/>
    <col min="7689" max="7689" width="8.42578125" style="812" customWidth="1"/>
    <col min="7690" max="7690" width="7.5703125" style="812" customWidth="1"/>
    <col min="7691" max="7691" width="4.85546875" style="812" customWidth="1"/>
    <col min="7692" max="7936" width="9.140625" style="812"/>
    <col min="7937" max="7937" width="19" style="812" customWidth="1"/>
    <col min="7938" max="7938" width="8.42578125" style="812" customWidth="1"/>
    <col min="7939" max="7939" width="7.5703125" style="812" customWidth="1"/>
    <col min="7940" max="7940" width="6" style="812" customWidth="1"/>
    <col min="7941" max="7941" width="8.5703125" style="812" customWidth="1"/>
    <col min="7942" max="7942" width="7.42578125" style="812" customWidth="1"/>
    <col min="7943" max="7943" width="7.28515625" style="812" customWidth="1"/>
    <col min="7944" max="7944" width="6.7109375" style="812" customWidth="1"/>
    <col min="7945" max="7945" width="8.42578125" style="812" customWidth="1"/>
    <col min="7946" max="7946" width="7.5703125" style="812" customWidth="1"/>
    <col min="7947" max="7947" width="4.85546875" style="812" customWidth="1"/>
    <col min="7948" max="8192" width="9.140625" style="812"/>
    <col min="8193" max="8193" width="19" style="812" customWidth="1"/>
    <col min="8194" max="8194" width="8.42578125" style="812" customWidth="1"/>
    <col min="8195" max="8195" width="7.5703125" style="812" customWidth="1"/>
    <col min="8196" max="8196" width="6" style="812" customWidth="1"/>
    <col min="8197" max="8197" width="8.5703125" style="812" customWidth="1"/>
    <col min="8198" max="8198" width="7.42578125" style="812" customWidth="1"/>
    <col min="8199" max="8199" width="7.28515625" style="812" customWidth="1"/>
    <col min="8200" max="8200" width="6.7109375" style="812" customWidth="1"/>
    <col min="8201" max="8201" width="8.42578125" style="812" customWidth="1"/>
    <col min="8202" max="8202" width="7.5703125" style="812" customWidth="1"/>
    <col min="8203" max="8203" width="4.85546875" style="812" customWidth="1"/>
    <col min="8204" max="8448" width="9.140625" style="812"/>
    <col min="8449" max="8449" width="19" style="812" customWidth="1"/>
    <col min="8450" max="8450" width="8.42578125" style="812" customWidth="1"/>
    <col min="8451" max="8451" width="7.5703125" style="812" customWidth="1"/>
    <col min="8452" max="8452" width="6" style="812" customWidth="1"/>
    <col min="8453" max="8453" width="8.5703125" style="812" customWidth="1"/>
    <col min="8454" max="8454" width="7.42578125" style="812" customWidth="1"/>
    <col min="8455" max="8455" width="7.28515625" style="812" customWidth="1"/>
    <col min="8456" max="8456" width="6.7109375" style="812" customWidth="1"/>
    <col min="8457" max="8457" width="8.42578125" style="812" customWidth="1"/>
    <col min="8458" max="8458" width="7.5703125" style="812" customWidth="1"/>
    <col min="8459" max="8459" width="4.85546875" style="812" customWidth="1"/>
    <col min="8460" max="8704" width="9.140625" style="812"/>
    <col min="8705" max="8705" width="19" style="812" customWidth="1"/>
    <col min="8706" max="8706" width="8.42578125" style="812" customWidth="1"/>
    <col min="8707" max="8707" width="7.5703125" style="812" customWidth="1"/>
    <col min="8708" max="8708" width="6" style="812" customWidth="1"/>
    <col min="8709" max="8709" width="8.5703125" style="812" customWidth="1"/>
    <col min="8710" max="8710" width="7.42578125" style="812" customWidth="1"/>
    <col min="8711" max="8711" width="7.28515625" style="812" customWidth="1"/>
    <col min="8712" max="8712" width="6.7109375" style="812" customWidth="1"/>
    <col min="8713" max="8713" width="8.42578125" style="812" customWidth="1"/>
    <col min="8714" max="8714" width="7.5703125" style="812" customWidth="1"/>
    <col min="8715" max="8715" width="4.85546875" style="812" customWidth="1"/>
    <col min="8716" max="8960" width="9.140625" style="812"/>
    <col min="8961" max="8961" width="19" style="812" customWidth="1"/>
    <col min="8962" max="8962" width="8.42578125" style="812" customWidth="1"/>
    <col min="8963" max="8963" width="7.5703125" style="812" customWidth="1"/>
    <col min="8964" max="8964" width="6" style="812" customWidth="1"/>
    <col min="8965" max="8965" width="8.5703125" style="812" customWidth="1"/>
    <col min="8966" max="8966" width="7.42578125" style="812" customWidth="1"/>
    <col min="8967" max="8967" width="7.28515625" style="812" customWidth="1"/>
    <col min="8968" max="8968" width="6.7109375" style="812" customWidth="1"/>
    <col min="8969" max="8969" width="8.42578125" style="812" customWidth="1"/>
    <col min="8970" max="8970" width="7.5703125" style="812" customWidth="1"/>
    <col min="8971" max="8971" width="4.85546875" style="812" customWidth="1"/>
    <col min="8972" max="9216" width="9.140625" style="812"/>
    <col min="9217" max="9217" width="19" style="812" customWidth="1"/>
    <col min="9218" max="9218" width="8.42578125" style="812" customWidth="1"/>
    <col min="9219" max="9219" width="7.5703125" style="812" customWidth="1"/>
    <col min="9220" max="9220" width="6" style="812" customWidth="1"/>
    <col min="9221" max="9221" width="8.5703125" style="812" customWidth="1"/>
    <col min="9222" max="9222" width="7.42578125" style="812" customWidth="1"/>
    <col min="9223" max="9223" width="7.28515625" style="812" customWidth="1"/>
    <col min="9224" max="9224" width="6.7109375" style="812" customWidth="1"/>
    <col min="9225" max="9225" width="8.42578125" style="812" customWidth="1"/>
    <col min="9226" max="9226" width="7.5703125" style="812" customWidth="1"/>
    <col min="9227" max="9227" width="4.85546875" style="812" customWidth="1"/>
    <col min="9228" max="9472" width="9.140625" style="812"/>
    <col min="9473" max="9473" width="19" style="812" customWidth="1"/>
    <col min="9474" max="9474" width="8.42578125" style="812" customWidth="1"/>
    <col min="9475" max="9475" width="7.5703125" style="812" customWidth="1"/>
    <col min="9476" max="9476" width="6" style="812" customWidth="1"/>
    <col min="9477" max="9477" width="8.5703125" style="812" customWidth="1"/>
    <col min="9478" max="9478" width="7.42578125" style="812" customWidth="1"/>
    <col min="9479" max="9479" width="7.28515625" style="812" customWidth="1"/>
    <col min="9480" max="9480" width="6.7109375" style="812" customWidth="1"/>
    <col min="9481" max="9481" width="8.42578125" style="812" customWidth="1"/>
    <col min="9482" max="9482" width="7.5703125" style="812" customWidth="1"/>
    <col min="9483" max="9483" width="4.85546875" style="812" customWidth="1"/>
    <col min="9484" max="9728" width="9.140625" style="812"/>
    <col min="9729" max="9729" width="19" style="812" customWidth="1"/>
    <col min="9730" max="9730" width="8.42578125" style="812" customWidth="1"/>
    <col min="9731" max="9731" width="7.5703125" style="812" customWidth="1"/>
    <col min="9732" max="9732" width="6" style="812" customWidth="1"/>
    <col min="9733" max="9733" width="8.5703125" style="812" customWidth="1"/>
    <col min="9734" max="9734" width="7.42578125" style="812" customWidth="1"/>
    <col min="9735" max="9735" width="7.28515625" style="812" customWidth="1"/>
    <col min="9736" max="9736" width="6.7109375" style="812" customWidth="1"/>
    <col min="9737" max="9737" width="8.42578125" style="812" customWidth="1"/>
    <col min="9738" max="9738" width="7.5703125" style="812" customWidth="1"/>
    <col min="9739" max="9739" width="4.85546875" style="812" customWidth="1"/>
    <col min="9740" max="9984" width="9.140625" style="812"/>
    <col min="9985" max="9985" width="19" style="812" customWidth="1"/>
    <col min="9986" max="9986" width="8.42578125" style="812" customWidth="1"/>
    <col min="9987" max="9987" width="7.5703125" style="812" customWidth="1"/>
    <col min="9988" max="9988" width="6" style="812" customWidth="1"/>
    <col min="9989" max="9989" width="8.5703125" style="812" customWidth="1"/>
    <col min="9990" max="9990" width="7.42578125" style="812" customWidth="1"/>
    <col min="9991" max="9991" width="7.28515625" style="812" customWidth="1"/>
    <col min="9992" max="9992" width="6.7109375" style="812" customWidth="1"/>
    <col min="9993" max="9993" width="8.42578125" style="812" customWidth="1"/>
    <col min="9994" max="9994" width="7.5703125" style="812" customWidth="1"/>
    <col min="9995" max="9995" width="4.85546875" style="812" customWidth="1"/>
    <col min="9996" max="10240" width="9.140625" style="812"/>
    <col min="10241" max="10241" width="19" style="812" customWidth="1"/>
    <col min="10242" max="10242" width="8.42578125" style="812" customWidth="1"/>
    <col min="10243" max="10243" width="7.5703125" style="812" customWidth="1"/>
    <col min="10244" max="10244" width="6" style="812" customWidth="1"/>
    <col min="10245" max="10245" width="8.5703125" style="812" customWidth="1"/>
    <col min="10246" max="10246" width="7.42578125" style="812" customWidth="1"/>
    <col min="10247" max="10247" width="7.28515625" style="812" customWidth="1"/>
    <col min="10248" max="10248" width="6.7109375" style="812" customWidth="1"/>
    <col min="10249" max="10249" width="8.42578125" style="812" customWidth="1"/>
    <col min="10250" max="10250" width="7.5703125" style="812" customWidth="1"/>
    <col min="10251" max="10251" width="4.85546875" style="812" customWidth="1"/>
    <col min="10252" max="10496" width="9.140625" style="812"/>
    <col min="10497" max="10497" width="19" style="812" customWidth="1"/>
    <col min="10498" max="10498" width="8.42578125" style="812" customWidth="1"/>
    <col min="10499" max="10499" width="7.5703125" style="812" customWidth="1"/>
    <col min="10500" max="10500" width="6" style="812" customWidth="1"/>
    <col min="10501" max="10501" width="8.5703125" style="812" customWidth="1"/>
    <col min="10502" max="10502" width="7.42578125" style="812" customWidth="1"/>
    <col min="10503" max="10503" width="7.28515625" style="812" customWidth="1"/>
    <col min="10504" max="10504" width="6.7109375" style="812" customWidth="1"/>
    <col min="10505" max="10505" width="8.42578125" style="812" customWidth="1"/>
    <col min="10506" max="10506" width="7.5703125" style="812" customWidth="1"/>
    <col min="10507" max="10507" width="4.85546875" style="812" customWidth="1"/>
    <col min="10508" max="10752" width="9.140625" style="812"/>
    <col min="10753" max="10753" width="19" style="812" customWidth="1"/>
    <col min="10754" max="10754" width="8.42578125" style="812" customWidth="1"/>
    <col min="10755" max="10755" width="7.5703125" style="812" customWidth="1"/>
    <col min="10756" max="10756" width="6" style="812" customWidth="1"/>
    <col min="10757" max="10757" width="8.5703125" style="812" customWidth="1"/>
    <col min="10758" max="10758" width="7.42578125" style="812" customWidth="1"/>
    <col min="10759" max="10759" width="7.28515625" style="812" customWidth="1"/>
    <col min="10760" max="10760" width="6.7109375" style="812" customWidth="1"/>
    <col min="10761" max="10761" width="8.42578125" style="812" customWidth="1"/>
    <col min="10762" max="10762" width="7.5703125" style="812" customWidth="1"/>
    <col min="10763" max="10763" width="4.85546875" style="812" customWidth="1"/>
    <col min="10764" max="11008" width="9.140625" style="812"/>
    <col min="11009" max="11009" width="19" style="812" customWidth="1"/>
    <col min="11010" max="11010" width="8.42578125" style="812" customWidth="1"/>
    <col min="11011" max="11011" width="7.5703125" style="812" customWidth="1"/>
    <col min="11012" max="11012" width="6" style="812" customWidth="1"/>
    <col min="11013" max="11013" width="8.5703125" style="812" customWidth="1"/>
    <col min="11014" max="11014" width="7.42578125" style="812" customWidth="1"/>
    <col min="11015" max="11015" width="7.28515625" style="812" customWidth="1"/>
    <col min="11016" max="11016" width="6.7109375" style="812" customWidth="1"/>
    <col min="11017" max="11017" width="8.42578125" style="812" customWidth="1"/>
    <col min="11018" max="11018" width="7.5703125" style="812" customWidth="1"/>
    <col min="11019" max="11019" width="4.85546875" style="812" customWidth="1"/>
    <col min="11020" max="11264" width="9.140625" style="812"/>
    <col min="11265" max="11265" width="19" style="812" customWidth="1"/>
    <col min="11266" max="11266" width="8.42578125" style="812" customWidth="1"/>
    <col min="11267" max="11267" width="7.5703125" style="812" customWidth="1"/>
    <col min="11268" max="11268" width="6" style="812" customWidth="1"/>
    <col min="11269" max="11269" width="8.5703125" style="812" customWidth="1"/>
    <col min="11270" max="11270" width="7.42578125" style="812" customWidth="1"/>
    <col min="11271" max="11271" width="7.28515625" style="812" customWidth="1"/>
    <col min="11272" max="11272" width="6.7109375" style="812" customWidth="1"/>
    <col min="11273" max="11273" width="8.42578125" style="812" customWidth="1"/>
    <col min="11274" max="11274" width="7.5703125" style="812" customWidth="1"/>
    <col min="11275" max="11275" width="4.85546875" style="812" customWidth="1"/>
    <col min="11276" max="11520" width="9.140625" style="812"/>
    <col min="11521" max="11521" width="19" style="812" customWidth="1"/>
    <col min="11522" max="11522" width="8.42578125" style="812" customWidth="1"/>
    <col min="11523" max="11523" width="7.5703125" style="812" customWidth="1"/>
    <col min="11524" max="11524" width="6" style="812" customWidth="1"/>
    <col min="11525" max="11525" width="8.5703125" style="812" customWidth="1"/>
    <col min="11526" max="11526" width="7.42578125" style="812" customWidth="1"/>
    <col min="11527" max="11527" width="7.28515625" style="812" customWidth="1"/>
    <col min="11528" max="11528" width="6.7109375" style="812" customWidth="1"/>
    <col min="11529" max="11529" width="8.42578125" style="812" customWidth="1"/>
    <col min="11530" max="11530" width="7.5703125" style="812" customWidth="1"/>
    <col min="11531" max="11531" width="4.85546875" style="812" customWidth="1"/>
    <col min="11532" max="11776" width="9.140625" style="812"/>
    <col min="11777" max="11777" width="19" style="812" customWidth="1"/>
    <col min="11778" max="11778" width="8.42578125" style="812" customWidth="1"/>
    <col min="11779" max="11779" width="7.5703125" style="812" customWidth="1"/>
    <col min="11780" max="11780" width="6" style="812" customWidth="1"/>
    <col min="11781" max="11781" width="8.5703125" style="812" customWidth="1"/>
    <col min="11782" max="11782" width="7.42578125" style="812" customWidth="1"/>
    <col min="11783" max="11783" width="7.28515625" style="812" customWidth="1"/>
    <col min="11784" max="11784" width="6.7109375" style="812" customWidth="1"/>
    <col min="11785" max="11785" width="8.42578125" style="812" customWidth="1"/>
    <col min="11786" max="11786" width="7.5703125" style="812" customWidth="1"/>
    <col min="11787" max="11787" width="4.85546875" style="812" customWidth="1"/>
    <col min="11788" max="12032" width="9.140625" style="812"/>
    <col min="12033" max="12033" width="19" style="812" customWidth="1"/>
    <col min="12034" max="12034" width="8.42578125" style="812" customWidth="1"/>
    <col min="12035" max="12035" width="7.5703125" style="812" customWidth="1"/>
    <col min="12036" max="12036" width="6" style="812" customWidth="1"/>
    <col min="12037" max="12037" width="8.5703125" style="812" customWidth="1"/>
    <col min="12038" max="12038" width="7.42578125" style="812" customWidth="1"/>
    <col min="12039" max="12039" width="7.28515625" style="812" customWidth="1"/>
    <col min="12040" max="12040" width="6.7109375" style="812" customWidth="1"/>
    <col min="12041" max="12041" width="8.42578125" style="812" customWidth="1"/>
    <col min="12042" max="12042" width="7.5703125" style="812" customWidth="1"/>
    <col min="12043" max="12043" width="4.85546875" style="812" customWidth="1"/>
    <col min="12044" max="12288" width="9.140625" style="812"/>
    <col min="12289" max="12289" width="19" style="812" customWidth="1"/>
    <col min="12290" max="12290" width="8.42578125" style="812" customWidth="1"/>
    <col min="12291" max="12291" width="7.5703125" style="812" customWidth="1"/>
    <col min="12292" max="12292" width="6" style="812" customWidth="1"/>
    <col min="12293" max="12293" width="8.5703125" style="812" customWidth="1"/>
    <col min="12294" max="12294" width="7.42578125" style="812" customWidth="1"/>
    <col min="12295" max="12295" width="7.28515625" style="812" customWidth="1"/>
    <col min="12296" max="12296" width="6.7109375" style="812" customWidth="1"/>
    <col min="12297" max="12297" width="8.42578125" style="812" customWidth="1"/>
    <col min="12298" max="12298" width="7.5703125" style="812" customWidth="1"/>
    <col min="12299" max="12299" width="4.85546875" style="812" customWidth="1"/>
    <col min="12300" max="12544" width="9.140625" style="812"/>
    <col min="12545" max="12545" width="19" style="812" customWidth="1"/>
    <col min="12546" max="12546" width="8.42578125" style="812" customWidth="1"/>
    <col min="12547" max="12547" width="7.5703125" style="812" customWidth="1"/>
    <col min="12548" max="12548" width="6" style="812" customWidth="1"/>
    <col min="12549" max="12549" width="8.5703125" style="812" customWidth="1"/>
    <col min="12550" max="12550" width="7.42578125" style="812" customWidth="1"/>
    <col min="12551" max="12551" width="7.28515625" style="812" customWidth="1"/>
    <col min="12552" max="12552" width="6.7109375" style="812" customWidth="1"/>
    <col min="12553" max="12553" width="8.42578125" style="812" customWidth="1"/>
    <col min="12554" max="12554" width="7.5703125" style="812" customWidth="1"/>
    <col min="12555" max="12555" width="4.85546875" style="812" customWidth="1"/>
    <col min="12556" max="12800" width="9.140625" style="812"/>
    <col min="12801" max="12801" width="19" style="812" customWidth="1"/>
    <col min="12802" max="12802" width="8.42578125" style="812" customWidth="1"/>
    <col min="12803" max="12803" width="7.5703125" style="812" customWidth="1"/>
    <col min="12804" max="12804" width="6" style="812" customWidth="1"/>
    <col min="12805" max="12805" width="8.5703125" style="812" customWidth="1"/>
    <col min="12806" max="12806" width="7.42578125" style="812" customWidth="1"/>
    <col min="12807" max="12807" width="7.28515625" style="812" customWidth="1"/>
    <col min="12808" max="12808" width="6.7109375" style="812" customWidth="1"/>
    <col min="12809" max="12809" width="8.42578125" style="812" customWidth="1"/>
    <col min="12810" max="12810" width="7.5703125" style="812" customWidth="1"/>
    <col min="12811" max="12811" width="4.85546875" style="812" customWidth="1"/>
    <col min="12812" max="13056" width="9.140625" style="812"/>
    <col min="13057" max="13057" width="19" style="812" customWidth="1"/>
    <col min="13058" max="13058" width="8.42578125" style="812" customWidth="1"/>
    <col min="13059" max="13059" width="7.5703125" style="812" customWidth="1"/>
    <col min="13060" max="13060" width="6" style="812" customWidth="1"/>
    <col min="13061" max="13061" width="8.5703125" style="812" customWidth="1"/>
    <col min="13062" max="13062" width="7.42578125" style="812" customWidth="1"/>
    <col min="13063" max="13063" width="7.28515625" style="812" customWidth="1"/>
    <col min="13064" max="13064" width="6.7109375" style="812" customWidth="1"/>
    <col min="13065" max="13065" width="8.42578125" style="812" customWidth="1"/>
    <col min="13066" max="13066" width="7.5703125" style="812" customWidth="1"/>
    <col min="13067" max="13067" width="4.85546875" style="812" customWidth="1"/>
    <col min="13068" max="13312" width="9.140625" style="812"/>
    <col min="13313" max="13313" width="19" style="812" customWidth="1"/>
    <col min="13314" max="13314" width="8.42578125" style="812" customWidth="1"/>
    <col min="13315" max="13315" width="7.5703125" style="812" customWidth="1"/>
    <col min="13316" max="13316" width="6" style="812" customWidth="1"/>
    <col min="13317" max="13317" width="8.5703125" style="812" customWidth="1"/>
    <col min="13318" max="13318" width="7.42578125" style="812" customWidth="1"/>
    <col min="13319" max="13319" width="7.28515625" style="812" customWidth="1"/>
    <col min="13320" max="13320" width="6.7109375" style="812" customWidth="1"/>
    <col min="13321" max="13321" width="8.42578125" style="812" customWidth="1"/>
    <col min="13322" max="13322" width="7.5703125" style="812" customWidth="1"/>
    <col min="13323" max="13323" width="4.85546875" style="812" customWidth="1"/>
    <col min="13324" max="13568" width="9.140625" style="812"/>
    <col min="13569" max="13569" width="19" style="812" customWidth="1"/>
    <col min="13570" max="13570" width="8.42578125" style="812" customWidth="1"/>
    <col min="13571" max="13571" width="7.5703125" style="812" customWidth="1"/>
    <col min="13572" max="13572" width="6" style="812" customWidth="1"/>
    <col min="13573" max="13573" width="8.5703125" style="812" customWidth="1"/>
    <col min="13574" max="13574" width="7.42578125" style="812" customWidth="1"/>
    <col min="13575" max="13575" width="7.28515625" style="812" customWidth="1"/>
    <col min="13576" max="13576" width="6.7109375" style="812" customWidth="1"/>
    <col min="13577" max="13577" width="8.42578125" style="812" customWidth="1"/>
    <col min="13578" max="13578" width="7.5703125" style="812" customWidth="1"/>
    <col min="13579" max="13579" width="4.85546875" style="812" customWidth="1"/>
    <col min="13580" max="13824" width="9.140625" style="812"/>
    <col min="13825" max="13825" width="19" style="812" customWidth="1"/>
    <col min="13826" max="13826" width="8.42578125" style="812" customWidth="1"/>
    <col min="13827" max="13827" width="7.5703125" style="812" customWidth="1"/>
    <col min="13828" max="13828" width="6" style="812" customWidth="1"/>
    <col min="13829" max="13829" width="8.5703125" style="812" customWidth="1"/>
    <col min="13830" max="13830" width="7.42578125" style="812" customWidth="1"/>
    <col min="13831" max="13831" width="7.28515625" style="812" customWidth="1"/>
    <col min="13832" max="13832" width="6.7109375" style="812" customWidth="1"/>
    <col min="13833" max="13833" width="8.42578125" style="812" customWidth="1"/>
    <col min="13834" max="13834" width="7.5703125" style="812" customWidth="1"/>
    <col min="13835" max="13835" width="4.85546875" style="812" customWidth="1"/>
    <col min="13836" max="14080" width="9.140625" style="812"/>
    <col min="14081" max="14081" width="19" style="812" customWidth="1"/>
    <col min="14082" max="14082" width="8.42578125" style="812" customWidth="1"/>
    <col min="14083" max="14083" width="7.5703125" style="812" customWidth="1"/>
    <col min="14084" max="14084" width="6" style="812" customWidth="1"/>
    <col min="14085" max="14085" width="8.5703125" style="812" customWidth="1"/>
    <col min="14086" max="14086" width="7.42578125" style="812" customWidth="1"/>
    <col min="14087" max="14087" width="7.28515625" style="812" customWidth="1"/>
    <col min="14088" max="14088" width="6.7109375" style="812" customWidth="1"/>
    <col min="14089" max="14089" width="8.42578125" style="812" customWidth="1"/>
    <col min="14090" max="14090" width="7.5703125" style="812" customWidth="1"/>
    <col min="14091" max="14091" width="4.85546875" style="812" customWidth="1"/>
    <col min="14092" max="14336" width="9.140625" style="812"/>
    <col min="14337" max="14337" width="19" style="812" customWidth="1"/>
    <col min="14338" max="14338" width="8.42578125" style="812" customWidth="1"/>
    <col min="14339" max="14339" width="7.5703125" style="812" customWidth="1"/>
    <col min="14340" max="14340" width="6" style="812" customWidth="1"/>
    <col min="14341" max="14341" width="8.5703125" style="812" customWidth="1"/>
    <col min="14342" max="14342" width="7.42578125" style="812" customWidth="1"/>
    <col min="14343" max="14343" width="7.28515625" style="812" customWidth="1"/>
    <col min="14344" max="14344" width="6.7109375" style="812" customWidth="1"/>
    <col min="14345" max="14345" width="8.42578125" style="812" customWidth="1"/>
    <col min="14346" max="14346" width="7.5703125" style="812" customWidth="1"/>
    <col min="14347" max="14347" width="4.85546875" style="812" customWidth="1"/>
    <col min="14348" max="14592" width="9.140625" style="812"/>
    <col min="14593" max="14593" width="19" style="812" customWidth="1"/>
    <col min="14594" max="14594" width="8.42578125" style="812" customWidth="1"/>
    <col min="14595" max="14595" width="7.5703125" style="812" customWidth="1"/>
    <col min="14596" max="14596" width="6" style="812" customWidth="1"/>
    <col min="14597" max="14597" width="8.5703125" style="812" customWidth="1"/>
    <col min="14598" max="14598" width="7.42578125" style="812" customWidth="1"/>
    <col min="14599" max="14599" width="7.28515625" style="812" customWidth="1"/>
    <col min="14600" max="14600" width="6.7109375" style="812" customWidth="1"/>
    <col min="14601" max="14601" width="8.42578125" style="812" customWidth="1"/>
    <col min="14602" max="14602" width="7.5703125" style="812" customWidth="1"/>
    <col min="14603" max="14603" width="4.85546875" style="812" customWidth="1"/>
    <col min="14604" max="14848" width="9.140625" style="812"/>
    <col min="14849" max="14849" width="19" style="812" customWidth="1"/>
    <col min="14850" max="14850" width="8.42578125" style="812" customWidth="1"/>
    <col min="14851" max="14851" width="7.5703125" style="812" customWidth="1"/>
    <col min="14852" max="14852" width="6" style="812" customWidth="1"/>
    <col min="14853" max="14853" width="8.5703125" style="812" customWidth="1"/>
    <col min="14854" max="14854" width="7.42578125" style="812" customWidth="1"/>
    <col min="14855" max="14855" width="7.28515625" style="812" customWidth="1"/>
    <col min="14856" max="14856" width="6.7109375" style="812" customWidth="1"/>
    <col min="14857" max="14857" width="8.42578125" style="812" customWidth="1"/>
    <col min="14858" max="14858" width="7.5703125" style="812" customWidth="1"/>
    <col min="14859" max="14859" width="4.85546875" style="812" customWidth="1"/>
    <col min="14860" max="15104" width="9.140625" style="812"/>
    <col min="15105" max="15105" width="19" style="812" customWidth="1"/>
    <col min="15106" max="15106" width="8.42578125" style="812" customWidth="1"/>
    <col min="15107" max="15107" width="7.5703125" style="812" customWidth="1"/>
    <col min="15108" max="15108" width="6" style="812" customWidth="1"/>
    <col min="15109" max="15109" width="8.5703125" style="812" customWidth="1"/>
    <col min="15110" max="15110" width="7.42578125" style="812" customWidth="1"/>
    <col min="15111" max="15111" width="7.28515625" style="812" customWidth="1"/>
    <col min="15112" max="15112" width="6.7109375" style="812" customWidth="1"/>
    <col min="15113" max="15113" width="8.42578125" style="812" customWidth="1"/>
    <col min="15114" max="15114" width="7.5703125" style="812" customWidth="1"/>
    <col min="15115" max="15115" width="4.85546875" style="812" customWidth="1"/>
    <col min="15116" max="15360" width="9.140625" style="812"/>
    <col min="15361" max="15361" width="19" style="812" customWidth="1"/>
    <col min="15362" max="15362" width="8.42578125" style="812" customWidth="1"/>
    <col min="15363" max="15363" width="7.5703125" style="812" customWidth="1"/>
    <col min="15364" max="15364" width="6" style="812" customWidth="1"/>
    <col min="15365" max="15365" width="8.5703125" style="812" customWidth="1"/>
    <col min="15366" max="15366" width="7.42578125" style="812" customWidth="1"/>
    <col min="15367" max="15367" width="7.28515625" style="812" customWidth="1"/>
    <col min="15368" max="15368" width="6.7109375" style="812" customWidth="1"/>
    <col min="15369" max="15369" width="8.42578125" style="812" customWidth="1"/>
    <col min="15370" max="15370" width="7.5703125" style="812" customWidth="1"/>
    <col min="15371" max="15371" width="4.85546875" style="812" customWidth="1"/>
    <col min="15372" max="15616" width="9.140625" style="812"/>
    <col min="15617" max="15617" width="19" style="812" customWidth="1"/>
    <col min="15618" max="15618" width="8.42578125" style="812" customWidth="1"/>
    <col min="15619" max="15619" width="7.5703125" style="812" customWidth="1"/>
    <col min="15620" max="15620" width="6" style="812" customWidth="1"/>
    <col min="15621" max="15621" width="8.5703125" style="812" customWidth="1"/>
    <col min="15622" max="15622" width="7.42578125" style="812" customWidth="1"/>
    <col min="15623" max="15623" width="7.28515625" style="812" customWidth="1"/>
    <col min="15624" max="15624" width="6.7109375" style="812" customWidth="1"/>
    <col min="15625" max="15625" width="8.42578125" style="812" customWidth="1"/>
    <col min="15626" max="15626" width="7.5703125" style="812" customWidth="1"/>
    <col min="15627" max="15627" width="4.85546875" style="812" customWidth="1"/>
    <col min="15628" max="15872" width="9.140625" style="812"/>
    <col min="15873" max="15873" width="19" style="812" customWidth="1"/>
    <col min="15874" max="15874" width="8.42578125" style="812" customWidth="1"/>
    <col min="15875" max="15875" width="7.5703125" style="812" customWidth="1"/>
    <col min="15876" max="15876" width="6" style="812" customWidth="1"/>
    <col min="15877" max="15877" width="8.5703125" style="812" customWidth="1"/>
    <col min="15878" max="15878" width="7.42578125" style="812" customWidth="1"/>
    <col min="15879" max="15879" width="7.28515625" style="812" customWidth="1"/>
    <col min="15880" max="15880" width="6.7109375" style="812" customWidth="1"/>
    <col min="15881" max="15881" width="8.42578125" style="812" customWidth="1"/>
    <col min="15882" max="15882" width="7.5703125" style="812" customWidth="1"/>
    <col min="15883" max="15883" width="4.85546875" style="812" customWidth="1"/>
    <col min="15884" max="16128" width="9.140625" style="812"/>
    <col min="16129" max="16129" width="19" style="812" customWidth="1"/>
    <col min="16130" max="16130" width="8.42578125" style="812" customWidth="1"/>
    <col min="16131" max="16131" width="7.5703125" style="812" customWidth="1"/>
    <col min="16132" max="16132" width="6" style="812" customWidth="1"/>
    <col min="16133" max="16133" width="8.5703125" style="812" customWidth="1"/>
    <col min="16134" max="16134" width="7.42578125" style="812" customWidth="1"/>
    <col min="16135" max="16135" width="7.28515625" style="812" customWidth="1"/>
    <col min="16136" max="16136" width="6.7109375" style="812" customWidth="1"/>
    <col min="16137" max="16137" width="8.42578125" style="812" customWidth="1"/>
    <col min="16138" max="16138" width="7.5703125" style="812" customWidth="1"/>
    <col min="16139" max="16139" width="4.85546875" style="812" customWidth="1"/>
    <col min="16140" max="16384" width="9.140625" style="812"/>
  </cols>
  <sheetData>
    <row r="1" spans="1:13" ht="17.25" customHeight="1">
      <c r="A1" s="1921" t="s">
        <v>1737</v>
      </c>
      <c r="B1" s="1923"/>
      <c r="C1" s="1923"/>
      <c r="D1" s="1923"/>
      <c r="E1" s="1923"/>
      <c r="F1" s="827"/>
      <c r="G1" s="827"/>
      <c r="H1" s="827"/>
      <c r="I1" s="827"/>
      <c r="J1" s="827"/>
      <c r="K1" s="827"/>
      <c r="L1" s="827"/>
    </row>
    <row r="2" spans="1:13" ht="23.25" customHeight="1">
      <c r="A2" s="2057" t="s">
        <v>1077</v>
      </c>
      <c r="B2" s="2057"/>
      <c r="C2" s="2057"/>
      <c r="D2" s="2057"/>
      <c r="E2" s="2057"/>
      <c r="F2" s="2057"/>
      <c r="G2" s="2057"/>
      <c r="H2" s="2057"/>
      <c r="I2" s="2057"/>
      <c r="J2" s="2057"/>
    </row>
    <row r="3" spans="1:13" ht="23.25" customHeight="1">
      <c r="A3" s="2263" t="s">
        <v>1078</v>
      </c>
      <c r="B3" s="2264"/>
      <c r="C3" s="2264"/>
      <c r="D3" s="2264"/>
      <c r="E3" s="2264"/>
      <c r="F3" s="2264"/>
      <c r="G3" s="2264"/>
      <c r="H3" s="2264"/>
      <c r="I3" s="2264"/>
      <c r="J3" s="2264"/>
    </row>
    <row r="4" spans="1:13" ht="12.95" customHeight="1">
      <c r="A4" s="813">
        <v>2016</v>
      </c>
      <c r="B4" s="813"/>
      <c r="C4" s="431"/>
      <c r="D4" s="431"/>
      <c r="E4" s="431"/>
      <c r="F4" s="431"/>
      <c r="G4" s="431"/>
      <c r="H4" s="431"/>
      <c r="I4" s="431"/>
      <c r="J4" s="1073" t="s">
        <v>673</v>
      </c>
      <c r="K4" s="827"/>
      <c r="L4" s="827"/>
      <c r="M4" s="827"/>
    </row>
    <row r="5" spans="1:13" ht="15" customHeight="1">
      <c r="A5" s="2250" t="s">
        <v>700</v>
      </c>
      <c r="B5" s="2253" t="s">
        <v>1054</v>
      </c>
      <c r="C5" s="2256" t="s">
        <v>1072</v>
      </c>
      <c r="D5" s="2257"/>
      <c r="E5" s="2257"/>
      <c r="F5" s="2258"/>
      <c r="G5" s="2256" t="s">
        <v>1073</v>
      </c>
      <c r="H5" s="2257"/>
      <c r="I5" s="2257"/>
      <c r="J5" s="2258"/>
      <c r="K5" s="1315"/>
    </row>
    <row r="6" spans="1:13" ht="7.5" customHeight="1">
      <c r="A6" s="2251"/>
      <c r="B6" s="2254"/>
      <c r="C6" s="2250" t="s">
        <v>0</v>
      </c>
      <c r="D6" s="2259" t="s">
        <v>1079</v>
      </c>
      <c r="E6" s="2250" t="s">
        <v>1080</v>
      </c>
      <c r="F6" s="2259" t="s">
        <v>972</v>
      </c>
      <c r="G6" s="2250" t="s">
        <v>0</v>
      </c>
      <c r="H6" s="2259" t="s">
        <v>1079</v>
      </c>
      <c r="I6" s="2250" t="s">
        <v>1080</v>
      </c>
      <c r="J6" s="2250" t="s">
        <v>972</v>
      </c>
      <c r="K6" s="850"/>
    </row>
    <row r="7" spans="1:13" ht="45" customHeight="1">
      <c r="A7" s="2252"/>
      <c r="B7" s="2255"/>
      <c r="C7" s="2252"/>
      <c r="D7" s="2148"/>
      <c r="E7" s="2252"/>
      <c r="F7" s="2148"/>
      <c r="G7" s="2252"/>
      <c r="H7" s="2148"/>
      <c r="I7" s="2252"/>
      <c r="J7" s="2252"/>
      <c r="K7" s="1316"/>
    </row>
    <row r="8" spans="1:13" s="1065" customFormat="1" ht="12.95" customHeight="1">
      <c r="A8" s="1103"/>
      <c r="B8" s="1317"/>
      <c r="C8" s="1103"/>
      <c r="D8" s="1103"/>
      <c r="E8" s="1103"/>
      <c r="F8" s="1103"/>
      <c r="G8" s="1103"/>
      <c r="H8" s="1103"/>
      <c r="I8" s="1103"/>
      <c r="J8" s="1103"/>
      <c r="K8" s="1318"/>
    </row>
    <row r="9" spans="1:13" s="1319" customFormat="1" ht="12.95" customHeight="1">
      <c r="A9" s="1319" t="s">
        <v>28</v>
      </c>
      <c r="B9" s="1347">
        <v>1271</v>
      </c>
      <c r="C9" s="1347">
        <v>15232837.999999993</v>
      </c>
      <c r="D9" s="1347">
        <v>660927.00000000012</v>
      </c>
      <c r="E9" s="1347">
        <v>3099384.0000000005</v>
      </c>
      <c r="F9" s="1347">
        <v>11472526.999999998</v>
      </c>
      <c r="G9" s="1347">
        <v>12943761.000000002</v>
      </c>
      <c r="H9" s="1347">
        <v>485524.99999999988</v>
      </c>
      <c r="I9" s="1347">
        <v>2719472.0000000009</v>
      </c>
      <c r="J9" s="1347">
        <v>9738763.9999999776</v>
      </c>
    </row>
    <row r="10" spans="1:13" s="1319" customFormat="1" ht="12.95" customHeight="1"/>
    <row r="11" spans="1:13" s="1319" customFormat="1" ht="12.95" customHeight="1">
      <c r="A11" s="1319" t="s">
        <v>418</v>
      </c>
      <c r="B11" s="1347">
        <v>1212</v>
      </c>
      <c r="C11" s="1347">
        <v>15031046.999999998</v>
      </c>
      <c r="D11" s="1347">
        <v>627164.00000000012</v>
      </c>
      <c r="E11" s="1347">
        <v>3076334</v>
      </c>
      <c r="F11" s="1347">
        <v>11327548.999999998</v>
      </c>
      <c r="G11" s="1347">
        <v>12773144</v>
      </c>
      <c r="H11" s="1347">
        <v>458150.99999999994</v>
      </c>
      <c r="I11" s="1347">
        <v>2700390.0000000005</v>
      </c>
      <c r="J11" s="1347">
        <v>9614602.9999999814</v>
      </c>
    </row>
    <row r="12" spans="1:13" s="1319" customFormat="1" ht="12.95" customHeight="1"/>
    <row r="13" spans="1:13" s="1322" customFormat="1" ht="12.95" customHeight="1">
      <c r="A13" s="1322" t="s">
        <v>419</v>
      </c>
      <c r="B13" s="1347">
        <v>286</v>
      </c>
      <c r="C13" s="1348">
        <v>1747458.0000000009</v>
      </c>
      <c r="D13" s="1348">
        <v>112791</v>
      </c>
      <c r="E13" s="1348">
        <v>142511</v>
      </c>
      <c r="F13" s="1348">
        <v>1492156.0000000007</v>
      </c>
      <c r="G13" s="1348">
        <v>1538550.0000000002</v>
      </c>
      <c r="H13" s="1348">
        <v>83235</v>
      </c>
      <c r="I13" s="1348">
        <v>119472</v>
      </c>
      <c r="J13" s="1348">
        <v>1335842.9999999991</v>
      </c>
    </row>
    <row r="14" spans="1:13" s="1322" customFormat="1" ht="12.95" customHeight="1">
      <c r="A14" s="1322" t="s">
        <v>421</v>
      </c>
      <c r="B14" s="1347">
        <v>246</v>
      </c>
      <c r="C14" s="1348">
        <v>734684</v>
      </c>
      <c r="D14" s="1348">
        <v>23028</v>
      </c>
      <c r="E14" s="1348">
        <v>141685.00000000003</v>
      </c>
      <c r="F14" s="1348">
        <v>569970.99999999988</v>
      </c>
      <c r="G14" s="1348">
        <v>657080</v>
      </c>
      <c r="H14" s="1348">
        <v>20439</v>
      </c>
      <c r="I14" s="1348">
        <v>123726</v>
      </c>
      <c r="J14" s="1348">
        <v>512914.99999999983</v>
      </c>
    </row>
    <row r="15" spans="1:13" s="1322" customFormat="1" ht="12.95" customHeight="1">
      <c r="A15" s="1322" t="s">
        <v>1035</v>
      </c>
      <c r="B15" s="1320">
        <v>615</v>
      </c>
      <c r="C15" s="1323">
        <v>12267053.999999994</v>
      </c>
      <c r="D15" s="1323">
        <v>487845</v>
      </c>
      <c r="E15" s="1324">
        <v>2745616</v>
      </c>
      <c r="F15" s="1349">
        <v>9033592.999999987</v>
      </c>
      <c r="G15" s="1350">
        <v>10320032.999999994</v>
      </c>
      <c r="H15" s="1350">
        <v>351177</v>
      </c>
      <c r="I15" s="1350">
        <v>2413530.0000000009</v>
      </c>
      <c r="J15" s="1350">
        <v>7555326.0000000084</v>
      </c>
    </row>
    <row r="16" spans="1:13" s="1322" customFormat="1" ht="12.95" customHeight="1">
      <c r="A16" s="1322" t="s">
        <v>424</v>
      </c>
      <c r="B16" s="1320">
        <v>46</v>
      </c>
      <c r="C16" s="1323">
        <v>161588.00000000003</v>
      </c>
      <c r="D16" s="1323">
        <v>3500</v>
      </c>
      <c r="E16" s="1324">
        <v>37022</v>
      </c>
      <c r="F16" s="1349">
        <v>121066.00000000001</v>
      </c>
      <c r="G16" s="1350">
        <v>149212.00000000003</v>
      </c>
      <c r="H16" s="1350">
        <v>3300</v>
      </c>
      <c r="I16" s="1350">
        <v>34162</v>
      </c>
      <c r="J16" s="1350">
        <v>111749.99999999999</v>
      </c>
    </row>
    <row r="17" spans="1:11" s="1322" customFormat="1" ht="12.95" customHeight="1">
      <c r="A17" s="1322" t="s">
        <v>425</v>
      </c>
      <c r="B17" s="1320">
        <v>19</v>
      </c>
      <c r="C17" s="1323">
        <v>120263.00000000001</v>
      </c>
      <c r="D17" s="1351">
        <v>0</v>
      </c>
      <c r="E17" s="1324">
        <v>9500</v>
      </c>
      <c r="F17" s="1349">
        <v>110763</v>
      </c>
      <c r="G17" s="1350">
        <v>108269</v>
      </c>
      <c r="H17" s="1352">
        <v>0</v>
      </c>
      <c r="I17" s="1350">
        <v>9500</v>
      </c>
      <c r="J17" s="1350">
        <v>98769</v>
      </c>
    </row>
    <row r="18" spans="1:11" s="1322" customFormat="1" ht="12.95" customHeight="1">
      <c r="B18" s="1320"/>
      <c r="C18" s="1325"/>
      <c r="D18" s="1326"/>
      <c r="E18" s="1324"/>
      <c r="F18" s="1349"/>
      <c r="G18" s="1353"/>
      <c r="H18" s="1326"/>
      <c r="I18" s="1353"/>
      <c r="J18" s="1353"/>
    </row>
    <row r="19" spans="1:11" s="1319" customFormat="1" ht="12.95" customHeight="1">
      <c r="A19" s="1319" t="s">
        <v>426</v>
      </c>
      <c r="B19" s="1320">
        <v>32</v>
      </c>
      <c r="C19" s="1320">
        <v>99747</v>
      </c>
      <c r="D19" s="1320">
        <v>16635</v>
      </c>
      <c r="E19" s="1321">
        <v>16050</v>
      </c>
      <c r="F19" s="1354">
        <v>67062</v>
      </c>
      <c r="G19" s="1355">
        <v>89591.999999999971</v>
      </c>
      <c r="H19" s="1355">
        <v>15029</v>
      </c>
      <c r="I19" s="1355">
        <v>13582.000000000002</v>
      </c>
      <c r="J19" s="1355">
        <v>60980.999999999993</v>
      </c>
    </row>
    <row r="20" spans="1:11" s="1319" customFormat="1" ht="12.95" customHeight="1"/>
    <row r="21" spans="1:11" s="1319" customFormat="1" ht="12.95" customHeight="1">
      <c r="A21" s="1319" t="s">
        <v>427</v>
      </c>
      <c r="B21" s="1320">
        <v>27</v>
      </c>
      <c r="C21" s="1356">
        <v>102044.00000000001</v>
      </c>
      <c r="D21" s="1357">
        <v>17128</v>
      </c>
      <c r="E21" s="1321">
        <v>7000</v>
      </c>
      <c r="F21" s="1354">
        <v>77916.000000000015</v>
      </c>
      <c r="G21" s="1355">
        <v>81024.999999999985</v>
      </c>
      <c r="H21" s="1357">
        <v>12345</v>
      </c>
      <c r="I21" s="1355">
        <v>5500</v>
      </c>
      <c r="J21" s="1355">
        <v>63179.999999999985</v>
      </c>
    </row>
    <row r="22" spans="1:11" s="1319" customFormat="1" ht="6.95" customHeight="1" thickBot="1">
      <c r="A22" s="1329"/>
      <c r="B22" s="1330"/>
      <c r="C22" s="1330"/>
      <c r="D22" s="1330"/>
      <c r="E22" s="1330"/>
      <c r="F22" s="1330"/>
      <c r="G22" s="1358" t="s">
        <v>73</v>
      </c>
      <c r="H22" s="1358"/>
      <c r="I22" s="1358"/>
      <c r="J22" s="1358"/>
    </row>
    <row r="23" spans="1:11" ht="3.75" customHeight="1" thickTop="1">
      <c r="A23" s="827"/>
      <c r="B23" s="827"/>
      <c r="C23" s="827"/>
      <c r="D23" s="827"/>
      <c r="E23" s="827"/>
      <c r="F23" s="827"/>
      <c r="G23" s="431"/>
      <c r="H23" s="431"/>
      <c r="I23" s="431"/>
      <c r="J23" s="431"/>
      <c r="K23" s="431"/>
    </row>
    <row r="24" spans="1:11" s="1331" customFormat="1" ht="12.95" customHeight="1">
      <c r="A24" s="1346" t="s">
        <v>1036</v>
      </c>
      <c r="B24" s="1346"/>
      <c r="C24" s="1346"/>
      <c r="D24" s="1346"/>
      <c r="E24" s="1346"/>
    </row>
    <row r="25" spans="1:11" ht="9.75" customHeight="1">
      <c r="A25" s="826"/>
      <c r="B25" s="826"/>
      <c r="C25" s="827"/>
      <c r="D25" s="827"/>
      <c r="E25" s="827"/>
      <c r="F25" s="827"/>
      <c r="G25" s="431"/>
      <c r="H25" s="431"/>
      <c r="I25" s="431"/>
      <c r="J25" s="431"/>
      <c r="K25" s="431"/>
    </row>
    <row r="26" spans="1:11">
      <c r="A26" s="1086" t="s">
        <v>691</v>
      </c>
      <c r="B26" s="827"/>
      <c r="C26" s="827"/>
      <c r="D26" s="827"/>
      <c r="E26" s="827"/>
      <c r="F26" s="827"/>
      <c r="G26" s="827"/>
    </row>
    <row r="27" spans="1:11">
      <c r="A27" s="1337" t="s">
        <v>1042</v>
      </c>
      <c r="B27" s="827"/>
      <c r="C27" s="827"/>
      <c r="D27" s="827"/>
      <c r="E27" s="827"/>
      <c r="F27" s="827"/>
      <c r="G27" s="827"/>
    </row>
    <row r="28" spans="1:11">
      <c r="A28" s="1337" t="s">
        <v>1081</v>
      </c>
      <c r="B28" s="827"/>
      <c r="C28" s="827"/>
      <c r="D28" s="827"/>
      <c r="E28" s="827"/>
      <c r="F28" s="827"/>
      <c r="G28" s="827"/>
    </row>
    <row r="29" spans="1:11">
      <c r="A29" s="827"/>
      <c r="B29" s="827"/>
      <c r="C29" s="827"/>
      <c r="D29" s="827"/>
      <c r="E29" s="827"/>
      <c r="F29" s="827"/>
      <c r="G29" s="827"/>
      <c r="H29" s="827"/>
      <c r="I29" s="827"/>
      <c r="J29" s="827"/>
      <c r="K29" s="827"/>
    </row>
    <row r="30" spans="1:11">
      <c r="A30" s="827"/>
      <c r="B30" s="827"/>
      <c r="C30" s="827"/>
      <c r="D30" s="827"/>
      <c r="E30" s="827"/>
      <c r="F30" s="827"/>
      <c r="G30" s="827"/>
      <c r="H30" s="827"/>
      <c r="I30" s="827"/>
      <c r="J30" s="827"/>
      <c r="K30" s="827"/>
    </row>
    <row r="31" spans="1:11">
      <c r="A31" s="827"/>
      <c r="B31" s="827"/>
      <c r="C31" s="827"/>
      <c r="D31" s="827"/>
      <c r="E31" s="827"/>
      <c r="F31" s="827"/>
      <c r="G31" s="827"/>
      <c r="H31" s="827"/>
      <c r="I31" s="827"/>
      <c r="J31" s="827"/>
      <c r="K31" s="827"/>
    </row>
    <row r="32" spans="1:11">
      <c r="A32" s="827"/>
      <c r="B32" s="827"/>
      <c r="C32" s="827"/>
      <c r="D32" s="827"/>
      <c r="E32" s="827"/>
      <c r="F32" s="827"/>
      <c r="G32" s="827"/>
      <c r="H32" s="827"/>
      <c r="I32" s="827"/>
      <c r="J32" s="827"/>
      <c r="K32" s="827"/>
    </row>
    <row r="33" spans="1:11">
      <c r="A33" s="827"/>
      <c r="B33" s="827"/>
      <c r="C33" s="827"/>
      <c r="D33" s="827"/>
      <c r="E33" s="827"/>
      <c r="F33" s="827"/>
      <c r="G33" s="827"/>
      <c r="H33" s="827"/>
      <c r="I33" s="827"/>
      <c r="J33" s="827"/>
      <c r="K33" s="827"/>
    </row>
    <row r="34" spans="1:11">
      <c r="A34" s="827"/>
      <c r="B34" s="827"/>
      <c r="C34" s="827"/>
      <c r="D34" s="827"/>
      <c r="E34" s="827"/>
      <c r="F34" s="827"/>
      <c r="G34" s="827"/>
      <c r="H34" s="827"/>
      <c r="I34" s="827"/>
      <c r="J34" s="827"/>
      <c r="K34" s="827"/>
    </row>
    <row r="35" spans="1:11">
      <c r="A35" s="827"/>
      <c r="B35" s="827"/>
      <c r="C35" s="827"/>
      <c r="D35" s="827"/>
      <c r="E35" s="827"/>
      <c r="F35" s="827"/>
      <c r="G35" s="827"/>
      <c r="H35" s="827"/>
      <c r="I35" s="827"/>
      <c r="J35" s="827"/>
      <c r="K35" s="827"/>
    </row>
    <row r="36" spans="1:11">
      <c r="A36" s="827"/>
      <c r="B36" s="827"/>
      <c r="C36" s="827"/>
      <c r="D36" s="827"/>
      <c r="E36" s="827"/>
      <c r="F36" s="827"/>
      <c r="G36" s="827"/>
      <c r="H36" s="827"/>
      <c r="I36" s="827"/>
      <c r="J36" s="827"/>
      <c r="K36" s="827"/>
    </row>
    <row r="37" spans="1:11">
      <c r="A37" s="827"/>
      <c r="B37" s="827"/>
      <c r="C37" s="827"/>
      <c r="D37" s="827"/>
      <c r="E37" s="827"/>
      <c r="F37" s="827"/>
      <c r="G37" s="827"/>
      <c r="H37" s="827"/>
      <c r="I37" s="827"/>
      <c r="J37" s="827"/>
      <c r="K37" s="827"/>
    </row>
    <row r="38" spans="1:11">
      <c r="A38" s="827"/>
      <c r="B38" s="827"/>
      <c r="C38" s="827"/>
      <c r="D38" s="827"/>
      <c r="E38" s="827"/>
      <c r="F38" s="827"/>
      <c r="G38" s="827"/>
      <c r="H38" s="827"/>
      <c r="I38" s="827"/>
      <c r="J38" s="827"/>
      <c r="K38" s="827"/>
    </row>
    <row r="39" spans="1:11">
      <c r="A39" s="827"/>
      <c r="B39" s="827"/>
      <c r="C39" s="827"/>
      <c r="D39" s="827"/>
      <c r="E39" s="827"/>
      <c r="F39" s="827"/>
      <c r="G39" s="827"/>
      <c r="H39" s="827"/>
      <c r="I39" s="827"/>
      <c r="J39" s="827"/>
      <c r="K39" s="827"/>
    </row>
    <row r="40" spans="1:11">
      <c r="A40" s="827"/>
      <c r="B40" s="827"/>
      <c r="C40" s="827"/>
      <c r="D40" s="827"/>
      <c r="E40" s="827"/>
      <c r="F40" s="827"/>
      <c r="G40" s="827"/>
      <c r="H40" s="827"/>
      <c r="I40" s="827"/>
      <c r="J40" s="827"/>
      <c r="K40" s="827"/>
    </row>
    <row r="41" spans="1:11">
      <c r="A41" s="827"/>
      <c r="B41" s="827"/>
      <c r="C41" s="827"/>
      <c r="D41" s="827"/>
      <c r="E41" s="827"/>
      <c r="F41" s="827"/>
      <c r="G41" s="827"/>
      <c r="H41" s="827"/>
      <c r="I41" s="827"/>
      <c r="J41" s="827"/>
      <c r="K41" s="827"/>
    </row>
    <row r="42" spans="1:11">
      <c r="A42" s="827"/>
      <c r="B42" s="827"/>
      <c r="C42" s="827"/>
      <c r="D42" s="827"/>
      <c r="E42" s="827"/>
      <c r="F42" s="827"/>
      <c r="G42" s="827"/>
      <c r="H42" s="827"/>
      <c r="I42" s="827"/>
      <c r="J42" s="827"/>
      <c r="K42" s="827"/>
    </row>
    <row r="43" spans="1:11">
      <c r="A43" s="827"/>
      <c r="B43" s="827"/>
      <c r="C43" s="827"/>
      <c r="D43" s="827"/>
      <c r="E43" s="827"/>
      <c r="F43" s="827"/>
      <c r="G43" s="827"/>
      <c r="H43" s="827"/>
      <c r="I43" s="827"/>
      <c r="J43" s="827"/>
      <c r="K43" s="827"/>
    </row>
    <row r="44" spans="1:11">
      <c r="A44" s="827"/>
      <c r="B44" s="827"/>
      <c r="C44" s="827"/>
      <c r="D44" s="827"/>
      <c r="E44" s="827"/>
      <c r="F44" s="827"/>
      <c r="G44" s="827"/>
      <c r="H44" s="827"/>
      <c r="I44" s="827"/>
      <c r="J44" s="827"/>
      <c r="K44" s="827"/>
    </row>
    <row r="45" spans="1:11">
      <c r="A45" s="827"/>
      <c r="B45" s="827"/>
      <c r="C45" s="827"/>
      <c r="D45" s="827"/>
      <c r="E45" s="827"/>
      <c r="F45" s="827"/>
      <c r="G45" s="827"/>
      <c r="H45" s="827"/>
      <c r="I45" s="827"/>
      <c r="J45" s="827"/>
      <c r="K45" s="827"/>
    </row>
    <row r="46" spans="1:11">
      <c r="A46" s="827"/>
      <c r="B46" s="827"/>
      <c r="C46" s="827"/>
      <c r="D46" s="827"/>
      <c r="E46" s="827"/>
      <c r="F46" s="827"/>
      <c r="G46" s="827"/>
      <c r="H46" s="827"/>
      <c r="I46" s="827"/>
      <c r="J46" s="827"/>
      <c r="K46" s="827"/>
    </row>
    <row r="47" spans="1:11">
      <c r="A47" s="827"/>
      <c r="B47" s="827"/>
      <c r="C47" s="827"/>
      <c r="D47" s="827"/>
      <c r="E47" s="827"/>
      <c r="F47" s="827"/>
      <c r="G47" s="827"/>
      <c r="H47" s="827"/>
      <c r="I47" s="827"/>
      <c r="J47" s="827"/>
      <c r="K47" s="827"/>
    </row>
    <row r="48" spans="1:11">
      <c r="A48" s="827"/>
      <c r="B48" s="827"/>
      <c r="C48" s="827"/>
      <c r="D48" s="827"/>
      <c r="E48" s="827"/>
      <c r="F48" s="827"/>
      <c r="G48" s="827"/>
      <c r="H48" s="827"/>
      <c r="I48" s="827"/>
      <c r="J48" s="827"/>
      <c r="K48" s="827"/>
    </row>
    <row r="49" spans="1:11">
      <c r="A49" s="827"/>
      <c r="B49" s="827"/>
      <c r="C49" s="827"/>
      <c r="D49" s="827"/>
      <c r="E49" s="827"/>
      <c r="F49" s="827"/>
      <c r="G49" s="827"/>
      <c r="H49" s="827"/>
      <c r="I49" s="827"/>
      <c r="J49" s="827"/>
      <c r="K49" s="827"/>
    </row>
    <row r="50" spans="1:11">
      <c r="A50" s="827"/>
      <c r="B50" s="827"/>
      <c r="C50" s="827"/>
      <c r="D50" s="827"/>
      <c r="E50" s="827"/>
      <c r="F50" s="827"/>
      <c r="G50" s="827"/>
      <c r="H50" s="827"/>
      <c r="I50" s="827"/>
      <c r="J50" s="827"/>
      <c r="K50" s="827"/>
    </row>
    <row r="51" spans="1:11">
      <c r="A51" s="827"/>
      <c r="B51" s="827"/>
      <c r="C51" s="827"/>
      <c r="D51" s="827"/>
      <c r="E51" s="827"/>
      <c r="F51" s="827"/>
      <c r="G51" s="827"/>
      <c r="H51" s="827"/>
      <c r="I51" s="827"/>
      <c r="J51" s="827"/>
      <c r="K51" s="827"/>
    </row>
    <row r="52" spans="1:11">
      <c r="A52" s="827"/>
      <c r="B52" s="827"/>
      <c r="C52" s="827"/>
      <c r="D52" s="827"/>
      <c r="E52" s="827"/>
      <c r="F52" s="827"/>
      <c r="G52" s="827"/>
      <c r="H52" s="827"/>
      <c r="I52" s="827"/>
      <c r="J52" s="827"/>
      <c r="K52" s="827"/>
    </row>
    <row r="53" spans="1:11">
      <c r="A53" s="827"/>
      <c r="B53" s="827"/>
      <c r="C53" s="827"/>
      <c r="D53" s="827"/>
      <c r="E53" s="827"/>
      <c r="F53" s="827"/>
      <c r="G53" s="827"/>
      <c r="H53" s="827"/>
      <c r="I53" s="827"/>
      <c r="J53" s="827"/>
      <c r="K53" s="827"/>
    </row>
    <row r="54" spans="1:11">
      <c r="A54" s="827"/>
      <c r="B54" s="827"/>
      <c r="C54" s="827"/>
      <c r="D54" s="827"/>
      <c r="E54" s="827"/>
      <c r="F54" s="827"/>
      <c r="G54" s="827"/>
      <c r="H54" s="827"/>
      <c r="I54" s="827"/>
      <c r="J54" s="827"/>
      <c r="K54" s="827"/>
    </row>
    <row r="55" spans="1:11">
      <c r="A55" s="827"/>
      <c r="B55" s="827"/>
      <c r="C55" s="827"/>
      <c r="D55" s="827"/>
      <c r="E55" s="827"/>
      <c r="F55" s="827"/>
      <c r="G55" s="827"/>
      <c r="H55" s="827"/>
      <c r="I55" s="827"/>
      <c r="J55" s="827"/>
      <c r="K55" s="827"/>
    </row>
    <row r="56" spans="1:11">
      <c r="A56" s="827"/>
      <c r="B56" s="827"/>
      <c r="C56" s="827"/>
      <c r="D56" s="827"/>
      <c r="E56" s="827"/>
      <c r="F56" s="827"/>
      <c r="G56" s="827"/>
      <c r="H56" s="827"/>
      <c r="I56" s="827"/>
      <c r="J56" s="827"/>
      <c r="K56" s="827"/>
    </row>
    <row r="57" spans="1:11">
      <c r="A57" s="827"/>
      <c r="B57" s="827"/>
      <c r="C57" s="827"/>
      <c r="D57" s="827"/>
      <c r="E57" s="827"/>
      <c r="F57" s="827"/>
      <c r="G57" s="827"/>
      <c r="H57" s="827"/>
      <c r="I57" s="827"/>
      <c r="J57" s="827"/>
      <c r="K57" s="827"/>
    </row>
    <row r="58" spans="1:11">
      <c r="A58" s="827"/>
      <c r="B58" s="827"/>
      <c r="C58" s="827"/>
      <c r="D58" s="827"/>
      <c r="E58" s="827"/>
      <c r="F58" s="827"/>
      <c r="G58" s="827"/>
      <c r="H58" s="827"/>
      <c r="I58" s="827"/>
      <c r="J58" s="827"/>
      <c r="K58" s="827"/>
    </row>
    <row r="59" spans="1:11">
      <c r="A59" s="827"/>
      <c r="B59" s="827"/>
      <c r="C59" s="827"/>
      <c r="D59" s="827"/>
      <c r="E59" s="827"/>
      <c r="F59" s="827"/>
      <c r="G59" s="827"/>
      <c r="H59" s="827"/>
      <c r="I59" s="827"/>
      <c r="J59" s="827"/>
      <c r="K59" s="827"/>
    </row>
    <row r="60" spans="1:11">
      <c r="A60" s="827"/>
      <c r="B60" s="827"/>
      <c r="C60" s="827"/>
      <c r="D60" s="827"/>
      <c r="E60" s="827"/>
      <c r="F60" s="827"/>
      <c r="G60" s="827"/>
      <c r="H60" s="827"/>
      <c r="I60" s="827"/>
      <c r="J60" s="827"/>
      <c r="K60" s="827"/>
    </row>
    <row r="61" spans="1:11">
      <c r="A61" s="827"/>
      <c r="B61" s="827"/>
      <c r="C61" s="827"/>
      <c r="D61" s="827"/>
      <c r="E61" s="827"/>
      <c r="F61" s="827"/>
      <c r="G61" s="827"/>
      <c r="H61" s="827"/>
      <c r="I61" s="827"/>
      <c r="J61" s="827"/>
      <c r="K61" s="827"/>
    </row>
    <row r="62" spans="1:11">
      <c r="A62" s="827"/>
      <c r="B62" s="827"/>
      <c r="C62" s="827"/>
      <c r="D62" s="827"/>
      <c r="E62" s="827"/>
      <c r="F62" s="827"/>
      <c r="G62" s="827"/>
      <c r="H62" s="827"/>
      <c r="I62" s="827"/>
      <c r="J62" s="827"/>
      <c r="K62" s="827"/>
    </row>
    <row r="63" spans="1:11">
      <c r="A63" s="827"/>
      <c r="B63" s="827"/>
      <c r="C63" s="827"/>
      <c r="D63" s="827"/>
      <c r="E63" s="827"/>
      <c r="F63" s="827"/>
      <c r="G63" s="827"/>
      <c r="H63" s="827"/>
      <c r="I63" s="827"/>
      <c r="J63" s="827"/>
      <c r="K63" s="827"/>
    </row>
    <row r="64" spans="1:11">
      <c r="A64" s="827"/>
      <c r="B64" s="827"/>
      <c r="C64" s="827"/>
      <c r="D64" s="827"/>
      <c r="E64" s="827"/>
      <c r="F64" s="827"/>
      <c r="G64" s="827"/>
      <c r="H64" s="827"/>
      <c r="I64" s="827"/>
      <c r="J64" s="827"/>
      <c r="K64" s="827"/>
    </row>
    <row r="65" spans="1:11">
      <c r="A65" s="827"/>
      <c r="B65" s="827"/>
      <c r="C65" s="827"/>
      <c r="D65" s="827"/>
      <c r="E65" s="827"/>
      <c r="F65" s="827"/>
      <c r="G65" s="827"/>
      <c r="H65" s="827"/>
      <c r="I65" s="827"/>
      <c r="J65" s="827"/>
      <c r="K65" s="827"/>
    </row>
    <row r="66" spans="1:11">
      <c r="A66" s="827"/>
      <c r="B66" s="827"/>
      <c r="C66" s="827"/>
      <c r="D66" s="827"/>
      <c r="E66" s="827"/>
      <c r="F66" s="827"/>
      <c r="G66" s="827"/>
      <c r="H66" s="827"/>
      <c r="I66" s="827"/>
      <c r="J66" s="827"/>
      <c r="K66" s="827"/>
    </row>
    <row r="67" spans="1:11">
      <c r="A67" s="827"/>
      <c r="B67" s="827"/>
      <c r="C67" s="827"/>
      <c r="D67" s="827"/>
      <c r="E67" s="827"/>
      <c r="F67" s="827"/>
      <c r="G67" s="827"/>
      <c r="H67" s="827"/>
      <c r="I67" s="827"/>
      <c r="J67" s="827"/>
      <c r="K67" s="827"/>
    </row>
    <row r="68" spans="1:11">
      <c r="A68" s="827"/>
      <c r="B68" s="827"/>
      <c r="C68" s="827"/>
      <c r="D68" s="827"/>
      <c r="E68" s="827"/>
      <c r="F68" s="827"/>
      <c r="G68" s="827"/>
      <c r="H68" s="827"/>
      <c r="I68" s="827"/>
      <c r="J68" s="827"/>
      <c r="K68" s="827"/>
    </row>
    <row r="69" spans="1:11">
      <c r="A69" s="827"/>
      <c r="B69" s="827"/>
      <c r="C69" s="827"/>
      <c r="D69" s="827"/>
      <c r="E69" s="827"/>
      <c r="F69" s="827"/>
      <c r="G69" s="827"/>
      <c r="H69" s="827"/>
      <c r="I69" s="827"/>
      <c r="J69" s="827"/>
      <c r="K69" s="827"/>
    </row>
    <row r="70" spans="1:11">
      <c r="A70" s="827"/>
      <c r="B70" s="827"/>
      <c r="C70" s="827"/>
      <c r="D70" s="827"/>
      <c r="E70" s="827"/>
      <c r="F70" s="827"/>
      <c r="G70" s="827"/>
      <c r="H70" s="827"/>
      <c r="I70" s="827"/>
      <c r="J70" s="827"/>
      <c r="K70" s="827"/>
    </row>
    <row r="71" spans="1:11">
      <c r="A71" s="827"/>
      <c r="B71" s="827"/>
      <c r="C71" s="827"/>
      <c r="D71" s="827"/>
      <c r="E71" s="827"/>
      <c r="F71" s="827"/>
      <c r="G71" s="827"/>
      <c r="H71" s="827"/>
      <c r="I71" s="827"/>
      <c r="J71" s="827"/>
      <c r="K71" s="827"/>
    </row>
    <row r="72" spans="1:11">
      <c r="A72" s="827"/>
      <c r="B72" s="827"/>
      <c r="C72" s="827"/>
      <c r="D72" s="827"/>
      <c r="E72" s="827"/>
      <c r="F72" s="827"/>
      <c r="G72" s="827"/>
      <c r="H72" s="827"/>
      <c r="I72" s="827"/>
      <c r="J72" s="827"/>
      <c r="K72" s="827"/>
    </row>
    <row r="73" spans="1:11">
      <c r="A73" s="827"/>
      <c r="B73" s="827"/>
      <c r="C73" s="827"/>
      <c r="D73" s="827"/>
      <c r="E73" s="827"/>
      <c r="F73" s="827"/>
      <c r="G73" s="827"/>
      <c r="H73" s="827"/>
      <c r="I73" s="827"/>
      <c r="J73" s="827"/>
      <c r="K73" s="827"/>
    </row>
    <row r="74" spans="1:11">
      <c r="A74" s="827"/>
      <c r="B74" s="827"/>
      <c r="C74" s="827"/>
      <c r="D74" s="827"/>
      <c r="E74" s="827"/>
      <c r="F74" s="827"/>
      <c r="G74" s="827"/>
      <c r="H74" s="827"/>
      <c r="I74" s="827"/>
      <c r="J74" s="827"/>
      <c r="K74" s="827"/>
    </row>
    <row r="75" spans="1:11">
      <c r="A75" s="827"/>
      <c r="B75" s="827"/>
      <c r="C75" s="827"/>
      <c r="D75" s="827"/>
      <c r="E75" s="827"/>
      <c r="F75" s="827"/>
      <c r="G75" s="827"/>
      <c r="H75" s="827"/>
      <c r="I75" s="827"/>
      <c r="J75" s="827"/>
      <c r="K75" s="827"/>
    </row>
    <row r="76" spans="1:11">
      <c r="A76" s="827"/>
      <c r="B76" s="827"/>
      <c r="C76" s="827"/>
      <c r="D76" s="827"/>
      <c r="E76" s="827"/>
      <c r="F76" s="827"/>
      <c r="G76" s="827"/>
      <c r="H76" s="827"/>
      <c r="I76" s="827"/>
      <c r="J76" s="827"/>
      <c r="K76" s="827"/>
    </row>
    <row r="77" spans="1:11">
      <c r="A77" s="827"/>
      <c r="B77" s="827"/>
      <c r="C77" s="827"/>
      <c r="D77" s="827"/>
      <c r="E77" s="827"/>
      <c r="F77" s="827"/>
      <c r="G77" s="827"/>
      <c r="H77" s="827"/>
      <c r="I77" s="827"/>
      <c r="J77" s="827"/>
      <c r="K77" s="827"/>
    </row>
    <row r="78" spans="1:11">
      <c r="A78" s="827"/>
      <c r="B78" s="827"/>
      <c r="C78" s="827"/>
      <c r="D78" s="827"/>
      <c r="E78" s="827"/>
      <c r="F78" s="827"/>
      <c r="G78" s="827"/>
      <c r="H78" s="827"/>
      <c r="I78" s="827"/>
      <c r="J78" s="827"/>
      <c r="K78" s="827"/>
    </row>
    <row r="79" spans="1:11">
      <c r="A79" s="827"/>
      <c r="B79" s="827"/>
      <c r="C79" s="827"/>
      <c r="D79" s="827"/>
      <c r="E79" s="827"/>
      <c r="F79" s="827"/>
      <c r="G79" s="827"/>
      <c r="H79" s="827"/>
      <c r="I79" s="827"/>
      <c r="J79" s="827"/>
      <c r="K79" s="827"/>
    </row>
    <row r="80" spans="1:11">
      <c r="A80" s="827"/>
      <c r="B80" s="827"/>
      <c r="C80" s="827"/>
      <c r="D80" s="827"/>
      <c r="E80" s="827"/>
      <c r="F80" s="827"/>
      <c r="G80" s="827"/>
      <c r="H80" s="827"/>
      <c r="I80" s="827"/>
      <c r="J80" s="827"/>
      <c r="K80" s="827"/>
    </row>
    <row r="81" spans="1:11">
      <c r="A81" s="827"/>
      <c r="B81" s="827"/>
      <c r="C81" s="827"/>
      <c r="D81" s="827"/>
      <c r="E81" s="827"/>
      <c r="F81" s="827"/>
      <c r="G81" s="827"/>
      <c r="H81" s="827"/>
      <c r="I81" s="827"/>
      <c r="J81" s="827"/>
      <c r="K81" s="827"/>
    </row>
    <row r="82" spans="1:11">
      <c r="A82" s="827"/>
      <c r="B82" s="827"/>
      <c r="C82" s="827"/>
      <c r="D82" s="827"/>
      <c r="E82" s="827"/>
      <c r="F82" s="827"/>
      <c r="G82" s="827"/>
      <c r="H82" s="827"/>
      <c r="I82" s="827"/>
      <c r="J82" s="827"/>
      <c r="K82" s="827"/>
    </row>
    <row r="83" spans="1:11">
      <c r="A83" s="827"/>
      <c r="B83" s="827"/>
      <c r="C83" s="827"/>
      <c r="D83" s="827"/>
      <c r="E83" s="827"/>
      <c r="F83" s="827"/>
      <c r="G83" s="827"/>
      <c r="H83" s="827"/>
      <c r="I83" s="827"/>
      <c r="J83" s="827"/>
      <c r="K83" s="827"/>
    </row>
    <row r="84" spans="1:11">
      <c r="A84" s="827"/>
      <c r="B84" s="827"/>
      <c r="C84" s="827"/>
      <c r="D84" s="827"/>
      <c r="E84" s="827"/>
      <c r="F84" s="827"/>
      <c r="G84" s="827"/>
      <c r="H84" s="827"/>
      <c r="I84" s="827"/>
      <c r="J84" s="827"/>
      <c r="K84" s="827"/>
    </row>
    <row r="85" spans="1:11">
      <c r="A85" s="827"/>
      <c r="B85" s="827"/>
      <c r="C85" s="827"/>
      <c r="D85" s="827"/>
      <c r="E85" s="827"/>
      <c r="F85" s="827"/>
      <c r="G85" s="827"/>
      <c r="H85" s="827"/>
      <c r="I85" s="827"/>
      <c r="J85" s="827"/>
      <c r="K85" s="827"/>
    </row>
    <row r="86" spans="1:11">
      <c r="A86" s="827"/>
      <c r="B86" s="827"/>
      <c r="C86" s="827"/>
      <c r="D86" s="827"/>
      <c r="E86" s="827"/>
      <c r="F86" s="827"/>
      <c r="G86" s="827"/>
      <c r="H86" s="827"/>
      <c r="I86" s="827"/>
      <c r="J86" s="827"/>
      <c r="K86" s="827"/>
    </row>
    <row r="87" spans="1:11">
      <c r="A87" s="827"/>
      <c r="B87" s="827"/>
      <c r="C87" s="827"/>
      <c r="D87" s="827"/>
      <c r="E87" s="827"/>
      <c r="F87" s="827"/>
      <c r="G87" s="827"/>
      <c r="H87" s="827"/>
      <c r="I87" s="827"/>
      <c r="J87" s="827"/>
      <c r="K87" s="827"/>
    </row>
    <row r="88" spans="1:11">
      <c r="A88" s="827"/>
      <c r="B88" s="827"/>
      <c r="C88" s="827"/>
      <c r="D88" s="827"/>
      <c r="E88" s="827"/>
      <c r="F88" s="827"/>
      <c r="G88" s="827"/>
      <c r="H88" s="827"/>
      <c r="I88" s="827"/>
      <c r="J88" s="827"/>
      <c r="K88" s="827"/>
    </row>
    <row r="89" spans="1:11">
      <c r="A89" s="827"/>
      <c r="B89" s="827"/>
      <c r="C89" s="827"/>
      <c r="D89" s="827"/>
      <c r="E89" s="827"/>
      <c r="F89" s="827"/>
      <c r="G89" s="827"/>
      <c r="H89" s="827"/>
      <c r="I89" s="827"/>
      <c r="J89" s="827"/>
      <c r="K89" s="827"/>
    </row>
    <row r="90" spans="1:11">
      <c r="A90" s="827"/>
      <c r="B90" s="827"/>
      <c r="C90" s="827"/>
      <c r="D90" s="827"/>
      <c r="E90" s="827"/>
      <c r="F90" s="827"/>
      <c r="G90" s="827"/>
      <c r="H90" s="827"/>
      <c r="I90" s="827"/>
      <c r="J90" s="827"/>
      <c r="K90" s="827"/>
    </row>
    <row r="91" spans="1:11">
      <c r="A91" s="827"/>
      <c r="B91" s="827"/>
      <c r="C91" s="827"/>
      <c r="D91" s="827"/>
      <c r="E91" s="827"/>
      <c r="F91" s="827"/>
      <c r="G91" s="827"/>
      <c r="H91" s="827"/>
      <c r="I91" s="827"/>
      <c r="J91" s="827"/>
      <c r="K91" s="827"/>
    </row>
    <row r="92" spans="1:11">
      <c r="A92" s="827"/>
      <c r="B92" s="827"/>
      <c r="C92" s="827"/>
      <c r="D92" s="827"/>
      <c r="E92" s="827"/>
      <c r="F92" s="827"/>
      <c r="G92" s="827"/>
      <c r="H92" s="827"/>
      <c r="I92" s="827"/>
      <c r="J92" s="827"/>
      <c r="K92" s="827"/>
    </row>
    <row r="93" spans="1:11">
      <c r="A93" s="827"/>
      <c r="B93" s="827"/>
      <c r="C93" s="827"/>
      <c r="D93" s="827"/>
      <c r="E93" s="827"/>
      <c r="F93" s="827"/>
      <c r="G93" s="827"/>
      <c r="H93" s="827"/>
      <c r="I93" s="827"/>
      <c r="J93" s="827"/>
      <c r="K93" s="827"/>
    </row>
    <row r="94" spans="1:11">
      <c r="A94" s="827"/>
      <c r="B94" s="827"/>
      <c r="C94" s="827"/>
      <c r="D94" s="827"/>
      <c r="E94" s="827"/>
      <c r="F94" s="827"/>
      <c r="G94" s="827"/>
      <c r="H94" s="827"/>
      <c r="I94" s="827"/>
      <c r="J94" s="827"/>
      <c r="K94" s="827"/>
    </row>
    <row r="95" spans="1:11">
      <c r="A95" s="827"/>
      <c r="B95" s="827"/>
      <c r="C95" s="827"/>
      <c r="D95" s="827"/>
      <c r="E95" s="827"/>
      <c r="F95" s="827"/>
      <c r="G95" s="827"/>
      <c r="H95" s="827"/>
      <c r="I95" s="827"/>
      <c r="J95" s="827"/>
      <c r="K95" s="827"/>
    </row>
    <row r="96" spans="1:11">
      <c r="A96" s="827"/>
      <c r="B96" s="827"/>
      <c r="C96" s="827"/>
      <c r="D96" s="827"/>
      <c r="E96" s="827"/>
      <c r="F96" s="827"/>
      <c r="G96" s="827"/>
      <c r="H96" s="827"/>
      <c r="I96" s="827"/>
      <c r="J96" s="827"/>
      <c r="K96" s="827"/>
    </row>
    <row r="97" spans="1:11">
      <c r="A97" s="827"/>
      <c r="B97" s="827"/>
      <c r="C97" s="827"/>
      <c r="D97" s="827"/>
      <c r="E97" s="827"/>
      <c r="F97" s="827"/>
      <c r="G97" s="827"/>
      <c r="H97" s="827"/>
      <c r="I97" s="827"/>
      <c r="J97" s="827"/>
      <c r="K97" s="827"/>
    </row>
    <row r="98" spans="1:11">
      <c r="A98" s="827"/>
      <c r="B98" s="827"/>
      <c r="C98" s="827"/>
      <c r="D98" s="827"/>
      <c r="E98" s="827"/>
      <c r="F98" s="827"/>
      <c r="G98" s="827"/>
      <c r="H98" s="827"/>
      <c r="I98" s="827"/>
      <c r="J98" s="827"/>
      <c r="K98" s="827"/>
    </row>
    <row r="99" spans="1:11">
      <c r="A99" s="827"/>
      <c r="B99" s="827"/>
      <c r="C99" s="827"/>
      <c r="D99" s="827"/>
      <c r="E99" s="827"/>
      <c r="F99" s="827"/>
      <c r="G99" s="827"/>
      <c r="H99" s="827"/>
      <c r="I99" s="827"/>
      <c r="J99" s="827"/>
      <c r="K99" s="827"/>
    </row>
    <row r="100" spans="1:11">
      <c r="A100" s="827"/>
      <c r="B100" s="827"/>
      <c r="C100" s="827"/>
      <c r="D100" s="827"/>
      <c r="E100" s="827"/>
      <c r="F100" s="827"/>
      <c r="G100" s="827"/>
      <c r="H100" s="827"/>
      <c r="I100" s="827"/>
      <c r="J100" s="827"/>
      <c r="K100" s="827"/>
    </row>
    <row r="101" spans="1:11">
      <c r="A101" s="827"/>
      <c r="B101" s="827"/>
      <c r="C101" s="827"/>
      <c r="D101" s="827"/>
      <c r="E101" s="827"/>
      <c r="F101" s="827"/>
      <c r="G101" s="827"/>
      <c r="H101" s="827"/>
      <c r="I101" s="827"/>
      <c r="J101" s="827"/>
      <c r="K101" s="827"/>
    </row>
    <row r="102" spans="1:11">
      <c r="A102" s="827"/>
      <c r="B102" s="827"/>
      <c r="C102" s="827"/>
      <c r="D102" s="827"/>
      <c r="E102" s="827"/>
      <c r="F102" s="827"/>
      <c r="G102" s="827"/>
      <c r="H102" s="827"/>
      <c r="I102" s="827"/>
      <c r="J102" s="827"/>
      <c r="K102" s="827"/>
    </row>
    <row r="103" spans="1:11">
      <c r="A103" s="827"/>
      <c r="B103" s="827"/>
      <c r="C103" s="827"/>
      <c r="D103" s="827"/>
      <c r="E103" s="827"/>
      <c r="F103" s="827"/>
      <c r="G103" s="827"/>
      <c r="H103" s="827"/>
      <c r="I103" s="827"/>
      <c r="J103" s="827"/>
      <c r="K103" s="827"/>
    </row>
    <row r="104" spans="1:11">
      <c r="A104" s="827"/>
      <c r="B104" s="827"/>
      <c r="C104" s="827"/>
      <c r="D104" s="827"/>
      <c r="E104" s="827"/>
      <c r="F104" s="827"/>
      <c r="G104" s="827"/>
      <c r="H104" s="827"/>
      <c r="I104" s="827"/>
      <c r="J104" s="827"/>
      <c r="K104" s="827"/>
    </row>
    <row r="105" spans="1:11">
      <c r="A105" s="827"/>
      <c r="B105" s="827"/>
      <c r="C105" s="827"/>
      <c r="D105" s="827"/>
      <c r="E105" s="827"/>
      <c r="F105" s="827"/>
      <c r="G105" s="827"/>
      <c r="H105" s="827"/>
      <c r="I105" s="827"/>
      <c r="J105" s="827"/>
      <c r="K105" s="827"/>
    </row>
    <row r="106" spans="1:11">
      <c r="A106" s="827"/>
      <c r="B106" s="827"/>
      <c r="C106" s="827"/>
      <c r="D106" s="827"/>
      <c r="E106" s="827"/>
      <c r="F106" s="827"/>
      <c r="G106" s="827"/>
      <c r="H106" s="827"/>
      <c r="I106" s="827"/>
      <c r="J106" s="827"/>
      <c r="K106" s="827"/>
    </row>
    <row r="107" spans="1:11">
      <c r="A107" s="827"/>
      <c r="B107" s="827"/>
      <c r="C107" s="827"/>
      <c r="D107" s="827"/>
      <c r="E107" s="827"/>
      <c r="F107" s="827"/>
      <c r="G107" s="827"/>
      <c r="H107" s="827"/>
      <c r="I107" s="827"/>
      <c r="J107" s="827"/>
      <c r="K107" s="827"/>
    </row>
    <row r="108" spans="1:11">
      <c r="A108" s="827"/>
      <c r="B108" s="827"/>
      <c r="C108" s="827"/>
      <c r="D108" s="827"/>
      <c r="E108" s="827"/>
      <c r="F108" s="827"/>
      <c r="G108" s="827"/>
      <c r="H108" s="827"/>
      <c r="I108" s="827"/>
      <c r="J108" s="827"/>
      <c r="K108" s="827"/>
    </row>
    <row r="109" spans="1:11">
      <c r="A109" s="827"/>
      <c r="B109" s="827"/>
      <c r="C109" s="827"/>
      <c r="D109" s="827"/>
      <c r="E109" s="827"/>
      <c r="F109" s="827"/>
      <c r="G109" s="827"/>
      <c r="H109" s="827"/>
      <c r="I109" s="827"/>
      <c r="J109" s="827"/>
      <c r="K109" s="827"/>
    </row>
    <row r="110" spans="1:11">
      <c r="A110" s="827"/>
      <c r="B110" s="827"/>
      <c r="C110" s="827"/>
      <c r="D110" s="827"/>
      <c r="E110" s="827"/>
      <c r="F110" s="827"/>
      <c r="G110" s="827"/>
      <c r="H110" s="827"/>
      <c r="I110" s="827"/>
      <c r="J110" s="827"/>
      <c r="K110" s="827"/>
    </row>
    <row r="111" spans="1:11">
      <c r="A111" s="827"/>
      <c r="B111" s="827"/>
      <c r="C111" s="827"/>
      <c r="D111" s="827"/>
      <c r="E111" s="827"/>
      <c r="F111" s="827"/>
      <c r="G111" s="827"/>
      <c r="H111" s="827"/>
      <c r="I111" s="827"/>
      <c r="J111" s="827"/>
      <c r="K111" s="827"/>
    </row>
    <row r="112" spans="1:11">
      <c r="A112" s="827"/>
      <c r="B112" s="827"/>
      <c r="C112" s="827"/>
      <c r="D112" s="827"/>
      <c r="E112" s="827"/>
      <c r="F112" s="827"/>
      <c r="G112" s="827"/>
      <c r="H112" s="827"/>
      <c r="I112" s="827"/>
      <c r="J112" s="827"/>
      <c r="K112" s="827"/>
    </row>
    <row r="113" spans="1:11">
      <c r="A113" s="827"/>
      <c r="B113" s="827"/>
      <c r="C113" s="827"/>
      <c r="D113" s="827"/>
      <c r="E113" s="827"/>
      <c r="F113" s="827"/>
      <c r="G113" s="827"/>
      <c r="H113" s="827"/>
      <c r="I113" s="827"/>
      <c r="J113" s="827"/>
      <c r="K113" s="827"/>
    </row>
    <row r="114" spans="1:11">
      <c r="A114" s="827"/>
      <c r="B114" s="827"/>
      <c r="C114" s="827"/>
      <c r="D114" s="827"/>
      <c r="E114" s="827"/>
      <c r="F114" s="827"/>
      <c r="G114" s="827"/>
      <c r="H114" s="827"/>
      <c r="I114" s="827"/>
      <c r="J114" s="827"/>
      <c r="K114" s="827"/>
    </row>
    <row r="115" spans="1:11">
      <c r="A115" s="827"/>
      <c r="B115" s="827"/>
      <c r="C115" s="827"/>
      <c r="D115" s="827"/>
      <c r="E115" s="827"/>
      <c r="F115" s="827"/>
      <c r="G115" s="827"/>
      <c r="H115" s="827"/>
      <c r="I115" s="827"/>
      <c r="J115" s="827"/>
      <c r="K115" s="827"/>
    </row>
    <row r="116" spans="1:11">
      <c r="A116" s="827"/>
      <c r="B116" s="827"/>
      <c r="C116" s="827"/>
      <c r="D116" s="827"/>
      <c r="E116" s="827"/>
      <c r="F116" s="827"/>
      <c r="G116" s="827"/>
      <c r="H116" s="827"/>
      <c r="I116" s="827"/>
      <c r="J116" s="827"/>
      <c r="K116" s="827"/>
    </row>
    <row r="117" spans="1:11">
      <c r="A117" s="827"/>
      <c r="B117" s="827"/>
      <c r="C117" s="827"/>
      <c r="D117" s="827"/>
      <c r="E117" s="827"/>
      <c r="F117" s="827"/>
      <c r="G117" s="827"/>
      <c r="H117" s="827"/>
      <c r="I117" s="827"/>
      <c r="J117" s="827"/>
      <c r="K117" s="827"/>
    </row>
    <row r="118" spans="1:11">
      <c r="A118" s="827"/>
      <c r="B118" s="827"/>
      <c r="C118" s="827"/>
      <c r="D118" s="827"/>
      <c r="E118" s="827"/>
      <c r="F118" s="827"/>
      <c r="G118" s="827"/>
      <c r="H118" s="827"/>
      <c r="I118" s="827"/>
      <c r="J118" s="827"/>
      <c r="K118" s="827"/>
    </row>
    <row r="119" spans="1:11">
      <c r="A119" s="827"/>
      <c r="B119" s="827"/>
      <c r="C119" s="827"/>
      <c r="D119" s="827"/>
      <c r="E119" s="827"/>
      <c r="F119" s="827"/>
      <c r="G119" s="827"/>
      <c r="H119" s="827"/>
      <c r="I119" s="827"/>
      <c r="J119" s="827"/>
      <c r="K119" s="827"/>
    </row>
    <row r="120" spans="1:11">
      <c r="A120" s="827"/>
      <c r="B120" s="827"/>
      <c r="C120" s="827"/>
      <c r="D120" s="827"/>
      <c r="E120" s="827"/>
      <c r="F120" s="827"/>
      <c r="G120" s="827"/>
      <c r="H120" s="827"/>
      <c r="I120" s="827"/>
      <c r="J120" s="827"/>
      <c r="K120" s="827"/>
    </row>
    <row r="121" spans="1:11">
      <c r="A121" s="827"/>
      <c r="B121" s="827"/>
      <c r="C121" s="827"/>
      <c r="D121" s="827"/>
      <c r="E121" s="827"/>
      <c r="F121" s="827"/>
      <c r="G121" s="827"/>
      <c r="H121" s="827"/>
      <c r="I121" s="827"/>
      <c r="J121" s="827"/>
      <c r="K121" s="827"/>
    </row>
    <row r="122" spans="1:11">
      <c r="A122" s="827"/>
      <c r="B122" s="827"/>
      <c r="C122" s="827"/>
      <c r="D122" s="827"/>
      <c r="E122" s="827"/>
      <c r="F122" s="827"/>
      <c r="G122" s="827"/>
      <c r="H122" s="827"/>
      <c r="I122" s="827"/>
      <c r="J122" s="827"/>
      <c r="K122" s="827"/>
    </row>
    <row r="123" spans="1:11">
      <c r="A123" s="827"/>
      <c r="B123" s="827"/>
      <c r="C123" s="827"/>
      <c r="D123" s="827"/>
      <c r="E123" s="827"/>
      <c r="F123" s="827"/>
      <c r="G123" s="827"/>
      <c r="H123" s="827"/>
      <c r="I123" s="827"/>
      <c r="J123" s="827"/>
      <c r="K123" s="827"/>
    </row>
    <row r="124" spans="1:11">
      <c r="A124" s="827"/>
      <c r="B124" s="827"/>
      <c r="C124" s="827"/>
      <c r="D124" s="827"/>
      <c r="E124" s="827"/>
      <c r="F124" s="827"/>
      <c r="G124" s="827"/>
      <c r="H124" s="827"/>
      <c r="I124" s="827"/>
      <c r="J124" s="827"/>
      <c r="K124" s="827"/>
    </row>
    <row r="125" spans="1:11">
      <c r="A125" s="827"/>
      <c r="B125" s="827"/>
      <c r="C125" s="827"/>
      <c r="D125" s="827"/>
      <c r="E125" s="827"/>
      <c r="F125" s="827"/>
      <c r="G125" s="827"/>
      <c r="H125" s="827"/>
      <c r="I125" s="827"/>
      <c r="J125" s="827"/>
      <c r="K125" s="827"/>
    </row>
    <row r="126" spans="1:11">
      <c r="A126" s="827"/>
      <c r="B126" s="827"/>
      <c r="C126" s="827"/>
      <c r="D126" s="827"/>
      <c r="E126" s="827"/>
      <c r="F126" s="827"/>
      <c r="G126" s="827"/>
      <c r="H126" s="827"/>
      <c r="I126" s="827"/>
      <c r="J126" s="827"/>
      <c r="K126" s="827"/>
    </row>
    <row r="127" spans="1:11">
      <c r="A127" s="827"/>
      <c r="B127" s="827"/>
      <c r="C127" s="827"/>
      <c r="D127" s="827"/>
      <c r="E127" s="827"/>
      <c r="F127" s="827"/>
      <c r="G127" s="827"/>
      <c r="H127" s="827"/>
      <c r="I127" s="827"/>
      <c r="J127" s="827"/>
      <c r="K127" s="827"/>
    </row>
    <row r="128" spans="1:11">
      <c r="A128" s="827"/>
      <c r="B128" s="827"/>
      <c r="C128" s="827"/>
      <c r="D128" s="827"/>
      <c r="E128" s="827"/>
      <c r="F128" s="827"/>
      <c r="G128" s="827"/>
      <c r="H128" s="827"/>
      <c r="I128" s="827"/>
      <c r="J128" s="827"/>
      <c r="K128" s="827"/>
    </row>
    <row r="129" spans="1:11">
      <c r="A129" s="827"/>
      <c r="B129" s="827"/>
      <c r="C129" s="827"/>
      <c r="D129" s="827"/>
      <c r="E129" s="827"/>
      <c r="F129" s="827"/>
      <c r="G129" s="827"/>
      <c r="H129" s="827"/>
      <c r="I129" s="827"/>
      <c r="J129" s="827"/>
      <c r="K129" s="827"/>
    </row>
    <row r="130" spans="1:11">
      <c r="A130" s="827"/>
      <c r="B130" s="827"/>
      <c r="C130" s="827"/>
      <c r="D130" s="827"/>
      <c r="E130" s="827"/>
      <c r="F130" s="827"/>
      <c r="G130" s="827"/>
      <c r="H130" s="827"/>
      <c r="I130" s="827"/>
      <c r="J130" s="827"/>
      <c r="K130" s="827"/>
    </row>
    <row r="131" spans="1:11">
      <c r="A131" s="827"/>
      <c r="B131" s="827"/>
      <c r="C131" s="827"/>
      <c r="D131" s="827"/>
      <c r="E131" s="827"/>
      <c r="F131" s="827"/>
      <c r="G131" s="827"/>
      <c r="H131" s="827"/>
      <c r="I131" s="827"/>
      <c r="J131" s="827"/>
      <c r="K131" s="827"/>
    </row>
    <row r="132" spans="1:11">
      <c r="A132" s="827"/>
      <c r="B132" s="827"/>
      <c r="C132" s="827"/>
      <c r="D132" s="827"/>
      <c r="E132" s="827"/>
      <c r="F132" s="827"/>
      <c r="G132" s="827"/>
      <c r="H132" s="827"/>
      <c r="I132" s="827"/>
      <c r="J132" s="827"/>
      <c r="K132" s="827"/>
    </row>
    <row r="133" spans="1:11">
      <c r="A133" s="827"/>
      <c r="B133" s="827"/>
      <c r="C133" s="827"/>
      <c r="D133" s="827"/>
      <c r="E133" s="827"/>
      <c r="F133" s="827"/>
      <c r="G133" s="827"/>
      <c r="H133" s="827"/>
      <c r="I133" s="827"/>
      <c r="J133" s="827"/>
      <c r="K133" s="827"/>
    </row>
    <row r="134" spans="1:11">
      <c r="A134" s="827"/>
      <c r="B134" s="827"/>
      <c r="C134" s="827"/>
      <c r="D134" s="827"/>
      <c r="E134" s="827"/>
      <c r="F134" s="827"/>
      <c r="G134" s="827"/>
      <c r="H134" s="827"/>
      <c r="I134" s="827"/>
      <c r="J134" s="827"/>
      <c r="K134" s="827"/>
    </row>
    <row r="135" spans="1:11">
      <c r="A135" s="827"/>
      <c r="B135" s="827"/>
      <c r="C135" s="827"/>
      <c r="D135" s="827"/>
      <c r="E135" s="827"/>
      <c r="F135" s="827"/>
      <c r="G135" s="827"/>
      <c r="H135" s="827"/>
      <c r="I135" s="827"/>
      <c r="J135" s="827"/>
      <c r="K135" s="827"/>
    </row>
    <row r="136" spans="1:11">
      <c r="A136" s="827"/>
      <c r="B136" s="827"/>
      <c r="C136" s="827"/>
      <c r="D136" s="827"/>
      <c r="E136" s="827"/>
      <c r="F136" s="827"/>
      <c r="G136" s="827"/>
      <c r="H136" s="827"/>
      <c r="I136" s="827"/>
      <c r="J136" s="827"/>
      <c r="K136" s="827"/>
    </row>
    <row r="137" spans="1:11">
      <c r="A137" s="827"/>
      <c r="B137" s="827"/>
      <c r="C137" s="827"/>
      <c r="D137" s="827"/>
      <c r="E137" s="827"/>
      <c r="F137" s="827"/>
      <c r="G137" s="827"/>
      <c r="H137" s="827"/>
      <c r="I137" s="827"/>
      <c r="J137" s="827"/>
      <c r="K137" s="827"/>
    </row>
    <row r="138" spans="1:11">
      <c r="A138" s="827"/>
      <c r="B138" s="827"/>
      <c r="C138" s="827"/>
      <c r="D138" s="827"/>
      <c r="E138" s="827"/>
      <c r="F138" s="827"/>
      <c r="G138" s="827"/>
      <c r="H138" s="827"/>
      <c r="I138" s="827"/>
      <c r="J138" s="827"/>
      <c r="K138" s="827"/>
    </row>
    <row r="139" spans="1:11">
      <c r="A139" s="827"/>
      <c r="B139" s="827"/>
      <c r="C139" s="827"/>
      <c r="D139" s="827"/>
      <c r="E139" s="827"/>
      <c r="F139" s="827"/>
      <c r="G139" s="827"/>
      <c r="H139" s="827"/>
      <c r="I139" s="827"/>
      <c r="J139" s="827"/>
      <c r="K139" s="827"/>
    </row>
    <row r="140" spans="1:11">
      <c r="A140" s="827"/>
      <c r="B140" s="827"/>
      <c r="C140" s="827"/>
      <c r="D140" s="827"/>
      <c r="E140" s="827"/>
      <c r="F140" s="827"/>
      <c r="G140" s="827"/>
      <c r="H140" s="827"/>
      <c r="I140" s="827"/>
      <c r="J140" s="827"/>
      <c r="K140" s="827"/>
    </row>
    <row r="141" spans="1:11">
      <c r="A141" s="827"/>
      <c r="B141" s="827"/>
      <c r="C141" s="827"/>
      <c r="D141" s="827"/>
      <c r="E141" s="827"/>
      <c r="F141" s="827"/>
      <c r="G141" s="827"/>
      <c r="H141" s="827"/>
      <c r="I141" s="827"/>
      <c r="J141" s="827"/>
      <c r="K141" s="827"/>
    </row>
    <row r="142" spans="1:11">
      <c r="A142" s="827"/>
      <c r="B142" s="827"/>
      <c r="C142" s="827"/>
      <c r="D142" s="827"/>
      <c r="E142" s="827"/>
      <c r="F142" s="827"/>
      <c r="G142" s="827"/>
      <c r="H142" s="827"/>
      <c r="I142" s="827"/>
      <c r="J142" s="827"/>
      <c r="K142" s="827"/>
    </row>
    <row r="143" spans="1:11">
      <c r="A143" s="827"/>
      <c r="B143" s="827"/>
      <c r="C143" s="827"/>
      <c r="D143" s="827"/>
      <c r="E143" s="827"/>
      <c r="F143" s="827"/>
      <c r="G143" s="827"/>
      <c r="H143" s="827"/>
      <c r="I143" s="827"/>
      <c r="J143" s="827"/>
      <c r="K143" s="827"/>
    </row>
    <row r="144" spans="1:11">
      <c r="A144" s="827"/>
      <c r="B144" s="827"/>
      <c r="C144" s="827"/>
      <c r="D144" s="827"/>
      <c r="E144" s="827"/>
      <c r="F144" s="827"/>
      <c r="G144" s="827"/>
      <c r="H144" s="827"/>
      <c r="I144" s="827"/>
      <c r="J144" s="827"/>
      <c r="K144" s="827"/>
    </row>
    <row r="145" spans="1:11">
      <c r="A145" s="827"/>
      <c r="B145" s="827"/>
      <c r="C145" s="827"/>
      <c r="D145" s="827"/>
      <c r="E145" s="827"/>
      <c r="F145" s="827"/>
      <c r="G145" s="827"/>
      <c r="H145" s="827"/>
      <c r="I145" s="827"/>
      <c r="J145" s="827"/>
      <c r="K145" s="827"/>
    </row>
    <row r="146" spans="1:11">
      <c r="A146" s="827"/>
      <c r="B146" s="827"/>
      <c r="C146" s="827"/>
      <c r="D146" s="827"/>
      <c r="E146" s="827"/>
      <c r="F146" s="827"/>
      <c r="G146" s="827"/>
      <c r="H146" s="827"/>
      <c r="I146" s="827"/>
      <c r="J146" s="827"/>
      <c r="K146" s="827"/>
    </row>
    <row r="147" spans="1:11">
      <c r="A147" s="827"/>
      <c r="B147" s="827"/>
      <c r="C147" s="827"/>
      <c r="D147" s="827"/>
      <c r="E147" s="827"/>
      <c r="F147" s="827"/>
      <c r="G147" s="827"/>
      <c r="H147" s="827"/>
      <c r="I147" s="827"/>
      <c r="J147" s="827"/>
      <c r="K147" s="827"/>
    </row>
    <row r="148" spans="1:11">
      <c r="A148" s="827"/>
      <c r="B148" s="827"/>
      <c r="C148" s="827"/>
      <c r="D148" s="827"/>
      <c r="E148" s="827"/>
      <c r="F148" s="827"/>
      <c r="G148" s="827"/>
      <c r="H148" s="827"/>
      <c r="I148" s="827"/>
      <c r="J148" s="827"/>
      <c r="K148" s="827"/>
    </row>
    <row r="149" spans="1:11">
      <c r="A149" s="827"/>
      <c r="B149" s="827"/>
      <c r="C149" s="827"/>
      <c r="D149" s="827"/>
      <c r="E149" s="827"/>
      <c r="F149" s="827"/>
      <c r="G149" s="827"/>
      <c r="H149" s="827"/>
      <c r="I149" s="827"/>
      <c r="J149" s="827"/>
      <c r="K149" s="827"/>
    </row>
    <row r="150" spans="1:11">
      <c r="A150" s="827"/>
      <c r="B150" s="827"/>
      <c r="C150" s="827"/>
      <c r="D150" s="827"/>
      <c r="E150" s="827"/>
      <c r="F150" s="827"/>
      <c r="G150" s="827"/>
      <c r="H150" s="827"/>
      <c r="I150" s="827"/>
      <c r="J150" s="827"/>
      <c r="K150" s="827"/>
    </row>
    <row r="151" spans="1:11">
      <c r="A151" s="827"/>
      <c r="B151" s="827"/>
      <c r="C151" s="827"/>
      <c r="D151" s="827"/>
      <c r="E151" s="827"/>
      <c r="F151" s="827"/>
      <c r="G151" s="827"/>
      <c r="H151" s="827"/>
      <c r="I151" s="827"/>
      <c r="J151" s="827"/>
      <c r="K151" s="827"/>
    </row>
    <row r="152" spans="1:11">
      <c r="A152" s="827"/>
      <c r="B152" s="827"/>
      <c r="C152" s="827"/>
      <c r="D152" s="827"/>
      <c r="E152" s="827"/>
      <c r="F152" s="827"/>
      <c r="G152" s="827"/>
      <c r="H152" s="827"/>
      <c r="I152" s="827"/>
      <c r="J152" s="827"/>
      <c r="K152" s="827"/>
    </row>
    <row r="153" spans="1:11">
      <c r="A153" s="827"/>
      <c r="B153" s="827"/>
      <c r="C153" s="827"/>
      <c r="D153" s="827"/>
      <c r="E153" s="827"/>
      <c r="F153" s="827"/>
      <c r="G153" s="827"/>
      <c r="H153" s="827"/>
      <c r="I153" s="827"/>
      <c r="J153" s="827"/>
      <c r="K153" s="827"/>
    </row>
    <row r="154" spans="1:11">
      <c r="A154" s="827"/>
      <c r="B154" s="827"/>
      <c r="C154" s="827"/>
      <c r="D154" s="827"/>
      <c r="E154" s="827"/>
      <c r="F154" s="827"/>
      <c r="G154" s="827"/>
      <c r="H154" s="827"/>
      <c r="I154" s="827"/>
      <c r="J154" s="827"/>
      <c r="K154" s="827"/>
    </row>
    <row r="155" spans="1:11">
      <c r="A155" s="827"/>
      <c r="B155" s="827"/>
      <c r="C155" s="827"/>
      <c r="D155" s="827"/>
      <c r="E155" s="827"/>
      <c r="F155" s="827"/>
      <c r="G155" s="827"/>
      <c r="H155" s="827"/>
      <c r="I155" s="827"/>
      <c r="J155" s="827"/>
      <c r="K155" s="827"/>
    </row>
    <row r="156" spans="1:11">
      <c r="A156" s="827"/>
      <c r="B156" s="827"/>
      <c r="C156" s="827"/>
      <c r="D156" s="827"/>
      <c r="E156" s="827"/>
      <c r="F156" s="827"/>
      <c r="G156" s="827"/>
      <c r="H156" s="827"/>
      <c r="I156" s="827"/>
      <c r="J156" s="827"/>
      <c r="K156" s="827"/>
    </row>
    <row r="157" spans="1:11">
      <c r="A157" s="827"/>
      <c r="B157" s="827"/>
      <c r="C157" s="827"/>
      <c r="D157" s="827"/>
      <c r="E157" s="827"/>
      <c r="F157" s="827"/>
      <c r="G157" s="827"/>
      <c r="H157" s="827"/>
      <c r="I157" s="827"/>
      <c r="J157" s="827"/>
      <c r="K157" s="827"/>
    </row>
    <row r="158" spans="1:11">
      <c r="A158" s="827"/>
      <c r="B158" s="827"/>
      <c r="C158" s="827"/>
      <c r="D158" s="827"/>
      <c r="E158" s="827"/>
      <c r="F158" s="827"/>
      <c r="G158" s="827"/>
      <c r="H158" s="827"/>
      <c r="I158" s="827"/>
      <c r="J158" s="827"/>
      <c r="K158" s="827"/>
    </row>
    <row r="159" spans="1:11">
      <c r="A159" s="827"/>
      <c r="B159" s="827"/>
      <c r="C159" s="827"/>
      <c r="D159" s="827"/>
      <c r="E159" s="827"/>
      <c r="F159" s="827"/>
      <c r="G159" s="827"/>
      <c r="H159" s="827"/>
      <c r="I159" s="827"/>
      <c r="J159" s="827"/>
      <c r="K159" s="827"/>
    </row>
    <row r="160" spans="1:11">
      <c r="A160" s="827"/>
      <c r="B160" s="827"/>
      <c r="C160" s="827"/>
      <c r="D160" s="827"/>
      <c r="E160" s="827"/>
      <c r="F160" s="827"/>
      <c r="G160" s="827"/>
      <c r="H160" s="827"/>
      <c r="I160" s="827"/>
      <c r="J160" s="827"/>
      <c r="K160" s="827"/>
    </row>
    <row r="161" spans="1:11">
      <c r="A161" s="827"/>
      <c r="B161" s="827"/>
      <c r="C161" s="827"/>
      <c r="D161" s="827"/>
      <c r="E161" s="827"/>
      <c r="F161" s="827"/>
      <c r="G161" s="827"/>
      <c r="H161" s="827"/>
      <c r="I161" s="827"/>
      <c r="J161" s="827"/>
      <c r="K161" s="827"/>
    </row>
    <row r="162" spans="1:11">
      <c r="A162" s="827"/>
      <c r="B162" s="827"/>
      <c r="C162" s="827"/>
      <c r="D162" s="827"/>
      <c r="E162" s="827"/>
      <c r="F162" s="827"/>
      <c r="G162" s="827"/>
      <c r="H162" s="827"/>
      <c r="I162" s="827"/>
      <c r="J162" s="827"/>
      <c r="K162" s="827"/>
    </row>
    <row r="163" spans="1:11">
      <c r="A163" s="827"/>
      <c r="B163" s="827"/>
      <c r="C163" s="827"/>
      <c r="D163" s="827"/>
      <c r="E163" s="827"/>
      <c r="F163" s="827"/>
      <c r="G163" s="827"/>
      <c r="H163" s="827"/>
      <c r="I163" s="827"/>
      <c r="J163" s="827"/>
      <c r="K163" s="827"/>
    </row>
    <row r="164" spans="1:11">
      <c r="A164" s="827"/>
      <c r="B164" s="827"/>
      <c r="C164" s="827"/>
      <c r="D164" s="827"/>
      <c r="E164" s="827"/>
      <c r="F164" s="827"/>
      <c r="G164" s="827"/>
      <c r="H164" s="827"/>
      <c r="I164" s="827"/>
      <c r="J164" s="827"/>
      <c r="K164" s="827"/>
    </row>
    <row r="165" spans="1:11">
      <c r="A165" s="827"/>
      <c r="B165" s="827"/>
      <c r="C165" s="827"/>
      <c r="D165" s="827"/>
      <c r="E165" s="827"/>
      <c r="F165" s="827"/>
      <c r="G165" s="827"/>
      <c r="H165" s="827"/>
      <c r="I165" s="827"/>
      <c r="J165" s="827"/>
      <c r="K165" s="827"/>
    </row>
    <row r="166" spans="1:11">
      <c r="A166" s="827"/>
      <c r="B166" s="827"/>
      <c r="C166" s="827"/>
      <c r="D166" s="827"/>
      <c r="E166" s="827"/>
      <c r="F166" s="827"/>
      <c r="G166" s="827"/>
      <c r="H166" s="827"/>
      <c r="I166" s="827"/>
      <c r="J166" s="827"/>
      <c r="K166" s="827"/>
    </row>
    <row r="167" spans="1:11">
      <c r="A167" s="827"/>
      <c r="B167" s="827"/>
      <c r="C167" s="827"/>
      <c r="D167" s="827"/>
      <c r="E167" s="827"/>
      <c r="F167" s="827"/>
      <c r="G167" s="827"/>
      <c r="H167" s="827"/>
      <c r="I167" s="827"/>
      <c r="J167" s="827"/>
      <c r="K167" s="827"/>
    </row>
    <row r="168" spans="1:11">
      <c r="A168" s="827"/>
      <c r="B168" s="827"/>
      <c r="C168" s="827"/>
      <c r="D168" s="827"/>
      <c r="E168" s="827"/>
      <c r="F168" s="827"/>
      <c r="G168" s="827"/>
      <c r="H168" s="827"/>
      <c r="I168" s="827"/>
      <c r="J168" s="827"/>
      <c r="K168" s="827"/>
    </row>
    <row r="169" spans="1:11">
      <c r="A169" s="827"/>
      <c r="B169" s="827"/>
      <c r="C169" s="827"/>
      <c r="D169" s="827"/>
      <c r="E169" s="827"/>
      <c r="F169" s="827"/>
      <c r="G169" s="827"/>
      <c r="H169" s="827"/>
      <c r="I169" s="827"/>
      <c r="J169" s="827"/>
      <c r="K169" s="827"/>
    </row>
    <row r="170" spans="1:11">
      <c r="A170" s="827"/>
      <c r="B170" s="827"/>
      <c r="C170" s="827"/>
      <c r="D170" s="827"/>
      <c r="E170" s="827"/>
      <c r="F170" s="827"/>
      <c r="G170" s="827"/>
      <c r="H170" s="827"/>
      <c r="I170" s="827"/>
      <c r="J170" s="827"/>
      <c r="K170" s="827"/>
    </row>
    <row r="171" spans="1:11">
      <c r="A171" s="827"/>
      <c r="B171" s="827"/>
      <c r="C171" s="827"/>
      <c r="D171" s="827"/>
      <c r="E171" s="827"/>
      <c r="F171" s="827"/>
      <c r="G171" s="827"/>
      <c r="H171" s="827"/>
      <c r="I171" s="827"/>
      <c r="J171" s="827"/>
      <c r="K171" s="827"/>
    </row>
    <row r="172" spans="1:11">
      <c r="A172" s="827"/>
      <c r="B172" s="827"/>
      <c r="C172" s="827"/>
      <c r="D172" s="827"/>
      <c r="E172" s="827"/>
      <c r="F172" s="827"/>
      <c r="G172" s="827"/>
      <c r="H172" s="827"/>
      <c r="I172" s="827"/>
      <c r="J172" s="827"/>
      <c r="K172" s="827"/>
    </row>
    <row r="173" spans="1:11">
      <c r="A173" s="827"/>
      <c r="B173" s="827"/>
      <c r="C173" s="827"/>
      <c r="D173" s="827"/>
      <c r="E173" s="827"/>
      <c r="F173" s="827"/>
      <c r="G173" s="827"/>
      <c r="H173" s="827"/>
      <c r="I173" s="827"/>
      <c r="J173" s="827"/>
      <c r="K173" s="827"/>
    </row>
    <row r="174" spans="1:11">
      <c r="A174" s="827"/>
      <c r="B174" s="827"/>
      <c r="C174" s="827"/>
      <c r="D174" s="827"/>
      <c r="E174" s="827"/>
      <c r="F174" s="827"/>
      <c r="G174" s="827"/>
      <c r="H174" s="827"/>
      <c r="I174" s="827"/>
      <c r="J174" s="827"/>
      <c r="K174" s="827"/>
    </row>
    <row r="175" spans="1:11">
      <c r="A175" s="827"/>
      <c r="B175" s="827"/>
      <c r="C175" s="827"/>
      <c r="D175" s="827"/>
      <c r="E175" s="827"/>
      <c r="F175" s="827"/>
      <c r="G175" s="827"/>
      <c r="H175" s="827"/>
      <c r="I175" s="827"/>
      <c r="J175" s="827"/>
      <c r="K175" s="827"/>
    </row>
    <row r="176" spans="1:11">
      <c r="A176" s="827"/>
      <c r="B176" s="827"/>
      <c r="C176" s="827"/>
      <c r="D176" s="827"/>
      <c r="E176" s="827"/>
      <c r="F176" s="827"/>
      <c r="G176" s="827"/>
      <c r="H176" s="827"/>
      <c r="I176" s="827"/>
      <c r="J176" s="827"/>
      <c r="K176" s="827"/>
    </row>
    <row r="177" spans="1:11">
      <c r="A177" s="827"/>
      <c r="B177" s="827"/>
      <c r="C177" s="827"/>
      <c r="D177" s="827"/>
      <c r="E177" s="827"/>
      <c r="F177" s="827"/>
      <c r="G177" s="827"/>
      <c r="H177" s="827"/>
      <c r="I177" s="827"/>
      <c r="J177" s="827"/>
      <c r="K177" s="827"/>
    </row>
    <row r="178" spans="1:11">
      <c r="A178" s="827"/>
      <c r="B178" s="827"/>
      <c r="C178" s="827"/>
      <c r="D178" s="827"/>
      <c r="E178" s="827"/>
      <c r="F178" s="827"/>
      <c r="G178" s="827"/>
      <c r="H178" s="827"/>
      <c r="I178" s="827"/>
      <c r="J178" s="827"/>
      <c r="K178" s="827"/>
    </row>
    <row r="179" spans="1:11">
      <c r="A179" s="827"/>
      <c r="B179" s="827"/>
      <c r="C179" s="827"/>
      <c r="D179" s="827"/>
      <c r="E179" s="827"/>
      <c r="F179" s="827"/>
      <c r="G179" s="827"/>
      <c r="H179" s="827"/>
      <c r="I179" s="827"/>
      <c r="J179" s="827"/>
      <c r="K179" s="827"/>
    </row>
    <row r="180" spans="1:11">
      <c r="A180" s="827"/>
      <c r="B180" s="827"/>
      <c r="C180" s="827"/>
      <c r="D180" s="827"/>
      <c r="E180" s="827"/>
      <c r="F180" s="827"/>
      <c r="G180" s="827"/>
      <c r="H180" s="827"/>
      <c r="I180" s="827"/>
      <c r="J180" s="827"/>
      <c r="K180" s="827"/>
    </row>
    <row r="181" spans="1:11">
      <c r="A181" s="827"/>
      <c r="B181" s="827"/>
      <c r="C181" s="827"/>
      <c r="D181" s="827"/>
      <c r="E181" s="827"/>
      <c r="F181" s="827"/>
      <c r="G181" s="827"/>
      <c r="H181" s="827"/>
      <c r="I181" s="827"/>
      <c r="J181" s="827"/>
      <c r="K181" s="827"/>
    </row>
    <row r="182" spans="1:11">
      <c r="A182" s="827"/>
      <c r="B182" s="827"/>
      <c r="C182" s="827"/>
      <c r="D182" s="827"/>
      <c r="E182" s="827"/>
      <c r="F182" s="827"/>
      <c r="G182" s="827"/>
      <c r="H182" s="827"/>
      <c r="I182" s="827"/>
      <c r="J182" s="827"/>
      <c r="K182" s="827"/>
    </row>
    <row r="183" spans="1:11">
      <c r="A183" s="827"/>
      <c r="B183" s="827"/>
      <c r="C183" s="827"/>
      <c r="D183" s="827"/>
      <c r="E183" s="827"/>
      <c r="F183" s="827"/>
      <c r="G183" s="827"/>
      <c r="H183" s="827"/>
      <c r="I183" s="827"/>
      <c r="J183" s="827"/>
      <c r="K183" s="827"/>
    </row>
    <row r="184" spans="1:11">
      <c r="A184" s="827"/>
      <c r="B184" s="827"/>
      <c r="C184" s="827"/>
      <c r="D184" s="827"/>
      <c r="E184" s="827"/>
      <c r="F184" s="827"/>
      <c r="G184" s="827"/>
      <c r="H184" s="827"/>
      <c r="I184" s="827"/>
      <c r="J184" s="827"/>
      <c r="K184" s="827"/>
    </row>
    <row r="185" spans="1:11">
      <c r="A185" s="827"/>
      <c r="B185" s="827"/>
      <c r="C185" s="827"/>
      <c r="D185" s="827"/>
      <c r="E185" s="827"/>
      <c r="F185" s="827"/>
      <c r="G185" s="827"/>
      <c r="H185" s="827"/>
      <c r="I185" s="827"/>
      <c r="J185" s="827"/>
      <c r="K185" s="827"/>
    </row>
    <row r="186" spans="1:11">
      <c r="A186" s="827"/>
      <c r="B186" s="827"/>
      <c r="C186" s="827"/>
      <c r="D186" s="827"/>
      <c r="E186" s="827"/>
      <c r="F186" s="827"/>
      <c r="G186" s="827"/>
      <c r="H186" s="827"/>
      <c r="I186" s="827"/>
      <c r="J186" s="827"/>
      <c r="K186" s="827"/>
    </row>
    <row r="187" spans="1:11">
      <c r="A187" s="827"/>
      <c r="B187" s="827"/>
      <c r="C187" s="827"/>
      <c r="D187" s="827"/>
      <c r="E187" s="827"/>
      <c r="F187" s="827"/>
      <c r="G187" s="827"/>
      <c r="H187" s="827"/>
      <c r="I187" s="827"/>
      <c r="J187" s="827"/>
      <c r="K187" s="827"/>
    </row>
    <row r="188" spans="1:11">
      <c r="A188" s="827"/>
      <c r="B188" s="827"/>
      <c r="C188" s="827"/>
      <c r="D188" s="827"/>
      <c r="E188" s="827"/>
      <c r="F188" s="827"/>
      <c r="G188" s="827"/>
      <c r="H188" s="827"/>
      <c r="I188" s="827"/>
      <c r="J188" s="827"/>
      <c r="K188" s="827"/>
    </row>
    <row r="189" spans="1:11">
      <c r="A189" s="827"/>
      <c r="B189" s="827"/>
      <c r="C189" s="827"/>
      <c r="D189" s="827"/>
      <c r="E189" s="827"/>
      <c r="F189" s="827"/>
      <c r="G189" s="827"/>
      <c r="H189" s="827"/>
      <c r="I189" s="827"/>
      <c r="J189" s="827"/>
      <c r="K189" s="827"/>
    </row>
    <row r="190" spans="1:11">
      <c r="A190" s="827"/>
      <c r="B190" s="827"/>
      <c r="C190" s="827"/>
      <c r="D190" s="827"/>
      <c r="E190" s="827"/>
      <c r="F190" s="827"/>
      <c r="G190" s="827"/>
      <c r="H190" s="827"/>
      <c r="I190" s="827"/>
      <c r="J190" s="827"/>
      <c r="K190" s="827"/>
    </row>
    <row r="191" spans="1:11">
      <c r="A191" s="827"/>
      <c r="B191" s="827"/>
      <c r="C191" s="827"/>
      <c r="D191" s="827"/>
      <c r="E191" s="827"/>
      <c r="F191" s="827"/>
      <c r="G191" s="827"/>
      <c r="H191" s="827"/>
      <c r="I191" s="827"/>
      <c r="J191" s="827"/>
      <c r="K191" s="827"/>
    </row>
    <row r="192" spans="1:11">
      <c r="A192" s="827"/>
      <c r="B192" s="827"/>
      <c r="C192" s="827"/>
      <c r="D192" s="827"/>
      <c r="E192" s="827"/>
      <c r="F192" s="827"/>
      <c r="G192" s="827"/>
      <c r="H192" s="827"/>
      <c r="I192" s="827"/>
      <c r="J192" s="827"/>
      <c r="K192" s="827"/>
    </row>
    <row r="193" spans="1:11">
      <c r="A193" s="827"/>
      <c r="B193" s="827"/>
      <c r="C193" s="827"/>
      <c r="D193" s="827"/>
      <c r="E193" s="827"/>
      <c r="F193" s="827"/>
      <c r="G193" s="827"/>
      <c r="H193" s="827"/>
      <c r="I193" s="827"/>
      <c r="J193" s="827"/>
      <c r="K193" s="827"/>
    </row>
    <row r="194" spans="1:11">
      <c r="A194" s="827"/>
      <c r="B194" s="827"/>
      <c r="C194" s="827"/>
      <c r="D194" s="827"/>
      <c r="E194" s="827"/>
      <c r="F194" s="827"/>
      <c r="G194" s="827"/>
      <c r="H194" s="827"/>
      <c r="I194" s="827"/>
      <c r="J194" s="827"/>
      <c r="K194" s="827"/>
    </row>
    <row r="195" spans="1:11">
      <c r="A195" s="827"/>
      <c r="B195" s="827"/>
      <c r="C195" s="827"/>
      <c r="D195" s="827"/>
      <c r="E195" s="827"/>
      <c r="F195" s="827"/>
      <c r="G195" s="827"/>
      <c r="H195" s="827"/>
      <c r="I195" s="827"/>
      <c r="J195" s="827"/>
      <c r="K195" s="827"/>
    </row>
    <row r="196" spans="1:11">
      <c r="A196" s="827"/>
      <c r="B196" s="827"/>
      <c r="C196" s="827"/>
      <c r="D196" s="827"/>
      <c r="E196" s="827"/>
      <c r="F196" s="827"/>
      <c r="G196" s="827"/>
      <c r="H196" s="827"/>
      <c r="I196" s="827"/>
      <c r="J196" s="827"/>
      <c r="K196" s="827"/>
    </row>
    <row r="197" spans="1:11">
      <c r="A197" s="827"/>
      <c r="B197" s="827"/>
      <c r="C197" s="827"/>
      <c r="D197" s="827"/>
      <c r="E197" s="827"/>
      <c r="F197" s="827"/>
      <c r="G197" s="827"/>
      <c r="H197" s="827"/>
      <c r="I197" s="827"/>
      <c r="J197" s="827"/>
      <c r="K197" s="827"/>
    </row>
    <row r="198" spans="1:11">
      <c r="A198" s="827"/>
      <c r="B198" s="827"/>
      <c r="C198" s="827"/>
      <c r="D198" s="827"/>
      <c r="E198" s="827"/>
      <c r="F198" s="827"/>
      <c r="G198" s="827"/>
      <c r="H198" s="827"/>
      <c r="I198" s="827"/>
      <c r="J198" s="827"/>
      <c r="K198" s="827"/>
    </row>
    <row r="199" spans="1:11">
      <c r="A199" s="827"/>
      <c r="B199" s="827"/>
      <c r="C199" s="827"/>
      <c r="D199" s="827"/>
      <c r="E199" s="827"/>
      <c r="F199" s="827"/>
      <c r="G199" s="827"/>
      <c r="H199" s="827"/>
      <c r="I199" s="827"/>
      <c r="J199" s="827"/>
      <c r="K199" s="827"/>
    </row>
    <row r="200" spans="1:11">
      <c r="A200" s="827"/>
      <c r="B200" s="827"/>
      <c r="C200" s="827"/>
      <c r="D200" s="827"/>
      <c r="E200" s="827"/>
      <c r="F200" s="827"/>
      <c r="G200" s="827"/>
      <c r="H200" s="827"/>
      <c r="I200" s="827"/>
      <c r="J200" s="827"/>
      <c r="K200" s="827"/>
    </row>
    <row r="201" spans="1:11">
      <c r="A201" s="827"/>
      <c r="B201" s="827"/>
      <c r="C201" s="827"/>
      <c r="D201" s="827"/>
      <c r="E201" s="827"/>
      <c r="F201" s="827"/>
      <c r="G201" s="827"/>
      <c r="H201" s="827"/>
      <c r="I201" s="827"/>
      <c r="J201" s="827"/>
      <c r="K201" s="827"/>
    </row>
    <row r="202" spans="1:11">
      <c r="A202" s="827"/>
      <c r="B202" s="827"/>
      <c r="C202" s="827"/>
      <c r="D202" s="827"/>
      <c r="E202" s="827"/>
      <c r="F202" s="827"/>
      <c r="G202" s="827"/>
      <c r="H202" s="827"/>
      <c r="I202" s="827"/>
      <c r="J202" s="827"/>
      <c r="K202" s="827"/>
    </row>
    <row r="203" spans="1:11">
      <c r="A203" s="827"/>
      <c r="B203" s="827"/>
      <c r="C203" s="827"/>
      <c r="D203" s="827"/>
      <c r="E203" s="827"/>
      <c r="F203" s="827"/>
      <c r="G203" s="827"/>
      <c r="H203" s="827"/>
      <c r="I203" s="827"/>
      <c r="J203" s="827"/>
      <c r="K203" s="827"/>
    </row>
    <row r="204" spans="1:11">
      <c r="A204" s="827"/>
      <c r="B204" s="827"/>
      <c r="C204" s="827"/>
      <c r="D204" s="827"/>
      <c r="E204" s="827"/>
      <c r="F204" s="827"/>
      <c r="G204" s="827"/>
      <c r="H204" s="827"/>
      <c r="I204" s="827"/>
      <c r="J204" s="827"/>
      <c r="K204" s="827"/>
    </row>
    <row r="205" spans="1:11">
      <c r="A205" s="827"/>
      <c r="B205" s="827"/>
      <c r="C205" s="827"/>
      <c r="D205" s="827"/>
      <c r="E205" s="827"/>
      <c r="F205" s="827"/>
      <c r="G205" s="827"/>
      <c r="H205" s="827"/>
      <c r="I205" s="827"/>
      <c r="J205" s="827"/>
      <c r="K205" s="827"/>
    </row>
    <row r="206" spans="1:11">
      <c r="A206" s="827"/>
      <c r="B206" s="827"/>
      <c r="C206" s="827"/>
      <c r="D206" s="827"/>
      <c r="E206" s="827"/>
      <c r="F206" s="827"/>
      <c r="G206" s="827"/>
      <c r="H206" s="827"/>
      <c r="I206" s="827"/>
      <c r="J206" s="827"/>
      <c r="K206" s="827"/>
    </row>
    <row r="207" spans="1:11">
      <c r="A207" s="827"/>
      <c r="B207" s="827"/>
      <c r="C207" s="827"/>
      <c r="D207" s="827"/>
      <c r="E207" s="827"/>
      <c r="F207" s="827"/>
      <c r="G207" s="827"/>
      <c r="H207" s="827"/>
      <c r="I207" s="827"/>
      <c r="J207" s="827"/>
      <c r="K207" s="827"/>
    </row>
    <row r="208" spans="1:11">
      <c r="A208" s="827"/>
      <c r="B208" s="827"/>
      <c r="C208" s="827"/>
      <c r="D208" s="827"/>
      <c r="E208" s="827"/>
      <c r="F208" s="827"/>
      <c r="G208" s="827"/>
      <c r="H208" s="827"/>
      <c r="I208" s="827"/>
      <c r="J208" s="827"/>
      <c r="K208" s="827"/>
    </row>
    <row r="209" spans="1:11">
      <c r="A209" s="827"/>
      <c r="B209" s="827"/>
      <c r="C209" s="827"/>
      <c r="D209" s="827"/>
      <c r="E209" s="827"/>
      <c r="F209" s="827"/>
      <c r="G209" s="827"/>
      <c r="H209" s="827"/>
      <c r="I209" s="827"/>
      <c r="J209" s="827"/>
      <c r="K209" s="827"/>
    </row>
    <row r="210" spans="1:11">
      <c r="A210" s="827"/>
      <c r="B210" s="827"/>
      <c r="C210" s="827"/>
      <c r="D210" s="827"/>
      <c r="E210" s="827"/>
      <c r="F210" s="827"/>
      <c r="G210" s="827"/>
      <c r="H210" s="827"/>
      <c r="I210" s="827"/>
      <c r="J210" s="827"/>
      <c r="K210" s="827"/>
    </row>
    <row r="211" spans="1:11">
      <c r="A211" s="827"/>
      <c r="B211" s="827"/>
      <c r="C211" s="827"/>
      <c r="D211" s="827"/>
      <c r="E211" s="827"/>
      <c r="F211" s="827"/>
      <c r="G211" s="827"/>
      <c r="H211" s="827"/>
      <c r="I211" s="827"/>
      <c r="J211" s="827"/>
      <c r="K211" s="827"/>
    </row>
    <row r="212" spans="1:11">
      <c r="A212" s="827"/>
      <c r="B212" s="827"/>
      <c r="C212" s="827"/>
      <c r="D212" s="827"/>
      <c r="E212" s="827"/>
      <c r="F212" s="827"/>
      <c r="G212" s="827"/>
      <c r="H212" s="827"/>
      <c r="I212" s="827"/>
      <c r="J212" s="827"/>
      <c r="K212" s="827"/>
    </row>
    <row r="213" spans="1:11">
      <c r="A213" s="827"/>
      <c r="B213" s="827"/>
      <c r="C213" s="827"/>
      <c r="D213" s="827"/>
      <c r="E213" s="827"/>
      <c r="F213" s="827"/>
      <c r="G213" s="827"/>
      <c r="H213" s="827"/>
      <c r="I213" s="827"/>
      <c r="J213" s="827"/>
      <c r="K213" s="827"/>
    </row>
    <row r="214" spans="1:11">
      <c r="A214" s="827"/>
      <c r="B214" s="827"/>
      <c r="C214" s="827"/>
      <c r="D214" s="827"/>
      <c r="E214" s="827"/>
      <c r="F214" s="827"/>
      <c r="G214" s="827"/>
      <c r="H214" s="827"/>
      <c r="I214" s="827"/>
      <c r="J214" s="827"/>
      <c r="K214" s="827"/>
    </row>
    <row r="215" spans="1:11">
      <c r="A215" s="827"/>
      <c r="B215" s="827"/>
      <c r="C215" s="827"/>
      <c r="D215" s="827"/>
      <c r="E215" s="827"/>
      <c r="F215" s="827"/>
      <c r="G215" s="827"/>
      <c r="H215" s="827"/>
      <c r="I215" s="827"/>
      <c r="J215" s="827"/>
      <c r="K215" s="827"/>
    </row>
    <row r="216" spans="1:11">
      <c r="A216" s="827"/>
      <c r="B216" s="827"/>
      <c r="C216" s="827"/>
      <c r="D216" s="827"/>
      <c r="E216" s="827"/>
      <c r="F216" s="827"/>
      <c r="G216" s="827"/>
      <c r="H216" s="827"/>
      <c r="I216" s="827"/>
      <c r="J216" s="827"/>
      <c r="K216" s="827"/>
    </row>
    <row r="217" spans="1:11">
      <c r="A217" s="827"/>
      <c r="B217" s="827"/>
      <c r="C217" s="827"/>
      <c r="D217" s="827"/>
      <c r="E217" s="827"/>
      <c r="F217" s="827"/>
      <c r="G217" s="827"/>
      <c r="H217" s="827"/>
      <c r="I217" s="827"/>
      <c r="J217" s="827"/>
      <c r="K217" s="827"/>
    </row>
    <row r="218" spans="1:11">
      <c r="A218" s="827"/>
      <c r="B218" s="827"/>
      <c r="C218" s="827"/>
      <c r="D218" s="827"/>
      <c r="E218" s="827"/>
      <c r="F218" s="827"/>
      <c r="G218" s="827"/>
      <c r="H218" s="827"/>
      <c r="I218" s="827"/>
      <c r="J218" s="827"/>
      <c r="K218" s="827"/>
    </row>
    <row r="219" spans="1:11">
      <c r="A219" s="827"/>
      <c r="B219" s="827"/>
      <c r="C219" s="827"/>
      <c r="D219" s="827"/>
      <c r="E219" s="827"/>
      <c r="F219" s="827"/>
      <c r="G219" s="827"/>
      <c r="H219" s="827"/>
      <c r="I219" s="827"/>
      <c r="J219" s="827"/>
      <c r="K219" s="827"/>
    </row>
    <row r="220" spans="1:11">
      <c r="A220" s="827"/>
      <c r="B220" s="827"/>
      <c r="C220" s="827"/>
      <c r="D220" s="827"/>
      <c r="E220" s="827"/>
      <c r="F220" s="827"/>
      <c r="G220" s="827"/>
      <c r="H220" s="827"/>
      <c r="I220" s="827"/>
      <c r="J220" s="827"/>
      <c r="K220" s="827"/>
    </row>
    <row r="221" spans="1:11">
      <c r="A221" s="827"/>
      <c r="B221" s="827"/>
      <c r="C221" s="827"/>
      <c r="D221" s="827"/>
      <c r="E221" s="827"/>
      <c r="F221" s="827"/>
      <c r="G221" s="827"/>
      <c r="H221" s="827"/>
      <c r="I221" s="827"/>
      <c r="J221" s="827"/>
      <c r="K221" s="827"/>
    </row>
    <row r="222" spans="1:11">
      <c r="A222" s="827"/>
      <c r="B222" s="827"/>
      <c r="C222" s="827"/>
      <c r="D222" s="827"/>
      <c r="E222" s="827"/>
      <c r="F222" s="827"/>
      <c r="G222" s="827"/>
      <c r="H222" s="827"/>
      <c r="I222" s="827"/>
      <c r="J222" s="827"/>
      <c r="K222" s="827"/>
    </row>
    <row r="223" spans="1:11">
      <c r="A223" s="827"/>
      <c r="B223" s="827"/>
      <c r="C223" s="827"/>
      <c r="D223" s="827"/>
      <c r="E223" s="827"/>
      <c r="F223" s="827"/>
      <c r="G223" s="827"/>
      <c r="H223" s="827"/>
      <c r="I223" s="827"/>
      <c r="J223" s="827"/>
      <c r="K223" s="827"/>
    </row>
    <row r="224" spans="1:11">
      <c r="A224" s="827"/>
      <c r="B224" s="827"/>
      <c r="C224" s="827"/>
      <c r="D224" s="827"/>
      <c r="E224" s="827"/>
      <c r="F224" s="827"/>
      <c r="G224" s="827"/>
      <c r="H224" s="827"/>
      <c r="I224" s="827"/>
      <c r="J224" s="827"/>
      <c r="K224" s="827"/>
    </row>
    <row r="225" spans="1:11">
      <c r="A225" s="827"/>
      <c r="B225" s="827"/>
      <c r="C225" s="827"/>
      <c r="D225" s="827"/>
      <c r="E225" s="827"/>
      <c r="F225" s="827"/>
      <c r="G225" s="827"/>
      <c r="H225" s="827"/>
      <c r="I225" s="827"/>
      <c r="J225" s="827"/>
      <c r="K225" s="827"/>
    </row>
    <row r="226" spans="1:11">
      <c r="A226" s="827"/>
      <c r="B226" s="827"/>
      <c r="C226" s="827"/>
      <c r="D226" s="827"/>
      <c r="E226" s="827"/>
      <c r="F226" s="827"/>
      <c r="G226" s="827"/>
      <c r="H226" s="827"/>
      <c r="I226" s="827"/>
      <c r="J226" s="827"/>
      <c r="K226" s="827"/>
    </row>
    <row r="227" spans="1:11">
      <c r="A227" s="827"/>
      <c r="B227" s="827"/>
      <c r="C227" s="827"/>
      <c r="D227" s="827"/>
      <c r="E227" s="827"/>
      <c r="F227" s="827"/>
      <c r="G227" s="827"/>
      <c r="H227" s="827"/>
      <c r="I227" s="827"/>
      <c r="J227" s="827"/>
      <c r="K227" s="827"/>
    </row>
    <row r="228" spans="1:11">
      <c r="A228" s="827"/>
      <c r="B228" s="827"/>
      <c r="C228" s="827"/>
      <c r="D228" s="827"/>
      <c r="E228" s="827"/>
      <c r="F228" s="827"/>
      <c r="G228" s="827"/>
      <c r="H228" s="827"/>
      <c r="I228" s="827"/>
      <c r="J228" s="827"/>
      <c r="K228" s="827"/>
    </row>
    <row r="229" spans="1:11">
      <c r="A229" s="827"/>
      <c r="B229" s="827"/>
      <c r="C229" s="827"/>
      <c r="D229" s="827"/>
      <c r="E229" s="827"/>
      <c r="F229" s="827"/>
      <c r="G229" s="827"/>
      <c r="H229" s="827"/>
      <c r="I229" s="827"/>
      <c r="J229" s="827"/>
      <c r="K229" s="827"/>
    </row>
    <row r="230" spans="1:11">
      <c r="A230" s="827"/>
      <c r="B230" s="827"/>
      <c r="C230" s="827"/>
      <c r="D230" s="827"/>
      <c r="E230" s="827"/>
      <c r="F230" s="827"/>
      <c r="G230" s="827"/>
      <c r="H230" s="827"/>
      <c r="I230" s="827"/>
      <c r="J230" s="827"/>
      <c r="K230" s="827"/>
    </row>
    <row r="231" spans="1:11">
      <c r="A231" s="827"/>
      <c r="B231" s="827"/>
      <c r="C231" s="827"/>
      <c r="D231" s="827"/>
      <c r="E231" s="827"/>
      <c r="F231" s="827"/>
      <c r="G231" s="827"/>
      <c r="H231" s="827"/>
      <c r="I231" s="827"/>
      <c r="J231" s="827"/>
      <c r="K231" s="827"/>
    </row>
    <row r="232" spans="1:11">
      <c r="A232" s="827"/>
      <c r="B232" s="827"/>
      <c r="C232" s="827"/>
      <c r="D232" s="827"/>
      <c r="E232" s="827"/>
      <c r="F232" s="827"/>
      <c r="G232" s="827"/>
      <c r="H232" s="827"/>
      <c r="I232" s="827"/>
      <c r="J232" s="827"/>
      <c r="K232" s="827"/>
    </row>
    <row r="233" spans="1:11">
      <c r="A233" s="827"/>
      <c r="B233" s="827"/>
      <c r="C233" s="827"/>
      <c r="D233" s="827"/>
      <c r="E233" s="827"/>
      <c r="F233" s="827"/>
      <c r="G233" s="827"/>
      <c r="H233" s="827"/>
      <c r="I233" s="827"/>
      <c r="J233" s="827"/>
      <c r="K233" s="827"/>
    </row>
    <row r="234" spans="1:11">
      <c r="A234" s="827"/>
      <c r="B234" s="827"/>
      <c r="C234" s="827"/>
      <c r="D234" s="827"/>
      <c r="E234" s="827"/>
      <c r="F234" s="827"/>
      <c r="G234" s="827"/>
      <c r="H234" s="827"/>
      <c r="I234" s="827"/>
      <c r="J234" s="827"/>
      <c r="K234" s="827"/>
    </row>
    <row r="235" spans="1:11">
      <c r="A235" s="827"/>
      <c r="B235" s="827"/>
      <c r="C235" s="827"/>
      <c r="D235" s="827"/>
      <c r="E235" s="827"/>
      <c r="F235" s="827"/>
      <c r="G235" s="827"/>
      <c r="H235" s="827"/>
      <c r="I235" s="827"/>
      <c r="J235" s="827"/>
      <c r="K235" s="827"/>
    </row>
    <row r="236" spans="1:11">
      <c r="A236" s="827"/>
      <c r="B236" s="827"/>
      <c r="C236" s="827"/>
      <c r="D236" s="827"/>
      <c r="E236" s="827"/>
      <c r="F236" s="827"/>
      <c r="G236" s="827"/>
      <c r="H236" s="827"/>
      <c r="I236" s="827"/>
      <c r="J236" s="827"/>
      <c r="K236" s="827"/>
    </row>
    <row r="237" spans="1:11">
      <c r="A237" s="827"/>
      <c r="B237" s="827"/>
      <c r="C237" s="827"/>
      <c r="D237" s="827"/>
      <c r="E237" s="827"/>
      <c r="F237" s="827"/>
      <c r="G237" s="827"/>
      <c r="H237" s="827"/>
      <c r="I237" s="827"/>
      <c r="J237" s="827"/>
      <c r="K237" s="827"/>
    </row>
    <row r="238" spans="1:11">
      <c r="A238" s="827"/>
      <c r="B238" s="827"/>
      <c r="C238" s="827"/>
      <c r="D238" s="827"/>
      <c r="E238" s="827"/>
      <c r="F238" s="827"/>
      <c r="G238" s="827"/>
      <c r="H238" s="827"/>
      <c r="I238" s="827"/>
      <c r="J238" s="827"/>
      <c r="K238" s="827"/>
    </row>
    <row r="239" spans="1:11">
      <c r="A239" s="827"/>
      <c r="B239" s="827"/>
      <c r="C239" s="827"/>
      <c r="D239" s="827"/>
      <c r="E239" s="827"/>
      <c r="F239" s="827"/>
      <c r="G239" s="827"/>
      <c r="H239" s="827"/>
      <c r="I239" s="827"/>
      <c r="J239" s="827"/>
      <c r="K239" s="827"/>
    </row>
    <row r="240" spans="1:11">
      <c r="A240" s="827"/>
      <c r="B240" s="827"/>
      <c r="C240" s="827"/>
      <c r="D240" s="827"/>
      <c r="E240" s="827"/>
      <c r="F240" s="827"/>
      <c r="G240" s="827"/>
      <c r="H240" s="827"/>
      <c r="I240" s="827"/>
      <c r="J240" s="827"/>
      <c r="K240" s="827"/>
    </row>
    <row r="241" spans="1:11">
      <c r="A241" s="827"/>
      <c r="B241" s="827"/>
      <c r="C241" s="827"/>
      <c r="D241" s="827"/>
      <c r="E241" s="827"/>
      <c r="F241" s="827"/>
      <c r="G241" s="827"/>
      <c r="H241" s="827"/>
      <c r="I241" s="827"/>
      <c r="J241" s="827"/>
      <c r="K241" s="827"/>
    </row>
    <row r="242" spans="1:11">
      <c r="A242" s="827"/>
      <c r="B242" s="827"/>
      <c r="C242" s="827"/>
      <c r="D242" s="827"/>
      <c r="E242" s="827"/>
      <c r="F242" s="827"/>
      <c r="G242" s="827"/>
      <c r="H242" s="827"/>
      <c r="I242" s="827"/>
      <c r="J242" s="827"/>
      <c r="K242" s="827"/>
    </row>
    <row r="243" spans="1:11">
      <c r="A243" s="827"/>
      <c r="B243" s="827"/>
      <c r="C243" s="827"/>
      <c r="D243" s="827"/>
      <c r="E243" s="827"/>
      <c r="F243" s="827"/>
      <c r="G243" s="827"/>
      <c r="H243" s="827"/>
      <c r="I243" s="827"/>
      <c r="J243" s="827"/>
      <c r="K243" s="827"/>
    </row>
    <row r="244" spans="1:11">
      <c r="A244" s="827"/>
      <c r="B244" s="827"/>
      <c r="C244" s="827"/>
      <c r="D244" s="827"/>
      <c r="E244" s="827"/>
      <c r="F244" s="827"/>
      <c r="G244" s="827"/>
      <c r="H244" s="827"/>
      <c r="I244" s="827"/>
      <c r="J244" s="827"/>
      <c r="K244" s="827"/>
    </row>
    <row r="245" spans="1:11">
      <c r="A245" s="827"/>
      <c r="B245" s="827"/>
      <c r="C245" s="827"/>
      <c r="D245" s="827"/>
      <c r="E245" s="827"/>
      <c r="F245" s="827"/>
      <c r="G245" s="827"/>
      <c r="H245" s="827"/>
      <c r="I245" s="827"/>
      <c r="J245" s="827"/>
      <c r="K245" s="827"/>
    </row>
    <row r="246" spans="1:11">
      <c r="A246" s="827"/>
      <c r="B246" s="827"/>
      <c r="C246" s="827"/>
      <c r="D246" s="827"/>
      <c r="E246" s="827"/>
      <c r="F246" s="827"/>
      <c r="G246" s="827"/>
      <c r="H246" s="827"/>
      <c r="I246" s="827"/>
      <c r="J246" s="827"/>
      <c r="K246" s="827"/>
    </row>
    <row r="247" spans="1:11">
      <c r="A247" s="827"/>
      <c r="B247" s="827"/>
      <c r="C247" s="827"/>
      <c r="D247" s="827"/>
      <c r="E247" s="827"/>
      <c r="F247" s="827"/>
      <c r="G247" s="827"/>
      <c r="H247" s="827"/>
      <c r="I247" s="827"/>
      <c r="J247" s="827"/>
      <c r="K247" s="827"/>
    </row>
    <row r="248" spans="1:11">
      <c r="A248" s="827"/>
      <c r="B248" s="827"/>
      <c r="C248" s="827"/>
      <c r="D248" s="827"/>
      <c r="E248" s="827"/>
      <c r="F248" s="827"/>
      <c r="G248" s="827"/>
      <c r="H248" s="827"/>
      <c r="I248" s="827"/>
      <c r="J248" s="827"/>
      <c r="K248" s="827"/>
    </row>
    <row r="249" spans="1:11">
      <c r="A249" s="827"/>
      <c r="B249" s="827"/>
      <c r="C249" s="827"/>
      <c r="D249" s="827"/>
      <c r="E249" s="827"/>
      <c r="F249" s="827"/>
      <c r="G249" s="827"/>
      <c r="H249" s="827"/>
      <c r="I249" s="827"/>
      <c r="J249" s="827"/>
      <c r="K249" s="827"/>
    </row>
    <row r="250" spans="1:11">
      <c r="A250" s="827"/>
      <c r="B250" s="827"/>
      <c r="C250" s="827"/>
      <c r="D250" s="827"/>
      <c r="E250" s="827"/>
      <c r="F250" s="827"/>
      <c r="G250" s="827"/>
      <c r="H250" s="827"/>
      <c r="I250" s="827"/>
      <c r="J250" s="827"/>
      <c r="K250" s="827"/>
    </row>
    <row r="251" spans="1:11">
      <c r="A251" s="827"/>
      <c r="B251" s="827"/>
      <c r="C251" s="827"/>
      <c r="D251" s="827"/>
      <c r="E251" s="827"/>
      <c r="F251" s="827"/>
      <c r="G251" s="827"/>
      <c r="H251" s="827"/>
      <c r="I251" s="827"/>
      <c r="J251" s="827"/>
      <c r="K251" s="827"/>
    </row>
    <row r="252" spans="1:11">
      <c r="A252" s="827"/>
      <c r="B252" s="827"/>
      <c r="C252" s="827"/>
      <c r="D252" s="827"/>
      <c r="E252" s="827"/>
      <c r="F252" s="827"/>
      <c r="G252" s="827"/>
      <c r="H252" s="827"/>
      <c r="I252" s="827"/>
      <c r="J252" s="827"/>
      <c r="K252" s="827"/>
    </row>
    <row r="253" spans="1:11">
      <c r="A253" s="827"/>
      <c r="B253" s="827"/>
      <c r="C253" s="827"/>
      <c r="D253" s="827"/>
      <c r="E253" s="827"/>
      <c r="F253" s="827"/>
      <c r="G253" s="827"/>
      <c r="H253" s="827"/>
      <c r="I253" s="827"/>
      <c r="J253" s="827"/>
      <c r="K253" s="827"/>
    </row>
    <row r="254" spans="1:11">
      <c r="A254" s="827"/>
      <c r="B254" s="827"/>
      <c r="C254" s="827"/>
      <c r="D254" s="827"/>
      <c r="E254" s="827"/>
      <c r="F254" s="827"/>
      <c r="G254" s="827"/>
      <c r="H254" s="827"/>
      <c r="I254" s="827"/>
      <c r="J254" s="827"/>
      <c r="K254" s="827"/>
    </row>
    <row r="255" spans="1:11">
      <c r="A255" s="827"/>
      <c r="B255" s="827"/>
      <c r="C255" s="827"/>
      <c r="D255" s="827"/>
      <c r="E255" s="827"/>
      <c r="F255" s="827"/>
      <c r="G255" s="827"/>
      <c r="H255" s="827"/>
      <c r="I255" s="827"/>
      <c r="J255" s="827"/>
      <c r="K255" s="827"/>
    </row>
    <row r="256" spans="1:11">
      <c r="A256" s="827"/>
      <c r="B256" s="827"/>
      <c r="C256" s="827"/>
      <c r="D256" s="827"/>
      <c r="E256" s="827"/>
      <c r="F256" s="827"/>
      <c r="G256" s="827"/>
      <c r="H256" s="827"/>
      <c r="I256" s="827"/>
      <c r="J256" s="827"/>
      <c r="K256" s="827"/>
    </row>
    <row r="257" spans="1:11">
      <c r="A257" s="827"/>
      <c r="B257" s="827"/>
      <c r="C257" s="827"/>
      <c r="D257" s="827"/>
      <c r="E257" s="827"/>
      <c r="F257" s="827"/>
      <c r="G257" s="827"/>
      <c r="H257" s="827"/>
      <c r="I257" s="827"/>
      <c r="J257" s="827"/>
      <c r="K257" s="827"/>
    </row>
    <row r="258" spans="1:11">
      <c r="A258" s="827"/>
      <c r="B258" s="827"/>
      <c r="C258" s="827"/>
      <c r="D258" s="827"/>
      <c r="E258" s="827"/>
      <c r="F258" s="827"/>
      <c r="G258" s="827"/>
      <c r="H258" s="827"/>
      <c r="I258" s="827"/>
      <c r="J258" s="827"/>
      <c r="K258" s="827"/>
    </row>
    <row r="259" spans="1:11">
      <c r="A259" s="827"/>
      <c r="B259" s="827"/>
      <c r="C259" s="827"/>
      <c r="D259" s="827"/>
      <c r="E259" s="827"/>
      <c r="F259" s="827"/>
      <c r="G259" s="827"/>
      <c r="H259" s="827"/>
      <c r="I259" s="827"/>
      <c r="J259" s="827"/>
      <c r="K259" s="827"/>
    </row>
    <row r="260" spans="1:11">
      <c r="A260" s="827"/>
      <c r="B260" s="827"/>
      <c r="C260" s="827"/>
      <c r="D260" s="827"/>
      <c r="E260" s="827"/>
      <c r="F260" s="827"/>
      <c r="G260" s="827"/>
      <c r="H260" s="827"/>
      <c r="I260" s="827"/>
      <c r="J260" s="827"/>
      <c r="K260" s="827"/>
    </row>
    <row r="261" spans="1:11">
      <c r="A261" s="827"/>
      <c r="B261" s="827"/>
      <c r="C261" s="827"/>
      <c r="D261" s="827"/>
      <c r="E261" s="827"/>
      <c r="F261" s="827"/>
      <c r="G261" s="827"/>
      <c r="H261" s="827"/>
      <c r="I261" s="827"/>
      <c r="J261" s="827"/>
      <c r="K261" s="827"/>
    </row>
    <row r="262" spans="1:11">
      <c r="A262" s="827"/>
      <c r="B262" s="827"/>
      <c r="C262" s="827"/>
      <c r="D262" s="827"/>
      <c r="E262" s="827"/>
      <c r="F262" s="827"/>
      <c r="G262" s="827"/>
      <c r="H262" s="827"/>
      <c r="I262" s="827"/>
      <c r="J262" s="827"/>
      <c r="K262" s="827"/>
    </row>
    <row r="263" spans="1:11">
      <c r="A263" s="827"/>
      <c r="B263" s="827"/>
      <c r="C263" s="827"/>
      <c r="D263" s="827"/>
      <c r="E263" s="827"/>
      <c r="F263" s="827"/>
      <c r="G263" s="827"/>
      <c r="H263" s="827"/>
      <c r="I263" s="827"/>
      <c r="J263" s="827"/>
      <c r="K263" s="827"/>
    </row>
    <row r="264" spans="1:11">
      <c r="A264" s="827"/>
      <c r="B264" s="827"/>
      <c r="C264" s="827"/>
      <c r="D264" s="827"/>
      <c r="E264" s="827"/>
      <c r="F264" s="827"/>
      <c r="G264" s="827"/>
      <c r="H264" s="827"/>
      <c r="I264" s="827"/>
      <c r="J264" s="827"/>
      <c r="K264" s="827"/>
    </row>
    <row r="265" spans="1:11">
      <c r="A265" s="827"/>
      <c r="B265" s="827"/>
      <c r="C265" s="827"/>
      <c r="D265" s="827"/>
      <c r="E265" s="827"/>
      <c r="F265" s="827"/>
      <c r="G265" s="827"/>
      <c r="H265" s="827"/>
      <c r="I265" s="827"/>
      <c r="J265" s="827"/>
      <c r="K265" s="827"/>
    </row>
    <row r="266" spans="1:11">
      <c r="A266" s="827"/>
      <c r="B266" s="827"/>
      <c r="C266" s="827"/>
      <c r="D266" s="827"/>
      <c r="E266" s="827"/>
      <c r="F266" s="827"/>
      <c r="G266" s="827"/>
      <c r="H266" s="827"/>
      <c r="I266" s="827"/>
      <c r="J266" s="827"/>
      <c r="K266" s="827"/>
    </row>
    <row r="267" spans="1:11">
      <c r="A267" s="827"/>
      <c r="B267" s="827"/>
      <c r="C267" s="827"/>
      <c r="D267" s="827"/>
      <c r="E267" s="827"/>
      <c r="F267" s="827"/>
      <c r="G267" s="827"/>
      <c r="H267" s="827"/>
      <c r="I267" s="827"/>
      <c r="J267" s="827"/>
      <c r="K267" s="827"/>
    </row>
    <row r="268" spans="1:11">
      <c r="A268" s="827"/>
      <c r="B268" s="827"/>
      <c r="C268" s="827"/>
      <c r="D268" s="827"/>
      <c r="E268" s="827"/>
      <c r="F268" s="827"/>
      <c r="G268" s="827"/>
      <c r="H268" s="827"/>
      <c r="I268" s="827"/>
      <c r="J268" s="827"/>
      <c r="K268" s="827"/>
    </row>
    <row r="269" spans="1:11">
      <c r="A269" s="827"/>
      <c r="B269" s="827"/>
      <c r="C269" s="827"/>
      <c r="D269" s="827"/>
      <c r="E269" s="827"/>
      <c r="F269" s="827"/>
      <c r="G269" s="827"/>
      <c r="H269" s="827"/>
      <c r="I269" s="827"/>
      <c r="J269" s="827"/>
      <c r="K269" s="827"/>
    </row>
    <row r="270" spans="1:11">
      <c r="A270" s="827"/>
      <c r="B270" s="827"/>
      <c r="C270" s="827"/>
      <c r="D270" s="827"/>
      <c r="E270" s="827"/>
      <c r="F270" s="827"/>
      <c r="G270" s="827"/>
      <c r="H270" s="827"/>
      <c r="I270" s="827"/>
      <c r="J270" s="827"/>
      <c r="K270" s="827"/>
    </row>
    <row r="271" spans="1:11">
      <c r="A271" s="827"/>
      <c r="B271" s="827"/>
      <c r="C271" s="827"/>
      <c r="D271" s="827"/>
      <c r="E271" s="827"/>
      <c r="F271" s="827"/>
      <c r="G271" s="827"/>
      <c r="H271" s="827"/>
      <c r="I271" s="827"/>
      <c r="J271" s="827"/>
      <c r="K271" s="827"/>
    </row>
    <row r="272" spans="1:11">
      <c r="A272" s="827"/>
      <c r="B272" s="827"/>
      <c r="C272" s="827"/>
      <c r="D272" s="827"/>
      <c r="E272" s="827"/>
      <c r="F272" s="827"/>
      <c r="G272" s="827"/>
      <c r="H272" s="827"/>
      <c r="I272" s="827"/>
      <c r="J272" s="827"/>
      <c r="K272" s="827"/>
    </row>
    <row r="273" spans="1:11">
      <c r="A273" s="827"/>
      <c r="B273" s="827"/>
      <c r="C273" s="827"/>
      <c r="D273" s="827"/>
      <c r="E273" s="827"/>
      <c r="F273" s="827"/>
      <c r="G273" s="827"/>
      <c r="H273" s="827"/>
      <c r="I273" s="827"/>
      <c r="J273" s="827"/>
      <c r="K273" s="827"/>
    </row>
    <row r="274" spans="1:11">
      <c r="A274" s="827"/>
      <c r="B274" s="827"/>
      <c r="C274" s="827"/>
      <c r="D274" s="827"/>
      <c r="E274" s="827"/>
      <c r="F274" s="827"/>
      <c r="G274" s="827"/>
      <c r="H274" s="827"/>
      <c r="I274" s="827"/>
      <c r="J274" s="827"/>
      <c r="K274" s="827"/>
    </row>
    <row r="275" spans="1:11">
      <c r="A275" s="827"/>
      <c r="B275" s="827"/>
      <c r="C275" s="827"/>
      <c r="D275" s="827"/>
      <c r="E275" s="827"/>
      <c r="F275" s="827"/>
      <c r="G275" s="827"/>
      <c r="H275" s="827"/>
      <c r="I275" s="827"/>
      <c r="J275" s="827"/>
      <c r="K275" s="827"/>
    </row>
    <row r="276" spans="1:11">
      <c r="A276" s="827"/>
      <c r="B276" s="827"/>
      <c r="C276" s="827"/>
      <c r="D276" s="827"/>
      <c r="E276" s="827"/>
      <c r="F276" s="827"/>
      <c r="G276" s="827"/>
      <c r="H276" s="827"/>
      <c r="I276" s="827"/>
      <c r="J276" s="827"/>
      <c r="K276" s="827"/>
    </row>
    <row r="277" spans="1:11">
      <c r="A277" s="827"/>
      <c r="B277" s="827"/>
      <c r="C277" s="827"/>
      <c r="D277" s="827"/>
      <c r="E277" s="827"/>
      <c r="F277" s="827"/>
      <c r="G277" s="827"/>
      <c r="H277" s="827"/>
      <c r="I277" s="827"/>
      <c r="J277" s="827"/>
      <c r="K277" s="827"/>
    </row>
    <row r="278" spans="1:11">
      <c r="A278" s="827"/>
      <c r="B278" s="827"/>
      <c r="C278" s="827"/>
      <c r="D278" s="827"/>
      <c r="E278" s="827"/>
      <c r="F278" s="827"/>
      <c r="G278" s="827"/>
      <c r="H278" s="827"/>
      <c r="I278" s="827"/>
      <c r="J278" s="827"/>
      <c r="K278" s="827"/>
    </row>
    <row r="279" spans="1:11">
      <c r="A279" s="827"/>
      <c r="B279" s="827"/>
      <c r="C279" s="827"/>
      <c r="D279" s="827"/>
      <c r="E279" s="827"/>
      <c r="F279" s="827"/>
      <c r="G279" s="827"/>
      <c r="H279" s="827"/>
      <c r="I279" s="827"/>
      <c r="J279" s="827"/>
      <c r="K279" s="827"/>
    </row>
    <row r="280" spans="1:11">
      <c r="A280" s="827"/>
      <c r="B280" s="827"/>
      <c r="C280" s="827"/>
      <c r="D280" s="827"/>
      <c r="E280" s="827"/>
      <c r="F280" s="827"/>
      <c r="G280" s="827"/>
      <c r="H280" s="827"/>
      <c r="I280" s="827"/>
      <c r="J280" s="827"/>
      <c r="K280" s="827"/>
    </row>
    <row r="281" spans="1:11">
      <c r="A281" s="827"/>
      <c r="B281" s="827"/>
      <c r="C281" s="827"/>
      <c r="D281" s="827"/>
      <c r="E281" s="827"/>
      <c r="F281" s="827"/>
      <c r="G281" s="827"/>
      <c r="H281" s="827"/>
      <c r="I281" s="827"/>
      <c r="J281" s="827"/>
      <c r="K281" s="827"/>
    </row>
    <row r="282" spans="1:11">
      <c r="A282" s="827"/>
      <c r="B282" s="827"/>
      <c r="C282" s="827"/>
      <c r="D282" s="827"/>
      <c r="E282" s="827"/>
      <c r="F282" s="827"/>
      <c r="G282" s="827"/>
      <c r="H282" s="827"/>
      <c r="I282" s="827"/>
      <c r="J282" s="827"/>
      <c r="K282" s="827"/>
    </row>
    <row r="283" spans="1:11">
      <c r="A283" s="827"/>
      <c r="B283" s="827"/>
      <c r="C283" s="827"/>
      <c r="D283" s="827"/>
      <c r="E283" s="827"/>
      <c r="F283" s="827"/>
      <c r="G283" s="827"/>
      <c r="H283" s="827"/>
      <c r="I283" s="827"/>
      <c r="J283" s="827"/>
      <c r="K283" s="827"/>
    </row>
    <row r="284" spans="1:11">
      <c r="A284" s="827"/>
      <c r="B284" s="827"/>
      <c r="C284" s="827"/>
      <c r="D284" s="827"/>
      <c r="E284" s="827"/>
      <c r="F284" s="827"/>
      <c r="G284" s="827"/>
      <c r="H284" s="827"/>
      <c r="I284" s="827"/>
      <c r="J284" s="827"/>
      <c r="K284" s="827"/>
    </row>
    <row r="285" spans="1:11">
      <c r="A285" s="827"/>
      <c r="B285" s="827"/>
      <c r="C285" s="827"/>
      <c r="D285" s="827"/>
      <c r="E285" s="827"/>
      <c r="F285" s="827"/>
      <c r="G285" s="827"/>
      <c r="H285" s="827"/>
      <c r="I285" s="827"/>
      <c r="J285" s="827"/>
      <c r="K285" s="827"/>
    </row>
    <row r="286" spans="1:11">
      <c r="A286" s="827"/>
      <c r="B286" s="827"/>
      <c r="C286" s="827"/>
      <c r="D286" s="827"/>
      <c r="E286" s="827"/>
      <c r="F286" s="827"/>
      <c r="G286" s="827"/>
      <c r="H286" s="827"/>
      <c r="I286" s="827"/>
      <c r="J286" s="827"/>
      <c r="K286" s="827"/>
    </row>
    <row r="287" spans="1:11">
      <c r="A287" s="827"/>
      <c r="B287" s="827"/>
      <c r="C287" s="827"/>
      <c r="D287" s="827"/>
      <c r="E287" s="827"/>
      <c r="F287" s="827"/>
      <c r="G287" s="827"/>
      <c r="H287" s="827"/>
      <c r="I287" s="827"/>
      <c r="J287" s="827"/>
      <c r="K287" s="827"/>
    </row>
    <row r="288" spans="1:11">
      <c r="A288" s="827"/>
      <c r="B288" s="827"/>
      <c r="C288" s="827"/>
      <c r="D288" s="827"/>
      <c r="E288" s="827"/>
      <c r="F288" s="827"/>
      <c r="G288" s="827"/>
      <c r="H288" s="827"/>
      <c r="I288" s="827"/>
      <c r="J288" s="827"/>
      <c r="K288" s="827"/>
    </row>
    <row r="289" spans="1:11">
      <c r="A289" s="827"/>
      <c r="B289" s="827"/>
      <c r="C289" s="827"/>
      <c r="D289" s="827"/>
      <c r="E289" s="827"/>
      <c r="F289" s="827"/>
      <c r="G289" s="827"/>
      <c r="H289" s="827"/>
      <c r="I289" s="827"/>
      <c r="J289" s="827"/>
      <c r="K289" s="827"/>
    </row>
    <row r="290" spans="1:11">
      <c r="A290" s="827"/>
      <c r="B290" s="827"/>
      <c r="C290" s="827"/>
      <c r="D290" s="827"/>
      <c r="E290" s="827"/>
      <c r="F290" s="827"/>
      <c r="G290" s="827"/>
      <c r="H290" s="827"/>
      <c r="I290" s="827"/>
      <c r="J290" s="827"/>
      <c r="K290" s="827"/>
    </row>
    <row r="291" spans="1:11">
      <c r="A291" s="827"/>
      <c r="B291" s="827"/>
      <c r="C291" s="827"/>
      <c r="D291" s="827"/>
      <c r="E291" s="827"/>
      <c r="F291" s="827"/>
      <c r="G291" s="827"/>
      <c r="H291" s="827"/>
      <c r="I291" s="827"/>
      <c r="J291" s="827"/>
      <c r="K291" s="827"/>
    </row>
    <row r="292" spans="1:11">
      <c r="A292" s="827"/>
      <c r="B292" s="827"/>
      <c r="C292" s="827"/>
      <c r="D292" s="827"/>
      <c r="E292" s="827"/>
      <c r="F292" s="827"/>
      <c r="G292" s="827"/>
      <c r="H292" s="827"/>
      <c r="I292" s="827"/>
      <c r="J292" s="827"/>
      <c r="K292" s="827"/>
    </row>
    <row r="293" spans="1:11">
      <c r="A293" s="827"/>
      <c r="B293" s="827"/>
      <c r="C293" s="827"/>
      <c r="D293" s="827"/>
      <c r="E293" s="827"/>
      <c r="F293" s="827"/>
      <c r="G293" s="827"/>
      <c r="H293" s="827"/>
      <c r="I293" s="827"/>
      <c r="J293" s="827"/>
      <c r="K293" s="827"/>
    </row>
    <row r="294" spans="1:11">
      <c r="A294" s="827"/>
      <c r="B294" s="827"/>
      <c r="C294" s="827"/>
      <c r="D294" s="827"/>
      <c r="E294" s="827"/>
      <c r="F294" s="827"/>
      <c r="G294" s="827"/>
      <c r="H294" s="827"/>
      <c r="I294" s="827"/>
      <c r="J294" s="827"/>
      <c r="K294" s="827"/>
    </row>
    <row r="295" spans="1:11">
      <c r="A295" s="827"/>
      <c r="B295" s="827"/>
      <c r="C295" s="827"/>
      <c r="D295" s="827"/>
      <c r="E295" s="827"/>
      <c r="F295" s="827"/>
      <c r="G295" s="827"/>
      <c r="H295" s="827"/>
      <c r="I295" s="827"/>
      <c r="J295" s="827"/>
      <c r="K295" s="827"/>
    </row>
    <row r="296" spans="1:11">
      <c r="A296" s="827"/>
      <c r="B296" s="827"/>
      <c r="C296" s="827"/>
      <c r="D296" s="827"/>
      <c r="E296" s="827"/>
      <c r="F296" s="827"/>
      <c r="G296" s="827"/>
      <c r="H296" s="827"/>
      <c r="I296" s="827"/>
      <c r="J296" s="827"/>
      <c r="K296" s="827"/>
    </row>
    <row r="297" spans="1:11">
      <c r="A297" s="827"/>
      <c r="B297" s="827"/>
      <c r="C297" s="827"/>
      <c r="D297" s="827"/>
      <c r="E297" s="827"/>
      <c r="F297" s="827"/>
      <c r="G297" s="827"/>
      <c r="H297" s="827"/>
      <c r="I297" s="827"/>
      <c r="J297" s="827"/>
      <c r="K297" s="827"/>
    </row>
    <row r="298" spans="1:11">
      <c r="A298" s="827"/>
      <c r="B298" s="827"/>
      <c r="C298" s="827"/>
      <c r="D298" s="827"/>
      <c r="E298" s="827"/>
      <c r="F298" s="827"/>
      <c r="G298" s="827"/>
      <c r="H298" s="827"/>
      <c r="I298" s="827"/>
      <c r="J298" s="827"/>
      <c r="K298" s="827"/>
    </row>
    <row r="299" spans="1:11">
      <c r="A299" s="827"/>
      <c r="B299" s="827"/>
      <c r="C299" s="827"/>
      <c r="D299" s="827"/>
      <c r="E299" s="827"/>
      <c r="F299" s="827"/>
      <c r="G299" s="827"/>
      <c r="H299" s="827"/>
      <c r="I299" s="827"/>
      <c r="J299" s="827"/>
      <c r="K299" s="827"/>
    </row>
    <row r="300" spans="1:11">
      <c r="A300" s="827"/>
      <c r="B300" s="827"/>
      <c r="C300" s="827"/>
      <c r="D300" s="827"/>
      <c r="E300" s="827"/>
      <c r="F300" s="827"/>
      <c r="G300" s="827"/>
      <c r="H300" s="827"/>
      <c r="I300" s="827"/>
      <c r="J300" s="827"/>
      <c r="K300" s="827"/>
    </row>
    <row r="301" spans="1:11">
      <c r="A301" s="827"/>
      <c r="B301" s="827"/>
      <c r="C301" s="827"/>
      <c r="D301" s="827"/>
      <c r="E301" s="827"/>
      <c r="F301" s="827"/>
      <c r="G301" s="827"/>
      <c r="H301" s="827"/>
      <c r="I301" s="827"/>
      <c r="J301" s="827"/>
      <c r="K301" s="827"/>
    </row>
    <row r="302" spans="1:11">
      <c r="A302" s="827"/>
      <c r="B302" s="827"/>
      <c r="C302" s="827"/>
      <c r="D302" s="827"/>
      <c r="E302" s="827"/>
      <c r="F302" s="827"/>
      <c r="G302" s="827"/>
      <c r="H302" s="827"/>
      <c r="I302" s="827"/>
      <c r="J302" s="827"/>
      <c r="K302" s="827"/>
    </row>
    <row r="303" spans="1:11">
      <c r="A303" s="827"/>
      <c r="B303" s="827"/>
      <c r="C303" s="827"/>
      <c r="D303" s="827"/>
      <c r="E303" s="827"/>
      <c r="F303" s="827"/>
      <c r="G303" s="827"/>
      <c r="H303" s="827"/>
      <c r="I303" s="827"/>
      <c r="J303" s="827"/>
      <c r="K303" s="827"/>
    </row>
    <row r="304" spans="1:11">
      <c r="A304" s="827"/>
      <c r="B304" s="827"/>
      <c r="C304" s="827"/>
      <c r="D304" s="827"/>
      <c r="E304" s="827"/>
      <c r="F304" s="827"/>
      <c r="G304" s="827"/>
      <c r="H304" s="827"/>
      <c r="I304" s="827"/>
      <c r="J304" s="827"/>
      <c r="K304" s="827"/>
    </row>
    <row r="305" spans="1:11">
      <c r="A305" s="827"/>
      <c r="B305" s="827"/>
      <c r="C305" s="827"/>
      <c r="D305" s="827"/>
      <c r="E305" s="827"/>
      <c r="F305" s="827"/>
      <c r="G305" s="827"/>
      <c r="H305" s="827"/>
      <c r="I305" s="827"/>
      <c r="J305" s="827"/>
      <c r="K305" s="827"/>
    </row>
    <row r="306" spans="1:11">
      <c r="A306" s="827"/>
      <c r="B306" s="827"/>
      <c r="C306" s="827"/>
      <c r="D306" s="827"/>
      <c r="E306" s="827"/>
      <c r="F306" s="827"/>
      <c r="G306" s="827"/>
      <c r="H306" s="827"/>
      <c r="I306" s="827"/>
      <c r="J306" s="827"/>
      <c r="K306" s="827"/>
    </row>
    <row r="307" spans="1:11">
      <c r="A307" s="827"/>
      <c r="B307" s="827"/>
      <c r="C307" s="827"/>
      <c r="D307" s="827"/>
      <c r="E307" s="827"/>
      <c r="F307" s="827"/>
      <c r="G307" s="827"/>
      <c r="H307" s="827"/>
      <c r="I307" s="827"/>
      <c r="J307" s="827"/>
      <c r="K307" s="827"/>
    </row>
    <row r="308" spans="1:11">
      <c r="A308" s="827"/>
      <c r="B308" s="827"/>
      <c r="C308" s="827"/>
      <c r="D308" s="827"/>
      <c r="E308" s="827"/>
      <c r="F308" s="827"/>
      <c r="G308" s="827"/>
      <c r="H308" s="827"/>
      <c r="I308" s="827"/>
      <c r="J308" s="827"/>
      <c r="K308" s="827"/>
    </row>
    <row r="309" spans="1:11">
      <c r="A309" s="827"/>
      <c r="B309" s="827"/>
      <c r="C309" s="827"/>
      <c r="D309" s="827"/>
      <c r="E309" s="827"/>
      <c r="F309" s="827"/>
      <c r="G309" s="827"/>
      <c r="H309" s="827"/>
      <c r="I309" s="827"/>
      <c r="J309" s="827"/>
      <c r="K309" s="827"/>
    </row>
    <row r="310" spans="1:11">
      <c r="A310" s="827"/>
      <c r="B310" s="827"/>
      <c r="C310" s="827"/>
      <c r="D310" s="827"/>
      <c r="E310" s="827"/>
      <c r="F310" s="827"/>
      <c r="G310" s="827"/>
      <c r="H310" s="827"/>
      <c r="I310" s="827"/>
      <c r="J310" s="827"/>
      <c r="K310" s="827"/>
    </row>
    <row r="311" spans="1:11">
      <c r="A311" s="827"/>
      <c r="B311" s="827"/>
      <c r="C311" s="827"/>
      <c r="D311" s="827"/>
      <c r="E311" s="827"/>
      <c r="F311" s="827"/>
      <c r="G311" s="827"/>
      <c r="H311" s="827"/>
      <c r="I311" s="827"/>
      <c r="J311" s="827"/>
      <c r="K311" s="827"/>
    </row>
    <row r="312" spans="1:11">
      <c r="A312" s="827"/>
      <c r="B312" s="827"/>
      <c r="C312" s="827"/>
      <c r="D312" s="827"/>
      <c r="E312" s="827"/>
      <c r="F312" s="827"/>
      <c r="G312" s="827"/>
      <c r="H312" s="827"/>
      <c r="I312" s="827"/>
      <c r="J312" s="827"/>
      <c r="K312" s="827"/>
    </row>
    <row r="313" spans="1:11">
      <c r="A313" s="827"/>
      <c r="B313" s="827"/>
      <c r="C313" s="827"/>
      <c r="D313" s="827"/>
      <c r="E313" s="827"/>
      <c r="F313" s="827"/>
      <c r="G313" s="827"/>
      <c r="H313" s="827"/>
      <c r="I313" s="827"/>
      <c r="J313" s="827"/>
      <c r="K313" s="827"/>
    </row>
    <row r="314" spans="1:11">
      <c r="A314" s="827"/>
      <c r="B314" s="827"/>
      <c r="C314" s="827"/>
      <c r="D314" s="827"/>
      <c r="E314" s="827"/>
      <c r="F314" s="827"/>
      <c r="G314" s="827"/>
      <c r="H314" s="827"/>
      <c r="I314" s="827"/>
      <c r="J314" s="827"/>
      <c r="K314" s="827"/>
    </row>
    <row r="315" spans="1:11">
      <c r="A315" s="827"/>
      <c r="B315" s="827"/>
      <c r="C315" s="827"/>
      <c r="D315" s="827"/>
      <c r="E315" s="827"/>
      <c r="F315" s="827"/>
      <c r="G315" s="827"/>
      <c r="H315" s="827"/>
      <c r="I315" s="827"/>
      <c r="J315" s="827"/>
      <c r="K315" s="827"/>
    </row>
    <row r="316" spans="1:11">
      <c r="A316" s="827"/>
      <c r="B316" s="827"/>
      <c r="C316" s="827"/>
      <c r="D316" s="827"/>
      <c r="E316" s="827"/>
      <c r="F316" s="827"/>
      <c r="G316" s="827"/>
      <c r="H316" s="827"/>
      <c r="I316" s="827"/>
      <c r="J316" s="827"/>
      <c r="K316" s="827"/>
    </row>
    <row r="317" spans="1:11">
      <c r="A317" s="827"/>
      <c r="B317" s="827"/>
      <c r="C317" s="827"/>
      <c r="D317" s="827"/>
      <c r="E317" s="827"/>
      <c r="F317" s="827"/>
      <c r="G317" s="827"/>
      <c r="H317" s="827"/>
      <c r="I317" s="827"/>
      <c r="J317" s="827"/>
      <c r="K317" s="827"/>
    </row>
    <row r="318" spans="1:11">
      <c r="A318" s="827"/>
      <c r="B318" s="827"/>
      <c r="C318" s="827"/>
      <c r="D318" s="827"/>
      <c r="E318" s="827"/>
      <c r="F318" s="827"/>
      <c r="G318" s="827"/>
      <c r="H318" s="827"/>
      <c r="I318" s="827"/>
      <c r="J318" s="827"/>
      <c r="K318" s="827"/>
    </row>
    <row r="319" spans="1:11">
      <c r="A319" s="827"/>
      <c r="B319" s="827"/>
      <c r="C319" s="827"/>
      <c r="D319" s="827"/>
      <c r="E319" s="827"/>
      <c r="F319" s="827"/>
      <c r="G319" s="827"/>
      <c r="H319" s="827"/>
      <c r="I319" s="827"/>
      <c r="J319" s="827"/>
      <c r="K319" s="827"/>
    </row>
    <row r="320" spans="1:11">
      <c r="A320" s="827"/>
      <c r="B320" s="827"/>
      <c r="C320" s="827"/>
      <c r="D320" s="827"/>
      <c r="E320" s="827"/>
      <c r="F320" s="827"/>
      <c r="G320" s="827"/>
      <c r="H320" s="827"/>
      <c r="I320" s="827"/>
      <c r="J320" s="827"/>
      <c r="K320" s="827"/>
    </row>
    <row r="321" spans="1:11">
      <c r="A321" s="827"/>
      <c r="B321" s="827"/>
      <c r="C321" s="827"/>
      <c r="D321" s="827"/>
      <c r="E321" s="827"/>
      <c r="F321" s="827"/>
      <c r="G321" s="827"/>
      <c r="H321" s="827"/>
      <c r="I321" s="827"/>
      <c r="J321" s="827"/>
      <c r="K321" s="827"/>
    </row>
    <row r="322" spans="1:11">
      <c r="A322" s="827"/>
      <c r="B322" s="827"/>
      <c r="C322" s="827"/>
      <c r="D322" s="827"/>
      <c r="E322" s="827"/>
      <c r="F322" s="827"/>
      <c r="G322" s="827"/>
      <c r="H322" s="827"/>
      <c r="I322" s="827"/>
      <c r="J322" s="827"/>
      <c r="K322" s="827"/>
    </row>
    <row r="323" spans="1:11">
      <c r="A323" s="827"/>
      <c r="B323" s="827"/>
      <c r="C323" s="827"/>
      <c r="D323" s="827"/>
      <c r="E323" s="827"/>
      <c r="F323" s="827"/>
      <c r="G323" s="827"/>
      <c r="H323" s="827"/>
      <c r="I323" s="827"/>
      <c r="J323" s="827"/>
      <c r="K323" s="827"/>
    </row>
    <row r="324" spans="1:11">
      <c r="A324" s="827"/>
      <c r="B324" s="827"/>
      <c r="C324" s="827"/>
      <c r="D324" s="827"/>
      <c r="E324" s="827"/>
      <c r="F324" s="827"/>
      <c r="G324" s="827"/>
      <c r="H324" s="827"/>
      <c r="I324" s="827"/>
      <c r="J324" s="827"/>
      <c r="K324" s="827"/>
    </row>
    <row r="325" spans="1:11">
      <c r="A325" s="827"/>
      <c r="B325" s="827"/>
      <c r="C325" s="827"/>
      <c r="D325" s="827"/>
      <c r="E325" s="827"/>
      <c r="F325" s="827"/>
      <c r="G325" s="827"/>
      <c r="H325" s="827"/>
      <c r="I325" s="827"/>
      <c r="J325" s="827"/>
      <c r="K325" s="827"/>
    </row>
    <row r="326" spans="1:11">
      <c r="A326" s="827"/>
      <c r="B326" s="827"/>
      <c r="C326" s="827"/>
      <c r="D326" s="827"/>
      <c r="E326" s="827"/>
      <c r="F326" s="827"/>
      <c r="G326" s="827"/>
      <c r="H326" s="827"/>
      <c r="I326" s="827"/>
      <c r="J326" s="827"/>
      <c r="K326" s="827"/>
    </row>
    <row r="327" spans="1:11">
      <c r="A327" s="827"/>
      <c r="B327" s="827"/>
      <c r="C327" s="827"/>
      <c r="D327" s="827"/>
      <c r="E327" s="827"/>
      <c r="F327" s="827"/>
      <c r="G327" s="827"/>
      <c r="H327" s="827"/>
      <c r="I327" s="827"/>
      <c r="J327" s="827"/>
      <c r="K327" s="827"/>
    </row>
    <row r="328" spans="1:11">
      <c r="A328" s="827"/>
      <c r="B328" s="827"/>
      <c r="C328" s="827"/>
      <c r="D328" s="827"/>
      <c r="E328" s="827"/>
      <c r="F328" s="827"/>
      <c r="G328" s="827"/>
      <c r="H328" s="827"/>
      <c r="I328" s="827"/>
      <c r="J328" s="827"/>
      <c r="K328" s="827"/>
    </row>
    <row r="329" spans="1:11">
      <c r="A329" s="827"/>
      <c r="B329" s="827"/>
      <c r="C329" s="827"/>
      <c r="D329" s="827"/>
      <c r="E329" s="827"/>
      <c r="F329" s="827"/>
      <c r="G329" s="827"/>
      <c r="H329" s="827"/>
      <c r="I329" s="827"/>
      <c r="J329" s="827"/>
      <c r="K329" s="827"/>
    </row>
    <row r="330" spans="1:11">
      <c r="A330" s="827"/>
      <c r="B330" s="827"/>
      <c r="C330" s="827"/>
      <c r="D330" s="827"/>
      <c r="E330" s="827"/>
      <c r="F330" s="827"/>
      <c r="G330" s="827"/>
      <c r="H330" s="827"/>
      <c r="I330" s="827"/>
      <c r="J330" s="827"/>
      <c r="K330" s="827"/>
    </row>
    <row r="331" spans="1:11">
      <c r="A331" s="827"/>
      <c r="B331" s="827"/>
      <c r="C331" s="827"/>
      <c r="D331" s="827"/>
      <c r="E331" s="827"/>
      <c r="F331" s="827"/>
      <c r="G331" s="827"/>
      <c r="H331" s="827"/>
      <c r="I331" s="827"/>
      <c r="J331" s="827"/>
      <c r="K331" s="827"/>
    </row>
    <row r="332" spans="1:11">
      <c r="A332" s="827"/>
      <c r="B332" s="827"/>
      <c r="C332" s="827"/>
      <c r="D332" s="827"/>
      <c r="E332" s="827"/>
      <c r="F332" s="827"/>
      <c r="G332" s="827"/>
      <c r="H332" s="827"/>
      <c r="I332" s="827"/>
      <c r="J332" s="827"/>
      <c r="K332" s="827"/>
    </row>
    <row r="333" spans="1:11">
      <c r="A333" s="827"/>
      <c r="B333" s="827"/>
      <c r="C333" s="827"/>
      <c r="D333" s="827"/>
      <c r="E333" s="827"/>
      <c r="F333" s="827"/>
      <c r="G333" s="827"/>
      <c r="H333" s="827"/>
      <c r="I333" s="827"/>
      <c r="J333" s="827"/>
      <c r="K333" s="827"/>
    </row>
    <row r="334" spans="1:11">
      <c r="A334" s="827"/>
      <c r="B334" s="827"/>
      <c r="C334" s="827"/>
      <c r="D334" s="827"/>
      <c r="E334" s="827"/>
      <c r="F334" s="827"/>
      <c r="G334" s="827"/>
      <c r="H334" s="827"/>
      <c r="I334" s="827"/>
      <c r="J334" s="827"/>
      <c r="K334" s="827"/>
    </row>
    <row r="335" spans="1:11">
      <c r="A335" s="827"/>
      <c r="B335" s="827"/>
      <c r="C335" s="827"/>
      <c r="D335" s="827"/>
      <c r="E335" s="827"/>
      <c r="F335" s="827"/>
      <c r="G335" s="827"/>
      <c r="H335" s="827"/>
      <c r="I335" s="827"/>
      <c r="J335" s="827"/>
      <c r="K335" s="827"/>
    </row>
    <row r="336" spans="1:11">
      <c r="A336" s="827"/>
      <c r="B336" s="827"/>
      <c r="C336" s="827"/>
      <c r="D336" s="827"/>
      <c r="E336" s="827"/>
      <c r="F336" s="827"/>
      <c r="G336" s="827"/>
      <c r="H336" s="827"/>
      <c r="I336" s="827"/>
      <c r="J336" s="827"/>
      <c r="K336" s="827"/>
    </row>
    <row r="337" spans="1:11">
      <c r="A337" s="827"/>
      <c r="B337" s="827"/>
      <c r="C337" s="827"/>
      <c r="D337" s="827"/>
      <c r="E337" s="827"/>
      <c r="F337" s="827"/>
      <c r="G337" s="827"/>
      <c r="H337" s="827"/>
      <c r="I337" s="827"/>
      <c r="J337" s="827"/>
      <c r="K337" s="827"/>
    </row>
    <row r="338" spans="1:11">
      <c r="A338" s="827"/>
      <c r="B338" s="827"/>
      <c r="C338" s="827"/>
      <c r="D338" s="827"/>
      <c r="E338" s="827"/>
      <c r="F338" s="827"/>
      <c r="G338" s="827"/>
      <c r="H338" s="827"/>
      <c r="I338" s="827"/>
      <c r="J338" s="827"/>
      <c r="K338" s="827"/>
    </row>
    <row r="339" spans="1:11">
      <c r="A339" s="827"/>
      <c r="B339" s="827"/>
      <c r="C339" s="827"/>
      <c r="D339" s="827"/>
      <c r="E339" s="827"/>
      <c r="F339" s="827"/>
      <c r="G339" s="827"/>
      <c r="H339" s="827"/>
      <c r="I339" s="827"/>
      <c r="J339" s="827"/>
      <c r="K339" s="827"/>
    </row>
    <row r="340" spans="1:11">
      <c r="A340" s="827"/>
      <c r="B340" s="827"/>
      <c r="C340" s="827"/>
      <c r="D340" s="827"/>
      <c r="E340" s="827"/>
      <c r="F340" s="827"/>
      <c r="G340" s="827"/>
      <c r="H340" s="827"/>
      <c r="I340" s="827"/>
      <c r="J340" s="827"/>
      <c r="K340" s="827"/>
    </row>
    <row r="341" spans="1:11">
      <c r="A341" s="827"/>
      <c r="B341" s="827"/>
      <c r="C341" s="827"/>
      <c r="D341" s="827"/>
      <c r="E341" s="827"/>
      <c r="F341" s="827"/>
      <c r="G341" s="827"/>
      <c r="H341" s="827"/>
      <c r="I341" s="827"/>
      <c r="J341" s="827"/>
      <c r="K341" s="827"/>
    </row>
    <row r="342" spans="1:11">
      <c r="A342" s="827"/>
      <c r="B342" s="827"/>
      <c r="C342" s="827"/>
      <c r="D342" s="827"/>
      <c r="E342" s="827"/>
      <c r="F342" s="827"/>
      <c r="G342" s="827"/>
      <c r="H342" s="827"/>
      <c r="I342" s="827"/>
      <c r="J342" s="827"/>
      <c r="K342" s="827"/>
    </row>
    <row r="343" spans="1:11">
      <c r="A343" s="827"/>
      <c r="B343" s="827"/>
      <c r="C343" s="827"/>
      <c r="D343" s="827"/>
      <c r="E343" s="827"/>
      <c r="F343" s="827"/>
      <c r="G343" s="827"/>
      <c r="H343" s="827"/>
      <c r="I343" s="827"/>
      <c r="J343" s="827"/>
      <c r="K343" s="827"/>
    </row>
    <row r="344" spans="1:11">
      <c r="A344" s="827"/>
      <c r="B344" s="827"/>
      <c r="C344" s="827"/>
      <c r="D344" s="827"/>
      <c r="E344" s="827"/>
      <c r="F344" s="827"/>
      <c r="G344" s="827"/>
      <c r="H344" s="827"/>
      <c r="I344" s="827"/>
      <c r="J344" s="827"/>
      <c r="K344" s="827"/>
    </row>
    <row r="345" spans="1:11">
      <c r="A345" s="827"/>
      <c r="B345" s="827"/>
      <c r="C345" s="827"/>
      <c r="D345" s="827"/>
      <c r="E345" s="827"/>
      <c r="F345" s="827"/>
      <c r="G345" s="827"/>
      <c r="H345" s="827"/>
      <c r="I345" s="827"/>
      <c r="J345" s="827"/>
      <c r="K345" s="827"/>
    </row>
    <row r="346" spans="1:11">
      <c r="A346" s="827"/>
      <c r="B346" s="827"/>
      <c r="C346" s="827"/>
      <c r="D346" s="827"/>
      <c r="E346" s="827"/>
      <c r="F346" s="827"/>
      <c r="G346" s="827"/>
      <c r="H346" s="827"/>
      <c r="I346" s="827"/>
      <c r="J346" s="827"/>
      <c r="K346" s="827"/>
    </row>
    <row r="347" spans="1:11">
      <c r="A347" s="827"/>
      <c r="B347" s="827"/>
      <c r="C347" s="827"/>
      <c r="D347" s="827"/>
      <c r="E347" s="827"/>
      <c r="F347" s="827"/>
      <c r="G347" s="827"/>
      <c r="H347" s="827"/>
      <c r="I347" s="827"/>
      <c r="J347" s="827"/>
      <c r="K347" s="827"/>
    </row>
    <row r="348" spans="1:11">
      <c r="A348" s="827"/>
      <c r="B348" s="827"/>
      <c r="C348" s="827"/>
      <c r="D348" s="827"/>
      <c r="E348" s="827"/>
      <c r="F348" s="827"/>
      <c r="G348" s="827"/>
      <c r="H348" s="827"/>
      <c r="I348" s="827"/>
      <c r="J348" s="827"/>
      <c r="K348" s="827"/>
    </row>
    <row r="349" spans="1:11">
      <c r="A349" s="827"/>
      <c r="B349" s="827"/>
      <c r="C349" s="827"/>
      <c r="D349" s="827"/>
      <c r="E349" s="827"/>
      <c r="F349" s="827"/>
      <c r="G349" s="827"/>
      <c r="H349" s="827"/>
      <c r="I349" s="827"/>
      <c r="J349" s="827"/>
      <c r="K349" s="827"/>
    </row>
    <row r="350" spans="1:11">
      <c r="A350" s="827"/>
      <c r="B350" s="827"/>
      <c r="C350" s="827"/>
      <c r="D350" s="827"/>
      <c r="E350" s="827"/>
      <c r="F350" s="827"/>
      <c r="G350" s="827"/>
      <c r="H350" s="827"/>
      <c r="I350" s="827"/>
      <c r="J350" s="827"/>
      <c r="K350" s="827"/>
    </row>
    <row r="351" spans="1:11">
      <c r="A351" s="827"/>
      <c r="B351" s="827"/>
      <c r="C351" s="827"/>
      <c r="D351" s="827"/>
      <c r="E351" s="827"/>
      <c r="F351" s="827"/>
      <c r="G351" s="827"/>
      <c r="H351" s="827"/>
      <c r="I351" s="827"/>
      <c r="J351" s="827"/>
      <c r="K351" s="827"/>
    </row>
    <row r="352" spans="1:11">
      <c r="A352" s="827"/>
      <c r="B352" s="827"/>
      <c r="C352" s="827"/>
      <c r="D352" s="827"/>
      <c r="E352" s="827"/>
      <c r="F352" s="827"/>
      <c r="G352" s="827"/>
      <c r="H352" s="827"/>
      <c r="I352" s="827"/>
      <c r="J352" s="827"/>
      <c r="K352" s="827"/>
    </row>
    <row r="353" spans="1:11">
      <c r="A353" s="827"/>
      <c r="B353" s="827"/>
      <c r="C353" s="827"/>
      <c r="D353" s="827"/>
      <c r="E353" s="827"/>
      <c r="F353" s="827"/>
      <c r="G353" s="827"/>
      <c r="H353" s="827"/>
      <c r="I353" s="827"/>
      <c r="J353" s="827"/>
      <c r="K353" s="827"/>
    </row>
    <row r="354" spans="1:11">
      <c r="A354" s="827"/>
      <c r="B354" s="827"/>
      <c r="C354" s="827"/>
      <c r="D354" s="827"/>
      <c r="E354" s="827"/>
      <c r="F354" s="827"/>
      <c r="G354" s="827"/>
      <c r="H354" s="827"/>
      <c r="I354" s="827"/>
      <c r="J354" s="827"/>
      <c r="K354" s="827"/>
    </row>
    <row r="355" spans="1:11">
      <c r="A355" s="827"/>
      <c r="B355" s="827"/>
      <c r="C355" s="827"/>
      <c r="D355" s="827"/>
      <c r="E355" s="827"/>
      <c r="F355" s="827"/>
      <c r="G355" s="827"/>
      <c r="H355" s="827"/>
      <c r="I355" s="827"/>
      <c r="J355" s="827"/>
      <c r="K355" s="827"/>
    </row>
    <row r="356" spans="1:11">
      <c r="A356" s="827"/>
      <c r="B356" s="827"/>
      <c r="C356" s="827"/>
      <c r="D356" s="827"/>
      <c r="E356" s="827"/>
      <c r="F356" s="827"/>
      <c r="G356" s="827"/>
      <c r="H356" s="827"/>
      <c r="I356" s="827"/>
      <c r="J356" s="827"/>
      <c r="K356" s="827"/>
    </row>
    <row r="357" spans="1:11">
      <c r="A357" s="827"/>
      <c r="B357" s="827"/>
      <c r="C357" s="827"/>
      <c r="D357" s="827"/>
      <c r="E357" s="827"/>
      <c r="F357" s="827"/>
      <c r="G357" s="827"/>
      <c r="H357" s="827"/>
      <c r="I357" s="827"/>
      <c r="J357" s="827"/>
      <c r="K357" s="827"/>
    </row>
    <row r="358" spans="1:11">
      <c r="A358" s="827"/>
      <c r="B358" s="827"/>
      <c r="C358" s="827"/>
      <c r="D358" s="827"/>
      <c r="E358" s="827"/>
      <c r="F358" s="827"/>
      <c r="G358" s="827"/>
      <c r="H358" s="827"/>
      <c r="I358" s="827"/>
      <c r="J358" s="827"/>
      <c r="K358" s="827"/>
    </row>
    <row r="359" spans="1:11">
      <c r="A359" s="827"/>
      <c r="B359" s="827"/>
      <c r="C359" s="827"/>
      <c r="D359" s="827"/>
      <c r="E359" s="827"/>
      <c r="F359" s="827"/>
      <c r="G359" s="827"/>
      <c r="H359" s="827"/>
      <c r="I359" s="827"/>
      <c r="J359" s="827"/>
      <c r="K359" s="827"/>
    </row>
    <row r="360" spans="1:11">
      <c r="A360" s="827"/>
      <c r="B360" s="827"/>
      <c r="C360" s="827"/>
      <c r="D360" s="827"/>
      <c r="E360" s="827"/>
      <c r="F360" s="827"/>
      <c r="G360" s="827"/>
      <c r="H360" s="827"/>
      <c r="I360" s="827"/>
      <c r="J360" s="827"/>
      <c r="K360" s="827"/>
    </row>
    <row r="361" spans="1:11">
      <c r="A361" s="827"/>
      <c r="B361" s="827"/>
      <c r="C361" s="827"/>
      <c r="D361" s="827"/>
      <c r="E361" s="827"/>
      <c r="F361" s="827"/>
      <c r="G361" s="827"/>
      <c r="H361" s="827"/>
      <c r="I361" s="827"/>
      <c r="J361" s="827"/>
      <c r="K361" s="827"/>
    </row>
    <row r="362" spans="1:11">
      <c r="A362" s="827"/>
      <c r="B362" s="827"/>
      <c r="C362" s="827"/>
      <c r="D362" s="827"/>
      <c r="E362" s="827"/>
      <c r="F362" s="827"/>
      <c r="G362" s="827"/>
      <c r="H362" s="827"/>
      <c r="I362" s="827"/>
      <c r="J362" s="827"/>
      <c r="K362" s="827"/>
    </row>
    <row r="363" spans="1:11">
      <c r="A363" s="827"/>
      <c r="B363" s="827"/>
      <c r="C363" s="827"/>
      <c r="D363" s="827"/>
      <c r="E363" s="827"/>
      <c r="F363" s="827"/>
      <c r="G363" s="827"/>
      <c r="H363" s="827"/>
      <c r="I363" s="827"/>
      <c r="J363" s="827"/>
      <c r="K363" s="827"/>
    </row>
    <row r="364" spans="1:11">
      <c r="A364" s="827"/>
      <c r="B364" s="827"/>
      <c r="C364" s="827"/>
      <c r="D364" s="827"/>
      <c r="E364" s="827"/>
      <c r="F364" s="827"/>
      <c r="G364" s="827"/>
      <c r="H364" s="827"/>
      <c r="I364" s="827"/>
      <c r="J364" s="827"/>
      <c r="K364" s="827"/>
    </row>
    <row r="365" spans="1:11">
      <c r="A365" s="827"/>
      <c r="B365" s="827"/>
      <c r="C365" s="827"/>
      <c r="D365" s="827"/>
      <c r="E365" s="827"/>
      <c r="F365" s="827"/>
      <c r="G365" s="827"/>
      <c r="H365" s="827"/>
      <c r="I365" s="827"/>
      <c r="J365" s="827"/>
      <c r="K365" s="827"/>
    </row>
    <row r="366" spans="1:11">
      <c r="A366" s="827"/>
      <c r="B366" s="827"/>
      <c r="C366" s="827"/>
      <c r="D366" s="827"/>
      <c r="E366" s="827"/>
      <c r="F366" s="827"/>
      <c r="G366" s="827"/>
      <c r="H366" s="827"/>
      <c r="I366" s="827"/>
      <c r="J366" s="827"/>
      <c r="K366" s="827"/>
    </row>
    <row r="367" spans="1:11">
      <c r="A367" s="827"/>
      <c r="B367" s="827"/>
      <c r="C367" s="827"/>
      <c r="D367" s="827"/>
      <c r="E367" s="827"/>
      <c r="F367" s="827"/>
      <c r="G367" s="827"/>
      <c r="H367" s="827"/>
      <c r="I367" s="827"/>
      <c r="J367" s="827"/>
      <c r="K367" s="827"/>
    </row>
    <row r="368" spans="1:11">
      <c r="A368" s="827"/>
      <c r="B368" s="827"/>
      <c r="C368" s="827"/>
      <c r="D368" s="827"/>
      <c r="E368" s="827"/>
      <c r="F368" s="827"/>
      <c r="G368" s="827"/>
      <c r="H368" s="827"/>
      <c r="I368" s="827"/>
      <c r="J368" s="827"/>
      <c r="K368" s="827"/>
    </row>
    <row r="369" spans="1:11">
      <c r="A369" s="827"/>
      <c r="B369" s="827"/>
      <c r="C369" s="827"/>
      <c r="D369" s="827"/>
      <c r="E369" s="827"/>
      <c r="F369" s="827"/>
      <c r="G369" s="827"/>
      <c r="H369" s="827"/>
      <c r="I369" s="827"/>
      <c r="J369" s="827"/>
      <c r="K369" s="827"/>
    </row>
    <row r="370" spans="1:11">
      <c r="A370" s="827"/>
      <c r="B370" s="827"/>
      <c r="C370" s="827"/>
      <c r="D370" s="827"/>
      <c r="E370" s="827"/>
      <c r="F370" s="827"/>
      <c r="G370" s="827"/>
      <c r="H370" s="827"/>
      <c r="I370" s="827"/>
      <c r="J370" s="827"/>
      <c r="K370" s="827"/>
    </row>
    <row r="371" spans="1:11">
      <c r="A371" s="827"/>
      <c r="B371" s="827"/>
      <c r="C371" s="827"/>
      <c r="D371" s="827"/>
      <c r="E371" s="827"/>
      <c r="F371" s="827"/>
      <c r="G371" s="827"/>
      <c r="H371" s="827"/>
      <c r="I371" s="827"/>
      <c r="J371" s="827"/>
      <c r="K371" s="827"/>
    </row>
    <row r="372" spans="1:11">
      <c r="A372" s="827"/>
      <c r="B372" s="827"/>
      <c r="C372" s="827"/>
      <c r="D372" s="827"/>
      <c r="E372" s="827"/>
      <c r="F372" s="827"/>
      <c r="G372" s="827"/>
      <c r="H372" s="827"/>
      <c r="I372" s="827"/>
      <c r="J372" s="827"/>
      <c r="K372" s="827"/>
    </row>
    <row r="373" spans="1:11">
      <c r="A373" s="827"/>
      <c r="B373" s="827"/>
      <c r="C373" s="827"/>
      <c r="D373" s="827"/>
      <c r="E373" s="827"/>
      <c r="F373" s="827"/>
      <c r="G373" s="827"/>
      <c r="H373" s="827"/>
      <c r="I373" s="827"/>
      <c r="J373" s="827"/>
      <c r="K373" s="827"/>
    </row>
    <row r="374" spans="1:11">
      <c r="A374" s="827"/>
      <c r="B374" s="827"/>
      <c r="C374" s="827"/>
      <c r="D374" s="827"/>
      <c r="E374" s="827"/>
      <c r="F374" s="827"/>
      <c r="G374" s="827"/>
      <c r="H374" s="827"/>
      <c r="I374" s="827"/>
      <c r="J374" s="827"/>
      <c r="K374" s="827"/>
    </row>
    <row r="375" spans="1:11">
      <c r="A375" s="827"/>
      <c r="B375" s="827"/>
      <c r="C375" s="827"/>
      <c r="D375" s="827"/>
      <c r="E375" s="827"/>
      <c r="F375" s="827"/>
      <c r="G375" s="827"/>
      <c r="H375" s="827"/>
      <c r="I375" s="827"/>
      <c r="J375" s="827"/>
      <c r="K375" s="827"/>
    </row>
    <row r="376" spans="1:11">
      <c r="A376" s="827"/>
      <c r="B376" s="827"/>
      <c r="C376" s="827"/>
      <c r="D376" s="827"/>
      <c r="E376" s="827"/>
      <c r="F376" s="827"/>
      <c r="G376" s="827"/>
      <c r="H376" s="827"/>
      <c r="I376" s="827"/>
      <c r="J376" s="827"/>
      <c r="K376" s="827"/>
    </row>
    <row r="377" spans="1:11">
      <c r="A377" s="827"/>
      <c r="B377" s="827"/>
      <c r="C377" s="827"/>
      <c r="D377" s="827"/>
      <c r="E377" s="827"/>
      <c r="F377" s="827"/>
      <c r="G377" s="827"/>
      <c r="H377" s="827"/>
      <c r="I377" s="827"/>
      <c r="J377" s="827"/>
      <c r="K377" s="827"/>
    </row>
    <row r="378" spans="1:11">
      <c r="A378" s="827"/>
      <c r="B378" s="827"/>
      <c r="C378" s="827"/>
      <c r="D378" s="827"/>
      <c r="E378" s="827"/>
      <c r="F378" s="827"/>
      <c r="G378" s="827"/>
      <c r="H378" s="827"/>
      <c r="I378" s="827"/>
      <c r="J378" s="827"/>
      <c r="K378" s="827"/>
    </row>
    <row r="379" spans="1:11">
      <c r="A379" s="827"/>
      <c r="B379" s="827"/>
      <c r="C379" s="827"/>
      <c r="D379" s="827"/>
      <c r="E379" s="827"/>
      <c r="F379" s="827"/>
      <c r="G379" s="827"/>
      <c r="H379" s="827"/>
      <c r="I379" s="827"/>
      <c r="J379" s="827"/>
      <c r="K379" s="827"/>
    </row>
    <row r="380" spans="1:11">
      <c r="A380" s="827"/>
      <c r="B380" s="827"/>
      <c r="C380" s="827"/>
      <c r="D380" s="827"/>
      <c r="E380" s="827"/>
      <c r="F380" s="827"/>
      <c r="G380" s="827"/>
      <c r="H380" s="827"/>
      <c r="I380" s="827"/>
      <c r="J380" s="827"/>
      <c r="K380" s="827"/>
    </row>
    <row r="381" spans="1:11">
      <c r="A381" s="827"/>
      <c r="B381" s="827"/>
      <c r="C381" s="827"/>
      <c r="D381" s="827"/>
      <c r="E381" s="827"/>
      <c r="F381" s="827"/>
      <c r="G381" s="827"/>
      <c r="H381" s="827"/>
      <c r="I381" s="827"/>
      <c r="J381" s="827"/>
      <c r="K381" s="827"/>
    </row>
    <row r="382" spans="1:11">
      <c r="A382" s="827"/>
      <c r="B382" s="827"/>
      <c r="C382" s="827"/>
      <c r="D382" s="827"/>
      <c r="E382" s="827"/>
      <c r="F382" s="827"/>
      <c r="G382" s="827"/>
      <c r="H382" s="827"/>
      <c r="I382" s="827"/>
      <c r="J382" s="827"/>
      <c r="K382" s="827"/>
    </row>
    <row r="383" spans="1:11">
      <c r="A383" s="827"/>
      <c r="B383" s="827"/>
      <c r="C383" s="827"/>
      <c r="D383" s="827"/>
      <c r="E383" s="827"/>
      <c r="F383" s="827"/>
      <c r="G383" s="827"/>
      <c r="H383" s="827"/>
      <c r="I383" s="827"/>
      <c r="J383" s="827"/>
      <c r="K383" s="827"/>
    </row>
    <row r="384" spans="1:11">
      <c r="A384" s="827"/>
      <c r="B384" s="827"/>
      <c r="C384" s="827"/>
      <c r="D384" s="827"/>
      <c r="E384" s="827"/>
      <c r="F384" s="827"/>
      <c r="G384" s="827"/>
      <c r="H384" s="827"/>
      <c r="I384" s="827"/>
      <c r="J384" s="827"/>
      <c r="K384" s="827"/>
    </row>
    <row r="385" spans="1:11">
      <c r="A385" s="827"/>
      <c r="B385" s="827"/>
      <c r="C385" s="827"/>
      <c r="D385" s="827"/>
      <c r="E385" s="827"/>
      <c r="F385" s="827"/>
      <c r="G385" s="827"/>
      <c r="H385" s="827"/>
      <c r="I385" s="827"/>
      <c r="J385" s="827"/>
      <c r="K385" s="827"/>
    </row>
    <row r="386" spans="1:11">
      <c r="A386" s="827"/>
      <c r="B386" s="827"/>
      <c r="C386" s="827"/>
      <c r="D386" s="827"/>
      <c r="E386" s="827"/>
      <c r="F386" s="827"/>
      <c r="G386" s="827"/>
      <c r="H386" s="827"/>
      <c r="I386" s="827"/>
      <c r="J386" s="827"/>
      <c r="K386" s="827"/>
    </row>
    <row r="387" spans="1:11">
      <c r="A387" s="827"/>
      <c r="B387" s="827"/>
      <c r="C387" s="827"/>
      <c r="D387" s="827"/>
      <c r="E387" s="827"/>
      <c r="F387" s="827"/>
      <c r="G387" s="827"/>
      <c r="H387" s="827"/>
      <c r="I387" s="827"/>
      <c r="J387" s="827"/>
      <c r="K387" s="827"/>
    </row>
    <row r="388" spans="1:11">
      <c r="A388" s="827"/>
      <c r="B388" s="827"/>
      <c r="C388" s="827"/>
      <c r="D388" s="827"/>
      <c r="E388" s="827"/>
      <c r="F388" s="827"/>
      <c r="G388" s="827"/>
      <c r="H388" s="827"/>
      <c r="I388" s="827"/>
      <c r="J388" s="827"/>
      <c r="K388" s="827"/>
    </row>
    <row r="389" spans="1:11">
      <c r="A389" s="827"/>
      <c r="B389" s="827"/>
      <c r="C389" s="827"/>
      <c r="D389" s="827"/>
      <c r="E389" s="827"/>
      <c r="F389" s="827"/>
      <c r="G389" s="827"/>
      <c r="H389" s="827"/>
      <c r="I389" s="827"/>
      <c r="J389" s="827"/>
      <c r="K389" s="827"/>
    </row>
    <row r="390" spans="1:11">
      <c r="A390" s="827"/>
      <c r="B390" s="827"/>
      <c r="C390" s="827"/>
      <c r="D390" s="827"/>
      <c r="E390" s="827"/>
      <c r="F390" s="827"/>
      <c r="G390" s="827"/>
      <c r="H390" s="827"/>
      <c r="I390" s="827"/>
      <c r="J390" s="827"/>
      <c r="K390" s="827"/>
    </row>
    <row r="391" spans="1:11">
      <c r="A391" s="827"/>
      <c r="B391" s="827"/>
      <c r="C391" s="827"/>
      <c r="D391" s="827"/>
      <c r="E391" s="827"/>
      <c r="F391" s="827"/>
      <c r="G391" s="827"/>
      <c r="H391" s="827"/>
      <c r="I391" s="827"/>
      <c r="J391" s="827"/>
      <c r="K391" s="827"/>
    </row>
    <row r="392" spans="1:11">
      <c r="A392" s="827"/>
      <c r="B392" s="827"/>
      <c r="C392" s="827"/>
      <c r="D392" s="827"/>
      <c r="E392" s="827"/>
      <c r="F392" s="827"/>
      <c r="G392" s="827"/>
      <c r="H392" s="827"/>
      <c r="I392" s="827"/>
      <c r="J392" s="827"/>
      <c r="K392" s="827"/>
    </row>
    <row r="393" spans="1:11">
      <c r="A393" s="827"/>
      <c r="B393" s="827"/>
      <c r="C393" s="827"/>
      <c r="D393" s="827"/>
      <c r="E393" s="827"/>
      <c r="F393" s="827"/>
      <c r="G393" s="827"/>
      <c r="H393" s="827"/>
      <c r="I393" s="827"/>
      <c r="J393" s="827"/>
      <c r="K393" s="827"/>
    </row>
    <row r="394" spans="1:11">
      <c r="A394" s="827"/>
      <c r="B394" s="827"/>
      <c r="C394" s="827"/>
      <c r="D394" s="827"/>
      <c r="E394" s="827"/>
      <c r="F394" s="827"/>
      <c r="G394" s="827"/>
      <c r="H394" s="827"/>
      <c r="I394" s="827"/>
      <c r="J394" s="827"/>
      <c r="K394" s="827"/>
    </row>
    <row r="395" spans="1:11">
      <c r="A395" s="827"/>
      <c r="B395" s="827"/>
      <c r="C395" s="827"/>
      <c r="D395" s="827"/>
      <c r="E395" s="827"/>
      <c r="F395" s="827"/>
      <c r="G395" s="827"/>
      <c r="H395" s="827"/>
      <c r="I395" s="827"/>
      <c r="J395" s="827"/>
      <c r="K395" s="827"/>
    </row>
    <row r="396" spans="1:11">
      <c r="A396" s="827"/>
      <c r="B396" s="827"/>
      <c r="C396" s="827"/>
      <c r="D396" s="827"/>
      <c r="E396" s="827"/>
      <c r="F396" s="827"/>
      <c r="G396" s="827"/>
      <c r="H396" s="827"/>
      <c r="I396" s="827"/>
      <c r="J396" s="827"/>
      <c r="K396" s="827"/>
    </row>
    <row r="397" spans="1:11">
      <c r="A397" s="827"/>
      <c r="B397" s="827"/>
      <c r="C397" s="827"/>
      <c r="D397" s="827"/>
      <c r="E397" s="827"/>
      <c r="F397" s="827"/>
      <c r="G397" s="827"/>
      <c r="H397" s="827"/>
      <c r="I397" s="827"/>
      <c r="J397" s="827"/>
      <c r="K397" s="827"/>
    </row>
    <row r="398" spans="1:11">
      <c r="A398" s="827"/>
      <c r="B398" s="827"/>
      <c r="C398" s="827"/>
      <c r="D398" s="827"/>
      <c r="E398" s="827"/>
      <c r="F398" s="827"/>
      <c r="G398" s="827"/>
      <c r="H398" s="827"/>
      <c r="I398" s="827"/>
      <c r="J398" s="827"/>
      <c r="K398" s="827"/>
    </row>
    <row r="399" spans="1:11">
      <c r="A399" s="827"/>
      <c r="B399" s="827"/>
      <c r="C399" s="827"/>
      <c r="D399" s="827"/>
      <c r="E399" s="827"/>
      <c r="F399" s="827"/>
      <c r="G399" s="827"/>
      <c r="H399" s="827"/>
      <c r="I399" s="827"/>
      <c r="J399" s="827"/>
      <c r="K399" s="827"/>
    </row>
    <row r="400" spans="1:11">
      <c r="A400" s="827"/>
      <c r="B400" s="827"/>
      <c r="C400" s="827"/>
      <c r="D400" s="827"/>
      <c r="E400" s="827"/>
      <c r="F400" s="827"/>
      <c r="G400" s="827"/>
      <c r="H400" s="827"/>
      <c r="I400" s="827"/>
      <c r="J400" s="827"/>
      <c r="K400" s="827"/>
    </row>
    <row r="401" spans="1:11">
      <c r="A401" s="827"/>
      <c r="B401" s="827"/>
      <c r="C401" s="827"/>
      <c r="D401" s="827"/>
      <c r="E401" s="827"/>
      <c r="F401" s="827"/>
      <c r="G401" s="827"/>
      <c r="H401" s="827"/>
      <c r="I401" s="827"/>
      <c r="J401" s="827"/>
      <c r="K401" s="827"/>
    </row>
    <row r="402" spans="1:11">
      <c r="A402" s="827"/>
      <c r="B402" s="827"/>
      <c r="C402" s="827"/>
      <c r="D402" s="827"/>
      <c r="E402" s="827"/>
      <c r="F402" s="827"/>
      <c r="G402" s="827"/>
      <c r="H402" s="827"/>
      <c r="I402" s="827"/>
      <c r="J402" s="827"/>
      <c r="K402" s="827"/>
    </row>
    <row r="403" spans="1:11">
      <c r="A403" s="827"/>
      <c r="B403" s="827"/>
      <c r="C403" s="827"/>
      <c r="D403" s="827"/>
      <c r="E403" s="827"/>
      <c r="F403" s="827"/>
      <c r="G403" s="827"/>
      <c r="H403" s="827"/>
      <c r="I403" s="827"/>
      <c r="J403" s="827"/>
      <c r="K403" s="827"/>
    </row>
    <row r="404" spans="1:11">
      <c r="A404" s="827"/>
      <c r="B404" s="827"/>
      <c r="C404" s="827"/>
      <c r="D404" s="827"/>
      <c r="E404" s="827"/>
      <c r="F404" s="827"/>
      <c r="G404" s="827"/>
      <c r="H404" s="827"/>
      <c r="I404" s="827"/>
      <c r="J404" s="827"/>
      <c r="K404" s="827"/>
    </row>
    <row r="405" spans="1:11">
      <c r="A405" s="827"/>
      <c r="B405" s="827"/>
      <c r="C405" s="827"/>
      <c r="D405" s="827"/>
      <c r="E405" s="827"/>
      <c r="F405" s="827"/>
      <c r="G405" s="827"/>
      <c r="H405" s="827"/>
      <c r="I405" s="827"/>
      <c r="J405" s="827"/>
      <c r="K405" s="827"/>
    </row>
    <row r="406" spans="1:11">
      <c r="A406" s="827"/>
      <c r="B406" s="827"/>
      <c r="C406" s="827"/>
      <c r="D406" s="827"/>
      <c r="E406" s="827"/>
      <c r="F406" s="827"/>
      <c r="G406" s="827"/>
      <c r="H406" s="827"/>
      <c r="I406" s="827"/>
      <c r="J406" s="827"/>
      <c r="K406" s="827"/>
    </row>
    <row r="407" spans="1:11">
      <c r="A407" s="827"/>
      <c r="B407" s="827"/>
      <c r="C407" s="827"/>
      <c r="D407" s="827"/>
      <c r="E407" s="827"/>
      <c r="F407" s="827"/>
      <c r="G407" s="827"/>
      <c r="H407" s="827"/>
      <c r="I407" s="827"/>
      <c r="J407" s="827"/>
      <c r="K407" s="827"/>
    </row>
    <row r="408" spans="1:11">
      <c r="A408" s="827"/>
      <c r="B408" s="827"/>
      <c r="C408" s="827"/>
      <c r="D408" s="827"/>
      <c r="E408" s="827"/>
      <c r="F408" s="827"/>
      <c r="G408" s="827"/>
      <c r="H408" s="827"/>
      <c r="I408" s="827"/>
      <c r="J408" s="827"/>
      <c r="K408" s="827"/>
    </row>
    <row r="409" spans="1:11">
      <c r="A409" s="827"/>
      <c r="B409" s="827"/>
      <c r="C409" s="827"/>
      <c r="D409" s="827"/>
      <c r="E409" s="827"/>
      <c r="F409" s="827"/>
      <c r="G409" s="827"/>
      <c r="H409" s="827"/>
      <c r="I409" s="827"/>
      <c r="J409" s="827"/>
      <c r="K409" s="827"/>
    </row>
    <row r="410" spans="1:11">
      <c r="A410" s="827"/>
      <c r="B410" s="827"/>
      <c r="C410" s="827"/>
      <c r="D410" s="827"/>
      <c r="E410" s="827"/>
      <c r="F410" s="827"/>
      <c r="G410" s="827"/>
      <c r="H410" s="827"/>
      <c r="I410" s="827"/>
      <c r="J410" s="827"/>
      <c r="K410" s="827"/>
    </row>
    <row r="411" spans="1:11">
      <c r="A411" s="827"/>
      <c r="B411" s="827"/>
      <c r="C411" s="827"/>
      <c r="D411" s="827"/>
      <c r="E411" s="827"/>
      <c r="F411" s="827"/>
      <c r="G411" s="827"/>
      <c r="H411" s="827"/>
      <c r="I411" s="827"/>
      <c r="J411" s="827"/>
      <c r="K411" s="827"/>
    </row>
    <row r="412" spans="1:11">
      <c r="A412" s="827"/>
      <c r="B412" s="827"/>
      <c r="C412" s="827"/>
      <c r="D412" s="827"/>
      <c r="E412" s="827"/>
      <c r="F412" s="827"/>
      <c r="G412" s="827"/>
      <c r="H412" s="827"/>
      <c r="I412" s="827"/>
      <c r="J412" s="827"/>
      <c r="K412" s="827"/>
    </row>
    <row r="413" spans="1:11">
      <c r="A413" s="827"/>
      <c r="B413" s="827"/>
      <c r="C413" s="827"/>
      <c r="D413" s="827"/>
      <c r="E413" s="827"/>
      <c r="F413" s="827"/>
      <c r="G413" s="827"/>
      <c r="H413" s="827"/>
      <c r="I413" s="827"/>
      <c r="J413" s="827"/>
      <c r="K413" s="827"/>
    </row>
    <row r="414" spans="1:11">
      <c r="A414" s="827"/>
      <c r="B414" s="827"/>
      <c r="C414" s="827"/>
      <c r="D414" s="827"/>
      <c r="E414" s="827"/>
      <c r="F414" s="827"/>
      <c r="G414" s="827"/>
      <c r="H414" s="827"/>
      <c r="I414" s="827"/>
      <c r="J414" s="827"/>
      <c r="K414" s="827"/>
    </row>
    <row r="415" spans="1:11">
      <c r="A415" s="827"/>
      <c r="B415" s="827"/>
      <c r="C415" s="827"/>
      <c r="D415" s="827"/>
      <c r="E415" s="827"/>
      <c r="F415" s="827"/>
      <c r="G415" s="827"/>
      <c r="H415" s="827"/>
      <c r="I415" s="827"/>
      <c r="J415" s="827"/>
      <c r="K415" s="827"/>
    </row>
    <row r="416" spans="1:11">
      <c r="A416" s="827"/>
      <c r="B416" s="827"/>
      <c r="C416" s="827"/>
      <c r="D416" s="827"/>
      <c r="E416" s="827"/>
      <c r="F416" s="827"/>
      <c r="G416" s="827"/>
      <c r="H416" s="827"/>
      <c r="I416" s="827"/>
      <c r="J416" s="827"/>
      <c r="K416" s="827"/>
    </row>
    <row r="417" spans="1:11">
      <c r="A417" s="827"/>
      <c r="B417" s="827"/>
      <c r="C417" s="827"/>
      <c r="D417" s="827"/>
      <c r="E417" s="827"/>
      <c r="F417" s="827"/>
      <c r="G417" s="827"/>
      <c r="H417" s="827"/>
      <c r="I417" s="827"/>
      <c r="J417" s="827"/>
      <c r="K417" s="827"/>
    </row>
    <row r="418" spans="1:11">
      <c r="A418" s="827"/>
      <c r="B418" s="827"/>
      <c r="C418" s="827"/>
      <c r="D418" s="827"/>
      <c r="E418" s="827"/>
      <c r="F418" s="827"/>
      <c r="G418" s="827"/>
      <c r="H418" s="827"/>
      <c r="I418" s="827"/>
      <c r="J418" s="827"/>
      <c r="K418" s="827"/>
    </row>
    <row r="419" spans="1:11">
      <c r="A419" s="827"/>
      <c r="B419" s="827"/>
      <c r="C419" s="827"/>
      <c r="D419" s="827"/>
      <c r="E419" s="827"/>
      <c r="F419" s="827"/>
      <c r="G419" s="827"/>
      <c r="H419" s="827"/>
      <c r="I419" s="827"/>
      <c r="J419" s="827"/>
      <c r="K419" s="827"/>
    </row>
    <row r="420" spans="1:11">
      <c r="A420" s="827"/>
      <c r="B420" s="827"/>
      <c r="C420" s="827"/>
      <c r="D420" s="827"/>
      <c r="E420" s="827"/>
      <c r="F420" s="827"/>
      <c r="G420" s="827"/>
      <c r="H420" s="827"/>
      <c r="I420" s="827"/>
      <c r="J420" s="827"/>
      <c r="K420" s="827"/>
    </row>
    <row r="421" spans="1:11">
      <c r="A421" s="827"/>
      <c r="B421" s="827"/>
      <c r="C421" s="827"/>
      <c r="D421" s="827"/>
      <c r="E421" s="827"/>
      <c r="F421" s="827"/>
      <c r="G421" s="827"/>
      <c r="H421" s="827"/>
      <c r="I421" s="827"/>
      <c r="J421" s="827"/>
      <c r="K421" s="827"/>
    </row>
    <row r="422" spans="1:11">
      <c r="A422" s="827"/>
      <c r="B422" s="827"/>
      <c r="C422" s="827"/>
      <c r="D422" s="827"/>
      <c r="E422" s="827"/>
      <c r="F422" s="827"/>
      <c r="G422" s="827"/>
      <c r="H422" s="827"/>
      <c r="I422" s="827"/>
      <c r="J422" s="827"/>
      <c r="K422" s="827"/>
    </row>
    <row r="423" spans="1:11">
      <c r="A423" s="827"/>
      <c r="B423" s="827"/>
      <c r="C423" s="827"/>
      <c r="D423" s="827"/>
      <c r="E423" s="827"/>
      <c r="F423" s="827"/>
      <c r="G423" s="827"/>
      <c r="H423" s="827"/>
      <c r="I423" s="827"/>
      <c r="J423" s="827"/>
      <c r="K423" s="827"/>
    </row>
    <row r="424" spans="1:11">
      <c r="A424" s="827"/>
      <c r="B424" s="827"/>
      <c r="C424" s="827"/>
      <c r="D424" s="827"/>
      <c r="E424" s="827"/>
      <c r="F424" s="827"/>
      <c r="G424" s="827"/>
      <c r="H424" s="827"/>
      <c r="I424" s="827"/>
      <c r="J424" s="827"/>
      <c r="K424" s="827"/>
    </row>
    <row r="425" spans="1:11">
      <c r="A425" s="827"/>
      <c r="B425" s="827"/>
      <c r="C425" s="827"/>
      <c r="D425" s="827"/>
      <c r="E425" s="827"/>
      <c r="F425" s="827"/>
      <c r="G425" s="827"/>
      <c r="H425" s="827"/>
      <c r="I425" s="827"/>
      <c r="J425" s="827"/>
      <c r="K425" s="827"/>
    </row>
    <row r="426" spans="1:11">
      <c r="A426" s="827"/>
      <c r="B426" s="827"/>
      <c r="C426" s="827"/>
      <c r="D426" s="827"/>
      <c r="E426" s="827"/>
      <c r="F426" s="827"/>
      <c r="G426" s="827"/>
      <c r="H426" s="827"/>
      <c r="I426" s="827"/>
      <c r="J426" s="827"/>
      <c r="K426" s="827"/>
    </row>
    <row r="427" spans="1:11">
      <c r="A427" s="827"/>
      <c r="B427" s="827"/>
      <c r="C427" s="827"/>
      <c r="D427" s="827"/>
      <c r="E427" s="827"/>
      <c r="F427" s="827"/>
      <c r="G427" s="827"/>
      <c r="H427" s="827"/>
      <c r="I427" s="827"/>
      <c r="J427" s="827"/>
      <c r="K427" s="827"/>
    </row>
    <row r="428" spans="1:11">
      <c r="A428" s="827"/>
      <c r="B428" s="827"/>
      <c r="C428" s="827"/>
      <c r="D428" s="827"/>
      <c r="E428" s="827"/>
      <c r="F428" s="827"/>
      <c r="G428" s="827"/>
      <c r="H428" s="827"/>
      <c r="I428" s="827"/>
      <c r="J428" s="827"/>
      <c r="K428" s="827"/>
    </row>
    <row r="429" spans="1:11">
      <c r="A429" s="827"/>
      <c r="B429" s="827"/>
      <c r="C429" s="827"/>
      <c r="D429" s="827"/>
      <c r="E429" s="827"/>
      <c r="F429" s="827"/>
      <c r="G429" s="827"/>
      <c r="H429" s="827"/>
      <c r="I429" s="827"/>
      <c r="J429" s="827"/>
      <c r="K429" s="827"/>
    </row>
    <row r="430" spans="1:11">
      <c r="A430" s="827"/>
      <c r="B430" s="827"/>
      <c r="C430" s="827"/>
      <c r="D430" s="827"/>
      <c r="E430" s="827"/>
      <c r="F430" s="827"/>
      <c r="G430" s="827"/>
      <c r="H430" s="827"/>
      <c r="I430" s="827"/>
      <c r="J430" s="827"/>
      <c r="K430" s="827"/>
    </row>
    <row r="431" spans="1:11">
      <c r="A431" s="827"/>
      <c r="B431" s="827"/>
      <c r="C431" s="827"/>
      <c r="D431" s="827"/>
      <c r="E431" s="827"/>
      <c r="F431" s="827"/>
      <c r="G431" s="827"/>
      <c r="H431" s="827"/>
      <c r="I431" s="827"/>
      <c r="J431" s="827"/>
      <c r="K431" s="827"/>
    </row>
    <row r="432" spans="1:11">
      <c r="A432" s="827"/>
      <c r="B432" s="827"/>
      <c r="C432" s="827"/>
      <c r="D432" s="827"/>
      <c r="E432" s="827"/>
      <c r="F432" s="827"/>
      <c r="G432" s="827"/>
      <c r="H432" s="827"/>
      <c r="I432" s="827"/>
      <c r="J432" s="827"/>
      <c r="K432" s="827"/>
    </row>
    <row r="433" spans="1:11">
      <c r="A433" s="827"/>
      <c r="B433" s="827"/>
      <c r="C433" s="827"/>
      <c r="D433" s="827"/>
      <c r="E433" s="827"/>
      <c r="F433" s="827"/>
      <c r="G433" s="827"/>
      <c r="H433" s="827"/>
      <c r="I433" s="827"/>
      <c r="J433" s="827"/>
      <c r="K433" s="827"/>
    </row>
    <row r="434" spans="1:11">
      <c r="A434" s="827"/>
      <c r="B434" s="827"/>
      <c r="C434" s="827"/>
      <c r="D434" s="827"/>
      <c r="E434" s="827"/>
      <c r="F434" s="827"/>
      <c r="G434" s="827"/>
      <c r="H434" s="827"/>
      <c r="I434" s="827"/>
      <c r="J434" s="827"/>
      <c r="K434" s="827"/>
    </row>
    <row r="435" spans="1:11">
      <c r="A435" s="827"/>
      <c r="B435" s="827"/>
      <c r="C435" s="827"/>
      <c r="D435" s="827"/>
      <c r="E435" s="827"/>
      <c r="F435" s="827"/>
      <c r="G435" s="827"/>
      <c r="H435" s="827"/>
      <c r="I435" s="827"/>
      <c r="J435" s="827"/>
      <c r="K435" s="827"/>
    </row>
    <row r="436" spans="1:11">
      <c r="A436" s="827"/>
      <c r="B436" s="827"/>
      <c r="C436" s="827"/>
      <c r="D436" s="827"/>
      <c r="E436" s="827"/>
      <c r="F436" s="827"/>
      <c r="G436" s="827"/>
      <c r="H436" s="827"/>
      <c r="I436" s="827"/>
      <c r="J436" s="827"/>
      <c r="K436" s="827"/>
    </row>
    <row r="437" spans="1:11">
      <c r="A437" s="827"/>
      <c r="B437" s="827"/>
      <c r="C437" s="827"/>
      <c r="D437" s="827"/>
      <c r="E437" s="827"/>
      <c r="F437" s="827"/>
      <c r="G437" s="827"/>
      <c r="H437" s="827"/>
      <c r="I437" s="827"/>
      <c r="J437" s="827"/>
      <c r="K437" s="827"/>
    </row>
    <row r="438" spans="1:11">
      <c r="A438" s="827"/>
      <c r="B438" s="827"/>
      <c r="C438" s="827"/>
      <c r="D438" s="827"/>
      <c r="E438" s="827"/>
      <c r="F438" s="827"/>
      <c r="G438" s="827"/>
      <c r="H438" s="827"/>
      <c r="I438" s="827"/>
      <c r="J438" s="827"/>
      <c r="K438" s="827"/>
    </row>
    <row r="439" spans="1:11">
      <c r="A439" s="827"/>
      <c r="B439" s="827"/>
      <c r="C439" s="827"/>
      <c r="D439" s="827"/>
      <c r="E439" s="827"/>
      <c r="F439" s="827"/>
      <c r="G439" s="827"/>
      <c r="H439" s="827"/>
      <c r="I439" s="827"/>
      <c r="J439" s="827"/>
      <c r="K439" s="827"/>
    </row>
    <row r="440" spans="1:11">
      <c r="A440" s="827"/>
      <c r="B440" s="827"/>
      <c r="C440" s="827"/>
      <c r="D440" s="827"/>
      <c r="E440" s="827"/>
      <c r="F440" s="827"/>
      <c r="G440" s="827"/>
      <c r="H440" s="827"/>
      <c r="I440" s="827"/>
      <c r="J440" s="827"/>
      <c r="K440" s="827"/>
    </row>
    <row r="441" spans="1:11">
      <c r="A441" s="827"/>
      <c r="B441" s="827"/>
      <c r="C441" s="827"/>
      <c r="D441" s="827"/>
      <c r="E441" s="827"/>
      <c r="F441" s="827"/>
      <c r="G441" s="827"/>
      <c r="H441" s="827"/>
      <c r="I441" s="827"/>
      <c r="J441" s="827"/>
      <c r="K441" s="827"/>
    </row>
    <row r="442" spans="1:11">
      <c r="A442" s="827"/>
      <c r="B442" s="827"/>
      <c r="C442" s="827"/>
      <c r="D442" s="827"/>
      <c r="E442" s="827"/>
      <c r="F442" s="827"/>
      <c r="G442" s="827"/>
      <c r="H442" s="827"/>
      <c r="I442" s="827"/>
      <c r="J442" s="827"/>
      <c r="K442" s="827"/>
    </row>
    <row r="443" spans="1:11">
      <c r="A443" s="827"/>
      <c r="B443" s="827"/>
      <c r="C443" s="827"/>
      <c r="D443" s="827"/>
      <c r="E443" s="827"/>
      <c r="F443" s="827"/>
      <c r="G443" s="827"/>
      <c r="H443" s="827"/>
      <c r="I443" s="827"/>
      <c r="J443" s="827"/>
      <c r="K443" s="827"/>
    </row>
    <row r="444" spans="1:11">
      <c r="A444" s="827"/>
      <c r="B444" s="827"/>
      <c r="C444" s="827"/>
      <c r="D444" s="827"/>
      <c r="E444" s="827"/>
      <c r="F444" s="827"/>
      <c r="G444" s="827"/>
      <c r="H444" s="827"/>
      <c r="I444" s="827"/>
      <c r="J444" s="827"/>
      <c r="K444" s="827"/>
    </row>
    <row r="445" spans="1:11">
      <c r="A445" s="827"/>
      <c r="B445" s="827"/>
      <c r="C445" s="827"/>
      <c r="D445" s="827"/>
      <c r="E445" s="827"/>
      <c r="F445" s="827"/>
      <c r="G445" s="827"/>
      <c r="H445" s="827"/>
      <c r="I445" s="827"/>
      <c r="J445" s="827"/>
      <c r="K445" s="827"/>
    </row>
    <row r="446" spans="1:11">
      <c r="A446" s="827"/>
      <c r="B446" s="827"/>
      <c r="C446" s="827"/>
      <c r="D446" s="827"/>
      <c r="E446" s="827"/>
      <c r="F446" s="827"/>
      <c r="G446" s="827"/>
      <c r="H446" s="827"/>
      <c r="I446" s="827"/>
      <c r="J446" s="827"/>
      <c r="K446" s="827"/>
    </row>
    <row r="447" spans="1:11">
      <c r="A447" s="827"/>
      <c r="B447" s="827"/>
      <c r="C447" s="827"/>
      <c r="D447" s="827"/>
      <c r="E447" s="827"/>
      <c r="F447" s="827"/>
      <c r="G447" s="827"/>
      <c r="H447" s="827"/>
      <c r="I447" s="827"/>
      <c r="J447" s="827"/>
      <c r="K447" s="827"/>
    </row>
    <row r="448" spans="1:11">
      <c r="A448" s="827"/>
      <c r="B448" s="827"/>
      <c r="C448" s="827"/>
      <c r="D448" s="827"/>
      <c r="E448" s="827"/>
      <c r="F448" s="827"/>
      <c r="G448" s="827"/>
      <c r="H448" s="827"/>
      <c r="I448" s="827"/>
      <c r="J448" s="827"/>
      <c r="K448" s="827"/>
    </row>
    <row r="449" spans="1:11">
      <c r="A449" s="827"/>
      <c r="B449" s="827"/>
      <c r="C449" s="827"/>
      <c r="D449" s="827"/>
      <c r="E449" s="827"/>
      <c r="F449" s="827"/>
      <c r="G449" s="827"/>
      <c r="H449" s="827"/>
      <c r="I449" s="827"/>
      <c r="J449" s="827"/>
      <c r="K449" s="827"/>
    </row>
    <row r="450" spans="1:11">
      <c r="A450" s="827"/>
      <c r="B450" s="827"/>
      <c r="C450" s="827"/>
      <c r="D450" s="827"/>
      <c r="E450" s="827"/>
      <c r="F450" s="827"/>
      <c r="G450" s="827"/>
      <c r="H450" s="827"/>
      <c r="I450" s="827"/>
      <c r="J450" s="827"/>
      <c r="K450" s="827"/>
    </row>
    <row r="451" spans="1:11">
      <c r="A451" s="827"/>
      <c r="B451" s="827"/>
      <c r="C451" s="827"/>
      <c r="D451" s="827"/>
      <c r="E451" s="827"/>
      <c r="F451" s="827"/>
      <c r="G451" s="827"/>
      <c r="H451" s="827"/>
      <c r="I451" s="827"/>
      <c r="J451" s="827"/>
      <c r="K451" s="827"/>
    </row>
    <row r="452" spans="1:11">
      <c r="A452" s="827"/>
      <c r="B452" s="827"/>
      <c r="C452" s="827"/>
      <c r="D452" s="827"/>
      <c r="E452" s="827"/>
      <c r="F452" s="827"/>
      <c r="G452" s="827"/>
      <c r="H452" s="827"/>
      <c r="I452" s="827"/>
      <c r="J452" s="827"/>
      <c r="K452" s="827"/>
    </row>
    <row r="453" spans="1:11">
      <c r="A453" s="827"/>
      <c r="B453" s="827"/>
      <c r="C453" s="827"/>
      <c r="D453" s="827"/>
      <c r="E453" s="827"/>
      <c r="F453" s="827"/>
      <c r="G453" s="827"/>
      <c r="H453" s="827"/>
      <c r="I453" s="827"/>
      <c r="J453" s="827"/>
      <c r="K453" s="827"/>
    </row>
    <row r="454" spans="1:11">
      <c r="A454" s="827"/>
      <c r="B454" s="827"/>
      <c r="C454" s="827"/>
      <c r="D454" s="827"/>
      <c r="E454" s="827"/>
      <c r="F454" s="827"/>
      <c r="G454" s="827"/>
      <c r="H454" s="827"/>
      <c r="I454" s="827"/>
      <c r="J454" s="827"/>
      <c r="K454" s="827"/>
    </row>
    <row r="455" spans="1:11">
      <c r="A455" s="827"/>
      <c r="B455" s="827"/>
      <c r="C455" s="827"/>
      <c r="D455" s="827"/>
      <c r="E455" s="827"/>
      <c r="F455" s="827"/>
      <c r="G455" s="827"/>
      <c r="H455" s="827"/>
      <c r="I455" s="827"/>
      <c r="J455" s="827"/>
      <c r="K455" s="827"/>
    </row>
    <row r="456" spans="1:11">
      <c r="A456" s="827"/>
      <c r="B456" s="827"/>
      <c r="C456" s="827"/>
      <c r="D456" s="827"/>
      <c r="E456" s="827"/>
      <c r="F456" s="827"/>
      <c r="G456" s="827"/>
      <c r="H456" s="827"/>
      <c r="I456" s="827"/>
      <c r="J456" s="827"/>
      <c r="K456" s="827"/>
    </row>
    <row r="457" spans="1:11">
      <c r="A457" s="827"/>
      <c r="B457" s="827"/>
      <c r="C457" s="827"/>
      <c r="D457" s="827"/>
      <c r="E457" s="827"/>
      <c r="F457" s="827"/>
      <c r="G457" s="827"/>
      <c r="H457" s="827"/>
      <c r="I457" s="827"/>
      <c r="J457" s="827"/>
      <c r="K457" s="827"/>
    </row>
    <row r="458" spans="1:11">
      <c r="A458" s="827"/>
      <c r="B458" s="827"/>
      <c r="C458" s="827"/>
      <c r="D458" s="827"/>
      <c r="E458" s="827"/>
      <c r="F458" s="827"/>
      <c r="G458" s="827"/>
      <c r="H458" s="827"/>
      <c r="I458" s="827"/>
      <c r="J458" s="827"/>
      <c r="K458" s="827"/>
    </row>
    <row r="459" spans="1:11">
      <c r="A459" s="827"/>
      <c r="B459" s="827"/>
      <c r="C459" s="827"/>
      <c r="D459" s="827"/>
      <c r="E459" s="827"/>
      <c r="F459" s="827"/>
      <c r="G459" s="827"/>
      <c r="H459" s="827"/>
      <c r="I459" s="827"/>
      <c r="J459" s="827"/>
      <c r="K459" s="827"/>
    </row>
    <row r="460" spans="1:11">
      <c r="A460" s="827"/>
      <c r="B460" s="827"/>
      <c r="C460" s="827"/>
      <c r="D460" s="827"/>
      <c r="E460" s="827"/>
      <c r="F460" s="827"/>
      <c r="G460" s="827"/>
      <c r="H460" s="827"/>
      <c r="I460" s="827"/>
      <c r="J460" s="827"/>
      <c r="K460" s="827"/>
    </row>
    <row r="461" spans="1:11">
      <c r="A461" s="827"/>
      <c r="B461" s="827"/>
      <c r="C461" s="827"/>
      <c r="D461" s="827"/>
      <c r="E461" s="827"/>
      <c r="F461" s="827"/>
      <c r="G461" s="827"/>
      <c r="H461" s="827"/>
      <c r="I461" s="827"/>
      <c r="J461" s="827"/>
      <c r="K461" s="827"/>
    </row>
    <row r="462" spans="1:11">
      <c r="A462" s="827"/>
      <c r="B462" s="827"/>
      <c r="C462" s="827"/>
      <c r="D462" s="827"/>
      <c r="E462" s="827"/>
      <c r="F462" s="827"/>
      <c r="G462" s="827"/>
      <c r="H462" s="827"/>
      <c r="I462" s="827"/>
      <c r="J462" s="827"/>
      <c r="K462" s="827"/>
    </row>
    <row r="463" spans="1:11">
      <c r="A463" s="827"/>
      <c r="B463" s="827"/>
      <c r="C463" s="827"/>
      <c r="D463" s="827"/>
      <c r="E463" s="827"/>
      <c r="F463" s="827"/>
      <c r="G463" s="827"/>
      <c r="H463" s="827"/>
      <c r="I463" s="827"/>
      <c r="J463" s="827"/>
      <c r="K463" s="827"/>
    </row>
    <row r="464" spans="1:11">
      <c r="A464" s="827"/>
      <c r="B464" s="827"/>
      <c r="C464" s="827"/>
      <c r="D464" s="827"/>
      <c r="E464" s="827"/>
      <c r="F464" s="827"/>
      <c r="G464" s="827"/>
      <c r="H464" s="827"/>
      <c r="I464" s="827"/>
      <c r="J464" s="827"/>
      <c r="K464" s="827"/>
    </row>
    <row r="465" spans="1:11">
      <c r="A465" s="827"/>
      <c r="B465" s="827"/>
      <c r="C465" s="827"/>
      <c r="D465" s="827"/>
      <c r="E465" s="827"/>
      <c r="F465" s="827"/>
      <c r="G465" s="827"/>
      <c r="H465" s="827"/>
      <c r="I465" s="827"/>
      <c r="J465" s="827"/>
      <c r="K465" s="827"/>
    </row>
    <row r="466" spans="1:11">
      <c r="A466" s="827"/>
      <c r="B466" s="827"/>
      <c r="C466" s="827"/>
      <c r="D466" s="827"/>
      <c r="E466" s="827"/>
      <c r="F466" s="827"/>
      <c r="G466" s="827"/>
      <c r="H466" s="827"/>
      <c r="I466" s="827"/>
      <c r="J466" s="827"/>
      <c r="K466" s="827"/>
    </row>
    <row r="467" spans="1:11">
      <c r="A467" s="827"/>
      <c r="B467" s="827"/>
      <c r="C467" s="827"/>
      <c r="D467" s="827"/>
      <c r="E467" s="827"/>
      <c r="F467" s="827"/>
      <c r="G467" s="827"/>
      <c r="H467" s="827"/>
      <c r="I467" s="827"/>
      <c r="J467" s="827"/>
      <c r="K467" s="827"/>
    </row>
    <row r="468" spans="1:11">
      <c r="A468" s="827"/>
      <c r="B468" s="827"/>
      <c r="C468" s="827"/>
      <c r="D468" s="827"/>
      <c r="E468" s="827"/>
      <c r="F468" s="827"/>
      <c r="G468" s="827"/>
      <c r="H468" s="827"/>
      <c r="I468" s="827"/>
      <c r="J468" s="827"/>
      <c r="K468" s="827"/>
    </row>
    <row r="469" spans="1:11">
      <c r="A469" s="827"/>
      <c r="B469" s="827"/>
      <c r="C469" s="827"/>
      <c r="D469" s="827"/>
      <c r="E469" s="827"/>
      <c r="F469" s="827"/>
      <c r="G469" s="827"/>
      <c r="H469" s="827"/>
      <c r="I469" s="827"/>
      <c r="J469" s="827"/>
      <c r="K469" s="827"/>
    </row>
    <row r="470" spans="1:11">
      <c r="A470" s="827"/>
      <c r="B470" s="827"/>
      <c r="C470" s="827"/>
      <c r="D470" s="827"/>
      <c r="E470" s="827"/>
      <c r="F470" s="827"/>
      <c r="G470" s="827"/>
      <c r="H470" s="827"/>
      <c r="I470" s="827"/>
      <c r="J470" s="827"/>
      <c r="K470" s="827"/>
    </row>
    <row r="471" spans="1:11">
      <c r="A471" s="827"/>
      <c r="B471" s="827"/>
      <c r="C471" s="827"/>
      <c r="D471" s="827"/>
      <c r="E471" s="827"/>
      <c r="F471" s="827"/>
      <c r="G471" s="827"/>
      <c r="H471" s="827"/>
      <c r="I471" s="827"/>
      <c r="J471" s="827"/>
      <c r="K471" s="827"/>
    </row>
    <row r="472" spans="1:11">
      <c r="A472" s="827"/>
      <c r="B472" s="827"/>
      <c r="C472" s="827"/>
      <c r="D472" s="827"/>
      <c r="E472" s="827"/>
      <c r="F472" s="827"/>
      <c r="G472" s="827"/>
      <c r="H472" s="827"/>
      <c r="I472" s="827"/>
      <c r="J472" s="827"/>
      <c r="K472" s="827"/>
    </row>
    <row r="473" spans="1:11">
      <c r="A473" s="827"/>
      <c r="B473" s="827"/>
      <c r="C473" s="827"/>
      <c r="D473" s="827"/>
      <c r="E473" s="827"/>
      <c r="F473" s="827"/>
      <c r="G473" s="827"/>
      <c r="H473" s="827"/>
      <c r="I473" s="827"/>
      <c r="J473" s="827"/>
      <c r="K473" s="827"/>
    </row>
    <row r="474" spans="1:11">
      <c r="A474" s="827"/>
      <c r="B474" s="827"/>
      <c r="C474" s="827"/>
      <c r="D474" s="827"/>
      <c r="E474" s="827"/>
      <c r="F474" s="827"/>
      <c r="G474" s="827"/>
      <c r="H474" s="827"/>
      <c r="I474" s="827"/>
      <c r="J474" s="827"/>
      <c r="K474" s="827"/>
    </row>
    <row r="475" spans="1:11">
      <c r="A475" s="827"/>
      <c r="B475" s="827"/>
      <c r="C475" s="827"/>
      <c r="D475" s="827"/>
      <c r="E475" s="827"/>
      <c r="F475" s="827"/>
      <c r="G475" s="827"/>
      <c r="H475" s="827"/>
      <c r="I475" s="827"/>
      <c r="J475" s="827"/>
      <c r="K475" s="827"/>
    </row>
    <row r="476" spans="1:11">
      <c r="A476" s="827"/>
      <c r="B476" s="827"/>
      <c r="C476" s="827"/>
      <c r="D476" s="827"/>
      <c r="E476" s="827"/>
      <c r="F476" s="827"/>
      <c r="G476" s="827"/>
      <c r="H476" s="827"/>
      <c r="I476" s="827"/>
      <c r="J476" s="827"/>
      <c r="K476" s="827"/>
    </row>
    <row r="477" spans="1:11">
      <c r="A477" s="827"/>
      <c r="B477" s="827"/>
      <c r="C477" s="827"/>
      <c r="D477" s="827"/>
      <c r="E477" s="827"/>
      <c r="F477" s="827"/>
      <c r="G477" s="827"/>
      <c r="H477" s="827"/>
      <c r="I477" s="827"/>
      <c r="J477" s="827"/>
      <c r="K477" s="827"/>
    </row>
    <row r="478" spans="1:11">
      <c r="A478" s="827"/>
      <c r="B478" s="827"/>
      <c r="C478" s="827"/>
      <c r="D478" s="827"/>
      <c r="E478" s="827"/>
      <c r="F478" s="827"/>
      <c r="G478" s="827"/>
      <c r="H478" s="827"/>
      <c r="I478" s="827"/>
      <c r="J478" s="827"/>
      <c r="K478" s="827"/>
    </row>
    <row r="479" spans="1:11">
      <c r="A479" s="827"/>
      <c r="B479" s="827"/>
      <c r="C479" s="827"/>
      <c r="D479" s="827"/>
      <c r="E479" s="827"/>
      <c r="F479" s="827"/>
      <c r="G479" s="827"/>
      <c r="H479" s="827"/>
      <c r="I479" s="827"/>
      <c r="J479" s="827"/>
      <c r="K479" s="827"/>
    </row>
    <row r="480" spans="1:11">
      <c r="A480" s="827"/>
      <c r="B480" s="827"/>
      <c r="C480" s="827"/>
      <c r="D480" s="827"/>
      <c r="E480" s="827"/>
      <c r="F480" s="827"/>
      <c r="G480" s="827"/>
      <c r="H480" s="827"/>
      <c r="I480" s="827"/>
      <c r="J480" s="827"/>
      <c r="K480" s="827"/>
    </row>
    <row r="481" spans="1:11">
      <c r="A481" s="827"/>
      <c r="B481" s="827"/>
      <c r="C481" s="827"/>
      <c r="D481" s="827"/>
      <c r="E481" s="827"/>
      <c r="F481" s="827"/>
      <c r="G481" s="827"/>
      <c r="H481" s="827"/>
      <c r="I481" s="827"/>
      <c r="J481" s="827"/>
      <c r="K481" s="827"/>
    </row>
    <row r="482" spans="1:11">
      <c r="A482" s="827"/>
      <c r="B482" s="827"/>
      <c r="C482" s="827"/>
      <c r="D482" s="827"/>
      <c r="E482" s="827"/>
      <c r="F482" s="827"/>
      <c r="G482" s="827"/>
      <c r="H482" s="827"/>
      <c r="I482" s="827"/>
      <c r="J482" s="827"/>
      <c r="K482" s="827"/>
    </row>
    <row r="483" spans="1:11">
      <c r="A483" s="827"/>
      <c r="B483" s="827"/>
      <c r="C483" s="827"/>
      <c r="D483" s="827"/>
      <c r="E483" s="827"/>
      <c r="F483" s="827"/>
      <c r="G483" s="827"/>
      <c r="H483" s="827"/>
      <c r="I483" s="827"/>
      <c r="J483" s="827"/>
      <c r="K483" s="827"/>
    </row>
    <row r="484" spans="1:11">
      <c r="A484" s="827"/>
      <c r="B484" s="827"/>
      <c r="C484" s="827"/>
      <c r="D484" s="827"/>
      <c r="E484" s="827"/>
      <c r="F484" s="827"/>
      <c r="G484" s="827"/>
      <c r="H484" s="827"/>
      <c r="I484" s="827"/>
      <c r="J484" s="827"/>
      <c r="K484" s="827"/>
    </row>
    <row r="485" spans="1:11">
      <c r="A485" s="827"/>
      <c r="B485" s="827"/>
      <c r="C485" s="827"/>
      <c r="D485" s="827"/>
      <c r="E485" s="827"/>
      <c r="F485" s="827"/>
      <c r="G485" s="827"/>
      <c r="H485" s="827"/>
      <c r="I485" s="827"/>
      <c r="J485" s="827"/>
      <c r="K485" s="827"/>
    </row>
    <row r="486" spans="1:11">
      <c r="A486" s="827"/>
      <c r="B486" s="827"/>
      <c r="C486" s="827"/>
      <c r="D486" s="827"/>
      <c r="E486" s="827"/>
      <c r="F486" s="827"/>
      <c r="G486" s="827"/>
      <c r="H486" s="827"/>
      <c r="I486" s="827"/>
      <c r="J486" s="827"/>
      <c r="K486" s="827"/>
    </row>
    <row r="487" spans="1:11">
      <c r="A487" s="827"/>
      <c r="B487" s="827"/>
      <c r="C487" s="827"/>
      <c r="D487" s="827"/>
      <c r="E487" s="827"/>
      <c r="F487" s="827"/>
      <c r="G487" s="827"/>
      <c r="H487" s="827"/>
      <c r="I487" s="827"/>
      <c r="J487" s="827"/>
      <c r="K487" s="827"/>
    </row>
    <row r="488" spans="1:11">
      <c r="A488" s="827"/>
      <c r="B488" s="827"/>
      <c r="C488" s="827"/>
      <c r="D488" s="827"/>
      <c r="E488" s="827"/>
      <c r="F488" s="827"/>
      <c r="G488" s="827"/>
      <c r="H488" s="827"/>
      <c r="I488" s="827"/>
      <c r="J488" s="827"/>
      <c r="K488" s="827"/>
    </row>
    <row r="489" spans="1:11">
      <c r="A489" s="827"/>
      <c r="B489" s="827"/>
      <c r="C489" s="827"/>
      <c r="D489" s="827"/>
      <c r="E489" s="827"/>
      <c r="F489" s="827"/>
      <c r="G489" s="827"/>
      <c r="H489" s="827"/>
      <c r="I489" s="827"/>
      <c r="J489" s="827"/>
      <c r="K489" s="827"/>
    </row>
    <row r="490" spans="1:11">
      <c r="A490" s="827"/>
      <c r="B490" s="827"/>
      <c r="C490" s="827"/>
      <c r="D490" s="827"/>
      <c r="E490" s="827"/>
      <c r="F490" s="827"/>
      <c r="G490" s="827"/>
      <c r="H490" s="827"/>
      <c r="I490" s="827"/>
      <c r="J490" s="827"/>
      <c r="K490" s="827"/>
    </row>
    <row r="491" spans="1:11">
      <c r="A491" s="827"/>
      <c r="B491" s="827"/>
      <c r="C491" s="827"/>
      <c r="D491" s="827"/>
      <c r="E491" s="827"/>
      <c r="F491" s="827"/>
      <c r="G491" s="827"/>
      <c r="H491" s="827"/>
      <c r="I491" s="827"/>
      <c r="J491" s="827"/>
      <c r="K491" s="827"/>
    </row>
    <row r="492" spans="1:11">
      <c r="A492" s="827"/>
      <c r="B492" s="827"/>
      <c r="C492" s="827"/>
      <c r="D492" s="827"/>
      <c r="E492" s="827"/>
      <c r="F492" s="827"/>
      <c r="G492" s="827"/>
      <c r="H492" s="827"/>
      <c r="I492" s="827"/>
      <c r="J492" s="827"/>
      <c r="K492" s="827"/>
    </row>
    <row r="493" spans="1:11">
      <c r="A493" s="827"/>
      <c r="B493" s="827"/>
      <c r="C493" s="827"/>
      <c r="D493" s="827"/>
      <c r="E493" s="827"/>
      <c r="F493" s="827"/>
      <c r="G493" s="827"/>
      <c r="H493" s="827"/>
      <c r="I493" s="827"/>
      <c r="J493" s="827"/>
      <c r="K493" s="827"/>
    </row>
    <row r="494" spans="1:11">
      <c r="A494" s="827"/>
      <c r="B494" s="827"/>
      <c r="C494" s="827"/>
      <c r="D494" s="827"/>
      <c r="E494" s="827"/>
      <c r="F494" s="827"/>
      <c r="G494" s="827"/>
      <c r="H494" s="827"/>
      <c r="I494" s="827"/>
      <c r="J494" s="827"/>
      <c r="K494" s="827"/>
    </row>
    <row r="495" spans="1:11">
      <c r="A495" s="827"/>
      <c r="B495" s="827"/>
      <c r="C495" s="827"/>
      <c r="D495" s="827"/>
      <c r="E495" s="827"/>
      <c r="F495" s="827"/>
      <c r="G495" s="827"/>
      <c r="H495" s="827"/>
      <c r="I495" s="827"/>
      <c r="J495" s="827"/>
      <c r="K495" s="827"/>
    </row>
    <row r="496" spans="1:11">
      <c r="A496" s="827"/>
      <c r="B496" s="827"/>
      <c r="C496" s="827"/>
      <c r="D496" s="827"/>
      <c r="E496" s="827"/>
      <c r="F496" s="827"/>
      <c r="G496" s="827"/>
      <c r="H496" s="827"/>
      <c r="I496" s="827"/>
      <c r="J496" s="827"/>
      <c r="K496" s="827"/>
    </row>
    <row r="497" spans="1:11">
      <c r="A497" s="827"/>
      <c r="B497" s="827"/>
      <c r="C497" s="827"/>
      <c r="D497" s="827"/>
      <c r="E497" s="827"/>
      <c r="F497" s="827"/>
      <c r="G497" s="827"/>
      <c r="H497" s="827"/>
      <c r="I497" s="827"/>
      <c r="J497" s="827"/>
      <c r="K497" s="827"/>
    </row>
    <row r="498" spans="1:11">
      <c r="A498" s="827"/>
      <c r="B498" s="827"/>
      <c r="C498" s="827"/>
      <c r="D498" s="827"/>
      <c r="E498" s="827"/>
      <c r="F498" s="827"/>
      <c r="G498" s="827"/>
      <c r="H498" s="827"/>
      <c r="I498" s="827"/>
      <c r="J498" s="827"/>
      <c r="K498" s="827"/>
    </row>
    <row r="499" spans="1:11">
      <c r="A499" s="827"/>
      <c r="B499" s="827"/>
      <c r="C499" s="827"/>
      <c r="D499" s="827"/>
      <c r="E499" s="827"/>
      <c r="F499" s="827"/>
      <c r="G499" s="827"/>
      <c r="H499" s="827"/>
      <c r="I499" s="827"/>
      <c r="J499" s="827"/>
      <c r="K499" s="827"/>
    </row>
    <row r="500" spans="1:11">
      <c r="A500" s="827"/>
      <c r="B500" s="827"/>
      <c r="C500" s="827"/>
      <c r="D500" s="827"/>
      <c r="E500" s="827"/>
      <c r="F500" s="827"/>
      <c r="G500" s="827"/>
      <c r="H500" s="827"/>
      <c r="I500" s="827"/>
      <c r="J500" s="827"/>
      <c r="K500" s="827"/>
    </row>
    <row r="501" spans="1:11">
      <c r="A501" s="827"/>
      <c r="B501" s="827"/>
      <c r="C501" s="827"/>
      <c r="D501" s="827"/>
      <c r="E501" s="827"/>
      <c r="F501" s="827"/>
      <c r="G501" s="827"/>
      <c r="H501" s="827"/>
      <c r="I501" s="827"/>
      <c r="J501" s="827"/>
      <c r="K501" s="827"/>
    </row>
    <row r="502" spans="1:11">
      <c r="A502" s="827"/>
      <c r="B502" s="827"/>
      <c r="C502" s="827"/>
      <c r="D502" s="827"/>
      <c r="E502" s="827"/>
      <c r="F502" s="827"/>
      <c r="G502" s="827"/>
      <c r="H502" s="827"/>
      <c r="I502" s="827"/>
      <c r="J502" s="827"/>
      <c r="K502" s="827"/>
    </row>
    <row r="503" spans="1:11">
      <c r="A503" s="827"/>
      <c r="B503" s="827"/>
      <c r="C503" s="827"/>
      <c r="D503" s="827"/>
      <c r="E503" s="827"/>
      <c r="F503" s="827"/>
      <c r="G503" s="827"/>
      <c r="H503" s="827"/>
      <c r="I503" s="827"/>
      <c r="J503" s="827"/>
      <c r="K503" s="827"/>
    </row>
    <row r="504" spans="1:11">
      <c r="A504" s="827"/>
      <c r="B504" s="827"/>
      <c r="C504" s="827"/>
      <c r="D504" s="827"/>
      <c r="E504" s="827"/>
      <c r="F504" s="827"/>
      <c r="G504" s="827"/>
      <c r="H504" s="827"/>
      <c r="I504" s="827"/>
      <c r="J504" s="827"/>
      <c r="K504" s="827"/>
    </row>
    <row r="505" spans="1:11">
      <c r="A505" s="827"/>
      <c r="B505" s="827"/>
      <c r="C505" s="827"/>
      <c r="D505" s="827"/>
      <c r="E505" s="827"/>
      <c r="F505" s="827"/>
      <c r="G505" s="827"/>
      <c r="H505" s="827"/>
      <c r="I505" s="827"/>
      <c r="J505" s="827"/>
      <c r="K505" s="827"/>
    </row>
    <row r="506" spans="1:11">
      <c r="A506" s="827"/>
      <c r="B506" s="827"/>
      <c r="C506" s="827"/>
      <c r="D506" s="827"/>
      <c r="E506" s="827"/>
      <c r="F506" s="827"/>
      <c r="G506" s="827"/>
      <c r="H506" s="827"/>
      <c r="I506" s="827"/>
      <c r="J506" s="827"/>
      <c r="K506" s="827"/>
    </row>
    <row r="507" spans="1:11">
      <c r="A507" s="827"/>
      <c r="B507" s="827"/>
      <c r="C507" s="827"/>
      <c r="D507" s="827"/>
      <c r="E507" s="827"/>
      <c r="F507" s="827"/>
      <c r="G507" s="827"/>
      <c r="H507" s="827"/>
      <c r="I507" s="827"/>
      <c r="J507" s="827"/>
      <c r="K507" s="827"/>
    </row>
    <row r="508" spans="1:11">
      <c r="A508" s="827"/>
      <c r="B508" s="827"/>
      <c r="C508" s="827"/>
      <c r="D508" s="827"/>
      <c r="E508" s="827"/>
      <c r="F508" s="827"/>
      <c r="G508" s="827"/>
      <c r="H508" s="827"/>
      <c r="I508" s="827"/>
      <c r="J508" s="827"/>
      <c r="K508" s="827"/>
    </row>
    <row r="509" spans="1:11">
      <c r="A509" s="827"/>
      <c r="B509" s="827"/>
      <c r="C509" s="827"/>
      <c r="D509" s="827"/>
      <c r="E509" s="827"/>
      <c r="F509" s="827"/>
      <c r="G509" s="827"/>
      <c r="H509" s="827"/>
      <c r="I509" s="827"/>
      <c r="J509" s="827"/>
      <c r="K509" s="827"/>
    </row>
    <row r="510" spans="1:11">
      <c r="A510" s="827"/>
      <c r="B510" s="827"/>
      <c r="C510" s="827"/>
      <c r="D510" s="827"/>
      <c r="E510" s="827"/>
      <c r="F510" s="827"/>
      <c r="G510" s="827"/>
      <c r="H510" s="827"/>
      <c r="I510" s="827"/>
      <c r="J510" s="827"/>
      <c r="K510" s="827"/>
    </row>
    <row r="511" spans="1:11">
      <c r="A511" s="827"/>
      <c r="B511" s="827"/>
      <c r="C511" s="827"/>
      <c r="D511" s="827"/>
      <c r="E511" s="827"/>
      <c r="F511" s="827"/>
      <c r="G511" s="827"/>
      <c r="H511" s="827"/>
      <c r="I511" s="827"/>
      <c r="J511" s="827"/>
      <c r="K511" s="827"/>
    </row>
    <row r="512" spans="1:11">
      <c r="A512" s="827"/>
      <c r="B512" s="827"/>
      <c r="C512" s="827"/>
      <c r="D512" s="827"/>
      <c r="E512" s="827"/>
      <c r="F512" s="827"/>
      <c r="G512" s="827"/>
      <c r="H512" s="827"/>
      <c r="I512" s="827"/>
      <c r="J512" s="827"/>
      <c r="K512" s="827"/>
    </row>
    <row r="513" spans="1:11">
      <c r="A513" s="827"/>
      <c r="B513" s="827"/>
      <c r="C513" s="827"/>
      <c r="D513" s="827"/>
      <c r="E513" s="827"/>
      <c r="F513" s="827"/>
      <c r="G513" s="827"/>
      <c r="H513" s="827"/>
      <c r="I513" s="827"/>
      <c r="J513" s="827"/>
      <c r="K513" s="827"/>
    </row>
    <row r="514" spans="1:11">
      <c r="A514" s="827"/>
      <c r="B514" s="827"/>
      <c r="C514" s="827"/>
      <c r="D514" s="827"/>
      <c r="E514" s="827"/>
      <c r="F514" s="827"/>
      <c r="G514" s="827"/>
      <c r="H514" s="827"/>
      <c r="I514" s="827"/>
      <c r="J514" s="827"/>
      <c r="K514" s="827"/>
    </row>
    <row r="515" spans="1:11">
      <c r="A515" s="827"/>
      <c r="B515" s="827"/>
      <c r="C515" s="827"/>
      <c r="D515" s="827"/>
      <c r="E515" s="827"/>
      <c r="F515" s="827"/>
      <c r="G515" s="827"/>
      <c r="H515" s="827"/>
      <c r="I515" s="827"/>
      <c r="J515" s="827"/>
      <c r="K515" s="827"/>
    </row>
    <row r="516" spans="1:11">
      <c r="A516" s="827"/>
      <c r="B516" s="827"/>
      <c r="C516" s="827"/>
      <c r="D516" s="827"/>
      <c r="E516" s="827"/>
      <c r="F516" s="827"/>
      <c r="G516" s="827"/>
      <c r="H516" s="827"/>
      <c r="I516" s="827"/>
      <c r="J516" s="827"/>
      <c r="K516" s="827"/>
    </row>
    <row r="517" spans="1:11">
      <c r="A517" s="827"/>
      <c r="B517" s="827"/>
      <c r="C517" s="827"/>
      <c r="D517" s="827"/>
      <c r="E517" s="827"/>
      <c r="F517" s="827"/>
      <c r="G517" s="827"/>
      <c r="H517" s="827"/>
      <c r="I517" s="827"/>
      <c r="J517" s="827"/>
      <c r="K517" s="827"/>
    </row>
    <row r="518" spans="1:11">
      <c r="A518" s="827"/>
      <c r="B518" s="827"/>
      <c r="C518" s="827"/>
      <c r="D518" s="827"/>
      <c r="E518" s="827"/>
      <c r="F518" s="827"/>
      <c r="G518" s="827"/>
      <c r="H518" s="827"/>
      <c r="I518" s="827"/>
      <c r="J518" s="827"/>
      <c r="K518" s="827"/>
    </row>
    <row r="519" spans="1:11">
      <c r="A519" s="827"/>
      <c r="B519" s="827"/>
      <c r="C519" s="827"/>
      <c r="D519" s="827"/>
      <c r="E519" s="827"/>
      <c r="F519" s="827"/>
      <c r="G519" s="827"/>
      <c r="H519" s="827"/>
      <c r="I519" s="827"/>
      <c r="J519" s="827"/>
      <c r="K519" s="827"/>
    </row>
    <row r="520" spans="1:11">
      <c r="A520" s="827"/>
      <c r="B520" s="827"/>
      <c r="C520" s="827"/>
      <c r="D520" s="827"/>
      <c r="E520" s="827"/>
      <c r="F520" s="827"/>
      <c r="G520" s="827"/>
      <c r="H520" s="827"/>
      <c r="I520" s="827"/>
      <c r="J520" s="827"/>
      <c r="K520" s="827"/>
    </row>
    <row r="521" spans="1:11">
      <c r="A521" s="827"/>
      <c r="B521" s="827"/>
      <c r="C521" s="827"/>
      <c r="D521" s="827"/>
      <c r="E521" s="827"/>
      <c r="F521" s="827"/>
      <c r="G521" s="827"/>
      <c r="H521" s="827"/>
      <c r="I521" s="827"/>
      <c r="J521" s="827"/>
      <c r="K521" s="827"/>
    </row>
    <row r="522" spans="1:11">
      <c r="A522" s="827"/>
      <c r="B522" s="827"/>
      <c r="C522" s="827"/>
      <c r="D522" s="827"/>
      <c r="E522" s="827"/>
      <c r="F522" s="827"/>
      <c r="G522" s="827"/>
      <c r="H522" s="827"/>
      <c r="I522" s="827"/>
      <c r="J522" s="827"/>
      <c r="K522" s="827"/>
    </row>
    <row r="523" spans="1:11">
      <c r="A523" s="827"/>
      <c r="B523" s="827"/>
      <c r="C523" s="827"/>
      <c r="D523" s="827"/>
      <c r="E523" s="827"/>
      <c r="F523" s="827"/>
      <c r="G523" s="827"/>
      <c r="H523" s="827"/>
      <c r="I523" s="827"/>
      <c r="J523" s="827"/>
      <c r="K523" s="827"/>
    </row>
    <row r="524" spans="1:11">
      <c r="A524" s="827"/>
      <c r="B524" s="827"/>
      <c r="C524" s="827"/>
      <c r="D524" s="827"/>
      <c r="E524" s="827"/>
      <c r="F524" s="827"/>
      <c r="G524" s="827"/>
      <c r="H524" s="827"/>
      <c r="I524" s="827"/>
      <c r="J524" s="827"/>
      <c r="K524" s="827"/>
    </row>
    <row r="525" spans="1:11">
      <c r="A525" s="827"/>
      <c r="B525" s="827"/>
      <c r="C525" s="827"/>
      <c r="D525" s="827"/>
      <c r="E525" s="827"/>
      <c r="F525" s="827"/>
      <c r="G525" s="827"/>
      <c r="H525" s="827"/>
      <c r="I525" s="827"/>
      <c r="J525" s="827"/>
      <c r="K525" s="827"/>
    </row>
    <row r="526" spans="1:11">
      <c r="A526" s="827"/>
      <c r="B526" s="827"/>
      <c r="C526" s="827"/>
      <c r="D526" s="827"/>
      <c r="E526" s="827"/>
      <c r="F526" s="827"/>
      <c r="G526" s="827"/>
      <c r="H526" s="827"/>
      <c r="I526" s="827"/>
      <c r="J526" s="827"/>
      <c r="K526" s="827"/>
    </row>
    <row r="527" spans="1:11">
      <c r="A527" s="827"/>
      <c r="B527" s="827"/>
      <c r="C527" s="827"/>
      <c r="D527" s="827"/>
      <c r="E527" s="827"/>
      <c r="F527" s="827"/>
      <c r="G527" s="827"/>
      <c r="H527" s="827"/>
      <c r="I527" s="827"/>
      <c r="J527" s="827"/>
      <c r="K527" s="827"/>
    </row>
    <row r="528" spans="1:11">
      <c r="A528" s="827"/>
      <c r="B528" s="827"/>
      <c r="C528" s="827"/>
      <c r="D528" s="827"/>
      <c r="E528" s="827"/>
      <c r="F528" s="827"/>
      <c r="G528" s="827"/>
      <c r="H528" s="827"/>
      <c r="I528" s="827"/>
      <c r="J528" s="827"/>
      <c r="K528" s="827"/>
    </row>
    <row r="529" spans="1:11">
      <c r="A529" s="827"/>
      <c r="B529" s="827"/>
      <c r="C529" s="827"/>
      <c r="D529" s="827"/>
      <c r="E529" s="827"/>
      <c r="F529" s="827"/>
      <c r="G529" s="827"/>
      <c r="H529" s="827"/>
      <c r="I529" s="827"/>
      <c r="J529" s="827"/>
      <c r="K529" s="827"/>
    </row>
    <row r="530" spans="1:11">
      <c r="A530" s="827"/>
      <c r="B530" s="827"/>
      <c r="C530" s="827"/>
      <c r="D530" s="827"/>
      <c r="E530" s="827"/>
      <c r="F530" s="827"/>
      <c r="G530" s="827"/>
      <c r="H530" s="827"/>
      <c r="I530" s="827"/>
      <c r="J530" s="827"/>
      <c r="K530" s="827"/>
    </row>
    <row r="531" spans="1:11">
      <c r="A531" s="827"/>
      <c r="B531" s="827"/>
      <c r="C531" s="827"/>
      <c r="D531" s="827"/>
      <c r="E531" s="827"/>
      <c r="F531" s="827"/>
      <c r="G531" s="827"/>
      <c r="H531" s="827"/>
      <c r="I531" s="827"/>
      <c r="J531" s="827"/>
      <c r="K531" s="827"/>
    </row>
    <row r="532" spans="1:11">
      <c r="A532" s="827"/>
      <c r="B532" s="827"/>
      <c r="C532" s="827"/>
      <c r="D532" s="827"/>
      <c r="E532" s="827"/>
      <c r="F532" s="827"/>
      <c r="G532" s="827"/>
      <c r="H532" s="827"/>
      <c r="I532" s="827"/>
      <c r="J532" s="827"/>
      <c r="K532" s="827"/>
    </row>
    <row r="533" spans="1:11">
      <c r="A533" s="827"/>
      <c r="B533" s="827"/>
      <c r="C533" s="827"/>
      <c r="D533" s="827"/>
      <c r="E533" s="827"/>
      <c r="F533" s="827"/>
      <c r="G533" s="827"/>
      <c r="H533" s="827"/>
      <c r="I533" s="827"/>
      <c r="J533" s="827"/>
      <c r="K533" s="827"/>
    </row>
    <row r="534" spans="1:11">
      <c r="A534" s="827"/>
      <c r="B534" s="827"/>
      <c r="C534" s="827"/>
      <c r="D534" s="827"/>
      <c r="E534" s="827"/>
      <c r="F534" s="827"/>
      <c r="G534" s="827"/>
      <c r="H534" s="827"/>
      <c r="I534" s="827"/>
      <c r="J534" s="827"/>
      <c r="K534" s="827"/>
    </row>
    <row r="535" spans="1:11">
      <c r="A535" s="827"/>
      <c r="B535" s="827"/>
      <c r="C535" s="827"/>
      <c r="D535" s="827"/>
      <c r="E535" s="827"/>
      <c r="F535" s="827"/>
      <c r="G535" s="827"/>
      <c r="H535" s="827"/>
      <c r="I535" s="827"/>
      <c r="J535" s="827"/>
      <c r="K535" s="827"/>
    </row>
    <row r="536" spans="1:11">
      <c r="A536" s="827"/>
      <c r="B536" s="827"/>
      <c r="C536" s="827"/>
      <c r="D536" s="827"/>
      <c r="E536" s="827"/>
      <c r="F536" s="827"/>
      <c r="G536" s="827"/>
      <c r="H536" s="827"/>
      <c r="I536" s="827"/>
      <c r="J536" s="827"/>
      <c r="K536" s="827"/>
    </row>
    <row r="537" spans="1:11">
      <c r="A537" s="827"/>
      <c r="B537" s="827"/>
      <c r="C537" s="827"/>
      <c r="D537" s="827"/>
      <c r="E537" s="827"/>
      <c r="F537" s="827"/>
      <c r="G537" s="827"/>
      <c r="H537" s="827"/>
      <c r="I537" s="827"/>
      <c r="J537" s="827"/>
      <c r="K537" s="827"/>
    </row>
    <row r="538" spans="1:11">
      <c r="A538" s="827"/>
      <c r="B538" s="827"/>
      <c r="C538" s="827"/>
      <c r="D538" s="827"/>
      <c r="E538" s="827"/>
      <c r="F538" s="827"/>
      <c r="G538" s="827"/>
      <c r="H538" s="827"/>
      <c r="I538" s="827"/>
      <c r="J538" s="827"/>
      <c r="K538" s="827"/>
    </row>
    <row r="539" spans="1:11">
      <c r="A539" s="827"/>
      <c r="B539" s="827"/>
      <c r="C539" s="827"/>
      <c r="D539" s="827"/>
      <c r="E539" s="827"/>
      <c r="F539" s="827"/>
      <c r="G539" s="827"/>
      <c r="H539" s="827"/>
      <c r="I539" s="827"/>
      <c r="J539" s="827"/>
      <c r="K539" s="827"/>
    </row>
    <row r="540" spans="1:11">
      <c r="A540" s="827"/>
      <c r="B540" s="827"/>
      <c r="C540" s="827"/>
      <c r="D540" s="827"/>
      <c r="E540" s="827"/>
      <c r="F540" s="827"/>
      <c r="G540" s="827"/>
      <c r="H540" s="827"/>
      <c r="I540" s="827"/>
      <c r="J540" s="827"/>
      <c r="K540" s="827"/>
    </row>
    <row r="541" spans="1:11">
      <c r="A541" s="827"/>
      <c r="B541" s="827"/>
      <c r="C541" s="827"/>
      <c r="D541" s="827"/>
      <c r="E541" s="827"/>
      <c r="F541" s="827"/>
      <c r="G541" s="827"/>
      <c r="H541" s="827"/>
      <c r="I541" s="827"/>
      <c r="J541" s="827"/>
      <c r="K541" s="827"/>
    </row>
    <row r="542" spans="1:11">
      <c r="A542" s="827"/>
      <c r="B542" s="827"/>
      <c r="C542" s="827"/>
      <c r="D542" s="827"/>
      <c r="E542" s="827"/>
      <c r="F542" s="827"/>
      <c r="G542" s="827"/>
      <c r="H542" s="827"/>
      <c r="I542" s="827"/>
      <c r="J542" s="827"/>
      <c r="K542" s="827"/>
    </row>
    <row r="543" spans="1:11">
      <c r="A543" s="827"/>
      <c r="B543" s="827"/>
      <c r="C543" s="827"/>
      <c r="D543" s="827"/>
      <c r="E543" s="827"/>
      <c r="F543" s="827"/>
      <c r="G543" s="827"/>
      <c r="H543" s="827"/>
      <c r="I543" s="827"/>
      <c r="J543" s="827"/>
      <c r="K543" s="827"/>
    </row>
    <row r="544" spans="1:11">
      <c r="A544" s="827"/>
      <c r="B544" s="827"/>
      <c r="C544" s="827"/>
      <c r="D544" s="827"/>
      <c r="E544" s="827"/>
      <c r="F544" s="827"/>
      <c r="G544" s="827"/>
      <c r="H544" s="827"/>
      <c r="I544" s="827"/>
      <c r="J544" s="827"/>
      <c r="K544" s="827"/>
    </row>
    <row r="545" spans="1:11">
      <c r="A545" s="827"/>
      <c r="B545" s="827"/>
      <c r="C545" s="827"/>
      <c r="D545" s="827"/>
      <c r="E545" s="827"/>
      <c r="F545" s="827"/>
      <c r="G545" s="827"/>
      <c r="H545" s="827"/>
      <c r="I545" s="827"/>
      <c r="J545" s="827"/>
      <c r="K545" s="827"/>
    </row>
    <row r="546" spans="1:11">
      <c r="A546" s="827"/>
      <c r="B546" s="827"/>
      <c r="C546" s="827"/>
      <c r="D546" s="827"/>
      <c r="E546" s="827"/>
      <c r="F546" s="827"/>
      <c r="G546" s="827"/>
      <c r="H546" s="827"/>
      <c r="I546" s="827"/>
      <c r="J546" s="827"/>
      <c r="K546" s="827"/>
    </row>
    <row r="547" spans="1:11">
      <c r="A547" s="827"/>
      <c r="B547" s="827"/>
      <c r="C547" s="827"/>
      <c r="D547" s="827"/>
      <c r="E547" s="827"/>
      <c r="F547" s="827"/>
      <c r="G547" s="827"/>
      <c r="H547" s="827"/>
      <c r="I547" s="827"/>
      <c r="J547" s="827"/>
      <c r="K547" s="827"/>
    </row>
    <row r="548" spans="1:11">
      <c r="A548" s="827"/>
      <c r="B548" s="827"/>
      <c r="C548" s="827"/>
      <c r="D548" s="827"/>
      <c r="E548" s="827"/>
      <c r="F548" s="827"/>
      <c r="G548" s="827"/>
      <c r="H548" s="827"/>
      <c r="I548" s="827"/>
      <c r="J548" s="827"/>
      <c r="K548" s="827"/>
    </row>
    <row r="549" spans="1:11">
      <c r="A549" s="827"/>
      <c r="B549" s="827"/>
      <c r="C549" s="827"/>
      <c r="D549" s="827"/>
      <c r="E549" s="827"/>
      <c r="F549" s="827"/>
      <c r="G549" s="827"/>
      <c r="H549" s="827"/>
      <c r="I549" s="827"/>
      <c r="J549" s="827"/>
      <c r="K549" s="827"/>
    </row>
    <row r="550" spans="1:11">
      <c r="A550" s="827"/>
      <c r="B550" s="827"/>
      <c r="C550" s="827"/>
      <c r="D550" s="827"/>
      <c r="E550" s="827"/>
      <c r="F550" s="827"/>
      <c r="G550" s="827"/>
      <c r="H550" s="827"/>
      <c r="I550" s="827"/>
      <c r="J550" s="827"/>
      <c r="K550" s="827"/>
    </row>
    <row r="551" spans="1:11">
      <c r="A551" s="827"/>
      <c r="B551" s="827"/>
      <c r="C551" s="827"/>
      <c r="D551" s="827"/>
      <c r="E551" s="827"/>
      <c r="F551" s="827"/>
      <c r="G551" s="827"/>
      <c r="H551" s="827"/>
      <c r="I551" s="827"/>
      <c r="J551" s="827"/>
      <c r="K551" s="827"/>
    </row>
    <row r="552" spans="1:11">
      <c r="A552" s="827"/>
      <c r="B552" s="827"/>
      <c r="C552" s="827"/>
      <c r="D552" s="827"/>
      <c r="E552" s="827"/>
      <c r="F552" s="827"/>
      <c r="G552" s="827"/>
      <c r="H552" s="827"/>
      <c r="I552" s="827"/>
      <c r="J552" s="827"/>
      <c r="K552" s="827"/>
    </row>
    <row r="553" spans="1:11">
      <c r="A553" s="827"/>
      <c r="B553" s="827"/>
      <c r="C553" s="827"/>
      <c r="D553" s="827"/>
      <c r="E553" s="827"/>
      <c r="F553" s="827"/>
      <c r="G553" s="827"/>
      <c r="H553" s="827"/>
      <c r="I553" s="827"/>
      <c r="J553" s="827"/>
      <c r="K553" s="827"/>
    </row>
    <row r="554" spans="1:11">
      <c r="A554" s="827"/>
      <c r="B554" s="827"/>
      <c r="C554" s="827"/>
      <c r="D554" s="827"/>
      <c r="E554" s="827"/>
      <c r="F554" s="827"/>
      <c r="G554" s="827"/>
      <c r="H554" s="827"/>
      <c r="I554" s="827"/>
      <c r="J554" s="827"/>
      <c r="K554" s="827"/>
    </row>
    <row r="555" spans="1:11">
      <c r="A555" s="827"/>
      <c r="B555" s="827"/>
      <c r="C555" s="827"/>
      <c r="D555" s="827"/>
      <c r="E555" s="827"/>
      <c r="F555" s="827"/>
      <c r="G555" s="827"/>
      <c r="H555" s="827"/>
      <c r="I555" s="827"/>
      <c r="J555" s="827"/>
      <c r="K555" s="827"/>
    </row>
    <row r="556" spans="1:11">
      <c r="A556" s="827"/>
      <c r="B556" s="827"/>
      <c r="C556" s="827"/>
      <c r="D556" s="827"/>
      <c r="E556" s="827"/>
      <c r="F556" s="827"/>
      <c r="G556" s="827"/>
      <c r="H556" s="827"/>
      <c r="I556" s="827"/>
      <c r="J556" s="827"/>
      <c r="K556" s="827"/>
    </row>
    <row r="557" spans="1:11">
      <c r="A557" s="827"/>
      <c r="B557" s="827"/>
      <c r="C557" s="827"/>
      <c r="D557" s="827"/>
      <c r="E557" s="827"/>
      <c r="F557" s="827"/>
      <c r="G557" s="827"/>
      <c r="H557" s="827"/>
      <c r="I557" s="827"/>
      <c r="J557" s="827"/>
      <c r="K557" s="827"/>
    </row>
    <row r="558" spans="1:11">
      <c r="A558" s="827"/>
      <c r="B558" s="827"/>
      <c r="C558" s="827"/>
      <c r="D558" s="827"/>
      <c r="E558" s="827"/>
      <c r="F558" s="827"/>
      <c r="G558" s="827"/>
      <c r="H558" s="827"/>
      <c r="I558" s="827"/>
      <c r="J558" s="827"/>
      <c r="K558" s="827"/>
    </row>
    <row r="559" spans="1:11">
      <c r="A559" s="827"/>
      <c r="B559" s="827"/>
      <c r="C559" s="827"/>
      <c r="D559" s="827"/>
      <c r="E559" s="827"/>
      <c r="F559" s="827"/>
      <c r="G559" s="827"/>
      <c r="H559" s="827"/>
      <c r="I559" s="827"/>
      <c r="J559" s="827"/>
      <c r="K559" s="827"/>
    </row>
    <row r="560" spans="1:11">
      <c r="A560" s="827"/>
      <c r="B560" s="827"/>
      <c r="C560" s="827"/>
      <c r="D560" s="827"/>
      <c r="E560" s="827"/>
      <c r="F560" s="827"/>
      <c r="G560" s="827"/>
      <c r="H560" s="827"/>
      <c r="I560" s="827"/>
      <c r="J560" s="827"/>
      <c r="K560" s="827"/>
    </row>
    <row r="561" spans="1:11">
      <c r="A561" s="827"/>
      <c r="B561" s="827"/>
      <c r="C561" s="827"/>
      <c r="D561" s="827"/>
      <c r="E561" s="827"/>
      <c r="F561" s="827"/>
      <c r="G561" s="827"/>
      <c r="H561" s="827"/>
      <c r="I561" s="827"/>
      <c r="J561" s="827"/>
      <c r="K561" s="827"/>
    </row>
    <row r="562" spans="1:11">
      <c r="A562" s="827"/>
      <c r="B562" s="827"/>
      <c r="C562" s="827"/>
      <c r="D562" s="827"/>
      <c r="E562" s="827"/>
      <c r="F562" s="827"/>
      <c r="G562" s="827"/>
      <c r="H562" s="827"/>
      <c r="I562" s="827"/>
      <c r="J562" s="827"/>
      <c r="K562" s="827"/>
    </row>
    <row r="563" spans="1:11">
      <c r="A563" s="827"/>
      <c r="B563" s="827"/>
      <c r="C563" s="827"/>
      <c r="D563" s="827"/>
      <c r="E563" s="827"/>
      <c r="F563" s="827"/>
      <c r="G563" s="827"/>
      <c r="H563" s="827"/>
      <c r="I563" s="827"/>
      <c r="J563" s="827"/>
      <c r="K563" s="827"/>
    </row>
    <row r="564" spans="1:11">
      <c r="A564" s="827"/>
      <c r="B564" s="827"/>
      <c r="C564" s="827"/>
      <c r="D564" s="827"/>
      <c r="E564" s="827"/>
      <c r="F564" s="827"/>
      <c r="G564" s="827"/>
      <c r="H564" s="827"/>
      <c r="I564" s="827"/>
      <c r="J564" s="827"/>
      <c r="K564" s="827"/>
    </row>
    <row r="565" spans="1:11">
      <c r="A565" s="827"/>
      <c r="B565" s="827"/>
      <c r="C565" s="827"/>
      <c r="D565" s="827"/>
      <c r="E565" s="827"/>
      <c r="F565" s="827"/>
      <c r="G565" s="827"/>
      <c r="H565" s="827"/>
      <c r="I565" s="827"/>
      <c r="J565" s="827"/>
      <c r="K565" s="827"/>
    </row>
    <row r="566" spans="1:11">
      <c r="A566" s="827"/>
      <c r="B566" s="827"/>
      <c r="C566" s="827"/>
      <c r="D566" s="827"/>
      <c r="E566" s="827"/>
      <c r="F566" s="827"/>
      <c r="G566" s="827"/>
      <c r="H566" s="827"/>
      <c r="I566" s="827"/>
      <c r="J566" s="827"/>
      <c r="K566" s="827"/>
    </row>
    <row r="567" spans="1:11">
      <c r="A567" s="827"/>
      <c r="B567" s="827"/>
      <c r="C567" s="827"/>
      <c r="D567" s="827"/>
      <c r="E567" s="827"/>
      <c r="F567" s="827"/>
      <c r="G567" s="827"/>
      <c r="H567" s="827"/>
      <c r="I567" s="827"/>
      <c r="J567" s="827"/>
      <c r="K567" s="827"/>
    </row>
    <row r="568" spans="1:11">
      <c r="A568" s="827"/>
      <c r="B568" s="827"/>
      <c r="C568" s="827"/>
      <c r="D568" s="827"/>
      <c r="E568" s="827"/>
      <c r="F568" s="827"/>
      <c r="G568" s="827"/>
      <c r="H568" s="827"/>
      <c r="I568" s="827"/>
      <c r="J568" s="827"/>
      <c r="K568" s="827"/>
    </row>
    <row r="569" spans="1:11">
      <c r="A569" s="827"/>
      <c r="B569" s="827"/>
      <c r="C569" s="827"/>
      <c r="D569" s="827"/>
      <c r="E569" s="827"/>
      <c r="F569" s="827"/>
      <c r="G569" s="827"/>
      <c r="H569" s="827"/>
      <c r="I569" s="827"/>
      <c r="J569" s="827"/>
      <c r="K569" s="827"/>
    </row>
    <row r="570" spans="1:11">
      <c r="A570" s="827"/>
      <c r="B570" s="827"/>
      <c r="C570" s="827"/>
      <c r="D570" s="827"/>
      <c r="E570" s="827"/>
      <c r="F570" s="827"/>
      <c r="G570" s="827"/>
      <c r="H570" s="827"/>
      <c r="I570" s="827"/>
      <c r="J570" s="827"/>
      <c r="K570" s="827"/>
    </row>
    <row r="571" spans="1:11">
      <c r="A571" s="827"/>
      <c r="B571" s="827"/>
      <c r="C571" s="827"/>
      <c r="D571" s="827"/>
      <c r="E571" s="827"/>
      <c r="F571" s="827"/>
      <c r="G571" s="827"/>
      <c r="H571" s="827"/>
      <c r="I571" s="827"/>
      <c r="J571" s="827"/>
      <c r="K571" s="827"/>
    </row>
    <row r="572" spans="1:11">
      <c r="A572" s="827"/>
      <c r="B572" s="827"/>
      <c r="C572" s="827"/>
      <c r="D572" s="827"/>
      <c r="E572" s="827"/>
      <c r="F572" s="827"/>
      <c r="G572" s="827"/>
      <c r="H572" s="827"/>
      <c r="I572" s="827"/>
      <c r="J572" s="827"/>
      <c r="K572" s="827"/>
    </row>
    <row r="573" spans="1:11">
      <c r="A573" s="827"/>
      <c r="B573" s="827"/>
      <c r="C573" s="827"/>
      <c r="D573" s="827"/>
      <c r="E573" s="827"/>
      <c r="F573" s="827"/>
      <c r="G573" s="827"/>
      <c r="H573" s="827"/>
      <c r="I573" s="827"/>
      <c r="J573" s="827"/>
      <c r="K573" s="827"/>
    </row>
    <row r="574" spans="1:11">
      <c r="A574" s="827"/>
      <c r="B574" s="827"/>
      <c r="C574" s="827"/>
      <c r="D574" s="827"/>
      <c r="E574" s="827"/>
      <c r="F574" s="827"/>
      <c r="G574" s="827"/>
      <c r="H574" s="827"/>
      <c r="I574" s="827"/>
      <c r="J574" s="827"/>
      <c r="K574" s="827"/>
    </row>
    <row r="575" spans="1:11">
      <c r="A575" s="827"/>
      <c r="B575" s="827"/>
      <c r="C575" s="827"/>
      <c r="D575" s="827"/>
      <c r="E575" s="827"/>
      <c r="F575" s="827"/>
      <c r="G575" s="827"/>
      <c r="H575" s="827"/>
      <c r="I575" s="827"/>
      <c r="J575" s="827"/>
      <c r="K575" s="827"/>
    </row>
    <row r="576" spans="1:11">
      <c r="A576" s="827"/>
      <c r="B576" s="827"/>
      <c r="C576" s="827"/>
      <c r="D576" s="827"/>
      <c r="E576" s="827"/>
      <c r="F576" s="827"/>
      <c r="G576" s="827"/>
      <c r="H576" s="827"/>
      <c r="I576" s="827"/>
      <c r="J576" s="827"/>
      <c r="K576" s="827"/>
    </row>
    <row r="577" spans="1:11">
      <c r="A577" s="827"/>
      <c r="B577" s="827"/>
      <c r="C577" s="827"/>
      <c r="D577" s="827"/>
      <c r="E577" s="827"/>
      <c r="F577" s="827"/>
      <c r="G577" s="827"/>
      <c r="H577" s="827"/>
      <c r="I577" s="827"/>
      <c r="J577" s="827"/>
      <c r="K577" s="827"/>
    </row>
    <row r="578" spans="1:11">
      <c r="A578" s="827"/>
      <c r="B578" s="827"/>
      <c r="C578" s="827"/>
      <c r="D578" s="827"/>
      <c r="E578" s="827"/>
      <c r="F578" s="827"/>
      <c r="G578" s="827"/>
      <c r="H578" s="827"/>
      <c r="I578" s="827"/>
      <c r="J578" s="827"/>
      <c r="K578" s="827"/>
    </row>
    <row r="579" spans="1:11">
      <c r="A579" s="827"/>
      <c r="B579" s="827"/>
      <c r="C579" s="827"/>
      <c r="D579" s="827"/>
      <c r="E579" s="827"/>
      <c r="F579" s="827"/>
      <c r="G579" s="827"/>
      <c r="H579" s="827"/>
      <c r="I579" s="827"/>
      <c r="J579" s="827"/>
      <c r="K579" s="827"/>
    </row>
    <row r="580" spans="1:11">
      <c r="A580" s="827"/>
      <c r="B580" s="827"/>
      <c r="C580" s="827"/>
      <c r="D580" s="827"/>
      <c r="E580" s="827"/>
      <c r="F580" s="827"/>
      <c r="G580" s="827"/>
      <c r="H580" s="827"/>
      <c r="I580" s="827"/>
      <c r="J580" s="827"/>
      <c r="K580" s="827"/>
    </row>
    <row r="581" spans="1:11">
      <c r="A581" s="827"/>
      <c r="B581" s="827"/>
      <c r="C581" s="827"/>
      <c r="D581" s="827"/>
      <c r="E581" s="827"/>
      <c r="F581" s="827"/>
      <c r="G581" s="827"/>
      <c r="H581" s="827"/>
      <c r="I581" s="827"/>
      <c r="J581" s="827"/>
      <c r="K581" s="827"/>
    </row>
    <row r="582" spans="1:11">
      <c r="A582" s="827"/>
      <c r="B582" s="827"/>
      <c r="C582" s="827"/>
      <c r="D582" s="827"/>
      <c r="E582" s="827"/>
      <c r="F582" s="827"/>
      <c r="G582" s="827"/>
      <c r="H582" s="827"/>
      <c r="I582" s="827"/>
      <c r="J582" s="827"/>
      <c r="K582" s="827"/>
    </row>
    <row r="583" spans="1:11">
      <c r="A583" s="827"/>
      <c r="B583" s="827"/>
      <c r="C583" s="827"/>
      <c r="D583" s="827"/>
      <c r="E583" s="827"/>
      <c r="F583" s="827"/>
      <c r="G583" s="827"/>
      <c r="H583" s="827"/>
      <c r="I583" s="827"/>
      <c r="J583" s="827"/>
      <c r="K583" s="827"/>
    </row>
    <row r="584" spans="1:11">
      <c r="A584" s="827"/>
      <c r="B584" s="827"/>
      <c r="C584" s="827"/>
      <c r="D584" s="827"/>
      <c r="E584" s="827"/>
      <c r="F584" s="827"/>
      <c r="G584" s="827"/>
      <c r="H584" s="827"/>
      <c r="I584" s="827"/>
      <c r="J584" s="827"/>
      <c r="K584" s="827"/>
    </row>
    <row r="585" spans="1:11">
      <c r="A585" s="827"/>
      <c r="B585" s="827"/>
      <c r="C585" s="827"/>
      <c r="D585" s="827"/>
      <c r="E585" s="827"/>
      <c r="F585" s="827"/>
      <c r="G585" s="827"/>
      <c r="H585" s="827"/>
      <c r="I585" s="827"/>
      <c r="J585" s="827"/>
      <c r="K585" s="827"/>
    </row>
    <row r="586" spans="1:11">
      <c r="A586" s="827"/>
      <c r="B586" s="827"/>
      <c r="C586" s="827"/>
      <c r="D586" s="827"/>
      <c r="E586" s="827"/>
      <c r="F586" s="827"/>
      <c r="G586" s="827"/>
      <c r="H586" s="827"/>
      <c r="I586" s="827"/>
      <c r="J586" s="827"/>
      <c r="K586" s="827"/>
    </row>
    <row r="587" spans="1:11">
      <c r="A587" s="827"/>
      <c r="B587" s="827"/>
      <c r="C587" s="827"/>
      <c r="D587" s="827"/>
      <c r="E587" s="827"/>
      <c r="F587" s="827"/>
      <c r="G587" s="827"/>
      <c r="H587" s="827"/>
      <c r="I587" s="827"/>
      <c r="J587" s="827"/>
      <c r="K587" s="827"/>
    </row>
    <row r="588" spans="1:11">
      <c r="A588" s="827"/>
      <c r="B588" s="827"/>
      <c r="C588" s="827"/>
      <c r="D588" s="827"/>
      <c r="E588" s="827"/>
      <c r="F588" s="827"/>
      <c r="G588" s="827"/>
      <c r="H588" s="827"/>
      <c r="I588" s="827"/>
      <c r="J588" s="827"/>
      <c r="K588" s="827"/>
    </row>
    <row r="589" spans="1:11">
      <c r="A589" s="827"/>
      <c r="B589" s="827"/>
      <c r="C589" s="827"/>
      <c r="D589" s="827"/>
      <c r="E589" s="827"/>
      <c r="F589" s="827"/>
      <c r="G589" s="827"/>
      <c r="H589" s="827"/>
      <c r="I589" s="827"/>
      <c r="J589" s="827"/>
      <c r="K589" s="827"/>
    </row>
    <row r="590" spans="1:11">
      <c r="A590" s="827"/>
      <c r="B590" s="827"/>
      <c r="C590" s="827"/>
      <c r="D590" s="827"/>
      <c r="E590" s="827"/>
      <c r="F590" s="827"/>
      <c r="G590" s="827"/>
      <c r="H590" s="827"/>
      <c r="I590" s="827"/>
      <c r="J590" s="827"/>
      <c r="K590" s="827"/>
    </row>
    <row r="591" spans="1:11">
      <c r="A591" s="827"/>
      <c r="B591" s="827"/>
      <c r="C591" s="827"/>
      <c r="D591" s="827"/>
      <c r="E591" s="827"/>
      <c r="F591" s="827"/>
      <c r="G591" s="827"/>
      <c r="H591" s="827"/>
      <c r="I591" s="827"/>
      <c r="J591" s="827"/>
      <c r="K591" s="827"/>
    </row>
    <row r="592" spans="1:11">
      <c r="A592" s="827"/>
      <c r="B592" s="827"/>
      <c r="C592" s="827"/>
      <c r="D592" s="827"/>
      <c r="E592" s="827"/>
      <c r="F592" s="827"/>
      <c r="G592" s="827"/>
      <c r="H592" s="827"/>
      <c r="I592" s="827"/>
      <c r="J592" s="827"/>
      <c r="K592" s="827"/>
    </row>
    <row r="593" spans="1:11">
      <c r="A593" s="827"/>
      <c r="B593" s="827"/>
      <c r="C593" s="827"/>
      <c r="D593" s="827"/>
      <c r="E593" s="827"/>
      <c r="F593" s="827"/>
      <c r="G593" s="827"/>
      <c r="H593" s="827"/>
      <c r="I593" s="827"/>
      <c r="J593" s="827"/>
      <c r="K593" s="827"/>
    </row>
    <row r="594" spans="1:11">
      <c r="A594" s="827"/>
      <c r="B594" s="827"/>
      <c r="C594" s="827"/>
      <c r="D594" s="827"/>
      <c r="E594" s="827"/>
      <c r="F594" s="827"/>
      <c r="G594" s="827"/>
      <c r="H594" s="827"/>
      <c r="I594" s="827"/>
      <c r="J594" s="827"/>
      <c r="K594" s="827"/>
    </row>
    <row r="595" spans="1:11">
      <c r="A595" s="827"/>
      <c r="B595" s="827"/>
      <c r="C595" s="827"/>
      <c r="D595" s="827"/>
      <c r="E595" s="827"/>
      <c r="F595" s="827"/>
      <c r="G595" s="827"/>
      <c r="H595" s="827"/>
      <c r="I595" s="827"/>
      <c r="J595" s="827"/>
      <c r="K595" s="827"/>
    </row>
    <row r="596" spans="1:11">
      <c r="A596" s="827"/>
      <c r="B596" s="827"/>
      <c r="C596" s="827"/>
      <c r="D596" s="827"/>
      <c r="E596" s="827"/>
      <c r="F596" s="827"/>
      <c r="G596" s="827"/>
      <c r="H596" s="827"/>
      <c r="I596" s="827"/>
      <c r="J596" s="827"/>
      <c r="K596" s="827"/>
    </row>
    <row r="597" spans="1:11">
      <c r="A597" s="827"/>
      <c r="B597" s="827"/>
      <c r="C597" s="827"/>
      <c r="D597" s="827"/>
      <c r="E597" s="827"/>
      <c r="F597" s="827"/>
      <c r="G597" s="827"/>
      <c r="H597" s="827"/>
      <c r="I597" s="827"/>
      <c r="J597" s="827"/>
      <c r="K597" s="827"/>
    </row>
    <row r="598" spans="1:11">
      <c r="A598" s="827"/>
      <c r="B598" s="827"/>
      <c r="C598" s="827"/>
      <c r="D598" s="827"/>
      <c r="E598" s="827"/>
      <c r="F598" s="827"/>
      <c r="G598" s="827"/>
      <c r="H598" s="827"/>
      <c r="I598" s="827"/>
      <c r="J598" s="827"/>
      <c r="K598" s="827"/>
    </row>
    <row r="599" spans="1:11">
      <c r="A599" s="827"/>
      <c r="B599" s="827"/>
      <c r="C599" s="827"/>
      <c r="D599" s="827"/>
      <c r="E599" s="827"/>
      <c r="F599" s="827"/>
      <c r="G599" s="827"/>
      <c r="H599" s="827"/>
      <c r="I599" s="827"/>
      <c r="J599" s="827"/>
      <c r="K599" s="827"/>
    </row>
    <row r="600" spans="1:11">
      <c r="A600" s="827"/>
      <c r="B600" s="827"/>
      <c r="C600" s="827"/>
      <c r="D600" s="827"/>
      <c r="E600" s="827"/>
      <c r="F600" s="827"/>
      <c r="G600" s="827"/>
      <c r="H600" s="827"/>
      <c r="I600" s="827"/>
      <c r="J600" s="827"/>
      <c r="K600" s="827"/>
    </row>
    <row r="601" spans="1:11">
      <c r="A601" s="827"/>
      <c r="B601" s="827"/>
      <c r="C601" s="827"/>
      <c r="D601" s="827"/>
      <c r="E601" s="827"/>
      <c r="F601" s="827"/>
      <c r="G601" s="827"/>
      <c r="H601" s="827"/>
      <c r="I601" s="827"/>
      <c r="J601" s="827"/>
      <c r="K601" s="827"/>
    </row>
    <row r="602" spans="1:11">
      <c r="A602" s="827"/>
      <c r="B602" s="827"/>
      <c r="C602" s="827"/>
      <c r="D602" s="827"/>
      <c r="E602" s="827"/>
      <c r="F602" s="827"/>
      <c r="G602" s="827"/>
      <c r="H602" s="827"/>
      <c r="I602" s="827"/>
      <c r="J602" s="827"/>
      <c r="K602" s="827"/>
    </row>
    <row r="603" spans="1:11">
      <c r="A603" s="827"/>
      <c r="B603" s="827"/>
      <c r="C603" s="827"/>
      <c r="D603" s="827"/>
      <c r="E603" s="827"/>
      <c r="F603" s="827"/>
      <c r="G603" s="827"/>
      <c r="H603" s="827"/>
      <c r="I603" s="827"/>
      <c r="J603" s="827"/>
      <c r="K603" s="827"/>
    </row>
    <row r="604" spans="1:11">
      <c r="A604" s="827"/>
      <c r="B604" s="827"/>
      <c r="C604" s="827"/>
      <c r="D604" s="827"/>
      <c r="E604" s="827"/>
      <c r="F604" s="827"/>
      <c r="G604" s="827"/>
      <c r="H604" s="827"/>
      <c r="I604" s="827"/>
      <c r="J604" s="827"/>
      <c r="K604" s="827"/>
    </row>
    <row r="605" spans="1:11">
      <c r="A605" s="827"/>
      <c r="B605" s="827"/>
      <c r="C605" s="827"/>
      <c r="D605" s="827"/>
      <c r="E605" s="827"/>
      <c r="F605" s="827"/>
      <c r="G605" s="827"/>
      <c r="H605" s="827"/>
      <c r="I605" s="827"/>
      <c r="J605" s="827"/>
      <c r="K605" s="827"/>
    </row>
    <row r="606" spans="1:11">
      <c r="A606" s="827"/>
      <c r="B606" s="827"/>
      <c r="C606" s="827"/>
      <c r="D606" s="827"/>
      <c r="E606" s="827"/>
      <c r="F606" s="827"/>
      <c r="G606" s="827"/>
      <c r="H606" s="827"/>
      <c r="I606" s="827"/>
      <c r="J606" s="827"/>
      <c r="K606" s="827"/>
    </row>
    <row r="607" spans="1:11">
      <c r="A607" s="827"/>
      <c r="B607" s="827"/>
      <c r="C607" s="827"/>
      <c r="D607" s="827"/>
      <c r="E607" s="827"/>
      <c r="F607" s="827"/>
      <c r="G607" s="827"/>
      <c r="H607" s="827"/>
      <c r="I607" s="827"/>
      <c r="J607" s="827"/>
      <c r="K607" s="827"/>
    </row>
    <row r="608" spans="1:11">
      <c r="A608" s="827"/>
      <c r="B608" s="827"/>
      <c r="C608" s="827"/>
      <c r="D608" s="827"/>
      <c r="E608" s="827"/>
      <c r="F608" s="827"/>
      <c r="G608" s="827"/>
      <c r="H608" s="827"/>
      <c r="I608" s="827"/>
      <c r="J608" s="827"/>
      <c r="K608" s="827"/>
    </row>
    <row r="609" spans="1:11">
      <c r="A609" s="827"/>
      <c r="B609" s="827"/>
      <c r="C609" s="827"/>
      <c r="D609" s="827"/>
      <c r="E609" s="827"/>
      <c r="F609" s="827"/>
      <c r="G609" s="827"/>
      <c r="H609" s="827"/>
      <c r="I609" s="827"/>
      <c r="J609" s="827"/>
      <c r="K609" s="827"/>
    </row>
    <row r="610" spans="1:11">
      <c r="A610" s="827"/>
      <c r="B610" s="827"/>
      <c r="C610" s="827"/>
      <c r="D610" s="827"/>
      <c r="E610" s="827"/>
      <c r="F610" s="827"/>
      <c r="G610" s="827"/>
      <c r="H610" s="827"/>
      <c r="I610" s="827"/>
      <c r="J610" s="827"/>
      <c r="K610" s="827"/>
    </row>
    <row r="611" spans="1:11">
      <c r="A611" s="827"/>
      <c r="B611" s="827"/>
      <c r="C611" s="827"/>
      <c r="D611" s="827"/>
      <c r="E611" s="827"/>
      <c r="F611" s="827"/>
      <c r="G611" s="827"/>
      <c r="H611" s="827"/>
      <c r="I611" s="827"/>
      <c r="J611" s="827"/>
      <c r="K611" s="827"/>
    </row>
    <row r="612" spans="1:11">
      <c r="A612" s="827"/>
      <c r="B612" s="827"/>
      <c r="C612" s="827"/>
      <c r="D612" s="827"/>
      <c r="E612" s="827"/>
      <c r="F612" s="827"/>
      <c r="G612" s="827"/>
      <c r="H612" s="827"/>
      <c r="I612" s="827"/>
      <c r="J612" s="827"/>
      <c r="K612" s="827"/>
    </row>
    <row r="613" spans="1:11">
      <c r="A613" s="827"/>
      <c r="B613" s="827"/>
      <c r="C613" s="827"/>
      <c r="D613" s="827"/>
      <c r="E613" s="827"/>
      <c r="F613" s="827"/>
      <c r="G613" s="827"/>
      <c r="H613" s="827"/>
      <c r="I613" s="827"/>
      <c r="J613" s="827"/>
      <c r="K613" s="827"/>
    </row>
    <row r="614" spans="1:11">
      <c r="A614" s="827"/>
      <c r="B614" s="827"/>
      <c r="C614" s="827"/>
      <c r="D614" s="827"/>
      <c r="E614" s="827"/>
      <c r="F614" s="827"/>
      <c r="G614" s="827"/>
      <c r="H614" s="827"/>
      <c r="I614" s="827"/>
      <c r="J614" s="827"/>
      <c r="K614" s="827"/>
    </row>
    <row r="615" spans="1:11">
      <c r="A615" s="827"/>
      <c r="B615" s="827"/>
      <c r="C615" s="827"/>
      <c r="D615" s="827"/>
      <c r="E615" s="827"/>
      <c r="F615" s="827"/>
      <c r="G615" s="827"/>
      <c r="H615" s="827"/>
      <c r="I615" s="827"/>
      <c r="J615" s="827"/>
      <c r="K615" s="827"/>
    </row>
    <row r="616" spans="1:11">
      <c r="A616" s="827"/>
      <c r="B616" s="827"/>
      <c r="C616" s="827"/>
      <c r="D616" s="827"/>
      <c r="E616" s="827"/>
      <c r="F616" s="827"/>
      <c r="G616" s="827"/>
      <c r="H616" s="827"/>
      <c r="I616" s="827"/>
      <c r="J616" s="827"/>
      <c r="K616" s="827"/>
    </row>
    <row r="617" spans="1:11">
      <c r="A617" s="827"/>
      <c r="B617" s="827"/>
      <c r="C617" s="827"/>
      <c r="D617" s="827"/>
      <c r="E617" s="827"/>
      <c r="F617" s="827"/>
      <c r="G617" s="827"/>
      <c r="H617" s="827"/>
      <c r="I617" s="827"/>
      <c r="J617" s="827"/>
      <c r="K617" s="827"/>
    </row>
    <row r="618" spans="1:11">
      <c r="A618" s="827"/>
      <c r="B618" s="827"/>
      <c r="C618" s="827"/>
      <c r="D618" s="827"/>
      <c r="E618" s="827"/>
      <c r="F618" s="827"/>
      <c r="G618" s="827"/>
      <c r="H618" s="827"/>
      <c r="I618" s="827"/>
      <c r="J618" s="827"/>
      <c r="K618" s="827"/>
    </row>
    <row r="619" spans="1:11">
      <c r="A619" s="827"/>
      <c r="B619" s="827"/>
      <c r="C619" s="827"/>
      <c r="D619" s="827"/>
      <c r="E619" s="827"/>
      <c r="F619" s="827"/>
      <c r="G619" s="827"/>
      <c r="H619" s="827"/>
      <c r="I619" s="827"/>
      <c r="J619" s="827"/>
      <c r="K619" s="827"/>
    </row>
    <row r="620" spans="1:11">
      <c r="A620" s="827"/>
      <c r="B620" s="827"/>
      <c r="C620" s="827"/>
      <c r="D620" s="827"/>
      <c r="E620" s="827"/>
      <c r="F620" s="827"/>
      <c r="G620" s="827"/>
      <c r="H620" s="827"/>
      <c r="I620" s="827"/>
      <c r="J620" s="827"/>
      <c r="K620" s="827"/>
    </row>
    <row r="621" spans="1:11">
      <c r="A621" s="827"/>
      <c r="B621" s="827"/>
      <c r="C621" s="827"/>
      <c r="D621" s="827"/>
      <c r="E621" s="827"/>
      <c r="F621" s="827"/>
      <c r="G621" s="827"/>
      <c r="H621" s="827"/>
      <c r="I621" s="827"/>
      <c r="J621" s="827"/>
      <c r="K621" s="827"/>
    </row>
    <row r="622" spans="1:11">
      <c r="A622" s="827"/>
      <c r="B622" s="827"/>
      <c r="C622" s="827"/>
      <c r="D622" s="827"/>
      <c r="E622" s="827"/>
      <c r="F622" s="827"/>
      <c r="G622" s="827"/>
      <c r="H622" s="827"/>
      <c r="I622" s="827"/>
      <c r="J622" s="827"/>
      <c r="K622" s="827"/>
    </row>
    <row r="623" spans="1:11">
      <c r="A623" s="827"/>
      <c r="B623" s="827"/>
      <c r="C623" s="827"/>
      <c r="D623" s="827"/>
      <c r="E623" s="827"/>
      <c r="F623" s="827"/>
      <c r="G623" s="827"/>
      <c r="H623" s="827"/>
      <c r="I623" s="827"/>
      <c r="J623" s="827"/>
      <c r="K623" s="827"/>
    </row>
    <row r="624" spans="1:11">
      <c r="A624" s="827"/>
      <c r="B624" s="827"/>
      <c r="C624" s="827"/>
      <c r="D624" s="827"/>
      <c r="E624" s="827"/>
      <c r="F624" s="827"/>
      <c r="G624" s="827"/>
      <c r="H624" s="827"/>
      <c r="I624" s="827"/>
      <c r="J624" s="827"/>
      <c r="K624" s="827"/>
    </row>
    <row r="625" spans="1:11">
      <c r="A625" s="827"/>
      <c r="B625" s="827"/>
      <c r="C625" s="827"/>
      <c r="D625" s="827"/>
      <c r="E625" s="827"/>
      <c r="F625" s="827"/>
      <c r="G625" s="827"/>
      <c r="H625" s="827"/>
      <c r="I625" s="827"/>
      <c r="J625" s="827"/>
      <c r="K625" s="827"/>
    </row>
    <row r="626" spans="1:11">
      <c r="A626" s="827"/>
      <c r="B626" s="827"/>
      <c r="C626" s="827"/>
      <c r="D626" s="827"/>
      <c r="E626" s="827"/>
      <c r="F626" s="827"/>
      <c r="G626" s="827"/>
      <c r="H626" s="827"/>
      <c r="I626" s="827"/>
      <c r="J626" s="827"/>
      <c r="K626" s="827"/>
    </row>
    <row r="627" spans="1:11">
      <c r="A627" s="827"/>
      <c r="B627" s="827"/>
      <c r="C627" s="827"/>
      <c r="D627" s="827"/>
      <c r="E627" s="827"/>
      <c r="F627" s="827"/>
      <c r="G627" s="827"/>
      <c r="H627" s="827"/>
      <c r="I627" s="827"/>
      <c r="J627" s="827"/>
      <c r="K627" s="827"/>
    </row>
    <row r="628" spans="1:11">
      <c r="A628" s="827"/>
      <c r="B628" s="827"/>
      <c r="C628" s="827"/>
      <c r="D628" s="827"/>
      <c r="E628" s="827"/>
      <c r="F628" s="827"/>
      <c r="G628" s="827"/>
      <c r="H628" s="827"/>
      <c r="I628" s="827"/>
      <c r="J628" s="827"/>
      <c r="K628" s="827"/>
    </row>
    <row r="629" spans="1:11">
      <c r="A629" s="827"/>
      <c r="B629" s="827"/>
      <c r="C629" s="827"/>
      <c r="D629" s="827"/>
      <c r="E629" s="827"/>
      <c r="F629" s="827"/>
      <c r="G629" s="827"/>
      <c r="H629" s="827"/>
      <c r="I629" s="827"/>
      <c r="J629" s="827"/>
      <c r="K629" s="827"/>
    </row>
    <row r="630" spans="1:11">
      <c r="A630" s="827"/>
      <c r="B630" s="827"/>
      <c r="C630" s="827"/>
      <c r="D630" s="827"/>
      <c r="E630" s="827"/>
      <c r="F630" s="827"/>
      <c r="G630" s="827"/>
      <c r="H630" s="827"/>
      <c r="I630" s="827"/>
      <c r="J630" s="827"/>
      <c r="K630" s="827"/>
    </row>
    <row r="631" spans="1:11">
      <c r="A631" s="827"/>
      <c r="B631" s="827"/>
      <c r="C631" s="827"/>
      <c r="D631" s="827"/>
      <c r="E631" s="827"/>
      <c r="F631" s="827"/>
      <c r="G631" s="827"/>
      <c r="H631" s="827"/>
      <c r="I631" s="827"/>
      <c r="J631" s="827"/>
      <c r="K631" s="827"/>
    </row>
    <row r="632" spans="1:11">
      <c r="A632" s="827"/>
      <c r="B632" s="827"/>
      <c r="C632" s="827"/>
      <c r="D632" s="827"/>
      <c r="E632" s="827"/>
      <c r="F632" s="827"/>
      <c r="G632" s="827"/>
      <c r="H632" s="827"/>
      <c r="I632" s="827"/>
      <c r="J632" s="827"/>
      <c r="K632" s="827"/>
    </row>
    <row r="633" spans="1:11">
      <c r="A633" s="827"/>
      <c r="B633" s="827"/>
      <c r="C633" s="827"/>
      <c r="D633" s="827"/>
      <c r="E633" s="827"/>
      <c r="F633" s="827"/>
      <c r="G633" s="827"/>
      <c r="H633" s="827"/>
      <c r="I633" s="827"/>
      <c r="J633" s="827"/>
      <c r="K633" s="827"/>
    </row>
    <row r="634" spans="1:11">
      <c r="A634" s="827"/>
      <c r="B634" s="827"/>
      <c r="C634" s="827"/>
      <c r="D634" s="827"/>
      <c r="E634" s="827"/>
      <c r="F634" s="827"/>
      <c r="G634" s="827"/>
      <c r="H634" s="827"/>
      <c r="I634" s="827"/>
      <c r="J634" s="827"/>
      <c r="K634" s="827"/>
    </row>
    <row r="635" spans="1:11">
      <c r="A635" s="827"/>
      <c r="B635" s="827"/>
      <c r="C635" s="827"/>
      <c r="D635" s="827"/>
      <c r="E635" s="827"/>
      <c r="F635" s="827"/>
      <c r="G635" s="827"/>
      <c r="H635" s="827"/>
      <c r="I635" s="827"/>
      <c r="J635" s="827"/>
      <c r="K635" s="827"/>
    </row>
    <row r="636" spans="1:11">
      <c r="A636" s="827"/>
      <c r="B636" s="827"/>
      <c r="C636" s="827"/>
      <c r="D636" s="827"/>
      <c r="E636" s="827"/>
      <c r="F636" s="827"/>
      <c r="G636" s="827"/>
      <c r="H636" s="827"/>
      <c r="I636" s="827"/>
      <c r="J636" s="827"/>
      <c r="K636" s="827"/>
    </row>
    <row r="637" spans="1:11">
      <c r="A637" s="827"/>
      <c r="B637" s="827"/>
      <c r="C637" s="827"/>
      <c r="D637" s="827"/>
      <c r="E637" s="827"/>
      <c r="F637" s="827"/>
      <c r="G637" s="827"/>
      <c r="H637" s="827"/>
      <c r="I637" s="827"/>
      <c r="J637" s="827"/>
      <c r="K637" s="827"/>
    </row>
    <row r="638" spans="1:11">
      <c r="A638" s="827"/>
      <c r="B638" s="827"/>
      <c r="C638" s="827"/>
      <c r="D638" s="827"/>
      <c r="E638" s="827"/>
      <c r="F638" s="827"/>
      <c r="G638" s="827"/>
      <c r="H638" s="827"/>
      <c r="I638" s="827"/>
      <c r="J638" s="827"/>
      <c r="K638" s="827"/>
    </row>
    <row r="639" spans="1:11">
      <c r="A639" s="827"/>
      <c r="B639" s="827"/>
      <c r="C639" s="827"/>
      <c r="D639" s="827"/>
      <c r="E639" s="827"/>
      <c r="F639" s="827"/>
      <c r="G639" s="827"/>
      <c r="H639" s="827"/>
      <c r="I639" s="827"/>
      <c r="J639" s="827"/>
      <c r="K639" s="827"/>
    </row>
    <row r="640" spans="1:11">
      <c r="A640" s="827"/>
      <c r="B640" s="827"/>
      <c r="C640" s="827"/>
      <c r="D640" s="827"/>
      <c r="E640" s="827"/>
      <c r="F640" s="827"/>
      <c r="G640" s="827"/>
      <c r="H640" s="827"/>
      <c r="I640" s="827"/>
      <c r="J640" s="827"/>
      <c r="K640" s="827"/>
    </row>
    <row r="641" spans="1:11">
      <c r="A641" s="827"/>
      <c r="B641" s="827"/>
      <c r="C641" s="827"/>
      <c r="D641" s="827"/>
      <c r="E641" s="827"/>
      <c r="F641" s="827"/>
      <c r="G641" s="827"/>
      <c r="H641" s="827"/>
      <c r="I641" s="827"/>
      <c r="J641" s="827"/>
      <c r="K641" s="827"/>
    </row>
    <row r="642" spans="1:11">
      <c r="A642" s="827"/>
      <c r="B642" s="827"/>
      <c r="C642" s="827"/>
      <c r="D642" s="827"/>
      <c r="E642" s="827"/>
      <c r="F642" s="827"/>
      <c r="G642" s="827"/>
      <c r="H642" s="827"/>
      <c r="I642" s="827"/>
      <c r="J642" s="827"/>
      <c r="K642" s="827"/>
    </row>
    <row r="643" spans="1:11">
      <c r="A643" s="827"/>
      <c r="B643" s="827"/>
      <c r="C643" s="827"/>
      <c r="D643" s="827"/>
      <c r="E643" s="827"/>
      <c r="F643" s="827"/>
      <c r="G643" s="827"/>
      <c r="H643" s="827"/>
      <c r="I643" s="827"/>
      <c r="J643" s="827"/>
      <c r="K643" s="827"/>
    </row>
    <row r="644" spans="1:11">
      <c r="A644" s="827"/>
      <c r="B644" s="827"/>
      <c r="C644" s="827"/>
      <c r="D644" s="827"/>
      <c r="E644" s="827"/>
      <c r="F644" s="827"/>
      <c r="G644" s="827"/>
      <c r="H644" s="827"/>
      <c r="I644" s="827"/>
      <c r="J644" s="827"/>
      <c r="K644" s="827"/>
    </row>
    <row r="645" spans="1:11">
      <c r="A645" s="827"/>
      <c r="B645" s="827"/>
      <c r="C645" s="827"/>
      <c r="D645" s="827"/>
      <c r="E645" s="827"/>
      <c r="F645" s="827"/>
      <c r="G645" s="827"/>
      <c r="H645" s="827"/>
      <c r="I645" s="827"/>
      <c r="J645" s="827"/>
      <c r="K645" s="827"/>
    </row>
    <row r="646" spans="1:11">
      <c r="A646" s="827"/>
      <c r="B646" s="827"/>
      <c r="C646" s="827"/>
      <c r="D646" s="827"/>
      <c r="E646" s="827"/>
      <c r="F646" s="827"/>
      <c r="G646" s="827"/>
      <c r="H646" s="827"/>
      <c r="I646" s="827"/>
      <c r="J646" s="827"/>
      <c r="K646" s="827"/>
    </row>
    <row r="647" spans="1:11">
      <c r="A647" s="827"/>
      <c r="B647" s="827"/>
      <c r="C647" s="827"/>
      <c r="D647" s="827"/>
      <c r="E647" s="827"/>
      <c r="F647" s="827"/>
      <c r="G647" s="827"/>
      <c r="H647" s="827"/>
      <c r="I647" s="827"/>
      <c r="J647" s="827"/>
      <c r="K647" s="827"/>
    </row>
    <row r="648" spans="1:11">
      <c r="A648" s="827"/>
      <c r="B648" s="827"/>
      <c r="C648" s="827"/>
      <c r="D648" s="827"/>
      <c r="E648" s="827"/>
      <c r="F648" s="827"/>
      <c r="G648" s="827"/>
      <c r="H648" s="827"/>
      <c r="I648" s="827"/>
      <c r="J648" s="827"/>
      <c r="K648" s="827"/>
    </row>
    <row r="649" spans="1:11">
      <c r="A649" s="827"/>
      <c r="B649" s="827"/>
      <c r="C649" s="827"/>
      <c r="D649" s="827"/>
      <c r="E649" s="827"/>
      <c r="F649" s="827"/>
      <c r="G649" s="827"/>
      <c r="H649" s="827"/>
      <c r="I649" s="827"/>
      <c r="J649" s="827"/>
      <c r="K649" s="827"/>
    </row>
    <row r="650" spans="1:11">
      <c r="A650" s="827"/>
      <c r="B650" s="827"/>
      <c r="C650" s="827"/>
      <c r="D650" s="827"/>
      <c r="E650" s="827"/>
      <c r="F650" s="827"/>
      <c r="G650" s="827"/>
      <c r="H650" s="827"/>
      <c r="I650" s="827"/>
      <c r="J650" s="827"/>
      <c r="K650" s="827"/>
    </row>
    <row r="651" spans="1:11">
      <c r="A651" s="827"/>
      <c r="B651" s="827"/>
      <c r="C651" s="827"/>
      <c r="D651" s="827"/>
      <c r="E651" s="827"/>
      <c r="F651" s="827"/>
      <c r="G651" s="827"/>
      <c r="H651" s="827"/>
      <c r="I651" s="827"/>
      <c r="J651" s="827"/>
      <c r="K651" s="827"/>
    </row>
    <row r="652" spans="1:11">
      <c r="A652" s="827"/>
      <c r="B652" s="827"/>
      <c r="C652" s="827"/>
      <c r="D652" s="827"/>
      <c r="E652" s="827"/>
      <c r="F652" s="827"/>
      <c r="G652" s="827"/>
      <c r="H652" s="827"/>
      <c r="I652" s="827"/>
      <c r="J652" s="827"/>
      <c r="K652" s="827"/>
    </row>
    <row r="653" spans="1:11">
      <c r="A653" s="827"/>
      <c r="B653" s="827"/>
      <c r="C653" s="827"/>
      <c r="D653" s="827"/>
      <c r="E653" s="827"/>
      <c r="F653" s="827"/>
      <c r="G653" s="827"/>
      <c r="H653" s="827"/>
      <c r="I653" s="827"/>
      <c r="J653" s="827"/>
      <c r="K653" s="827"/>
    </row>
    <row r="654" spans="1:11">
      <c r="A654" s="827"/>
      <c r="B654" s="827"/>
      <c r="C654" s="827"/>
      <c r="D654" s="827"/>
      <c r="E654" s="827"/>
      <c r="F654" s="827"/>
      <c r="G654" s="827"/>
      <c r="H654" s="827"/>
      <c r="I654" s="827"/>
      <c r="J654" s="827"/>
      <c r="K654" s="827"/>
    </row>
    <row r="655" spans="1:11">
      <c r="A655" s="827"/>
      <c r="B655" s="827"/>
      <c r="C655" s="827"/>
      <c r="D655" s="827"/>
      <c r="E655" s="827"/>
      <c r="F655" s="827"/>
      <c r="G655" s="827"/>
      <c r="H655" s="827"/>
      <c r="I655" s="827"/>
      <c r="J655" s="827"/>
      <c r="K655" s="827"/>
    </row>
    <row r="656" spans="1:11">
      <c r="A656" s="827"/>
      <c r="B656" s="827"/>
      <c r="C656" s="827"/>
      <c r="D656" s="827"/>
      <c r="E656" s="827"/>
      <c r="F656" s="827"/>
      <c r="G656" s="827"/>
      <c r="H656" s="827"/>
      <c r="I656" s="827"/>
      <c r="J656" s="827"/>
      <c r="K656" s="827"/>
    </row>
    <row r="657" spans="1:11">
      <c r="A657" s="827"/>
      <c r="B657" s="827"/>
      <c r="C657" s="827"/>
      <c r="D657" s="827"/>
      <c r="E657" s="827"/>
      <c r="F657" s="827"/>
      <c r="G657" s="827"/>
      <c r="H657" s="827"/>
      <c r="I657" s="827"/>
      <c r="J657" s="827"/>
      <c r="K657" s="827"/>
    </row>
    <row r="658" spans="1:11">
      <c r="A658" s="827"/>
      <c r="B658" s="827"/>
      <c r="C658" s="827"/>
      <c r="D658" s="827"/>
      <c r="E658" s="827"/>
      <c r="F658" s="827"/>
      <c r="G658" s="827"/>
      <c r="H658" s="827"/>
      <c r="I658" s="827"/>
      <c r="J658" s="827"/>
      <c r="K658" s="827"/>
    </row>
    <row r="659" spans="1:11">
      <c r="A659" s="827"/>
      <c r="B659" s="827"/>
      <c r="C659" s="827"/>
      <c r="D659" s="827"/>
      <c r="E659" s="827"/>
      <c r="F659" s="827"/>
      <c r="G659" s="827"/>
      <c r="H659" s="827"/>
      <c r="I659" s="827"/>
      <c r="J659" s="827"/>
      <c r="K659" s="827"/>
    </row>
    <row r="660" spans="1:11">
      <c r="A660" s="827"/>
      <c r="B660" s="827"/>
      <c r="C660" s="827"/>
      <c r="D660" s="827"/>
      <c r="E660" s="827"/>
      <c r="F660" s="827"/>
      <c r="G660" s="827"/>
      <c r="H660" s="827"/>
      <c r="I660" s="827"/>
      <c r="J660" s="827"/>
      <c r="K660" s="827"/>
    </row>
    <row r="661" spans="1:11">
      <c r="A661" s="827"/>
      <c r="B661" s="827"/>
      <c r="C661" s="827"/>
      <c r="D661" s="827"/>
      <c r="E661" s="827"/>
      <c r="F661" s="827"/>
      <c r="G661" s="827"/>
      <c r="H661" s="827"/>
      <c r="I661" s="827"/>
      <c r="J661" s="827"/>
      <c r="K661" s="827"/>
    </row>
    <row r="662" spans="1:11">
      <c r="A662" s="827"/>
      <c r="B662" s="827"/>
      <c r="C662" s="827"/>
      <c r="D662" s="827"/>
      <c r="E662" s="827"/>
      <c r="F662" s="827"/>
      <c r="G662" s="827"/>
      <c r="H662" s="827"/>
      <c r="I662" s="827"/>
      <c r="J662" s="827"/>
      <c r="K662" s="827"/>
    </row>
    <row r="663" spans="1:11">
      <c r="A663" s="827"/>
      <c r="B663" s="827"/>
      <c r="C663" s="827"/>
      <c r="D663" s="827"/>
      <c r="E663" s="827"/>
      <c r="F663" s="827"/>
      <c r="G663" s="827"/>
      <c r="H663" s="827"/>
      <c r="I663" s="827"/>
      <c r="J663" s="827"/>
      <c r="K663" s="827"/>
    </row>
    <row r="664" spans="1:11">
      <c r="A664" s="827"/>
      <c r="B664" s="827"/>
      <c r="C664" s="827"/>
      <c r="D664" s="827"/>
      <c r="E664" s="827"/>
      <c r="F664" s="827"/>
      <c r="G664" s="827"/>
      <c r="H664" s="827"/>
      <c r="I664" s="827"/>
      <c r="J664" s="827"/>
      <c r="K664" s="827"/>
    </row>
    <row r="665" spans="1:11">
      <c r="A665" s="827"/>
      <c r="B665" s="827"/>
      <c r="C665" s="827"/>
      <c r="D665" s="827"/>
      <c r="E665" s="827"/>
      <c r="F665" s="827"/>
      <c r="G665" s="827"/>
      <c r="H665" s="827"/>
      <c r="I665" s="827"/>
      <c r="J665" s="827"/>
      <c r="K665" s="827"/>
    </row>
    <row r="666" spans="1:11">
      <c r="A666" s="827"/>
      <c r="B666" s="827"/>
      <c r="C666" s="827"/>
      <c r="D666" s="827"/>
      <c r="E666" s="827"/>
      <c r="F666" s="827"/>
      <c r="G666" s="827"/>
      <c r="H666" s="827"/>
      <c r="I666" s="827"/>
      <c r="J666" s="827"/>
      <c r="K666" s="827"/>
    </row>
    <row r="667" spans="1:11">
      <c r="A667" s="827"/>
      <c r="B667" s="827"/>
      <c r="C667" s="827"/>
      <c r="D667" s="827"/>
      <c r="E667" s="827"/>
      <c r="F667" s="827"/>
      <c r="G667" s="827"/>
      <c r="H667" s="827"/>
      <c r="I667" s="827"/>
      <c r="J667" s="827"/>
      <c r="K667" s="827"/>
    </row>
    <row r="668" spans="1:11">
      <c r="A668" s="827"/>
      <c r="B668" s="827"/>
      <c r="C668" s="827"/>
      <c r="D668" s="827"/>
      <c r="E668" s="827"/>
      <c r="F668" s="827"/>
      <c r="G668" s="827"/>
      <c r="H668" s="827"/>
      <c r="I668" s="827"/>
      <c r="J668" s="827"/>
      <c r="K668" s="827"/>
    </row>
    <row r="669" spans="1:11">
      <c r="A669" s="827"/>
      <c r="B669" s="827"/>
      <c r="C669" s="827"/>
      <c r="D669" s="827"/>
      <c r="E669" s="827"/>
      <c r="F669" s="827"/>
      <c r="G669" s="827"/>
      <c r="H669" s="827"/>
      <c r="I669" s="827"/>
      <c r="J669" s="827"/>
      <c r="K669" s="827"/>
    </row>
    <row r="670" spans="1:11">
      <c r="A670" s="827"/>
      <c r="B670" s="827"/>
      <c r="C670" s="827"/>
      <c r="D670" s="827"/>
      <c r="E670" s="827"/>
      <c r="F670" s="827"/>
      <c r="G670" s="827"/>
      <c r="H670" s="827"/>
      <c r="I670" s="827"/>
      <c r="J670" s="827"/>
      <c r="K670" s="827"/>
    </row>
    <row r="671" spans="1:11">
      <c r="A671" s="827"/>
      <c r="B671" s="827"/>
      <c r="C671" s="827"/>
      <c r="D671" s="827"/>
      <c r="E671" s="827"/>
      <c r="F671" s="827"/>
      <c r="G671" s="827"/>
      <c r="H671" s="827"/>
      <c r="I671" s="827"/>
      <c r="J671" s="827"/>
      <c r="K671" s="827"/>
    </row>
    <row r="672" spans="1:11">
      <c r="A672" s="827"/>
      <c r="B672" s="827"/>
      <c r="C672" s="827"/>
      <c r="D672" s="827"/>
      <c r="E672" s="827"/>
      <c r="F672" s="827"/>
      <c r="G672" s="827"/>
      <c r="H672" s="827"/>
      <c r="I672" s="827"/>
      <c r="J672" s="827"/>
      <c r="K672" s="827"/>
    </row>
    <row r="673" spans="1:11">
      <c r="A673" s="827"/>
      <c r="B673" s="827"/>
      <c r="C673" s="827"/>
      <c r="D673" s="827"/>
      <c r="E673" s="827"/>
      <c r="F673" s="827"/>
      <c r="G673" s="827"/>
      <c r="H673" s="827"/>
      <c r="I673" s="827"/>
      <c r="J673" s="827"/>
      <c r="K673" s="827"/>
    </row>
    <row r="674" spans="1:11">
      <c r="A674" s="827"/>
      <c r="B674" s="827"/>
      <c r="C674" s="827"/>
      <c r="D674" s="827"/>
      <c r="E674" s="827"/>
      <c r="F674" s="827"/>
      <c r="G674" s="827"/>
      <c r="H674" s="827"/>
      <c r="I674" s="827"/>
      <c r="J674" s="827"/>
      <c r="K674" s="827"/>
    </row>
    <row r="675" spans="1:11">
      <c r="A675" s="827"/>
      <c r="B675" s="827"/>
      <c r="C675" s="827"/>
      <c r="D675" s="827"/>
      <c r="E675" s="827"/>
      <c r="F675" s="827"/>
      <c r="G675" s="827"/>
      <c r="H675" s="827"/>
      <c r="I675" s="827"/>
      <c r="J675" s="827"/>
      <c r="K675" s="827"/>
    </row>
    <row r="676" spans="1:11">
      <c r="A676" s="827"/>
      <c r="B676" s="827"/>
      <c r="C676" s="827"/>
      <c r="D676" s="827"/>
      <c r="E676" s="827"/>
      <c r="F676" s="827"/>
      <c r="G676" s="827"/>
      <c r="H676" s="827"/>
      <c r="I676" s="827"/>
      <c r="J676" s="827"/>
      <c r="K676" s="827"/>
    </row>
    <row r="677" spans="1:11">
      <c r="A677" s="827"/>
      <c r="B677" s="827"/>
      <c r="C677" s="827"/>
      <c r="D677" s="827"/>
      <c r="E677" s="827"/>
      <c r="F677" s="827"/>
      <c r="G677" s="827"/>
      <c r="H677" s="827"/>
      <c r="I677" s="827"/>
      <c r="J677" s="827"/>
      <c r="K677" s="827"/>
    </row>
    <row r="678" spans="1:11">
      <c r="A678" s="827"/>
      <c r="B678" s="827"/>
      <c r="C678" s="827"/>
      <c r="D678" s="827"/>
      <c r="E678" s="827"/>
      <c r="F678" s="827"/>
      <c r="G678" s="827"/>
      <c r="H678" s="827"/>
      <c r="I678" s="827"/>
      <c r="J678" s="827"/>
      <c r="K678" s="827"/>
    </row>
    <row r="679" spans="1:11">
      <c r="A679" s="827"/>
      <c r="B679" s="827"/>
      <c r="C679" s="827"/>
      <c r="D679" s="827"/>
      <c r="E679" s="827"/>
      <c r="F679" s="827"/>
      <c r="G679" s="827"/>
      <c r="H679" s="827"/>
      <c r="I679" s="827"/>
      <c r="J679" s="827"/>
      <c r="K679" s="827"/>
    </row>
    <row r="680" spans="1:11">
      <c r="A680" s="827"/>
      <c r="B680" s="827"/>
      <c r="C680" s="827"/>
      <c r="D680" s="827"/>
      <c r="E680" s="827"/>
      <c r="F680" s="827"/>
      <c r="G680" s="827"/>
      <c r="H680" s="827"/>
      <c r="I680" s="827"/>
      <c r="J680" s="827"/>
      <c r="K680" s="827"/>
    </row>
    <row r="681" spans="1:11">
      <c r="A681" s="827"/>
      <c r="B681" s="827"/>
      <c r="C681" s="827"/>
      <c r="D681" s="827"/>
      <c r="E681" s="827"/>
      <c r="F681" s="827"/>
      <c r="G681" s="827"/>
      <c r="H681" s="827"/>
      <c r="I681" s="827"/>
      <c r="J681" s="827"/>
      <c r="K681" s="827"/>
    </row>
    <row r="682" spans="1:11">
      <c r="A682" s="827"/>
      <c r="B682" s="827"/>
      <c r="C682" s="827"/>
      <c r="D682" s="827"/>
      <c r="E682" s="827"/>
      <c r="F682" s="827"/>
      <c r="G682" s="827"/>
      <c r="H682" s="827"/>
      <c r="I682" s="827"/>
      <c r="J682" s="827"/>
      <c r="K682" s="827"/>
    </row>
    <row r="683" spans="1:11">
      <c r="A683" s="827"/>
      <c r="B683" s="827"/>
      <c r="C683" s="827"/>
      <c r="D683" s="827"/>
      <c r="E683" s="827"/>
      <c r="F683" s="827"/>
      <c r="G683" s="827"/>
      <c r="H683" s="827"/>
      <c r="I683" s="827"/>
      <c r="J683" s="827"/>
      <c r="K683" s="827"/>
    </row>
    <row r="684" spans="1:11">
      <c r="A684" s="827"/>
      <c r="B684" s="827"/>
      <c r="C684" s="827"/>
      <c r="D684" s="827"/>
      <c r="E684" s="827"/>
      <c r="F684" s="827"/>
      <c r="G684" s="827"/>
      <c r="H684" s="827"/>
      <c r="I684" s="827"/>
      <c r="J684" s="827"/>
      <c r="K684" s="827"/>
    </row>
    <row r="685" spans="1:11">
      <c r="A685" s="827"/>
      <c r="B685" s="827"/>
      <c r="C685" s="827"/>
      <c r="D685" s="827"/>
      <c r="E685" s="827"/>
      <c r="F685" s="827"/>
      <c r="G685" s="827"/>
      <c r="H685" s="827"/>
      <c r="I685" s="827"/>
      <c r="J685" s="827"/>
      <c r="K685" s="827"/>
    </row>
    <row r="686" spans="1:11">
      <c r="A686" s="827"/>
      <c r="B686" s="827"/>
      <c r="C686" s="827"/>
      <c r="D686" s="827"/>
      <c r="E686" s="827"/>
      <c r="F686" s="827"/>
      <c r="G686" s="827"/>
      <c r="H686" s="827"/>
      <c r="I686" s="827"/>
      <c r="J686" s="827"/>
      <c r="K686" s="827"/>
    </row>
    <row r="687" spans="1:11">
      <c r="A687" s="827"/>
      <c r="B687" s="827"/>
      <c r="C687" s="827"/>
      <c r="D687" s="827"/>
      <c r="E687" s="827"/>
      <c r="F687" s="827"/>
      <c r="G687" s="827"/>
      <c r="H687" s="827"/>
      <c r="I687" s="827"/>
      <c r="J687" s="827"/>
      <c r="K687" s="827"/>
    </row>
    <row r="688" spans="1:11">
      <c r="A688" s="827"/>
      <c r="B688" s="827"/>
      <c r="C688" s="827"/>
      <c r="D688" s="827"/>
      <c r="E688" s="827"/>
      <c r="F688" s="827"/>
      <c r="G688" s="827"/>
      <c r="H688" s="827"/>
      <c r="I688" s="827"/>
      <c r="J688" s="827"/>
      <c r="K688" s="827"/>
    </row>
    <row r="689" spans="1:11">
      <c r="A689" s="827"/>
      <c r="B689" s="827"/>
      <c r="C689" s="827"/>
      <c r="D689" s="827"/>
      <c r="E689" s="827"/>
      <c r="F689" s="827"/>
      <c r="G689" s="827"/>
      <c r="H689" s="827"/>
      <c r="I689" s="827"/>
      <c r="J689" s="827"/>
      <c r="K689" s="827"/>
    </row>
    <row r="690" spans="1:11">
      <c r="A690" s="827"/>
      <c r="B690" s="827"/>
      <c r="C690" s="827"/>
      <c r="D690" s="827"/>
      <c r="E690" s="827"/>
      <c r="F690" s="827"/>
      <c r="G690" s="827"/>
      <c r="H690" s="827"/>
      <c r="I690" s="827"/>
      <c r="J690" s="827"/>
      <c r="K690" s="827"/>
    </row>
    <row r="691" spans="1:11">
      <c r="A691" s="827"/>
      <c r="B691" s="827"/>
      <c r="C691" s="827"/>
      <c r="D691" s="827"/>
      <c r="E691" s="827"/>
      <c r="F691" s="827"/>
      <c r="G691" s="827"/>
      <c r="H691" s="827"/>
      <c r="I691" s="827"/>
      <c r="J691" s="827"/>
      <c r="K691" s="827"/>
    </row>
    <row r="692" spans="1:11">
      <c r="A692" s="827"/>
      <c r="B692" s="827"/>
      <c r="C692" s="827"/>
      <c r="D692" s="827"/>
      <c r="E692" s="827"/>
      <c r="F692" s="827"/>
      <c r="G692" s="827"/>
      <c r="H692" s="827"/>
      <c r="I692" s="827"/>
      <c r="J692" s="827"/>
      <c r="K692" s="827"/>
    </row>
    <row r="693" spans="1:11">
      <c r="A693" s="827"/>
      <c r="B693" s="827"/>
      <c r="C693" s="827"/>
      <c r="D693" s="827"/>
      <c r="E693" s="827"/>
      <c r="F693" s="827"/>
      <c r="G693" s="827"/>
      <c r="H693" s="827"/>
      <c r="I693" s="827"/>
      <c r="J693" s="827"/>
      <c r="K693" s="827"/>
    </row>
    <row r="694" spans="1:11">
      <c r="A694" s="827"/>
      <c r="B694" s="827"/>
      <c r="C694" s="827"/>
      <c r="D694" s="827"/>
      <c r="E694" s="827"/>
      <c r="F694" s="827"/>
      <c r="G694" s="827"/>
      <c r="H694" s="827"/>
      <c r="I694" s="827"/>
      <c r="J694" s="827"/>
      <c r="K694" s="827"/>
    </row>
    <row r="695" spans="1:11">
      <c r="A695" s="827"/>
      <c r="B695" s="827"/>
      <c r="C695" s="827"/>
      <c r="D695" s="827"/>
      <c r="E695" s="827"/>
      <c r="F695" s="827"/>
      <c r="G695" s="827"/>
      <c r="H695" s="827"/>
      <c r="I695" s="827"/>
      <c r="J695" s="827"/>
      <c r="K695" s="827"/>
    </row>
    <row r="696" spans="1:11">
      <c r="A696" s="827"/>
      <c r="B696" s="827"/>
      <c r="C696" s="827"/>
      <c r="D696" s="827"/>
      <c r="E696" s="827"/>
      <c r="F696" s="827"/>
      <c r="G696" s="827"/>
      <c r="H696" s="827"/>
      <c r="I696" s="827"/>
      <c r="J696" s="827"/>
      <c r="K696" s="827"/>
    </row>
    <row r="697" spans="1:11">
      <c r="A697" s="827"/>
      <c r="B697" s="827"/>
      <c r="C697" s="827"/>
      <c r="D697" s="827"/>
      <c r="E697" s="827"/>
      <c r="F697" s="827"/>
      <c r="G697" s="827"/>
      <c r="H697" s="827"/>
      <c r="I697" s="827"/>
      <c r="J697" s="827"/>
      <c r="K697" s="827"/>
    </row>
    <row r="698" spans="1:11">
      <c r="A698" s="827"/>
      <c r="B698" s="827"/>
      <c r="C698" s="827"/>
      <c r="D698" s="827"/>
      <c r="E698" s="827"/>
      <c r="F698" s="827"/>
      <c r="G698" s="827"/>
      <c r="H698" s="827"/>
      <c r="I698" s="827"/>
      <c r="J698" s="827"/>
      <c r="K698" s="827"/>
    </row>
    <row r="699" spans="1:11">
      <c r="A699" s="827"/>
      <c r="B699" s="827"/>
      <c r="C699" s="827"/>
      <c r="D699" s="827"/>
      <c r="E699" s="827"/>
      <c r="F699" s="827"/>
      <c r="G699" s="827"/>
      <c r="H699" s="827"/>
      <c r="I699" s="827"/>
      <c r="J699" s="827"/>
      <c r="K699" s="827"/>
    </row>
    <row r="700" spans="1:11">
      <c r="A700" s="827"/>
      <c r="B700" s="827"/>
      <c r="C700" s="827"/>
      <c r="D700" s="827"/>
      <c r="E700" s="827"/>
      <c r="F700" s="827"/>
      <c r="G700" s="827"/>
      <c r="H700" s="827"/>
      <c r="I700" s="827"/>
      <c r="J700" s="827"/>
      <c r="K700" s="827"/>
    </row>
    <row r="701" spans="1:11">
      <c r="A701" s="827"/>
      <c r="B701" s="827"/>
      <c r="C701" s="827"/>
      <c r="D701" s="827"/>
      <c r="E701" s="827"/>
      <c r="F701" s="827"/>
      <c r="G701" s="827"/>
      <c r="H701" s="827"/>
      <c r="I701" s="827"/>
      <c r="J701" s="827"/>
      <c r="K701" s="827"/>
    </row>
    <row r="702" spans="1:11">
      <c r="A702" s="827"/>
      <c r="B702" s="827"/>
      <c r="C702" s="827"/>
      <c r="D702" s="827"/>
      <c r="E702" s="827"/>
      <c r="F702" s="827"/>
      <c r="G702" s="827"/>
      <c r="H702" s="827"/>
      <c r="I702" s="827"/>
      <c r="J702" s="827"/>
      <c r="K702" s="827"/>
    </row>
    <row r="703" spans="1:11">
      <c r="A703" s="827"/>
      <c r="B703" s="827"/>
      <c r="C703" s="827"/>
      <c r="D703" s="827"/>
      <c r="E703" s="827"/>
      <c r="F703" s="827"/>
      <c r="G703" s="827"/>
      <c r="H703" s="827"/>
      <c r="I703" s="827"/>
      <c r="J703" s="827"/>
      <c r="K703" s="827"/>
    </row>
    <row r="704" spans="1:11">
      <c r="A704" s="827"/>
      <c r="B704" s="827"/>
      <c r="C704" s="827"/>
      <c r="D704" s="827"/>
      <c r="E704" s="827"/>
      <c r="F704" s="827"/>
      <c r="G704" s="827"/>
      <c r="H704" s="827"/>
      <c r="I704" s="827"/>
      <c r="J704" s="827"/>
      <c r="K704" s="827"/>
    </row>
    <row r="705" spans="1:11">
      <c r="A705" s="827"/>
      <c r="B705" s="827"/>
      <c r="C705" s="827"/>
      <c r="D705" s="827"/>
      <c r="E705" s="827"/>
      <c r="F705" s="827"/>
      <c r="G705" s="827"/>
      <c r="H705" s="827"/>
      <c r="I705" s="827"/>
      <c r="J705" s="827"/>
      <c r="K705" s="827"/>
    </row>
    <row r="706" spans="1:11">
      <c r="A706" s="827"/>
      <c r="B706" s="827"/>
      <c r="C706" s="827"/>
      <c r="D706" s="827"/>
      <c r="E706" s="827"/>
      <c r="F706" s="827"/>
      <c r="G706" s="827"/>
      <c r="H706" s="827"/>
      <c r="I706" s="827"/>
      <c r="J706" s="827"/>
      <c r="K706" s="827"/>
    </row>
    <row r="707" spans="1:11">
      <c r="A707" s="827"/>
      <c r="B707" s="827"/>
      <c r="C707" s="827"/>
      <c r="D707" s="827"/>
      <c r="E707" s="827"/>
      <c r="F707" s="827"/>
      <c r="G707" s="827"/>
      <c r="H707" s="827"/>
      <c r="I707" s="827"/>
      <c r="J707" s="827"/>
      <c r="K707" s="827"/>
    </row>
    <row r="708" spans="1:11">
      <c r="A708" s="827"/>
      <c r="B708" s="827"/>
      <c r="C708" s="827"/>
      <c r="D708" s="827"/>
      <c r="E708" s="827"/>
      <c r="F708" s="827"/>
      <c r="G708" s="827"/>
      <c r="H708" s="827"/>
      <c r="I708" s="827"/>
      <c r="J708" s="827"/>
      <c r="K708" s="827"/>
    </row>
    <row r="709" spans="1:11">
      <c r="A709" s="827"/>
      <c r="B709" s="827"/>
      <c r="C709" s="827"/>
      <c r="D709" s="827"/>
      <c r="E709" s="827"/>
      <c r="F709" s="827"/>
      <c r="G709" s="827"/>
      <c r="H709" s="827"/>
      <c r="I709" s="827"/>
      <c r="J709" s="827"/>
      <c r="K709" s="827"/>
    </row>
    <row r="710" spans="1:11">
      <c r="A710" s="827"/>
      <c r="B710" s="827"/>
      <c r="C710" s="827"/>
      <c r="D710" s="827"/>
      <c r="E710" s="827"/>
      <c r="F710" s="827"/>
      <c r="G710" s="827"/>
      <c r="H710" s="827"/>
      <c r="I710" s="827"/>
      <c r="J710" s="827"/>
      <c r="K710" s="827"/>
    </row>
    <row r="711" spans="1:11">
      <c r="A711" s="827"/>
      <c r="B711" s="827"/>
      <c r="C711" s="827"/>
      <c r="D711" s="827"/>
      <c r="E711" s="827"/>
      <c r="F711" s="827"/>
      <c r="G711" s="827"/>
      <c r="H711" s="827"/>
      <c r="I711" s="827"/>
      <c r="J711" s="827"/>
      <c r="K711" s="827"/>
    </row>
    <row r="712" spans="1:11">
      <c r="A712" s="827"/>
      <c r="B712" s="827"/>
      <c r="C712" s="827"/>
      <c r="D712" s="827"/>
      <c r="E712" s="827"/>
      <c r="F712" s="827"/>
      <c r="G712" s="827"/>
      <c r="H712" s="827"/>
      <c r="I712" s="827"/>
      <c r="J712" s="827"/>
      <c r="K712" s="827"/>
    </row>
    <row r="713" spans="1:11">
      <c r="A713" s="827"/>
      <c r="B713" s="827"/>
      <c r="C713" s="827"/>
      <c r="D713" s="827"/>
      <c r="E713" s="827"/>
      <c r="F713" s="827"/>
      <c r="G713" s="827"/>
      <c r="H713" s="827"/>
      <c r="I713" s="827"/>
      <c r="J713" s="827"/>
      <c r="K713" s="827"/>
    </row>
    <row r="714" spans="1:11">
      <c r="A714" s="827"/>
      <c r="B714" s="827"/>
      <c r="C714" s="827"/>
      <c r="D714" s="827"/>
      <c r="E714" s="827"/>
      <c r="F714" s="827"/>
      <c r="G714" s="827"/>
      <c r="H714" s="827"/>
      <c r="I714" s="827"/>
      <c r="J714" s="827"/>
      <c r="K714" s="827"/>
    </row>
    <row r="715" spans="1:11">
      <c r="A715" s="827"/>
      <c r="B715" s="827"/>
      <c r="C715" s="827"/>
      <c r="D715" s="827"/>
      <c r="E715" s="827"/>
      <c r="F715" s="827"/>
      <c r="G715" s="827"/>
      <c r="H715" s="827"/>
      <c r="I715" s="827"/>
      <c r="J715" s="827"/>
      <c r="K715" s="827"/>
    </row>
    <row r="716" spans="1:11">
      <c r="A716" s="827"/>
      <c r="B716" s="827"/>
      <c r="C716" s="827"/>
      <c r="D716" s="827"/>
      <c r="E716" s="827"/>
      <c r="F716" s="827"/>
      <c r="G716" s="827"/>
      <c r="H716" s="827"/>
      <c r="I716" s="827"/>
      <c r="J716" s="827"/>
      <c r="K716" s="827"/>
    </row>
    <row r="717" spans="1:11">
      <c r="A717" s="827"/>
      <c r="B717" s="827"/>
      <c r="C717" s="827"/>
      <c r="D717" s="827"/>
      <c r="E717" s="827"/>
      <c r="F717" s="827"/>
      <c r="G717" s="827"/>
      <c r="H717" s="827"/>
      <c r="I717" s="827"/>
      <c r="J717" s="827"/>
      <c r="K717" s="827"/>
    </row>
    <row r="718" spans="1:11">
      <c r="A718" s="827"/>
      <c r="B718" s="827"/>
      <c r="C718" s="827"/>
      <c r="D718" s="827"/>
      <c r="E718" s="827"/>
      <c r="F718" s="827"/>
      <c r="G718" s="827"/>
      <c r="H718" s="827"/>
      <c r="I718" s="827"/>
      <c r="J718" s="827"/>
      <c r="K718" s="827"/>
    </row>
    <row r="719" spans="1:11">
      <c r="A719" s="827"/>
      <c r="B719" s="827"/>
      <c r="C719" s="827"/>
      <c r="D719" s="827"/>
      <c r="E719" s="827"/>
      <c r="F719" s="827"/>
      <c r="G719" s="827"/>
      <c r="H719" s="827"/>
      <c r="I719" s="827"/>
      <c r="J719" s="827"/>
      <c r="K719" s="827"/>
    </row>
    <row r="720" spans="1:11">
      <c r="A720" s="827"/>
      <c r="B720" s="827"/>
      <c r="C720" s="827"/>
      <c r="D720" s="827"/>
      <c r="E720" s="827"/>
      <c r="F720" s="827"/>
      <c r="G720" s="827"/>
      <c r="H720" s="827"/>
      <c r="I720" s="827"/>
      <c r="J720" s="827"/>
      <c r="K720" s="827"/>
    </row>
    <row r="721" spans="1:11">
      <c r="A721" s="827"/>
      <c r="B721" s="827"/>
      <c r="C721" s="827"/>
      <c r="D721" s="827"/>
      <c r="E721" s="827"/>
      <c r="F721" s="827"/>
      <c r="G721" s="827"/>
      <c r="H721" s="827"/>
      <c r="I721" s="827"/>
      <c r="J721" s="827"/>
      <c r="K721" s="827"/>
    </row>
    <row r="722" spans="1:11">
      <c r="A722" s="827"/>
      <c r="B722" s="827"/>
      <c r="C722" s="827"/>
      <c r="D722" s="827"/>
      <c r="E722" s="827"/>
      <c r="F722" s="827"/>
      <c r="G722" s="827"/>
      <c r="H722" s="827"/>
      <c r="I722" s="827"/>
      <c r="J722" s="827"/>
      <c r="K722" s="827"/>
    </row>
    <row r="723" spans="1:11">
      <c r="A723" s="827"/>
      <c r="B723" s="827"/>
      <c r="C723" s="827"/>
      <c r="D723" s="827"/>
      <c r="E723" s="827"/>
      <c r="F723" s="827"/>
      <c r="G723" s="827"/>
      <c r="H723" s="827"/>
      <c r="I723" s="827"/>
      <c r="J723" s="827"/>
      <c r="K723" s="827"/>
    </row>
    <row r="724" spans="1:11">
      <c r="A724" s="827"/>
      <c r="B724" s="827"/>
      <c r="C724" s="827"/>
      <c r="D724" s="827"/>
      <c r="E724" s="827"/>
      <c r="F724" s="827"/>
      <c r="G724" s="827"/>
      <c r="H724" s="827"/>
      <c r="I724" s="827"/>
      <c r="J724" s="827"/>
      <c r="K724" s="827"/>
    </row>
    <row r="725" spans="1:11">
      <c r="A725" s="827"/>
      <c r="B725" s="827"/>
      <c r="C725" s="827"/>
      <c r="D725" s="827"/>
      <c r="E725" s="827"/>
      <c r="F725" s="827"/>
      <c r="G725" s="827"/>
      <c r="H725" s="827"/>
      <c r="I725" s="827"/>
      <c r="J725" s="827"/>
      <c r="K725" s="827"/>
    </row>
    <row r="726" spans="1:11">
      <c r="A726" s="827"/>
      <c r="B726" s="827"/>
      <c r="C726" s="827"/>
      <c r="D726" s="827"/>
      <c r="E726" s="827"/>
      <c r="F726" s="827"/>
      <c r="G726" s="827"/>
      <c r="H726" s="827"/>
      <c r="I726" s="827"/>
      <c r="J726" s="827"/>
      <c r="K726" s="827"/>
    </row>
    <row r="727" spans="1:11">
      <c r="A727" s="827"/>
      <c r="B727" s="827"/>
      <c r="C727" s="827"/>
      <c r="D727" s="827"/>
      <c r="E727" s="827"/>
      <c r="F727" s="827"/>
      <c r="G727" s="827"/>
      <c r="H727" s="827"/>
      <c r="I727" s="827"/>
      <c r="J727" s="827"/>
      <c r="K727" s="827"/>
    </row>
    <row r="728" spans="1:11">
      <c r="A728" s="827"/>
      <c r="B728" s="827"/>
      <c r="C728" s="827"/>
      <c r="D728" s="827"/>
      <c r="E728" s="827"/>
      <c r="F728" s="827"/>
      <c r="G728" s="827"/>
      <c r="H728" s="827"/>
      <c r="I728" s="827"/>
      <c r="J728" s="827"/>
      <c r="K728" s="827"/>
    </row>
    <row r="729" spans="1:11">
      <c r="A729" s="827"/>
      <c r="B729" s="827"/>
      <c r="C729" s="827"/>
      <c r="D729" s="827"/>
      <c r="E729" s="827"/>
      <c r="F729" s="827"/>
      <c r="G729" s="827"/>
      <c r="H729" s="827"/>
      <c r="I729" s="827"/>
      <c r="J729" s="827"/>
      <c r="K729" s="827"/>
    </row>
    <row r="730" spans="1:11">
      <c r="A730" s="827"/>
      <c r="B730" s="827"/>
      <c r="C730" s="827"/>
      <c r="D730" s="827"/>
      <c r="E730" s="827"/>
      <c r="F730" s="827"/>
      <c r="G730" s="827"/>
      <c r="H730" s="827"/>
      <c r="I730" s="827"/>
      <c r="J730" s="827"/>
      <c r="K730" s="827"/>
    </row>
    <row r="731" spans="1:11">
      <c r="A731" s="827"/>
      <c r="B731" s="827"/>
      <c r="C731" s="827"/>
      <c r="D731" s="827"/>
      <c r="E731" s="827"/>
      <c r="F731" s="827"/>
      <c r="G731" s="827"/>
      <c r="H731" s="827"/>
      <c r="I731" s="827"/>
      <c r="J731" s="827"/>
      <c r="K731" s="827"/>
    </row>
    <row r="732" spans="1:11">
      <c r="A732" s="827"/>
      <c r="B732" s="827"/>
      <c r="C732" s="827"/>
      <c r="D732" s="827"/>
      <c r="E732" s="827"/>
      <c r="F732" s="827"/>
      <c r="G732" s="827"/>
      <c r="H732" s="827"/>
      <c r="I732" s="827"/>
      <c r="J732" s="827"/>
      <c r="K732" s="827"/>
    </row>
    <row r="733" spans="1:11">
      <c r="A733" s="827"/>
      <c r="B733" s="827"/>
      <c r="C733" s="827"/>
      <c r="D733" s="827"/>
      <c r="E733" s="827"/>
      <c r="F733" s="827"/>
      <c r="G733" s="827"/>
      <c r="H733" s="827"/>
      <c r="I733" s="827"/>
      <c r="J733" s="827"/>
      <c r="K733" s="827"/>
    </row>
    <row r="734" spans="1:11">
      <c r="A734" s="827"/>
      <c r="B734" s="827"/>
      <c r="C734" s="827"/>
      <c r="D734" s="827"/>
      <c r="E734" s="827"/>
      <c r="F734" s="827"/>
      <c r="G734" s="827"/>
      <c r="H734" s="827"/>
      <c r="I734" s="827"/>
      <c r="J734" s="827"/>
      <c r="K734" s="827"/>
    </row>
    <row r="735" spans="1:11">
      <c r="A735" s="827"/>
      <c r="B735" s="827"/>
      <c r="C735" s="827"/>
      <c r="D735" s="827"/>
      <c r="E735" s="827"/>
      <c r="F735" s="827"/>
      <c r="G735" s="827"/>
      <c r="H735" s="827"/>
      <c r="I735" s="827"/>
      <c r="J735" s="827"/>
      <c r="K735" s="827"/>
    </row>
    <row r="736" spans="1:11">
      <c r="A736" s="827"/>
      <c r="B736" s="827"/>
      <c r="C736" s="827"/>
      <c r="D736" s="827"/>
      <c r="E736" s="827"/>
      <c r="F736" s="827"/>
      <c r="G736" s="827"/>
      <c r="H736" s="827"/>
      <c r="I736" s="827"/>
      <c r="J736" s="827"/>
      <c r="K736" s="827"/>
    </row>
    <row r="737" spans="1:11">
      <c r="A737" s="827"/>
      <c r="B737" s="827"/>
      <c r="C737" s="827"/>
      <c r="D737" s="827"/>
      <c r="E737" s="827"/>
      <c r="F737" s="827"/>
      <c r="G737" s="827"/>
      <c r="H737" s="827"/>
      <c r="I737" s="827"/>
      <c r="J737" s="827"/>
      <c r="K737" s="827"/>
    </row>
    <row r="738" spans="1:11">
      <c r="A738" s="827"/>
      <c r="B738" s="827"/>
      <c r="C738" s="827"/>
      <c r="D738" s="827"/>
      <c r="E738" s="827"/>
      <c r="F738" s="827"/>
      <c r="G738" s="827"/>
      <c r="H738" s="827"/>
      <c r="I738" s="827"/>
      <c r="J738" s="827"/>
      <c r="K738" s="827"/>
    </row>
    <row r="739" spans="1:11">
      <c r="A739" s="827"/>
      <c r="B739" s="827"/>
      <c r="C739" s="827"/>
      <c r="D739" s="827"/>
      <c r="E739" s="827"/>
      <c r="F739" s="827"/>
      <c r="G739" s="827"/>
      <c r="H739" s="827"/>
      <c r="I739" s="827"/>
      <c r="J739" s="827"/>
      <c r="K739" s="827"/>
    </row>
    <row r="740" spans="1:11">
      <c r="A740" s="827"/>
      <c r="B740" s="827"/>
      <c r="C740" s="827"/>
      <c r="D740" s="827"/>
      <c r="E740" s="827"/>
      <c r="F740" s="827"/>
      <c r="G740" s="827"/>
      <c r="H740" s="827"/>
      <c r="I740" s="827"/>
      <c r="J740" s="827"/>
      <c r="K740" s="827"/>
    </row>
    <row r="741" spans="1:11">
      <c r="A741" s="827"/>
      <c r="B741" s="827"/>
      <c r="C741" s="827"/>
      <c r="D741" s="827"/>
      <c r="E741" s="827"/>
      <c r="F741" s="827"/>
      <c r="G741" s="827"/>
      <c r="H741" s="827"/>
      <c r="I741" s="827"/>
      <c r="J741" s="827"/>
      <c r="K741" s="827"/>
    </row>
    <row r="742" spans="1:11">
      <c r="A742" s="827"/>
      <c r="B742" s="827"/>
      <c r="C742" s="827"/>
      <c r="D742" s="827"/>
      <c r="E742" s="827"/>
      <c r="F742" s="827"/>
      <c r="G742" s="827"/>
      <c r="H742" s="827"/>
      <c r="I742" s="827"/>
      <c r="J742" s="827"/>
      <c r="K742" s="827"/>
    </row>
    <row r="743" spans="1:11">
      <c r="A743" s="827"/>
      <c r="B743" s="827"/>
      <c r="C743" s="827"/>
      <c r="D743" s="827"/>
      <c r="E743" s="827"/>
      <c r="F743" s="827"/>
      <c r="G743" s="827"/>
      <c r="H743" s="827"/>
      <c r="I743" s="827"/>
      <c r="J743" s="827"/>
      <c r="K743" s="827"/>
    </row>
    <row r="744" spans="1:11">
      <c r="A744" s="827"/>
      <c r="B744" s="827"/>
      <c r="C744" s="827"/>
      <c r="D744" s="827"/>
      <c r="E744" s="827"/>
      <c r="F744" s="827"/>
      <c r="G744" s="827"/>
      <c r="H744" s="827"/>
      <c r="I744" s="827"/>
      <c r="J744" s="827"/>
      <c r="K744" s="827"/>
    </row>
    <row r="745" spans="1:11">
      <c r="A745" s="827"/>
      <c r="B745" s="827"/>
      <c r="C745" s="827"/>
      <c r="D745" s="827"/>
      <c r="E745" s="827"/>
      <c r="F745" s="827"/>
      <c r="G745" s="827"/>
      <c r="H745" s="827"/>
      <c r="I745" s="827"/>
      <c r="J745" s="827"/>
      <c r="K745" s="827"/>
    </row>
    <row r="746" spans="1:11">
      <c r="A746" s="827"/>
      <c r="B746" s="827"/>
      <c r="C746" s="827"/>
      <c r="D746" s="827"/>
      <c r="E746" s="827"/>
      <c r="F746" s="827"/>
      <c r="G746" s="827"/>
      <c r="H746" s="827"/>
      <c r="I746" s="827"/>
      <c r="J746" s="827"/>
      <c r="K746" s="827"/>
    </row>
    <row r="747" spans="1:11">
      <c r="A747" s="827"/>
      <c r="B747" s="827"/>
      <c r="C747" s="827"/>
      <c r="D747" s="827"/>
      <c r="E747" s="827"/>
      <c r="F747" s="827"/>
      <c r="G747" s="827"/>
      <c r="H747" s="827"/>
      <c r="I747" s="827"/>
      <c r="J747" s="827"/>
      <c r="K747" s="827"/>
    </row>
    <row r="748" spans="1:11">
      <c r="A748" s="827"/>
      <c r="B748" s="827"/>
      <c r="C748" s="827"/>
      <c r="D748" s="827"/>
      <c r="E748" s="827"/>
      <c r="F748" s="827"/>
      <c r="G748" s="827"/>
      <c r="H748" s="827"/>
      <c r="I748" s="827"/>
      <c r="J748" s="827"/>
      <c r="K748" s="827"/>
    </row>
    <row r="749" spans="1:11">
      <c r="A749" s="827"/>
      <c r="B749" s="827"/>
      <c r="C749" s="827"/>
      <c r="D749" s="827"/>
      <c r="E749" s="827"/>
      <c r="F749" s="827"/>
      <c r="G749" s="827"/>
      <c r="H749" s="827"/>
      <c r="I749" s="827"/>
      <c r="J749" s="827"/>
      <c r="K749" s="827"/>
    </row>
    <row r="750" spans="1:11">
      <c r="A750" s="827"/>
      <c r="B750" s="827"/>
      <c r="C750" s="827"/>
      <c r="D750" s="827"/>
      <c r="E750" s="827"/>
      <c r="F750" s="827"/>
      <c r="G750" s="827"/>
      <c r="H750" s="827"/>
      <c r="I750" s="827"/>
      <c r="J750" s="827"/>
      <c r="K750" s="827"/>
    </row>
    <row r="751" spans="1:11">
      <c r="A751" s="827"/>
      <c r="B751" s="827"/>
      <c r="C751" s="827"/>
      <c r="D751" s="827"/>
      <c r="E751" s="827"/>
      <c r="F751" s="827"/>
      <c r="G751" s="827"/>
      <c r="H751" s="827"/>
      <c r="I751" s="827"/>
      <c r="J751" s="827"/>
      <c r="K751" s="827"/>
    </row>
    <row r="752" spans="1:11">
      <c r="A752" s="827"/>
      <c r="B752" s="827"/>
      <c r="C752" s="827"/>
      <c r="D752" s="827"/>
      <c r="E752" s="827"/>
      <c r="F752" s="827"/>
      <c r="G752" s="827"/>
      <c r="H752" s="827"/>
      <c r="I752" s="827"/>
      <c r="J752" s="827"/>
      <c r="K752" s="827"/>
    </row>
    <row r="753" spans="1:11">
      <c r="A753" s="827"/>
      <c r="B753" s="827"/>
      <c r="C753" s="827"/>
      <c r="D753" s="827"/>
      <c r="E753" s="827"/>
      <c r="F753" s="827"/>
      <c r="G753" s="827"/>
      <c r="H753" s="827"/>
      <c r="I753" s="827"/>
      <c r="J753" s="827"/>
      <c r="K753" s="827"/>
    </row>
    <row r="754" spans="1:11">
      <c r="A754" s="827"/>
      <c r="B754" s="827"/>
      <c r="C754" s="827"/>
      <c r="D754" s="827"/>
      <c r="E754" s="827"/>
      <c r="F754" s="827"/>
      <c r="G754" s="827"/>
      <c r="H754" s="827"/>
      <c r="I754" s="827"/>
      <c r="J754" s="827"/>
      <c r="K754" s="827"/>
    </row>
    <row r="755" spans="1:11">
      <c r="A755" s="827"/>
      <c r="B755" s="827"/>
      <c r="C755" s="827"/>
      <c r="D755" s="827"/>
      <c r="E755" s="827"/>
      <c r="F755" s="827"/>
      <c r="G755" s="827"/>
      <c r="H755" s="827"/>
      <c r="I755" s="827"/>
      <c r="J755" s="827"/>
      <c r="K755" s="827"/>
    </row>
    <row r="756" spans="1:11">
      <c r="A756" s="827"/>
      <c r="B756" s="827"/>
      <c r="C756" s="827"/>
      <c r="D756" s="827"/>
      <c r="E756" s="827"/>
      <c r="F756" s="827"/>
      <c r="G756" s="827"/>
      <c r="H756" s="827"/>
      <c r="I756" s="827"/>
      <c r="J756" s="827"/>
      <c r="K756" s="827"/>
    </row>
    <row r="757" spans="1:11">
      <c r="A757" s="827"/>
      <c r="B757" s="827"/>
      <c r="C757" s="827"/>
      <c r="D757" s="827"/>
      <c r="E757" s="827"/>
      <c r="F757" s="827"/>
      <c r="G757" s="827"/>
      <c r="H757" s="827"/>
      <c r="I757" s="827"/>
      <c r="J757" s="827"/>
      <c r="K757" s="827"/>
    </row>
    <row r="758" spans="1:11">
      <c r="A758" s="827"/>
      <c r="B758" s="827"/>
      <c r="C758" s="827"/>
      <c r="D758" s="827"/>
      <c r="E758" s="827"/>
      <c r="F758" s="827"/>
      <c r="G758" s="827"/>
      <c r="H758" s="827"/>
      <c r="I758" s="827"/>
      <c r="J758" s="827"/>
      <c r="K758" s="827"/>
    </row>
    <row r="759" spans="1:11">
      <c r="A759" s="827"/>
      <c r="B759" s="827"/>
      <c r="C759" s="827"/>
      <c r="D759" s="827"/>
      <c r="E759" s="827"/>
      <c r="F759" s="827"/>
      <c r="G759" s="827"/>
      <c r="H759" s="827"/>
      <c r="I759" s="827"/>
      <c r="J759" s="827"/>
      <c r="K759" s="827"/>
    </row>
    <row r="760" spans="1:11">
      <c r="A760" s="827"/>
      <c r="B760" s="827"/>
      <c r="C760" s="827"/>
      <c r="D760" s="827"/>
      <c r="E760" s="827"/>
      <c r="F760" s="827"/>
      <c r="G760" s="827"/>
      <c r="H760" s="827"/>
      <c r="I760" s="827"/>
      <c r="J760" s="827"/>
      <c r="K760" s="827"/>
    </row>
    <row r="761" spans="1:11">
      <c r="A761" s="827"/>
      <c r="B761" s="827"/>
      <c r="C761" s="827"/>
      <c r="D761" s="827"/>
      <c r="E761" s="827"/>
      <c r="F761" s="827"/>
      <c r="G761" s="827"/>
      <c r="H761" s="827"/>
      <c r="I761" s="827"/>
      <c r="J761" s="827"/>
      <c r="K761" s="827"/>
    </row>
    <row r="762" spans="1:11">
      <c r="A762" s="827"/>
      <c r="B762" s="827"/>
      <c r="C762" s="827"/>
      <c r="D762" s="827"/>
      <c r="E762" s="827"/>
      <c r="F762" s="827"/>
      <c r="G762" s="827"/>
      <c r="H762" s="827"/>
      <c r="I762" s="827"/>
      <c r="J762" s="827"/>
      <c r="K762" s="827"/>
    </row>
    <row r="763" spans="1:11">
      <c r="A763" s="827"/>
      <c r="B763" s="827"/>
      <c r="C763" s="827"/>
      <c r="D763" s="827"/>
      <c r="E763" s="827"/>
      <c r="F763" s="827"/>
      <c r="G763" s="827"/>
      <c r="H763" s="827"/>
      <c r="I763" s="827"/>
      <c r="J763" s="827"/>
      <c r="K763" s="827"/>
    </row>
    <row r="764" spans="1:11">
      <c r="A764" s="827"/>
      <c r="B764" s="827"/>
      <c r="C764" s="827"/>
      <c r="D764" s="827"/>
      <c r="E764" s="827"/>
      <c r="F764" s="827"/>
      <c r="G764" s="827"/>
      <c r="H764" s="827"/>
      <c r="I764" s="827"/>
      <c r="J764" s="827"/>
      <c r="K764" s="827"/>
    </row>
    <row r="765" spans="1:11">
      <c r="A765" s="827"/>
      <c r="B765" s="827"/>
      <c r="C765" s="827"/>
      <c r="D765" s="827"/>
      <c r="E765" s="827"/>
      <c r="F765" s="827"/>
      <c r="G765" s="827"/>
      <c r="H765" s="827"/>
      <c r="I765" s="827"/>
      <c r="J765" s="827"/>
      <c r="K765" s="827"/>
    </row>
    <row r="766" spans="1:11">
      <c r="A766" s="827"/>
      <c r="B766" s="827"/>
      <c r="C766" s="827"/>
      <c r="D766" s="827"/>
      <c r="E766" s="827"/>
      <c r="F766" s="827"/>
      <c r="G766" s="827"/>
      <c r="H766" s="827"/>
      <c r="I766" s="827"/>
      <c r="J766" s="827"/>
      <c r="K766" s="827"/>
    </row>
    <row r="767" spans="1:11">
      <c r="A767" s="827"/>
      <c r="B767" s="827"/>
      <c r="C767" s="827"/>
      <c r="D767" s="827"/>
      <c r="E767" s="827"/>
      <c r="F767" s="827"/>
      <c r="G767" s="827"/>
      <c r="H767" s="827"/>
      <c r="I767" s="827"/>
      <c r="J767" s="827"/>
      <c r="K767" s="827"/>
    </row>
    <row r="768" spans="1:11">
      <c r="A768" s="827"/>
      <c r="B768" s="827"/>
      <c r="C768" s="827"/>
      <c r="D768" s="827"/>
      <c r="E768" s="827"/>
      <c r="F768" s="827"/>
      <c r="G768" s="827"/>
      <c r="H768" s="827"/>
      <c r="I768" s="827"/>
      <c r="J768" s="827"/>
      <c r="K768" s="827"/>
    </row>
    <row r="769" spans="1:11">
      <c r="A769" s="827"/>
      <c r="B769" s="827"/>
      <c r="C769" s="827"/>
      <c r="D769" s="827"/>
      <c r="E769" s="827"/>
      <c r="F769" s="827"/>
      <c r="G769" s="827"/>
      <c r="H769" s="827"/>
      <c r="I769" s="827"/>
      <c r="J769" s="827"/>
      <c r="K769" s="827"/>
    </row>
    <row r="770" spans="1:11">
      <c r="A770" s="827"/>
      <c r="B770" s="827"/>
      <c r="C770" s="827"/>
      <c r="D770" s="827"/>
      <c r="E770" s="827"/>
      <c r="F770" s="827"/>
      <c r="G770" s="827"/>
      <c r="H770" s="827"/>
      <c r="I770" s="827"/>
      <c r="J770" s="827"/>
      <c r="K770" s="827"/>
    </row>
    <row r="771" spans="1:11">
      <c r="A771" s="827"/>
      <c r="B771" s="827"/>
      <c r="C771" s="827"/>
      <c r="D771" s="827"/>
      <c r="E771" s="827"/>
      <c r="F771" s="827"/>
      <c r="G771" s="827"/>
      <c r="H771" s="827"/>
      <c r="I771" s="827"/>
      <c r="J771" s="827"/>
      <c r="K771" s="827"/>
    </row>
    <row r="772" spans="1:11">
      <c r="A772" s="827"/>
      <c r="B772" s="827"/>
      <c r="C772" s="827"/>
      <c r="D772" s="827"/>
      <c r="E772" s="827"/>
      <c r="F772" s="827"/>
      <c r="G772" s="827"/>
      <c r="H772" s="827"/>
      <c r="I772" s="827"/>
      <c r="J772" s="827"/>
      <c r="K772" s="827"/>
    </row>
    <row r="773" spans="1:11">
      <c r="A773" s="827"/>
      <c r="B773" s="827"/>
      <c r="C773" s="827"/>
      <c r="D773" s="827"/>
      <c r="E773" s="827"/>
      <c r="F773" s="827"/>
      <c r="G773" s="827"/>
      <c r="H773" s="827"/>
      <c r="I773" s="827"/>
      <c r="J773" s="827"/>
      <c r="K773" s="827"/>
    </row>
    <row r="774" spans="1:11">
      <c r="A774" s="827"/>
      <c r="B774" s="827"/>
      <c r="C774" s="827"/>
      <c r="D774" s="827"/>
      <c r="E774" s="827"/>
      <c r="F774" s="827"/>
      <c r="G774" s="827"/>
      <c r="H774" s="827"/>
      <c r="I774" s="827"/>
      <c r="J774" s="827"/>
      <c r="K774" s="827"/>
    </row>
    <row r="775" spans="1:11">
      <c r="A775" s="827"/>
      <c r="B775" s="827"/>
      <c r="C775" s="827"/>
      <c r="D775" s="827"/>
      <c r="E775" s="827"/>
      <c r="F775" s="827"/>
      <c r="G775" s="827"/>
      <c r="H775" s="827"/>
      <c r="I775" s="827"/>
      <c r="J775" s="827"/>
      <c r="K775" s="827"/>
    </row>
    <row r="776" spans="1:11">
      <c r="A776" s="827"/>
      <c r="B776" s="827"/>
      <c r="C776" s="827"/>
      <c r="D776" s="827"/>
      <c r="E776" s="827"/>
      <c r="F776" s="827"/>
      <c r="G776" s="827"/>
      <c r="H776" s="827"/>
      <c r="I776" s="827"/>
      <c r="J776" s="827"/>
      <c r="K776" s="827"/>
    </row>
    <row r="777" spans="1:11">
      <c r="A777" s="827"/>
      <c r="B777" s="827"/>
      <c r="C777" s="827"/>
      <c r="D777" s="827"/>
      <c r="E777" s="827"/>
      <c r="F777" s="827"/>
      <c r="G777" s="827"/>
      <c r="H777" s="827"/>
      <c r="I777" s="827"/>
      <c r="J777" s="827"/>
      <c r="K777" s="827"/>
    </row>
    <row r="778" spans="1:11">
      <c r="A778" s="827"/>
      <c r="B778" s="827"/>
      <c r="C778" s="827"/>
      <c r="D778" s="827"/>
      <c r="E778" s="827"/>
      <c r="F778" s="827"/>
      <c r="G778" s="827"/>
      <c r="H778" s="827"/>
      <c r="I778" s="827"/>
      <c r="J778" s="827"/>
      <c r="K778" s="827"/>
    </row>
    <row r="779" spans="1:11">
      <c r="A779" s="827"/>
      <c r="B779" s="827"/>
      <c r="C779" s="827"/>
      <c r="D779" s="827"/>
      <c r="E779" s="827"/>
      <c r="F779" s="827"/>
      <c r="G779" s="827"/>
      <c r="H779" s="827"/>
      <c r="I779" s="827"/>
      <c r="J779" s="827"/>
      <c r="K779" s="827"/>
    </row>
    <row r="780" spans="1:11">
      <c r="A780" s="827"/>
      <c r="B780" s="827"/>
      <c r="C780" s="827"/>
      <c r="D780" s="827"/>
      <c r="E780" s="827"/>
      <c r="F780" s="827"/>
      <c r="G780" s="827"/>
      <c r="H780" s="827"/>
      <c r="I780" s="827"/>
      <c r="J780" s="827"/>
      <c r="K780" s="827"/>
    </row>
    <row r="781" spans="1:11">
      <c r="A781" s="827"/>
      <c r="B781" s="827"/>
      <c r="C781" s="827"/>
      <c r="D781" s="827"/>
      <c r="E781" s="827"/>
      <c r="F781" s="827"/>
      <c r="G781" s="827"/>
      <c r="H781" s="827"/>
      <c r="I781" s="827"/>
      <c r="J781" s="827"/>
      <c r="K781" s="827"/>
    </row>
    <row r="782" spans="1:11">
      <c r="A782" s="827"/>
      <c r="B782" s="827"/>
      <c r="C782" s="827"/>
      <c r="D782" s="827"/>
      <c r="E782" s="827"/>
      <c r="F782" s="827"/>
      <c r="G782" s="827"/>
      <c r="H782" s="827"/>
      <c r="I782" s="827"/>
      <c r="J782" s="827"/>
      <c r="K782" s="827"/>
    </row>
    <row r="783" spans="1:11">
      <c r="A783" s="827"/>
      <c r="B783" s="827"/>
      <c r="C783" s="827"/>
      <c r="D783" s="827"/>
      <c r="E783" s="827"/>
      <c r="F783" s="827"/>
      <c r="G783" s="827"/>
      <c r="H783" s="827"/>
      <c r="I783" s="827"/>
      <c r="J783" s="827"/>
      <c r="K783" s="827"/>
    </row>
    <row r="784" spans="1:11">
      <c r="A784" s="827"/>
      <c r="B784" s="827"/>
      <c r="C784" s="827"/>
      <c r="D784" s="827"/>
      <c r="E784" s="827"/>
      <c r="F784" s="827"/>
      <c r="G784" s="827"/>
      <c r="H784" s="827"/>
      <c r="I784" s="827"/>
      <c r="J784" s="827"/>
      <c r="K784" s="827"/>
    </row>
    <row r="785" spans="1:11">
      <c r="A785" s="827"/>
      <c r="B785" s="827"/>
      <c r="C785" s="827"/>
      <c r="D785" s="827"/>
      <c r="E785" s="827"/>
      <c r="F785" s="827"/>
      <c r="G785" s="827"/>
      <c r="H785" s="827"/>
      <c r="I785" s="827"/>
      <c r="J785" s="827"/>
      <c r="K785" s="827"/>
    </row>
    <row r="786" spans="1:11">
      <c r="A786" s="827"/>
      <c r="B786" s="827"/>
      <c r="C786" s="827"/>
      <c r="D786" s="827"/>
      <c r="E786" s="827"/>
      <c r="F786" s="827"/>
      <c r="G786" s="827"/>
      <c r="H786" s="827"/>
      <c r="I786" s="827"/>
      <c r="J786" s="827"/>
      <c r="K786" s="827"/>
    </row>
    <row r="787" spans="1:11">
      <c r="A787" s="827"/>
      <c r="B787" s="827"/>
      <c r="C787" s="827"/>
      <c r="D787" s="827"/>
      <c r="E787" s="827"/>
      <c r="F787" s="827"/>
      <c r="G787" s="827"/>
      <c r="H787" s="827"/>
      <c r="I787" s="827"/>
      <c r="J787" s="827"/>
      <c r="K787" s="827"/>
    </row>
    <row r="788" spans="1:11">
      <c r="A788" s="827"/>
      <c r="B788" s="827"/>
      <c r="C788" s="827"/>
      <c r="D788" s="827"/>
      <c r="E788" s="827"/>
      <c r="F788" s="827"/>
      <c r="G788" s="827"/>
      <c r="H788" s="827"/>
      <c r="I788" s="827"/>
      <c r="J788" s="827"/>
      <c r="K788" s="827"/>
    </row>
    <row r="789" spans="1:11">
      <c r="A789" s="827"/>
      <c r="B789" s="827"/>
      <c r="C789" s="827"/>
      <c r="D789" s="827"/>
      <c r="E789" s="827"/>
      <c r="F789" s="827"/>
      <c r="G789" s="827"/>
      <c r="H789" s="827"/>
      <c r="I789" s="827"/>
      <c r="J789" s="827"/>
      <c r="K789" s="827"/>
    </row>
    <row r="790" spans="1:11">
      <c r="A790" s="827"/>
      <c r="B790" s="827"/>
      <c r="C790" s="827"/>
      <c r="D790" s="827"/>
      <c r="E790" s="827"/>
      <c r="F790" s="827"/>
      <c r="G790" s="827"/>
      <c r="H790" s="827"/>
      <c r="I790" s="827"/>
      <c r="J790" s="827"/>
      <c r="K790" s="827"/>
    </row>
    <row r="791" spans="1:11">
      <c r="A791" s="827"/>
      <c r="B791" s="827"/>
      <c r="C791" s="827"/>
      <c r="D791" s="827"/>
      <c r="E791" s="827"/>
      <c r="F791" s="827"/>
      <c r="G791" s="827"/>
      <c r="H791" s="827"/>
      <c r="I791" s="827"/>
      <c r="J791" s="827"/>
      <c r="K791" s="827"/>
    </row>
    <row r="792" spans="1:11">
      <c r="A792" s="827"/>
      <c r="B792" s="827"/>
      <c r="C792" s="827"/>
      <c r="D792" s="827"/>
      <c r="E792" s="827"/>
      <c r="F792" s="827"/>
      <c r="G792" s="827"/>
      <c r="H792" s="827"/>
      <c r="I792" s="827"/>
      <c r="J792" s="827"/>
      <c r="K792" s="827"/>
    </row>
    <row r="793" spans="1:11">
      <c r="A793" s="827"/>
      <c r="B793" s="827"/>
      <c r="C793" s="827"/>
      <c r="D793" s="827"/>
      <c r="E793" s="827"/>
      <c r="F793" s="827"/>
      <c r="G793" s="827"/>
      <c r="H793" s="827"/>
      <c r="I793" s="827"/>
      <c r="J793" s="827"/>
      <c r="K793" s="827"/>
    </row>
    <row r="794" spans="1:11">
      <c r="A794" s="827"/>
      <c r="B794" s="827"/>
      <c r="C794" s="827"/>
      <c r="D794" s="827"/>
      <c r="E794" s="827"/>
      <c r="F794" s="827"/>
      <c r="G794" s="827"/>
      <c r="H794" s="827"/>
      <c r="I794" s="827"/>
      <c r="J794" s="827"/>
      <c r="K794" s="827"/>
    </row>
    <row r="795" spans="1:11">
      <c r="A795" s="827"/>
      <c r="B795" s="827"/>
      <c r="C795" s="827"/>
      <c r="D795" s="827"/>
      <c r="E795" s="827"/>
      <c r="F795" s="827"/>
      <c r="G795" s="827"/>
      <c r="H795" s="827"/>
      <c r="I795" s="827"/>
      <c r="J795" s="827"/>
      <c r="K795" s="827"/>
    </row>
    <row r="796" spans="1:11">
      <c r="A796" s="827"/>
      <c r="B796" s="827"/>
      <c r="C796" s="827"/>
      <c r="D796" s="827"/>
      <c r="E796" s="827"/>
      <c r="F796" s="827"/>
      <c r="G796" s="827"/>
      <c r="H796" s="827"/>
      <c r="I796" s="827"/>
      <c r="J796" s="827"/>
      <c r="K796" s="827"/>
    </row>
    <row r="797" spans="1:11">
      <c r="A797" s="827"/>
      <c r="B797" s="827"/>
      <c r="C797" s="827"/>
      <c r="D797" s="827"/>
      <c r="E797" s="827"/>
      <c r="F797" s="827"/>
      <c r="G797" s="827"/>
      <c r="H797" s="827"/>
      <c r="I797" s="827"/>
      <c r="J797" s="827"/>
      <c r="K797" s="827"/>
    </row>
    <row r="798" spans="1:11">
      <c r="A798" s="827"/>
      <c r="B798" s="827"/>
      <c r="C798" s="827"/>
      <c r="D798" s="827"/>
      <c r="E798" s="827"/>
      <c r="F798" s="827"/>
      <c r="G798" s="827"/>
      <c r="H798" s="827"/>
      <c r="I798" s="827"/>
      <c r="J798" s="827"/>
      <c r="K798" s="827"/>
    </row>
    <row r="799" spans="1:11">
      <c r="A799" s="827"/>
      <c r="B799" s="827"/>
      <c r="C799" s="827"/>
      <c r="D799" s="827"/>
      <c r="E799" s="827"/>
      <c r="F799" s="827"/>
      <c r="G799" s="827"/>
      <c r="H799" s="827"/>
      <c r="I799" s="827"/>
      <c r="J799" s="827"/>
      <c r="K799" s="827"/>
    </row>
    <row r="800" spans="1:11">
      <c r="A800" s="827"/>
      <c r="B800" s="827"/>
      <c r="C800" s="827"/>
      <c r="D800" s="827"/>
      <c r="E800" s="827"/>
      <c r="F800" s="827"/>
      <c r="G800" s="827"/>
      <c r="H800" s="827"/>
      <c r="I800" s="827"/>
      <c r="J800" s="827"/>
      <c r="K800" s="827"/>
    </row>
    <row r="801" spans="1:11">
      <c r="A801" s="827"/>
      <c r="B801" s="827"/>
      <c r="C801" s="827"/>
      <c r="D801" s="827"/>
      <c r="E801" s="827"/>
      <c r="F801" s="827"/>
      <c r="G801" s="827"/>
      <c r="H801" s="827"/>
      <c r="I801" s="827"/>
      <c r="J801" s="827"/>
      <c r="K801" s="827"/>
    </row>
    <row r="802" spans="1:11">
      <c r="A802" s="827"/>
      <c r="B802" s="827"/>
      <c r="C802" s="827"/>
      <c r="D802" s="827"/>
      <c r="E802" s="827"/>
      <c r="F802" s="827"/>
      <c r="G802" s="827"/>
      <c r="H802" s="827"/>
      <c r="I802" s="827"/>
      <c r="J802" s="827"/>
      <c r="K802" s="827"/>
    </row>
    <row r="803" spans="1:11">
      <c r="A803" s="827"/>
      <c r="B803" s="827"/>
      <c r="C803" s="827"/>
      <c r="D803" s="827"/>
      <c r="E803" s="827"/>
      <c r="F803" s="827"/>
      <c r="G803" s="827"/>
      <c r="H803" s="827"/>
      <c r="I803" s="827"/>
      <c r="J803" s="827"/>
      <c r="K803" s="827"/>
    </row>
    <row r="804" spans="1:11">
      <c r="A804" s="827"/>
      <c r="B804" s="827"/>
      <c r="C804" s="827"/>
      <c r="D804" s="827"/>
      <c r="E804" s="827"/>
      <c r="F804" s="827"/>
      <c r="G804" s="827"/>
      <c r="H804" s="827"/>
      <c r="I804" s="827"/>
      <c r="J804" s="827"/>
      <c r="K804" s="827"/>
    </row>
    <row r="805" spans="1:11">
      <c r="A805" s="827"/>
      <c r="B805" s="827"/>
      <c r="C805" s="827"/>
      <c r="D805" s="827"/>
      <c r="E805" s="827"/>
      <c r="F805" s="827"/>
      <c r="G805" s="827"/>
      <c r="H805" s="827"/>
      <c r="I805" s="827"/>
      <c r="J805" s="827"/>
      <c r="K805" s="827"/>
    </row>
    <row r="806" spans="1:11">
      <c r="A806" s="827"/>
      <c r="B806" s="827"/>
      <c r="C806" s="827"/>
      <c r="D806" s="827"/>
      <c r="E806" s="827"/>
      <c r="F806" s="827"/>
      <c r="G806" s="827"/>
      <c r="H806" s="827"/>
      <c r="I806" s="827"/>
      <c r="J806" s="827"/>
      <c r="K806" s="827"/>
    </row>
    <row r="807" spans="1:11">
      <c r="A807" s="827"/>
      <c r="B807" s="827"/>
      <c r="C807" s="827"/>
      <c r="D807" s="827"/>
      <c r="E807" s="827"/>
      <c r="F807" s="827"/>
      <c r="G807" s="827"/>
      <c r="H807" s="827"/>
      <c r="I807" s="827"/>
      <c r="J807" s="827"/>
      <c r="K807" s="827"/>
    </row>
    <row r="808" spans="1:11">
      <c r="A808" s="827"/>
      <c r="B808" s="827"/>
      <c r="C808" s="827"/>
      <c r="D808" s="827"/>
      <c r="E808" s="827"/>
      <c r="F808" s="827"/>
      <c r="G808" s="827"/>
      <c r="H808" s="827"/>
      <c r="I808" s="827"/>
      <c r="J808" s="827"/>
      <c r="K808" s="827"/>
    </row>
    <row r="809" spans="1:11">
      <c r="A809" s="827"/>
      <c r="B809" s="827"/>
      <c r="C809" s="827"/>
      <c r="D809" s="827"/>
      <c r="E809" s="827"/>
      <c r="F809" s="827"/>
      <c r="G809" s="827"/>
      <c r="H809" s="827"/>
      <c r="I809" s="827"/>
      <c r="J809" s="827"/>
      <c r="K809" s="827"/>
    </row>
    <row r="810" spans="1:11">
      <c r="A810" s="827"/>
      <c r="B810" s="827"/>
      <c r="C810" s="827"/>
      <c r="D810" s="827"/>
      <c r="E810" s="827"/>
      <c r="F810" s="827"/>
      <c r="G810" s="827"/>
      <c r="H810" s="827"/>
      <c r="I810" s="827"/>
      <c r="J810" s="827"/>
      <c r="K810" s="827"/>
    </row>
    <row r="811" spans="1:11">
      <c r="A811" s="827"/>
      <c r="B811" s="827"/>
      <c r="C811" s="827"/>
      <c r="D811" s="827"/>
      <c r="E811" s="827"/>
      <c r="F811" s="827"/>
      <c r="G811" s="827"/>
      <c r="H811" s="827"/>
      <c r="I811" s="827"/>
      <c r="J811" s="827"/>
      <c r="K811" s="827"/>
    </row>
    <row r="812" spans="1:11">
      <c r="A812" s="827"/>
      <c r="B812" s="827"/>
      <c r="C812" s="827"/>
      <c r="D812" s="827"/>
      <c r="E812" s="827"/>
      <c r="F812" s="827"/>
      <c r="G812" s="827"/>
      <c r="H812" s="827"/>
      <c r="I812" s="827"/>
      <c r="J812" s="827"/>
      <c r="K812" s="827"/>
    </row>
    <row r="813" spans="1:11">
      <c r="A813" s="827"/>
      <c r="B813" s="827"/>
      <c r="C813" s="827"/>
      <c r="D813" s="827"/>
      <c r="E813" s="827"/>
      <c r="F813" s="827"/>
      <c r="G813" s="827"/>
      <c r="H813" s="827"/>
      <c r="I813" s="827"/>
      <c r="J813" s="827"/>
      <c r="K813" s="827"/>
    </row>
    <row r="814" spans="1:11">
      <c r="A814" s="827"/>
      <c r="B814" s="827"/>
      <c r="C814" s="827"/>
      <c r="D814" s="827"/>
      <c r="E814" s="827"/>
      <c r="F814" s="827"/>
      <c r="G814" s="827"/>
      <c r="H814" s="827"/>
      <c r="I814" s="827"/>
      <c r="J814" s="827"/>
      <c r="K814" s="827"/>
    </row>
    <row r="815" spans="1:11">
      <c r="A815" s="827"/>
      <c r="B815" s="827"/>
      <c r="C815" s="827"/>
      <c r="D815" s="827"/>
      <c r="E815" s="827"/>
      <c r="F815" s="827"/>
      <c r="G815" s="827"/>
      <c r="H815" s="827"/>
      <c r="I815" s="827"/>
      <c r="J815" s="827"/>
      <c r="K815" s="827"/>
    </row>
    <row r="816" spans="1:11">
      <c r="A816" s="827"/>
      <c r="B816" s="827"/>
      <c r="C816" s="827"/>
      <c r="D816" s="827"/>
      <c r="E816" s="827"/>
      <c r="F816" s="827"/>
      <c r="G816" s="827"/>
      <c r="H816" s="827"/>
      <c r="I816" s="827"/>
      <c r="J816" s="827"/>
      <c r="K816" s="827"/>
    </row>
    <row r="817" spans="1:11">
      <c r="A817" s="827"/>
      <c r="B817" s="827"/>
      <c r="C817" s="827"/>
      <c r="D817" s="827"/>
      <c r="E817" s="827"/>
      <c r="F817" s="827"/>
      <c r="G817" s="827"/>
      <c r="H817" s="827"/>
      <c r="I817" s="827"/>
      <c r="J817" s="827"/>
      <c r="K817" s="827"/>
    </row>
    <row r="818" spans="1:11">
      <c r="A818" s="827"/>
      <c r="B818" s="827"/>
      <c r="C818" s="827"/>
      <c r="D818" s="827"/>
      <c r="E818" s="827"/>
      <c r="F818" s="827"/>
      <c r="G818" s="827"/>
      <c r="H818" s="827"/>
      <c r="I818" s="827"/>
      <c r="J818" s="827"/>
      <c r="K818" s="827"/>
    </row>
    <row r="819" spans="1:11">
      <c r="A819" s="827"/>
      <c r="B819" s="827"/>
      <c r="C819" s="827"/>
      <c r="D819" s="827"/>
      <c r="E819" s="827"/>
      <c r="F819" s="827"/>
      <c r="G819" s="827"/>
      <c r="H819" s="827"/>
      <c r="I819" s="827"/>
      <c r="J819" s="827"/>
      <c r="K819" s="827"/>
    </row>
    <row r="820" spans="1:11">
      <c r="A820" s="827"/>
      <c r="B820" s="827"/>
      <c r="C820" s="827"/>
      <c r="D820" s="827"/>
      <c r="E820" s="827"/>
      <c r="F820" s="827"/>
      <c r="G820" s="827"/>
      <c r="H820" s="827"/>
      <c r="I820" s="827"/>
      <c r="J820" s="827"/>
      <c r="K820" s="827"/>
    </row>
    <row r="821" spans="1:11">
      <c r="A821" s="827"/>
      <c r="B821" s="827"/>
      <c r="C821" s="827"/>
      <c r="D821" s="827"/>
      <c r="E821" s="827"/>
      <c r="F821" s="827"/>
      <c r="G821" s="827"/>
      <c r="H821" s="827"/>
      <c r="I821" s="827"/>
      <c r="J821" s="827"/>
      <c r="K821" s="827"/>
    </row>
    <row r="822" spans="1:11">
      <c r="A822" s="827"/>
      <c r="B822" s="827"/>
      <c r="C822" s="827"/>
      <c r="D822" s="827"/>
      <c r="E822" s="827"/>
      <c r="F822" s="827"/>
      <c r="G822" s="827"/>
      <c r="H822" s="827"/>
      <c r="I822" s="827"/>
      <c r="J822" s="827"/>
      <c r="K822" s="827"/>
    </row>
    <row r="823" spans="1:11">
      <c r="A823" s="827"/>
      <c r="B823" s="827"/>
      <c r="C823" s="827"/>
      <c r="D823" s="827"/>
      <c r="E823" s="827"/>
      <c r="F823" s="827"/>
      <c r="G823" s="827"/>
      <c r="H823" s="827"/>
      <c r="I823" s="827"/>
      <c r="J823" s="827"/>
      <c r="K823" s="827"/>
    </row>
    <row r="824" spans="1:11">
      <c r="A824" s="827"/>
      <c r="B824" s="827"/>
      <c r="C824" s="827"/>
      <c r="D824" s="827"/>
      <c r="E824" s="827"/>
      <c r="F824" s="827"/>
      <c r="G824" s="827"/>
      <c r="H824" s="827"/>
      <c r="I824" s="827"/>
      <c r="J824" s="827"/>
      <c r="K824" s="827"/>
    </row>
    <row r="825" spans="1:11">
      <c r="A825" s="827"/>
      <c r="B825" s="827"/>
      <c r="C825" s="827"/>
      <c r="D825" s="827"/>
      <c r="E825" s="827"/>
      <c r="F825" s="827"/>
      <c r="G825" s="827"/>
      <c r="H825" s="827"/>
      <c r="I825" s="827"/>
      <c r="J825" s="827"/>
      <c r="K825" s="827"/>
    </row>
    <row r="826" spans="1:11">
      <c r="A826" s="827"/>
      <c r="B826" s="827"/>
      <c r="C826" s="827"/>
      <c r="D826" s="827"/>
      <c r="E826" s="827"/>
      <c r="F826" s="827"/>
      <c r="G826" s="827"/>
      <c r="H826" s="827"/>
      <c r="I826" s="827"/>
      <c r="J826" s="827"/>
      <c r="K826" s="827"/>
    </row>
    <row r="827" spans="1:11">
      <c r="A827" s="827"/>
      <c r="B827" s="827"/>
      <c r="C827" s="827"/>
      <c r="D827" s="827"/>
      <c r="E827" s="827"/>
      <c r="F827" s="827"/>
      <c r="G827" s="827"/>
      <c r="H827" s="827"/>
      <c r="I827" s="827"/>
      <c r="J827" s="827"/>
      <c r="K827" s="827"/>
    </row>
    <row r="828" spans="1:11">
      <c r="A828" s="827"/>
      <c r="B828" s="827"/>
      <c r="C828" s="827"/>
      <c r="D828" s="827"/>
      <c r="E828" s="827"/>
      <c r="F828" s="827"/>
      <c r="G828" s="827"/>
      <c r="H828" s="827"/>
      <c r="I828" s="827"/>
      <c r="J828" s="827"/>
      <c r="K828" s="827"/>
    </row>
    <row r="829" spans="1:11">
      <c r="A829" s="827"/>
      <c r="B829" s="827"/>
      <c r="C829" s="827"/>
      <c r="D829" s="827"/>
      <c r="E829" s="827"/>
      <c r="F829" s="827"/>
      <c r="G829" s="827"/>
      <c r="H829" s="827"/>
      <c r="I829" s="827"/>
      <c r="J829" s="827"/>
      <c r="K829" s="827"/>
    </row>
    <row r="830" spans="1:11">
      <c r="A830" s="827"/>
      <c r="B830" s="827"/>
      <c r="C830" s="827"/>
      <c r="D830" s="827"/>
      <c r="E830" s="827"/>
      <c r="F830" s="827"/>
      <c r="G830" s="827"/>
      <c r="H830" s="827"/>
      <c r="I830" s="827"/>
      <c r="J830" s="827"/>
      <c r="K830" s="827"/>
    </row>
    <row r="831" spans="1:11">
      <c r="A831" s="827"/>
      <c r="B831" s="827"/>
      <c r="C831" s="827"/>
      <c r="D831" s="827"/>
      <c r="E831" s="827"/>
      <c r="F831" s="827"/>
      <c r="G831" s="827"/>
      <c r="H831" s="827"/>
      <c r="I831" s="827"/>
      <c r="J831" s="827"/>
      <c r="K831" s="827"/>
    </row>
    <row r="832" spans="1:11">
      <c r="A832" s="827"/>
      <c r="B832" s="827"/>
      <c r="C832" s="827"/>
      <c r="D832" s="827"/>
      <c r="E832" s="827"/>
      <c r="F832" s="827"/>
      <c r="G832" s="827"/>
      <c r="H832" s="827"/>
      <c r="I832" s="827"/>
      <c r="J832" s="827"/>
      <c r="K832" s="827"/>
    </row>
    <row r="833" spans="1:11">
      <c r="A833" s="827"/>
      <c r="B833" s="827"/>
      <c r="C833" s="827"/>
      <c r="D833" s="827"/>
      <c r="E833" s="827"/>
      <c r="F833" s="827"/>
      <c r="G833" s="827"/>
      <c r="H833" s="827"/>
      <c r="I833" s="827"/>
      <c r="J833" s="827"/>
      <c r="K833" s="827"/>
    </row>
    <row r="834" spans="1:11">
      <c r="A834" s="827"/>
      <c r="B834" s="827"/>
      <c r="C834" s="827"/>
      <c r="D834" s="827"/>
      <c r="E834" s="827"/>
      <c r="F834" s="827"/>
      <c r="G834" s="827"/>
      <c r="H834" s="827"/>
      <c r="I834" s="827"/>
      <c r="J834" s="827"/>
      <c r="K834" s="827"/>
    </row>
    <row r="835" spans="1:11">
      <c r="A835" s="827"/>
      <c r="B835" s="827"/>
      <c r="C835" s="827"/>
      <c r="D835" s="827"/>
      <c r="E835" s="827"/>
      <c r="F835" s="827"/>
      <c r="G835" s="827"/>
      <c r="H835" s="827"/>
      <c r="I835" s="827"/>
      <c r="J835" s="827"/>
      <c r="K835" s="827"/>
    </row>
    <row r="836" spans="1:11">
      <c r="A836" s="827"/>
      <c r="B836" s="827"/>
      <c r="C836" s="827"/>
      <c r="D836" s="827"/>
      <c r="E836" s="827"/>
      <c r="F836" s="827"/>
      <c r="G836" s="827"/>
      <c r="H836" s="827"/>
      <c r="I836" s="827"/>
      <c r="J836" s="827"/>
      <c r="K836" s="827"/>
    </row>
    <row r="837" spans="1:11">
      <c r="A837" s="827"/>
      <c r="B837" s="827"/>
      <c r="C837" s="827"/>
      <c r="D837" s="827"/>
      <c r="E837" s="827"/>
      <c r="F837" s="827"/>
      <c r="G837" s="827"/>
      <c r="H837" s="827"/>
      <c r="I837" s="827"/>
      <c r="J837" s="827"/>
      <c r="K837" s="827"/>
    </row>
    <row r="838" spans="1:11">
      <c r="A838" s="827"/>
      <c r="B838" s="827"/>
      <c r="C838" s="827"/>
      <c r="D838" s="827"/>
      <c r="E838" s="827"/>
      <c r="F838" s="827"/>
      <c r="G838" s="827"/>
      <c r="H838" s="827"/>
      <c r="I838" s="827"/>
      <c r="J838" s="827"/>
      <c r="K838" s="827"/>
    </row>
    <row r="839" spans="1:11">
      <c r="A839" s="827"/>
      <c r="B839" s="827"/>
      <c r="C839" s="827"/>
      <c r="D839" s="827"/>
      <c r="E839" s="827"/>
      <c r="F839" s="827"/>
      <c r="G839" s="827"/>
      <c r="H839" s="827"/>
      <c r="I839" s="827"/>
      <c r="J839" s="827"/>
      <c r="K839" s="827"/>
    </row>
    <row r="840" spans="1:11">
      <c r="A840" s="827"/>
      <c r="B840" s="827"/>
      <c r="C840" s="827"/>
      <c r="D840" s="827"/>
      <c r="E840" s="827"/>
      <c r="F840" s="827"/>
      <c r="G840" s="827"/>
      <c r="H840" s="827"/>
      <c r="I840" s="827"/>
      <c r="J840" s="827"/>
      <c r="K840" s="827"/>
    </row>
    <row r="841" spans="1:11">
      <c r="A841" s="827"/>
      <c r="B841" s="827"/>
      <c r="C841" s="827"/>
      <c r="D841" s="827"/>
      <c r="E841" s="827"/>
      <c r="F841" s="827"/>
      <c r="G841" s="827"/>
      <c r="H841" s="827"/>
      <c r="I841" s="827"/>
      <c r="J841" s="827"/>
      <c r="K841" s="827"/>
    </row>
    <row r="842" spans="1:11">
      <c r="A842" s="827"/>
      <c r="B842" s="827"/>
      <c r="C842" s="827"/>
      <c r="D842" s="827"/>
      <c r="E842" s="827"/>
      <c r="F842" s="827"/>
      <c r="G842" s="827"/>
      <c r="H842" s="827"/>
      <c r="I842" s="827"/>
      <c r="J842" s="827"/>
      <c r="K842" s="827"/>
    </row>
    <row r="843" spans="1:11">
      <c r="A843" s="827"/>
      <c r="B843" s="827"/>
      <c r="C843" s="827"/>
      <c r="D843" s="827"/>
      <c r="E843" s="827"/>
      <c r="F843" s="827"/>
      <c r="G843" s="827"/>
      <c r="H843" s="827"/>
      <c r="I843" s="827"/>
      <c r="J843" s="827"/>
      <c r="K843" s="827"/>
    </row>
    <row r="844" spans="1:11">
      <c r="A844" s="827"/>
      <c r="B844" s="827"/>
      <c r="C844" s="827"/>
      <c r="D844" s="827"/>
      <c r="E844" s="827"/>
      <c r="F844" s="827"/>
      <c r="G844" s="827"/>
      <c r="H844" s="827"/>
      <c r="I844" s="827"/>
      <c r="J844" s="827"/>
      <c r="K844" s="827"/>
    </row>
    <row r="845" spans="1:11">
      <c r="A845" s="827"/>
      <c r="B845" s="827"/>
      <c r="C845" s="827"/>
      <c r="D845" s="827"/>
      <c r="E845" s="827"/>
      <c r="F845" s="827"/>
      <c r="G845" s="827"/>
      <c r="H845" s="827"/>
      <c r="I845" s="827"/>
      <c r="J845" s="827"/>
      <c r="K845" s="827"/>
    </row>
    <row r="846" spans="1:11">
      <c r="A846" s="827"/>
      <c r="B846" s="827"/>
      <c r="C846" s="827"/>
      <c r="D846" s="827"/>
      <c r="E846" s="827"/>
      <c r="F846" s="827"/>
      <c r="G846" s="827"/>
      <c r="H846" s="827"/>
      <c r="I846" s="827"/>
      <c r="J846" s="827"/>
      <c r="K846" s="827"/>
    </row>
    <row r="847" spans="1:11">
      <c r="A847" s="827"/>
      <c r="B847" s="827"/>
      <c r="C847" s="827"/>
      <c r="D847" s="827"/>
      <c r="E847" s="827"/>
      <c r="F847" s="827"/>
      <c r="G847" s="827"/>
      <c r="H847" s="827"/>
      <c r="I847" s="827"/>
      <c r="J847" s="827"/>
      <c r="K847" s="827"/>
    </row>
    <row r="848" spans="1:11">
      <c r="A848" s="827"/>
      <c r="B848" s="827"/>
      <c r="C848" s="827"/>
      <c r="D848" s="827"/>
      <c r="E848" s="827"/>
      <c r="F848" s="827"/>
      <c r="G848" s="827"/>
      <c r="H848" s="827"/>
      <c r="I848" s="827"/>
      <c r="J848" s="827"/>
      <c r="K848" s="827"/>
    </row>
    <row r="849" spans="1:11">
      <c r="A849" s="827"/>
      <c r="B849" s="827"/>
      <c r="C849" s="827"/>
      <c r="D849" s="827"/>
      <c r="E849" s="827"/>
      <c r="F849" s="827"/>
      <c r="G849" s="827"/>
      <c r="H849" s="827"/>
      <c r="I849" s="827"/>
      <c r="J849" s="827"/>
      <c r="K849" s="827"/>
    </row>
    <row r="850" spans="1:11">
      <c r="A850" s="827"/>
      <c r="B850" s="827"/>
      <c r="C850" s="827"/>
      <c r="D850" s="827"/>
      <c r="E850" s="827"/>
      <c r="F850" s="827"/>
      <c r="G850" s="827"/>
      <c r="H850" s="827"/>
      <c r="I850" s="827"/>
      <c r="J850" s="827"/>
      <c r="K850" s="827"/>
    </row>
    <row r="851" spans="1:11">
      <c r="A851" s="827"/>
      <c r="B851" s="827"/>
      <c r="C851" s="827"/>
      <c r="D851" s="827"/>
      <c r="E851" s="827"/>
      <c r="F851" s="827"/>
      <c r="G851" s="827"/>
      <c r="H851" s="827"/>
      <c r="I851" s="827"/>
      <c r="J851" s="827"/>
      <c r="K851" s="827"/>
    </row>
    <row r="852" spans="1:11">
      <c r="A852" s="827"/>
      <c r="B852" s="827"/>
      <c r="C852" s="827"/>
      <c r="D852" s="827"/>
      <c r="E852" s="827"/>
      <c r="F852" s="827"/>
      <c r="G852" s="827"/>
      <c r="H852" s="827"/>
      <c r="I852" s="827"/>
      <c r="J852" s="827"/>
      <c r="K852" s="827"/>
    </row>
    <row r="853" spans="1:11">
      <c r="A853" s="827"/>
      <c r="B853" s="827"/>
      <c r="C853" s="827"/>
      <c r="D853" s="827"/>
      <c r="E853" s="827"/>
      <c r="F853" s="827"/>
      <c r="G853" s="827"/>
      <c r="H853" s="827"/>
      <c r="I853" s="827"/>
      <c r="J853" s="827"/>
      <c r="K853" s="827"/>
    </row>
    <row r="854" spans="1:11">
      <c r="A854" s="827"/>
      <c r="B854" s="827"/>
      <c r="C854" s="827"/>
      <c r="D854" s="827"/>
      <c r="E854" s="827"/>
      <c r="F854" s="827"/>
      <c r="G854" s="827"/>
      <c r="H854" s="827"/>
      <c r="I854" s="827"/>
      <c r="J854" s="827"/>
      <c r="K854" s="827"/>
    </row>
    <row r="855" spans="1:11">
      <c r="A855" s="827"/>
      <c r="B855" s="827"/>
      <c r="C855" s="827"/>
      <c r="D855" s="827"/>
      <c r="E855" s="827"/>
      <c r="F855" s="827"/>
      <c r="G855" s="827"/>
      <c r="H855" s="827"/>
      <c r="I855" s="827"/>
      <c r="J855" s="827"/>
      <c r="K855" s="827"/>
    </row>
    <row r="856" spans="1:11">
      <c r="A856" s="827"/>
      <c r="B856" s="827"/>
      <c r="C856" s="827"/>
      <c r="D856" s="827"/>
      <c r="E856" s="827"/>
      <c r="F856" s="827"/>
      <c r="G856" s="827"/>
      <c r="H856" s="827"/>
      <c r="I856" s="827"/>
      <c r="J856" s="827"/>
      <c r="K856" s="827"/>
    </row>
    <row r="857" spans="1:11">
      <c r="A857" s="827"/>
      <c r="B857" s="827"/>
      <c r="C857" s="827"/>
      <c r="D857" s="827"/>
      <c r="E857" s="827"/>
      <c r="F857" s="827"/>
      <c r="G857" s="827"/>
      <c r="H857" s="827"/>
      <c r="I857" s="827"/>
      <c r="J857" s="827"/>
      <c r="K857" s="827"/>
    </row>
    <row r="858" spans="1:11">
      <c r="A858" s="827"/>
      <c r="B858" s="827"/>
      <c r="C858" s="827"/>
      <c r="D858" s="827"/>
      <c r="E858" s="827"/>
      <c r="F858" s="827"/>
      <c r="G858" s="827"/>
      <c r="H858" s="827"/>
      <c r="I858" s="827"/>
      <c r="J858" s="827"/>
      <c r="K858" s="827"/>
    </row>
    <row r="859" spans="1:11">
      <c r="A859" s="827"/>
      <c r="B859" s="827"/>
      <c r="C859" s="827"/>
      <c r="D859" s="827"/>
      <c r="E859" s="827"/>
      <c r="F859" s="827"/>
      <c r="G859" s="827"/>
      <c r="H859" s="827"/>
      <c r="I859" s="827"/>
      <c r="J859" s="827"/>
      <c r="K859" s="827"/>
    </row>
    <row r="860" spans="1:11">
      <c r="A860" s="827"/>
      <c r="B860" s="827"/>
      <c r="C860" s="827"/>
      <c r="D860" s="827"/>
      <c r="E860" s="827"/>
      <c r="F860" s="827"/>
      <c r="G860" s="827"/>
      <c r="H860" s="827"/>
      <c r="I860" s="827"/>
      <c r="J860" s="827"/>
      <c r="K860" s="827"/>
    </row>
    <row r="861" spans="1:11">
      <c r="A861" s="827"/>
      <c r="B861" s="827"/>
      <c r="C861" s="827"/>
      <c r="D861" s="827"/>
      <c r="E861" s="827"/>
      <c r="F861" s="827"/>
      <c r="G861" s="827"/>
      <c r="H861" s="827"/>
      <c r="I861" s="827"/>
      <c r="J861" s="827"/>
      <c r="K861" s="827"/>
    </row>
    <row r="862" spans="1:11">
      <c r="A862" s="827"/>
      <c r="B862" s="827"/>
      <c r="C862" s="827"/>
      <c r="D862" s="827"/>
      <c r="E862" s="827"/>
      <c r="F862" s="827"/>
      <c r="G862" s="827"/>
      <c r="H862" s="827"/>
      <c r="I862" s="827"/>
      <c r="J862" s="827"/>
      <c r="K862" s="827"/>
    </row>
    <row r="863" spans="1:11">
      <c r="A863" s="827"/>
      <c r="B863" s="827"/>
      <c r="C863" s="827"/>
      <c r="D863" s="827"/>
      <c r="E863" s="827"/>
      <c r="F863" s="827"/>
      <c r="G863" s="827"/>
      <c r="H863" s="827"/>
      <c r="I863" s="827"/>
      <c r="J863" s="827"/>
      <c r="K863" s="827"/>
    </row>
    <row r="864" spans="1:11">
      <c r="A864" s="827"/>
      <c r="B864" s="827"/>
      <c r="C864" s="827"/>
      <c r="D864" s="827"/>
      <c r="E864" s="827"/>
      <c r="F864" s="827"/>
      <c r="G864" s="827"/>
      <c r="H864" s="827"/>
      <c r="I864" s="827"/>
      <c r="J864" s="827"/>
      <c r="K864" s="827"/>
    </row>
    <row r="865" spans="1:11">
      <c r="A865" s="827"/>
      <c r="B865" s="827"/>
      <c r="C865" s="827"/>
      <c r="D865" s="827"/>
      <c r="E865" s="827"/>
      <c r="F865" s="827"/>
      <c r="G865" s="827"/>
      <c r="H865" s="827"/>
      <c r="I865" s="827"/>
      <c r="J865" s="827"/>
      <c r="K865" s="827"/>
    </row>
    <row r="866" spans="1:11">
      <c r="A866" s="827"/>
      <c r="B866" s="827"/>
      <c r="C866" s="827"/>
      <c r="D866" s="827"/>
      <c r="E866" s="827"/>
      <c r="F866" s="827"/>
      <c r="G866" s="827"/>
      <c r="H866" s="827"/>
      <c r="I866" s="827"/>
      <c r="J866" s="827"/>
      <c r="K866" s="827"/>
    </row>
    <row r="867" spans="1:11">
      <c r="A867" s="827"/>
      <c r="B867" s="827"/>
      <c r="C867" s="827"/>
      <c r="D867" s="827"/>
      <c r="E867" s="827"/>
      <c r="F867" s="827"/>
      <c r="G867" s="827"/>
      <c r="H867" s="827"/>
      <c r="I867" s="827"/>
      <c r="J867" s="827"/>
      <c r="K867" s="827"/>
    </row>
    <row r="868" spans="1:11">
      <c r="A868" s="827"/>
      <c r="B868" s="827"/>
      <c r="C868" s="827"/>
      <c r="D868" s="827"/>
      <c r="E868" s="827"/>
      <c r="F868" s="827"/>
      <c r="G868" s="827"/>
      <c r="H868" s="827"/>
      <c r="I868" s="827"/>
      <c r="J868" s="827"/>
      <c r="K868" s="827"/>
    </row>
    <row r="869" spans="1:11">
      <c r="A869" s="827"/>
      <c r="B869" s="827"/>
      <c r="C869" s="827"/>
      <c r="D869" s="827"/>
      <c r="E869" s="827"/>
      <c r="F869" s="827"/>
      <c r="G869" s="827"/>
      <c r="H869" s="827"/>
      <c r="I869" s="827"/>
      <c r="J869" s="827"/>
      <c r="K869" s="827"/>
    </row>
    <row r="870" spans="1:11">
      <c r="A870" s="827"/>
      <c r="B870" s="827"/>
      <c r="C870" s="827"/>
      <c r="D870" s="827"/>
      <c r="E870" s="827"/>
      <c r="F870" s="827"/>
      <c r="G870" s="827"/>
      <c r="H870" s="827"/>
      <c r="I870" s="827"/>
      <c r="J870" s="827"/>
      <c r="K870" s="827"/>
    </row>
    <row r="871" spans="1:11">
      <c r="A871" s="827"/>
      <c r="B871" s="827"/>
      <c r="C871" s="827"/>
      <c r="D871" s="827"/>
      <c r="E871" s="827"/>
      <c r="F871" s="827"/>
      <c r="G871" s="827"/>
      <c r="H871" s="827"/>
      <c r="I871" s="827"/>
      <c r="J871" s="827"/>
      <c r="K871" s="827"/>
    </row>
    <row r="872" spans="1:11">
      <c r="A872" s="827"/>
      <c r="B872" s="827"/>
      <c r="C872" s="827"/>
      <c r="D872" s="827"/>
      <c r="E872" s="827"/>
      <c r="F872" s="827"/>
      <c r="G872" s="827"/>
      <c r="H872" s="827"/>
      <c r="I872" s="827"/>
      <c r="J872" s="827"/>
      <c r="K872" s="827"/>
    </row>
    <row r="873" spans="1:11">
      <c r="A873" s="827"/>
      <c r="B873" s="827"/>
      <c r="C873" s="827"/>
      <c r="D873" s="827"/>
      <c r="E873" s="827"/>
      <c r="F873" s="827"/>
      <c r="G873" s="827"/>
      <c r="H873" s="827"/>
      <c r="I873" s="827"/>
      <c r="J873" s="827"/>
      <c r="K873" s="827"/>
    </row>
    <row r="874" spans="1:11">
      <c r="A874" s="827"/>
      <c r="B874" s="827"/>
      <c r="C874" s="827"/>
      <c r="D874" s="827"/>
      <c r="E874" s="827"/>
      <c r="F874" s="827"/>
      <c r="G874" s="827"/>
      <c r="H874" s="827"/>
      <c r="I874" s="827"/>
      <c r="J874" s="827"/>
      <c r="K874" s="827"/>
    </row>
    <row r="875" spans="1:11">
      <c r="A875" s="827"/>
      <c r="B875" s="827"/>
      <c r="C875" s="827"/>
      <c r="D875" s="827"/>
      <c r="E875" s="827"/>
      <c r="F875" s="827"/>
      <c r="G875" s="827"/>
      <c r="H875" s="827"/>
      <c r="I875" s="827"/>
      <c r="J875" s="827"/>
      <c r="K875" s="827"/>
    </row>
    <row r="876" spans="1:11">
      <c r="A876" s="827"/>
      <c r="B876" s="827"/>
      <c r="C876" s="827"/>
      <c r="D876" s="827"/>
      <c r="E876" s="827"/>
      <c r="F876" s="827"/>
      <c r="G876" s="827"/>
      <c r="H876" s="827"/>
      <c r="I876" s="827"/>
      <c r="J876" s="827"/>
      <c r="K876" s="827"/>
    </row>
    <row r="877" spans="1:11">
      <c r="A877" s="827"/>
      <c r="B877" s="827"/>
      <c r="C877" s="827"/>
      <c r="D877" s="827"/>
      <c r="E877" s="827"/>
      <c r="F877" s="827"/>
      <c r="G877" s="827"/>
      <c r="H877" s="827"/>
      <c r="I877" s="827"/>
      <c r="J877" s="827"/>
      <c r="K877" s="827"/>
    </row>
    <row r="878" spans="1:11">
      <c r="A878" s="827"/>
      <c r="B878" s="827"/>
      <c r="C878" s="827"/>
      <c r="D878" s="827"/>
      <c r="E878" s="827"/>
      <c r="F878" s="827"/>
      <c r="G878" s="827"/>
      <c r="H878" s="827"/>
      <c r="I878" s="827"/>
      <c r="J878" s="827"/>
      <c r="K878" s="827"/>
    </row>
    <row r="879" spans="1:11">
      <c r="A879" s="827"/>
      <c r="B879" s="827"/>
      <c r="C879" s="827"/>
      <c r="D879" s="827"/>
      <c r="E879" s="827"/>
      <c r="F879" s="827"/>
      <c r="G879" s="827"/>
      <c r="H879" s="827"/>
      <c r="I879" s="827"/>
      <c r="J879" s="827"/>
      <c r="K879" s="827"/>
    </row>
    <row r="880" spans="1:11">
      <c r="A880" s="827"/>
      <c r="B880" s="827"/>
      <c r="C880" s="827"/>
      <c r="D880" s="827"/>
      <c r="E880" s="827"/>
      <c r="F880" s="827"/>
      <c r="G880" s="827"/>
      <c r="H880" s="827"/>
      <c r="I880" s="827"/>
      <c r="J880" s="827"/>
      <c r="K880" s="827"/>
    </row>
    <row r="881" spans="1:11">
      <c r="A881" s="827"/>
      <c r="B881" s="827"/>
      <c r="C881" s="827"/>
      <c r="D881" s="827"/>
      <c r="E881" s="827"/>
      <c r="F881" s="827"/>
      <c r="G881" s="827"/>
      <c r="H881" s="827"/>
      <c r="I881" s="827"/>
      <c r="J881" s="827"/>
      <c r="K881" s="827"/>
    </row>
    <row r="882" spans="1:11">
      <c r="A882" s="827"/>
      <c r="B882" s="827"/>
      <c r="C882" s="827"/>
      <c r="D882" s="827"/>
      <c r="E882" s="827"/>
      <c r="F882" s="827"/>
      <c r="G882" s="827"/>
      <c r="H882" s="827"/>
      <c r="I882" s="827"/>
      <c r="J882" s="827"/>
      <c r="K882" s="827"/>
    </row>
    <row r="883" spans="1:11">
      <c r="A883" s="827"/>
      <c r="B883" s="827"/>
      <c r="C883" s="827"/>
      <c r="D883" s="827"/>
      <c r="E883" s="827"/>
      <c r="F883" s="827"/>
      <c r="G883" s="827"/>
      <c r="H883" s="827"/>
      <c r="I883" s="827"/>
      <c r="J883" s="827"/>
      <c r="K883" s="827"/>
    </row>
    <row r="884" spans="1:11">
      <c r="A884" s="827"/>
      <c r="B884" s="827"/>
      <c r="C884" s="827"/>
      <c r="D884" s="827"/>
      <c r="E884" s="827"/>
      <c r="F884" s="827"/>
      <c r="G884" s="827"/>
      <c r="H884" s="827"/>
      <c r="I884" s="827"/>
      <c r="J884" s="827"/>
      <c r="K884" s="827"/>
    </row>
    <row r="885" spans="1:11">
      <c r="A885" s="827"/>
      <c r="B885" s="827"/>
      <c r="C885" s="827"/>
      <c r="D885" s="827"/>
      <c r="E885" s="827"/>
      <c r="F885" s="827"/>
      <c r="G885" s="827"/>
      <c r="H885" s="827"/>
      <c r="I885" s="827"/>
      <c r="J885" s="827"/>
      <c r="K885" s="827"/>
    </row>
    <row r="886" spans="1:11">
      <c r="A886" s="827"/>
      <c r="B886" s="827"/>
      <c r="C886" s="827"/>
      <c r="D886" s="827"/>
      <c r="E886" s="827"/>
      <c r="F886" s="827"/>
      <c r="G886" s="827"/>
      <c r="H886" s="827"/>
      <c r="I886" s="827"/>
      <c r="J886" s="827"/>
      <c r="K886" s="827"/>
    </row>
    <row r="887" spans="1:11">
      <c r="A887" s="827"/>
      <c r="B887" s="827"/>
      <c r="C887" s="827"/>
      <c r="D887" s="827"/>
      <c r="E887" s="827"/>
      <c r="F887" s="827"/>
      <c r="G887" s="827"/>
      <c r="H887" s="827"/>
      <c r="I887" s="827"/>
      <c r="J887" s="827"/>
      <c r="K887" s="827"/>
    </row>
    <row r="888" spans="1:11">
      <c r="A888" s="827"/>
      <c r="B888" s="827"/>
      <c r="C888" s="827"/>
      <c r="D888" s="827"/>
      <c r="E888" s="827"/>
      <c r="F888" s="827"/>
      <c r="G888" s="827"/>
      <c r="H888" s="827"/>
      <c r="I888" s="827"/>
      <c r="J888" s="827"/>
      <c r="K888" s="827"/>
    </row>
    <row r="889" spans="1:11">
      <c r="A889" s="827"/>
      <c r="B889" s="827"/>
      <c r="C889" s="827"/>
      <c r="D889" s="827"/>
      <c r="E889" s="827"/>
      <c r="F889" s="827"/>
      <c r="G889" s="827"/>
      <c r="H889" s="827"/>
      <c r="I889" s="827"/>
      <c r="J889" s="827"/>
      <c r="K889" s="827"/>
    </row>
    <row r="890" spans="1:11">
      <c r="A890" s="827"/>
      <c r="B890" s="827"/>
      <c r="C890" s="827"/>
      <c r="D890" s="827"/>
      <c r="E890" s="827"/>
      <c r="F890" s="827"/>
      <c r="G890" s="827"/>
      <c r="H890" s="827"/>
      <c r="I890" s="827"/>
      <c r="J890" s="827"/>
      <c r="K890" s="827"/>
    </row>
    <row r="891" spans="1:11">
      <c r="A891" s="827"/>
      <c r="B891" s="827"/>
      <c r="C891" s="827"/>
      <c r="D891" s="827"/>
      <c r="E891" s="827"/>
      <c r="F891" s="827"/>
      <c r="G891" s="827"/>
      <c r="H891" s="827"/>
      <c r="I891" s="827"/>
      <c r="J891" s="827"/>
      <c r="K891" s="827"/>
    </row>
    <row r="892" spans="1:11">
      <c r="A892" s="827"/>
      <c r="B892" s="827"/>
      <c r="C892" s="827"/>
      <c r="D892" s="827"/>
      <c r="E892" s="827"/>
      <c r="F892" s="827"/>
      <c r="G892" s="827"/>
      <c r="H892" s="827"/>
      <c r="I892" s="827"/>
      <c r="J892" s="827"/>
      <c r="K892" s="827"/>
    </row>
    <row r="893" spans="1:11">
      <c r="A893" s="827"/>
      <c r="B893" s="827"/>
      <c r="C893" s="827"/>
      <c r="D893" s="827"/>
      <c r="E893" s="827"/>
      <c r="F893" s="827"/>
      <c r="G893" s="827"/>
      <c r="H893" s="827"/>
      <c r="I893" s="827"/>
      <c r="J893" s="827"/>
      <c r="K893" s="827"/>
    </row>
    <row r="894" spans="1:11">
      <c r="A894" s="827"/>
      <c r="B894" s="827"/>
      <c r="C894" s="827"/>
      <c r="D894" s="827"/>
      <c r="E894" s="827"/>
      <c r="F894" s="827"/>
      <c r="G894" s="827"/>
      <c r="H894" s="827"/>
      <c r="I894" s="827"/>
      <c r="J894" s="827"/>
      <c r="K894" s="827"/>
    </row>
    <row r="895" spans="1:11">
      <c r="A895" s="827"/>
      <c r="B895" s="827"/>
      <c r="C895" s="827"/>
      <c r="D895" s="827"/>
      <c r="E895" s="827"/>
      <c r="F895" s="827"/>
      <c r="G895" s="827"/>
      <c r="H895" s="827"/>
      <c r="I895" s="827"/>
      <c r="J895" s="827"/>
      <c r="K895" s="827"/>
    </row>
    <row r="896" spans="1:11">
      <c r="A896" s="827"/>
      <c r="B896" s="827"/>
      <c r="C896" s="827"/>
      <c r="D896" s="827"/>
      <c r="E896" s="827"/>
      <c r="F896" s="827"/>
      <c r="G896" s="827"/>
      <c r="H896" s="827"/>
      <c r="I896" s="827"/>
      <c r="J896" s="827"/>
      <c r="K896" s="827"/>
    </row>
    <row r="897" spans="1:11">
      <c r="A897" s="827"/>
      <c r="B897" s="827"/>
      <c r="C897" s="827"/>
      <c r="D897" s="827"/>
      <c r="E897" s="827"/>
      <c r="F897" s="827"/>
      <c r="G897" s="827"/>
      <c r="H897" s="827"/>
      <c r="I897" s="827"/>
      <c r="J897" s="827"/>
      <c r="K897" s="827"/>
    </row>
    <row r="898" spans="1:11">
      <c r="A898" s="827"/>
      <c r="B898" s="827"/>
      <c r="C898" s="827"/>
      <c r="D898" s="827"/>
      <c r="E898" s="827"/>
      <c r="F898" s="827"/>
      <c r="G898" s="827"/>
      <c r="H898" s="827"/>
      <c r="I898" s="827"/>
      <c r="J898" s="827"/>
      <c r="K898" s="827"/>
    </row>
    <row r="899" spans="1:11">
      <c r="A899" s="827"/>
      <c r="B899" s="827"/>
      <c r="C899" s="827"/>
      <c r="D899" s="827"/>
      <c r="E899" s="827"/>
      <c r="F899" s="827"/>
      <c r="G899" s="827"/>
      <c r="H899" s="827"/>
      <c r="I899" s="827"/>
      <c r="J899" s="827"/>
      <c r="K899" s="827"/>
    </row>
    <row r="900" spans="1:11">
      <c r="A900" s="827"/>
      <c r="B900" s="827"/>
      <c r="C900" s="827"/>
      <c r="D900" s="827"/>
      <c r="E900" s="827"/>
      <c r="F900" s="827"/>
      <c r="G900" s="827"/>
      <c r="H900" s="827"/>
      <c r="I900" s="827"/>
      <c r="J900" s="827"/>
      <c r="K900" s="827"/>
    </row>
    <row r="901" spans="1:11">
      <c r="A901" s="827"/>
      <c r="B901" s="827"/>
      <c r="C901" s="827"/>
      <c r="D901" s="827"/>
      <c r="E901" s="827"/>
      <c r="F901" s="827"/>
      <c r="G901" s="827"/>
      <c r="H901" s="827"/>
      <c r="I901" s="827"/>
      <c r="J901" s="827"/>
      <c r="K901" s="827"/>
    </row>
    <row r="902" spans="1:11">
      <c r="A902" s="827"/>
      <c r="B902" s="827"/>
      <c r="C902" s="827"/>
      <c r="D902" s="827"/>
      <c r="E902" s="827"/>
      <c r="F902" s="827"/>
      <c r="G902" s="827"/>
      <c r="H902" s="827"/>
      <c r="I902" s="827"/>
      <c r="J902" s="827"/>
      <c r="K902" s="827"/>
    </row>
    <row r="903" spans="1:11">
      <c r="A903" s="827"/>
      <c r="B903" s="827"/>
      <c r="C903" s="827"/>
      <c r="D903" s="827"/>
      <c r="E903" s="827"/>
      <c r="F903" s="827"/>
      <c r="G903" s="827"/>
      <c r="H903" s="827"/>
      <c r="I903" s="827"/>
      <c r="J903" s="827"/>
      <c r="K903" s="827"/>
    </row>
    <row r="904" spans="1:11">
      <c r="A904" s="827"/>
      <c r="B904" s="827"/>
      <c r="C904" s="827"/>
      <c r="D904" s="827"/>
      <c r="E904" s="827"/>
      <c r="F904" s="827"/>
      <c r="G904" s="827"/>
      <c r="H904" s="827"/>
      <c r="I904" s="827"/>
      <c r="J904" s="827"/>
      <c r="K904" s="827"/>
    </row>
    <row r="905" spans="1:11">
      <c r="A905" s="827"/>
      <c r="B905" s="827"/>
      <c r="C905" s="827"/>
      <c r="D905" s="827"/>
      <c r="E905" s="827"/>
      <c r="F905" s="827"/>
      <c r="G905" s="827"/>
      <c r="H905" s="827"/>
      <c r="I905" s="827"/>
      <c r="J905" s="827"/>
      <c r="K905" s="827"/>
    </row>
    <row r="906" spans="1:11">
      <c r="A906" s="827"/>
      <c r="B906" s="827"/>
      <c r="C906" s="827"/>
      <c r="D906" s="827"/>
      <c r="E906" s="827"/>
      <c r="F906" s="827"/>
      <c r="G906" s="827"/>
      <c r="H906" s="827"/>
      <c r="I906" s="827"/>
      <c r="J906" s="827"/>
      <c r="K906" s="827"/>
    </row>
    <row r="907" spans="1:11">
      <c r="A907" s="827"/>
      <c r="B907" s="827"/>
      <c r="C907" s="827"/>
      <c r="D907" s="827"/>
      <c r="E907" s="827"/>
      <c r="F907" s="827"/>
      <c r="G907" s="827"/>
      <c r="H907" s="827"/>
      <c r="I907" s="827"/>
      <c r="J907" s="827"/>
      <c r="K907" s="827"/>
    </row>
    <row r="908" spans="1:11">
      <c r="A908" s="827"/>
      <c r="B908" s="827"/>
      <c r="C908" s="827"/>
      <c r="D908" s="827"/>
      <c r="E908" s="827"/>
      <c r="F908" s="827"/>
      <c r="G908" s="827"/>
      <c r="H908" s="827"/>
      <c r="I908" s="827"/>
      <c r="J908" s="827"/>
      <c r="K908" s="827"/>
    </row>
    <row r="909" spans="1:11">
      <c r="A909" s="827"/>
      <c r="B909" s="827"/>
      <c r="C909" s="827"/>
      <c r="D909" s="827"/>
      <c r="E909" s="827"/>
      <c r="F909" s="827"/>
      <c r="G909" s="827"/>
      <c r="H909" s="827"/>
      <c r="I909" s="827"/>
      <c r="J909" s="827"/>
      <c r="K909" s="827"/>
    </row>
    <row r="910" spans="1:11">
      <c r="A910" s="827"/>
      <c r="B910" s="827"/>
      <c r="C910" s="827"/>
      <c r="D910" s="827"/>
      <c r="E910" s="827"/>
      <c r="F910" s="827"/>
      <c r="G910" s="827"/>
      <c r="H910" s="827"/>
      <c r="I910" s="827"/>
      <c r="J910" s="827"/>
      <c r="K910" s="827"/>
    </row>
    <row r="911" spans="1:11">
      <c r="A911" s="827"/>
      <c r="B911" s="827"/>
      <c r="C911" s="827"/>
      <c r="D911" s="827"/>
      <c r="E911" s="827"/>
      <c r="F911" s="827"/>
      <c r="G911" s="827"/>
      <c r="H911" s="827"/>
      <c r="I911" s="827"/>
      <c r="J911" s="827"/>
      <c r="K911" s="827"/>
    </row>
    <row r="912" spans="1:11">
      <c r="A912" s="827"/>
      <c r="B912" s="827"/>
      <c r="C912" s="827"/>
      <c r="D912" s="827"/>
      <c r="E912" s="827"/>
      <c r="F912" s="827"/>
      <c r="G912" s="827"/>
      <c r="H912" s="827"/>
      <c r="I912" s="827"/>
      <c r="J912" s="827"/>
      <c r="K912" s="827"/>
    </row>
    <row r="913" spans="1:11">
      <c r="A913" s="827"/>
      <c r="B913" s="827"/>
      <c r="C913" s="827"/>
      <c r="D913" s="827"/>
      <c r="E913" s="827"/>
      <c r="F913" s="827"/>
      <c r="G913" s="827"/>
      <c r="H913" s="827"/>
      <c r="I913" s="827"/>
      <c r="J913" s="827"/>
      <c r="K913" s="827"/>
    </row>
    <row r="914" spans="1:11">
      <c r="A914" s="827"/>
      <c r="B914" s="827"/>
      <c r="C914" s="827"/>
      <c r="D914" s="827"/>
      <c r="E914" s="827"/>
      <c r="F914" s="827"/>
      <c r="G914" s="827"/>
      <c r="H914" s="827"/>
      <c r="I914" s="827"/>
      <c r="J914" s="827"/>
      <c r="K914" s="827"/>
    </row>
    <row r="915" spans="1:11">
      <c r="A915" s="827"/>
      <c r="B915" s="827"/>
      <c r="C915" s="827"/>
      <c r="D915" s="827"/>
      <c r="E915" s="827"/>
      <c r="F915" s="827"/>
      <c r="G915" s="827"/>
      <c r="H915" s="827"/>
      <c r="I915" s="827"/>
      <c r="J915" s="827"/>
      <c r="K915" s="827"/>
    </row>
    <row r="916" spans="1:11">
      <c r="A916" s="827"/>
      <c r="B916" s="827"/>
      <c r="C916" s="827"/>
      <c r="D916" s="827"/>
      <c r="E916" s="827"/>
      <c r="F916" s="827"/>
      <c r="G916" s="827"/>
      <c r="H916" s="827"/>
      <c r="I916" s="827"/>
      <c r="J916" s="827"/>
      <c r="K916" s="827"/>
    </row>
    <row r="917" spans="1:11">
      <c r="A917" s="827"/>
      <c r="B917" s="827"/>
      <c r="C917" s="827"/>
      <c r="D917" s="827"/>
      <c r="E917" s="827"/>
      <c r="F917" s="827"/>
      <c r="G917" s="827"/>
      <c r="H917" s="827"/>
      <c r="I917" s="827"/>
      <c r="J917" s="827"/>
      <c r="K917" s="827"/>
    </row>
    <row r="918" spans="1:11">
      <c r="A918" s="827"/>
      <c r="B918" s="827"/>
      <c r="C918" s="827"/>
      <c r="D918" s="827"/>
      <c r="E918" s="827"/>
      <c r="F918" s="827"/>
      <c r="G918" s="827"/>
      <c r="H918" s="827"/>
      <c r="I918" s="827"/>
      <c r="J918" s="827"/>
      <c r="K918" s="827"/>
    </row>
    <row r="919" spans="1:11">
      <c r="A919" s="827"/>
      <c r="B919" s="827"/>
      <c r="C919" s="827"/>
      <c r="D919" s="827"/>
      <c r="E919" s="827"/>
      <c r="F919" s="827"/>
      <c r="G919" s="827"/>
      <c r="H919" s="827"/>
      <c r="I919" s="827"/>
      <c r="J919" s="827"/>
      <c r="K919" s="827"/>
    </row>
    <row r="920" spans="1:11">
      <c r="A920" s="827"/>
      <c r="B920" s="827"/>
      <c r="C920" s="827"/>
      <c r="D920" s="827"/>
      <c r="E920" s="827"/>
      <c r="F920" s="827"/>
      <c r="G920" s="827"/>
      <c r="H920" s="827"/>
      <c r="I920" s="827"/>
      <c r="J920" s="827"/>
      <c r="K920" s="827"/>
    </row>
    <row r="921" spans="1:11">
      <c r="A921" s="827"/>
      <c r="B921" s="827"/>
      <c r="C921" s="827"/>
      <c r="D921" s="827"/>
      <c r="E921" s="827"/>
      <c r="F921" s="827"/>
      <c r="G921" s="827"/>
      <c r="H921" s="827"/>
      <c r="I921" s="827"/>
      <c r="J921" s="827"/>
      <c r="K921" s="827"/>
    </row>
    <row r="922" spans="1:11">
      <c r="A922" s="827"/>
      <c r="B922" s="827"/>
      <c r="C922" s="827"/>
      <c r="D922" s="827"/>
      <c r="E922" s="827"/>
      <c r="F922" s="827"/>
      <c r="G922" s="827"/>
      <c r="H922" s="827"/>
      <c r="I922" s="827"/>
      <c r="J922" s="827"/>
      <c r="K922" s="827"/>
    </row>
    <row r="923" spans="1:11">
      <c r="A923" s="827"/>
      <c r="B923" s="827"/>
      <c r="C923" s="827"/>
      <c r="D923" s="827"/>
      <c r="E923" s="827"/>
      <c r="F923" s="827"/>
      <c r="G923" s="827"/>
      <c r="H923" s="827"/>
      <c r="I923" s="827"/>
      <c r="J923" s="827"/>
      <c r="K923" s="827"/>
    </row>
    <row r="924" spans="1:11">
      <c r="A924" s="827"/>
      <c r="B924" s="827"/>
      <c r="C924" s="827"/>
      <c r="D924" s="827"/>
      <c r="E924" s="827"/>
      <c r="F924" s="827"/>
      <c r="G924" s="827"/>
      <c r="H924" s="827"/>
      <c r="I924" s="827"/>
      <c r="J924" s="827"/>
      <c r="K924" s="827"/>
    </row>
    <row r="925" spans="1:11">
      <c r="A925" s="827"/>
      <c r="B925" s="827"/>
      <c r="C925" s="827"/>
      <c r="D925" s="827"/>
      <c r="E925" s="827"/>
      <c r="F925" s="827"/>
      <c r="G925" s="827"/>
      <c r="H925" s="827"/>
      <c r="I925" s="827"/>
      <c r="J925" s="827"/>
      <c r="K925" s="827"/>
    </row>
    <row r="926" spans="1:11">
      <c r="A926" s="827"/>
      <c r="B926" s="827"/>
      <c r="C926" s="827"/>
      <c r="D926" s="827"/>
      <c r="E926" s="827"/>
      <c r="F926" s="827"/>
      <c r="G926" s="827"/>
      <c r="H926" s="827"/>
      <c r="I926" s="827"/>
      <c r="J926" s="827"/>
      <c r="K926" s="827"/>
    </row>
    <row r="927" spans="1:11">
      <c r="A927" s="827"/>
      <c r="B927" s="827"/>
      <c r="C927" s="827"/>
      <c r="D927" s="827"/>
      <c r="E927" s="827"/>
      <c r="F927" s="827"/>
      <c r="G927" s="827"/>
      <c r="H927" s="827"/>
      <c r="I927" s="827"/>
      <c r="J927" s="827"/>
      <c r="K927" s="827"/>
    </row>
    <row r="928" spans="1:11">
      <c r="A928" s="827"/>
      <c r="B928" s="827"/>
      <c r="C928" s="827"/>
      <c r="D928" s="827"/>
      <c r="E928" s="827"/>
      <c r="F928" s="827"/>
      <c r="G928" s="827"/>
      <c r="H928" s="827"/>
      <c r="I928" s="827"/>
      <c r="J928" s="827"/>
      <c r="K928" s="827"/>
    </row>
    <row r="929" spans="1:11">
      <c r="A929" s="827"/>
      <c r="B929" s="827"/>
      <c r="C929" s="827"/>
      <c r="D929" s="827"/>
      <c r="E929" s="827"/>
      <c r="F929" s="827"/>
      <c r="G929" s="827"/>
      <c r="H929" s="827"/>
      <c r="I929" s="827"/>
      <c r="J929" s="827"/>
      <c r="K929" s="827"/>
    </row>
    <row r="930" spans="1:11">
      <c r="A930" s="827"/>
      <c r="B930" s="827"/>
      <c r="C930" s="827"/>
      <c r="D930" s="827"/>
      <c r="E930" s="827"/>
      <c r="F930" s="827"/>
      <c r="G930" s="827"/>
      <c r="H930" s="827"/>
      <c r="I930" s="827"/>
      <c r="J930" s="827"/>
      <c r="K930" s="827"/>
    </row>
    <row r="931" spans="1:11">
      <c r="A931" s="827"/>
      <c r="B931" s="827"/>
      <c r="C931" s="827"/>
      <c r="D931" s="827"/>
      <c r="E931" s="827"/>
      <c r="F931" s="827"/>
      <c r="G931" s="827"/>
      <c r="H931" s="827"/>
      <c r="I931" s="827"/>
      <c r="J931" s="827"/>
      <c r="K931" s="827"/>
    </row>
    <row r="932" spans="1:11">
      <c r="A932" s="827"/>
      <c r="B932" s="827"/>
      <c r="C932" s="827"/>
      <c r="D932" s="827"/>
      <c r="E932" s="827"/>
      <c r="F932" s="827"/>
      <c r="G932" s="827"/>
      <c r="H932" s="827"/>
      <c r="I932" s="827"/>
      <c r="J932" s="827"/>
      <c r="K932" s="827"/>
    </row>
    <row r="933" spans="1:11">
      <c r="A933" s="827"/>
      <c r="B933" s="827"/>
      <c r="C933" s="827"/>
      <c r="D933" s="827"/>
      <c r="E933" s="827"/>
      <c r="F933" s="827"/>
      <c r="G933" s="827"/>
      <c r="H933" s="827"/>
      <c r="I933" s="827"/>
      <c r="J933" s="827"/>
      <c r="K933" s="827"/>
    </row>
    <row r="934" spans="1:11">
      <c r="A934" s="827"/>
      <c r="B934" s="827"/>
      <c r="C934" s="827"/>
      <c r="D934" s="827"/>
      <c r="E934" s="827"/>
      <c r="F934" s="827"/>
      <c r="G934" s="827"/>
      <c r="H934" s="827"/>
      <c r="I934" s="827"/>
      <c r="J934" s="827"/>
      <c r="K934" s="827"/>
    </row>
    <row r="935" spans="1:11">
      <c r="A935" s="827"/>
      <c r="B935" s="827"/>
      <c r="C935" s="827"/>
      <c r="D935" s="827"/>
      <c r="E935" s="827"/>
      <c r="F935" s="827"/>
      <c r="G935" s="827"/>
      <c r="H935" s="827"/>
      <c r="I935" s="827"/>
      <c r="J935" s="827"/>
      <c r="K935" s="827"/>
    </row>
    <row r="936" spans="1:11">
      <c r="A936" s="827"/>
      <c r="B936" s="827"/>
      <c r="C936" s="827"/>
      <c r="D936" s="827"/>
      <c r="E936" s="827"/>
      <c r="F936" s="827"/>
      <c r="G936" s="827"/>
      <c r="H936" s="827"/>
      <c r="I936" s="827"/>
      <c r="J936" s="827"/>
      <c r="K936" s="827"/>
    </row>
    <row r="937" spans="1:11">
      <c r="A937" s="827"/>
      <c r="B937" s="827"/>
      <c r="C937" s="827"/>
      <c r="D937" s="827"/>
      <c r="E937" s="827"/>
      <c r="F937" s="827"/>
      <c r="G937" s="827"/>
      <c r="H937" s="827"/>
      <c r="I937" s="827"/>
      <c r="J937" s="827"/>
      <c r="K937" s="827"/>
    </row>
    <row r="938" spans="1:11">
      <c r="A938" s="827"/>
      <c r="B938" s="827"/>
      <c r="C938" s="827"/>
      <c r="D938" s="827"/>
      <c r="E938" s="827"/>
      <c r="F938" s="827"/>
      <c r="G938" s="827"/>
      <c r="H938" s="827"/>
      <c r="I938" s="827"/>
      <c r="J938" s="827"/>
      <c r="K938" s="827"/>
    </row>
    <row r="939" spans="1:11">
      <c r="A939" s="827"/>
      <c r="B939" s="827"/>
      <c r="C939" s="827"/>
      <c r="D939" s="827"/>
      <c r="E939" s="827"/>
      <c r="F939" s="827"/>
      <c r="G939" s="827"/>
      <c r="H939" s="827"/>
      <c r="I939" s="827"/>
      <c r="J939" s="827"/>
      <c r="K939" s="827"/>
    </row>
    <row r="940" spans="1:11">
      <c r="A940" s="827"/>
      <c r="B940" s="827"/>
      <c r="C940" s="827"/>
      <c r="D940" s="827"/>
      <c r="E940" s="827"/>
      <c r="F940" s="827"/>
      <c r="G940" s="827"/>
      <c r="H940" s="827"/>
      <c r="I940" s="827"/>
      <c r="J940" s="827"/>
      <c r="K940" s="827"/>
    </row>
    <row r="941" spans="1:11">
      <c r="A941" s="827"/>
      <c r="B941" s="827"/>
      <c r="C941" s="827"/>
      <c r="D941" s="827"/>
      <c r="E941" s="827"/>
      <c r="F941" s="827"/>
      <c r="G941" s="827"/>
      <c r="H941" s="827"/>
      <c r="I941" s="827"/>
      <c r="J941" s="827"/>
      <c r="K941" s="827"/>
    </row>
    <row r="942" spans="1:11">
      <c r="A942" s="827"/>
      <c r="B942" s="827"/>
      <c r="C942" s="827"/>
      <c r="D942" s="827"/>
      <c r="E942" s="827"/>
      <c r="F942" s="827"/>
      <c r="G942" s="827"/>
      <c r="H942" s="827"/>
      <c r="I942" s="827"/>
      <c r="J942" s="827"/>
      <c r="K942" s="827"/>
    </row>
    <row r="943" spans="1:11">
      <c r="A943" s="827"/>
      <c r="B943" s="827"/>
      <c r="C943" s="827"/>
      <c r="D943" s="827"/>
      <c r="E943" s="827"/>
      <c r="F943" s="827"/>
      <c r="G943" s="827"/>
      <c r="H943" s="827"/>
      <c r="I943" s="827"/>
      <c r="J943" s="827"/>
      <c r="K943" s="827"/>
    </row>
    <row r="944" spans="1:11">
      <c r="A944" s="827"/>
      <c r="B944" s="827"/>
      <c r="C944" s="827"/>
      <c r="D944" s="827"/>
      <c r="E944" s="827"/>
      <c r="F944" s="827"/>
      <c r="G944" s="827"/>
      <c r="H944" s="827"/>
      <c r="I944" s="827"/>
      <c r="J944" s="827"/>
      <c r="K944" s="827"/>
    </row>
    <row r="945" spans="1:11">
      <c r="A945" s="827"/>
      <c r="B945" s="827"/>
      <c r="C945" s="827"/>
      <c r="D945" s="827"/>
      <c r="E945" s="827"/>
      <c r="F945" s="827"/>
      <c r="G945" s="827"/>
      <c r="H945" s="827"/>
      <c r="I945" s="827"/>
      <c r="J945" s="827"/>
      <c r="K945" s="827"/>
    </row>
    <row r="946" spans="1:11">
      <c r="A946" s="827"/>
      <c r="B946" s="827"/>
      <c r="C946" s="827"/>
      <c r="D946" s="827"/>
      <c r="E946" s="827"/>
      <c r="F946" s="827"/>
      <c r="G946" s="827"/>
      <c r="H946" s="827"/>
      <c r="I946" s="827"/>
      <c r="J946" s="827"/>
      <c r="K946" s="827"/>
    </row>
    <row r="947" spans="1:11">
      <c r="A947" s="827"/>
      <c r="B947" s="827"/>
      <c r="C947" s="827"/>
      <c r="D947" s="827"/>
      <c r="E947" s="827"/>
      <c r="F947" s="827"/>
      <c r="G947" s="827"/>
      <c r="H947" s="827"/>
      <c r="I947" s="827"/>
      <c r="J947" s="827"/>
      <c r="K947" s="827"/>
    </row>
    <row r="948" spans="1:11">
      <c r="A948" s="827"/>
      <c r="B948" s="827"/>
      <c r="C948" s="827"/>
      <c r="D948" s="827"/>
      <c r="E948" s="827"/>
      <c r="F948" s="827"/>
      <c r="G948" s="827"/>
      <c r="H948" s="827"/>
      <c r="I948" s="827"/>
      <c r="J948" s="827"/>
      <c r="K948" s="827"/>
    </row>
    <row r="949" spans="1:11">
      <c r="A949" s="827"/>
      <c r="B949" s="827"/>
      <c r="C949" s="827"/>
      <c r="D949" s="827"/>
      <c r="E949" s="827"/>
      <c r="F949" s="827"/>
      <c r="G949" s="827"/>
      <c r="H949" s="827"/>
      <c r="I949" s="827"/>
      <c r="J949" s="827"/>
      <c r="K949" s="827"/>
    </row>
    <row r="950" spans="1:11">
      <c r="A950" s="827"/>
      <c r="B950" s="827"/>
      <c r="C950" s="827"/>
      <c r="D950" s="827"/>
      <c r="E950" s="827"/>
      <c r="F950" s="827"/>
      <c r="G950" s="827"/>
      <c r="H950" s="827"/>
      <c r="I950" s="827"/>
      <c r="J950" s="827"/>
      <c r="K950" s="827"/>
    </row>
    <row r="951" spans="1:11">
      <c r="A951" s="827"/>
      <c r="B951" s="827"/>
      <c r="C951" s="827"/>
      <c r="D951" s="827"/>
      <c r="E951" s="827"/>
      <c r="F951" s="827"/>
      <c r="G951" s="827"/>
      <c r="H951" s="827"/>
      <c r="I951" s="827"/>
      <c r="J951" s="827"/>
      <c r="K951" s="827"/>
    </row>
    <row r="952" spans="1:11">
      <c r="A952" s="827"/>
      <c r="B952" s="827"/>
      <c r="C952" s="827"/>
      <c r="D952" s="827"/>
      <c r="E952" s="827"/>
      <c r="F952" s="827"/>
      <c r="G952" s="827"/>
      <c r="H952" s="827"/>
      <c r="I952" s="827"/>
      <c r="J952" s="827"/>
      <c r="K952" s="827"/>
    </row>
    <row r="953" spans="1:11">
      <c r="A953" s="827"/>
      <c r="B953" s="827"/>
      <c r="C953" s="827"/>
      <c r="D953" s="827"/>
      <c r="E953" s="827"/>
      <c r="F953" s="827"/>
      <c r="G953" s="827"/>
      <c r="H953" s="827"/>
      <c r="I953" s="827"/>
      <c r="J953" s="827"/>
      <c r="K953" s="827"/>
    </row>
    <row r="954" spans="1:11">
      <c r="A954" s="827"/>
      <c r="B954" s="827"/>
      <c r="C954" s="827"/>
      <c r="D954" s="827"/>
      <c r="E954" s="827"/>
      <c r="F954" s="827"/>
      <c r="G954" s="827"/>
      <c r="H954" s="827"/>
      <c r="I954" s="827"/>
      <c r="J954" s="827"/>
      <c r="K954" s="827"/>
    </row>
    <row r="955" spans="1:11">
      <c r="A955" s="827"/>
      <c r="B955" s="827"/>
      <c r="C955" s="827"/>
      <c r="D955" s="827"/>
      <c r="E955" s="827"/>
      <c r="F955" s="827"/>
      <c r="G955" s="827"/>
      <c r="H955" s="827"/>
      <c r="I955" s="827"/>
      <c r="J955" s="827"/>
      <c r="K955" s="827"/>
    </row>
    <row r="956" spans="1:11">
      <c r="A956" s="827"/>
      <c r="B956" s="827"/>
      <c r="C956" s="827"/>
      <c r="D956" s="827"/>
      <c r="E956" s="827"/>
      <c r="F956" s="827"/>
      <c r="G956" s="827"/>
      <c r="H956" s="827"/>
      <c r="I956" s="827"/>
      <c r="J956" s="827"/>
      <c r="K956" s="827"/>
    </row>
    <row r="957" spans="1:11">
      <c r="A957" s="827"/>
      <c r="B957" s="827"/>
      <c r="C957" s="827"/>
      <c r="D957" s="827"/>
      <c r="E957" s="827"/>
      <c r="F957" s="827"/>
      <c r="G957" s="827"/>
      <c r="H957" s="827"/>
      <c r="I957" s="827"/>
      <c r="J957" s="827"/>
      <c r="K957" s="827"/>
    </row>
    <row r="958" spans="1:11">
      <c r="A958" s="827"/>
      <c r="B958" s="827"/>
      <c r="C958" s="827"/>
      <c r="D958" s="827"/>
      <c r="E958" s="827"/>
      <c r="F958" s="827"/>
      <c r="G958" s="827"/>
      <c r="H958" s="827"/>
      <c r="I958" s="827"/>
      <c r="J958" s="827"/>
      <c r="K958" s="827"/>
    </row>
    <row r="959" spans="1:11">
      <c r="A959" s="827"/>
      <c r="B959" s="827"/>
      <c r="C959" s="827"/>
      <c r="D959" s="827"/>
      <c r="E959" s="827"/>
      <c r="F959" s="827"/>
      <c r="G959" s="827"/>
      <c r="H959" s="827"/>
      <c r="I959" s="827"/>
      <c r="J959" s="827"/>
      <c r="K959" s="827"/>
    </row>
    <row r="960" spans="1:11">
      <c r="A960" s="827"/>
      <c r="B960" s="827"/>
      <c r="C960" s="827"/>
      <c r="D960" s="827"/>
      <c r="E960" s="827"/>
      <c r="F960" s="827"/>
      <c r="G960" s="827"/>
      <c r="H960" s="827"/>
      <c r="I960" s="827"/>
      <c r="J960" s="827"/>
      <c r="K960" s="827"/>
    </row>
    <row r="961" spans="1:11">
      <c r="A961" s="827"/>
      <c r="B961" s="827"/>
      <c r="C961" s="827"/>
      <c r="D961" s="827"/>
      <c r="E961" s="827"/>
      <c r="F961" s="827"/>
      <c r="G961" s="827"/>
      <c r="H961" s="827"/>
      <c r="I961" s="827"/>
      <c r="J961" s="827"/>
      <c r="K961" s="827"/>
    </row>
    <row r="962" spans="1:11">
      <c r="A962" s="827"/>
      <c r="B962" s="827"/>
      <c r="C962" s="827"/>
      <c r="D962" s="827"/>
      <c r="E962" s="827"/>
      <c r="F962" s="827"/>
      <c r="G962" s="827"/>
      <c r="H962" s="827"/>
      <c r="I962" s="827"/>
      <c r="J962" s="827"/>
      <c r="K962" s="827"/>
    </row>
    <row r="963" spans="1:11">
      <c r="A963" s="827"/>
      <c r="B963" s="827"/>
      <c r="C963" s="827"/>
      <c r="D963" s="827"/>
      <c r="E963" s="827"/>
      <c r="F963" s="827"/>
      <c r="G963" s="827"/>
      <c r="H963" s="827"/>
      <c r="I963" s="827"/>
      <c r="J963" s="827"/>
      <c r="K963" s="827"/>
    </row>
    <row r="964" spans="1:11">
      <c r="A964" s="827"/>
      <c r="B964" s="827"/>
      <c r="C964" s="827"/>
      <c r="D964" s="827"/>
      <c r="E964" s="827"/>
      <c r="F964" s="827"/>
      <c r="G964" s="827"/>
      <c r="H964" s="827"/>
      <c r="I964" s="827"/>
      <c r="J964" s="827"/>
      <c r="K964" s="827"/>
    </row>
    <row r="965" spans="1:11">
      <c r="A965" s="827"/>
      <c r="B965" s="827"/>
      <c r="C965" s="827"/>
      <c r="D965" s="827"/>
      <c r="E965" s="827"/>
      <c r="F965" s="827"/>
      <c r="G965" s="827"/>
      <c r="H965" s="827"/>
      <c r="I965" s="827"/>
      <c r="J965" s="827"/>
      <c r="K965" s="827"/>
    </row>
    <row r="966" spans="1:11">
      <c r="A966" s="827"/>
      <c r="B966" s="827"/>
      <c r="C966" s="827"/>
      <c r="D966" s="827"/>
      <c r="E966" s="827"/>
      <c r="F966" s="827"/>
      <c r="G966" s="827"/>
      <c r="H966" s="827"/>
      <c r="I966" s="827"/>
      <c r="J966" s="827"/>
      <c r="K966" s="827"/>
    </row>
    <row r="967" spans="1:11">
      <c r="A967" s="827"/>
      <c r="B967" s="827"/>
      <c r="C967" s="827"/>
      <c r="D967" s="827"/>
      <c r="E967" s="827"/>
      <c r="F967" s="827"/>
      <c r="G967" s="827"/>
      <c r="H967" s="827"/>
      <c r="I967" s="827"/>
      <c r="J967" s="827"/>
      <c r="K967" s="827"/>
    </row>
    <row r="968" spans="1:11">
      <c r="A968" s="827"/>
      <c r="B968" s="827"/>
      <c r="C968" s="827"/>
      <c r="D968" s="827"/>
      <c r="E968" s="827"/>
      <c r="F968" s="827"/>
      <c r="G968" s="827"/>
      <c r="H968" s="827"/>
      <c r="I968" s="827"/>
      <c r="J968" s="827"/>
      <c r="K968" s="827"/>
    </row>
    <row r="969" spans="1:11">
      <c r="A969" s="827"/>
      <c r="B969" s="827"/>
      <c r="C969" s="827"/>
      <c r="D969" s="827"/>
      <c r="E969" s="827"/>
      <c r="F969" s="827"/>
      <c r="G969" s="827"/>
      <c r="H969" s="827"/>
      <c r="I969" s="827"/>
      <c r="J969" s="827"/>
      <c r="K969" s="827"/>
    </row>
    <row r="970" spans="1:11">
      <c r="A970" s="827"/>
      <c r="B970" s="827"/>
      <c r="C970" s="827"/>
      <c r="D970" s="827"/>
      <c r="E970" s="827"/>
      <c r="F970" s="827"/>
      <c r="G970" s="827"/>
      <c r="H970" s="827"/>
      <c r="I970" s="827"/>
      <c r="J970" s="827"/>
      <c r="K970" s="827"/>
    </row>
    <row r="971" spans="1:11">
      <c r="A971" s="827"/>
      <c r="B971" s="827"/>
      <c r="C971" s="827"/>
      <c r="D971" s="827"/>
      <c r="E971" s="827"/>
      <c r="F971" s="827"/>
      <c r="G971" s="827"/>
      <c r="H971" s="827"/>
      <c r="I971" s="827"/>
      <c r="J971" s="827"/>
      <c r="K971" s="827"/>
    </row>
    <row r="972" spans="1:11">
      <c r="A972" s="827"/>
      <c r="B972" s="827"/>
      <c r="C972" s="827"/>
      <c r="D972" s="827"/>
      <c r="E972" s="827"/>
      <c r="F972" s="827"/>
      <c r="G972" s="827"/>
      <c r="H972" s="827"/>
      <c r="I972" s="827"/>
      <c r="J972" s="827"/>
      <c r="K972" s="827"/>
    </row>
    <row r="973" spans="1:11">
      <c r="A973" s="827"/>
      <c r="B973" s="827"/>
      <c r="C973" s="827"/>
      <c r="D973" s="827"/>
      <c r="E973" s="827"/>
      <c r="F973" s="827"/>
      <c r="G973" s="827"/>
      <c r="H973" s="827"/>
      <c r="I973" s="827"/>
      <c r="J973" s="827"/>
      <c r="K973" s="827"/>
    </row>
    <row r="974" spans="1:11">
      <c r="A974" s="827"/>
      <c r="B974" s="827"/>
      <c r="C974" s="827"/>
      <c r="D974" s="827"/>
      <c r="E974" s="827"/>
      <c r="F974" s="827"/>
      <c r="G974" s="827"/>
      <c r="H974" s="827"/>
      <c r="I974" s="827"/>
      <c r="J974" s="827"/>
      <c r="K974" s="827"/>
    </row>
    <row r="975" spans="1:11">
      <c r="A975" s="827"/>
      <c r="B975" s="827"/>
      <c r="C975" s="827"/>
      <c r="D975" s="827"/>
      <c r="E975" s="827"/>
      <c r="F975" s="827"/>
      <c r="G975" s="827"/>
      <c r="H975" s="827"/>
      <c r="I975" s="827"/>
      <c r="J975" s="827"/>
      <c r="K975" s="827"/>
    </row>
    <row r="976" spans="1:11">
      <c r="A976" s="827"/>
      <c r="B976" s="827"/>
      <c r="C976" s="827"/>
      <c r="D976" s="827"/>
      <c r="E976" s="827"/>
      <c r="F976" s="827"/>
      <c r="G976" s="827"/>
      <c r="H976" s="827"/>
      <c r="I976" s="827"/>
      <c r="J976" s="827"/>
      <c r="K976" s="827"/>
    </row>
    <row r="977" spans="1:11">
      <c r="A977" s="827"/>
      <c r="B977" s="827"/>
      <c r="C977" s="827"/>
      <c r="D977" s="827"/>
      <c r="E977" s="827"/>
      <c r="F977" s="827"/>
      <c r="G977" s="827"/>
      <c r="H977" s="827"/>
      <c r="I977" s="827"/>
      <c r="J977" s="827"/>
      <c r="K977" s="827"/>
    </row>
    <row r="978" spans="1:11">
      <c r="A978" s="827"/>
      <c r="B978" s="827"/>
      <c r="C978" s="827"/>
      <c r="D978" s="827"/>
      <c r="E978" s="827"/>
      <c r="F978" s="827"/>
      <c r="G978" s="827"/>
      <c r="H978" s="827"/>
      <c r="I978" s="827"/>
      <c r="J978" s="827"/>
      <c r="K978" s="827"/>
    </row>
    <row r="979" spans="1:11">
      <c r="A979" s="827"/>
      <c r="B979" s="827"/>
      <c r="C979" s="827"/>
      <c r="D979" s="827"/>
      <c r="E979" s="827"/>
      <c r="F979" s="827"/>
      <c r="G979" s="827"/>
      <c r="H979" s="827"/>
      <c r="I979" s="827"/>
      <c r="J979" s="827"/>
      <c r="K979" s="827"/>
    </row>
    <row r="980" spans="1:11">
      <c r="A980" s="827"/>
      <c r="B980" s="827"/>
      <c r="C980" s="827"/>
      <c r="D980" s="827"/>
      <c r="E980" s="827"/>
      <c r="F980" s="827"/>
      <c r="G980" s="827"/>
      <c r="H980" s="827"/>
      <c r="I980" s="827"/>
      <c r="J980" s="827"/>
      <c r="K980" s="827"/>
    </row>
    <row r="981" spans="1:11">
      <c r="A981" s="827"/>
      <c r="B981" s="827"/>
      <c r="C981" s="827"/>
      <c r="D981" s="827"/>
      <c r="E981" s="827"/>
      <c r="F981" s="827"/>
      <c r="G981" s="827"/>
      <c r="H981" s="827"/>
      <c r="I981" s="827"/>
      <c r="J981" s="827"/>
      <c r="K981" s="827"/>
    </row>
    <row r="982" spans="1:11">
      <c r="A982" s="827"/>
      <c r="B982" s="827"/>
      <c r="C982" s="827"/>
      <c r="D982" s="827"/>
      <c r="E982" s="827"/>
      <c r="F982" s="827"/>
      <c r="G982" s="827"/>
      <c r="H982" s="827"/>
      <c r="I982" s="827"/>
      <c r="J982" s="827"/>
      <c r="K982" s="827"/>
    </row>
    <row r="983" spans="1:11">
      <c r="A983" s="827"/>
      <c r="B983" s="827"/>
      <c r="C983" s="827"/>
      <c r="D983" s="827"/>
      <c r="E983" s="827"/>
      <c r="F983" s="827"/>
      <c r="G983" s="827"/>
      <c r="H983" s="827"/>
      <c r="I983" s="827"/>
      <c r="J983" s="827"/>
      <c r="K983" s="827"/>
    </row>
    <row r="984" spans="1:11">
      <c r="A984" s="827"/>
      <c r="B984" s="827"/>
      <c r="C984" s="827"/>
      <c r="D984" s="827"/>
      <c r="E984" s="827"/>
      <c r="F984" s="827"/>
      <c r="G984" s="827"/>
      <c r="H984" s="827"/>
      <c r="I984" s="827"/>
      <c r="J984" s="827"/>
      <c r="K984" s="827"/>
    </row>
    <row r="985" spans="1:11">
      <c r="A985" s="827"/>
      <c r="B985" s="827"/>
      <c r="C985" s="827"/>
      <c r="D985" s="827"/>
      <c r="E985" s="827"/>
      <c r="F985" s="827"/>
      <c r="G985" s="827"/>
      <c r="H985" s="827"/>
      <c r="I985" s="827"/>
      <c r="J985" s="827"/>
      <c r="K985" s="827"/>
    </row>
    <row r="986" spans="1:11">
      <c r="A986" s="827"/>
      <c r="B986" s="827"/>
      <c r="C986" s="827"/>
      <c r="D986" s="827"/>
      <c r="E986" s="827"/>
      <c r="F986" s="827"/>
      <c r="G986" s="827"/>
      <c r="H986" s="827"/>
      <c r="I986" s="827"/>
      <c r="J986" s="827"/>
      <c r="K986" s="827"/>
    </row>
    <row r="987" spans="1:11">
      <c r="A987" s="827"/>
      <c r="B987" s="827"/>
      <c r="C987" s="827"/>
      <c r="D987" s="827"/>
      <c r="E987" s="827"/>
      <c r="F987" s="827"/>
      <c r="G987" s="827"/>
      <c r="H987" s="827"/>
      <c r="I987" s="827"/>
      <c r="J987" s="827"/>
      <c r="K987" s="827"/>
    </row>
    <row r="988" spans="1:11">
      <c r="A988" s="827"/>
      <c r="B988" s="827"/>
      <c r="C988" s="827"/>
      <c r="D988" s="827"/>
      <c r="E988" s="827"/>
      <c r="F988" s="827"/>
      <c r="G988" s="827"/>
      <c r="H988" s="827"/>
      <c r="I988" s="827"/>
      <c r="J988" s="827"/>
      <c r="K988" s="827"/>
    </row>
    <row r="989" spans="1:11">
      <c r="A989" s="827"/>
      <c r="B989" s="827"/>
      <c r="C989" s="827"/>
      <c r="D989" s="827"/>
      <c r="E989" s="827"/>
      <c r="F989" s="827"/>
      <c r="G989" s="827"/>
      <c r="H989" s="827"/>
      <c r="I989" s="827"/>
      <c r="J989" s="827"/>
      <c r="K989" s="827"/>
    </row>
    <row r="990" spans="1:11">
      <c r="A990" s="827"/>
      <c r="B990" s="827"/>
      <c r="C990" s="827"/>
      <c r="D990" s="827"/>
      <c r="E990" s="827"/>
      <c r="F990" s="827"/>
      <c r="G990" s="827"/>
      <c r="H990" s="827"/>
      <c r="I990" s="827"/>
      <c r="J990" s="827"/>
      <c r="K990" s="827"/>
    </row>
    <row r="991" spans="1:11">
      <c r="A991" s="827"/>
      <c r="B991" s="827"/>
      <c r="C991" s="827"/>
      <c r="D991" s="827"/>
      <c r="E991" s="827"/>
      <c r="F991" s="827"/>
      <c r="G991" s="827"/>
      <c r="H991" s="827"/>
      <c r="I991" s="827"/>
      <c r="J991" s="827"/>
      <c r="K991" s="827"/>
    </row>
    <row r="992" spans="1:11">
      <c r="A992" s="827"/>
      <c r="B992" s="827"/>
      <c r="C992" s="827"/>
      <c r="D992" s="827"/>
      <c r="E992" s="827"/>
      <c r="F992" s="827"/>
      <c r="G992" s="827"/>
      <c r="H992" s="827"/>
      <c r="I992" s="827"/>
      <c r="J992" s="827"/>
      <c r="K992" s="827"/>
    </row>
    <row r="993" spans="1:11">
      <c r="A993" s="827"/>
      <c r="B993" s="827"/>
      <c r="C993" s="827"/>
      <c r="D993" s="827"/>
      <c r="E993" s="827"/>
      <c r="F993" s="827"/>
      <c r="G993" s="827"/>
      <c r="H993" s="827"/>
      <c r="I993" s="827"/>
      <c r="J993" s="827"/>
      <c r="K993" s="827"/>
    </row>
    <row r="994" spans="1:11">
      <c r="A994" s="827"/>
      <c r="B994" s="827"/>
      <c r="C994" s="827"/>
      <c r="D994" s="827"/>
      <c r="E994" s="827"/>
      <c r="F994" s="827"/>
      <c r="G994" s="827"/>
      <c r="H994" s="827"/>
      <c r="I994" s="827"/>
      <c r="J994" s="827"/>
      <c r="K994" s="827"/>
    </row>
    <row r="995" spans="1:11">
      <c r="A995" s="827"/>
      <c r="B995" s="827"/>
      <c r="C995" s="827"/>
      <c r="D995" s="827"/>
      <c r="E995" s="827"/>
      <c r="F995" s="827"/>
      <c r="G995" s="827"/>
      <c r="H995" s="827"/>
      <c r="I995" s="827"/>
      <c r="J995" s="827"/>
      <c r="K995" s="827"/>
    </row>
    <row r="996" spans="1:11">
      <c r="A996" s="827"/>
      <c r="B996" s="827"/>
      <c r="C996" s="827"/>
      <c r="D996" s="827"/>
      <c r="E996" s="827"/>
      <c r="F996" s="827"/>
      <c r="G996" s="827"/>
      <c r="H996" s="827"/>
      <c r="I996" s="827"/>
      <c r="J996" s="827"/>
      <c r="K996" s="827"/>
    </row>
    <row r="997" spans="1:11">
      <c r="A997" s="827"/>
      <c r="B997" s="827"/>
      <c r="C997" s="827"/>
      <c r="D997" s="827"/>
      <c r="E997" s="827"/>
      <c r="F997" s="827"/>
      <c r="G997" s="827"/>
      <c r="H997" s="827"/>
      <c r="I997" s="827"/>
      <c r="J997" s="827"/>
      <c r="K997" s="827"/>
    </row>
    <row r="998" spans="1:11">
      <c r="A998" s="827"/>
      <c r="B998" s="827"/>
      <c r="C998" s="827"/>
      <c r="D998" s="827"/>
      <c r="E998" s="827"/>
      <c r="F998" s="827"/>
      <c r="G998" s="827"/>
      <c r="H998" s="827"/>
      <c r="I998" s="827"/>
      <c r="J998" s="827"/>
      <c r="K998" s="827"/>
    </row>
    <row r="999" spans="1:11">
      <c r="A999" s="827"/>
      <c r="B999" s="827"/>
      <c r="C999" s="827"/>
      <c r="D999" s="827"/>
      <c r="E999" s="827"/>
      <c r="F999" s="827"/>
      <c r="G999" s="827"/>
      <c r="H999" s="827"/>
      <c r="I999" s="827"/>
      <c r="J999" s="827"/>
      <c r="K999" s="827"/>
    </row>
    <row r="1000" spans="1:11">
      <c r="A1000" s="827"/>
      <c r="B1000" s="827"/>
      <c r="C1000" s="827"/>
      <c r="D1000" s="827"/>
      <c r="E1000" s="827"/>
      <c r="F1000" s="827"/>
      <c r="G1000" s="827"/>
      <c r="H1000" s="827"/>
      <c r="I1000" s="827"/>
      <c r="J1000" s="827"/>
      <c r="K1000" s="827"/>
    </row>
    <row r="1001" spans="1:11">
      <c r="A1001" s="827"/>
      <c r="B1001" s="827"/>
      <c r="C1001" s="827"/>
      <c r="D1001" s="827"/>
      <c r="E1001" s="827"/>
      <c r="F1001" s="827"/>
      <c r="G1001" s="827"/>
      <c r="H1001" s="827"/>
      <c r="I1001" s="827"/>
      <c r="J1001" s="827"/>
      <c r="K1001" s="827"/>
    </row>
  </sheetData>
  <mergeCells count="14">
    <mergeCell ref="G6:G7"/>
    <mergeCell ref="H6:H7"/>
    <mergeCell ref="I6:I7"/>
    <mergeCell ref="J6:J7"/>
    <mergeCell ref="A2:J2"/>
    <mergeCell ref="A3:J3"/>
    <mergeCell ref="A5:A7"/>
    <mergeCell ref="B5:B7"/>
    <mergeCell ref="C5:F5"/>
    <mergeCell ref="G5:J5"/>
    <mergeCell ref="C6:C7"/>
    <mergeCell ref="D6:D7"/>
    <mergeCell ref="E6:E7"/>
    <mergeCell ref="F6:F7"/>
  </mergeCells>
  <hyperlinks>
    <hyperlink ref="A27" r:id="rId1"/>
    <hyperlink ref="A28" r:id="rId2"/>
    <hyperlink ref="A1" location="Índice!A1" display="Voltar ao índice"/>
  </hyperlinks>
  <pageMargins left="0.78740157480314965" right="0.78740157480314965" top="1.1811023622047245" bottom="0.78740157480314965" header="0" footer="0"/>
  <pageSetup paperSize="9" orientation="portrait" horizontalDpi="4294967292" verticalDpi="2400" r:id="rId3"/>
  <headerFooter alignWithMargins="0"/>
</worksheet>
</file>

<file path=xl/worksheets/sheet86.xml><?xml version="1.0" encoding="utf-8"?>
<worksheet xmlns="http://schemas.openxmlformats.org/spreadsheetml/2006/main" xmlns:r="http://schemas.openxmlformats.org/officeDocument/2006/relationships">
  <dimension ref="A1:M987"/>
  <sheetViews>
    <sheetView workbookViewId="0"/>
  </sheetViews>
  <sheetFormatPr defaultRowHeight="12.75"/>
  <cols>
    <col min="1" max="1" width="14.28515625" style="812" customWidth="1"/>
    <col min="2" max="2" width="10.28515625" style="812" customWidth="1"/>
    <col min="3" max="3" width="8.5703125" style="812" customWidth="1"/>
    <col min="4" max="4" width="8.140625" style="812" customWidth="1"/>
    <col min="5" max="5" width="9.5703125" style="812" customWidth="1"/>
    <col min="6" max="6" width="8.28515625" style="812" customWidth="1"/>
    <col min="7" max="7" width="7.5703125" style="812" customWidth="1"/>
    <col min="8" max="8" width="7" style="812" customWidth="1"/>
    <col min="9" max="9" width="9.5703125" style="812" customWidth="1"/>
    <col min="10" max="10" width="8.42578125" style="812" customWidth="1"/>
    <col min="11" max="11" width="4.85546875" style="812" customWidth="1"/>
    <col min="12" max="256" width="9.140625" style="812"/>
    <col min="257" max="257" width="14.28515625" style="812" customWidth="1"/>
    <col min="258" max="258" width="10.28515625" style="812" customWidth="1"/>
    <col min="259" max="259" width="8.5703125" style="812" customWidth="1"/>
    <col min="260" max="260" width="8.140625" style="812" customWidth="1"/>
    <col min="261" max="261" width="9.5703125" style="812" customWidth="1"/>
    <col min="262" max="262" width="8.28515625" style="812" customWidth="1"/>
    <col min="263" max="263" width="7.5703125" style="812" customWidth="1"/>
    <col min="264" max="264" width="7" style="812" customWidth="1"/>
    <col min="265" max="265" width="9.5703125" style="812" customWidth="1"/>
    <col min="266" max="266" width="8.42578125" style="812" customWidth="1"/>
    <col min="267" max="267" width="4.85546875" style="812" customWidth="1"/>
    <col min="268" max="512" width="9.140625" style="812"/>
    <col min="513" max="513" width="14.28515625" style="812" customWidth="1"/>
    <col min="514" max="514" width="10.28515625" style="812" customWidth="1"/>
    <col min="515" max="515" width="8.5703125" style="812" customWidth="1"/>
    <col min="516" max="516" width="8.140625" style="812" customWidth="1"/>
    <col min="517" max="517" width="9.5703125" style="812" customWidth="1"/>
    <col min="518" max="518" width="8.28515625" style="812" customWidth="1"/>
    <col min="519" max="519" width="7.5703125" style="812" customWidth="1"/>
    <col min="520" max="520" width="7" style="812" customWidth="1"/>
    <col min="521" max="521" width="9.5703125" style="812" customWidth="1"/>
    <col min="522" max="522" width="8.42578125" style="812" customWidth="1"/>
    <col min="523" max="523" width="4.85546875" style="812" customWidth="1"/>
    <col min="524" max="768" width="9.140625" style="812"/>
    <col min="769" max="769" width="14.28515625" style="812" customWidth="1"/>
    <col min="770" max="770" width="10.28515625" style="812" customWidth="1"/>
    <col min="771" max="771" width="8.5703125" style="812" customWidth="1"/>
    <col min="772" max="772" width="8.140625" style="812" customWidth="1"/>
    <col min="773" max="773" width="9.5703125" style="812" customWidth="1"/>
    <col min="774" max="774" width="8.28515625" style="812" customWidth="1"/>
    <col min="775" max="775" width="7.5703125" style="812" customWidth="1"/>
    <col min="776" max="776" width="7" style="812" customWidth="1"/>
    <col min="777" max="777" width="9.5703125" style="812" customWidth="1"/>
    <col min="778" max="778" width="8.42578125" style="812" customWidth="1"/>
    <col min="779" max="779" width="4.85546875" style="812" customWidth="1"/>
    <col min="780" max="1024" width="9.140625" style="812"/>
    <col min="1025" max="1025" width="14.28515625" style="812" customWidth="1"/>
    <col min="1026" max="1026" width="10.28515625" style="812" customWidth="1"/>
    <col min="1027" max="1027" width="8.5703125" style="812" customWidth="1"/>
    <col min="1028" max="1028" width="8.140625" style="812" customWidth="1"/>
    <col min="1029" max="1029" width="9.5703125" style="812" customWidth="1"/>
    <col min="1030" max="1030" width="8.28515625" style="812" customWidth="1"/>
    <col min="1031" max="1031" width="7.5703125" style="812" customWidth="1"/>
    <col min="1032" max="1032" width="7" style="812" customWidth="1"/>
    <col min="1033" max="1033" width="9.5703125" style="812" customWidth="1"/>
    <col min="1034" max="1034" width="8.42578125" style="812" customWidth="1"/>
    <col min="1035" max="1035" width="4.85546875" style="812" customWidth="1"/>
    <col min="1036" max="1280" width="9.140625" style="812"/>
    <col min="1281" max="1281" width="14.28515625" style="812" customWidth="1"/>
    <col min="1282" max="1282" width="10.28515625" style="812" customWidth="1"/>
    <col min="1283" max="1283" width="8.5703125" style="812" customWidth="1"/>
    <col min="1284" max="1284" width="8.140625" style="812" customWidth="1"/>
    <col min="1285" max="1285" width="9.5703125" style="812" customWidth="1"/>
    <col min="1286" max="1286" width="8.28515625" style="812" customWidth="1"/>
    <col min="1287" max="1287" width="7.5703125" style="812" customWidth="1"/>
    <col min="1288" max="1288" width="7" style="812" customWidth="1"/>
    <col min="1289" max="1289" width="9.5703125" style="812" customWidth="1"/>
    <col min="1290" max="1290" width="8.42578125" style="812" customWidth="1"/>
    <col min="1291" max="1291" width="4.85546875" style="812" customWidth="1"/>
    <col min="1292" max="1536" width="9.140625" style="812"/>
    <col min="1537" max="1537" width="14.28515625" style="812" customWidth="1"/>
    <col min="1538" max="1538" width="10.28515625" style="812" customWidth="1"/>
    <col min="1539" max="1539" width="8.5703125" style="812" customWidth="1"/>
    <col min="1540" max="1540" width="8.140625" style="812" customWidth="1"/>
    <col min="1541" max="1541" width="9.5703125" style="812" customWidth="1"/>
    <col min="1542" max="1542" width="8.28515625" style="812" customWidth="1"/>
    <col min="1543" max="1543" width="7.5703125" style="812" customWidth="1"/>
    <col min="1544" max="1544" width="7" style="812" customWidth="1"/>
    <col min="1545" max="1545" width="9.5703125" style="812" customWidth="1"/>
    <col min="1546" max="1546" width="8.42578125" style="812" customWidth="1"/>
    <col min="1547" max="1547" width="4.85546875" style="812" customWidth="1"/>
    <col min="1548" max="1792" width="9.140625" style="812"/>
    <col min="1793" max="1793" width="14.28515625" style="812" customWidth="1"/>
    <col min="1794" max="1794" width="10.28515625" style="812" customWidth="1"/>
    <col min="1795" max="1795" width="8.5703125" style="812" customWidth="1"/>
    <col min="1796" max="1796" width="8.140625" style="812" customWidth="1"/>
    <col min="1797" max="1797" width="9.5703125" style="812" customWidth="1"/>
    <col min="1798" max="1798" width="8.28515625" style="812" customWidth="1"/>
    <col min="1799" max="1799" width="7.5703125" style="812" customWidth="1"/>
    <col min="1800" max="1800" width="7" style="812" customWidth="1"/>
    <col min="1801" max="1801" width="9.5703125" style="812" customWidth="1"/>
    <col min="1802" max="1802" width="8.42578125" style="812" customWidth="1"/>
    <col min="1803" max="1803" width="4.85546875" style="812" customWidth="1"/>
    <col min="1804" max="2048" width="9.140625" style="812"/>
    <col min="2049" max="2049" width="14.28515625" style="812" customWidth="1"/>
    <col min="2050" max="2050" width="10.28515625" style="812" customWidth="1"/>
    <col min="2051" max="2051" width="8.5703125" style="812" customWidth="1"/>
    <col min="2052" max="2052" width="8.140625" style="812" customWidth="1"/>
    <col min="2053" max="2053" width="9.5703125" style="812" customWidth="1"/>
    <col min="2054" max="2054" width="8.28515625" style="812" customWidth="1"/>
    <col min="2055" max="2055" width="7.5703125" style="812" customWidth="1"/>
    <col min="2056" max="2056" width="7" style="812" customWidth="1"/>
    <col min="2057" max="2057" width="9.5703125" style="812" customWidth="1"/>
    <col min="2058" max="2058" width="8.42578125" style="812" customWidth="1"/>
    <col min="2059" max="2059" width="4.85546875" style="812" customWidth="1"/>
    <col min="2060" max="2304" width="9.140625" style="812"/>
    <col min="2305" max="2305" width="14.28515625" style="812" customWidth="1"/>
    <col min="2306" max="2306" width="10.28515625" style="812" customWidth="1"/>
    <col min="2307" max="2307" width="8.5703125" style="812" customWidth="1"/>
    <col min="2308" max="2308" width="8.140625" style="812" customWidth="1"/>
    <col min="2309" max="2309" width="9.5703125" style="812" customWidth="1"/>
    <col min="2310" max="2310" width="8.28515625" style="812" customWidth="1"/>
    <col min="2311" max="2311" width="7.5703125" style="812" customWidth="1"/>
    <col min="2312" max="2312" width="7" style="812" customWidth="1"/>
    <col min="2313" max="2313" width="9.5703125" style="812" customWidth="1"/>
    <col min="2314" max="2314" width="8.42578125" style="812" customWidth="1"/>
    <col min="2315" max="2315" width="4.85546875" style="812" customWidth="1"/>
    <col min="2316" max="2560" width="9.140625" style="812"/>
    <col min="2561" max="2561" width="14.28515625" style="812" customWidth="1"/>
    <col min="2562" max="2562" width="10.28515625" style="812" customWidth="1"/>
    <col min="2563" max="2563" width="8.5703125" style="812" customWidth="1"/>
    <col min="2564" max="2564" width="8.140625" style="812" customWidth="1"/>
    <col min="2565" max="2565" width="9.5703125" style="812" customWidth="1"/>
    <col min="2566" max="2566" width="8.28515625" style="812" customWidth="1"/>
    <col min="2567" max="2567" width="7.5703125" style="812" customWidth="1"/>
    <col min="2568" max="2568" width="7" style="812" customWidth="1"/>
    <col min="2569" max="2569" width="9.5703125" style="812" customWidth="1"/>
    <col min="2570" max="2570" width="8.42578125" style="812" customWidth="1"/>
    <col min="2571" max="2571" width="4.85546875" style="812" customWidth="1"/>
    <col min="2572" max="2816" width="9.140625" style="812"/>
    <col min="2817" max="2817" width="14.28515625" style="812" customWidth="1"/>
    <col min="2818" max="2818" width="10.28515625" style="812" customWidth="1"/>
    <col min="2819" max="2819" width="8.5703125" style="812" customWidth="1"/>
    <col min="2820" max="2820" width="8.140625" style="812" customWidth="1"/>
    <col min="2821" max="2821" width="9.5703125" style="812" customWidth="1"/>
    <col min="2822" max="2822" width="8.28515625" style="812" customWidth="1"/>
    <col min="2823" max="2823" width="7.5703125" style="812" customWidth="1"/>
    <col min="2824" max="2824" width="7" style="812" customWidth="1"/>
    <col min="2825" max="2825" width="9.5703125" style="812" customWidth="1"/>
    <col min="2826" max="2826" width="8.42578125" style="812" customWidth="1"/>
    <col min="2827" max="2827" width="4.85546875" style="812" customWidth="1"/>
    <col min="2828" max="3072" width="9.140625" style="812"/>
    <col min="3073" max="3073" width="14.28515625" style="812" customWidth="1"/>
    <col min="3074" max="3074" width="10.28515625" style="812" customWidth="1"/>
    <col min="3075" max="3075" width="8.5703125" style="812" customWidth="1"/>
    <col min="3076" max="3076" width="8.140625" style="812" customWidth="1"/>
    <col min="3077" max="3077" width="9.5703125" style="812" customWidth="1"/>
    <col min="3078" max="3078" width="8.28515625" style="812" customWidth="1"/>
    <col min="3079" max="3079" width="7.5703125" style="812" customWidth="1"/>
    <col min="3080" max="3080" width="7" style="812" customWidth="1"/>
    <col min="3081" max="3081" width="9.5703125" style="812" customWidth="1"/>
    <col min="3082" max="3082" width="8.42578125" style="812" customWidth="1"/>
    <col min="3083" max="3083" width="4.85546875" style="812" customWidth="1"/>
    <col min="3084" max="3328" width="9.140625" style="812"/>
    <col min="3329" max="3329" width="14.28515625" style="812" customWidth="1"/>
    <col min="3330" max="3330" width="10.28515625" style="812" customWidth="1"/>
    <col min="3331" max="3331" width="8.5703125" style="812" customWidth="1"/>
    <col min="3332" max="3332" width="8.140625" style="812" customWidth="1"/>
    <col min="3333" max="3333" width="9.5703125" style="812" customWidth="1"/>
    <col min="3334" max="3334" width="8.28515625" style="812" customWidth="1"/>
    <col min="3335" max="3335" width="7.5703125" style="812" customWidth="1"/>
    <col min="3336" max="3336" width="7" style="812" customWidth="1"/>
    <col min="3337" max="3337" width="9.5703125" style="812" customWidth="1"/>
    <col min="3338" max="3338" width="8.42578125" style="812" customWidth="1"/>
    <col min="3339" max="3339" width="4.85546875" style="812" customWidth="1"/>
    <col min="3340" max="3584" width="9.140625" style="812"/>
    <col min="3585" max="3585" width="14.28515625" style="812" customWidth="1"/>
    <col min="3586" max="3586" width="10.28515625" style="812" customWidth="1"/>
    <col min="3587" max="3587" width="8.5703125" style="812" customWidth="1"/>
    <col min="3588" max="3588" width="8.140625" style="812" customWidth="1"/>
    <col min="3589" max="3589" width="9.5703125" style="812" customWidth="1"/>
    <col min="3590" max="3590" width="8.28515625" style="812" customWidth="1"/>
    <col min="3591" max="3591" width="7.5703125" style="812" customWidth="1"/>
    <col min="3592" max="3592" width="7" style="812" customWidth="1"/>
    <col min="3593" max="3593" width="9.5703125" style="812" customWidth="1"/>
    <col min="3594" max="3594" width="8.42578125" style="812" customWidth="1"/>
    <col min="3595" max="3595" width="4.85546875" style="812" customWidth="1"/>
    <col min="3596" max="3840" width="9.140625" style="812"/>
    <col min="3841" max="3841" width="14.28515625" style="812" customWidth="1"/>
    <col min="3842" max="3842" width="10.28515625" style="812" customWidth="1"/>
    <col min="3843" max="3843" width="8.5703125" style="812" customWidth="1"/>
    <col min="3844" max="3844" width="8.140625" style="812" customWidth="1"/>
    <col min="3845" max="3845" width="9.5703125" style="812" customWidth="1"/>
    <col min="3846" max="3846" width="8.28515625" style="812" customWidth="1"/>
    <col min="3847" max="3847" width="7.5703125" style="812" customWidth="1"/>
    <col min="3848" max="3848" width="7" style="812" customWidth="1"/>
    <col min="3849" max="3849" width="9.5703125" style="812" customWidth="1"/>
    <col min="3850" max="3850" width="8.42578125" style="812" customWidth="1"/>
    <col min="3851" max="3851" width="4.85546875" style="812" customWidth="1"/>
    <col min="3852" max="4096" width="9.140625" style="812"/>
    <col min="4097" max="4097" width="14.28515625" style="812" customWidth="1"/>
    <col min="4098" max="4098" width="10.28515625" style="812" customWidth="1"/>
    <col min="4099" max="4099" width="8.5703125" style="812" customWidth="1"/>
    <col min="4100" max="4100" width="8.140625" style="812" customWidth="1"/>
    <col min="4101" max="4101" width="9.5703125" style="812" customWidth="1"/>
    <col min="4102" max="4102" width="8.28515625" style="812" customWidth="1"/>
    <col min="4103" max="4103" width="7.5703125" style="812" customWidth="1"/>
    <col min="4104" max="4104" width="7" style="812" customWidth="1"/>
    <col min="4105" max="4105" width="9.5703125" style="812" customWidth="1"/>
    <col min="4106" max="4106" width="8.42578125" style="812" customWidth="1"/>
    <col min="4107" max="4107" width="4.85546875" style="812" customWidth="1"/>
    <col min="4108" max="4352" width="9.140625" style="812"/>
    <col min="4353" max="4353" width="14.28515625" style="812" customWidth="1"/>
    <col min="4354" max="4354" width="10.28515625" style="812" customWidth="1"/>
    <col min="4355" max="4355" width="8.5703125" style="812" customWidth="1"/>
    <col min="4356" max="4356" width="8.140625" style="812" customWidth="1"/>
    <col min="4357" max="4357" width="9.5703125" style="812" customWidth="1"/>
    <col min="4358" max="4358" width="8.28515625" style="812" customWidth="1"/>
    <col min="4359" max="4359" width="7.5703125" style="812" customWidth="1"/>
    <col min="4360" max="4360" width="7" style="812" customWidth="1"/>
    <col min="4361" max="4361" width="9.5703125" style="812" customWidth="1"/>
    <col min="4362" max="4362" width="8.42578125" style="812" customWidth="1"/>
    <col min="4363" max="4363" width="4.85546875" style="812" customWidth="1"/>
    <col min="4364" max="4608" width="9.140625" style="812"/>
    <col min="4609" max="4609" width="14.28515625" style="812" customWidth="1"/>
    <col min="4610" max="4610" width="10.28515625" style="812" customWidth="1"/>
    <col min="4611" max="4611" width="8.5703125" style="812" customWidth="1"/>
    <col min="4612" max="4612" width="8.140625" style="812" customWidth="1"/>
    <col min="4613" max="4613" width="9.5703125" style="812" customWidth="1"/>
    <col min="4614" max="4614" width="8.28515625" style="812" customWidth="1"/>
    <col min="4615" max="4615" width="7.5703125" style="812" customWidth="1"/>
    <col min="4616" max="4616" width="7" style="812" customWidth="1"/>
    <col min="4617" max="4617" width="9.5703125" style="812" customWidth="1"/>
    <col min="4618" max="4618" width="8.42578125" style="812" customWidth="1"/>
    <col min="4619" max="4619" width="4.85546875" style="812" customWidth="1"/>
    <col min="4620" max="4864" width="9.140625" style="812"/>
    <col min="4865" max="4865" width="14.28515625" style="812" customWidth="1"/>
    <col min="4866" max="4866" width="10.28515625" style="812" customWidth="1"/>
    <col min="4867" max="4867" width="8.5703125" style="812" customWidth="1"/>
    <col min="4868" max="4868" width="8.140625" style="812" customWidth="1"/>
    <col min="4869" max="4869" width="9.5703125" style="812" customWidth="1"/>
    <col min="4870" max="4870" width="8.28515625" style="812" customWidth="1"/>
    <col min="4871" max="4871" width="7.5703125" style="812" customWidth="1"/>
    <col min="4872" max="4872" width="7" style="812" customWidth="1"/>
    <col min="4873" max="4873" width="9.5703125" style="812" customWidth="1"/>
    <col min="4874" max="4874" width="8.42578125" style="812" customWidth="1"/>
    <col min="4875" max="4875" width="4.85546875" style="812" customWidth="1"/>
    <col min="4876" max="5120" width="9.140625" style="812"/>
    <col min="5121" max="5121" width="14.28515625" style="812" customWidth="1"/>
    <col min="5122" max="5122" width="10.28515625" style="812" customWidth="1"/>
    <col min="5123" max="5123" width="8.5703125" style="812" customWidth="1"/>
    <col min="5124" max="5124" width="8.140625" style="812" customWidth="1"/>
    <col min="5125" max="5125" width="9.5703125" style="812" customWidth="1"/>
    <col min="5126" max="5126" width="8.28515625" style="812" customWidth="1"/>
    <col min="5127" max="5127" width="7.5703125" style="812" customWidth="1"/>
    <col min="5128" max="5128" width="7" style="812" customWidth="1"/>
    <col min="5129" max="5129" width="9.5703125" style="812" customWidth="1"/>
    <col min="5130" max="5130" width="8.42578125" style="812" customWidth="1"/>
    <col min="5131" max="5131" width="4.85546875" style="812" customWidth="1"/>
    <col min="5132" max="5376" width="9.140625" style="812"/>
    <col min="5377" max="5377" width="14.28515625" style="812" customWidth="1"/>
    <col min="5378" max="5378" width="10.28515625" style="812" customWidth="1"/>
    <col min="5379" max="5379" width="8.5703125" style="812" customWidth="1"/>
    <col min="5380" max="5380" width="8.140625" style="812" customWidth="1"/>
    <col min="5381" max="5381" width="9.5703125" style="812" customWidth="1"/>
    <col min="5382" max="5382" width="8.28515625" style="812" customWidth="1"/>
    <col min="5383" max="5383" width="7.5703125" style="812" customWidth="1"/>
    <col min="5384" max="5384" width="7" style="812" customWidth="1"/>
    <col min="5385" max="5385" width="9.5703125" style="812" customWidth="1"/>
    <col min="5386" max="5386" width="8.42578125" style="812" customWidth="1"/>
    <col min="5387" max="5387" width="4.85546875" style="812" customWidth="1"/>
    <col min="5388" max="5632" width="9.140625" style="812"/>
    <col min="5633" max="5633" width="14.28515625" style="812" customWidth="1"/>
    <col min="5634" max="5634" width="10.28515625" style="812" customWidth="1"/>
    <col min="5635" max="5635" width="8.5703125" style="812" customWidth="1"/>
    <col min="5636" max="5636" width="8.140625" style="812" customWidth="1"/>
    <col min="5637" max="5637" width="9.5703125" style="812" customWidth="1"/>
    <col min="5638" max="5638" width="8.28515625" style="812" customWidth="1"/>
    <col min="5639" max="5639" width="7.5703125" style="812" customWidth="1"/>
    <col min="5640" max="5640" width="7" style="812" customWidth="1"/>
    <col min="5641" max="5641" width="9.5703125" style="812" customWidth="1"/>
    <col min="5642" max="5642" width="8.42578125" style="812" customWidth="1"/>
    <col min="5643" max="5643" width="4.85546875" style="812" customWidth="1"/>
    <col min="5644" max="5888" width="9.140625" style="812"/>
    <col min="5889" max="5889" width="14.28515625" style="812" customWidth="1"/>
    <col min="5890" max="5890" width="10.28515625" style="812" customWidth="1"/>
    <col min="5891" max="5891" width="8.5703125" style="812" customWidth="1"/>
    <col min="5892" max="5892" width="8.140625" style="812" customWidth="1"/>
    <col min="5893" max="5893" width="9.5703125" style="812" customWidth="1"/>
    <col min="5894" max="5894" width="8.28515625" style="812" customWidth="1"/>
    <col min="5895" max="5895" width="7.5703125" style="812" customWidth="1"/>
    <col min="5896" max="5896" width="7" style="812" customWidth="1"/>
    <col min="5897" max="5897" width="9.5703125" style="812" customWidth="1"/>
    <col min="5898" max="5898" width="8.42578125" style="812" customWidth="1"/>
    <col min="5899" max="5899" width="4.85546875" style="812" customWidth="1"/>
    <col min="5900" max="6144" width="9.140625" style="812"/>
    <col min="6145" max="6145" width="14.28515625" style="812" customWidth="1"/>
    <col min="6146" max="6146" width="10.28515625" style="812" customWidth="1"/>
    <col min="6147" max="6147" width="8.5703125" style="812" customWidth="1"/>
    <col min="6148" max="6148" width="8.140625" style="812" customWidth="1"/>
    <col min="6149" max="6149" width="9.5703125" style="812" customWidth="1"/>
    <col min="6150" max="6150" width="8.28515625" style="812" customWidth="1"/>
    <col min="6151" max="6151" width="7.5703125" style="812" customWidth="1"/>
    <col min="6152" max="6152" width="7" style="812" customWidth="1"/>
    <col min="6153" max="6153" width="9.5703125" style="812" customWidth="1"/>
    <col min="6154" max="6154" width="8.42578125" style="812" customWidth="1"/>
    <col min="6155" max="6155" width="4.85546875" style="812" customWidth="1"/>
    <col min="6156" max="6400" width="9.140625" style="812"/>
    <col min="6401" max="6401" width="14.28515625" style="812" customWidth="1"/>
    <col min="6402" max="6402" width="10.28515625" style="812" customWidth="1"/>
    <col min="6403" max="6403" width="8.5703125" style="812" customWidth="1"/>
    <col min="6404" max="6404" width="8.140625" style="812" customWidth="1"/>
    <col min="6405" max="6405" width="9.5703125" style="812" customWidth="1"/>
    <col min="6406" max="6406" width="8.28515625" style="812" customWidth="1"/>
    <col min="6407" max="6407" width="7.5703125" style="812" customWidth="1"/>
    <col min="6408" max="6408" width="7" style="812" customWidth="1"/>
    <col min="6409" max="6409" width="9.5703125" style="812" customWidth="1"/>
    <col min="6410" max="6410" width="8.42578125" style="812" customWidth="1"/>
    <col min="6411" max="6411" width="4.85546875" style="812" customWidth="1"/>
    <col min="6412" max="6656" width="9.140625" style="812"/>
    <col min="6657" max="6657" width="14.28515625" style="812" customWidth="1"/>
    <col min="6658" max="6658" width="10.28515625" style="812" customWidth="1"/>
    <col min="6659" max="6659" width="8.5703125" style="812" customWidth="1"/>
    <col min="6660" max="6660" width="8.140625" style="812" customWidth="1"/>
    <col min="6661" max="6661" width="9.5703125" style="812" customWidth="1"/>
    <col min="6662" max="6662" width="8.28515625" style="812" customWidth="1"/>
    <col min="6663" max="6663" width="7.5703125" style="812" customWidth="1"/>
    <col min="6664" max="6664" width="7" style="812" customWidth="1"/>
    <col min="6665" max="6665" width="9.5703125" style="812" customWidth="1"/>
    <col min="6666" max="6666" width="8.42578125" style="812" customWidth="1"/>
    <col min="6667" max="6667" width="4.85546875" style="812" customWidth="1"/>
    <col min="6668" max="6912" width="9.140625" style="812"/>
    <col min="6913" max="6913" width="14.28515625" style="812" customWidth="1"/>
    <col min="6914" max="6914" width="10.28515625" style="812" customWidth="1"/>
    <col min="6915" max="6915" width="8.5703125" style="812" customWidth="1"/>
    <col min="6916" max="6916" width="8.140625" style="812" customWidth="1"/>
    <col min="6917" max="6917" width="9.5703125" style="812" customWidth="1"/>
    <col min="6918" max="6918" width="8.28515625" style="812" customWidth="1"/>
    <col min="6919" max="6919" width="7.5703125" style="812" customWidth="1"/>
    <col min="6920" max="6920" width="7" style="812" customWidth="1"/>
    <col min="6921" max="6921" width="9.5703125" style="812" customWidth="1"/>
    <col min="6922" max="6922" width="8.42578125" style="812" customWidth="1"/>
    <col min="6923" max="6923" width="4.85546875" style="812" customWidth="1"/>
    <col min="6924" max="7168" width="9.140625" style="812"/>
    <col min="7169" max="7169" width="14.28515625" style="812" customWidth="1"/>
    <col min="7170" max="7170" width="10.28515625" style="812" customWidth="1"/>
    <col min="7171" max="7171" width="8.5703125" style="812" customWidth="1"/>
    <col min="7172" max="7172" width="8.140625" style="812" customWidth="1"/>
    <col min="7173" max="7173" width="9.5703125" style="812" customWidth="1"/>
    <col min="7174" max="7174" width="8.28515625" style="812" customWidth="1"/>
    <col min="7175" max="7175" width="7.5703125" style="812" customWidth="1"/>
    <col min="7176" max="7176" width="7" style="812" customWidth="1"/>
    <col min="7177" max="7177" width="9.5703125" style="812" customWidth="1"/>
    <col min="7178" max="7178" width="8.42578125" style="812" customWidth="1"/>
    <col min="7179" max="7179" width="4.85546875" style="812" customWidth="1"/>
    <col min="7180" max="7424" width="9.140625" style="812"/>
    <col min="7425" max="7425" width="14.28515625" style="812" customWidth="1"/>
    <col min="7426" max="7426" width="10.28515625" style="812" customWidth="1"/>
    <col min="7427" max="7427" width="8.5703125" style="812" customWidth="1"/>
    <col min="7428" max="7428" width="8.140625" style="812" customWidth="1"/>
    <col min="7429" max="7429" width="9.5703125" style="812" customWidth="1"/>
    <col min="7430" max="7430" width="8.28515625" style="812" customWidth="1"/>
    <col min="7431" max="7431" width="7.5703125" style="812" customWidth="1"/>
    <col min="7432" max="7432" width="7" style="812" customWidth="1"/>
    <col min="7433" max="7433" width="9.5703125" style="812" customWidth="1"/>
    <col min="7434" max="7434" width="8.42578125" style="812" customWidth="1"/>
    <col min="7435" max="7435" width="4.85546875" style="812" customWidth="1"/>
    <col min="7436" max="7680" width="9.140625" style="812"/>
    <col min="7681" max="7681" width="14.28515625" style="812" customWidth="1"/>
    <col min="7682" max="7682" width="10.28515625" style="812" customWidth="1"/>
    <col min="7683" max="7683" width="8.5703125" style="812" customWidth="1"/>
    <col min="7684" max="7684" width="8.140625" style="812" customWidth="1"/>
    <col min="7685" max="7685" width="9.5703125" style="812" customWidth="1"/>
    <col min="7686" max="7686" width="8.28515625" style="812" customWidth="1"/>
    <col min="7687" max="7687" width="7.5703125" style="812" customWidth="1"/>
    <col min="7688" max="7688" width="7" style="812" customWidth="1"/>
    <col min="7689" max="7689" width="9.5703125" style="812" customWidth="1"/>
    <col min="7690" max="7690" width="8.42578125" style="812" customWidth="1"/>
    <col min="7691" max="7691" width="4.85546875" style="812" customWidth="1"/>
    <col min="7692" max="7936" width="9.140625" style="812"/>
    <col min="7937" max="7937" width="14.28515625" style="812" customWidth="1"/>
    <col min="7938" max="7938" width="10.28515625" style="812" customWidth="1"/>
    <col min="7939" max="7939" width="8.5703125" style="812" customWidth="1"/>
    <col min="7940" max="7940" width="8.140625" style="812" customWidth="1"/>
    <col min="7941" max="7941" width="9.5703125" style="812" customWidth="1"/>
    <col min="7942" max="7942" width="8.28515625" style="812" customWidth="1"/>
    <col min="7943" max="7943" width="7.5703125" style="812" customWidth="1"/>
    <col min="7944" max="7944" width="7" style="812" customWidth="1"/>
    <col min="7945" max="7945" width="9.5703125" style="812" customWidth="1"/>
    <col min="7946" max="7946" width="8.42578125" style="812" customWidth="1"/>
    <col min="7947" max="7947" width="4.85546875" style="812" customWidth="1"/>
    <col min="7948" max="8192" width="9.140625" style="812"/>
    <col min="8193" max="8193" width="14.28515625" style="812" customWidth="1"/>
    <col min="8194" max="8194" width="10.28515625" style="812" customWidth="1"/>
    <col min="8195" max="8195" width="8.5703125" style="812" customWidth="1"/>
    <col min="8196" max="8196" width="8.140625" style="812" customWidth="1"/>
    <col min="8197" max="8197" width="9.5703125" style="812" customWidth="1"/>
    <col min="8198" max="8198" width="8.28515625" style="812" customWidth="1"/>
    <col min="8199" max="8199" width="7.5703125" style="812" customWidth="1"/>
    <col min="8200" max="8200" width="7" style="812" customWidth="1"/>
    <col min="8201" max="8201" width="9.5703125" style="812" customWidth="1"/>
    <col min="8202" max="8202" width="8.42578125" style="812" customWidth="1"/>
    <col min="8203" max="8203" width="4.85546875" style="812" customWidth="1"/>
    <col min="8204" max="8448" width="9.140625" style="812"/>
    <col min="8449" max="8449" width="14.28515625" style="812" customWidth="1"/>
    <col min="8450" max="8450" width="10.28515625" style="812" customWidth="1"/>
    <col min="8451" max="8451" width="8.5703125" style="812" customWidth="1"/>
    <col min="8452" max="8452" width="8.140625" style="812" customWidth="1"/>
    <col min="8453" max="8453" width="9.5703125" style="812" customWidth="1"/>
    <col min="8454" max="8454" width="8.28515625" style="812" customWidth="1"/>
    <col min="8455" max="8455" width="7.5703125" style="812" customWidth="1"/>
    <col min="8456" max="8456" width="7" style="812" customWidth="1"/>
    <col min="8457" max="8457" width="9.5703125" style="812" customWidth="1"/>
    <col min="8458" max="8458" width="8.42578125" style="812" customWidth="1"/>
    <col min="8459" max="8459" width="4.85546875" style="812" customWidth="1"/>
    <col min="8460" max="8704" width="9.140625" style="812"/>
    <col min="8705" max="8705" width="14.28515625" style="812" customWidth="1"/>
    <col min="8706" max="8706" width="10.28515625" style="812" customWidth="1"/>
    <col min="8707" max="8707" width="8.5703125" style="812" customWidth="1"/>
    <col min="8708" max="8708" width="8.140625" style="812" customWidth="1"/>
    <col min="8709" max="8709" width="9.5703125" style="812" customWidth="1"/>
    <col min="8710" max="8710" width="8.28515625" style="812" customWidth="1"/>
    <col min="8711" max="8711" width="7.5703125" style="812" customWidth="1"/>
    <col min="8712" max="8712" width="7" style="812" customWidth="1"/>
    <col min="8713" max="8713" width="9.5703125" style="812" customWidth="1"/>
    <col min="8714" max="8714" width="8.42578125" style="812" customWidth="1"/>
    <col min="8715" max="8715" width="4.85546875" style="812" customWidth="1"/>
    <col min="8716" max="8960" width="9.140625" style="812"/>
    <col min="8961" max="8961" width="14.28515625" style="812" customWidth="1"/>
    <col min="8962" max="8962" width="10.28515625" style="812" customWidth="1"/>
    <col min="8963" max="8963" width="8.5703125" style="812" customWidth="1"/>
    <col min="8964" max="8964" width="8.140625" style="812" customWidth="1"/>
    <col min="8965" max="8965" width="9.5703125" style="812" customWidth="1"/>
    <col min="8966" max="8966" width="8.28515625" style="812" customWidth="1"/>
    <col min="8967" max="8967" width="7.5703125" style="812" customWidth="1"/>
    <col min="8968" max="8968" width="7" style="812" customWidth="1"/>
    <col min="8969" max="8969" width="9.5703125" style="812" customWidth="1"/>
    <col min="8970" max="8970" width="8.42578125" style="812" customWidth="1"/>
    <col min="8971" max="8971" width="4.85546875" style="812" customWidth="1"/>
    <col min="8972" max="9216" width="9.140625" style="812"/>
    <col min="9217" max="9217" width="14.28515625" style="812" customWidth="1"/>
    <col min="9218" max="9218" width="10.28515625" style="812" customWidth="1"/>
    <col min="9219" max="9219" width="8.5703125" style="812" customWidth="1"/>
    <col min="9220" max="9220" width="8.140625" style="812" customWidth="1"/>
    <col min="9221" max="9221" width="9.5703125" style="812" customWidth="1"/>
    <col min="9222" max="9222" width="8.28515625" style="812" customWidth="1"/>
    <col min="9223" max="9223" width="7.5703125" style="812" customWidth="1"/>
    <col min="9224" max="9224" width="7" style="812" customWidth="1"/>
    <col min="9225" max="9225" width="9.5703125" style="812" customWidth="1"/>
    <col min="9226" max="9226" width="8.42578125" style="812" customWidth="1"/>
    <col min="9227" max="9227" width="4.85546875" style="812" customWidth="1"/>
    <col min="9228" max="9472" width="9.140625" style="812"/>
    <col min="9473" max="9473" width="14.28515625" style="812" customWidth="1"/>
    <col min="9474" max="9474" width="10.28515625" style="812" customWidth="1"/>
    <col min="9475" max="9475" width="8.5703125" style="812" customWidth="1"/>
    <col min="9476" max="9476" width="8.140625" style="812" customWidth="1"/>
    <col min="9477" max="9477" width="9.5703125" style="812" customWidth="1"/>
    <col min="9478" max="9478" width="8.28515625" style="812" customWidth="1"/>
    <col min="9479" max="9479" width="7.5703125" style="812" customWidth="1"/>
    <col min="9480" max="9480" width="7" style="812" customWidth="1"/>
    <col min="9481" max="9481" width="9.5703125" style="812" customWidth="1"/>
    <col min="9482" max="9482" width="8.42578125" style="812" customWidth="1"/>
    <col min="9483" max="9483" width="4.85546875" style="812" customWidth="1"/>
    <col min="9484" max="9728" width="9.140625" style="812"/>
    <col min="9729" max="9729" width="14.28515625" style="812" customWidth="1"/>
    <col min="9730" max="9730" width="10.28515625" style="812" customWidth="1"/>
    <col min="9731" max="9731" width="8.5703125" style="812" customWidth="1"/>
    <col min="9732" max="9732" width="8.140625" style="812" customWidth="1"/>
    <col min="9733" max="9733" width="9.5703125" style="812" customWidth="1"/>
    <col min="9734" max="9734" width="8.28515625" style="812" customWidth="1"/>
    <col min="9735" max="9735" width="7.5703125" style="812" customWidth="1"/>
    <col min="9736" max="9736" width="7" style="812" customWidth="1"/>
    <col min="9737" max="9737" width="9.5703125" style="812" customWidth="1"/>
    <col min="9738" max="9738" width="8.42578125" style="812" customWidth="1"/>
    <col min="9739" max="9739" width="4.85546875" style="812" customWidth="1"/>
    <col min="9740" max="9984" width="9.140625" style="812"/>
    <col min="9985" max="9985" width="14.28515625" style="812" customWidth="1"/>
    <col min="9986" max="9986" width="10.28515625" style="812" customWidth="1"/>
    <col min="9987" max="9987" width="8.5703125" style="812" customWidth="1"/>
    <col min="9988" max="9988" width="8.140625" style="812" customWidth="1"/>
    <col min="9989" max="9989" width="9.5703125" style="812" customWidth="1"/>
    <col min="9990" max="9990" width="8.28515625" style="812" customWidth="1"/>
    <col min="9991" max="9991" width="7.5703125" style="812" customWidth="1"/>
    <col min="9992" max="9992" width="7" style="812" customWidth="1"/>
    <col min="9993" max="9993" width="9.5703125" style="812" customWidth="1"/>
    <col min="9994" max="9994" width="8.42578125" style="812" customWidth="1"/>
    <col min="9995" max="9995" width="4.85546875" style="812" customWidth="1"/>
    <col min="9996" max="10240" width="9.140625" style="812"/>
    <col min="10241" max="10241" width="14.28515625" style="812" customWidth="1"/>
    <col min="10242" max="10242" width="10.28515625" style="812" customWidth="1"/>
    <col min="10243" max="10243" width="8.5703125" style="812" customWidth="1"/>
    <col min="10244" max="10244" width="8.140625" style="812" customWidth="1"/>
    <col min="10245" max="10245" width="9.5703125" style="812" customWidth="1"/>
    <col min="10246" max="10246" width="8.28515625" style="812" customWidth="1"/>
    <col min="10247" max="10247" width="7.5703125" style="812" customWidth="1"/>
    <col min="10248" max="10248" width="7" style="812" customWidth="1"/>
    <col min="10249" max="10249" width="9.5703125" style="812" customWidth="1"/>
    <col min="10250" max="10250" width="8.42578125" style="812" customWidth="1"/>
    <col min="10251" max="10251" width="4.85546875" style="812" customWidth="1"/>
    <col min="10252" max="10496" width="9.140625" style="812"/>
    <col min="10497" max="10497" width="14.28515625" style="812" customWidth="1"/>
    <col min="10498" max="10498" width="10.28515625" style="812" customWidth="1"/>
    <col min="10499" max="10499" width="8.5703125" style="812" customWidth="1"/>
    <col min="10500" max="10500" width="8.140625" style="812" customWidth="1"/>
    <col min="10501" max="10501" width="9.5703125" style="812" customWidth="1"/>
    <col min="10502" max="10502" width="8.28515625" style="812" customWidth="1"/>
    <col min="10503" max="10503" width="7.5703125" style="812" customWidth="1"/>
    <col min="10504" max="10504" width="7" style="812" customWidth="1"/>
    <col min="10505" max="10505" width="9.5703125" style="812" customWidth="1"/>
    <col min="10506" max="10506" width="8.42578125" style="812" customWidth="1"/>
    <col min="10507" max="10507" width="4.85546875" style="812" customWidth="1"/>
    <col min="10508" max="10752" width="9.140625" style="812"/>
    <col min="10753" max="10753" width="14.28515625" style="812" customWidth="1"/>
    <col min="10754" max="10754" width="10.28515625" style="812" customWidth="1"/>
    <col min="10755" max="10755" width="8.5703125" style="812" customWidth="1"/>
    <col min="10756" max="10756" width="8.140625" style="812" customWidth="1"/>
    <col min="10757" max="10757" width="9.5703125" style="812" customWidth="1"/>
    <col min="10758" max="10758" width="8.28515625" style="812" customWidth="1"/>
    <col min="10759" max="10759" width="7.5703125" style="812" customWidth="1"/>
    <col min="10760" max="10760" width="7" style="812" customWidth="1"/>
    <col min="10761" max="10761" width="9.5703125" style="812" customWidth="1"/>
    <col min="10762" max="10762" width="8.42578125" style="812" customWidth="1"/>
    <col min="10763" max="10763" width="4.85546875" style="812" customWidth="1"/>
    <col min="10764" max="11008" width="9.140625" style="812"/>
    <col min="11009" max="11009" width="14.28515625" style="812" customWidth="1"/>
    <col min="11010" max="11010" width="10.28515625" style="812" customWidth="1"/>
    <col min="11011" max="11011" width="8.5703125" style="812" customWidth="1"/>
    <col min="11012" max="11012" width="8.140625" style="812" customWidth="1"/>
    <col min="11013" max="11013" width="9.5703125" style="812" customWidth="1"/>
    <col min="11014" max="11014" width="8.28515625" style="812" customWidth="1"/>
    <col min="11015" max="11015" width="7.5703125" style="812" customWidth="1"/>
    <col min="11016" max="11016" width="7" style="812" customWidth="1"/>
    <col min="11017" max="11017" width="9.5703125" style="812" customWidth="1"/>
    <col min="11018" max="11018" width="8.42578125" style="812" customWidth="1"/>
    <col min="11019" max="11019" width="4.85546875" style="812" customWidth="1"/>
    <col min="11020" max="11264" width="9.140625" style="812"/>
    <col min="11265" max="11265" width="14.28515625" style="812" customWidth="1"/>
    <col min="11266" max="11266" width="10.28515625" style="812" customWidth="1"/>
    <col min="11267" max="11267" width="8.5703125" style="812" customWidth="1"/>
    <col min="11268" max="11268" width="8.140625" style="812" customWidth="1"/>
    <col min="11269" max="11269" width="9.5703125" style="812" customWidth="1"/>
    <col min="11270" max="11270" width="8.28515625" style="812" customWidth="1"/>
    <col min="11271" max="11271" width="7.5703125" style="812" customWidth="1"/>
    <col min="11272" max="11272" width="7" style="812" customWidth="1"/>
    <col min="11273" max="11273" width="9.5703125" style="812" customWidth="1"/>
    <col min="11274" max="11274" width="8.42578125" style="812" customWidth="1"/>
    <col min="11275" max="11275" width="4.85546875" style="812" customWidth="1"/>
    <col min="11276" max="11520" width="9.140625" style="812"/>
    <col min="11521" max="11521" width="14.28515625" style="812" customWidth="1"/>
    <col min="11522" max="11522" width="10.28515625" style="812" customWidth="1"/>
    <col min="11523" max="11523" width="8.5703125" style="812" customWidth="1"/>
    <col min="11524" max="11524" width="8.140625" style="812" customWidth="1"/>
    <col min="11525" max="11525" width="9.5703125" style="812" customWidth="1"/>
    <col min="11526" max="11526" width="8.28515625" style="812" customWidth="1"/>
    <col min="11527" max="11527" width="7.5703125" style="812" customWidth="1"/>
    <col min="11528" max="11528" width="7" style="812" customWidth="1"/>
    <col min="11529" max="11529" width="9.5703125" style="812" customWidth="1"/>
    <col min="11530" max="11530" width="8.42578125" style="812" customWidth="1"/>
    <col min="11531" max="11531" width="4.85546875" style="812" customWidth="1"/>
    <col min="11532" max="11776" width="9.140625" style="812"/>
    <col min="11777" max="11777" width="14.28515625" style="812" customWidth="1"/>
    <col min="11778" max="11778" width="10.28515625" style="812" customWidth="1"/>
    <col min="11779" max="11779" width="8.5703125" style="812" customWidth="1"/>
    <col min="11780" max="11780" width="8.140625" style="812" customWidth="1"/>
    <col min="11781" max="11781" width="9.5703125" style="812" customWidth="1"/>
    <col min="11782" max="11782" width="8.28515625" style="812" customWidth="1"/>
    <col min="11783" max="11783" width="7.5703125" style="812" customWidth="1"/>
    <col min="11784" max="11784" width="7" style="812" customWidth="1"/>
    <col min="11785" max="11785" width="9.5703125" style="812" customWidth="1"/>
    <col min="11786" max="11786" width="8.42578125" style="812" customWidth="1"/>
    <col min="11787" max="11787" width="4.85546875" style="812" customWidth="1"/>
    <col min="11788" max="12032" width="9.140625" style="812"/>
    <col min="12033" max="12033" width="14.28515625" style="812" customWidth="1"/>
    <col min="12034" max="12034" width="10.28515625" style="812" customWidth="1"/>
    <col min="12035" max="12035" width="8.5703125" style="812" customWidth="1"/>
    <col min="12036" max="12036" width="8.140625" style="812" customWidth="1"/>
    <col min="12037" max="12037" width="9.5703125" style="812" customWidth="1"/>
    <col min="12038" max="12038" width="8.28515625" style="812" customWidth="1"/>
    <col min="12039" max="12039" width="7.5703125" style="812" customWidth="1"/>
    <col min="12040" max="12040" width="7" style="812" customWidth="1"/>
    <col min="12041" max="12041" width="9.5703125" style="812" customWidth="1"/>
    <col min="12042" max="12042" width="8.42578125" style="812" customWidth="1"/>
    <col min="12043" max="12043" width="4.85546875" style="812" customWidth="1"/>
    <col min="12044" max="12288" width="9.140625" style="812"/>
    <col min="12289" max="12289" width="14.28515625" style="812" customWidth="1"/>
    <col min="12290" max="12290" width="10.28515625" style="812" customWidth="1"/>
    <col min="12291" max="12291" width="8.5703125" style="812" customWidth="1"/>
    <col min="12292" max="12292" width="8.140625" style="812" customWidth="1"/>
    <col min="12293" max="12293" width="9.5703125" style="812" customWidth="1"/>
    <col min="12294" max="12294" width="8.28515625" style="812" customWidth="1"/>
    <col min="12295" max="12295" width="7.5703125" style="812" customWidth="1"/>
    <col min="12296" max="12296" width="7" style="812" customWidth="1"/>
    <col min="12297" max="12297" width="9.5703125" style="812" customWidth="1"/>
    <col min="12298" max="12298" width="8.42578125" style="812" customWidth="1"/>
    <col min="12299" max="12299" width="4.85546875" style="812" customWidth="1"/>
    <col min="12300" max="12544" width="9.140625" style="812"/>
    <col min="12545" max="12545" width="14.28515625" style="812" customWidth="1"/>
    <col min="12546" max="12546" width="10.28515625" style="812" customWidth="1"/>
    <col min="12547" max="12547" width="8.5703125" style="812" customWidth="1"/>
    <col min="12548" max="12548" width="8.140625" style="812" customWidth="1"/>
    <col min="12549" max="12549" width="9.5703125" style="812" customWidth="1"/>
    <col min="12550" max="12550" width="8.28515625" style="812" customWidth="1"/>
    <col min="12551" max="12551" width="7.5703125" style="812" customWidth="1"/>
    <col min="12552" max="12552" width="7" style="812" customWidth="1"/>
    <col min="12553" max="12553" width="9.5703125" style="812" customWidth="1"/>
    <col min="12554" max="12554" width="8.42578125" style="812" customWidth="1"/>
    <col min="12555" max="12555" width="4.85546875" style="812" customWidth="1"/>
    <col min="12556" max="12800" width="9.140625" style="812"/>
    <col min="12801" max="12801" width="14.28515625" style="812" customWidth="1"/>
    <col min="12802" max="12802" width="10.28515625" style="812" customWidth="1"/>
    <col min="12803" max="12803" width="8.5703125" style="812" customWidth="1"/>
    <col min="12804" max="12804" width="8.140625" style="812" customWidth="1"/>
    <col min="12805" max="12805" width="9.5703125" style="812" customWidth="1"/>
    <col min="12806" max="12806" width="8.28515625" style="812" customWidth="1"/>
    <col min="12807" max="12807" width="7.5703125" style="812" customWidth="1"/>
    <col min="12808" max="12808" width="7" style="812" customWidth="1"/>
    <col min="12809" max="12809" width="9.5703125" style="812" customWidth="1"/>
    <col min="12810" max="12810" width="8.42578125" style="812" customWidth="1"/>
    <col min="12811" max="12811" width="4.85546875" style="812" customWidth="1"/>
    <col min="12812" max="13056" width="9.140625" style="812"/>
    <col min="13057" max="13057" width="14.28515625" style="812" customWidth="1"/>
    <col min="13058" max="13058" width="10.28515625" style="812" customWidth="1"/>
    <col min="13059" max="13059" width="8.5703125" style="812" customWidth="1"/>
    <col min="13060" max="13060" width="8.140625" style="812" customWidth="1"/>
    <col min="13061" max="13061" width="9.5703125" style="812" customWidth="1"/>
    <col min="13062" max="13062" width="8.28515625" style="812" customWidth="1"/>
    <col min="13063" max="13063" width="7.5703125" style="812" customWidth="1"/>
    <col min="13064" max="13064" width="7" style="812" customWidth="1"/>
    <col min="13065" max="13065" width="9.5703125" style="812" customWidth="1"/>
    <col min="13066" max="13066" width="8.42578125" style="812" customWidth="1"/>
    <col min="13067" max="13067" width="4.85546875" style="812" customWidth="1"/>
    <col min="13068" max="13312" width="9.140625" style="812"/>
    <col min="13313" max="13313" width="14.28515625" style="812" customWidth="1"/>
    <col min="13314" max="13314" width="10.28515625" style="812" customWidth="1"/>
    <col min="13315" max="13315" width="8.5703125" style="812" customWidth="1"/>
    <col min="13316" max="13316" width="8.140625" style="812" customWidth="1"/>
    <col min="13317" max="13317" width="9.5703125" style="812" customWidth="1"/>
    <col min="13318" max="13318" width="8.28515625" style="812" customWidth="1"/>
    <col min="13319" max="13319" width="7.5703125" style="812" customWidth="1"/>
    <col min="13320" max="13320" width="7" style="812" customWidth="1"/>
    <col min="13321" max="13321" width="9.5703125" style="812" customWidth="1"/>
    <col min="13322" max="13322" width="8.42578125" style="812" customWidth="1"/>
    <col min="13323" max="13323" width="4.85546875" style="812" customWidth="1"/>
    <col min="13324" max="13568" width="9.140625" style="812"/>
    <col min="13569" max="13569" width="14.28515625" style="812" customWidth="1"/>
    <col min="13570" max="13570" width="10.28515625" style="812" customWidth="1"/>
    <col min="13571" max="13571" width="8.5703125" style="812" customWidth="1"/>
    <col min="13572" max="13572" width="8.140625" style="812" customWidth="1"/>
    <col min="13573" max="13573" width="9.5703125" style="812" customWidth="1"/>
    <col min="13574" max="13574" width="8.28515625" style="812" customWidth="1"/>
    <col min="13575" max="13575" width="7.5703125" style="812" customWidth="1"/>
    <col min="13576" max="13576" width="7" style="812" customWidth="1"/>
    <col min="13577" max="13577" width="9.5703125" style="812" customWidth="1"/>
    <col min="13578" max="13578" width="8.42578125" style="812" customWidth="1"/>
    <col min="13579" max="13579" width="4.85546875" style="812" customWidth="1"/>
    <col min="13580" max="13824" width="9.140625" style="812"/>
    <col min="13825" max="13825" width="14.28515625" style="812" customWidth="1"/>
    <col min="13826" max="13826" width="10.28515625" style="812" customWidth="1"/>
    <col min="13827" max="13827" width="8.5703125" style="812" customWidth="1"/>
    <col min="13828" max="13828" width="8.140625" style="812" customWidth="1"/>
    <col min="13829" max="13829" width="9.5703125" style="812" customWidth="1"/>
    <col min="13830" max="13830" width="8.28515625" style="812" customWidth="1"/>
    <col min="13831" max="13831" width="7.5703125" style="812" customWidth="1"/>
    <col min="13832" max="13832" width="7" style="812" customWidth="1"/>
    <col min="13833" max="13833" width="9.5703125" style="812" customWidth="1"/>
    <col min="13834" max="13834" width="8.42578125" style="812" customWidth="1"/>
    <col min="13835" max="13835" width="4.85546875" style="812" customWidth="1"/>
    <col min="13836" max="14080" width="9.140625" style="812"/>
    <col min="14081" max="14081" width="14.28515625" style="812" customWidth="1"/>
    <col min="14082" max="14082" width="10.28515625" style="812" customWidth="1"/>
    <col min="14083" max="14083" width="8.5703125" style="812" customWidth="1"/>
    <col min="14084" max="14084" width="8.140625" style="812" customWidth="1"/>
    <col min="14085" max="14085" width="9.5703125" style="812" customWidth="1"/>
    <col min="14086" max="14086" width="8.28515625" style="812" customWidth="1"/>
    <col min="14087" max="14087" width="7.5703125" style="812" customWidth="1"/>
    <col min="14088" max="14088" width="7" style="812" customWidth="1"/>
    <col min="14089" max="14089" width="9.5703125" style="812" customWidth="1"/>
    <col min="14090" max="14090" width="8.42578125" style="812" customWidth="1"/>
    <col min="14091" max="14091" width="4.85546875" style="812" customWidth="1"/>
    <col min="14092" max="14336" width="9.140625" style="812"/>
    <col min="14337" max="14337" width="14.28515625" style="812" customWidth="1"/>
    <col min="14338" max="14338" width="10.28515625" style="812" customWidth="1"/>
    <col min="14339" max="14339" width="8.5703125" style="812" customWidth="1"/>
    <col min="14340" max="14340" width="8.140625" style="812" customWidth="1"/>
    <col min="14341" max="14341" width="9.5703125" style="812" customWidth="1"/>
    <col min="14342" max="14342" width="8.28515625" style="812" customWidth="1"/>
    <col min="14343" max="14343" width="7.5703125" style="812" customWidth="1"/>
    <col min="14344" max="14344" width="7" style="812" customWidth="1"/>
    <col min="14345" max="14345" width="9.5703125" style="812" customWidth="1"/>
    <col min="14346" max="14346" width="8.42578125" style="812" customWidth="1"/>
    <col min="14347" max="14347" width="4.85546875" style="812" customWidth="1"/>
    <col min="14348" max="14592" width="9.140625" style="812"/>
    <col min="14593" max="14593" width="14.28515625" style="812" customWidth="1"/>
    <col min="14594" max="14594" width="10.28515625" style="812" customWidth="1"/>
    <col min="14595" max="14595" width="8.5703125" style="812" customWidth="1"/>
    <col min="14596" max="14596" width="8.140625" style="812" customWidth="1"/>
    <col min="14597" max="14597" width="9.5703125" style="812" customWidth="1"/>
    <col min="14598" max="14598" width="8.28515625" style="812" customWidth="1"/>
    <col min="14599" max="14599" width="7.5703125" style="812" customWidth="1"/>
    <col min="14600" max="14600" width="7" style="812" customWidth="1"/>
    <col min="14601" max="14601" width="9.5703125" style="812" customWidth="1"/>
    <col min="14602" max="14602" width="8.42578125" style="812" customWidth="1"/>
    <col min="14603" max="14603" width="4.85546875" style="812" customWidth="1"/>
    <col min="14604" max="14848" width="9.140625" style="812"/>
    <col min="14849" max="14849" width="14.28515625" style="812" customWidth="1"/>
    <col min="14850" max="14850" width="10.28515625" style="812" customWidth="1"/>
    <col min="14851" max="14851" width="8.5703125" style="812" customWidth="1"/>
    <col min="14852" max="14852" width="8.140625" style="812" customWidth="1"/>
    <col min="14853" max="14853" width="9.5703125" style="812" customWidth="1"/>
    <col min="14854" max="14854" width="8.28515625" style="812" customWidth="1"/>
    <col min="14855" max="14855" width="7.5703125" style="812" customWidth="1"/>
    <col min="14856" max="14856" width="7" style="812" customWidth="1"/>
    <col min="14857" max="14857" width="9.5703125" style="812" customWidth="1"/>
    <col min="14858" max="14858" width="8.42578125" style="812" customWidth="1"/>
    <col min="14859" max="14859" width="4.85546875" style="812" customWidth="1"/>
    <col min="14860" max="15104" width="9.140625" style="812"/>
    <col min="15105" max="15105" width="14.28515625" style="812" customWidth="1"/>
    <col min="15106" max="15106" width="10.28515625" style="812" customWidth="1"/>
    <col min="15107" max="15107" width="8.5703125" style="812" customWidth="1"/>
    <col min="15108" max="15108" width="8.140625" style="812" customWidth="1"/>
    <col min="15109" max="15109" width="9.5703125" style="812" customWidth="1"/>
    <col min="15110" max="15110" width="8.28515625" style="812" customWidth="1"/>
    <col min="15111" max="15111" width="7.5703125" style="812" customWidth="1"/>
    <col min="15112" max="15112" width="7" style="812" customWidth="1"/>
    <col min="15113" max="15113" width="9.5703125" style="812" customWidth="1"/>
    <col min="15114" max="15114" width="8.42578125" style="812" customWidth="1"/>
    <col min="15115" max="15115" width="4.85546875" style="812" customWidth="1"/>
    <col min="15116" max="15360" width="9.140625" style="812"/>
    <col min="15361" max="15361" width="14.28515625" style="812" customWidth="1"/>
    <col min="15362" max="15362" width="10.28515625" style="812" customWidth="1"/>
    <col min="15363" max="15363" width="8.5703125" style="812" customWidth="1"/>
    <col min="15364" max="15364" width="8.140625" style="812" customWidth="1"/>
    <col min="15365" max="15365" width="9.5703125" style="812" customWidth="1"/>
    <col min="15366" max="15366" width="8.28515625" style="812" customWidth="1"/>
    <col min="15367" max="15367" width="7.5703125" style="812" customWidth="1"/>
    <col min="15368" max="15368" width="7" style="812" customWidth="1"/>
    <col min="15369" max="15369" width="9.5703125" style="812" customWidth="1"/>
    <col min="15370" max="15370" width="8.42578125" style="812" customWidth="1"/>
    <col min="15371" max="15371" width="4.85546875" style="812" customWidth="1"/>
    <col min="15372" max="15616" width="9.140625" style="812"/>
    <col min="15617" max="15617" width="14.28515625" style="812" customWidth="1"/>
    <col min="15618" max="15618" width="10.28515625" style="812" customWidth="1"/>
    <col min="15619" max="15619" width="8.5703125" style="812" customWidth="1"/>
    <col min="15620" max="15620" width="8.140625" style="812" customWidth="1"/>
    <col min="15621" max="15621" width="9.5703125" style="812" customWidth="1"/>
    <col min="15622" max="15622" width="8.28515625" style="812" customWidth="1"/>
    <col min="15623" max="15623" width="7.5703125" style="812" customWidth="1"/>
    <col min="15624" max="15624" width="7" style="812" customWidth="1"/>
    <col min="15625" max="15625" width="9.5703125" style="812" customWidth="1"/>
    <col min="15626" max="15626" width="8.42578125" style="812" customWidth="1"/>
    <col min="15627" max="15627" width="4.85546875" style="812" customWidth="1"/>
    <col min="15628" max="15872" width="9.140625" style="812"/>
    <col min="15873" max="15873" width="14.28515625" style="812" customWidth="1"/>
    <col min="15874" max="15874" width="10.28515625" style="812" customWidth="1"/>
    <col min="15875" max="15875" width="8.5703125" style="812" customWidth="1"/>
    <col min="15876" max="15876" width="8.140625" style="812" customWidth="1"/>
    <col min="15877" max="15877" width="9.5703125" style="812" customWidth="1"/>
    <col min="15878" max="15878" width="8.28515625" style="812" customWidth="1"/>
    <col min="15879" max="15879" width="7.5703125" style="812" customWidth="1"/>
    <col min="15880" max="15880" width="7" style="812" customWidth="1"/>
    <col min="15881" max="15881" width="9.5703125" style="812" customWidth="1"/>
    <col min="15882" max="15882" width="8.42578125" style="812" customWidth="1"/>
    <col min="15883" max="15883" width="4.85546875" style="812" customWidth="1"/>
    <col min="15884" max="16128" width="9.140625" style="812"/>
    <col min="16129" max="16129" width="14.28515625" style="812" customWidth="1"/>
    <col min="16130" max="16130" width="10.28515625" style="812" customWidth="1"/>
    <col min="16131" max="16131" width="8.5703125" style="812" customWidth="1"/>
    <col min="16132" max="16132" width="8.140625" style="812" customWidth="1"/>
    <col min="16133" max="16133" width="9.5703125" style="812" customWidth="1"/>
    <col min="16134" max="16134" width="8.28515625" style="812" customWidth="1"/>
    <col min="16135" max="16135" width="7.5703125" style="812" customWidth="1"/>
    <col min="16136" max="16136" width="7" style="812" customWidth="1"/>
    <col min="16137" max="16137" width="9.5703125" style="812" customWidth="1"/>
    <col min="16138" max="16138" width="8.42578125" style="812" customWidth="1"/>
    <col min="16139" max="16139" width="4.85546875" style="812" customWidth="1"/>
    <col min="16140" max="16384" width="9.140625" style="812"/>
  </cols>
  <sheetData>
    <row r="1" spans="1:13" ht="17.25" customHeight="1">
      <c r="A1" s="1921" t="s">
        <v>1737</v>
      </c>
      <c r="B1" s="1923"/>
      <c r="C1" s="1923"/>
      <c r="D1" s="1923"/>
      <c r="E1" s="1923"/>
      <c r="F1" s="827"/>
      <c r="G1" s="827"/>
      <c r="H1" s="827"/>
      <c r="I1" s="827"/>
      <c r="J1" s="827"/>
      <c r="K1" s="827"/>
      <c r="L1" s="827"/>
    </row>
    <row r="2" spans="1:13" ht="21" customHeight="1">
      <c r="A2" s="2057" t="s">
        <v>1082</v>
      </c>
      <c r="B2" s="2057"/>
      <c r="C2" s="2057"/>
      <c r="D2" s="2057"/>
      <c r="E2" s="2057"/>
      <c r="F2" s="2057"/>
      <c r="G2" s="2057"/>
      <c r="H2" s="2057"/>
      <c r="I2" s="2057"/>
      <c r="J2" s="2057"/>
    </row>
    <row r="3" spans="1:13" ht="23.25" customHeight="1">
      <c r="A3" s="2263" t="s">
        <v>1083</v>
      </c>
      <c r="B3" s="2263"/>
      <c r="C3" s="2263"/>
      <c r="D3" s="2263"/>
      <c r="E3" s="2263"/>
      <c r="F3" s="2263"/>
      <c r="G3" s="2263"/>
      <c r="H3" s="2263"/>
      <c r="I3" s="2263"/>
      <c r="J3" s="2263"/>
    </row>
    <row r="4" spans="1:13" ht="12.95" customHeight="1">
      <c r="A4" s="813">
        <v>2016</v>
      </c>
      <c r="B4" s="813"/>
      <c r="C4" s="431"/>
      <c r="D4" s="431"/>
      <c r="E4" s="431"/>
      <c r="F4" s="431"/>
      <c r="G4" s="431"/>
      <c r="H4" s="431"/>
      <c r="I4" s="431"/>
      <c r="J4" s="1073" t="s">
        <v>673</v>
      </c>
      <c r="K4" s="827"/>
      <c r="L4" s="827"/>
      <c r="M4" s="827"/>
    </row>
    <row r="5" spans="1:13" ht="15" customHeight="1">
      <c r="A5" s="2250" t="s">
        <v>1045</v>
      </c>
      <c r="B5" s="2253" t="s">
        <v>1054</v>
      </c>
      <c r="C5" s="2256" t="s">
        <v>1072</v>
      </c>
      <c r="D5" s="2257"/>
      <c r="E5" s="2257"/>
      <c r="F5" s="2258"/>
      <c r="G5" s="2256" t="s">
        <v>1073</v>
      </c>
      <c r="H5" s="2257"/>
      <c r="I5" s="2257"/>
      <c r="J5" s="2258"/>
      <c r="K5" s="1315"/>
    </row>
    <row r="6" spans="1:13" ht="6" customHeight="1">
      <c r="A6" s="2251"/>
      <c r="B6" s="2254"/>
      <c r="C6" s="2250" t="s">
        <v>0</v>
      </c>
      <c r="D6" s="2259" t="s">
        <v>1079</v>
      </c>
      <c r="E6" s="2250" t="s">
        <v>1080</v>
      </c>
      <c r="F6" s="2259" t="s">
        <v>972</v>
      </c>
      <c r="G6" s="2250" t="s">
        <v>0</v>
      </c>
      <c r="H6" s="2259" t="s">
        <v>1079</v>
      </c>
      <c r="I6" s="2250" t="s">
        <v>1080</v>
      </c>
      <c r="J6" s="2250" t="s">
        <v>972</v>
      </c>
      <c r="K6" s="850"/>
    </row>
    <row r="7" spans="1:13" ht="45" customHeight="1">
      <c r="A7" s="2252"/>
      <c r="B7" s="2255"/>
      <c r="C7" s="2252"/>
      <c r="D7" s="2148"/>
      <c r="E7" s="2252"/>
      <c r="F7" s="2148"/>
      <c r="G7" s="2252"/>
      <c r="H7" s="2148"/>
      <c r="I7" s="2252"/>
      <c r="J7" s="2252"/>
      <c r="K7" s="1316"/>
    </row>
    <row r="8" spans="1:13" ht="12.95" customHeight="1">
      <c r="A8" s="827"/>
      <c r="B8" s="827"/>
      <c r="C8" s="827"/>
      <c r="D8" s="827"/>
      <c r="E8" s="827"/>
      <c r="F8" s="827"/>
      <c r="G8" s="431"/>
      <c r="H8" s="431"/>
      <c r="I8" s="431"/>
      <c r="J8" s="431"/>
      <c r="K8" s="431"/>
    </row>
    <row r="9" spans="1:13" s="1319" customFormat="1" ht="12.95" customHeight="1">
      <c r="A9" s="1319" t="s">
        <v>1084</v>
      </c>
      <c r="B9" s="1321">
        <v>1271</v>
      </c>
      <c r="C9" s="1321">
        <v>15232837.999999993</v>
      </c>
      <c r="D9" s="1321">
        <v>660927.00000000012</v>
      </c>
      <c r="E9" s="1321">
        <v>3099384.0000000005</v>
      </c>
      <c r="F9" s="1321">
        <v>11472526.999999998</v>
      </c>
      <c r="G9" s="1321">
        <v>12943761.000000002</v>
      </c>
      <c r="H9" s="1321">
        <v>485524.99999999988</v>
      </c>
      <c r="I9" s="1321">
        <v>2719472.0000000009</v>
      </c>
      <c r="J9" s="1321">
        <v>9738763.9999999776</v>
      </c>
    </row>
    <row r="10" spans="1:13" s="1319" customFormat="1" ht="12.95" customHeight="1"/>
    <row r="11" spans="1:13" s="1322" customFormat="1" ht="12.95" customHeight="1">
      <c r="A11" s="1322" t="s">
        <v>1085</v>
      </c>
      <c r="B11" s="1321">
        <v>443</v>
      </c>
      <c r="C11" s="1324">
        <v>4208680.9999999972</v>
      </c>
      <c r="D11" s="1324">
        <v>660927.00000000012</v>
      </c>
      <c r="E11" s="1324">
        <v>2323320.9999999991</v>
      </c>
      <c r="F11" s="1324">
        <v>1224433.0000000002</v>
      </c>
      <c r="G11" s="1324">
        <v>3869973.9999999953</v>
      </c>
      <c r="H11" s="1324">
        <v>485524.99999999988</v>
      </c>
      <c r="I11" s="1324">
        <v>2232271</v>
      </c>
      <c r="J11" s="1324">
        <v>1152178.0000000007</v>
      </c>
    </row>
    <row r="12" spans="1:13" s="1319" customFormat="1" ht="12.95" customHeight="1">
      <c r="A12" s="1322" t="s">
        <v>1086</v>
      </c>
      <c r="B12" s="1359">
        <v>618</v>
      </c>
      <c r="C12" s="1360">
        <v>9386828.9999999981</v>
      </c>
      <c r="D12" s="1351">
        <v>0</v>
      </c>
      <c r="E12" s="1360">
        <v>761582.99999999988</v>
      </c>
      <c r="F12" s="1361">
        <v>8625245.9999999963</v>
      </c>
      <c r="G12" s="1362">
        <v>7504565.0000000019</v>
      </c>
      <c r="H12" s="1352">
        <v>0</v>
      </c>
      <c r="I12" s="1362">
        <v>472721</v>
      </c>
      <c r="J12" s="1362">
        <v>7031843.9999999907</v>
      </c>
    </row>
    <row r="13" spans="1:13" s="1322" customFormat="1" ht="12.95" customHeight="1">
      <c r="A13" s="1322" t="s">
        <v>1087</v>
      </c>
      <c r="B13" s="1359">
        <v>153</v>
      </c>
      <c r="C13" s="1360">
        <v>1319777.9999999986</v>
      </c>
      <c r="D13" s="1351">
        <v>0</v>
      </c>
      <c r="E13" s="1360">
        <v>14480</v>
      </c>
      <c r="F13" s="1361">
        <v>1305297.9999999998</v>
      </c>
      <c r="G13" s="1362">
        <v>1284792.9999999995</v>
      </c>
      <c r="H13" s="1352">
        <v>0</v>
      </c>
      <c r="I13" s="1362">
        <v>14480</v>
      </c>
      <c r="J13" s="1362">
        <v>1270313</v>
      </c>
    </row>
    <row r="14" spans="1:13" s="1322" customFormat="1" ht="12.95" customHeight="1">
      <c r="A14" s="1322" t="s">
        <v>1088</v>
      </c>
      <c r="B14" s="1359">
        <v>36</v>
      </c>
      <c r="C14" s="1360">
        <v>106108.99999999999</v>
      </c>
      <c r="D14" s="1351">
        <v>0</v>
      </c>
      <c r="E14" s="1351">
        <v>0</v>
      </c>
      <c r="F14" s="1361">
        <v>106108.99999999999</v>
      </c>
      <c r="G14" s="1362">
        <v>81511.000000000015</v>
      </c>
      <c r="H14" s="1352">
        <v>0</v>
      </c>
      <c r="I14" s="1352">
        <v>0</v>
      </c>
      <c r="J14" s="1362">
        <v>81511.000000000015</v>
      </c>
    </row>
    <row r="15" spans="1:13" s="1322" customFormat="1" ht="12.95" customHeight="1">
      <c r="A15" s="1322" t="s">
        <v>1089</v>
      </c>
      <c r="B15" s="1359">
        <v>21</v>
      </c>
      <c r="C15" s="1360">
        <v>211441.00000000003</v>
      </c>
      <c r="D15" s="1351">
        <v>0</v>
      </c>
      <c r="E15" s="1351">
        <v>0</v>
      </c>
      <c r="F15" s="1361">
        <v>211441.00000000003</v>
      </c>
      <c r="G15" s="1362">
        <v>202918.00000000003</v>
      </c>
      <c r="H15" s="1352">
        <v>0</v>
      </c>
      <c r="I15" s="1352">
        <v>0</v>
      </c>
      <c r="J15" s="1362">
        <v>202918.00000000003</v>
      </c>
    </row>
    <row r="16" spans="1:13" s="1319" customFormat="1" ht="6.95" customHeight="1" thickBot="1">
      <c r="A16" s="1329"/>
      <c r="B16" s="1329"/>
      <c r="C16" s="1329"/>
      <c r="D16" s="1329"/>
      <c r="E16" s="1329"/>
      <c r="F16" s="1329"/>
      <c r="G16" s="1329"/>
      <c r="H16" s="1329"/>
      <c r="I16" s="1329"/>
      <c r="J16" s="1329"/>
    </row>
    <row r="17" spans="1:11" s="1319" customFormat="1" ht="3.75" customHeight="1" thickTop="1">
      <c r="A17" s="1363"/>
      <c r="B17" s="1363"/>
      <c r="C17" s="1363"/>
      <c r="D17" s="1363"/>
      <c r="E17" s="1363"/>
      <c r="F17" s="1363"/>
      <c r="G17" s="1363"/>
      <c r="H17" s="1363"/>
      <c r="I17" s="1363"/>
      <c r="J17" s="1363"/>
    </row>
    <row r="18" spans="1:11" s="1331" customFormat="1" ht="12.95" customHeight="1">
      <c r="A18" s="1346" t="s">
        <v>1036</v>
      </c>
      <c r="B18" s="1346"/>
      <c r="C18" s="1346"/>
      <c r="D18" s="1346"/>
      <c r="E18" s="1346"/>
    </row>
    <row r="19" spans="1:11">
      <c r="A19" s="827"/>
      <c r="B19" s="827"/>
      <c r="C19" s="827"/>
      <c r="D19" s="827"/>
      <c r="E19" s="827"/>
      <c r="F19" s="827"/>
      <c r="G19" s="827"/>
      <c r="H19" s="827"/>
      <c r="I19" s="827"/>
      <c r="J19" s="827"/>
      <c r="K19" s="827"/>
    </row>
    <row r="20" spans="1:11" s="1064" customFormat="1" ht="9.9499999999999993" customHeight="1">
      <c r="A20" s="1086" t="s">
        <v>691</v>
      </c>
      <c r="D20" s="1364"/>
    </row>
    <row r="21" spans="1:11" s="1064" customFormat="1" ht="15" customHeight="1">
      <c r="A21" s="1337" t="s">
        <v>1051</v>
      </c>
      <c r="D21" s="1364"/>
    </row>
    <row r="22" spans="1:11">
      <c r="A22" s="1337" t="s">
        <v>1081</v>
      </c>
      <c r="B22" s="827"/>
      <c r="C22" s="827"/>
      <c r="D22" s="827"/>
      <c r="E22" s="827"/>
      <c r="F22" s="827"/>
      <c r="G22" s="827"/>
      <c r="H22" s="827"/>
      <c r="I22" s="827"/>
      <c r="J22" s="827"/>
      <c r="K22" s="827"/>
    </row>
    <row r="23" spans="1:11">
      <c r="A23" s="827"/>
      <c r="B23" s="827"/>
      <c r="C23" s="827"/>
      <c r="D23" s="827"/>
      <c r="E23" s="827"/>
      <c r="F23" s="827"/>
      <c r="G23" s="827"/>
      <c r="H23" s="827"/>
      <c r="I23" s="827"/>
      <c r="J23" s="827"/>
      <c r="K23" s="827"/>
    </row>
    <row r="24" spans="1:11">
      <c r="A24" s="827"/>
      <c r="B24" s="827"/>
      <c r="C24" s="827"/>
      <c r="D24" s="827"/>
      <c r="E24" s="827"/>
      <c r="F24" s="827"/>
      <c r="G24" s="827"/>
      <c r="H24" s="827"/>
      <c r="I24" s="827"/>
      <c r="J24" s="827"/>
      <c r="K24" s="827"/>
    </row>
    <row r="25" spans="1:11">
      <c r="A25" s="827"/>
      <c r="B25" s="827"/>
      <c r="C25" s="827"/>
      <c r="D25" s="827"/>
      <c r="E25" s="827"/>
      <c r="F25" s="827"/>
      <c r="G25" s="827"/>
      <c r="H25" s="827"/>
      <c r="I25" s="827"/>
      <c r="J25" s="827"/>
      <c r="K25" s="827"/>
    </row>
    <row r="26" spans="1:11">
      <c r="A26" s="827"/>
      <c r="B26" s="827"/>
      <c r="C26" s="827"/>
      <c r="D26" s="827"/>
      <c r="E26" s="827"/>
      <c r="F26" s="827"/>
      <c r="G26" s="827"/>
      <c r="H26" s="827"/>
      <c r="I26" s="827"/>
      <c r="J26" s="827"/>
      <c r="K26" s="827"/>
    </row>
    <row r="27" spans="1:11">
      <c r="A27" s="827"/>
      <c r="B27" s="827"/>
      <c r="C27" s="827"/>
      <c r="D27" s="827"/>
      <c r="E27" s="827"/>
      <c r="F27" s="827"/>
      <c r="G27" s="827"/>
      <c r="H27" s="827"/>
      <c r="I27" s="827"/>
      <c r="J27" s="827"/>
      <c r="K27" s="827"/>
    </row>
    <row r="28" spans="1:11">
      <c r="A28" s="827"/>
      <c r="B28" s="827"/>
      <c r="C28" s="827"/>
      <c r="D28" s="827"/>
      <c r="E28" s="827"/>
      <c r="F28" s="827"/>
      <c r="G28" s="827"/>
      <c r="H28" s="827"/>
      <c r="I28" s="827"/>
      <c r="J28" s="827"/>
      <c r="K28" s="827"/>
    </row>
    <row r="29" spans="1:11">
      <c r="A29" s="827"/>
      <c r="B29" s="827"/>
      <c r="C29" s="827"/>
      <c r="D29" s="827"/>
      <c r="E29" s="827"/>
      <c r="F29" s="827"/>
      <c r="G29" s="827"/>
      <c r="H29" s="827"/>
      <c r="I29" s="827"/>
      <c r="J29" s="827"/>
      <c r="K29" s="827"/>
    </row>
    <row r="30" spans="1:11">
      <c r="A30" s="827"/>
      <c r="B30" s="827"/>
      <c r="C30" s="827"/>
      <c r="D30" s="827"/>
      <c r="E30" s="827"/>
      <c r="F30" s="827"/>
      <c r="G30" s="827"/>
      <c r="H30" s="827"/>
      <c r="I30" s="827"/>
      <c r="J30" s="827"/>
      <c r="K30" s="827"/>
    </row>
    <row r="31" spans="1:11">
      <c r="A31" s="827"/>
      <c r="B31" s="827"/>
      <c r="C31" s="827"/>
      <c r="D31" s="827"/>
      <c r="E31" s="827"/>
      <c r="F31" s="827"/>
      <c r="G31" s="827"/>
      <c r="H31" s="827"/>
      <c r="I31" s="827"/>
      <c r="J31" s="827"/>
      <c r="K31" s="827"/>
    </row>
    <row r="32" spans="1:11">
      <c r="A32" s="827"/>
      <c r="B32" s="827"/>
      <c r="C32" s="827"/>
      <c r="D32" s="827"/>
      <c r="E32" s="827"/>
      <c r="F32" s="827"/>
      <c r="G32" s="827"/>
      <c r="H32" s="827"/>
      <c r="I32" s="827"/>
      <c r="J32" s="827"/>
      <c r="K32" s="827"/>
    </row>
    <row r="33" spans="1:11">
      <c r="A33" s="827"/>
      <c r="B33" s="827"/>
      <c r="C33" s="827"/>
      <c r="D33" s="827"/>
      <c r="E33" s="827"/>
      <c r="F33" s="827"/>
      <c r="G33" s="827"/>
      <c r="H33" s="827"/>
      <c r="I33" s="827"/>
      <c r="J33" s="827"/>
      <c r="K33" s="827"/>
    </row>
    <row r="34" spans="1:11">
      <c r="A34" s="827"/>
      <c r="B34" s="827"/>
      <c r="C34" s="827"/>
      <c r="D34" s="827"/>
      <c r="E34" s="827"/>
      <c r="F34" s="827"/>
      <c r="G34" s="827"/>
      <c r="H34" s="827"/>
      <c r="I34" s="827"/>
      <c r="J34" s="827"/>
      <c r="K34" s="827"/>
    </row>
    <row r="35" spans="1:11">
      <c r="A35" s="827"/>
      <c r="B35" s="827"/>
      <c r="C35" s="827"/>
      <c r="D35" s="827"/>
      <c r="E35" s="827"/>
      <c r="F35" s="827"/>
      <c r="G35" s="827"/>
      <c r="H35" s="827"/>
      <c r="I35" s="827"/>
      <c r="J35" s="827"/>
      <c r="K35" s="827"/>
    </row>
    <row r="36" spans="1:11">
      <c r="A36" s="827"/>
      <c r="B36" s="827"/>
      <c r="C36" s="827"/>
      <c r="D36" s="827"/>
      <c r="E36" s="827"/>
      <c r="F36" s="827"/>
      <c r="G36" s="827"/>
      <c r="H36" s="827"/>
      <c r="I36" s="827"/>
      <c r="J36" s="827"/>
      <c r="K36" s="827"/>
    </row>
    <row r="37" spans="1:11">
      <c r="A37" s="827"/>
      <c r="B37" s="827"/>
      <c r="C37" s="827"/>
      <c r="D37" s="827"/>
      <c r="E37" s="827"/>
      <c r="F37" s="827"/>
      <c r="G37" s="827"/>
      <c r="H37" s="827"/>
      <c r="I37" s="827"/>
      <c r="J37" s="827"/>
      <c r="K37" s="827"/>
    </row>
    <row r="38" spans="1:11">
      <c r="A38" s="827"/>
      <c r="B38" s="827"/>
      <c r="C38" s="827"/>
      <c r="D38" s="827"/>
      <c r="E38" s="827"/>
      <c r="F38" s="827"/>
      <c r="G38" s="827"/>
      <c r="H38" s="827"/>
      <c r="I38" s="827"/>
      <c r="J38" s="827"/>
      <c r="K38" s="827"/>
    </row>
    <row r="39" spans="1:11">
      <c r="A39" s="827"/>
      <c r="B39" s="827"/>
      <c r="C39" s="827"/>
      <c r="D39" s="827"/>
      <c r="E39" s="827"/>
      <c r="F39" s="827"/>
      <c r="G39" s="827"/>
      <c r="H39" s="827"/>
      <c r="I39" s="827"/>
      <c r="J39" s="827"/>
      <c r="K39" s="827"/>
    </row>
    <row r="40" spans="1:11">
      <c r="A40" s="827"/>
      <c r="B40" s="827"/>
      <c r="C40" s="827"/>
      <c r="D40" s="827"/>
      <c r="E40" s="827"/>
      <c r="F40" s="827"/>
      <c r="G40" s="827"/>
      <c r="H40" s="827"/>
      <c r="I40" s="827"/>
      <c r="J40" s="827"/>
      <c r="K40" s="827"/>
    </row>
    <row r="41" spans="1:11">
      <c r="A41" s="827"/>
      <c r="B41" s="827"/>
      <c r="C41" s="827"/>
      <c r="D41" s="827"/>
      <c r="E41" s="827"/>
      <c r="F41" s="827"/>
      <c r="G41" s="827"/>
      <c r="H41" s="827"/>
      <c r="I41" s="827"/>
      <c r="J41" s="827"/>
      <c r="K41" s="827"/>
    </row>
    <row r="42" spans="1:11">
      <c r="A42" s="827"/>
      <c r="B42" s="827"/>
      <c r="C42" s="827"/>
      <c r="D42" s="827"/>
      <c r="E42" s="827"/>
      <c r="F42" s="827"/>
      <c r="G42" s="827"/>
      <c r="H42" s="827"/>
      <c r="I42" s="827"/>
      <c r="J42" s="827"/>
      <c r="K42" s="827"/>
    </row>
    <row r="43" spans="1:11">
      <c r="A43" s="827"/>
      <c r="B43" s="827"/>
      <c r="C43" s="827"/>
      <c r="D43" s="827"/>
      <c r="E43" s="827"/>
      <c r="F43" s="827"/>
      <c r="G43" s="827"/>
      <c r="H43" s="827"/>
      <c r="I43" s="827"/>
      <c r="J43" s="827"/>
      <c r="K43" s="827"/>
    </row>
    <row r="44" spans="1:11">
      <c r="A44" s="827"/>
      <c r="B44" s="827"/>
      <c r="C44" s="827"/>
      <c r="D44" s="827"/>
      <c r="E44" s="827"/>
      <c r="F44" s="827"/>
      <c r="G44" s="827"/>
      <c r="H44" s="827"/>
      <c r="I44" s="827"/>
      <c r="J44" s="827"/>
      <c r="K44" s="827"/>
    </row>
    <row r="45" spans="1:11">
      <c r="A45" s="827"/>
      <c r="B45" s="827"/>
      <c r="C45" s="827"/>
      <c r="D45" s="827"/>
      <c r="E45" s="827"/>
      <c r="F45" s="827"/>
      <c r="G45" s="827"/>
      <c r="H45" s="827"/>
      <c r="I45" s="827"/>
      <c r="J45" s="827"/>
      <c r="K45" s="827"/>
    </row>
    <row r="46" spans="1:11">
      <c r="A46" s="827"/>
      <c r="B46" s="827"/>
      <c r="C46" s="827"/>
      <c r="D46" s="827"/>
      <c r="E46" s="827"/>
      <c r="F46" s="827"/>
      <c r="G46" s="827"/>
      <c r="H46" s="827"/>
      <c r="I46" s="827"/>
      <c r="J46" s="827"/>
      <c r="K46" s="827"/>
    </row>
    <row r="47" spans="1:11">
      <c r="A47" s="827"/>
      <c r="B47" s="827"/>
      <c r="C47" s="827"/>
      <c r="D47" s="827"/>
      <c r="E47" s="827"/>
      <c r="F47" s="827"/>
      <c r="G47" s="827"/>
      <c r="H47" s="827"/>
      <c r="I47" s="827"/>
      <c r="J47" s="827"/>
      <c r="K47" s="827"/>
    </row>
    <row r="48" spans="1:11">
      <c r="A48" s="827"/>
      <c r="B48" s="827"/>
      <c r="C48" s="827"/>
      <c r="D48" s="827"/>
      <c r="E48" s="827"/>
      <c r="F48" s="827"/>
      <c r="G48" s="827"/>
      <c r="H48" s="827"/>
      <c r="I48" s="827"/>
      <c r="J48" s="827"/>
      <c r="K48" s="827"/>
    </row>
    <row r="49" spans="1:11">
      <c r="A49" s="827"/>
      <c r="B49" s="827"/>
      <c r="C49" s="827"/>
      <c r="D49" s="827"/>
      <c r="E49" s="827"/>
      <c r="F49" s="827"/>
      <c r="G49" s="827"/>
      <c r="H49" s="827"/>
      <c r="I49" s="827"/>
      <c r="J49" s="827"/>
      <c r="K49" s="827"/>
    </row>
    <row r="50" spans="1:11">
      <c r="A50" s="827"/>
      <c r="B50" s="827"/>
      <c r="C50" s="827"/>
      <c r="D50" s="827"/>
      <c r="E50" s="827"/>
      <c r="F50" s="827"/>
      <c r="G50" s="827"/>
      <c r="H50" s="827"/>
      <c r="I50" s="827"/>
      <c r="J50" s="827"/>
      <c r="K50" s="827"/>
    </row>
    <row r="51" spans="1:11">
      <c r="A51" s="827"/>
      <c r="B51" s="827"/>
      <c r="C51" s="827"/>
      <c r="D51" s="827"/>
      <c r="E51" s="827"/>
      <c r="F51" s="827"/>
      <c r="G51" s="827"/>
      <c r="H51" s="827"/>
      <c r="I51" s="827"/>
      <c r="J51" s="827"/>
      <c r="K51" s="827"/>
    </row>
    <row r="52" spans="1:11">
      <c r="A52" s="827"/>
      <c r="B52" s="827"/>
      <c r="C52" s="827"/>
      <c r="D52" s="827"/>
      <c r="E52" s="827"/>
      <c r="F52" s="827"/>
      <c r="G52" s="827"/>
      <c r="H52" s="827"/>
      <c r="I52" s="827"/>
      <c r="J52" s="827"/>
      <c r="K52" s="827"/>
    </row>
    <row r="53" spans="1:11">
      <c r="A53" s="827"/>
      <c r="B53" s="827"/>
      <c r="C53" s="827"/>
      <c r="D53" s="827"/>
      <c r="E53" s="827"/>
      <c r="F53" s="827"/>
      <c r="G53" s="827"/>
      <c r="H53" s="827"/>
      <c r="I53" s="827"/>
      <c r="J53" s="827"/>
      <c r="K53" s="827"/>
    </row>
    <row r="54" spans="1:11">
      <c r="A54" s="827"/>
      <c r="B54" s="827"/>
      <c r="C54" s="827"/>
      <c r="D54" s="827"/>
      <c r="E54" s="827"/>
      <c r="F54" s="827"/>
      <c r="G54" s="827"/>
      <c r="H54" s="827"/>
      <c r="I54" s="827"/>
      <c r="J54" s="827"/>
      <c r="K54" s="827"/>
    </row>
    <row r="55" spans="1:11">
      <c r="A55" s="827"/>
      <c r="B55" s="827"/>
      <c r="C55" s="827"/>
      <c r="D55" s="827"/>
      <c r="E55" s="827"/>
      <c r="F55" s="827"/>
      <c r="G55" s="827"/>
      <c r="H55" s="827"/>
      <c r="I55" s="827"/>
      <c r="J55" s="827"/>
      <c r="K55" s="827"/>
    </row>
    <row r="56" spans="1:11">
      <c r="A56" s="827"/>
      <c r="B56" s="827"/>
      <c r="C56" s="827"/>
      <c r="D56" s="827"/>
      <c r="E56" s="827"/>
      <c r="F56" s="827"/>
      <c r="G56" s="827"/>
      <c r="H56" s="827"/>
      <c r="I56" s="827"/>
      <c r="J56" s="827"/>
      <c r="K56" s="827"/>
    </row>
    <row r="57" spans="1:11">
      <c r="A57" s="827"/>
      <c r="B57" s="827"/>
      <c r="C57" s="827"/>
      <c r="D57" s="827"/>
      <c r="E57" s="827"/>
      <c r="F57" s="827"/>
      <c r="G57" s="827"/>
      <c r="H57" s="827"/>
      <c r="I57" s="827"/>
      <c r="J57" s="827"/>
      <c r="K57" s="827"/>
    </row>
    <row r="58" spans="1:11">
      <c r="A58" s="827"/>
      <c r="B58" s="827"/>
      <c r="C58" s="827"/>
      <c r="D58" s="827"/>
      <c r="E58" s="827"/>
      <c r="F58" s="827"/>
      <c r="G58" s="827"/>
      <c r="H58" s="827"/>
      <c r="I58" s="827"/>
      <c r="J58" s="827"/>
      <c r="K58" s="827"/>
    </row>
    <row r="59" spans="1:11">
      <c r="A59" s="827"/>
      <c r="B59" s="827"/>
      <c r="C59" s="827"/>
      <c r="D59" s="827"/>
      <c r="E59" s="827"/>
      <c r="F59" s="827"/>
      <c r="G59" s="827"/>
      <c r="H59" s="827"/>
      <c r="I59" s="827"/>
      <c r="J59" s="827"/>
      <c r="K59" s="827"/>
    </row>
    <row r="60" spans="1:11">
      <c r="A60" s="827"/>
      <c r="B60" s="827"/>
      <c r="C60" s="827"/>
      <c r="D60" s="827"/>
      <c r="E60" s="827"/>
      <c r="F60" s="827"/>
      <c r="G60" s="827"/>
      <c r="H60" s="827"/>
      <c r="I60" s="827"/>
      <c r="J60" s="827"/>
      <c r="K60" s="827"/>
    </row>
    <row r="61" spans="1:11">
      <c r="A61" s="827"/>
      <c r="B61" s="827"/>
      <c r="C61" s="827"/>
      <c r="D61" s="827"/>
      <c r="E61" s="827"/>
      <c r="F61" s="827"/>
      <c r="G61" s="827"/>
      <c r="H61" s="827"/>
      <c r="I61" s="827"/>
      <c r="J61" s="827"/>
      <c r="K61" s="827"/>
    </row>
    <row r="62" spans="1:11">
      <c r="A62" s="827"/>
      <c r="B62" s="827"/>
      <c r="C62" s="827"/>
      <c r="D62" s="827"/>
      <c r="E62" s="827"/>
      <c r="F62" s="827"/>
      <c r="G62" s="827"/>
      <c r="H62" s="827"/>
      <c r="I62" s="827"/>
      <c r="J62" s="827"/>
      <c r="K62" s="827"/>
    </row>
    <row r="63" spans="1:11">
      <c r="A63" s="827"/>
      <c r="B63" s="827"/>
      <c r="C63" s="827"/>
      <c r="D63" s="827"/>
      <c r="E63" s="827"/>
      <c r="F63" s="827"/>
      <c r="G63" s="827"/>
      <c r="H63" s="827"/>
      <c r="I63" s="827"/>
      <c r="J63" s="827"/>
      <c r="K63" s="827"/>
    </row>
    <row r="64" spans="1:11">
      <c r="A64" s="827"/>
      <c r="B64" s="827"/>
      <c r="C64" s="827"/>
      <c r="D64" s="827"/>
      <c r="E64" s="827"/>
      <c r="F64" s="827"/>
      <c r="G64" s="827"/>
      <c r="H64" s="827"/>
      <c r="I64" s="827"/>
      <c r="J64" s="827"/>
      <c r="K64" s="827"/>
    </row>
    <row r="65" spans="1:11">
      <c r="A65" s="827"/>
      <c r="B65" s="827"/>
      <c r="C65" s="827"/>
      <c r="D65" s="827"/>
      <c r="E65" s="827"/>
      <c r="F65" s="827"/>
      <c r="G65" s="827"/>
      <c r="H65" s="827"/>
      <c r="I65" s="827"/>
      <c r="J65" s="827"/>
      <c r="K65" s="827"/>
    </row>
    <row r="66" spans="1:11">
      <c r="A66" s="827"/>
      <c r="B66" s="827"/>
      <c r="C66" s="827"/>
      <c r="D66" s="827"/>
      <c r="E66" s="827"/>
      <c r="F66" s="827"/>
      <c r="G66" s="827"/>
      <c r="H66" s="827"/>
      <c r="I66" s="827"/>
      <c r="J66" s="827"/>
      <c r="K66" s="827"/>
    </row>
    <row r="67" spans="1:11">
      <c r="A67" s="827"/>
      <c r="B67" s="827"/>
      <c r="C67" s="827"/>
      <c r="D67" s="827"/>
      <c r="E67" s="827"/>
      <c r="F67" s="827"/>
      <c r="G67" s="827"/>
      <c r="H67" s="827"/>
      <c r="I67" s="827"/>
      <c r="J67" s="827"/>
      <c r="K67" s="827"/>
    </row>
    <row r="68" spans="1:11">
      <c r="A68" s="827"/>
      <c r="B68" s="827"/>
      <c r="C68" s="827"/>
      <c r="D68" s="827"/>
      <c r="E68" s="827"/>
      <c r="F68" s="827"/>
      <c r="G68" s="827"/>
      <c r="H68" s="827"/>
      <c r="I68" s="827"/>
      <c r="J68" s="827"/>
      <c r="K68" s="827"/>
    </row>
    <row r="69" spans="1:11">
      <c r="A69" s="827"/>
      <c r="B69" s="827"/>
      <c r="C69" s="827"/>
      <c r="D69" s="827"/>
      <c r="E69" s="827"/>
      <c r="F69" s="827"/>
      <c r="G69" s="827"/>
      <c r="H69" s="827"/>
      <c r="I69" s="827"/>
      <c r="J69" s="827"/>
      <c r="K69" s="827"/>
    </row>
    <row r="70" spans="1:11">
      <c r="A70" s="827"/>
      <c r="B70" s="827"/>
      <c r="C70" s="827"/>
      <c r="D70" s="827"/>
      <c r="E70" s="827"/>
      <c r="F70" s="827"/>
      <c r="G70" s="827"/>
      <c r="H70" s="827"/>
      <c r="I70" s="827"/>
      <c r="J70" s="827"/>
      <c r="K70" s="827"/>
    </row>
    <row r="71" spans="1:11">
      <c r="A71" s="827"/>
      <c r="B71" s="827"/>
      <c r="C71" s="827"/>
      <c r="D71" s="827"/>
      <c r="E71" s="827"/>
      <c r="F71" s="827"/>
      <c r="G71" s="827"/>
      <c r="H71" s="827"/>
      <c r="I71" s="827"/>
      <c r="J71" s="827"/>
      <c r="K71" s="827"/>
    </row>
    <row r="72" spans="1:11">
      <c r="A72" s="827"/>
      <c r="B72" s="827"/>
      <c r="C72" s="827"/>
      <c r="D72" s="827"/>
      <c r="E72" s="827"/>
      <c r="F72" s="827"/>
      <c r="G72" s="827"/>
      <c r="H72" s="827"/>
      <c r="I72" s="827"/>
      <c r="J72" s="827"/>
      <c r="K72" s="827"/>
    </row>
    <row r="73" spans="1:11">
      <c r="A73" s="827"/>
      <c r="B73" s="827"/>
      <c r="C73" s="827"/>
      <c r="D73" s="827"/>
      <c r="E73" s="827"/>
      <c r="F73" s="827"/>
      <c r="G73" s="827"/>
      <c r="H73" s="827"/>
      <c r="I73" s="827"/>
      <c r="J73" s="827"/>
      <c r="K73" s="827"/>
    </row>
    <row r="74" spans="1:11">
      <c r="A74" s="827"/>
      <c r="B74" s="827"/>
      <c r="C74" s="827"/>
      <c r="D74" s="827"/>
      <c r="E74" s="827"/>
      <c r="F74" s="827"/>
      <c r="G74" s="827"/>
      <c r="H74" s="827"/>
      <c r="I74" s="827"/>
      <c r="J74" s="827"/>
      <c r="K74" s="827"/>
    </row>
    <row r="75" spans="1:11">
      <c r="A75" s="827"/>
      <c r="B75" s="827"/>
      <c r="C75" s="827"/>
      <c r="D75" s="827"/>
      <c r="E75" s="827"/>
      <c r="F75" s="827"/>
      <c r="G75" s="827"/>
      <c r="H75" s="827"/>
      <c r="I75" s="827"/>
      <c r="J75" s="827"/>
      <c r="K75" s="827"/>
    </row>
    <row r="76" spans="1:11">
      <c r="A76" s="827"/>
      <c r="B76" s="827"/>
      <c r="C76" s="827"/>
      <c r="D76" s="827"/>
      <c r="E76" s="827"/>
      <c r="F76" s="827"/>
      <c r="G76" s="827"/>
      <c r="H76" s="827"/>
      <c r="I76" s="827"/>
      <c r="J76" s="827"/>
      <c r="K76" s="827"/>
    </row>
    <row r="77" spans="1:11">
      <c r="A77" s="827"/>
      <c r="B77" s="827"/>
      <c r="C77" s="827"/>
      <c r="D77" s="827"/>
      <c r="E77" s="827"/>
      <c r="F77" s="827"/>
      <c r="G77" s="827"/>
      <c r="H77" s="827"/>
      <c r="I77" s="827"/>
      <c r="J77" s="827"/>
      <c r="K77" s="827"/>
    </row>
    <row r="78" spans="1:11">
      <c r="A78" s="827"/>
      <c r="B78" s="827"/>
      <c r="C78" s="827"/>
      <c r="D78" s="827"/>
      <c r="E78" s="827"/>
      <c r="F78" s="827"/>
      <c r="G78" s="827"/>
      <c r="H78" s="827"/>
      <c r="I78" s="827"/>
      <c r="J78" s="827"/>
      <c r="K78" s="827"/>
    </row>
    <row r="79" spans="1:11">
      <c r="A79" s="827"/>
      <c r="B79" s="827"/>
      <c r="C79" s="827"/>
      <c r="D79" s="827"/>
      <c r="E79" s="827"/>
      <c r="F79" s="827"/>
      <c r="G79" s="827"/>
      <c r="H79" s="827"/>
      <c r="I79" s="827"/>
      <c r="J79" s="827"/>
      <c r="K79" s="827"/>
    </row>
    <row r="80" spans="1:11">
      <c r="A80" s="827"/>
      <c r="B80" s="827"/>
      <c r="C80" s="827"/>
      <c r="D80" s="827"/>
      <c r="E80" s="827"/>
      <c r="F80" s="827"/>
      <c r="G80" s="827"/>
      <c r="H80" s="827"/>
      <c r="I80" s="827"/>
      <c r="J80" s="827"/>
      <c r="K80" s="827"/>
    </row>
    <row r="81" spans="1:11">
      <c r="A81" s="827"/>
      <c r="B81" s="827"/>
      <c r="C81" s="827"/>
      <c r="D81" s="827"/>
      <c r="E81" s="827"/>
      <c r="F81" s="827"/>
      <c r="G81" s="827"/>
      <c r="H81" s="827"/>
      <c r="I81" s="827"/>
      <c r="J81" s="827"/>
      <c r="K81" s="827"/>
    </row>
    <row r="82" spans="1:11">
      <c r="A82" s="827"/>
      <c r="B82" s="827"/>
      <c r="C82" s="827"/>
      <c r="D82" s="827"/>
      <c r="E82" s="827"/>
      <c r="F82" s="827"/>
      <c r="G82" s="827"/>
      <c r="H82" s="827"/>
      <c r="I82" s="827"/>
      <c r="J82" s="827"/>
      <c r="K82" s="827"/>
    </row>
    <row r="83" spans="1:11">
      <c r="A83" s="827"/>
      <c r="B83" s="827"/>
      <c r="C83" s="827"/>
      <c r="D83" s="827"/>
      <c r="E83" s="827"/>
      <c r="F83" s="827"/>
      <c r="G83" s="827"/>
      <c r="H83" s="827"/>
      <c r="I83" s="827"/>
      <c r="J83" s="827"/>
      <c r="K83" s="827"/>
    </row>
    <row r="84" spans="1:11">
      <c r="A84" s="827"/>
      <c r="B84" s="827"/>
      <c r="C84" s="827"/>
      <c r="D84" s="827"/>
      <c r="E84" s="827"/>
      <c r="F84" s="827"/>
      <c r="G84" s="827"/>
      <c r="H84" s="827"/>
      <c r="I84" s="827"/>
      <c r="J84" s="827"/>
      <c r="K84" s="827"/>
    </row>
    <row r="85" spans="1:11">
      <c r="A85" s="827"/>
      <c r="B85" s="827"/>
      <c r="C85" s="827"/>
      <c r="D85" s="827"/>
      <c r="E85" s="827"/>
      <c r="F85" s="827"/>
      <c r="G85" s="827"/>
      <c r="H85" s="827"/>
      <c r="I85" s="827"/>
      <c r="J85" s="827"/>
      <c r="K85" s="827"/>
    </row>
    <row r="86" spans="1:11">
      <c r="A86" s="827"/>
      <c r="B86" s="827"/>
      <c r="C86" s="827"/>
      <c r="D86" s="827"/>
      <c r="E86" s="827"/>
      <c r="F86" s="827"/>
      <c r="G86" s="827"/>
      <c r="H86" s="827"/>
      <c r="I86" s="827"/>
      <c r="J86" s="827"/>
      <c r="K86" s="827"/>
    </row>
    <row r="87" spans="1:11">
      <c r="A87" s="827"/>
      <c r="B87" s="827"/>
      <c r="C87" s="827"/>
      <c r="D87" s="827"/>
      <c r="E87" s="827"/>
      <c r="F87" s="827"/>
      <c r="G87" s="827"/>
      <c r="H87" s="827"/>
      <c r="I87" s="827"/>
      <c r="J87" s="827"/>
      <c r="K87" s="827"/>
    </row>
    <row r="88" spans="1:11">
      <c r="A88" s="827"/>
      <c r="B88" s="827"/>
      <c r="C88" s="827"/>
      <c r="D88" s="827"/>
      <c r="E88" s="827"/>
      <c r="F88" s="827"/>
      <c r="G88" s="827"/>
      <c r="H88" s="827"/>
      <c r="I88" s="827"/>
      <c r="J88" s="827"/>
      <c r="K88" s="827"/>
    </row>
    <row r="89" spans="1:11">
      <c r="A89" s="827"/>
      <c r="B89" s="827"/>
      <c r="C89" s="827"/>
      <c r="D89" s="827"/>
      <c r="E89" s="827"/>
      <c r="F89" s="827"/>
      <c r="G89" s="827"/>
      <c r="H89" s="827"/>
      <c r="I89" s="827"/>
      <c r="J89" s="827"/>
      <c r="K89" s="827"/>
    </row>
    <row r="90" spans="1:11">
      <c r="A90" s="827"/>
      <c r="B90" s="827"/>
      <c r="C90" s="827"/>
      <c r="D90" s="827"/>
      <c r="E90" s="827"/>
      <c r="F90" s="827"/>
      <c r="G90" s="827"/>
      <c r="H90" s="827"/>
      <c r="I90" s="827"/>
      <c r="J90" s="827"/>
      <c r="K90" s="827"/>
    </row>
    <row r="91" spans="1:11">
      <c r="A91" s="827"/>
      <c r="B91" s="827"/>
      <c r="C91" s="827"/>
      <c r="D91" s="827"/>
      <c r="E91" s="827"/>
      <c r="F91" s="827"/>
      <c r="G91" s="827"/>
      <c r="H91" s="827"/>
      <c r="I91" s="827"/>
      <c r="J91" s="827"/>
      <c r="K91" s="827"/>
    </row>
    <row r="92" spans="1:11">
      <c r="A92" s="827"/>
      <c r="B92" s="827"/>
      <c r="C92" s="827"/>
      <c r="D92" s="827"/>
      <c r="E92" s="827"/>
      <c r="F92" s="827"/>
      <c r="G92" s="827"/>
      <c r="H92" s="827"/>
      <c r="I92" s="827"/>
      <c r="J92" s="827"/>
      <c r="K92" s="827"/>
    </row>
    <row r="93" spans="1:11">
      <c r="A93" s="827"/>
      <c r="B93" s="827"/>
      <c r="C93" s="827"/>
      <c r="D93" s="827"/>
      <c r="E93" s="827"/>
      <c r="F93" s="827"/>
      <c r="G93" s="827"/>
      <c r="H93" s="827"/>
      <c r="I93" s="827"/>
      <c r="J93" s="827"/>
      <c r="K93" s="827"/>
    </row>
    <row r="94" spans="1:11">
      <c r="A94" s="827"/>
      <c r="B94" s="827"/>
      <c r="C94" s="827"/>
      <c r="D94" s="827"/>
      <c r="E94" s="827"/>
      <c r="F94" s="827"/>
      <c r="G94" s="827"/>
      <c r="H94" s="827"/>
      <c r="I94" s="827"/>
      <c r="J94" s="827"/>
      <c r="K94" s="827"/>
    </row>
    <row r="95" spans="1:11">
      <c r="A95" s="827"/>
      <c r="B95" s="827"/>
      <c r="C95" s="827"/>
      <c r="D95" s="827"/>
      <c r="E95" s="827"/>
      <c r="F95" s="827"/>
      <c r="G95" s="827"/>
      <c r="H95" s="827"/>
      <c r="I95" s="827"/>
      <c r="J95" s="827"/>
      <c r="K95" s="827"/>
    </row>
    <row r="96" spans="1:11">
      <c r="A96" s="827"/>
      <c r="B96" s="827"/>
      <c r="C96" s="827"/>
      <c r="D96" s="827"/>
      <c r="E96" s="827"/>
      <c r="F96" s="827"/>
      <c r="G96" s="827"/>
      <c r="H96" s="827"/>
      <c r="I96" s="827"/>
      <c r="J96" s="827"/>
      <c r="K96" s="827"/>
    </row>
    <row r="97" spans="1:11">
      <c r="A97" s="827"/>
      <c r="B97" s="827"/>
      <c r="C97" s="827"/>
      <c r="D97" s="827"/>
      <c r="E97" s="827"/>
      <c r="F97" s="827"/>
      <c r="G97" s="827"/>
      <c r="H97" s="827"/>
      <c r="I97" s="827"/>
      <c r="J97" s="827"/>
      <c r="K97" s="827"/>
    </row>
    <row r="98" spans="1:11">
      <c r="A98" s="827"/>
      <c r="B98" s="827"/>
      <c r="C98" s="827"/>
      <c r="D98" s="827"/>
      <c r="E98" s="827"/>
      <c r="F98" s="827"/>
      <c r="G98" s="827"/>
      <c r="H98" s="827"/>
      <c r="I98" s="827"/>
      <c r="J98" s="827"/>
      <c r="K98" s="827"/>
    </row>
    <row r="99" spans="1:11">
      <c r="A99" s="827"/>
      <c r="B99" s="827"/>
      <c r="C99" s="827"/>
      <c r="D99" s="827"/>
      <c r="E99" s="827"/>
      <c r="F99" s="827"/>
      <c r="G99" s="827"/>
      <c r="H99" s="827"/>
      <c r="I99" s="827"/>
      <c r="J99" s="827"/>
      <c r="K99" s="827"/>
    </row>
    <row r="100" spans="1:11">
      <c r="A100" s="827"/>
      <c r="B100" s="827"/>
      <c r="C100" s="827"/>
      <c r="D100" s="827"/>
      <c r="E100" s="827"/>
      <c r="F100" s="827"/>
      <c r="G100" s="827"/>
      <c r="H100" s="827"/>
      <c r="I100" s="827"/>
      <c r="J100" s="827"/>
      <c r="K100" s="827"/>
    </row>
    <row r="101" spans="1:11">
      <c r="A101" s="827"/>
      <c r="B101" s="827"/>
      <c r="C101" s="827"/>
      <c r="D101" s="827"/>
      <c r="E101" s="827"/>
      <c r="F101" s="827"/>
      <c r="G101" s="827"/>
      <c r="H101" s="827"/>
      <c r="I101" s="827"/>
      <c r="J101" s="827"/>
      <c r="K101" s="827"/>
    </row>
    <row r="102" spans="1:11">
      <c r="A102" s="827"/>
      <c r="B102" s="827"/>
      <c r="C102" s="827"/>
      <c r="D102" s="827"/>
      <c r="E102" s="827"/>
      <c r="F102" s="827"/>
      <c r="G102" s="827"/>
      <c r="H102" s="827"/>
      <c r="I102" s="827"/>
      <c r="J102" s="827"/>
      <c r="K102" s="827"/>
    </row>
    <row r="103" spans="1:11">
      <c r="A103" s="827"/>
      <c r="B103" s="827"/>
      <c r="C103" s="827"/>
      <c r="D103" s="827"/>
      <c r="E103" s="827"/>
      <c r="F103" s="827"/>
      <c r="G103" s="827"/>
      <c r="H103" s="827"/>
      <c r="I103" s="827"/>
      <c r="J103" s="827"/>
      <c r="K103" s="827"/>
    </row>
    <row r="104" spans="1:11">
      <c r="A104" s="827"/>
      <c r="B104" s="827"/>
      <c r="C104" s="827"/>
      <c r="D104" s="827"/>
      <c r="E104" s="827"/>
      <c r="F104" s="827"/>
      <c r="G104" s="827"/>
      <c r="H104" s="827"/>
      <c r="I104" s="827"/>
      <c r="J104" s="827"/>
      <c r="K104" s="827"/>
    </row>
    <row r="105" spans="1:11">
      <c r="A105" s="827"/>
      <c r="B105" s="827"/>
      <c r="C105" s="827"/>
      <c r="D105" s="827"/>
      <c r="E105" s="827"/>
      <c r="F105" s="827"/>
      <c r="G105" s="827"/>
      <c r="H105" s="827"/>
      <c r="I105" s="827"/>
      <c r="J105" s="827"/>
      <c r="K105" s="827"/>
    </row>
    <row r="106" spans="1:11">
      <c r="A106" s="827"/>
      <c r="B106" s="827"/>
      <c r="C106" s="827"/>
      <c r="D106" s="827"/>
      <c r="E106" s="827"/>
      <c r="F106" s="827"/>
      <c r="G106" s="827"/>
      <c r="H106" s="827"/>
      <c r="I106" s="827"/>
      <c r="J106" s="827"/>
      <c r="K106" s="827"/>
    </row>
    <row r="107" spans="1:11">
      <c r="A107" s="827"/>
      <c r="B107" s="827"/>
      <c r="C107" s="827"/>
      <c r="D107" s="827"/>
      <c r="E107" s="827"/>
      <c r="F107" s="827"/>
      <c r="G107" s="827"/>
      <c r="H107" s="827"/>
      <c r="I107" s="827"/>
      <c r="J107" s="827"/>
      <c r="K107" s="827"/>
    </row>
    <row r="108" spans="1:11">
      <c r="A108" s="827"/>
      <c r="B108" s="827"/>
      <c r="C108" s="827"/>
      <c r="D108" s="827"/>
      <c r="E108" s="827"/>
      <c r="F108" s="827"/>
      <c r="G108" s="827"/>
      <c r="H108" s="827"/>
      <c r="I108" s="827"/>
      <c r="J108" s="827"/>
      <c r="K108" s="827"/>
    </row>
    <row r="109" spans="1:11">
      <c r="A109" s="827"/>
      <c r="B109" s="827"/>
      <c r="C109" s="827"/>
      <c r="D109" s="827"/>
      <c r="E109" s="827"/>
      <c r="F109" s="827"/>
      <c r="G109" s="827"/>
      <c r="H109" s="827"/>
      <c r="I109" s="827"/>
      <c r="J109" s="827"/>
      <c r="K109" s="827"/>
    </row>
    <row r="110" spans="1:11">
      <c r="A110" s="827"/>
      <c r="B110" s="827"/>
      <c r="C110" s="827"/>
      <c r="D110" s="827"/>
      <c r="E110" s="827"/>
      <c r="F110" s="827"/>
      <c r="G110" s="827"/>
      <c r="H110" s="827"/>
      <c r="I110" s="827"/>
      <c r="J110" s="827"/>
      <c r="K110" s="827"/>
    </row>
    <row r="111" spans="1:11">
      <c r="A111" s="827"/>
      <c r="B111" s="827"/>
      <c r="C111" s="827"/>
      <c r="D111" s="827"/>
      <c r="E111" s="827"/>
      <c r="F111" s="827"/>
      <c r="G111" s="827"/>
      <c r="H111" s="827"/>
      <c r="I111" s="827"/>
      <c r="J111" s="827"/>
      <c r="K111" s="827"/>
    </row>
    <row r="112" spans="1:11">
      <c r="A112" s="827"/>
      <c r="B112" s="827"/>
      <c r="C112" s="827"/>
      <c r="D112" s="827"/>
      <c r="E112" s="827"/>
      <c r="F112" s="827"/>
      <c r="G112" s="827"/>
      <c r="H112" s="827"/>
      <c r="I112" s="827"/>
      <c r="J112" s="827"/>
      <c r="K112" s="827"/>
    </row>
    <row r="113" spans="1:11">
      <c r="A113" s="827"/>
      <c r="B113" s="827"/>
      <c r="C113" s="827"/>
      <c r="D113" s="827"/>
      <c r="E113" s="827"/>
      <c r="F113" s="827"/>
      <c r="G113" s="827"/>
      <c r="H113" s="827"/>
      <c r="I113" s="827"/>
      <c r="J113" s="827"/>
      <c r="K113" s="827"/>
    </row>
    <row r="114" spans="1:11">
      <c r="A114" s="827"/>
      <c r="B114" s="827"/>
      <c r="C114" s="827"/>
      <c r="D114" s="827"/>
      <c r="E114" s="827"/>
      <c r="F114" s="827"/>
      <c r="G114" s="827"/>
      <c r="H114" s="827"/>
      <c r="I114" s="827"/>
      <c r="J114" s="827"/>
      <c r="K114" s="827"/>
    </row>
    <row r="115" spans="1:11">
      <c r="A115" s="827"/>
      <c r="B115" s="827"/>
      <c r="C115" s="827"/>
      <c r="D115" s="827"/>
      <c r="E115" s="827"/>
      <c r="F115" s="827"/>
      <c r="G115" s="827"/>
      <c r="H115" s="827"/>
      <c r="I115" s="827"/>
      <c r="J115" s="827"/>
      <c r="K115" s="827"/>
    </row>
    <row r="116" spans="1:11">
      <c r="A116" s="827"/>
      <c r="B116" s="827"/>
      <c r="C116" s="827"/>
      <c r="D116" s="827"/>
      <c r="E116" s="827"/>
      <c r="F116" s="827"/>
      <c r="G116" s="827"/>
      <c r="H116" s="827"/>
      <c r="I116" s="827"/>
      <c r="J116" s="827"/>
      <c r="K116" s="827"/>
    </row>
    <row r="117" spans="1:11">
      <c r="A117" s="827"/>
      <c r="B117" s="827"/>
      <c r="C117" s="827"/>
      <c r="D117" s="827"/>
      <c r="E117" s="827"/>
      <c r="F117" s="827"/>
      <c r="G117" s="827"/>
      <c r="H117" s="827"/>
      <c r="I117" s="827"/>
      <c r="J117" s="827"/>
      <c r="K117" s="827"/>
    </row>
    <row r="118" spans="1:11">
      <c r="A118" s="827"/>
      <c r="B118" s="827"/>
      <c r="C118" s="827"/>
      <c r="D118" s="827"/>
      <c r="E118" s="827"/>
      <c r="F118" s="827"/>
      <c r="G118" s="827"/>
      <c r="H118" s="827"/>
      <c r="I118" s="827"/>
      <c r="J118" s="827"/>
      <c r="K118" s="827"/>
    </row>
    <row r="119" spans="1:11">
      <c r="A119" s="827"/>
      <c r="B119" s="827"/>
      <c r="C119" s="827"/>
      <c r="D119" s="827"/>
      <c r="E119" s="827"/>
      <c r="F119" s="827"/>
      <c r="G119" s="827"/>
      <c r="H119" s="827"/>
      <c r="I119" s="827"/>
      <c r="J119" s="827"/>
      <c r="K119" s="827"/>
    </row>
    <row r="120" spans="1:11">
      <c r="A120" s="827"/>
      <c r="B120" s="827"/>
      <c r="C120" s="827"/>
      <c r="D120" s="827"/>
      <c r="E120" s="827"/>
      <c r="F120" s="827"/>
      <c r="G120" s="827"/>
      <c r="H120" s="827"/>
      <c r="I120" s="827"/>
      <c r="J120" s="827"/>
      <c r="K120" s="827"/>
    </row>
    <row r="121" spans="1:11">
      <c r="A121" s="827"/>
      <c r="B121" s="827"/>
      <c r="C121" s="827"/>
      <c r="D121" s="827"/>
      <c r="E121" s="827"/>
      <c r="F121" s="827"/>
      <c r="G121" s="827"/>
      <c r="H121" s="827"/>
      <c r="I121" s="827"/>
      <c r="J121" s="827"/>
      <c r="K121" s="827"/>
    </row>
    <row r="122" spans="1:11">
      <c r="A122" s="827"/>
      <c r="B122" s="827"/>
      <c r="C122" s="827"/>
      <c r="D122" s="827"/>
      <c r="E122" s="827"/>
      <c r="F122" s="827"/>
      <c r="G122" s="827"/>
      <c r="H122" s="827"/>
      <c r="I122" s="827"/>
      <c r="J122" s="827"/>
      <c r="K122" s="827"/>
    </row>
    <row r="123" spans="1:11">
      <c r="A123" s="827"/>
      <c r="B123" s="827"/>
      <c r="C123" s="827"/>
      <c r="D123" s="827"/>
      <c r="E123" s="827"/>
      <c r="F123" s="827"/>
      <c r="G123" s="827"/>
      <c r="H123" s="827"/>
      <c r="I123" s="827"/>
      <c r="J123" s="827"/>
      <c r="K123" s="827"/>
    </row>
    <row r="124" spans="1:11">
      <c r="A124" s="827"/>
      <c r="B124" s="827"/>
      <c r="C124" s="827"/>
      <c r="D124" s="827"/>
      <c r="E124" s="827"/>
      <c r="F124" s="827"/>
      <c r="G124" s="827"/>
      <c r="H124" s="827"/>
      <c r="I124" s="827"/>
      <c r="J124" s="827"/>
      <c r="K124" s="827"/>
    </row>
    <row r="125" spans="1:11">
      <c r="A125" s="827"/>
      <c r="B125" s="827"/>
      <c r="C125" s="827"/>
      <c r="D125" s="827"/>
      <c r="E125" s="827"/>
      <c r="F125" s="827"/>
      <c r="G125" s="827"/>
      <c r="H125" s="827"/>
      <c r="I125" s="827"/>
      <c r="J125" s="827"/>
      <c r="K125" s="827"/>
    </row>
    <row r="126" spans="1:11">
      <c r="A126" s="827"/>
      <c r="B126" s="827"/>
      <c r="C126" s="827"/>
      <c r="D126" s="827"/>
      <c r="E126" s="827"/>
      <c r="F126" s="827"/>
      <c r="G126" s="827"/>
      <c r="H126" s="827"/>
      <c r="I126" s="827"/>
      <c r="J126" s="827"/>
      <c r="K126" s="827"/>
    </row>
    <row r="127" spans="1:11">
      <c r="A127" s="827"/>
      <c r="B127" s="827"/>
      <c r="C127" s="827"/>
      <c r="D127" s="827"/>
      <c r="E127" s="827"/>
      <c r="F127" s="827"/>
      <c r="G127" s="827"/>
      <c r="H127" s="827"/>
      <c r="I127" s="827"/>
      <c r="J127" s="827"/>
      <c r="K127" s="827"/>
    </row>
    <row r="128" spans="1:11">
      <c r="A128" s="827"/>
      <c r="B128" s="827"/>
      <c r="C128" s="827"/>
      <c r="D128" s="827"/>
      <c r="E128" s="827"/>
      <c r="F128" s="827"/>
      <c r="G128" s="827"/>
      <c r="H128" s="827"/>
      <c r="I128" s="827"/>
      <c r="J128" s="827"/>
      <c r="K128" s="827"/>
    </row>
    <row r="129" spans="1:11">
      <c r="A129" s="827"/>
      <c r="B129" s="827"/>
      <c r="C129" s="827"/>
      <c r="D129" s="827"/>
      <c r="E129" s="827"/>
      <c r="F129" s="827"/>
      <c r="G129" s="827"/>
      <c r="H129" s="827"/>
      <c r="I129" s="827"/>
      <c r="J129" s="827"/>
      <c r="K129" s="827"/>
    </row>
    <row r="130" spans="1:11">
      <c r="A130" s="827"/>
      <c r="B130" s="827"/>
      <c r="C130" s="827"/>
      <c r="D130" s="827"/>
      <c r="E130" s="827"/>
      <c r="F130" s="827"/>
      <c r="G130" s="827"/>
      <c r="H130" s="827"/>
      <c r="I130" s="827"/>
      <c r="J130" s="827"/>
      <c r="K130" s="827"/>
    </row>
    <row r="131" spans="1:11">
      <c r="A131" s="827"/>
      <c r="B131" s="827"/>
      <c r="C131" s="827"/>
      <c r="D131" s="827"/>
      <c r="E131" s="827"/>
      <c r="F131" s="827"/>
      <c r="G131" s="827"/>
      <c r="H131" s="827"/>
      <c r="I131" s="827"/>
      <c r="J131" s="827"/>
      <c r="K131" s="827"/>
    </row>
    <row r="132" spans="1:11">
      <c r="A132" s="827"/>
      <c r="B132" s="827"/>
      <c r="C132" s="827"/>
      <c r="D132" s="827"/>
      <c r="E132" s="827"/>
      <c r="F132" s="827"/>
      <c r="G132" s="827"/>
      <c r="H132" s="827"/>
      <c r="I132" s="827"/>
      <c r="J132" s="827"/>
      <c r="K132" s="827"/>
    </row>
    <row r="133" spans="1:11">
      <c r="A133" s="827"/>
      <c r="B133" s="827"/>
      <c r="C133" s="827"/>
      <c r="D133" s="827"/>
      <c r="E133" s="827"/>
      <c r="F133" s="827"/>
      <c r="G133" s="827"/>
      <c r="H133" s="827"/>
      <c r="I133" s="827"/>
      <c r="J133" s="827"/>
      <c r="K133" s="827"/>
    </row>
    <row r="134" spans="1:11">
      <c r="A134" s="827"/>
      <c r="B134" s="827"/>
      <c r="C134" s="827"/>
      <c r="D134" s="827"/>
      <c r="E134" s="827"/>
      <c r="F134" s="827"/>
      <c r="G134" s="827"/>
      <c r="H134" s="827"/>
      <c r="I134" s="827"/>
      <c r="J134" s="827"/>
      <c r="K134" s="827"/>
    </row>
    <row r="135" spans="1:11">
      <c r="A135" s="827"/>
      <c r="B135" s="827"/>
      <c r="C135" s="827"/>
      <c r="D135" s="827"/>
      <c r="E135" s="827"/>
      <c r="F135" s="827"/>
      <c r="G135" s="827"/>
      <c r="H135" s="827"/>
      <c r="I135" s="827"/>
      <c r="J135" s="827"/>
      <c r="K135" s="827"/>
    </row>
    <row r="136" spans="1:11">
      <c r="A136" s="827"/>
      <c r="B136" s="827"/>
      <c r="C136" s="827"/>
      <c r="D136" s="827"/>
      <c r="E136" s="827"/>
      <c r="F136" s="827"/>
      <c r="G136" s="827"/>
      <c r="H136" s="827"/>
      <c r="I136" s="827"/>
      <c r="J136" s="827"/>
      <c r="K136" s="827"/>
    </row>
    <row r="137" spans="1:11">
      <c r="A137" s="827"/>
      <c r="B137" s="827"/>
      <c r="C137" s="827"/>
      <c r="D137" s="827"/>
      <c r="E137" s="827"/>
      <c r="F137" s="827"/>
      <c r="G137" s="827"/>
      <c r="H137" s="827"/>
      <c r="I137" s="827"/>
      <c r="J137" s="827"/>
      <c r="K137" s="827"/>
    </row>
    <row r="138" spans="1:11">
      <c r="A138" s="827"/>
      <c r="B138" s="827"/>
      <c r="C138" s="827"/>
      <c r="D138" s="827"/>
      <c r="E138" s="827"/>
      <c r="F138" s="827"/>
      <c r="G138" s="827"/>
      <c r="H138" s="827"/>
      <c r="I138" s="827"/>
      <c r="J138" s="827"/>
      <c r="K138" s="827"/>
    </row>
    <row r="139" spans="1:11">
      <c r="A139" s="827"/>
      <c r="B139" s="827"/>
      <c r="C139" s="827"/>
      <c r="D139" s="827"/>
      <c r="E139" s="827"/>
      <c r="F139" s="827"/>
      <c r="G139" s="827"/>
      <c r="H139" s="827"/>
      <c r="I139" s="827"/>
      <c r="J139" s="827"/>
      <c r="K139" s="827"/>
    </row>
    <row r="140" spans="1:11">
      <c r="A140" s="827"/>
      <c r="B140" s="827"/>
      <c r="C140" s="827"/>
      <c r="D140" s="827"/>
      <c r="E140" s="827"/>
      <c r="F140" s="827"/>
      <c r="G140" s="827"/>
      <c r="H140" s="827"/>
      <c r="I140" s="827"/>
      <c r="J140" s="827"/>
      <c r="K140" s="827"/>
    </row>
    <row r="141" spans="1:11">
      <c r="A141" s="827"/>
      <c r="B141" s="827"/>
      <c r="C141" s="827"/>
      <c r="D141" s="827"/>
      <c r="E141" s="827"/>
      <c r="F141" s="827"/>
      <c r="G141" s="827"/>
      <c r="H141" s="827"/>
      <c r="I141" s="827"/>
      <c r="J141" s="827"/>
      <c r="K141" s="827"/>
    </row>
    <row r="142" spans="1:11">
      <c r="A142" s="827"/>
      <c r="B142" s="827"/>
      <c r="C142" s="827"/>
      <c r="D142" s="827"/>
      <c r="E142" s="827"/>
      <c r="F142" s="827"/>
      <c r="G142" s="827"/>
      <c r="H142" s="827"/>
      <c r="I142" s="827"/>
      <c r="J142" s="827"/>
      <c r="K142" s="827"/>
    </row>
    <row r="143" spans="1:11">
      <c r="A143" s="827"/>
      <c r="B143" s="827"/>
      <c r="C143" s="827"/>
      <c r="D143" s="827"/>
      <c r="E143" s="827"/>
      <c r="F143" s="827"/>
      <c r="G143" s="827"/>
      <c r="H143" s="827"/>
      <c r="I143" s="827"/>
      <c r="J143" s="827"/>
      <c r="K143" s="827"/>
    </row>
    <row r="144" spans="1:11">
      <c r="A144" s="827"/>
      <c r="B144" s="827"/>
      <c r="C144" s="827"/>
      <c r="D144" s="827"/>
      <c r="E144" s="827"/>
      <c r="F144" s="827"/>
      <c r="G144" s="827"/>
      <c r="H144" s="827"/>
      <c r="I144" s="827"/>
      <c r="J144" s="827"/>
      <c r="K144" s="827"/>
    </row>
    <row r="145" spans="1:11">
      <c r="A145" s="827"/>
      <c r="B145" s="827"/>
      <c r="C145" s="827"/>
      <c r="D145" s="827"/>
      <c r="E145" s="827"/>
      <c r="F145" s="827"/>
      <c r="G145" s="827"/>
      <c r="H145" s="827"/>
      <c r="I145" s="827"/>
      <c r="J145" s="827"/>
      <c r="K145" s="827"/>
    </row>
    <row r="146" spans="1:11">
      <c r="A146" s="827"/>
      <c r="B146" s="827"/>
      <c r="C146" s="827"/>
      <c r="D146" s="827"/>
      <c r="E146" s="827"/>
      <c r="F146" s="827"/>
      <c r="G146" s="827"/>
      <c r="H146" s="827"/>
      <c r="I146" s="827"/>
      <c r="J146" s="827"/>
      <c r="K146" s="827"/>
    </row>
    <row r="147" spans="1:11">
      <c r="A147" s="827"/>
      <c r="B147" s="827"/>
      <c r="C147" s="827"/>
      <c r="D147" s="827"/>
      <c r="E147" s="827"/>
      <c r="F147" s="827"/>
      <c r="G147" s="827"/>
      <c r="H147" s="827"/>
      <c r="I147" s="827"/>
      <c r="J147" s="827"/>
      <c r="K147" s="827"/>
    </row>
    <row r="148" spans="1:11">
      <c r="A148" s="827"/>
      <c r="B148" s="827"/>
      <c r="C148" s="827"/>
      <c r="D148" s="827"/>
      <c r="E148" s="827"/>
      <c r="F148" s="827"/>
      <c r="G148" s="827"/>
      <c r="H148" s="827"/>
      <c r="I148" s="827"/>
      <c r="J148" s="827"/>
      <c r="K148" s="827"/>
    </row>
    <row r="149" spans="1:11">
      <c r="A149" s="827"/>
      <c r="B149" s="827"/>
      <c r="C149" s="827"/>
      <c r="D149" s="827"/>
      <c r="E149" s="827"/>
      <c r="F149" s="827"/>
      <c r="G149" s="827"/>
      <c r="H149" s="827"/>
      <c r="I149" s="827"/>
      <c r="J149" s="827"/>
      <c r="K149" s="827"/>
    </row>
    <row r="150" spans="1:11">
      <c r="A150" s="827"/>
      <c r="B150" s="827"/>
      <c r="C150" s="827"/>
      <c r="D150" s="827"/>
      <c r="E150" s="827"/>
      <c r="F150" s="827"/>
      <c r="G150" s="827"/>
      <c r="H150" s="827"/>
      <c r="I150" s="827"/>
      <c r="J150" s="827"/>
      <c r="K150" s="827"/>
    </row>
    <row r="151" spans="1:11">
      <c r="A151" s="827"/>
      <c r="B151" s="827"/>
      <c r="C151" s="827"/>
      <c r="D151" s="827"/>
      <c r="E151" s="827"/>
      <c r="F151" s="827"/>
      <c r="G151" s="827"/>
      <c r="H151" s="827"/>
      <c r="I151" s="827"/>
      <c r="J151" s="827"/>
      <c r="K151" s="827"/>
    </row>
    <row r="152" spans="1:11">
      <c r="A152" s="827"/>
      <c r="B152" s="827"/>
      <c r="C152" s="827"/>
      <c r="D152" s="827"/>
      <c r="E152" s="827"/>
      <c r="F152" s="827"/>
      <c r="G152" s="827"/>
      <c r="H152" s="827"/>
      <c r="I152" s="827"/>
      <c r="J152" s="827"/>
      <c r="K152" s="827"/>
    </row>
    <row r="153" spans="1:11">
      <c r="A153" s="827"/>
      <c r="B153" s="827"/>
      <c r="C153" s="827"/>
      <c r="D153" s="827"/>
      <c r="E153" s="827"/>
      <c r="F153" s="827"/>
      <c r="G153" s="827"/>
      <c r="H153" s="827"/>
      <c r="I153" s="827"/>
      <c r="J153" s="827"/>
      <c r="K153" s="827"/>
    </row>
    <row r="154" spans="1:11">
      <c r="A154" s="827"/>
      <c r="B154" s="827"/>
      <c r="C154" s="827"/>
      <c r="D154" s="827"/>
      <c r="E154" s="827"/>
      <c r="F154" s="827"/>
      <c r="G154" s="827"/>
      <c r="H154" s="827"/>
      <c r="I154" s="827"/>
      <c r="J154" s="827"/>
      <c r="K154" s="827"/>
    </row>
    <row r="155" spans="1:11">
      <c r="A155" s="827"/>
      <c r="B155" s="827"/>
      <c r="C155" s="827"/>
      <c r="D155" s="827"/>
      <c r="E155" s="827"/>
      <c r="F155" s="827"/>
      <c r="G155" s="827"/>
      <c r="H155" s="827"/>
      <c r="I155" s="827"/>
      <c r="J155" s="827"/>
      <c r="K155" s="827"/>
    </row>
    <row r="156" spans="1:11">
      <c r="A156" s="827"/>
      <c r="B156" s="827"/>
      <c r="C156" s="827"/>
      <c r="D156" s="827"/>
      <c r="E156" s="827"/>
      <c r="F156" s="827"/>
      <c r="G156" s="827"/>
      <c r="H156" s="827"/>
      <c r="I156" s="827"/>
      <c r="J156" s="827"/>
      <c r="K156" s="827"/>
    </row>
    <row r="157" spans="1:11">
      <c r="A157" s="827"/>
      <c r="B157" s="827"/>
      <c r="C157" s="827"/>
      <c r="D157" s="827"/>
      <c r="E157" s="827"/>
      <c r="F157" s="827"/>
      <c r="G157" s="827"/>
      <c r="H157" s="827"/>
      <c r="I157" s="827"/>
      <c r="J157" s="827"/>
      <c r="K157" s="827"/>
    </row>
    <row r="158" spans="1:11">
      <c r="A158" s="827"/>
      <c r="B158" s="827"/>
      <c r="C158" s="827"/>
      <c r="D158" s="827"/>
      <c r="E158" s="827"/>
      <c r="F158" s="827"/>
      <c r="G158" s="827"/>
      <c r="H158" s="827"/>
      <c r="I158" s="827"/>
      <c r="J158" s="827"/>
      <c r="K158" s="827"/>
    </row>
    <row r="159" spans="1:11">
      <c r="A159" s="827"/>
      <c r="B159" s="827"/>
      <c r="C159" s="827"/>
      <c r="D159" s="827"/>
      <c r="E159" s="827"/>
      <c r="F159" s="827"/>
      <c r="G159" s="827"/>
      <c r="H159" s="827"/>
      <c r="I159" s="827"/>
      <c r="J159" s="827"/>
      <c r="K159" s="827"/>
    </row>
    <row r="160" spans="1:11">
      <c r="A160" s="827"/>
      <c r="B160" s="827"/>
      <c r="C160" s="827"/>
      <c r="D160" s="827"/>
      <c r="E160" s="827"/>
      <c r="F160" s="827"/>
      <c r="G160" s="827"/>
      <c r="H160" s="827"/>
      <c r="I160" s="827"/>
      <c r="J160" s="827"/>
      <c r="K160" s="827"/>
    </row>
    <row r="161" spans="1:11">
      <c r="A161" s="827"/>
      <c r="B161" s="827"/>
      <c r="C161" s="827"/>
      <c r="D161" s="827"/>
      <c r="E161" s="827"/>
      <c r="F161" s="827"/>
      <c r="G161" s="827"/>
      <c r="H161" s="827"/>
      <c r="I161" s="827"/>
      <c r="J161" s="827"/>
      <c r="K161" s="827"/>
    </row>
    <row r="162" spans="1:11">
      <c r="A162" s="827"/>
      <c r="B162" s="827"/>
      <c r="C162" s="827"/>
      <c r="D162" s="827"/>
      <c r="E162" s="827"/>
      <c r="F162" s="827"/>
      <c r="G162" s="827"/>
      <c r="H162" s="827"/>
      <c r="I162" s="827"/>
      <c r="J162" s="827"/>
      <c r="K162" s="827"/>
    </row>
    <row r="163" spans="1:11">
      <c r="A163" s="827"/>
      <c r="B163" s="827"/>
      <c r="C163" s="827"/>
      <c r="D163" s="827"/>
      <c r="E163" s="827"/>
      <c r="F163" s="827"/>
      <c r="G163" s="827"/>
      <c r="H163" s="827"/>
      <c r="I163" s="827"/>
      <c r="J163" s="827"/>
      <c r="K163" s="827"/>
    </row>
    <row r="164" spans="1:11">
      <c r="A164" s="827"/>
      <c r="B164" s="827"/>
      <c r="C164" s="827"/>
      <c r="D164" s="827"/>
      <c r="E164" s="827"/>
      <c r="F164" s="827"/>
      <c r="G164" s="827"/>
      <c r="H164" s="827"/>
      <c r="I164" s="827"/>
      <c r="J164" s="827"/>
      <c r="K164" s="827"/>
    </row>
    <row r="165" spans="1:11">
      <c r="A165" s="827"/>
      <c r="B165" s="827"/>
      <c r="C165" s="827"/>
      <c r="D165" s="827"/>
      <c r="E165" s="827"/>
      <c r="F165" s="827"/>
      <c r="G165" s="827"/>
      <c r="H165" s="827"/>
      <c r="I165" s="827"/>
      <c r="J165" s="827"/>
      <c r="K165" s="827"/>
    </row>
    <row r="166" spans="1:11">
      <c r="A166" s="827"/>
      <c r="B166" s="827"/>
      <c r="C166" s="827"/>
      <c r="D166" s="827"/>
      <c r="E166" s="827"/>
      <c r="F166" s="827"/>
      <c r="G166" s="827"/>
      <c r="H166" s="827"/>
      <c r="I166" s="827"/>
      <c r="J166" s="827"/>
      <c r="K166" s="827"/>
    </row>
    <row r="167" spans="1:11">
      <c r="A167" s="827"/>
      <c r="B167" s="827"/>
      <c r="C167" s="827"/>
      <c r="D167" s="827"/>
      <c r="E167" s="827"/>
      <c r="F167" s="827"/>
      <c r="G167" s="827"/>
      <c r="H167" s="827"/>
      <c r="I167" s="827"/>
      <c r="J167" s="827"/>
      <c r="K167" s="827"/>
    </row>
    <row r="168" spans="1:11">
      <c r="A168" s="827"/>
      <c r="B168" s="827"/>
      <c r="C168" s="827"/>
      <c r="D168" s="827"/>
      <c r="E168" s="827"/>
      <c r="F168" s="827"/>
      <c r="G168" s="827"/>
      <c r="H168" s="827"/>
      <c r="I168" s="827"/>
      <c r="J168" s="827"/>
      <c r="K168" s="827"/>
    </row>
    <row r="169" spans="1:11">
      <c r="A169" s="827"/>
      <c r="B169" s="827"/>
      <c r="C169" s="827"/>
      <c r="D169" s="827"/>
      <c r="E169" s="827"/>
      <c r="F169" s="827"/>
      <c r="G169" s="827"/>
      <c r="H169" s="827"/>
      <c r="I169" s="827"/>
      <c r="J169" s="827"/>
      <c r="K169" s="827"/>
    </row>
    <row r="170" spans="1:11">
      <c r="A170" s="827"/>
      <c r="B170" s="827"/>
      <c r="C170" s="827"/>
      <c r="D170" s="827"/>
      <c r="E170" s="827"/>
      <c r="F170" s="827"/>
      <c r="G170" s="827"/>
      <c r="H170" s="827"/>
      <c r="I170" s="827"/>
      <c r="J170" s="827"/>
      <c r="K170" s="827"/>
    </row>
    <row r="171" spans="1:11">
      <c r="A171" s="827"/>
      <c r="B171" s="827"/>
      <c r="C171" s="827"/>
      <c r="D171" s="827"/>
      <c r="E171" s="827"/>
      <c r="F171" s="827"/>
      <c r="G171" s="827"/>
      <c r="H171" s="827"/>
      <c r="I171" s="827"/>
      <c r="J171" s="827"/>
      <c r="K171" s="827"/>
    </row>
    <row r="172" spans="1:11">
      <c r="A172" s="827"/>
      <c r="B172" s="827"/>
      <c r="C172" s="827"/>
      <c r="D172" s="827"/>
      <c r="E172" s="827"/>
      <c r="F172" s="827"/>
      <c r="G172" s="827"/>
      <c r="H172" s="827"/>
      <c r="I172" s="827"/>
      <c r="J172" s="827"/>
      <c r="K172" s="827"/>
    </row>
    <row r="173" spans="1:11">
      <c r="A173" s="827"/>
      <c r="B173" s="827"/>
      <c r="C173" s="827"/>
      <c r="D173" s="827"/>
      <c r="E173" s="827"/>
      <c r="F173" s="827"/>
      <c r="G173" s="827"/>
      <c r="H173" s="827"/>
      <c r="I173" s="827"/>
      <c r="J173" s="827"/>
      <c r="K173" s="827"/>
    </row>
    <row r="174" spans="1:11">
      <c r="A174" s="827"/>
      <c r="B174" s="827"/>
      <c r="C174" s="827"/>
      <c r="D174" s="827"/>
      <c r="E174" s="827"/>
      <c r="F174" s="827"/>
      <c r="G174" s="827"/>
      <c r="H174" s="827"/>
      <c r="I174" s="827"/>
      <c r="J174" s="827"/>
      <c r="K174" s="827"/>
    </row>
    <row r="175" spans="1:11">
      <c r="A175" s="827"/>
      <c r="B175" s="827"/>
      <c r="C175" s="827"/>
      <c r="D175" s="827"/>
      <c r="E175" s="827"/>
      <c r="F175" s="827"/>
      <c r="G175" s="827"/>
      <c r="H175" s="827"/>
      <c r="I175" s="827"/>
      <c r="J175" s="827"/>
      <c r="K175" s="827"/>
    </row>
    <row r="176" spans="1:11">
      <c r="A176" s="827"/>
      <c r="B176" s="827"/>
      <c r="C176" s="827"/>
      <c r="D176" s="827"/>
      <c r="E176" s="827"/>
      <c r="F176" s="827"/>
      <c r="G176" s="827"/>
      <c r="H176" s="827"/>
      <c r="I176" s="827"/>
      <c r="J176" s="827"/>
      <c r="K176" s="827"/>
    </row>
    <row r="177" spans="1:11">
      <c r="A177" s="827"/>
      <c r="B177" s="827"/>
      <c r="C177" s="827"/>
      <c r="D177" s="827"/>
      <c r="E177" s="827"/>
      <c r="F177" s="827"/>
      <c r="G177" s="827"/>
      <c r="H177" s="827"/>
      <c r="I177" s="827"/>
      <c r="J177" s="827"/>
      <c r="K177" s="827"/>
    </row>
    <row r="178" spans="1:11">
      <c r="A178" s="827"/>
      <c r="B178" s="827"/>
      <c r="C178" s="827"/>
      <c r="D178" s="827"/>
      <c r="E178" s="827"/>
      <c r="F178" s="827"/>
      <c r="G178" s="827"/>
      <c r="H178" s="827"/>
      <c r="I178" s="827"/>
      <c r="J178" s="827"/>
      <c r="K178" s="827"/>
    </row>
    <row r="179" spans="1:11">
      <c r="A179" s="827"/>
      <c r="B179" s="827"/>
      <c r="C179" s="827"/>
      <c r="D179" s="827"/>
      <c r="E179" s="827"/>
      <c r="F179" s="827"/>
      <c r="G179" s="827"/>
      <c r="H179" s="827"/>
      <c r="I179" s="827"/>
      <c r="J179" s="827"/>
      <c r="K179" s="827"/>
    </row>
    <row r="180" spans="1:11">
      <c r="A180" s="827"/>
      <c r="B180" s="827"/>
      <c r="C180" s="827"/>
      <c r="D180" s="827"/>
      <c r="E180" s="827"/>
      <c r="F180" s="827"/>
      <c r="G180" s="827"/>
      <c r="H180" s="827"/>
      <c r="I180" s="827"/>
      <c r="J180" s="827"/>
      <c r="K180" s="827"/>
    </row>
    <row r="181" spans="1:11">
      <c r="A181" s="827"/>
      <c r="B181" s="827"/>
      <c r="C181" s="827"/>
      <c r="D181" s="827"/>
      <c r="E181" s="827"/>
      <c r="F181" s="827"/>
      <c r="G181" s="827"/>
      <c r="H181" s="827"/>
      <c r="I181" s="827"/>
      <c r="J181" s="827"/>
      <c r="K181" s="827"/>
    </row>
    <row r="182" spans="1:11">
      <c r="A182" s="827"/>
      <c r="B182" s="827"/>
      <c r="C182" s="827"/>
      <c r="D182" s="827"/>
      <c r="E182" s="827"/>
      <c r="F182" s="827"/>
      <c r="G182" s="827"/>
      <c r="H182" s="827"/>
      <c r="I182" s="827"/>
      <c r="J182" s="827"/>
      <c r="K182" s="827"/>
    </row>
    <row r="183" spans="1:11">
      <c r="A183" s="827"/>
      <c r="B183" s="827"/>
      <c r="C183" s="827"/>
      <c r="D183" s="827"/>
      <c r="E183" s="827"/>
      <c r="F183" s="827"/>
      <c r="G183" s="827"/>
      <c r="H183" s="827"/>
      <c r="I183" s="827"/>
      <c r="J183" s="827"/>
      <c r="K183" s="827"/>
    </row>
    <row r="184" spans="1:11">
      <c r="A184" s="827"/>
      <c r="B184" s="827"/>
      <c r="C184" s="827"/>
      <c r="D184" s="827"/>
      <c r="E184" s="827"/>
      <c r="F184" s="827"/>
      <c r="G184" s="827"/>
      <c r="H184" s="827"/>
      <c r="I184" s="827"/>
      <c r="J184" s="827"/>
      <c r="K184" s="827"/>
    </row>
    <row r="185" spans="1:11">
      <c r="A185" s="827"/>
      <c r="B185" s="827"/>
      <c r="C185" s="827"/>
      <c r="D185" s="827"/>
      <c r="E185" s="827"/>
      <c r="F185" s="827"/>
      <c r="G185" s="827"/>
      <c r="H185" s="827"/>
      <c r="I185" s="827"/>
      <c r="J185" s="827"/>
      <c r="K185" s="827"/>
    </row>
    <row r="186" spans="1:11">
      <c r="A186" s="827"/>
      <c r="B186" s="827"/>
      <c r="C186" s="827"/>
      <c r="D186" s="827"/>
      <c r="E186" s="827"/>
      <c r="F186" s="827"/>
      <c r="G186" s="827"/>
      <c r="H186" s="827"/>
      <c r="I186" s="827"/>
      <c r="J186" s="827"/>
      <c r="K186" s="827"/>
    </row>
    <row r="187" spans="1:11">
      <c r="A187" s="827"/>
      <c r="B187" s="827"/>
      <c r="C187" s="827"/>
      <c r="D187" s="827"/>
      <c r="E187" s="827"/>
      <c r="F187" s="827"/>
      <c r="G187" s="827"/>
      <c r="H187" s="827"/>
      <c r="I187" s="827"/>
      <c r="J187" s="827"/>
      <c r="K187" s="827"/>
    </row>
    <row r="188" spans="1:11">
      <c r="A188" s="827"/>
      <c r="B188" s="827"/>
      <c r="C188" s="827"/>
      <c r="D188" s="827"/>
      <c r="E188" s="827"/>
      <c r="F188" s="827"/>
      <c r="G188" s="827"/>
      <c r="H188" s="827"/>
      <c r="I188" s="827"/>
      <c r="J188" s="827"/>
      <c r="K188" s="827"/>
    </row>
    <row r="189" spans="1:11">
      <c r="A189" s="827"/>
      <c r="B189" s="827"/>
      <c r="C189" s="827"/>
      <c r="D189" s="827"/>
      <c r="E189" s="827"/>
      <c r="F189" s="827"/>
      <c r="G189" s="827"/>
      <c r="H189" s="827"/>
      <c r="I189" s="827"/>
      <c r="J189" s="827"/>
      <c r="K189" s="827"/>
    </row>
    <row r="190" spans="1:11">
      <c r="A190" s="827"/>
      <c r="B190" s="827"/>
      <c r="C190" s="827"/>
      <c r="D190" s="827"/>
      <c r="E190" s="827"/>
      <c r="F190" s="827"/>
      <c r="G190" s="827"/>
      <c r="H190" s="827"/>
      <c r="I190" s="827"/>
      <c r="J190" s="827"/>
      <c r="K190" s="827"/>
    </row>
    <row r="191" spans="1:11">
      <c r="A191" s="827"/>
      <c r="B191" s="827"/>
      <c r="C191" s="827"/>
      <c r="D191" s="827"/>
      <c r="E191" s="827"/>
      <c r="F191" s="827"/>
      <c r="G191" s="827"/>
      <c r="H191" s="827"/>
      <c r="I191" s="827"/>
      <c r="J191" s="827"/>
      <c r="K191" s="827"/>
    </row>
    <row r="192" spans="1:11">
      <c r="A192" s="827"/>
      <c r="B192" s="827"/>
      <c r="C192" s="827"/>
      <c r="D192" s="827"/>
      <c r="E192" s="827"/>
      <c r="F192" s="827"/>
      <c r="G192" s="827"/>
      <c r="H192" s="827"/>
      <c r="I192" s="827"/>
      <c r="J192" s="827"/>
      <c r="K192" s="827"/>
    </row>
    <row r="193" spans="1:11">
      <c r="A193" s="827"/>
      <c r="B193" s="827"/>
      <c r="C193" s="827"/>
      <c r="D193" s="827"/>
      <c r="E193" s="827"/>
      <c r="F193" s="827"/>
      <c r="G193" s="827"/>
      <c r="H193" s="827"/>
      <c r="I193" s="827"/>
      <c r="J193" s="827"/>
      <c r="K193" s="827"/>
    </row>
    <row r="194" spans="1:11">
      <c r="A194" s="827"/>
      <c r="B194" s="827"/>
      <c r="C194" s="827"/>
      <c r="D194" s="827"/>
      <c r="E194" s="827"/>
      <c r="F194" s="827"/>
      <c r="G194" s="827"/>
      <c r="H194" s="827"/>
      <c r="I194" s="827"/>
      <c r="J194" s="827"/>
      <c r="K194" s="827"/>
    </row>
    <row r="195" spans="1:11">
      <c r="A195" s="827"/>
      <c r="B195" s="827"/>
      <c r="C195" s="827"/>
      <c r="D195" s="827"/>
      <c r="E195" s="827"/>
      <c r="F195" s="827"/>
      <c r="G195" s="827"/>
      <c r="H195" s="827"/>
      <c r="I195" s="827"/>
      <c r="J195" s="827"/>
      <c r="K195" s="827"/>
    </row>
    <row r="196" spans="1:11">
      <c r="A196" s="827"/>
      <c r="B196" s="827"/>
      <c r="C196" s="827"/>
      <c r="D196" s="827"/>
      <c r="E196" s="827"/>
      <c r="F196" s="827"/>
      <c r="G196" s="827"/>
      <c r="H196" s="827"/>
      <c r="I196" s="827"/>
      <c r="J196" s="827"/>
      <c r="K196" s="827"/>
    </row>
    <row r="197" spans="1:11">
      <c r="A197" s="827"/>
      <c r="B197" s="827"/>
      <c r="C197" s="827"/>
      <c r="D197" s="827"/>
      <c r="E197" s="827"/>
      <c r="F197" s="827"/>
      <c r="G197" s="827"/>
      <c r="H197" s="827"/>
      <c r="I197" s="827"/>
      <c r="J197" s="827"/>
      <c r="K197" s="827"/>
    </row>
    <row r="198" spans="1:11">
      <c r="A198" s="827"/>
      <c r="B198" s="827"/>
      <c r="C198" s="827"/>
      <c r="D198" s="827"/>
      <c r="E198" s="827"/>
      <c r="F198" s="827"/>
      <c r="G198" s="827"/>
      <c r="H198" s="827"/>
      <c r="I198" s="827"/>
      <c r="J198" s="827"/>
      <c r="K198" s="827"/>
    </row>
    <row r="199" spans="1:11">
      <c r="A199" s="827"/>
      <c r="B199" s="827"/>
      <c r="C199" s="827"/>
      <c r="D199" s="827"/>
      <c r="E199" s="827"/>
      <c r="F199" s="827"/>
      <c r="G199" s="827"/>
      <c r="H199" s="827"/>
      <c r="I199" s="827"/>
      <c r="J199" s="827"/>
      <c r="K199" s="827"/>
    </row>
    <row r="200" spans="1:11">
      <c r="A200" s="827"/>
      <c r="B200" s="827"/>
      <c r="C200" s="827"/>
      <c r="D200" s="827"/>
      <c r="E200" s="827"/>
      <c r="F200" s="827"/>
      <c r="G200" s="827"/>
      <c r="H200" s="827"/>
      <c r="I200" s="827"/>
      <c r="J200" s="827"/>
      <c r="K200" s="827"/>
    </row>
    <row r="201" spans="1:11">
      <c r="A201" s="827"/>
      <c r="B201" s="827"/>
      <c r="C201" s="827"/>
      <c r="D201" s="827"/>
      <c r="E201" s="827"/>
      <c r="F201" s="827"/>
      <c r="G201" s="827"/>
      <c r="H201" s="827"/>
      <c r="I201" s="827"/>
      <c r="J201" s="827"/>
      <c r="K201" s="827"/>
    </row>
    <row r="202" spans="1:11">
      <c r="A202" s="827"/>
      <c r="B202" s="827"/>
      <c r="C202" s="827"/>
      <c r="D202" s="827"/>
      <c r="E202" s="827"/>
      <c r="F202" s="827"/>
      <c r="G202" s="827"/>
      <c r="H202" s="827"/>
      <c r="I202" s="827"/>
      <c r="J202" s="827"/>
      <c r="K202" s="827"/>
    </row>
    <row r="203" spans="1:11">
      <c r="A203" s="827"/>
      <c r="B203" s="827"/>
      <c r="C203" s="827"/>
      <c r="D203" s="827"/>
      <c r="E203" s="827"/>
      <c r="F203" s="827"/>
      <c r="G203" s="827"/>
      <c r="H203" s="827"/>
      <c r="I203" s="827"/>
      <c r="J203" s="827"/>
      <c r="K203" s="827"/>
    </row>
    <row r="204" spans="1:11">
      <c r="A204" s="827"/>
      <c r="B204" s="827"/>
      <c r="C204" s="827"/>
      <c r="D204" s="827"/>
      <c r="E204" s="827"/>
      <c r="F204" s="827"/>
      <c r="G204" s="827"/>
      <c r="H204" s="827"/>
      <c r="I204" s="827"/>
      <c r="J204" s="827"/>
      <c r="K204" s="827"/>
    </row>
    <row r="205" spans="1:11">
      <c r="A205" s="827"/>
      <c r="B205" s="827"/>
      <c r="C205" s="827"/>
      <c r="D205" s="827"/>
      <c r="E205" s="827"/>
      <c r="F205" s="827"/>
      <c r="G205" s="827"/>
      <c r="H205" s="827"/>
      <c r="I205" s="827"/>
      <c r="J205" s="827"/>
      <c r="K205" s="827"/>
    </row>
    <row r="206" spans="1:11">
      <c r="A206" s="827"/>
      <c r="B206" s="827"/>
      <c r="C206" s="827"/>
      <c r="D206" s="827"/>
      <c r="E206" s="827"/>
      <c r="F206" s="827"/>
      <c r="G206" s="827"/>
      <c r="H206" s="827"/>
      <c r="I206" s="827"/>
      <c r="J206" s="827"/>
      <c r="K206" s="827"/>
    </row>
    <row r="207" spans="1:11">
      <c r="A207" s="827"/>
      <c r="B207" s="827"/>
      <c r="C207" s="827"/>
      <c r="D207" s="827"/>
      <c r="E207" s="827"/>
      <c r="F207" s="827"/>
      <c r="G207" s="827"/>
      <c r="H207" s="827"/>
      <c r="I207" s="827"/>
      <c r="J207" s="827"/>
      <c r="K207" s="827"/>
    </row>
    <row r="208" spans="1:11">
      <c r="A208" s="827"/>
      <c r="B208" s="827"/>
      <c r="C208" s="827"/>
      <c r="D208" s="827"/>
      <c r="E208" s="827"/>
      <c r="F208" s="827"/>
      <c r="G208" s="827"/>
      <c r="H208" s="827"/>
      <c r="I208" s="827"/>
      <c r="J208" s="827"/>
      <c r="K208" s="827"/>
    </row>
    <row r="209" spans="1:11">
      <c r="A209" s="827"/>
      <c r="B209" s="827"/>
      <c r="C209" s="827"/>
      <c r="D209" s="827"/>
      <c r="E209" s="827"/>
      <c r="F209" s="827"/>
      <c r="G209" s="827"/>
      <c r="H209" s="827"/>
      <c r="I209" s="827"/>
      <c r="J209" s="827"/>
      <c r="K209" s="827"/>
    </row>
    <row r="210" spans="1:11">
      <c r="A210" s="827"/>
      <c r="B210" s="827"/>
      <c r="C210" s="827"/>
      <c r="D210" s="827"/>
      <c r="E210" s="827"/>
      <c r="F210" s="827"/>
      <c r="G210" s="827"/>
      <c r="H210" s="827"/>
      <c r="I210" s="827"/>
      <c r="J210" s="827"/>
      <c r="K210" s="827"/>
    </row>
    <row r="211" spans="1:11">
      <c r="A211" s="827"/>
      <c r="B211" s="827"/>
      <c r="C211" s="827"/>
      <c r="D211" s="827"/>
      <c r="E211" s="827"/>
      <c r="F211" s="827"/>
      <c r="G211" s="827"/>
      <c r="H211" s="827"/>
      <c r="I211" s="827"/>
      <c r="J211" s="827"/>
      <c r="K211" s="827"/>
    </row>
    <row r="212" spans="1:11">
      <c r="A212" s="827"/>
      <c r="B212" s="827"/>
      <c r="C212" s="827"/>
      <c r="D212" s="827"/>
      <c r="E212" s="827"/>
      <c r="F212" s="827"/>
      <c r="G212" s="827"/>
      <c r="H212" s="827"/>
      <c r="I212" s="827"/>
      <c r="J212" s="827"/>
      <c r="K212" s="827"/>
    </row>
    <row r="213" spans="1:11">
      <c r="A213" s="827"/>
      <c r="B213" s="827"/>
      <c r="C213" s="827"/>
      <c r="D213" s="827"/>
      <c r="E213" s="827"/>
      <c r="F213" s="827"/>
      <c r="G213" s="827"/>
      <c r="H213" s="827"/>
      <c r="I213" s="827"/>
      <c r="J213" s="827"/>
      <c r="K213" s="827"/>
    </row>
    <row r="214" spans="1:11">
      <c r="A214" s="827"/>
      <c r="B214" s="827"/>
      <c r="C214" s="827"/>
      <c r="D214" s="827"/>
      <c r="E214" s="827"/>
      <c r="F214" s="827"/>
      <c r="G214" s="827"/>
      <c r="H214" s="827"/>
      <c r="I214" s="827"/>
      <c r="J214" s="827"/>
      <c r="K214" s="827"/>
    </row>
    <row r="215" spans="1:11">
      <c r="A215" s="827"/>
      <c r="B215" s="827"/>
      <c r="C215" s="827"/>
      <c r="D215" s="827"/>
      <c r="E215" s="827"/>
      <c r="F215" s="827"/>
      <c r="G215" s="827"/>
      <c r="H215" s="827"/>
      <c r="I215" s="827"/>
      <c r="J215" s="827"/>
      <c r="K215" s="827"/>
    </row>
    <row r="216" spans="1:11">
      <c r="A216" s="827"/>
      <c r="B216" s="827"/>
      <c r="C216" s="827"/>
      <c r="D216" s="827"/>
      <c r="E216" s="827"/>
      <c r="F216" s="827"/>
      <c r="G216" s="827"/>
      <c r="H216" s="827"/>
      <c r="I216" s="827"/>
      <c r="J216" s="827"/>
      <c r="K216" s="827"/>
    </row>
    <row r="217" spans="1:11">
      <c r="A217" s="827"/>
      <c r="B217" s="827"/>
      <c r="C217" s="827"/>
      <c r="D217" s="827"/>
      <c r="E217" s="827"/>
      <c r="F217" s="827"/>
      <c r="G217" s="827"/>
      <c r="H217" s="827"/>
      <c r="I217" s="827"/>
      <c r="J217" s="827"/>
      <c r="K217" s="827"/>
    </row>
    <row r="218" spans="1:11">
      <c r="A218" s="827"/>
      <c r="B218" s="827"/>
      <c r="C218" s="827"/>
      <c r="D218" s="827"/>
      <c r="E218" s="827"/>
      <c r="F218" s="827"/>
      <c r="G218" s="827"/>
      <c r="H218" s="827"/>
      <c r="I218" s="827"/>
      <c r="J218" s="827"/>
      <c r="K218" s="827"/>
    </row>
    <row r="219" spans="1:11">
      <c r="A219" s="827"/>
      <c r="B219" s="827"/>
      <c r="C219" s="827"/>
      <c r="D219" s="827"/>
      <c r="E219" s="827"/>
      <c r="F219" s="827"/>
      <c r="G219" s="827"/>
      <c r="H219" s="827"/>
      <c r="I219" s="827"/>
      <c r="J219" s="827"/>
      <c r="K219" s="827"/>
    </row>
    <row r="220" spans="1:11">
      <c r="A220" s="827"/>
      <c r="B220" s="827"/>
      <c r="C220" s="827"/>
      <c r="D220" s="827"/>
      <c r="E220" s="827"/>
      <c r="F220" s="827"/>
      <c r="G220" s="827"/>
      <c r="H220" s="827"/>
      <c r="I220" s="827"/>
      <c r="J220" s="827"/>
      <c r="K220" s="827"/>
    </row>
    <row r="221" spans="1:11">
      <c r="A221" s="827"/>
      <c r="B221" s="827"/>
      <c r="C221" s="827"/>
      <c r="D221" s="827"/>
      <c r="E221" s="827"/>
      <c r="F221" s="827"/>
      <c r="G221" s="827"/>
      <c r="H221" s="827"/>
      <c r="I221" s="827"/>
      <c r="J221" s="827"/>
      <c r="K221" s="827"/>
    </row>
    <row r="222" spans="1:11">
      <c r="A222" s="827"/>
      <c r="B222" s="827"/>
      <c r="C222" s="827"/>
      <c r="D222" s="827"/>
      <c r="E222" s="827"/>
      <c r="F222" s="827"/>
      <c r="G222" s="827"/>
      <c r="H222" s="827"/>
      <c r="I222" s="827"/>
      <c r="J222" s="827"/>
      <c r="K222" s="827"/>
    </row>
    <row r="223" spans="1:11">
      <c r="A223" s="827"/>
      <c r="B223" s="827"/>
      <c r="C223" s="827"/>
      <c r="D223" s="827"/>
      <c r="E223" s="827"/>
      <c r="F223" s="827"/>
      <c r="G223" s="827"/>
      <c r="H223" s="827"/>
      <c r="I223" s="827"/>
      <c r="J223" s="827"/>
      <c r="K223" s="827"/>
    </row>
    <row r="224" spans="1:11">
      <c r="A224" s="827"/>
      <c r="B224" s="827"/>
      <c r="C224" s="827"/>
      <c r="D224" s="827"/>
      <c r="E224" s="827"/>
      <c r="F224" s="827"/>
      <c r="G224" s="827"/>
      <c r="H224" s="827"/>
      <c r="I224" s="827"/>
      <c r="J224" s="827"/>
      <c r="K224" s="827"/>
    </row>
    <row r="225" spans="1:11">
      <c r="A225" s="827"/>
      <c r="B225" s="827"/>
      <c r="C225" s="827"/>
      <c r="D225" s="827"/>
      <c r="E225" s="827"/>
      <c r="F225" s="827"/>
      <c r="G225" s="827"/>
      <c r="H225" s="827"/>
      <c r="I225" s="827"/>
      <c r="J225" s="827"/>
      <c r="K225" s="827"/>
    </row>
    <row r="226" spans="1:11">
      <c r="A226" s="827"/>
      <c r="B226" s="827"/>
      <c r="C226" s="827"/>
      <c r="D226" s="827"/>
      <c r="E226" s="827"/>
      <c r="F226" s="827"/>
      <c r="G226" s="827"/>
      <c r="H226" s="827"/>
      <c r="I226" s="827"/>
      <c r="J226" s="827"/>
      <c r="K226" s="827"/>
    </row>
    <row r="227" spans="1:11">
      <c r="A227" s="827"/>
      <c r="B227" s="827"/>
      <c r="C227" s="827"/>
      <c r="D227" s="827"/>
      <c r="E227" s="827"/>
      <c r="F227" s="827"/>
      <c r="G227" s="827"/>
      <c r="H227" s="827"/>
      <c r="I227" s="827"/>
      <c r="J227" s="827"/>
      <c r="K227" s="827"/>
    </row>
    <row r="228" spans="1:11">
      <c r="A228" s="827"/>
      <c r="B228" s="827"/>
      <c r="C228" s="827"/>
      <c r="D228" s="827"/>
      <c r="E228" s="827"/>
      <c r="F228" s="827"/>
      <c r="G228" s="827"/>
      <c r="H228" s="827"/>
      <c r="I228" s="827"/>
      <c r="J228" s="827"/>
      <c r="K228" s="827"/>
    </row>
    <row r="229" spans="1:11">
      <c r="A229" s="827"/>
      <c r="B229" s="827"/>
      <c r="C229" s="827"/>
      <c r="D229" s="827"/>
      <c r="E229" s="827"/>
      <c r="F229" s="827"/>
      <c r="G229" s="827"/>
      <c r="H229" s="827"/>
      <c r="I229" s="827"/>
      <c r="J229" s="827"/>
      <c r="K229" s="827"/>
    </row>
    <row r="230" spans="1:11">
      <c r="A230" s="827"/>
      <c r="B230" s="827"/>
      <c r="C230" s="827"/>
      <c r="D230" s="827"/>
      <c r="E230" s="827"/>
      <c r="F230" s="827"/>
      <c r="G230" s="827"/>
      <c r="H230" s="827"/>
      <c r="I230" s="827"/>
      <c r="J230" s="827"/>
      <c r="K230" s="827"/>
    </row>
    <row r="231" spans="1:11">
      <c r="A231" s="827"/>
      <c r="B231" s="827"/>
      <c r="C231" s="827"/>
      <c r="D231" s="827"/>
      <c r="E231" s="827"/>
      <c r="F231" s="827"/>
      <c r="G231" s="827"/>
      <c r="H231" s="827"/>
      <c r="I231" s="827"/>
      <c r="J231" s="827"/>
      <c r="K231" s="827"/>
    </row>
    <row r="232" spans="1:11">
      <c r="A232" s="827"/>
      <c r="B232" s="827"/>
      <c r="C232" s="827"/>
      <c r="D232" s="827"/>
      <c r="E232" s="827"/>
      <c r="F232" s="827"/>
      <c r="G232" s="827"/>
      <c r="H232" s="827"/>
      <c r="I232" s="827"/>
      <c r="J232" s="827"/>
      <c r="K232" s="827"/>
    </row>
    <row r="233" spans="1:11">
      <c r="A233" s="827"/>
      <c r="B233" s="827"/>
      <c r="C233" s="827"/>
      <c r="D233" s="827"/>
      <c r="E233" s="827"/>
      <c r="F233" s="827"/>
      <c r="G233" s="827"/>
      <c r="H233" s="827"/>
      <c r="I233" s="827"/>
      <c r="J233" s="827"/>
      <c r="K233" s="827"/>
    </row>
    <row r="234" spans="1:11">
      <c r="A234" s="827"/>
      <c r="B234" s="827"/>
      <c r="C234" s="827"/>
      <c r="D234" s="827"/>
      <c r="E234" s="827"/>
      <c r="F234" s="827"/>
      <c r="G234" s="827"/>
      <c r="H234" s="827"/>
      <c r="I234" s="827"/>
      <c r="J234" s="827"/>
      <c r="K234" s="827"/>
    </row>
    <row r="235" spans="1:11">
      <c r="A235" s="827"/>
      <c r="B235" s="827"/>
      <c r="C235" s="827"/>
      <c r="D235" s="827"/>
      <c r="E235" s="827"/>
      <c r="F235" s="827"/>
      <c r="G235" s="827"/>
      <c r="H235" s="827"/>
      <c r="I235" s="827"/>
      <c r="J235" s="827"/>
      <c r="K235" s="827"/>
    </row>
    <row r="236" spans="1:11">
      <c r="A236" s="827"/>
      <c r="B236" s="827"/>
      <c r="C236" s="827"/>
      <c r="D236" s="827"/>
      <c r="E236" s="827"/>
      <c r="F236" s="827"/>
      <c r="G236" s="827"/>
      <c r="H236" s="827"/>
      <c r="I236" s="827"/>
      <c r="J236" s="827"/>
      <c r="K236" s="827"/>
    </row>
    <row r="237" spans="1:11">
      <c r="A237" s="827"/>
      <c r="B237" s="827"/>
      <c r="C237" s="827"/>
      <c r="D237" s="827"/>
      <c r="E237" s="827"/>
      <c r="F237" s="827"/>
      <c r="G237" s="827"/>
      <c r="H237" s="827"/>
      <c r="I237" s="827"/>
      <c r="J237" s="827"/>
      <c r="K237" s="827"/>
    </row>
    <row r="238" spans="1:11">
      <c r="A238" s="827"/>
      <c r="B238" s="827"/>
      <c r="C238" s="827"/>
      <c r="D238" s="827"/>
      <c r="E238" s="827"/>
      <c r="F238" s="827"/>
      <c r="G238" s="827"/>
      <c r="H238" s="827"/>
      <c r="I238" s="827"/>
      <c r="J238" s="827"/>
      <c r="K238" s="827"/>
    </row>
    <row r="239" spans="1:11">
      <c r="A239" s="827"/>
      <c r="B239" s="827"/>
      <c r="C239" s="827"/>
      <c r="D239" s="827"/>
      <c r="E239" s="827"/>
      <c r="F239" s="827"/>
      <c r="G239" s="827"/>
      <c r="H239" s="827"/>
      <c r="I239" s="827"/>
      <c r="J239" s="827"/>
      <c r="K239" s="827"/>
    </row>
    <row r="240" spans="1:11">
      <c r="A240" s="827"/>
      <c r="B240" s="827"/>
      <c r="C240" s="827"/>
      <c r="D240" s="827"/>
      <c r="E240" s="827"/>
      <c r="F240" s="827"/>
      <c r="G240" s="827"/>
      <c r="H240" s="827"/>
      <c r="I240" s="827"/>
      <c r="J240" s="827"/>
      <c r="K240" s="827"/>
    </row>
    <row r="241" spans="1:11">
      <c r="A241" s="827"/>
      <c r="B241" s="827"/>
      <c r="C241" s="827"/>
      <c r="D241" s="827"/>
      <c r="E241" s="827"/>
      <c r="F241" s="827"/>
      <c r="G241" s="827"/>
      <c r="H241" s="827"/>
      <c r="I241" s="827"/>
      <c r="J241" s="827"/>
      <c r="K241" s="827"/>
    </row>
    <row r="242" spans="1:11">
      <c r="A242" s="827"/>
      <c r="B242" s="827"/>
      <c r="C242" s="827"/>
      <c r="D242" s="827"/>
      <c r="E242" s="827"/>
      <c r="F242" s="827"/>
      <c r="G242" s="827"/>
      <c r="H242" s="827"/>
      <c r="I242" s="827"/>
      <c r="J242" s="827"/>
      <c r="K242" s="827"/>
    </row>
    <row r="243" spans="1:11">
      <c r="A243" s="827"/>
      <c r="B243" s="827"/>
      <c r="C243" s="827"/>
      <c r="D243" s="827"/>
      <c r="E243" s="827"/>
      <c r="F243" s="827"/>
      <c r="G243" s="827"/>
      <c r="H243" s="827"/>
      <c r="I243" s="827"/>
      <c r="J243" s="827"/>
      <c r="K243" s="827"/>
    </row>
    <row r="244" spans="1:11">
      <c r="A244" s="827"/>
      <c r="B244" s="827"/>
      <c r="C244" s="827"/>
      <c r="D244" s="827"/>
      <c r="E244" s="827"/>
      <c r="F244" s="827"/>
      <c r="G244" s="827"/>
      <c r="H244" s="827"/>
      <c r="I244" s="827"/>
      <c r="J244" s="827"/>
      <c r="K244" s="827"/>
    </row>
    <row r="245" spans="1:11">
      <c r="A245" s="827"/>
      <c r="B245" s="827"/>
      <c r="C245" s="827"/>
      <c r="D245" s="827"/>
      <c r="E245" s="827"/>
      <c r="F245" s="827"/>
      <c r="G245" s="827"/>
      <c r="H245" s="827"/>
      <c r="I245" s="827"/>
      <c r="J245" s="827"/>
      <c r="K245" s="827"/>
    </row>
    <row r="246" spans="1:11">
      <c r="A246" s="827"/>
      <c r="B246" s="827"/>
      <c r="C246" s="827"/>
      <c r="D246" s="827"/>
      <c r="E246" s="827"/>
      <c r="F246" s="827"/>
      <c r="G246" s="827"/>
      <c r="H246" s="827"/>
      <c r="I246" s="827"/>
      <c r="J246" s="827"/>
      <c r="K246" s="827"/>
    </row>
    <row r="247" spans="1:11">
      <c r="A247" s="827"/>
      <c r="B247" s="827"/>
      <c r="C247" s="827"/>
      <c r="D247" s="827"/>
      <c r="E247" s="827"/>
      <c r="F247" s="827"/>
      <c r="G247" s="827"/>
      <c r="H247" s="827"/>
      <c r="I247" s="827"/>
      <c r="J247" s="827"/>
      <c r="K247" s="827"/>
    </row>
    <row r="248" spans="1:11">
      <c r="A248" s="827"/>
      <c r="B248" s="827"/>
      <c r="C248" s="827"/>
      <c r="D248" s="827"/>
      <c r="E248" s="827"/>
      <c r="F248" s="827"/>
      <c r="G248" s="827"/>
      <c r="H248" s="827"/>
      <c r="I248" s="827"/>
      <c r="J248" s="827"/>
      <c r="K248" s="827"/>
    </row>
    <row r="249" spans="1:11">
      <c r="A249" s="827"/>
      <c r="B249" s="827"/>
      <c r="C249" s="827"/>
      <c r="D249" s="827"/>
      <c r="E249" s="827"/>
      <c r="F249" s="827"/>
      <c r="G249" s="827"/>
      <c r="H249" s="827"/>
      <c r="I249" s="827"/>
      <c r="J249" s="827"/>
      <c r="K249" s="827"/>
    </row>
    <row r="250" spans="1:11">
      <c r="A250" s="827"/>
      <c r="B250" s="827"/>
      <c r="C250" s="827"/>
      <c r="D250" s="827"/>
      <c r="E250" s="827"/>
      <c r="F250" s="827"/>
      <c r="G250" s="827"/>
      <c r="H250" s="827"/>
      <c r="I250" s="827"/>
      <c r="J250" s="827"/>
      <c r="K250" s="827"/>
    </row>
    <row r="251" spans="1:11">
      <c r="A251" s="827"/>
      <c r="B251" s="827"/>
      <c r="C251" s="827"/>
      <c r="D251" s="827"/>
      <c r="E251" s="827"/>
      <c r="F251" s="827"/>
      <c r="G251" s="827"/>
      <c r="H251" s="827"/>
      <c r="I251" s="827"/>
      <c r="J251" s="827"/>
      <c r="K251" s="827"/>
    </row>
    <row r="252" spans="1:11">
      <c r="A252" s="827"/>
      <c r="B252" s="827"/>
      <c r="C252" s="827"/>
      <c r="D252" s="827"/>
      <c r="E252" s="827"/>
      <c r="F252" s="827"/>
      <c r="G252" s="827"/>
      <c r="H252" s="827"/>
      <c r="I252" s="827"/>
      <c r="J252" s="827"/>
      <c r="K252" s="827"/>
    </row>
    <row r="253" spans="1:11">
      <c r="A253" s="827"/>
      <c r="B253" s="827"/>
      <c r="C253" s="827"/>
      <c r="D253" s="827"/>
      <c r="E253" s="827"/>
      <c r="F253" s="827"/>
      <c r="G253" s="827"/>
      <c r="H253" s="827"/>
      <c r="I253" s="827"/>
      <c r="J253" s="827"/>
      <c r="K253" s="827"/>
    </row>
    <row r="254" spans="1:11">
      <c r="A254" s="827"/>
      <c r="B254" s="827"/>
      <c r="C254" s="827"/>
      <c r="D254" s="827"/>
      <c r="E254" s="827"/>
      <c r="F254" s="827"/>
      <c r="G254" s="827"/>
      <c r="H254" s="827"/>
      <c r="I254" s="827"/>
      <c r="J254" s="827"/>
      <c r="K254" s="827"/>
    </row>
    <row r="255" spans="1:11">
      <c r="A255" s="827"/>
      <c r="B255" s="827"/>
      <c r="C255" s="827"/>
      <c r="D255" s="827"/>
      <c r="E255" s="827"/>
      <c r="F255" s="827"/>
      <c r="G255" s="827"/>
      <c r="H255" s="827"/>
      <c r="I255" s="827"/>
      <c r="J255" s="827"/>
      <c r="K255" s="827"/>
    </row>
    <row r="256" spans="1:11">
      <c r="A256" s="827"/>
      <c r="B256" s="827"/>
      <c r="C256" s="827"/>
      <c r="D256" s="827"/>
      <c r="E256" s="827"/>
      <c r="F256" s="827"/>
      <c r="G256" s="827"/>
      <c r="H256" s="827"/>
      <c r="I256" s="827"/>
      <c r="J256" s="827"/>
      <c r="K256" s="827"/>
    </row>
    <row r="257" spans="1:11">
      <c r="A257" s="827"/>
      <c r="B257" s="827"/>
      <c r="C257" s="827"/>
      <c r="D257" s="827"/>
      <c r="E257" s="827"/>
      <c r="F257" s="827"/>
      <c r="G257" s="827"/>
      <c r="H257" s="827"/>
      <c r="I257" s="827"/>
      <c r="J257" s="827"/>
      <c r="K257" s="827"/>
    </row>
    <row r="258" spans="1:11">
      <c r="A258" s="827"/>
      <c r="B258" s="827"/>
      <c r="C258" s="827"/>
      <c r="D258" s="827"/>
      <c r="E258" s="827"/>
      <c r="F258" s="827"/>
      <c r="G258" s="827"/>
      <c r="H258" s="827"/>
      <c r="I258" s="827"/>
      <c r="J258" s="827"/>
      <c r="K258" s="827"/>
    </row>
    <row r="259" spans="1:11">
      <c r="A259" s="827"/>
      <c r="B259" s="827"/>
      <c r="C259" s="827"/>
      <c r="D259" s="827"/>
      <c r="E259" s="827"/>
      <c r="F259" s="827"/>
      <c r="G259" s="827"/>
      <c r="H259" s="827"/>
      <c r="I259" s="827"/>
      <c r="J259" s="827"/>
      <c r="K259" s="827"/>
    </row>
    <row r="260" spans="1:11">
      <c r="A260" s="827"/>
      <c r="B260" s="827"/>
      <c r="C260" s="827"/>
      <c r="D260" s="827"/>
      <c r="E260" s="827"/>
      <c r="F260" s="827"/>
      <c r="G260" s="827"/>
      <c r="H260" s="827"/>
      <c r="I260" s="827"/>
      <c r="J260" s="827"/>
      <c r="K260" s="827"/>
    </row>
    <row r="261" spans="1:11">
      <c r="A261" s="827"/>
      <c r="B261" s="827"/>
      <c r="C261" s="827"/>
      <c r="D261" s="827"/>
      <c r="E261" s="827"/>
      <c r="F261" s="827"/>
      <c r="G261" s="827"/>
      <c r="H261" s="827"/>
      <c r="I261" s="827"/>
      <c r="J261" s="827"/>
      <c r="K261" s="827"/>
    </row>
    <row r="262" spans="1:11">
      <c r="A262" s="827"/>
      <c r="B262" s="827"/>
      <c r="C262" s="827"/>
      <c r="D262" s="827"/>
      <c r="E262" s="827"/>
      <c r="F262" s="827"/>
      <c r="G262" s="827"/>
      <c r="H262" s="827"/>
      <c r="I262" s="827"/>
      <c r="J262" s="827"/>
      <c r="K262" s="827"/>
    </row>
    <row r="263" spans="1:11">
      <c r="A263" s="827"/>
      <c r="B263" s="827"/>
      <c r="C263" s="827"/>
      <c r="D263" s="827"/>
      <c r="E263" s="827"/>
      <c r="F263" s="827"/>
      <c r="G263" s="827"/>
      <c r="H263" s="827"/>
      <c r="I263" s="827"/>
      <c r="J263" s="827"/>
      <c r="K263" s="827"/>
    </row>
    <row r="264" spans="1:11">
      <c r="A264" s="827"/>
      <c r="B264" s="827"/>
      <c r="C264" s="827"/>
      <c r="D264" s="827"/>
      <c r="E264" s="827"/>
      <c r="F264" s="827"/>
      <c r="G264" s="827"/>
      <c r="H264" s="827"/>
      <c r="I264" s="827"/>
      <c r="J264" s="827"/>
      <c r="K264" s="827"/>
    </row>
    <row r="265" spans="1:11">
      <c r="A265" s="827"/>
      <c r="B265" s="827"/>
      <c r="C265" s="827"/>
      <c r="D265" s="827"/>
      <c r="E265" s="827"/>
      <c r="F265" s="827"/>
      <c r="G265" s="827"/>
      <c r="H265" s="827"/>
      <c r="I265" s="827"/>
      <c r="J265" s="827"/>
      <c r="K265" s="827"/>
    </row>
    <row r="266" spans="1:11">
      <c r="A266" s="827"/>
      <c r="B266" s="827"/>
      <c r="C266" s="827"/>
      <c r="D266" s="827"/>
      <c r="E266" s="827"/>
      <c r="F266" s="827"/>
      <c r="G266" s="827"/>
      <c r="H266" s="827"/>
      <c r="I266" s="827"/>
      <c r="J266" s="827"/>
      <c r="K266" s="827"/>
    </row>
    <row r="267" spans="1:11">
      <c r="A267" s="827"/>
      <c r="B267" s="827"/>
      <c r="C267" s="827"/>
      <c r="D267" s="827"/>
      <c r="E267" s="827"/>
      <c r="F267" s="827"/>
      <c r="G267" s="827"/>
      <c r="H267" s="827"/>
      <c r="I267" s="827"/>
      <c r="J267" s="827"/>
      <c r="K267" s="827"/>
    </row>
    <row r="268" spans="1:11">
      <c r="A268" s="827"/>
      <c r="B268" s="827"/>
      <c r="C268" s="827"/>
      <c r="D268" s="827"/>
      <c r="E268" s="827"/>
      <c r="F268" s="827"/>
      <c r="G268" s="827"/>
      <c r="H268" s="827"/>
      <c r="I268" s="827"/>
      <c r="J268" s="827"/>
      <c r="K268" s="827"/>
    </row>
    <row r="269" spans="1:11">
      <c r="A269" s="827"/>
      <c r="B269" s="827"/>
      <c r="C269" s="827"/>
      <c r="D269" s="827"/>
      <c r="E269" s="827"/>
      <c r="F269" s="827"/>
      <c r="G269" s="827"/>
      <c r="H269" s="827"/>
      <c r="I269" s="827"/>
      <c r="J269" s="827"/>
      <c r="K269" s="827"/>
    </row>
    <row r="270" spans="1:11">
      <c r="A270" s="827"/>
      <c r="B270" s="827"/>
      <c r="C270" s="827"/>
      <c r="D270" s="827"/>
      <c r="E270" s="827"/>
      <c r="F270" s="827"/>
      <c r="G270" s="827"/>
      <c r="H270" s="827"/>
      <c r="I270" s="827"/>
      <c r="J270" s="827"/>
      <c r="K270" s="827"/>
    </row>
    <row r="271" spans="1:11">
      <c r="A271" s="827"/>
      <c r="B271" s="827"/>
      <c r="C271" s="827"/>
      <c r="D271" s="827"/>
      <c r="E271" s="827"/>
      <c r="F271" s="827"/>
      <c r="G271" s="827"/>
      <c r="H271" s="827"/>
      <c r="I271" s="827"/>
      <c r="J271" s="827"/>
      <c r="K271" s="827"/>
    </row>
    <row r="272" spans="1:11">
      <c r="A272" s="827"/>
      <c r="B272" s="827"/>
      <c r="C272" s="827"/>
      <c r="D272" s="827"/>
      <c r="E272" s="827"/>
      <c r="F272" s="827"/>
      <c r="G272" s="827"/>
      <c r="H272" s="827"/>
      <c r="I272" s="827"/>
      <c r="J272" s="827"/>
      <c r="K272" s="827"/>
    </row>
    <row r="273" spans="1:11">
      <c r="A273" s="827"/>
      <c r="B273" s="827"/>
      <c r="C273" s="827"/>
      <c r="D273" s="827"/>
      <c r="E273" s="827"/>
      <c r="F273" s="827"/>
      <c r="G273" s="827"/>
      <c r="H273" s="827"/>
      <c r="I273" s="827"/>
      <c r="J273" s="827"/>
      <c r="K273" s="827"/>
    </row>
    <row r="274" spans="1:11">
      <c r="A274" s="827"/>
      <c r="B274" s="827"/>
      <c r="C274" s="827"/>
      <c r="D274" s="827"/>
      <c r="E274" s="827"/>
      <c r="F274" s="827"/>
      <c r="G274" s="827"/>
      <c r="H274" s="827"/>
      <c r="I274" s="827"/>
      <c r="J274" s="827"/>
      <c r="K274" s="827"/>
    </row>
    <row r="275" spans="1:11">
      <c r="A275" s="827"/>
      <c r="B275" s="827"/>
      <c r="C275" s="827"/>
      <c r="D275" s="827"/>
      <c r="E275" s="827"/>
      <c r="F275" s="827"/>
      <c r="G275" s="827"/>
      <c r="H275" s="827"/>
      <c r="I275" s="827"/>
      <c r="J275" s="827"/>
      <c r="K275" s="827"/>
    </row>
    <row r="276" spans="1:11">
      <c r="A276" s="827"/>
      <c r="B276" s="827"/>
      <c r="C276" s="827"/>
      <c r="D276" s="827"/>
      <c r="E276" s="827"/>
      <c r="F276" s="827"/>
      <c r="G276" s="827"/>
      <c r="H276" s="827"/>
      <c r="I276" s="827"/>
      <c r="J276" s="827"/>
      <c r="K276" s="827"/>
    </row>
    <row r="277" spans="1:11">
      <c r="A277" s="827"/>
      <c r="B277" s="827"/>
      <c r="C277" s="827"/>
      <c r="D277" s="827"/>
      <c r="E277" s="827"/>
      <c r="F277" s="827"/>
      <c r="G277" s="827"/>
      <c r="H277" s="827"/>
      <c r="I277" s="827"/>
      <c r="J277" s="827"/>
      <c r="K277" s="827"/>
    </row>
    <row r="278" spans="1:11">
      <c r="A278" s="827"/>
      <c r="B278" s="827"/>
      <c r="C278" s="827"/>
      <c r="D278" s="827"/>
      <c r="E278" s="827"/>
      <c r="F278" s="827"/>
      <c r="G278" s="827"/>
      <c r="H278" s="827"/>
      <c r="I278" s="827"/>
      <c r="J278" s="827"/>
      <c r="K278" s="827"/>
    </row>
    <row r="279" spans="1:11">
      <c r="A279" s="827"/>
      <c r="B279" s="827"/>
      <c r="C279" s="827"/>
      <c r="D279" s="827"/>
      <c r="E279" s="827"/>
      <c r="F279" s="827"/>
      <c r="G279" s="827"/>
      <c r="H279" s="827"/>
      <c r="I279" s="827"/>
      <c r="J279" s="827"/>
      <c r="K279" s="827"/>
    </row>
    <row r="280" spans="1:11">
      <c r="A280" s="827"/>
      <c r="B280" s="827"/>
      <c r="C280" s="827"/>
      <c r="D280" s="827"/>
      <c r="E280" s="827"/>
      <c r="F280" s="827"/>
      <c r="G280" s="827"/>
      <c r="H280" s="827"/>
      <c r="I280" s="827"/>
      <c r="J280" s="827"/>
      <c r="K280" s="827"/>
    </row>
    <row r="281" spans="1:11">
      <c r="A281" s="827"/>
      <c r="B281" s="827"/>
      <c r="C281" s="827"/>
      <c r="D281" s="827"/>
      <c r="E281" s="827"/>
      <c r="F281" s="827"/>
      <c r="G281" s="827"/>
      <c r="H281" s="827"/>
      <c r="I281" s="827"/>
      <c r="J281" s="827"/>
      <c r="K281" s="827"/>
    </row>
    <row r="282" spans="1:11">
      <c r="A282" s="827"/>
      <c r="B282" s="827"/>
      <c r="C282" s="827"/>
      <c r="D282" s="827"/>
      <c r="E282" s="827"/>
      <c r="F282" s="827"/>
      <c r="G282" s="827"/>
      <c r="H282" s="827"/>
      <c r="I282" s="827"/>
      <c r="J282" s="827"/>
      <c r="K282" s="827"/>
    </row>
    <row r="283" spans="1:11">
      <c r="A283" s="827"/>
      <c r="B283" s="827"/>
      <c r="C283" s="827"/>
      <c r="D283" s="827"/>
      <c r="E283" s="827"/>
      <c r="F283" s="827"/>
      <c r="G283" s="827"/>
      <c r="H283" s="827"/>
      <c r="I283" s="827"/>
      <c r="J283" s="827"/>
      <c r="K283" s="827"/>
    </row>
    <row r="284" spans="1:11">
      <c r="A284" s="827"/>
      <c r="B284" s="827"/>
      <c r="C284" s="827"/>
      <c r="D284" s="827"/>
      <c r="E284" s="827"/>
      <c r="F284" s="827"/>
      <c r="G284" s="827"/>
      <c r="H284" s="827"/>
      <c r="I284" s="827"/>
      <c r="J284" s="827"/>
      <c r="K284" s="827"/>
    </row>
    <row r="285" spans="1:11">
      <c r="A285" s="827"/>
      <c r="B285" s="827"/>
      <c r="C285" s="827"/>
      <c r="D285" s="827"/>
      <c r="E285" s="827"/>
      <c r="F285" s="827"/>
      <c r="G285" s="827"/>
      <c r="H285" s="827"/>
      <c r="I285" s="827"/>
      <c r="J285" s="827"/>
      <c r="K285" s="827"/>
    </row>
    <row r="286" spans="1:11">
      <c r="A286" s="827"/>
      <c r="B286" s="827"/>
      <c r="C286" s="827"/>
      <c r="D286" s="827"/>
      <c r="E286" s="827"/>
      <c r="F286" s="827"/>
      <c r="G286" s="827"/>
      <c r="H286" s="827"/>
      <c r="I286" s="827"/>
      <c r="J286" s="827"/>
      <c r="K286" s="827"/>
    </row>
    <row r="287" spans="1:11">
      <c r="A287" s="827"/>
      <c r="B287" s="827"/>
      <c r="C287" s="827"/>
      <c r="D287" s="827"/>
      <c r="E287" s="827"/>
      <c r="F287" s="827"/>
      <c r="G287" s="827"/>
      <c r="H287" s="827"/>
      <c r="I287" s="827"/>
      <c r="J287" s="827"/>
      <c r="K287" s="827"/>
    </row>
    <row r="288" spans="1:11">
      <c r="A288" s="827"/>
      <c r="B288" s="827"/>
      <c r="C288" s="827"/>
      <c r="D288" s="827"/>
      <c r="E288" s="827"/>
      <c r="F288" s="827"/>
      <c r="G288" s="827"/>
      <c r="H288" s="827"/>
      <c r="I288" s="827"/>
      <c r="J288" s="827"/>
      <c r="K288" s="827"/>
    </row>
    <row r="289" spans="1:11">
      <c r="A289" s="827"/>
      <c r="B289" s="827"/>
      <c r="C289" s="827"/>
      <c r="D289" s="827"/>
      <c r="E289" s="827"/>
      <c r="F289" s="827"/>
      <c r="G289" s="827"/>
      <c r="H289" s="827"/>
      <c r="I289" s="827"/>
      <c r="J289" s="827"/>
      <c r="K289" s="827"/>
    </row>
    <row r="290" spans="1:11">
      <c r="A290" s="827"/>
      <c r="B290" s="827"/>
      <c r="C290" s="827"/>
      <c r="D290" s="827"/>
      <c r="E290" s="827"/>
      <c r="F290" s="827"/>
      <c r="G290" s="827"/>
      <c r="H290" s="827"/>
      <c r="I290" s="827"/>
      <c r="J290" s="827"/>
      <c r="K290" s="827"/>
    </row>
    <row r="291" spans="1:11">
      <c r="A291" s="827"/>
      <c r="B291" s="827"/>
      <c r="C291" s="827"/>
      <c r="D291" s="827"/>
      <c r="E291" s="827"/>
      <c r="F291" s="827"/>
      <c r="G291" s="827"/>
      <c r="H291" s="827"/>
      <c r="I291" s="827"/>
      <c r="J291" s="827"/>
      <c r="K291" s="827"/>
    </row>
    <row r="292" spans="1:11">
      <c r="A292" s="827"/>
      <c r="B292" s="827"/>
      <c r="C292" s="827"/>
      <c r="D292" s="827"/>
      <c r="E292" s="827"/>
      <c r="F292" s="827"/>
      <c r="G292" s="827"/>
      <c r="H292" s="827"/>
      <c r="I292" s="827"/>
      <c r="J292" s="827"/>
      <c r="K292" s="827"/>
    </row>
    <row r="293" spans="1:11">
      <c r="A293" s="827"/>
      <c r="B293" s="827"/>
      <c r="C293" s="827"/>
      <c r="D293" s="827"/>
      <c r="E293" s="827"/>
      <c r="F293" s="827"/>
      <c r="G293" s="827"/>
      <c r="H293" s="827"/>
      <c r="I293" s="827"/>
      <c r="J293" s="827"/>
      <c r="K293" s="827"/>
    </row>
    <row r="294" spans="1:11">
      <c r="A294" s="827"/>
      <c r="B294" s="827"/>
      <c r="C294" s="827"/>
      <c r="D294" s="827"/>
      <c r="E294" s="827"/>
      <c r="F294" s="827"/>
      <c r="G294" s="827"/>
      <c r="H294" s="827"/>
      <c r="I294" s="827"/>
      <c r="J294" s="827"/>
      <c r="K294" s="827"/>
    </row>
    <row r="295" spans="1:11">
      <c r="A295" s="827"/>
      <c r="B295" s="827"/>
      <c r="C295" s="827"/>
      <c r="D295" s="827"/>
      <c r="E295" s="827"/>
      <c r="F295" s="827"/>
      <c r="G295" s="827"/>
      <c r="H295" s="827"/>
      <c r="I295" s="827"/>
      <c r="J295" s="827"/>
      <c r="K295" s="827"/>
    </row>
    <row r="296" spans="1:11">
      <c r="A296" s="827"/>
      <c r="B296" s="827"/>
      <c r="C296" s="827"/>
      <c r="D296" s="827"/>
      <c r="E296" s="827"/>
      <c r="F296" s="827"/>
      <c r="G296" s="827"/>
      <c r="H296" s="827"/>
      <c r="I296" s="827"/>
      <c r="J296" s="827"/>
      <c r="K296" s="827"/>
    </row>
    <row r="297" spans="1:11">
      <c r="A297" s="827"/>
      <c r="B297" s="827"/>
      <c r="C297" s="827"/>
      <c r="D297" s="827"/>
      <c r="E297" s="827"/>
      <c r="F297" s="827"/>
      <c r="G297" s="827"/>
      <c r="H297" s="827"/>
      <c r="I297" s="827"/>
      <c r="J297" s="827"/>
      <c r="K297" s="827"/>
    </row>
    <row r="298" spans="1:11">
      <c r="A298" s="827"/>
      <c r="B298" s="827"/>
      <c r="C298" s="827"/>
      <c r="D298" s="827"/>
      <c r="E298" s="827"/>
      <c r="F298" s="827"/>
      <c r="G298" s="827"/>
      <c r="H298" s="827"/>
      <c r="I298" s="827"/>
      <c r="J298" s="827"/>
      <c r="K298" s="827"/>
    </row>
    <row r="299" spans="1:11">
      <c r="A299" s="827"/>
      <c r="B299" s="827"/>
      <c r="C299" s="827"/>
      <c r="D299" s="827"/>
      <c r="E299" s="827"/>
      <c r="F299" s="827"/>
      <c r="G299" s="827"/>
      <c r="H299" s="827"/>
      <c r="I299" s="827"/>
      <c r="J299" s="827"/>
      <c r="K299" s="827"/>
    </row>
    <row r="300" spans="1:11">
      <c r="A300" s="827"/>
      <c r="B300" s="827"/>
      <c r="C300" s="827"/>
      <c r="D300" s="827"/>
      <c r="E300" s="827"/>
      <c r="F300" s="827"/>
      <c r="G300" s="827"/>
      <c r="H300" s="827"/>
      <c r="I300" s="827"/>
      <c r="J300" s="827"/>
      <c r="K300" s="827"/>
    </row>
    <row r="301" spans="1:11">
      <c r="A301" s="827"/>
      <c r="B301" s="827"/>
      <c r="C301" s="827"/>
      <c r="D301" s="827"/>
      <c r="E301" s="827"/>
      <c r="F301" s="827"/>
      <c r="G301" s="827"/>
      <c r="H301" s="827"/>
      <c r="I301" s="827"/>
      <c r="J301" s="827"/>
      <c r="K301" s="827"/>
    </row>
    <row r="302" spans="1:11">
      <c r="A302" s="827"/>
      <c r="B302" s="827"/>
      <c r="C302" s="827"/>
      <c r="D302" s="827"/>
      <c r="E302" s="827"/>
      <c r="F302" s="827"/>
      <c r="G302" s="827"/>
      <c r="H302" s="827"/>
      <c r="I302" s="827"/>
      <c r="J302" s="827"/>
      <c r="K302" s="827"/>
    </row>
    <row r="303" spans="1:11">
      <c r="A303" s="827"/>
      <c r="B303" s="827"/>
      <c r="C303" s="827"/>
      <c r="D303" s="827"/>
      <c r="E303" s="827"/>
      <c r="F303" s="827"/>
      <c r="G303" s="827"/>
      <c r="H303" s="827"/>
      <c r="I303" s="827"/>
      <c r="J303" s="827"/>
      <c r="K303" s="827"/>
    </row>
    <row r="304" spans="1:11">
      <c r="A304" s="827"/>
      <c r="B304" s="827"/>
      <c r="C304" s="827"/>
      <c r="D304" s="827"/>
      <c r="E304" s="827"/>
      <c r="F304" s="827"/>
      <c r="G304" s="827"/>
      <c r="H304" s="827"/>
      <c r="I304" s="827"/>
      <c r="J304" s="827"/>
      <c r="K304" s="827"/>
    </row>
    <row r="305" spans="1:11">
      <c r="A305" s="827"/>
      <c r="B305" s="827"/>
      <c r="C305" s="827"/>
      <c r="D305" s="827"/>
      <c r="E305" s="827"/>
      <c r="F305" s="827"/>
      <c r="G305" s="827"/>
      <c r="H305" s="827"/>
      <c r="I305" s="827"/>
      <c r="J305" s="827"/>
      <c r="K305" s="827"/>
    </row>
    <row r="306" spans="1:11">
      <c r="A306" s="827"/>
      <c r="B306" s="827"/>
      <c r="C306" s="827"/>
      <c r="D306" s="827"/>
      <c r="E306" s="827"/>
      <c r="F306" s="827"/>
      <c r="G306" s="827"/>
      <c r="H306" s="827"/>
      <c r="I306" s="827"/>
      <c r="J306" s="827"/>
      <c r="K306" s="827"/>
    </row>
    <row r="307" spans="1:11">
      <c r="A307" s="827"/>
      <c r="B307" s="827"/>
      <c r="C307" s="827"/>
      <c r="D307" s="827"/>
      <c r="E307" s="827"/>
      <c r="F307" s="827"/>
      <c r="G307" s="827"/>
      <c r="H307" s="827"/>
      <c r="I307" s="827"/>
      <c r="J307" s="827"/>
      <c r="K307" s="827"/>
    </row>
    <row r="308" spans="1:11">
      <c r="A308" s="827"/>
      <c r="B308" s="827"/>
      <c r="C308" s="827"/>
      <c r="D308" s="827"/>
      <c r="E308" s="827"/>
      <c r="F308" s="827"/>
      <c r="G308" s="827"/>
      <c r="H308" s="827"/>
      <c r="I308" s="827"/>
      <c r="J308" s="827"/>
      <c r="K308" s="827"/>
    </row>
    <row r="309" spans="1:11">
      <c r="A309" s="827"/>
      <c r="B309" s="827"/>
      <c r="C309" s="827"/>
      <c r="D309" s="827"/>
      <c r="E309" s="827"/>
      <c r="F309" s="827"/>
      <c r="G309" s="827"/>
      <c r="H309" s="827"/>
      <c r="I309" s="827"/>
      <c r="J309" s="827"/>
      <c r="K309" s="827"/>
    </row>
    <row r="310" spans="1:11">
      <c r="A310" s="827"/>
      <c r="B310" s="827"/>
      <c r="C310" s="827"/>
      <c r="D310" s="827"/>
      <c r="E310" s="827"/>
      <c r="F310" s="827"/>
      <c r="G310" s="827"/>
      <c r="H310" s="827"/>
      <c r="I310" s="827"/>
      <c r="J310" s="827"/>
      <c r="K310" s="827"/>
    </row>
    <row r="311" spans="1:11">
      <c r="A311" s="827"/>
      <c r="B311" s="827"/>
      <c r="C311" s="827"/>
      <c r="D311" s="827"/>
      <c r="E311" s="827"/>
      <c r="F311" s="827"/>
      <c r="G311" s="827"/>
      <c r="H311" s="827"/>
      <c r="I311" s="827"/>
      <c r="J311" s="827"/>
      <c r="K311" s="827"/>
    </row>
    <row r="312" spans="1:11">
      <c r="A312" s="827"/>
      <c r="B312" s="827"/>
      <c r="C312" s="827"/>
      <c r="D312" s="827"/>
      <c r="E312" s="827"/>
      <c r="F312" s="827"/>
      <c r="G312" s="827"/>
      <c r="H312" s="827"/>
      <c r="I312" s="827"/>
      <c r="J312" s="827"/>
      <c r="K312" s="827"/>
    </row>
    <row r="313" spans="1:11">
      <c r="A313" s="827"/>
      <c r="B313" s="827"/>
      <c r="C313" s="827"/>
      <c r="D313" s="827"/>
      <c r="E313" s="827"/>
      <c r="F313" s="827"/>
      <c r="G313" s="827"/>
      <c r="H313" s="827"/>
      <c r="I313" s="827"/>
      <c r="J313" s="827"/>
      <c r="K313" s="827"/>
    </row>
    <row r="314" spans="1:11">
      <c r="A314" s="827"/>
      <c r="B314" s="827"/>
      <c r="C314" s="827"/>
      <c r="D314" s="827"/>
      <c r="E314" s="827"/>
      <c r="F314" s="827"/>
      <c r="G314" s="827"/>
      <c r="H314" s="827"/>
      <c r="I314" s="827"/>
      <c r="J314" s="827"/>
      <c r="K314" s="827"/>
    </row>
    <row r="315" spans="1:11">
      <c r="A315" s="827"/>
      <c r="B315" s="827"/>
      <c r="C315" s="827"/>
      <c r="D315" s="827"/>
      <c r="E315" s="827"/>
      <c r="F315" s="827"/>
      <c r="G315" s="827"/>
      <c r="H315" s="827"/>
      <c r="I315" s="827"/>
      <c r="J315" s="827"/>
      <c r="K315" s="827"/>
    </row>
    <row r="316" spans="1:11">
      <c r="A316" s="827"/>
      <c r="B316" s="827"/>
      <c r="C316" s="827"/>
      <c r="D316" s="827"/>
      <c r="E316" s="827"/>
      <c r="F316" s="827"/>
      <c r="G316" s="827"/>
      <c r="H316" s="827"/>
      <c r="I316" s="827"/>
      <c r="J316" s="827"/>
      <c r="K316" s="827"/>
    </row>
    <row r="317" spans="1:11">
      <c r="A317" s="827"/>
      <c r="B317" s="827"/>
      <c r="C317" s="827"/>
      <c r="D317" s="827"/>
      <c r="E317" s="827"/>
      <c r="F317" s="827"/>
      <c r="G317" s="827"/>
      <c r="H317" s="827"/>
      <c r="I317" s="827"/>
      <c r="J317" s="827"/>
      <c r="K317" s="827"/>
    </row>
    <row r="318" spans="1:11">
      <c r="A318" s="827"/>
      <c r="B318" s="827"/>
      <c r="C318" s="827"/>
      <c r="D318" s="827"/>
      <c r="E318" s="827"/>
      <c r="F318" s="827"/>
      <c r="G318" s="827"/>
      <c r="H318" s="827"/>
      <c r="I318" s="827"/>
      <c r="J318" s="827"/>
      <c r="K318" s="827"/>
    </row>
    <row r="319" spans="1:11">
      <c r="A319" s="827"/>
      <c r="B319" s="827"/>
      <c r="C319" s="827"/>
      <c r="D319" s="827"/>
      <c r="E319" s="827"/>
      <c r="F319" s="827"/>
      <c r="G319" s="827"/>
      <c r="H319" s="827"/>
      <c r="I319" s="827"/>
      <c r="J319" s="827"/>
      <c r="K319" s="827"/>
    </row>
    <row r="320" spans="1:11">
      <c r="A320" s="827"/>
      <c r="B320" s="827"/>
      <c r="C320" s="827"/>
      <c r="D320" s="827"/>
      <c r="E320" s="827"/>
      <c r="F320" s="827"/>
      <c r="G320" s="827"/>
      <c r="H320" s="827"/>
      <c r="I320" s="827"/>
      <c r="J320" s="827"/>
      <c r="K320" s="827"/>
    </row>
    <row r="321" spans="1:11">
      <c r="A321" s="827"/>
      <c r="B321" s="827"/>
      <c r="C321" s="827"/>
      <c r="D321" s="827"/>
      <c r="E321" s="827"/>
      <c r="F321" s="827"/>
      <c r="G321" s="827"/>
      <c r="H321" s="827"/>
      <c r="I321" s="827"/>
      <c r="J321" s="827"/>
      <c r="K321" s="827"/>
    </row>
    <row r="322" spans="1:11">
      <c r="A322" s="827"/>
      <c r="B322" s="827"/>
      <c r="C322" s="827"/>
      <c r="D322" s="827"/>
      <c r="E322" s="827"/>
      <c r="F322" s="827"/>
      <c r="G322" s="827"/>
      <c r="H322" s="827"/>
      <c r="I322" s="827"/>
      <c r="J322" s="827"/>
      <c r="K322" s="827"/>
    </row>
    <row r="323" spans="1:11">
      <c r="A323" s="827"/>
      <c r="B323" s="827"/>
      <c r="C323" s="827"/>
      <c r="D323" s="827"/>
      <c r="E323" s="827"/>
      <c r="F323" s="827"/>
      <c r="G323" s="827"/>
      <c r="H323" s="827"/>
      <c r="I323" s="827"/>
      <c r="J323" s="827"/>
      <c r="K323" s="827"/>
    </row>
    <row r="324" spans="1:11">
      <c r="A324" s="827"/>
      <c r="B324" s="827"/>
      <c r="C324" s="827"/>
      <c r="D324" s="827"/>
      <c r="E324" s="827"/>
      <c r="F324" s="827"/>
      <c r="G324" s="827"/>
      <c r="H324" s="827"/>
      <c r="I324" s="827"/>
      <c r="J324" s="827"/>
      <c r="K324" s="827"/>
    </row>
    <row r="325" spans="1:11">
      <c r="A325" s="827"/>
      <c r="B325" s="827"/>
      <c r="C325" s="827"/>
      <c r="D325" s="827"/>
      <c r="E325" s="827"/>
      <c r="F325" s="827"/>
      <c r="G325" s="827"/>
      <c r="H325" s="827"/>
      <c r="I325" s="827"/>
      <c r="J325" s="827"/>
      <c r="K325" s="827"/>
    </row>
    <row r="326" spans="1:11">
      <c r="A326" s="827"/>
      <c r="B326" s="827"/>
      <c r="C326" s="827"/>
      <c r="D326" s="827"/>
      <c r="E326" s="827"/>
      <c r="F326" s="827"/>
      <c r="G326" s="827"/>
      <c r="H326" s="827"/>
      <c r="I326" s="827"/>
      <c r="J326" s="827"/>
      <c r="K326" s="827"/>
    </row>
    <row r="327" spans="1:11">
      <c r="A327" s="827"/>
      <c r="B327" s="827"/>
      <c r="C327" s="827"/>
      <c r="D327" s="827"/>
      <c r="E327" s="827"/>
      <c r="F327" s="827"/>
      <c r="G327" s="827"/>
      <c r="H327" s="827"/>
      <c r="I327" s="827"/>
      <c r="J327" s="827"/>
      <c r="K327" s="827"/>
    </row>
    <row r="328" spans="1:11">
      <c r="A328" s="827"/>
      <c r="B328" s="827"/>
      <c r="C328" s="827"/>
      <c r="D328" s="827"/>
      <c r="E328" s="827"/>
      <c r="F328" s="827"/>
      <c r="G328" s="827"/>
      <c r="H328" s="827"/>
      <c r="I328" s="827"/>
      <c r="J328" s="827"/>
      <c r="K328" s="827"/>
    </row>
    <row r="329" spans="1:11">
      <c r="A329" s="827"/>
      <c r="B329" s="827"/>
      <c r="C329" s="827"/>
      <c r="D329" s="827"/>
      <c r="E329" s="827"/>
      <c r="F329" s="827"/>
      <c r="G329" s="827"/>
      <c r="H329" s="827"/>
      <c r="I329" s="827"/>
      <c r="J329" s="827"/>
      <c r="K329" s="827"/>
    </row>
    <row r="330" spans="1:11">
      <c r="A330" s="827"/>
      <c r="B330" s="827"/>
      <c r="C330" s="827"/>
      <c r="D330" s="827"/>
      <c r="E330" s="827"/>
      <c r="F330" s="827"/>
      <c r="G330" s="827"/>
      <c r="H330" s="827"/>
      <c r="I330" s="827"/>
      <c r="J330" s="827"/>
      <c r="K330" s="827"/>
    </row>
    <row r="331" spans="1:11">
      <c r="A331" s="827"/>
      <c r="B331" s="827"/>
      <c r="C331" s="827"/>
      <c r="D331" s="827"/>
      <c r="E331" s="827"/>
      <c r="F331" s="827"/>
      <c r="G331" s="827"/>
      <c r="H331" s="827"/>
      <c r="I331" s="827"/>
      <c r="J331" s="827"/>
      <c r="K331" s="827"/>
    </row>
    <row r="332" spans="1:11">
      <c r="A332" s="827"/>
      <c r="B332" s="827"/>
      <c r="C332" s="827"/>
      <c r="D332" s="827"/>
      <c r="E332" s="827"/>
      <c r="F332" s="827"/>
      <c r="G332" s="827"/>
      <c r="H332" s="827"/>
      <c r="I332" s="827"/>
      <c r="J332" s="827"/>
      <c r="K332" s="827"/>
    </row>
    <row r="333" spans="1:11">
      <c r="A333" s="827"/>
      <c r="B333" s="827"/>
      <c r="C333" s="827"/>
      <c r="D333" s="827"/>
      <c r="E333" s="827"/>
      <c r="F333" s="827"/>
      <c r="G333" s="827"/>
      <c r="H333" s="827"/>
      <c r="I333" s="827"/>
      <c r="J333" s="827"/>
      <c r="K333" s="827"/>
    </row>
    <row r="334" spans="1:11">
      <c r="A334" s="827"/>
      <c r="B334" s="827"/>
      <c r="C334" s="827"/>
      <c r="D334" s="827"/>
      <c r="E334" s="827"/>
      <c r="F334" s="827"/>
      <c r="G334" s="827"/>
      <c r="H334" s="827"/>
      <c r="I334" s="827"/>
      <c r="J334" s="827"/>
      <c r="K334" s="827"/>
    </row>
    <row r="335" spans="1:11">
      <c r="A335" s="827"/>
      <c r="B335" s="827"/>
      <c r="C335" s="827"/>
      <c r="D335" s="827"/>
      <c r="E335" s="827"/>
      <c r="F335" s="827"/>
      <c r="G335" s="827"/>
      <c r="H335" s="827"/>
      <c r="I335" s="827"/>
      <c r="J335" s="827"/>
      <c r="K335" s="827"/>
    </row>
    <row r="336" spans="1:11">
      <c r="A336" s="827"/>
      <c r="B336" s="827"/>
      <c r="C336" s="827"/>
      <c r="D336" s="827"/>
      <c r="E336" s="827"/>
      <c r="F336" s="827"/>
      <c r="G336" s="827"/>
      <c r="H336" s="827"/>
      <c r="I336" s="827"/>
      <c r="J336" s="827"/>
      <c r="K336" s="827"/>
    </row>
    <row r="337" spans="1:11">
      <c r="A337" s="827"/>
      <c r="B337" s="827"/>
      <c r="C337" s="827"/>
      <c r="D337" s="827"/>
      <c r="E337" s="827"/>
      <c r="F337" s="827"/>
      <c r="G337" s="827"/>
      <c r="H337" s="827"/>
      <c r="I337" s="827"/>
      <c r="J337" s="827"/>
      <c r="K337" s="827"/>
    </row>
    <row r="338" spans="1:11">
      <c r="A338" s="827"/>
      <c r="B338" s="827"/>
      <c r="C338" s="827"/>
      <c r="D338" s="827"/>
      <c r="E338" s="827"/>
      <c r="F338" s="827"/>
      <c r="G338" s="827"/>
      <c r="H338" s="827"/>
      <c r="I338" s="827"/>
      <c r="J338" s="827"/>
      <c r="K338" s="827"/>
    </row>
    <row r="339" spans="1:11">
      <c r="A339" s="827"/>
      <c r="B339" s="827"/>
      <c r="C339" s="827"/>
      <c r="D339" s="827"/>
      <c r="E339" s="827"/>
      <c r="F339" s="827"/>
      <c r="G339" s="827"/>
      <c r="H339" s="827"/>
      <c r="I339" s="827"/>
      <c r="J339" s="827"/>
      <c r="K339" s="827"/>
    </row>
    <row r="340" spans="1:11">
      <c r="A340" s="827"/>
      <c r="B340" s="827"/>
      <c r="C340" s="827"/>
      <c r="D340" s="827"/>
      <c r="E340" s="827"/>
      <c r="F340" s="827"/>
      <c r="G340" s="827"/>
      <c r="H340" s="827"/>
      <c r="I340" s="827"/>
      <c r="J340" s="827"/>
      <c r="K340" s="827"/>
    </row>
    <row r="341" spans="1:11">
      <c r="A341" s="827"/>
      <c r="B341" s="827"/>
      <c r="C341" s="827"/>
      <c r="D341" s="827"/>
      <c r="E341" s="827"/>
      <c r="F341" s="827"/>
      <c r="G341" s="827"/>
      <c r="H341" s="827"/>
      <c r="I341" s="827"/>
      <c r="J341" s="827"/>
      <c r="K341" s="827"/>
    </row>
    <row r="342" spans="1:11">
      <c r="A342" s="827"/>
      <c r="B342" s="827"/>
      <c r="C342" s="827"/>
      <c r="D342" s="827"/>
      <c r="E342" s="827"/>
      <c r="F342" s="827"/>
      <c r="G342" s="827"/>
      <c r="H342" s="827"/>
      <c r="I342" s="827"/>
      <c r="J342" s="827"/>
      <c r="K342" s="827"/>
    </row>
    <row r="343" spans="1:11">
      <c r="A343" s="827"/>
      <c r="B343" s="827"/>
      <c r="C343" s="827"/>
      <c r="D343" s="827"/>
      <c r="E343" s="827"/>
      <c r="F343" s="827"/>
      <c r="G343" s="827"/>
      <c r="H343" s="827"/>
      <c r="I343" s="827"/>
      <c r="J343" s="827"/>
      <c r="K343" s="827"/>
    </row>
    <row r="344" spans="1:11">
      <c r="A344" s="827"/>
      <c r="B344" s="827"/>
      <c r="C344" s="827"/>
      <c r="D344" s="827"/>
      <c r="E344" s="827"/>
      <c r="F344" s="827"/>
      <c r="G344" s="827"/>
      <c r="H344" s="827"/>
      <c r="I344" s="827"/>
      <c r="J344" s="827"/>
      <c r="K344" s="827"/>
    </row>
    <row r="345" spans="1:11">
      <c r="A345" s="827"/>
      <c r="B345" s="827"/>
      <c r="C345" s="827"/>
      <c r="D345" s="827"/>
      <c r="E345" s="827"/>
      <c r="F345" s="827"/>
      <c r="G345" s="827"/>
      <c r="H345" s="827"/>
      <c r="I345" s="827"/>
      <c r="J345" s="827"/>
      <c r="K345" s="827"/>
    </row>
    <row r="346" spans="1:11">
      <c r="A346" s="827"/>
      <c r="B346" s="827"/>
      <c r="C346" s="827"/>
      <c r="D346" s="827"/>
      <c r="E346" s="827"/>
      <c r="F346" s="827"/>
      <c r="G346" s="827"/>
      <c r="H346" s="827"/>
      <c r="I346" s="827"/>
      <c r="J346" s="827"/>
      <c r="K346" s="827"/>
    </row>
    <row r="347" spans="1:11">
      <c r="A347" s="827"/>
      <c r="B347" s="827"/>
      <c r="C347" s="827"/>
      <c r="D347" s="827"/>
      <c r="E347" s="827"/>
      <c r="F347" s="827"/>
      <c r="G347" s="827"/>
      <c r="H347" s="827"/>
      <c r="I347" s="827"/>
      <c r="J347" s="827"/>
      <c r="K347" s="827"/>
    </row>
    <row r="348" spans="1:11">
      <c r="A348" s="827"/>
      <c r="B348" s="827"/>
      <c r="C348" s="827"/>
      <c r="D348" s="827"/>
      <c r="E348" s="827"/>
      <c r="F348" s="827"/>
      <c r="G348" s="827"/>
      <c r="H348" s="827"/>
      <c r="I348" s="827"/>
      <c r="J348" s="827"/>
      <c r="K348" s="827"/>
    </row>
    <row r="349" spans="1:11">
      <c r="A349" s="827"/>
      <c r="B349" s="827"/>
      <c r="C349" s="827"/>
      <c r="D349" s="827"/>
      <c r="E349" s="827"/>
      <c r="F349" s="827"/>
      <c r="G349" s="827"/>
      <c r="H349" s="827"/>
      <c r="I349" s="827"/>
      <c r="J349" s="827"/>
      <c r="K349" s="827"/>
    </row>
    <row r="350" spans="1:11">
      <c r="A350" s="827"/>
      <c r="B350" s="827"/>
      <c r="C350" s="827"/>
      <c r="D350" s="827"/>
      <c r="E350" s="827"/>
      <c r="F350" s="827"/>
      <c r="G350" s="827"/>
      <c r="H350" s="827"/>
      <c r="I350" s="827"/>
      <c r="J350" s="827"/>
      <c r="K350" s="827"/>
    </row>
    <row r="351" spans="1:11">
      <c r="A351" s="827"/>
      <c r="B351" s="827"/>
      <c r="C351" s="827"/>
      <c r="D351" s="827"/>
      <c r="E351" s="827"/>
      <c r="F351" s="827"/>
      <c r="G351" s="827"/>
      <c r="H351" s="827"/>
      <c r="I351" s="827"/>
      <c r="J351" s="827"/>
      <c r="K351" s="827"/>
    </row>
    <row r="352" spans="1:11">
      <c r="A352" s="827"/>
      <c r="B352" s="827"/>
      <c r="C352" s="827"/>
      <c r="D352" s="827"/>
      <c r="E352" s="827"/>
      <c r="F352" s="827"/>
      <c r="G352" s="827"/>
      <c r="H352" s="827"/>
      <c r="I352" s="827"/>
      <c r="J352" s="827"/>
      <c r="K352" s="827"/>
    </row>
    <row r="353" spans="1:11">
      <c r="A353" s="827"/>
      <c r="B353" s="827"/>
      <c r="C353" s="827"/>
      <c r="D353" s="827"/>
      <c r="E353" s="827"/>
      <c r="F353" s="827"/>
      <c r="G353" s="827"/>
      <c r="H353" s="827"/>
      <c r="I353" s="827"/>
      <c r="J353" s="827"/>
      <c r="K353" s="827"/>
    </row>
    <row r="354" spans="1:11">
      <c r="A354" s="827"/>
      <c r="B354" s="827"/>
      <c r="C354" s="827"/>
      <c r="D354" s="827"/>
      <c r="E354" s="827"/>
      <c r="F354" s="827"/>
      <c r="G354" s="827"/>
      <c r="H354" s="827"/>
      <c r="I354" s="827"/>
      <c r="J354" s="827"/>
      <c r="K354" s="827"/>
    </row>
    <row r="355" spans="1:11">
      <c r="A355" s="827"/>
      <c r="B355" s="827"/>
      <c r="C355" s="827"/>
      <c r="D355" s="827"/>
      <c r="E355" s="827"/>
      <c r="F355" s="827"/>
      <c r="G355" s="827"/>
      <c r="H355" s="827"/>
      <c r="I355" s="827"/>
      <c r="J355" s="827"/>
      <c r="K355" s="827"/>
    </row>
    <row r="356" spans="1:11">
      <c r="A356" s="827"/>
      <c r="B356" s="827"/>
      <c r="C356" s="827"/>
      <c r="D356" s="827"/>
      <c r="E356" s="827"/>
      <c r="F356" s="827"/>
      <c r="G356" s="827"/>
      <c r="H356" s="827"/>
      <c r="I356" s="827"/>
      <c r="J356" s="827"/>
      <c r="K356" s="827"/>
    </row>
    <row r="357" spans="1:11">
      <c r="A357" s="827"/>
      <c r="B357" s="827"/>
      <c r="C357" s="827"/>
      <c r="D357" s="827"/>
      <c r="E357" s="827"/>
      <c r="F357" s="827"/>
      <c r="G357" s="827"/>
      <c r="H357" s="827"/>
      <c r="I357" s="827"/>
      <c r="J357" s="827"/>
      <c r="K357" s="827"/>
    </row>
    <row r="358" spans="1:11">
      <c r="A358" s="827"/>
      <c r="B358" s="827"/>
      <c r="C358" s="827"/>
      <c r="D358" s="827"/>
      <c r="E358" s="827"/>
      <c r="F358" s="827"/>
      <c r="G358" s="827"/>
      <c r="H358" s="827"/>
      <c r="I358" s="827"/>
      <c r="J358" s="827"/>
      <c r="K358" s="827"/>
    </row>
    <row r="359" spans="1:11">
      <c r="A359" s="827"/>
      <c r="B359" s="827"/>
      <c r="C359" s="827"/>
      <c r="D359" s="827"/>
      <c r="E359" s="827"/>
      <c r="F359" s="827"/>
      <c r="G359" s="827"/>
      <c r="H359" s="827"/>
      <c r="I359" s="827"/>
      <c r="J359" s="827"/>
      <c r="K359" s="827"/>
    </row>
    <row r="360" spans="1:11">
      <c r="A360" s="827"/>
      <c r="B360" s="827"/>
      <c r="C360" s="827"/>
      <c r="D360" s="827"/>
      <c r="E360" s="827"/>
      <c r="F360" s="827"/>
      <c r="G360" s="827"/>
      <c r="H360" s="827"/>
      <c r="I360" s="827"/>
      <c r="J360" s="827"/>
      <c r="K360" s="827"/>
    </row>
    <row r="361" spans="1:11">
      <c r="A361" s="827"/>
      <c r="B361" s="827"/>
      <c r="C361" s="827"/>
      <c r="D361" s="827"/>
      <c r="E361" s="827"/>
      <c r="F361" s="827"/>
      <c r="G361" s="827"/>
      <c r="H361" s="827"/>
      <c r="I361" s="827"/>
      <c r="J361" s="827"/>
      <c r="K361" s="827"/>
    </row>
    <row r="362" spans="1:11">
      <c r="A362" s="827"/>
      <c r="B362" s="827"/>
      <c r="C362" s="827"/>
      <c r="D362" s="827"/>
      <c r="E362" s="827"/>
      <c r="F362" s="827"/>
      <c r="G362" s="827"/>
      <c r="H362" s="827"/>
      <c r="I362" s="827"/>
      <c r="J362" s="827"/>
      <c r="K362" s="827"/>
    </row>
    <row r="363" spans="1:11">
      <c r="A363" s="827"/>
      <c r="B363" s="827"/>
      <c r="C363" s="827"/>
      <c r="D363" s="827"/>
      <c r="E363" s="827"/>
      <c r="F363" s="827"/>
      <c r="G363" s="827"/>
      <c r="H363" s="827"/>
      <c r="I363" s="827"/>
      <c r="J363" s="827"/>
      <c r="K363" s="827"/>
    </row>
    <row r="364" spans="1:11">
      <c r="A364" s="827"/>
      <c r="B364" s="827"/>
      <c r="C364" s="827"/>
      <c r="D364" s="827"/>
      <c r="E364" s="827"/>
      <c r="F364" s="827"/>
      <c r="G364" s="827"/>
      <c r="H364" s="827"/>
      <c r="I364" s="827"/>
      <c r="J364" s="827"/>
      <c r="K364" s="827"/>
    </row>
    <row r="365" spans="1:11">
      <c r="A365" s="827"/>
      <c r="B365" s="827"/>
      <c r="C365" s="827"/>
      <c r="D365" s="827"/>
      <c r="E365" s="827"/>
      <c r="F365" s="827"/>
      <c r="G365" s="827"/>
      <c r="H365" s="827"/>
      <c r="I365" s="827"/>
      <c r="J365" s="827"/>
      <c r="K365" s="827"/>
    </row>
    <row r="366" spans="1:11">
      <c r="A366" s="827"/>
      <c r="B366" s="827"/>
      <c r="C366" s="827"/>
      <c r="D366" s="827"/>
      <c r="E366" s="827"/>
      <c r="F366" s="827"/>
      <c r="G366" s="827"/>
      <c r="H366" s="827"/>
      <c r="I366" s="827"/>
      <c r="J366" s="827"/>
      <c r="K366" s="827"/>
    </row>
    <row r="367" spans="1:11">
      <c r="A367" s="827"/>
      <c r="B367" s="827"/>
      <c r="C367" s="827"/>
      <c r="D367" s="827"/>
      <c r="E367" s="827"/>
      <c r="F367" s="827"/>
      <c r="G367" s="827"/>
      <c r="H367" s="827"/>
      <c r="I367" s="827"/>
      <c r="J367" s="827"/>
      <c r="K367" s="827"/>
    </row>
    <row r="368" spans="1:11">
      <c r="A368" s="827"/>
      <c r="B368" s="827"/>
      <c r="C368" s="827"/>
      <c r="D368" s="827"/>
      <c r="E368" s="827"/>
      <c r="F368" s="827"/>
      <c r="G368" s="827"/>
      <c r="H368" s="827"/>
      <c r="I368" s="827"/>
      <c r="J368" s="827"/>
      <c r="K368" s="827"/>
    </row>
    <row r="369" spans="1:11">
      <c r="A369" s="827"/>
      <c r="B369" s="827"/>
      <c r="C369" s="827"/>
      <c r="D369" s="827"/>
      <c r="E369" s="827"/>
      <c r="F369" s="827"/>
      <c r="G369" s="827"/>
      <c r="H369" s="827"/>
      <c r="I369" s="827"/>
      <c r="J369" s="827"/>
      <c r="K369" s="827"/>
    </row>
    <row r="370" spans="1:11">
      <c r="A370" s="827"/>
      <c r="B370" s="827"/>
      <c r="C370" s="827"/>
      <c r="D370" s="827"/>
      <c r="E370" s="827"/>
      <c r="F370" s="827"/>
      <c r="G370" s="827"/>
      <c r="H370" s="827"/>
      <c r="I370" s="827"/>
      <c r="J370" s="827"/>
      <c r="K370" s="827"/>
    </row>
    <row r="371" spans="1:11">
      <c r="A371" s="827"/>
      <c r="B371" s="827"/>
      <c r="C371" s="827"/>
      <c r="D371" s="827"/>
      <c r="E371" s="827"/>
      <c r="F371" s="827"/>
      <c r="G371" s="827"/>
      <c r="H371" s="827"/>
      <c r="I371" s="827"/>
      <c r="J371" s="827"/>
      <c r="K371" s="827"/>
    </row>
    <row r="372" spans="1:11">
      <c r="A372" s="827"/>
      <c r="B372" s="827"/>
      <c r="C372" s="827"/>
      <c r="D372" s="827"/>
      <c r="E372" s="827"/>
      <c r="F372" s="827"/>
      <c r="G372" s="827"/>
      <c r="H372" s="827"/>
      <c r="I372" s="827"/>
      <c r="J372" s="827"/>
      <c r="K372" s="827"/>
    </row>
    <row r="373" spans="1:11">
      <c r="A373" s="827"/>
      <c r="B373" s="827"/>
      <c r="C373" s="827"/>
      <c r="D373" s="827"/>
      <c r="E373" s="827"/>
      <c r="F373" s="827"/>
      <c r="G373" s="827"/>
      <c r="H373" s="827"/>
      <c r="I373" s="827"/>
      <c r="J373" s="827"/>
      <c r="K373" s="827"/>
    </row>
    <row r="374" spans="1:11">
      <c r="A374" s="827"/>
      <c r="B374" s="827"/>
      <c r="C374" s="827"/>
      <c r="D374" s="827"/>
      <c r="E374" s="827"/>
      <c r="F374" s="827"/>
      <c r="G374" s="827"/>
      <c r="H374" s="827"/>
      <c r="I374" s="827"/>
      <c r="J374" s="827"/>
      <c r="K374" s="827"/>
    </row>
    <row r="375" spans="1:11">
      <c r="A375" s="827"/>
      <c r="B375" s="827"/>
      <c r="C375" s="827"/>
      <c r="D375" s="827"/>
      <c r="E375" s="827"/>
      <c r="F375" s="827"/>
      <c r="G375" s="827"/>
      <c r="H375" s="827"/>
      <c r="I375" s="827"/>
      <c r="J375" s="827"/>
      <c r="K375" s="827"/>
    </row>
    <row r="376" spans="1:11">
      <c r="A376" s="827"/>
      <c r="B376" s="827"/>
      <c r="C376" s="827"/>
      <c r="D376" s="827"/>
      <c r="E376" s="827"/>
      <c r="F376" s="827"/>
      <c r="G376" s="827"/>
      <c r="H376" s="827"/>
      <c r="I376" s="827"/>
      <c r="J376" s="827"/>
      <c r="K376" s="827"/>
    </row>
    <row r="377" spans="1:11">
      <c r="A377" s="827"/>
      <c r="B377" s="827"/>
      <c r="C377" s="827"/>
      <c r="D377" s="827"/>
      <c r="E377" s="827"/>
      <c r="F377" s="827"/>
      <c r="G377" s="827"/>
      <c r="H377" s="827"/>
      <c r="I377" s="827"/>
      <c r="J377" s="827"/>
      <c r="K377" s="827"/>
    </row>
    <row r="378" spans="1:11">
      <c r="A378" s="827"/>
      <c r="B378" s="827"/>
      <c r="C378" s="827"/>
      <c r="D378" s="827"/>
      <c r="E378" s="827"/>
      <c r="F378" s="827"/>
      <c r="G378" s="827"/>
      <c r="H378" s="827"/>
      <c r="I378" s="827"/>
      <c r="J378" s="827"/>
      <c r="K378" s="827"/>
    </row>
    <row r="379" spans="1:11">
      <c r="A379" s="827"/>
      <c r="B379" s="827"/>
      <c r="C379" s="827"/>
      <c r="D379" s="827"/>
      <c r="E379" s="827"/>
      <c r="F379" s="827"/>
      <c r="G379" s="827"/>
      <c r="H379" s="827"/>
      <c r="I379" s="827"/>
      <c r="J379" s="827"/>
      <c r="K379" s="827"/>
    </row>
    <row r="380" spans="1:11">
      <c r="A380" s="827"/>
      <c r="B380" s="827"/>
      <c r="C380" s="827"/>
      <c r="D380" s="827"/>
      <c r="E380" s="827"/>
      <c r="F380" s="827"/>
      <c r="G380" s="827"/>
      <c r="H380" s="827"/>
      <c r="I380" s="827"/>
      <c r="J380" s="827"/>
      <c r="K380" s="827"/>
    </row>
    <row r="381" spans="1:11">
      <c r="A381" s="827"/>
      <c r="B381" s="827"/>
      <c r="C381" s="827"/>
      <c r="D381" s="827"/>
      <c r="E381" s="827"/>
      <c r="F381" s="827"/>
      <c r="G381" s="827"/>
      <c r="H381" s="827"/>
      <c r="I381" s="827"/>
      <c r="J381" s="827"/>
      <c r="K381" s="827"/>
    </row>
    <row r="382" spans="1:11">
      <c r="A382" s="827"/>
      <c r="B382" s="827"/>
      <c r="C382" s="827"/>
      <c r="D382" s="827"/>
      <c r="E382" s="827"/>
      <c r="F382" s="827"/>
      <c r="G382" s="827"/>
      <c r="H382" s="827"/>
      <c r="I382" s="827"/>
      <c r="J382" s="827"/>
      <c r="K382" s="827"/>
    </row>
    <row r="383" spans="1:11">
      <c r="A383" s="827"/>
      <c r="B383" s="827"/>
      <c r="C383" s="827"/>
      <c r="D383" s="827"/>
      <c r="E383" s="827"/>
      <c r="F383" s="827"/>
      <c r="G383" s="827"/>
      <c r="H383" s="827"/>
      <c r="I383" s="827"/>
      <c r="J383" s="827"/>
      <c r="K383" s="827"/>
    </row>
    <row r="384" spans="1:11">
      <c r="A384" s="827"/>
      <c r="B384" s="827"/>
      <c r="C384" s="827"/>
      <c r="D384" s="827"/>
      <c r="E384" s="827"/>
      <c r="F384" s="827"/>
      <c r="G384" s="827"/>
      <c r="H384" s="827"/>
      <c r="I384" s="827"/>
      <c r="J384" s="827"/>
      <c r="K384" s="827"/>
    </row>
    <row r="385" spans="1:11">
      <c r="A385" s="827"/>
      <c r="B385" s="827"/>
      <c r="C385" s="827"/>
      <c r="D385" s="827"/>
      <c r="E385" s="827"/>
      <c r="F385" s="827"/>
      <c r="G385" s="827"/>
      <c r="H385" s="827"/>
      <c r="I385" s="827"/>
      <c r="J385" s="827"/>
      <c r="K385" s="827"/>
    </row>
    <row r="386" spans="1:11">
      <c r="A386" s="827"/>
      <c r="B386" s="827"/>
      <c r="C386" s="827"/>
      <c r="D386" s="827"/>
      <c r="E386" s="827"/>
      <c r="F386" s="827"/>
      <c r="G386" s="827"/>
      <c r="H386" s="827"/>
      <c r="I386" s="827"/>
      <c r="J386" s="827"/>
      <c r="K386" s="827"/>
    </row>
    <row r="387" spans="1:11">
      <c r="A387" s="827"/>
      <c r="B387" s="827"/>
      <c r="C387" s="827"/>
      <c r="D387" s="827"/>
      <c r="E387" s="827"/>
      <c r="F387" s="827"/>
      <c r="G387" s="827"/>
      <c r="H387" s="827"/>
      <c r="I387" s="827"/>
      <c r="J387" s="827"/>
      <c r="K387" s="827"/>
    </row>
    <row r="388" spans="1:11">
      <c r="A388" s="827"/>
      <c r="B388" s="827"/>
      <c r="C388" s="827"/>
      <c r="D388" s="827"/>
      <c r="E388" s="827"/>
      <c r="F388" s="827"/>
      <c r="G388" s="827"/>
      <c r="H388" s="827"/>
      <c r="I388" s="827"/>
      <c r="J388" s="827"/>
      <c r="K388" s="827"/>
    </row>
    <row r="389" spans="1:11">
      <c r="A389" s="827"/>
      <c r="B389" s="827"/>
      <c r="C389" s="827"/>
      <c r="D389" s="827"/>
      <c r="E389" s="827"/>
      <c r="F389" s="827"/>
      <c r="G389" s="827"/>
      <c r="H389" s="827"/>
      <c r="I389" s="827"/>
      <c r="J389" s="827"/>
      <c r="K389" s="827"/>
    </row>
    <row r="390" spans="1:11">
      <c r="A390" s="827"/>
      <c r="B390" s="827"/>
      <c r="C390" s="827"/>
      <c r="D390" s="827"/>
      <c r="E390" s="827"/>
      <c r="F390" s="827"/>
      <c r="G390" s="827"/>
      <c r="H390" s="827"/>
      <c r="I390" s="827"/>
      <c r="J390" s="827"/>
      <c r="K390" s="827"/>
    </row>
    <row r="391" spans="1:11">
      <c r="A391" s="827"/>
      <c r="B391" s="827"/>
      <c r="C391" s="827"/>
      <c r="D391" s="827"/>
      <c r="E391" s="827"/>
      <c r="F391" s="827"/>
      <c r="G391" s="827"/>
      <c r="H391" s="827"/>
      <c r="I391" s="827"/>
      <c r="J391" s="827"/>
      <c r="K391" s="827"/>
    </row>
    <row r="392" spans="1:11">
      <c r="A392" s="827"/>
      <c r="B392" s="827"/>
      <c r="C392" s="827"/>
      <c r="D392" s="827"/>
      <c r="E392" s="827"/>
      <c r="F392" s="827"/>
      <c r="G392" s="827"/>
      <c r="H392" s="827"/>
      <c r="I392" s="827"/>
      <c r="J392" s="827"/>
      <c r="K392" s="827"/>
    </row>
    <row r="393" spans="1:11">
      <c r="A393" s="827"/>
      <c r="B393" s="827"/>
      <c r="C393" s="827"/>
      <c r="D393" s="827"/>
      <c r="E393" s="827"/>
      <c r="F393" s="827"/>
      <c r="G393" s="827"/>
      <c r="H393" s="827"/>
      <c r="I393" s="827"/>
      <c r="J393" s="827"/>
      <c r="K393" s="827"/>
    </row>
    <row r="394" spans="1:11">
      <c r="A394" s="827"/>
      <c r="B394" s="827"/>
      <c r="C394" s="827"/>
      <c r="D394" s="827"/>
      <c r="E394" s="827"/>
      <c r="F394" s="827"/>
      <c r="G394" s="827"/>
      <c r="H394" s="827"/>
      <c r="I394" s="827"/>
      <c r="J394" s="827"/>
      <c r="K394" s="827"/>
    </row>
    <row r="395" spans="1:11">
      <c r="A395" s="827"/>
      <c r="B395" s="827"/>
      <c r="C395" s="827"/>
      <c r="D395" s="827"/>
      <c r="E395" s="827"/>
      <c r="F395" s="827"/>
      <c r="G395" s="827"/>
      <c r="H395" s="827"/>
      <c r="I395" s="827"/>
      <c r="J395" s="827"/>
      <c r="K395" s="827"/>
    </row>
    <row r="396" spans="1:11">
      <c r="A396" s="827"/>
      <c r="B396" s="827"/>
      <c r="C396" s="827"/>
      <c r="D396" s="827"/>
      <c r="E396" s="827"/>
      <c r="F396" s="827"/>
      <c r="G396" s="827"/>
      <c r="H396" s="827"/>
      <c r="I396" s="827"/>
      <c r="J396" s="827"/>
      <c r="K396" s="827"/>
    </row>
    <row r="397" spans="1:11">
      <c r="A397" s="827"/>
      <c r="B397" s="827"/>
      <c r="C397" s="827"/>
      <c r="D397" s="827"/>
      <c r="E397" s="827"/>
      <c r="F397" s="827"/>
      <c r="G397" s="827"/>
      <c r="H397" s="827"/>
      <c r="I397" s="827"/>
      <c r="J397" s="827"/>
      <c r="K397" s="827"/>
    </row>
    <row r="398" spans="1:11">
      <c r="A398" s="827"/>
      <c r="B398" s="827"/>
      <c r="C398" s="827"/>
      <c r="D398" s="827"/>
      <c r="E398" s="827"/>
      <c r="F398" s="827"/>
      <c r="G398" s="827"/>
      <c r="H398" s="827"/>
      <c r="I398" s="827"/>
      <c r="J398" s="827"/>
      <c r="K398" s="827"/>
    </row>
    <row r="399" spans="1:11">
      <c r="A399" s="827"/>
      <c r="B399" s="827"/>
      <c r="C399" s="827"/>
      <c r="D399" s="827"/>
      <c r="E399" s="827"/>
      <c r="F399" s="827"/>
      <c r="G399" s="827"/>
      <c r="H399" s="827"/>
      <c r="I399" s="827"/>
      <c r="J399" s="827"/>
      <c r="K399" s="827"/>
    </row>
    <row r="400" spans="1:11">
      <c r="A400" s="827"/>
      <c r="B400" s="827"/>
      <c r="C400" s="827"/>
      <c r="D400" s="827"/>
      <c r="E400" s="827"/>
      <c r="F400" s="827"/>
      <c r="G400" s="827"/>
      <c r="H400" s="827"/>
      <c r="I400" s="827"/>
      <c r="J400" s="827"/>
      <c r="K400" s="827"/>
    </row>
    <row r="401" spans="1:11">
      <c r="A401" s="827"/>
      <c r="B401" s="827"/>
      <c r="C401" s="827"/>
      <c r="D401" s="827"/>
      <c r="E401" s="827"/>
      <c r="F401" s="827"/>
      <c r="G401" s="827"/>
      <c r="H401" s="827"/>
      <c r="I401" s="827"/>
      <c r="J401" s="827"/>
      <c r="K401" s="827"/>
    </row>
    <row r="402" spans="1:11">
      <c r="A402" s="827"/>
      <c r="B402" s="827"/>
      <c r="C402" s="827"/>
      <c r="D402" s="827"/>
      <c r="E402" s="827"/>
      <c r="F402" s="827"/>
      <c r="G402" s="827"/>
      <c r="H402" s="827"/>
      <c r="I402" s="827"/>
      <c r="J402" s="827"/>
      <c r="K402" s="827"/>
    </row>
    <row r="403" spans="1:11">
      <c r="A403" s="827"/>
      <c r="B403" s="827"/>
      <c r="C403" s="827"/>
      <c r="D403" s="827"/>
      <c r="E403" s="827"/>
      <c r="F403" s="827"/>
      <c r="G403" s="827"/>
      <c r="H403" s="827"/>
      <c r="I403" s="827"/>
      <c r="J403" s="827"/>
      <c r="K403" s="827"/>
    </row>
    <row r="404" spans="1:11">
      <c r="A404" s="827"/>
      <c r="B404" s="827"/>
      <c r="C404" s="827"/>
      <c r="D404" s="827"/>
      <c r="E404" s="827"/>
      <c r="F404" s="827"/>
      <c r="G404" s="827"/>
      <c r="H404" s="827"/>
      <c r="I404" s="827"/>
      <c r="J404" s="827"/>
      <c r="K404" s="827"/>
    </row>
    <row r="405" spans="1:11">
      <c r="A405" s="827"/>
      <c r="B405" s="827"/>
      <c r="C405" s="827"/>
      <c r="D405" s="827"/>
      <c r="E405" s="827"/>
      <c r="F405" s="827"/>
      <c r="G405" s="827"/>
      <c r="H405" s="827"/>
      <c r="I405" s="827"/>
      <c r="J405" s="827"/>
      <c r="K405" s="827"/>
    </row>
    <row r="406" spans="1:11">
      <c r="A406" s="827"/>
      <c r="B406" s="827"/>
      <c r="C406" s="827"/>
      <c r="D406" s="827"/>
      <c r="E406" s="827"/>
      <c r="F406" s="827"/>
      <c r="G406" s="827"/>
      <c r="H406" s="827"/>
      <c r="I406" s="827"/>
      <c r="J406" s="827"/>
      <c r="K406" s="827"/>
    </row>
    <row r="407" spans="1:11">
      <c r="A407" s="827"/>
      <c r="B407" s="827"/>
      <c r="C407" s="827"/>
      <c r="D407" s="827"/>
      <c r="E407" s="827"/>
      <c r="F407" s="827"/>
      <c r="G407" s="827"/>
      <c r="H407" s="827"/>
      <c r="I407" s="827"/>
      <c r="J407" s="827"/>
      <c r="K407" s="827"/>
    </row>
    <row r="408" spans="1:11">
      <c r="A408" s="827"/>
      <c r="B408" s="827"/>
      <c r="C408" s="827"/>
      <c r="D408" s="827"/>
      <c r="E408" s="827"/>
      <c r="F408" s="827"/>
      <c r="G408" s="827"/>
      <c r="H408" s="827"/>
      <c r="I408" s="827"/>
      <c r="J408" s="827"/>
      <c r="K408" s="827"/>
    </row>
    <row r="409" spans="1:11">
      <c r="A409" s="827"/>
      <c r="B409" s="827"/>
      <c r="C409" s="827"/>
      <c r="D409" s="827"/>
      <c r="E409" s="827"/>
      <c r="F409" s="827"/>
      <c r="G409" s="827"/>
      <c r="H409" s="827"/>
      <c r="I409" s="827"/>
      <c r="J409" s="827"/>
      <c r="K409" s="827"/>
    </row>
    <row r="410" spans="1:11">
      <c r="A410" s="827"/>
      <c r="B410" s="827"/>
      <c r="C410" s="827"/>
      <c r="D410" s="827"/>
      <c r="E410" s="827"/>
      <c r="F410" s="827"/>
      <c r="G410" s="827"/>
      <c r="H410" s="827"/>
      <c r="I410" s="827"/>
      <c r="J410" s="827"/>
      <c r="K410" s="827"/>
    </row>
    <row r="411" spans="1:11">
      <c r="A411" s="827"/>
      <c r="B411" s="827"/>
      <c r="C411" s="827"/>
      <c r="D411" s="827"/>
      <c r="E411" s="827"/>
      <c r="F411" s="827"/>
      <c r="G411" s="827"/>
      <c r="H411" s="827"/>
      <c r="I411" s="827"/>
      <c r="J411" s="827"/>
      <c r="K411" s="827"/>
    </row>
    <row r="412" spans="1:11">
      <c r="A412" s="827"/>
      <c r="B412" s="827"/>
      <c r="C412" s="827"/>
      <c r="D412" s="827"/>
      <c r="E412" s="827"/>
      <c r="F412" s="827"/>
      <c r="G412" s="827"/>
      <c r="H412" s="827"/>
      <c r="I412" s="827"/>
      <c r="J412" s="827"/>
      <c r="K412" s="827"/>
    </row>
    <row r="413" spans="1:11">
      <c r="A413" s="827"/>
      <c r="B413" s="827"/>
      <c r="C413" s="827"/>
      <c r="D413" s="827"/>
      <c r="E413" s="827"/>
      <c r="F413" s="827"/>
      <c r="G413" s="827"/>
      <c r="H413" s="827"/>
      <c r="I413" s="827"/>
      <c r="J413" s="827"/>
      <c r="K413" s="827"/>
    </row>
    <row r="414" spans="1:11">
      <c r="A414" s="827"/>
      <c r="B414" s="827"/>
      <c r="C414" s="827"/>
      <c r="D414" s="827"/>
      <c r="E414" s="827"/>
      <c r="F414" s="827"/>
      <c r="G414" s="827"/>
      <c r="H414" s="827"/>
      <c r="I414" s="827"/>
      <c r="J414" s="827"/>
      <c r="K414" s="827"/>
    </row>
    <row r="415" spans="1:11">
      <c r="A415" s="827"/>
      <c r="B415" s="827"/>
      <c r="C415" s="827"/>
      <c r="D415" s="827"/>
      <c r="E415" s="827"/>
      <c r="F415" s="827"/>
      <c r="G415" s="827"/>
      <c r="H415" s="827"/>
      <c r="I415" s="827"/>
      <c r="J415" s="827"/>
      <c r="K415" s="827"/>
    </row>
    <row r="416" spans="1:11">
      <c r="A416" s="827"/>
      <c r="B416" s="827"/>
      <c r="C416" s="827"/>
      <c r="D416" s="827"/>
      <c r="E416" s="827"/>
      <c r="F416" s="827"/>
      <c r="G416" s="827"/>
      <c r="H416" s="827"/>
      <c r="I416" s="827"/>
      <c r="J416" s="827"/>
      <c r="K416" s="827"/>
    </row>
    <row r="417" spans="1:11">
      <c r="A417" s="827"/>
      <c r="B417" s="827"/>
      <c r="C417" s="827"/>
      <c r="D417" s="827"/>
      <c r="E417" s="827"/>
      <c r="F417" s="827"/>
      <c r="G417" s="827"/>
      <c r="H417" s="827"/>
      <c r="I417" s="827"/>
      <c r="J417" s="827"/>
      <c r="K417" s="827"/>
    </row>
    <row r="418" spans="1:11">
      <c r="A418" s="827"/>
      <c r="B418" s="827"/>
      <c r="C418" s="827"/>
      <c r="D418" s="827"/>
      <c r="E418" s="827"/>
      <c r="F418" s="827"/>
      <c r="G418" s="827"/>
      <c r="H418" s="827"/>
      <c r="I418" s="827"/>
      <c r="J418" s="827"/>
      <c r="K418" s="827"/>
    </row>
    <row r="419" spans="1:11">
      <c r="A419" s="827"/>
      <c r="B419" s="827"/>
      <c r="C419" s="827"/>
      <c r="D419" s="827"/>
      <c r="E419" s="827"/>
      <c r="F419" s="827"/>
      <c r="G419" s="827"/>
      <c r="H419" s="827"/>
      <c r="I419" s="827"/>
      <c r="J419" s="827"/>
      <c r="K419" s="827"/>
    </row>
    <row r="420" spans="1:11">
      <c r="A420" s="827"/>
      <c r="B420" s="827"/>
      <c r="C420" s="827"/>
      <c r="D420" s="827"/>
      <c r="E420" s="827"/>
      <c r="F420" s="827"/>
      <c r="G420" s="827"/>
      <c r="H420" s="827"/>
      <c r="I420" s="827"/>
      <c r="J420" s="827"/>
      <c r="K420" s="827"/>
    </row>
    <row r="421" spans="1:11">
      <c r="A421" s="827"/>
      <c r="B421" s="827"/>
      <c r="C421" s="827"/>
      <c r="D421" s="827"/>
      <c r="E421" s="827"/>
      <c r="F421" s="827"/>
      <c r="G421" s="827"/>
      <c r="H421" s="827"/>
      <c r="I421" s="827"/>
      <c r="J421" s="827"/>
      <c r="K421" s="827"/>
    </row>
    <row r="422" spans="1:11">
      <c r="A422" s="827"/>
      <c r="B422" s="827"/>
      <c r="C422" s="827"/>
      <c r="D422" s="827"/>
      <c r="E422" s="827"/>
      <c r="F422" s="827"/>
      <c r="G422" s="827"/>
      <c r="H422" s="827"/>
      <c r="I422" s="827"/>
      <c r="J422" s="827"/>
      <c r="K422" s="827"/>
    </row>
    <row r="423" spans="1:11">
      <c r="A423" s="827"/>
      <c r="B423" s="827"/>
      <c r="C423" s="827"/>
      <c r="D423" s="827"/>
      <c r="E423" s="827"/>
      <c r="F423" s="827"/>
      <c r="G423" s="827"/>
      <c r="H423" s="827"/>
      <c r="I423" s="827"/>
      <c r="J423" s="827"/>
      <c r="K423" s="827"/>
    </row>
    <row r="424" spans="1:11">
      <c r="A424" s="827"/>
      <c r="B424" s="827"/>
      <c r="C424" s="827"/>
      <c r="D424" s="827"/>
      <c r="E424" s="827"/>
      <c r="F424" s="827"/>
      <c r="G424" s="827"/>
      <c r="H424" s="827"/>
      <c r="I424" s="827"/>
      <c r="J424" s="827"/>
      <c r="K424" s="827"/>
    </row>
    <row r="425" spans="1:11">
      <c r="A425" s="827"/>
      <c r="B425" s="827"/>
      <c r="C425" s="827"/>
      <c r="D425" s="827"/>
      <c r="E425" s="827"/>
      <c r="F425" s="827"/>
      <c r="G425" s="827"/>
      <c r="H425" s="827"/>
      <c r="I425" s="827"/>
      <c r="J425" s="827"/>
      <c r="K425" s="827"/>
    </row>
    <row r="426" spans="1:11">
      <c r="A426" s="827"/>
      <c r="B426" s="827"/>
      <c r="C426" s="827"/>
      <c r="D426" s="827"/>
      <c r="E426" s="827"/>
      <c r="F426" s="827"/>
      <c r="G426" s="827"/>
      <c r="H426" s="827"/>
      <c r="I426" s="827"/>
      <c r="J426" s="827"/>
      <c r="K426" s="827"/>
    </row>
    <row r="427" spans="1:11">
      <c r="A427" s="827"/>
      <c r="B427" s="827"/>
      <c r="C427" s="827"/>
      <c r="D427" s="827"/>
      <c r="E427" s="827"/>
      <c r="F427" s="827"/>
      <c r="G427" s="827"/>
      <c r="H427" s="827"/>
      <c r="I427" s="827"/>
      <c r="J427" s="827"/>
      <c r="K427" s="827"/>
    </row>
    <row r="428" spans="1:11">
      <c r="A428" s="827"/>
      <c r="B428" s="827"/>
      <c r="C428" s="827"/>
      <c r="D428" s="827"/>
      <c r="E428" s="827"/>
      <c r="F428" s="827"/>
      <c r="G428" s="827"/>
      <c r="H428" s="827"/>
      <c r="I428" s="827"/>
      <c r="J428" s="827"/>
      <c r="K428" s="827"/>
    </row>
    <row r="429" spans="1:11">
      <c r="A429" s="827"/>
      <c r="B429" s="827"/>
      <c r="C429" s="827"/>
      <c r="D429" s="827"/>
      <c r="E429" s="827"/>
      <c r="F429" s="827"/>
      <c r="G429" s="827"/>
      <c r="H429" s="827"/>
      <c r="I429" s="827"/>
      <c r="J429" s="827"/>
      <c r="K429" s="827"/>
    </row>
    <row r="430" spans="1:11">
      <c r="A430" s="827"/>
      <c r="B430" s="827"/>
      <c r="C430" s="827"/>
      <c r="D430" s="827"/>
      <c r="E430" s="827"/>
      <c r="F430" s="827"/>
      <c r="G430" s="827"/>
      <c r="H430" s="827"/>
      <c r="I430" s="827"/>
      <c r="J430" s="827"/>
      <c r="K430" s="827"/>
    </row>
    <row r="431" spans="1:11">
      <c r="A431" s="827"/>
      <c r="B431" s="827"/>
      <c r="C431" s="827"/>
      <c r="D431" s="827"/>
      <c r="E431" s="827"/>
      <c r="F431" s="827"/>
      <c r="G431" s="827"/>
      <c r="H431" s="827"/>
      <c r="I431" s="827"/>
      <c r="J431" s="827"/>
      <c r="K431" s="827"/>
    </row>
    <row r="432" spans="1:11">
      <c r="A432" s="827"/>
      <c r="B432" s="827"/>
      <c r="C432" s="827"/>
      <c r="D432" s="827"/>
      <c r="E432" s="827"/>
      <c r="F432" s="827"/>
      <c r="G432" s="827"/>
      <c r="H432" s="827"/>
      <c r="I432" s="827"/>
      <c r="J432" s="827"/>
      <c r="K432" s="827"/>
    </row>
    <row r="433" spans="1:11">
      <c r="A433" s="827"/>
      <c r="B433" s="827"/>
      <c r="C433" s="827"/>
      <c r="D433" s="827"/>
      <c r="E433" s="827"/>
      <c r="F433" s="827"/>
      <c r="G433" s="827"/>
      <c r="H433" s="827"/>
      <c r="I433" s="827"/>
      <c r="J433" s="827"/>
      <c r="K433" s="827"/>
    </row>
    <row r="434" spans="1:11">
      <c r="A434" s="827"/>
      <c r="B434" s="827"/>
      <c r="C434" s="827"/>
      <c r="D434" s="827"/>
      <c r="E434" s="827"/>
      <c r="F434" s="827"/>
      <c r="G434" s="827"/>
      <c r="H434" s="827"/>
      <c r="I434" s="827"/>
      <c r="J434" s="827"/>
      <c r="K434" s="827"/>
    </row>
    <row r="435" spans="1:11">
      <c r="A435" s="827"/>
      <c r="B435" s="827"/>
      <c r="C435" s="827"/>
      <c r="D435" s="827"/>
      <c r="E435" s="827"/>
      <c r="F435" s="827"/>
      <c r="G435" s="827"/>
      <c r="H435" s="827"/>
      <c r="I435" s="827"/>
      <c r="J435" s="827"/>
      <c r="K435" s="827"/>
    </row>
    <row r="436" spans="1:11">
      <c r="A436" s="827"/>
      <c r="B436" s="827"/>
      <c r="C436" s="827"/>
      <c r="D436" s="827"/>
      <c r="E436" s="827"/>
      <c r="F436" s="827"/>
      <c r="G436" s="827"/>
      <c r="H436" s="827"/>
      <c r="I436" s="827"/>
      <c r="J436" s="827"/>
      <c r="K436" s="827"/>
    </row>
    <row r="437" spans="1:11">
      <c r="A437" s="827"/>
      <c r="B437" s="827"/>
      <c r="C437" s="827"/>
      <c r="D437" s="827"/>
      <c r="E437" s="827"/>
      <c r="F437" s="827"/>
      <c r="G437" s="827"/>
      <c r="H437" s="827"/>
      <c r="I437" s="827"/>
      <c r="J437" s="827"/>
      <c r="K437" s="827"/>
    </row>
    <row r="438" spans="1:11">
      <c r="A438" s="827"/>
      <c r="B438" s="827"/>
      <c r="C438" s="827"/>
      <c r="D438" s="827"/>
      <c r="E438" s="827"/>
      <c r="F438" s="827"/>
      <c r="G438" s="827"/>
      <c r="H438" s="827"/>
      <c r="I438" s="827"/>
      <c r="J438" s="827"/>
      <c r="K438" s="827"/>
    </row>
    <row r="439" spans="1:11">
      <c r="A439" s="827"/>
      <c r="B439" s="827"/>
      <c r="C439" s="827"/>
      <c r="D439" s="827"/>
      <c r="E439" s="827"/>
      <c r="F439" s="827"/>
      <c r="G439" s="827"/>
      <c r="H439" s="827"/>
      <c r="I439" s="827"/>
      <c r="J439" s="827"/>
      <c r="K439" s="827"/>
    </row>
    <row r="440" spans="1:11">
      <c r="A440" s="827"/>
      <c r="B440" s="827"/>
      <c r="C440" s="827"/>
      <c r="D440" s="827"/>
      <c r="E440" s="827"/>
      <c r="F440" s="827"/>
      <c r="G440" s="827"/>
      <c r="H440" s="827"/>
      <c r="I440" s="827"/>
      <c r="J440" s="827"/>
      <c r="K440" s="827"/>
    </row>
    <row r="441" spans="1:11">
      <c r="A441" s="827"/>
      <c r="B441" s="827"/>
      <c r="C441" s="827"/>
      <c r="D441" s="827"/>
      <c r="E441" s="827"/>
      <c r="F441" s="827"/>
      <c r="G441" s="827"/>
      <c r="H441" s="827"/>
      <c r="I441" s="827"/>
      <c r="J441" s="827"/>
      <c r="K441" s="827"/>
    </row>
    <row r="442" spans="1:11">
      <c r="A442" s="827"/>
      <c r="B442" s="827"/>
      <c r="C442" s="827"/>
      <c r="D442" s="827"/>
      <c r="E442" s="827"/>
      <c r="F442" s="827"/>
      <c r="G442" s="827"/>
      <c r="H442" s="827"/>
      <c r="I442" s="827"/>
      <c r="J442" s="827"/>
      <c r="K442" s="827"/>
    </row>
    <row r="443" spans="1:11">
      <c r="A443" s="827"/>
      <c r="B443" s="827"/>
      <c r="C443" s="827"/>
      <c r="D443" s="827"/>
      <c r="E443" s="827"/>
      <c r="F443" s="827"/>
      <c r="G443" s="827"/>
      <c r="H443" s="827"/>
      <c r="I443" s="827"/>
      <c r="J443" s="827"/>
      <c r="K443" s="827"/>
    </row>
    <row r="444" spans="1:11">
      <c r="A444" s="827"/>
      <c r="B444" s="827"/>
      <c r="C444" s="827"/>
      <c r="D444" s="827"/>
      <c r="E444" s="827"/>
      <c r="F444" s="827"/>
      <c r="G444" s="827"/>
      <c r="H444" s="827"/>
      <c r="I444" s="827"/>
      <c r="J444" s="827"/>
      <c r="K444" s="827"/>
    </row>
    <row r="445" spans="1:11">
      <c r="A445" s="827"/>
      <c r="B445" s="827"/>
      <c r="C445" s="827"/>
      <c r="D445" s="827"/>
      <c r="E445" s="827"/>
      <c r="F445" s="827"/>
      <c r="G445" s="827"/>
      <c r="H445" s="827"/>
      <c r="I445" s="827"/>
      <c r="J445" s="827"/>
      <c r="K445" s="827"/>
    </row>
    <row r="446" spans="1:11">
      <c r="A446" s="827"/>
      <c r="B446" s="827"/>
      <c r="C446" s="827"/>
      <c r="D446" s="827"/>
      <c r="E446" s="827"/>
      <c r="F446" s="827"/>
      <c r="G446" s="827"/>
      <c r="H446" s="827"/>
      <c r="I446" s="827"/>
      <c r="J446" s="827"/>
      <c r="K446" s="827"/>
    </row>
    <row r="447" spans="1:11">
      <c r="A447" s="827"/>
      <c r="B447" s="827"/>
      <c r="C447" s="827"/>
      <c r="D447" s="827"/>
      <c r="E447" s="827"/>
      <c r="F447" s="827"/>
      <c r="G447" s="827"/>
      <c r="H447" s="827"/>
      <c r="I447" s="827"/>
      <c r="J447" s="827"/>
      <c r="K447" s="827"/>
    </row>
    <row r="448" spans="1:11">
      <c r="A448" s="827"/>
      <c r="B448" s="827"/>
      <c r="C448" s="827"/>
      <c r="D448" s="827"/>
      <c r="E448" s="827"/>
      <c r="F448" s="827"/>
      <c r="G448" s="827"/>
      <c r="H448" s="827"/>
      <c r="I448" s="827"/>
      <c r="J448" s="827"/>
      <c r="K448" s="827"/>
    </row>
    <row r="449" spans="1:11">
      <c r="A449" s="827"/>
      <c r="B449" s="827"/>
      <c r="C449" s="827"/>
      <c r="D449" s="827"/>
      <c r="E449" s="827"/>
      <c r="F449" s="827"/>
      <c r="G449" s="827"/>
      <c r="H449" s="827"/>
      <c r="I449" s="827"/>
      <c r="J449" s="827"/>
      <c r="K449" s="827"/>
    </row>
    <row r="450" spans="1:11">
      <c r="A450" s="827"/>
      <c r="B450" s="827"/>
      <c r="C450" s="827"/>
      <c r="D450" s="827"/>
      <c r="E450" s="827"/>
      <c r="F450" s="827"/>
      <c r="G450" s="827"/>
      <c r="H450" s="827"/>
      <c r="I450" s="827"/>
      <c r="J450" s="827"/>
      <c r="K450" s="827"/>
    </row>
    <row r="451" spans="1:11">
      <c r="A451" s="827"/>
      <c r="B451" s="827"/>
      <c r="C451" s="827"/>
      <c r="D451" s="827"/>
      <c r="E451" s="827"/>
      <c r="F451" s="827"/>
      <c r="G451" s="827"/>
      <c r="H451" s="827"/>
      <c r="I451" s="827"/>
      <c r="J451" s="827"/>
      <c r="K451" s="827"/>
    </row>
    <row r="452" spans="1:11">
      <c r="A452" s="827"/>
      <c r="B452" s="827"/>
      <c r="C452" s="827"/>
      <c r="D452" s="827"/>
      <c r="E452" s="827"/>
      <c r="F452" s="827"/>
      <c r="G452" s="827"/>
      <c r="H452" s="827"/>
      <c r="I452" s="827"/>
      <c r="J452" s="827"/>
      <c r="K452" s="827"/>
    </row>
    <row r="453" spans="1:11">
      <c r="A453" s="827"/>
      <c r="B453" s="827"/>
      <c r="C453" s="827"/>
      <c r="D453" s="827"/>
      <c r="E453" s="827"/>
      <c r="F453" s="827"/>
      <c r="G453" s="827"/>
      <c r="H453" s="827"/>
      <c r="I453" s="827"/>
      <c r="J453" s="827"/>
      <c r="K453" s="827"/>
    </row>
    <row r="454" spans="1:11">
      <c r="A454" s="827"/>
      <c r="B454" s="827"/>
      <c r="C454" s="827"/>
      <c r="D454" s="827"/>
      <c r="E454" s="827"/>
      <c r="F454" s="827"/>
      <c r="G454" s="827"/>
      <c r="H454" s="827"/>
      <c r="I454" s="827"/>
      <c r="J454" s="827"/>
      <c r="K454" s="827"/>
    </row>
    <row r="455" spans="1:11">
      <c r="A455" s="827"/>
      <c r="B455" s="827"/>
      <c r="C455" s="827"/>
      <c r="D455" s="827"/>
      <c r="E455" s="827"/>
      <c r="F455" s="827"/>
      <c r="G455" s="827"/>
      <c r="H455" s="827"/>
      <c r="I455" s="827"/>
      <c r="J455" s="827"/>
      <c r="K455" s="827"/>
    </row>
    <row r="456" spans="1:11">
      <c r="A456" s="827"/>
      <c r="B456" s="827"/>
      <c r="C456" s="827"/>
      <c r="D456" s="827"/>
      <c r="E456" s="827"/>
      <c r="F456" s="827"/>
      <c r="G456" s="827"/>
      <c r="H456" s="827"/>
      <c r="I456" s="827"/>
      <c r="J456" s="827"/>
      <c r="K456" s="827"/>
    </row>
    <row r="457" spans="1:11">
      <c r="A457" s="827"/>
      <c r="B457" s="827"/>
      <c r="C457" s="827"/>
      <c r="D457" s="827"/>
      <c r="E457" s="827"/>
      <c r="F457" s="827"/>
      <c r="G457" s="827"/>
      <c r="H457" s="827"/>
      <c r="I457" s="827"/>
      <c r="J457" s="827"/>
      <c r="K457" s="827"/>
    </row>
    <row r="458" spans="1:11">
      <c r="A458" s="827"/>
      <c r="B458" s="827"/>
      <c r="C458" s="827"/>
      <c r="D458" s="827"/>
      <c r="E458" s="827"/>
      <c r="F458" s="827"/>
      <c r="G458" s="827"/>
      <c r="H458" s="827"/>
      <c r="I458" s="827"/>
      <c r="J458" s="827"/>
      <c r="K458" s="827"/>
    </row>
    <row r="459" spans="1:11">
      <c r="A459" s="827"/>
      <c r="B459" s="827"/>
      <c r="C459" s="827"/>
      <c r="D459" s="827"/>
      <c r="E459" s="827"/>
      <c r="F459" s="827"/>
      <c r="G459" s="827"/>
      <c r="H459" s="827"/>
      <c r="I459" s="827"/>
      <c r="J459" s="827"/>
      <c r="K459" s="827"/>
    </row>
    <row r="460" spans="1:11">
      <c r="A460" s="827"/>
      <c r="B460" s="827"/>
      <c r="C460" s="827"/>
      <c r="D460" s="827"/>
      <c r="E460" s="827"/>
      <c r="F460" s="827"/>
      <c r="G460" s="827"/>
      <c r="H460" s="827"/>
      <c r="I460" s="827"/>
      <c r="J460" s="827"/>
      <c r="K460" s="827"/>
    </row>
    <row r="461" spans="1:11">
      <c r="A461" s="827"/>
      <c r="B461" s="827"/>
      <c r="C461" s="827"/>
      <c r="D461" s="827"/>
      <c r="E461" s="827"/>
      <c r="F461" s="827"/>
      <c r="G461" s="827"/>
      <c r="H461" s="827"/>
      <c r="I461" s="827"/>
      <c r="J461" s="827"/>
      <c r="K461" s="827"/>
    </row>
    <row r="462" spans="1:11">
      <c r="A462" s="827"/>
      <c r="B462" s="827"/>
      <c r="C462" s="827"/>
      <c r="D462" s="827"/>
      <c r="E462" s="827"/>
      <c r="F462" s="827"/>
      <c r="G462" s="827"/>
      <c r="H462" s="827"/>
      <c r="I462" s="827"/>
      <c r="J462" s="827"/>
      <c r="K462" s="827"/>
    </row>
    <row r="463" spans="1:11">
      <c r="A463" s="827"/>
      <c r="B463" s="827"/>
      <c r="C463" s="827"/>
      <c r="D463" s="827"/>
      <c r="E463" s="827"/>
      <c r="F463" s="827"/>
      <c r="G463" s="827"/>
      <c r="H463" s="827"/>
      <c r="I463" s="827"/>
      <c r="J463" s="827"/>
      <c r="K463" s="827"/>
    </row>
    <row r="464" spans="1:11">
      <c r="A464" s="827"/>
      <c r="B464" s="827"/>
      <c r="C464" s="827"/>
      <c r="D464" s="827"/>
      <c r="E464" s="827"/>
      <c r="F464" s="827"/>
      <c r="G464" s="827"/>
      <c r="H464" s="827"/>
      <c r="I464" s="827"/>
      <c r="J464" s="827"/>
      <c r="K464" s="827"/>
    </row>
    <row r="465" spans="1:11">
      <c r="A465" s="827"/>
      <c r="B465" s="827"/>
      <c r="C465" s="827"/>
      <c r="D465" s="827"/>
      <c r="E465" s="827"/>
      <c r="F465" s="827"/>
      <c r="G465" s="827"/>
      <c r="H465" s="827"/>
      <c r="I465" s="827"/>
      <c r="J465" s="827"/>
      <c r="K465" s="827"/>
    </row>
    <row r="466" spans="1:11">
      <c r="A466" s="827"/>
      <c r="B466" s="827"/>
      <c r="C466" s="827"/>
      <c r="D466" s="827"/>
      <c r="E466" s="827"/>
      <c r="F466" s="827"/>
      <c r="G466" s="827"/>
      <c r="H466" s="827"/>
      <c r="I466" s="827"/>
      <c r="J466" s="827"/>
      <c r="K466" s="827"/>
    </row>
    <row r="467" spans="1:11">
      <c r="A467" s="827"/>
      <c r="B467" s="827"/>
      <c r="C467" s="827"/>
      <c r="D467" s="827"/>
      <c r="E467" s="827"/>
      <c r="F467" s="827"/>
      <c r="G467" s="827"/>
      <c r="H467" s="827"/>
      <c r="I467" s="827"/>
      <c r="J467" s="827"/>
      <c r="K467" s="827"/>
    </row>
    <row r="468" spans="1:11">
      <c r="A468" s="827"/>
      <c r="B468" s="827"/>
      <c r="C468" s="827"/>
      <c r="D468" s="827"/>
      <c r="E468" s="827"/>
      <c r="F468" s="827"/>
      <c r="G468" s="827"/>
      <c r="H468" s="827"/>
      <c r="I468" s="827"/>
      <c r="J468" s="827"/>
      <c r="K468" s="827"/>
    </row>
    <row r="469" spans="1:11">
      <c r="A469" s="827"/>
      <c r="B469" s="827"/>
      <c r="C469" s="827"/>
      <c r="D469" s="827"/>
      <c r="E469" s="827"/>
      <c r="F469" s="827"/>
      <c r="G469" s="827"/>
      <c r="H469" s="827"/>
      <c r="I469" s="827"/>
      <c r="J469" s="827"/>
      <c r="K469" s="827"/>
    </row>
    <row r="470" spans="1:11">
      <c r="A470" s="827"/>
      <c r="B470" s="827"/>
      <c r="C470" s="827"/>
      <c r="D470" s="827"/>
      <c r="E470" s="827"/>
      <c r="F470" s="827"/>
      <c r="G470" s="827"/>
      <c r="H470" s="827"/>
      <c r="I470" s="827"/>
      <c r="J470" s="827"/>
      <c r="K470" s="827"/>
    </row>
    <row r="471" spans="1:11">
      <c r="A471" s="827"/>
      <c r="B471" s="827"/>
      <c r="C471" s="827"/>
      <c r="D471" s="827"/>
      <c r="E471" s="827"/>
      <c r="F471" s="827"/>
      <c r="G471" s="827"/>
      <c r="H471" s="827"/>
      <c r="I471" s="827"/>
      <c r="J471" s="827"/>
      <c r="K471" s="827"/>
    </row>
    <row r="472" spans="1:11">
      <c r="A472" s="827"/>
      <c r="B472" s="827"/>
      <c r="C472" s="827"/>
      <c r="D472" s="827"/>
      <c r="E472" s="827"/>
      <c r="F472" s="827"/>
      <c r="G472" s="827"/>
      <c r="H472" s="827"/>
      <c r="I472" s="827"/>
      <c r="J472" s="827"/>
      <c r="K472" s="827"/>
    </row>
    <row r="473" spans="1:11">
      <c r="A473" s="827"/>
      <c r="B473" s="827"/>
      <c r="C473" s="827"/>
      <c r="D473" s="827"/>
      <c r="E473" s="827"/>
      <c r="F473" s="827"/>
      <c r="G473" s="827"/>
      <c r="H473" s="827"/>
      <c r="I473" s="827"/>
      <c r="J473" s="827"/>
      <c r="K473" s="827"/>
    </row>
    <row r="474" spans="1:11">
      <c r="A474" s="827"/>
      <c r="B474" s="827"/>
      <c r="C474" s="827"/>
      <c r="D474" s="827"/>
      <c r="E474" s="827"/>
      <c r="F474" s="827"/>
      <c r="G474" s="827"/>
      <c r="H474" s="827"/>
      <c r="I474" s="827"/>
      <c r="J474" s="827"/>
      <c r="K474" s="827"/>
    </row>
    <row r="475" spans="1:11">
      <c r="A475" s="827"/>
      <c r="B475" s="827"/>
      <c r="C475" s="827"/>
      <c r="D475" s="827"/>
      <c r="E475" s="827"/>
      <c r="F475" s="827"/>
      <c r="G475" s="827"/>
      <c r="H475" s="827"/>
      <c r="I475" s="827"/>
      <c r="J475" s="827"/>
      <c r="K475" s="827"/>
    </row>
    <row r="476" spans="1:11">
      <c r="A476" s="827"/>
      <c r="B476" s="827"/>
      <c r="C476" s="827"/>
      <c r="D476" s="827"/>
      <c r="E476" s="827"/>
      <c r="F476" s="827"/>
      <c r="G476" s="827"/>
      <c r="H476" s="827"/>
      <c r="I476" s="827"/>
      <c r="J476" s="827"/>
      <c r="K476" s="827"/>
    </row>
    <row r="477" spans="1:11">
      <c r="A477" s="827"/>
      <c r="B477" s="827"/>
      <c r="C477" s="827"/>
      <c r="D477" s="827"/>
      <c r="E477" s="827"/>
      <c r="F477" s="827"/>
      <c r="G477" s="827"/>
      <c r="H477" s="827"/>
      <c r="I477" s="827"/>
      <c r="J477" s="827"/>
      <c r="K477" s="827"/>
    </row>
    <row r="478" spans="1:11">
      <c r="A478" s="827"/>
      <c r="B478" s="827"/>
      <c r="C478" s="827"/>
      <c r="D478" s="827"/>
      <c r="E478" s="827"/>
      <c r="F478" s="827"/>
      <c r="G478" s="827"/>
      <c r="H478" s="827"/>
      <c r="I478" s="827"/>
      <c r="J478" s="827"/>
      <c r="K478" s="827"/>
    </row>
    <row r="479" spans="1:11">
      <c r="A479" s="827"/>
      <c r="B479" s="827"/>
      <c r="C479" s="827"/>
      <c r="D479" s="827"/>
      <c r="E479" s="827"/>
      <c r="F479" s="827"/>
      <c r="G479" s="827"/>
      <c r="H479" s="827"/>
      <c r="I479" s="827"/>
      <c r="J479" s="827"/>
      <c r="K479" s="827"/>
    </row>
    <row r="480" spans="1:11">
      <c r="A480" s="827"/>
      <c r="B480" s="827"/>
      <c r="C480" s="827"/>
      <c r="D480" s="827"/>
      <c r="E480" s="827"/>
      <c r="F480" s="827"/>
      <c r="G480" s="827"/>
      <c r="H480" s="827"/>
      <c r="I480" s="827"/>
      <c r="J480" s="827"/>
      <c r="K480" s="827"/>
    </row>
    <row r="481" spans="1:11">
      <c r="A481" s="827"/>
      <c r="B481" s="827"/>
      <c r="C481" s="827"/>
      <c r="D481" s="827"/>
      <c r="E481" s="827"/>
      <c r="F481" s="827"/>
      <c r="G481" s="827"/>
      <c r="H481" s="827"/>
      <c r="I481" s="827"/>
      <c r="J481" s="827"/>
      <c r="K481" s="827"/>
    </row>
    <row r="482" spans="1:11">
      <c r="A482" s="827"/>
      <c r="B482" s="827"/>
      <c r="C482" s="827"/>
      <c r="D482" s="827"/>
      <c r="E482" s="827"/>
      <c r="F482" s="827"/>
      <c r="G482" s="827"/>
      <c r="H482" s="827"/>
      <c r="I482" s="827"/>
      <c r="J482" s="827"/>
      <c r="K482" s="827"/>
    </row>
    <row r="483" spans="1:11">
      <c r="A483" s="827"/>
      <c r="B483" s="827"/>
      <c r="C483" s="827"/>
      <c r="D483" s="827"/>
      <c r="E483" s="827"/>
      <c r="F483" s="827"/>
      <c r="G483" s="827"/>
      <c r="H483" s="827"/>
      <c r="I483" s="827"/>
      <c r="J483" s="827"/>
      <c r="K483" s="827"/>
    </row>
    <row r="484" spans="1:11">
      <c r="A484" s="827"/>
      <c r="B484" s="827"/>
      <c r="C484" s="827"/>
      <c r="D484" s="827"/>
      <c r="E484" s="827"/>
      <c r="F484" s="827"/>
      <c r="G484" s="827"/>
      <c r="H484" s="827"/>
      <c r="I484" s="827"/>
      <c r="J484" s="827"/>
      <c r="K484" s="827"/>
    </row>
    <row r="485" spans="1:11">
      <c r="A485" s="827"/>
      <c r="B485" s="827"/>
      <c r="C485" s="827"/>
      <c r="D485" s="827"/>
      <c r="E485" s="827"/>
      <c r="F485" s="827"/>
      <c r="G485" s="827"/>
      <c r="H485" s="827"/>
      <c r="I485" s="827"/>
      <c r="J485" s="827"/>
      <c r="K485" s="827"/>
    </row>
    <row r="486" spans="1:11">
      <c r="A486" s="827"/>
      <c r="B486" s="827"/>
      <c r="C486" s="827"/>
      <c r="D486" s="827"/>
      <c r="E486" s="827"/>
      <c r="F486" s="827"/>
      <c r="G486" s="827"/>
      <c r="H486" s="827"/>
      <c r="I486" s="827"/>
      <c r="J486" s="827"/>
      <c r="K486" s="827"/>
    </row>
    <row r="487" spans="1:11">
      <c r="A487" s="827"/>
      <c r="B487" s="827"/>
      <c r="C487" s="827"/>
      <c r="D487" s="827"/>
      <c r="E487" s="827"/>
      <c r="F487" s="827"/>
      <c r="G487" s="827"/>
      <c r="H487" s="827"/>
      <c r="I487" s="827"/>
      <c r="J487" s="827"/>
      <c r="K487" s="827"/>
    </row>
    <row r="488" spans="1:11">
      <c r="A488" s="827"/>
      <c r="B488" s="827"/>
      <c r="C488" s="827"/>
      <c r="D488" s="827"/>
      <c r="E488" s="827"/>
      <c r="F488" s="827"/>
      <c r="G488" s="827"/>
      <c r="H488" s="827"/>
      <c r="I488" s="827"/>
      <c r="J488" s="827"/>
      <c r="K488" s="827"/>
    </row>
    <row r="489" spans="1:11">
      <c r="A489" s="827"/>
      <c r="B489" s="827"/>
      <c r="C489" s="827"/>
      <c r="D489" s="827"/>
      <c r="E489" s="827"/>
      <c r="F489" s="827"/>
      <c r="G489" s="827"/>
      <c r="H489" s="827"/>
      <c r="I489" s="827"/>
      <c r="J489" s="827"/>
      <c r="K489" s="827"/>
    </row>
    <row r="490" spans="1:11">
      <c r="A490" s="827"/>
      <c r="B490" s="827"/>
      <c r="C490" s="827"/>
      <c r="D490" s="827"/>
      <c r="E490" s="827"/>
      <c r="F490" s="827"/>
      <c r="G490" s="827"/>
      <c r="H490" s="827"/>
      <c r="I490" s="827"/>
      <c r="J490" s="827"/>
      <c r="K490" s="827"/>
    </row>
    <row r="491" spans="1:11">
      <c r="A491" s="827"/>
      <c r="B491" s="827"/>
      <c r="C491" s="827"/>
      <c r="D491" s="827"/>
      <c r="E491" s="827"/>
      <c r="F491" s="827"/>
      <c r="G491" s="827"/>
      <c r="H491" s="827"/>
      <c r="I491" s="827"/>
      <c r="J491" s="827"/>
      <c r="K491" s="827"/>
    </row>
    <row r="492" spans="1:11">
      <c r="A492" s="827"/>
      <c r="B492" s="827"/>
      <c r="C492" s="827"/>
      <c r="D492" s="827"/>
      <c r="E492" s="827"/>
      <c r="F492" s="827"/>
      <c r="G492" s="827"/>
      <c r="H492" s="827"/>
      <c r="I492" s="827"/>
      <c r="J492" s="827"/>
      <c r="K492" s="827"/>
    </row>
    <row r="493" spans="1:11">
      <c r="A493" s="827"/>
      <c r="B493" s="827"/>
      <c r="C493" s="827"/>
      <c r="D493" s="827"/>
      <c r="E493" s="827"/>
      <c r="F493" s="827"/>
      <c r="G493" s="827"/>
      <c r="H493" s="827"/>
      <c r="I493" s="827"/>
      <c r="J493" s="827"/>
      <c r="K493" s="827"/>
    </row>
    <row r="494" spans="1:11">
      <c r="A494" s="827"/>
      <c r="B494" s="827"/>
      <c r="C494" s="827"/>
      <c r="D494" s="827"/>
      <c r="E494" s="827"/>
      <c r="F494" s="827"/>
      <c r="G494" s="827"/>
      <c r="H494" s="827"/>
      <c r="I494" s="827"/>
      <c r="J494" s="827"/>
      <c r="K494" s="827"/>
    </row>
    <row r="495" spans="1:11">
      <c r="A495" s="827"/>
      <c r="B495" s="827"/>
      <c r="C495" s="827"/>
      <c r="D495" s="827"/>
      <c r="E495" s="827"/>
      <c r="F495" s="827"/>
      <c r="G495" s="827"/>
      <c r="H495" s="827"/>
      <c r="I495" s="827"/>
      <c r="J495" s="827"/>
      <c r="K495" s="827"/>
    </row>
    <row r="496" spans="1:11">
      <c r="A496" s="827"/>
      <c r="B496" s="827"/>
      <c r="C496" s="827"/>
      <c r="D496" s="827"/>
      <c r="E496" s="827"/>
      <c r="F496" s="827"/>
      <c r="G496" s="827"/>
      <c r="H496" s="827"/>
      <c r="I496" s="827"/>
      <c r="J496" s="827"/>
      <c r="K496" s="827"/>
    </row>
    <row r="497" spans="1:11">
      <c r="A497" s="827"/>
      <c r="B497" s="827"/>
      <c r="C497" s="827"/>
      <c r="D497" s="827"/>
      <c r="E497" s="827"/>
      <c r="F497" s="827"/>
      <c r="G497" s="827"/>
      <c r="H497" s="827"/>
      <c r="I497" s="827"/>
      <c r="J497" s="827"/>
      <c r="K497" s="827"/>
    </row>
    <row r="498" spans="1:11">
      <c r="A498" s="827"/>
      <c r="B498" s="827"/>
      <c r="C498" s="827"/>
      <c r="D498" s="827"/>
      <c r="E498" s="827"/>
      <c r="F498" s="827"/>
      <c r="G498" s="827"/>
      <c r="H498" s="827"/>
      <c r="I498" s="827"/>
      <c r="J498" s="827"/>
      <c r="K498" s="827"/>
    </row>
    <row r="499" spans="1:11">
      <c r="A499" s="827"/>
      <c r="B499" s="827"/>
      <c r="C499" s="827"/>
      <c r="D499" s="827"/>
      <c r="E499" s="827"/>
      <c r="F499" s="827"/>
      <c r="G499" s="827"/>
      <c r="H499" s="827"/>
      <c r="I499" s="827"/>
      <c r="J499" s="827"/>
      <c r="K499" s="827"/>
    </row>
    <row r="500" spans="1:11">
      <c r="A500" s="827"/>
      <c r="B500" s="827"/>
      <c r="C500" s="827"/>
      <c r="D500" s="827"/>
      <c r="E500" s="827"/>
      <c r="F500" s="827"/>
      <c r="G500" s="827"/>
      <c r="H500" s="827"/>
      <c r="I500" s="827"/>
      <c r="J500" s="827"/>
      <c r="K500" s="827"/>
    </row>
    <row r="501" spans="1:11">
      <c r="A501" s="827"/>
      <c r="B501" s="827"/>
      <c r="C501" s="827"/>
      <c r="D501" s="827"/>
      <c r="E501" s="827"/>
      <c r="F501" s="827"/>
      <c r="G501" s="827"/>
      <c r="H501" s="827"/>
      <c r="I501" s="827"/>
      <c r="J501" s="827"/>
      <c r="K501" s="827"/>
    </row>
    <row r="502" spans="1:11">
      <c r="A502" s="827"/>
      <c r="B502" s="827"/>
      <c r="C502" s="827"/>
      <c r="D502" s="827"/>
      <c r="E502" s="827"/>
      <c r="F502" s="827"/>
      <c r="G502" s="827"/>
      <c r="H502" s="827"/>
      <c r="I502" s="827"/>
      <c r="J502" s="827"/>
      <c r="K502" s="827"/>
    </row>
    <row r="503" spans="1:11">
      <c r="A503" s="827"/>
      <c r="B503" s="827"/>
      <c r="C503" s="827"/>
      <c r="D503" s="827"/>
      <c r="E503" s="827"/>
      <c r="F503" s="827"/>
      <c r="G503" s="827"/>
      <c r="H503" s="827"/>
      <c r="I503" s="827"/>
      <c r="J503" s="827"/>
      <c r="K503" s="827"/>
    </row>
    <row r="504" spans="1:11">
      <c r="A504" s="827"/>
      <c r="B504" s="827"/>
      <c r="C504" s="827"/>
      <c r="D504" s="827"/>
      <c r="E504" s="827"/>
      <c r="F504" s="827"/>
      <c r="G504" s="827"/>
      <c r="H504" s="827"/>
      <c r="I504" s="827"/>
      <c r="J504" s="827"/>
      <c r="K504" s="827"/>
    </row>
    <row r="505" spans="1:11">
      <c r="A505" s="827"/>
      <c r="B505" s="827"/>
      <c r="C505" s="827"/>
      <c r="D505" s="827"/>
      <c r="E505" s="827"/>
      <c r="F505" s="827"/>
      <c r="G505" s="827"/>
      <c r="H505" s="827"/>
      <c r="I505" s="827"/>
      <c r="J505" s="827"/>
      <c r="K505" s="827"/>
    </row>
    <row r="506" spans="1:11">
      <c r="A506" s="827"/>
      <c r="B506" s="827"/>
      <c r="C506" s="827"/>
      <c r="D506" s="827"/>
      <c r="E506" s="827"/>
      <c r="F506" s="827"/>
      <c r="G506" s="827"/>
      <c r="H506" s="827"/>
      <c r="I506" s="827"/>
      <c r="J506" s="827"/>
      <c r="K506" s="827"/>
    </row>
    <row r="507" spans="1:11">
      <c r="A507" s="827"/>
      <c r="B507" s="827"/>
      <c r="C507" s="827"/>
      <c r="D507" s="827"/>
      <c r="E507" s="827"/>
      <c r="F507" s="827"/>
      <c r="G507" s="827"/>
      <c r="H507" s="827"/>
      <c r="I507" s="827"/>
      <c r="J507" s="827"/>
      <c r="K507" s="827"/>
    </row>
    <row r="508" spans="1:11">
      <c r="A508" s="827"/>
      <c r="B508" s="827"/>
      <c r="C508" s="827"/>
      <c r="D508" s="827"/>
      <c r="E508" s="827"/>
      <c r="F508" s="827"/>
      <c r="G508" s="827"/>
      <c r="H508" s="827"/>
      <c r="I508" s="827"/>
      <c r="J508" s="827"/>
      <c r="K508" s="827"/>
    </row>
    <row r="509" spans="1:11">
      <c r="A509" s="827"/>
      <c r="B509" s="827"/>
      <c r="C509" s="827"/>
      <c r="D509" s="827"/>
      <c r="E509" s="827"/>
      <c r="F509" s="827"/>
      <c r="G509" s="827"/>
      <c r="H509" s="827"/>
      <c r="I509" s="827"/>
      <c r="J509" s="827"/>
      <c r="K509" s="827"/>
    </row>
    <row r="510" spans="1:11">
      <c r="A510" s="827"/>
      <c r="B510" s="827"/>
      <c r="C510" s="827"/>
      <c r="D510" s="827"/>
      <c r="E510" s="827"/>
      <c r="F510" s="827"/>
      <c r="G510" s="827"/>
      <c r="H510" s="827"/>
      <c r="I510" s="827"/>
      <c r="J510" s="827"/>
      <c r="K510" s="827"/>
    </row>
    <row r="511" spans="1:11">
      <c r="A511" s="827"/>
      <c r="B511" s="827"/>
      <c r="C511" s="827"/>
      <c r="D511" s="827"/>
      <c r="E511" s="827"/>
      <c r="F511" s="827"/>
      <c r="G511" s="827"/>
      <c r="H511" s="827"/>
      <c r="I511" s="827"/>
      <c r="J511" s="827"/>
      <c r="K511" s="827"/>
    </row>
    <row r="512" spans="1:11">
      <c r="A512" s="827"/>
      <c r="B512" s="827"/>
      <c r="C512" s="827"/>
      <c r="D512" s="827"/>
      <c r="E512" s="827"/>
      <c r="F512" s="827"/>
      <c r="G512" s="827"/>
      <c r="H512" s="827"/>
      <c r="I512" s="827"/>
      <c r="J512" s="827"/>
      <c r="K512" s="827"/>
    </row>
    <row r="513" spans="1:11">
      <c r="A513" s="827"/>
      <c r="B513" s="827"/>
      <c r="C513" s="827"/>
      <c r="D513" s="827"/>
      <c r="E513" s="827"/>
      <c r="F513" s="827"/>
      <c r="G513" s="827"/>
      <c r="H513" s="827"/>
      <c r="I513" s="827"/>
      <c r="J513" s="827"/>
      <c r="K513" s="827"/>
    </row>
    <row r="514" spans="1:11">
      <c r="A514" s="827"/>
      <c r="B514" s="827"/>
      <c r="C514" s="827"/>
      <c r="D514" s="827"/>
      <c r="E514" s="827"/>
      <c r="F514" s="827"/>
      <c r="G514" s="827"/>
      <c r="H514" s="827"/>
      <c r="I514" s="827"/>
      <c r="J514" s="827"/>
      <c r="K514" s="827"/>
    </row>
    <row r="515" spans="1:11">
      <c r="A515" s="827"/>
      <c r="B515" s="827"/>
      <c r="C515" s="827"/>
      <c r="D515" s="827"/>
      <c r="E515" s="827"/>
      <c r="F515" s="827"/>
      <c r="G515" s="827"/>
      <c r="H515" s="827"/>
      <c r="I515" s="827"/>
      <c r="J515" s="827"/>
      <c r="K515" s="827"/>
    </row>
    <row r="516" spans="1:11">
      <c r="A516" s="827"/>
      <c r="B516" s="827"/>
      <c r="C516" s="827"/>
      <c r="D516" s="827"/>
      <c r="E516" s="827"/>
      <c r="F516" s="827"/>
      <c r="G516" s="827"/>
      <c r="H516" s="827"/>
      <c r="I516" s="827"/>
      <c r="J516" s="827"/>
      <c r="K516" s="827"/>
    </row>
    <row r="517" spans="1:11">
      <c r="A517" s="827"/>
      <c r="B517" s="827"/>
      <c r="C517" s="827"/>
      <c r="D517" s="827"/>
      <c r="E517" s="827"/>
      <c r="F517" s="827"/>
      <c r="G517" s="827"/>
      <c r="H517" s="827"/>
      <c r="I517" s="827"/>
      <c r="J517" s="827"/>
      <c r="K517" s="827"/>
    </row>
    <row r="518" spans="1:11">
      <c r="A518" s="827"/>
      <c r="B518" s="827"/>
      <c r="C518" s="827"/>
      <c r="D518" s="827"/>
      <c r="E518" s="827"/>
      <c r="F518" s="827"/>
      <c r="G518" s="827"/>
      <c r="H518" s="827"/>
      <c r="I518" s="827"/>
      <c r="J518" s="827"/>
      <c r="K518" s="827"/>
    </row>
    <row r="519" spans="1:11">
      <c r="A519" s="827"/>
      <c r="B519" s="827"/>
      <c r="C519" s="827"/>
      <c r="D519" s="827"/>
      <c r="E519" s="827"/>
      <c r="F519" s="827"/>
      <c r="G519" s="827"/>
      <c r="H519" s="827"/>
      <c r="I519" s="827"/>
      <c r="J519" s="827"/>
      <c r="K519" s="827"/>
    </row>
    <row r="520" spans="1:11">
      <c r="A520" s="827"/>
      <c r="B520" s="827"/>
      <c r="C520" s="827"/>
      <c r="D520" s="827"/>
      <c r="E520" s="827"/>
      <c r="F520" s="827"/>
      <c r="G520" s="827"/>
      <c r="H520" s="827"/>
      <c r="I520" s="827"/>
      <c r="J520" s="827"/>
      <c r="K520" s="827"/>
    </row>
    <row r="521" spans="1:11">
      <c r="A521" s="827"/>
      <c r="B521" s="827"/>
      <c r="C521" s="827"/>
      <c r="D521" s="827"/>
      <c r="E521" s="827"/>
      <c r="F521" s="827"/>
      <c r="G521" s="827"/>
      <c r="H521" s="827"/>
      <c r="I521" s="827"/>
      <c r="J521" s="827"/>
      <c r="K521" s="827"/>
    </row>
    <row r="522" spans="1:11">
      <c r="A522" s="827"/>
      <c r="B522" s="827"/>
      <c r="C522" s="827"/>
      <c r="D522" s="827"/>
      <c r="E522" s="827"/>
      <c r="F522" s="827"/>
      <c r="G522" s="827"/>
      <c r="H522" s="827"/>
      <c r="I522" s="827"/>
      <c r="J522" s="827"/>
      <c r="K522" s="827"/>
    </row>
    <row r="523" spans="1:11">
      <c r="A523" s="827"/>
      <c r="B523" s="827"/>
      <c r="C523" s="827"/>
      <c r="D523" s="827"/>
      <c r="E523" s="827"/>
      <c r="F523" s="827"/>
      <c r="G523" s="827"/>
      <c r="H523" s="827"/>
      <c r="I523" s="827"/>
      <c r="J523" s="827"/>
      <c r="K523" s="827"/>
    </row>
    <row r="524" spans="1:11">
      <c r="A524" s="827"/>
      <c r="B524" s="827"/>
      <c r="C524" s="827"/>
      <c r="D524" s="827"/>
      <c r="E524" s="827"/>
      <c r="F524" s="827"/>
      <c r="G524" s="827"/>
      <c r="H524" s="827"/>
      <c r="I524" s="827"/>
      <c r="J524" s="827"/>
      <c r="K524" s="827"/>
    </row>
    <row r="525" spans="1:11">
      <c r="A525" s="827"/>
      <c r="B525" s="827"/>
      <c r="C525" s="827"/>
      <c r="D525" s="827"/>
      <c r="E525" s="827"/>
      <c r="F525" s="827"/>
      <c r="G525" s="827"/>
      <c r="H525" s="827"/>
      <c r="I525" s="827"/>
      <c r="J525" s="827"/>
      <c r="K525" s="827"/>
    </row>
    <row r="526" spans="1:11">
      <c r="A526" s="827"/>
      <c r="B526" s="827"/>
      <c r="C526" s="827"/>
      <c r="D526" s="827"/>
      <c r="E526" s="827"/>
      <c r="F526" s="827"/>
      <c r="G526" s="827"/>
      <c r="H526" s="827"/>
      <c r="I526" s="827"/>
      <c r="J526" s="827"/>
      <c r="K526" s="827"/>
    </row>
    <row r="527" spans="1:11">
      <c r="A527" s="827"/>
      <c r="B527" s="827"/>
      <c r="C527" s="827"/>
      <c r="D527" s="827"/>
      <c r="E527" s="827"/>
      <c r="F527" s="827"/>
      <c r="G527" s="827"/>
      <c r="H527" s="827"/>
      <c r="I527" s="827"/>
      <c r="J527" s="827"/>
      <c r="K527" s="827"/>
    </row>
    <row r="528" spans="1:11">
      <c r="A528" s="827"/>
      <c r="B528" s="827"/>
      <c r="C528" s="827"/>
      <c r="D528" s="827"/>
      <c r="E528" s="827"/>
      <c r="F528" s="827"/>
      <c r="G528" s="827"/>
      <c r="H528" s="827"/>
      <c r="I528" s="827"/>
      <c r="J528" s="827"/>
      <c r="K528" s="827"/>
    </row>
    <row r="529" spans="1:11">
      <c r="A529" s="827"/>
      <c r="B529" s="827"/>
      <c r="C529" s="827"/>
      <c r="D529" s="827"/>
      <c r="E529" s="827"/>
      <c r="F529" s="827"/>
      <c r="G529" s="827"/>
      <c r="H529" s="827"/>
      <c r="I529" s="827"/>
      <c r="J529" s="827"/>
      <c r="K529" s="827"/>
    </row>
    <row r="530" spans="1:11">
      <c r="A530" s="827"/>
      <c r="B530" s="827"/>
      <c r="C530" s="827"/>
      <c r="D530" s="827"/>
      <c r="E530" s="827"/>
      <c r="F530" s="827"/>
      <c r="G530" s="827"/>
      <c r="H530" s="827"/>
      <c r="I530" s="827"/>
      <c r="J530" s="827"/>
      <c r="K530" s="827"/>
    </row>
    <row r="531" spans="1:11">
      <c r="A531" s="827"/>
      <c r="B531" s="827"/>
      <c r="C531" s="827"/>
      <c r="D531" s="827"/>
      <c r="E531" s="827"/>
      <c r="F531" s="827"/>
      <c r="G531" s="827"/>
      <c r="H531" s="827"/>
      <c r="I531" s="827"/>
      <c r="J531" s="827"/>
      <c r="K531" s="827"/>
    </row>
    <row r="532" spans="1:11">
      <c r="A532" s="827"/>
      <c r="B532" s="827"/>
      <c r="C532" s="827"/>
      <c r="D532" s="827"/>
      <c r="E532" s="827"/>
      <c r="F532" s="827"/>
      <c r="G532" s="827"/>
      <c r="H532" s="827"/>
      <c r="I532" s="827"/>
      <c r="J532" s="827"/>
      <c r="K532" s="827"/>
    </row>
    <row r="533" spans="1:11">
      <c r="A533" s="827"/>
      <c r="B533" s="827"/>
      <c r="C533" s="827"/>
      <c r="D533" s="827"/>
      <c r="E533" s="827"/>
      <c r="F533" s="827"/>
      <c r="G533" s="827"/>
      <c r="H533" s="827"/>
      <c r="I533" s="827"/>
      <c r="J533" s="827"/>
      <c r="K533" s="827"/>
    </row>
    <row r="534" spans="1:11">
      <c r="A534" s="827"/>
      <c r="B534" s="827"/>
      <c r="C534" s="827"/>
      <c r="D534" s="827"/>
      <c r="E534" s="827"/>
      <c r="F534" s="827"/>
      <c r="G534" s="827"/>
      <c r="H534" s="827"/>
      <c r="I534" s="827"/>
      <c r="J534" s="827"/>
      <c r="K534" s="827"/>
    </row>
    <row r="535" spans="1:11">
      <c r="A535" s="827"/>
      <c r="B535" s="827"/>
      <c r="C535" s="827"/>
      <c r="D535" s="827"/>
      <c r="E535" s="827"/>
      <c r="F535" s="827"/>
      <c r="G535" s="827"/>
      <c r="H535" s="827"/>
      <c r="I535" s="827"/>
      <c r="J535" s="827"/>
      <c r="K535" s="827"/>
    </row>
    <row r="536" spans="1:11">
      <c r="A536" s="827"/>
      <c r="B536" s="827"/>
      <c r="C536" s="827"/>
      <c r="D536" s="827"/>
      <c r="E536" s="827"/>
      <c r="F536" s="827"/>
      <c r="G536" s="827"/>
      <c r="H536" s="827"/>
      <c r="I536" s="827"/>
      <c r="J536" s="827"/>
      <c r="K536" s="827"/>
    </row>
    <row r="537" spans="1:11">
      <c r="A537" s="827"/>
      <c r="B537" s="827"/>
      <c r="C537" s="827"/>
      <c r="D537" s="827"/>
      <c r="E537" s="827"/>
      <c r="F537" s="827"/>
      <c r="G537" s="827"/>
      <c r="H537" s="827"/>
      <c r="I537" s="827"/>
      <c r="J537" s="827"/>
      <c r="K537" s="827"/>
    </row>
    <row r="538" spans="1:11">
      <c r="A538" s="827"/>
      <c r="B538" s="827"/>
      <c r="C538" s="827"/>
      <c r="D538" s="827"/>
      <c r="E538" s="827"/>
      <c r="F538" s="827"/>
      <c r="G538" s="827"/>
      <c r="H538" s="827"/>
      <c r="I538" s="827"/>
      <c r="J538" s="827"/>
      <c r="K538" s="827"/>
    </row>
    <row r="539" spans="1:11">
      <c r="A539" s="827"/>
      <c r="B539" s="827"/>
      <c r="C539" s="827"/>
      <c r="D539" s="827"/>
      <c r="E539" s="827"/>
      <c r="F539" s="827"/>
      <c r="G539" s="827"/>
      <c r="H539" s="827"/>
      <c r="I539" s="827"/>
      <c r="J539" s="827"/>
      <c r="K539" s="827"/>
    </row>
    <row r="540" spans="1:11">
      <c r="A540" s="827"/>
      <c r="B540" s="827"/>
      <c r="C540" s="827"/>
      <c r="D540" s="827"/>
      <c r="E540" s="827"/>
      <c r="F540" s="827"/>
      <c r="G540" s="827"/>
      <c r="H540" s="827"/>
      <c r="I540" s="827"/>
      <c r="J540" s="827"/>
      <c r="K540" s="827"/>
    </row>
    <row r="541" spans="1:11">
      <c r="A541" s="827"/>
      <c r="B541" s="827"/>
      <c r="C541" s="827"/>
      <c r="D541" s="827"/>
      <c r="E541" s="827"/>
      <c r="F541" s="827"/>
      <c r="G541" s="827"/>
      <c r="H541" s="827"/>
      <c r="I541" s="827"/>
      <c r="J541" s="827"/>
      <c r="K541" s="827"/>
    </row>
    <row r="542" spans="1:11">
      <c r="A542" s="827"/>
      <c r="B542" s="827"/>
      <c r="C542" s="827"/>
      <c r="D542" s="827"/>
      <c r="E542" s="827"/>
      <c r="F542" s="827"/>
      <c r="G542" s="827"/>
      <c r="H542" s="827"/>
      <c r="I542" s="827"/>
      <c r="J542" s="827"/>
      <c r="K542" s="827"/>
    </row>
    <row r="543" spans="1:11">
      <c r="A543" s="827"/>
      <c r="B543" s="827"/>
      <c r="C543" s="827"/>
      <c r="D543" s="827"/>
      <c r="E543" s="827"/>
      <c r="F543" s="827"/>
      <c r="G543" s="827"/>
      <c r="H543" s="827"/>
      <c r="I543" s="827"/>
      <c r="J543" s="827"/>
      <c r="K543" s="827"/>
    </row>
    <row r="544" spans="1:11">
      <c r="A544" s="827"/>
      <c r="B544" s="827"/>
      <c r="C544" s="827"/>
      <c r="D544" s="827"/>
      <c r="E544" s="827"/>
      <c r="F544" s="827"/>
      <c r="G544" s="827"/>
      <c r="H544" s="827"/>
      <c r="I544" s="827"/>
      <c r="J544" s="827"/>
      <c r="K544" s="827"/>
    </row>
    <row r="545" spans="1:11">
      <c r="A545" s="827"/>
      <c r="B545" s="827"/>
      <c r="C545" s="827"/>
      <c r="D545" s="827"/>
      <c r="E545" s="827"/>
      <c r="F545" s="827"/>
      <c r="G545" s="827"/>
      <c r="H545" s="827"/>
      <c r="I545" s="827"/>
      <c r="J545" s="827"/>
      <c r="K545" s="827"/>
    </row>
    <row r="546" spans="1:11">
      <c r="A546" s="827"/>
      <c r="B546" s="827"/>
      <c r="C546" s="827"/>
      <c r="D546" s="827"/>
      <c r="E546" s="827"/>
      <c r="F546" s="827"/>
      <c r="G546" s="827"/>
      <c r="H546" s="827"/>
      <c r="I546" s="827"/>
      <c r="J546" s="827"/>
      <c r="K546" s="827"/>
    </row>
    <row r="547" spans="1:11">
      <c r="A547" s="827"/>
      <c r="B547" s="827"/>
      <c r="C547" s="827"/>
      <c r="D547" s="827"/>
      <c r="E547" s="827"/>
      <c r="F547" s="827"/>
      <c r="G547" s="827"/>
      <c r="H547" s="827"/>
      <c r="I547" s="827"/>
      <c r="J547" s="827"/>
      <c r="K547" s="827"/>
    </row>
    <row r="548" spans="1:11">
      <c r="A548" s="827"/>
      <c r="B548" s="827"/>
      <c r="C548" s="827"/>
      <c r="D548" s="827"/>
      <c r="E548" s="827"/>
      <c r="F548" s="827"/>
      <c r="G548" s="827"/>
      <c r="H548" s="827"/>
      <c r="I548" s="827"/>
      <c r="J548" s="827"/>
      <c r="K548" s="827"/>
    </row>
    <row r="549" spans="1:11">
      <c r="A549" s="827"/>
      <c r="B549" s="827"/>
      <c r="C549" s="827"/>
      <c r="D549" s="827"/>
      <c r="E549" s="827"/>
      <c r="F549" s="827"/>
      <c r="G549" s="827"/>
      <c r="H549" s="827"/>
      <c r="I549" s="827"/>
      <c r="J549" s="827"/>
      <c r="K549" s="827"/>
    </row>
    <row r="550" spans="1:11">
      <c r="A550" s="827"/>
      <c r="B550" s="827"/>
      <c r="C550" s="827"/>
      <c r="D550" s="827"/>
      <c r="E550" s="827"/>
      <c r="F550" s="827"/>
      <c r="G550" s="827"/>
      <c r="H550" s="827"/>
      <c r="I550" s="827"/>
      <c r="J550" s="827"/>
      <c r="K550" s="827"/>
    </row>
    <row r="551" spans="1:11">
      <c r="A551" s="827"/>
      <c r="B551" s="827"/>
      <c r="C551" s="827"/>
      <c r="D551" s="827"/>
      <c r="E551" s="827"/>
      <c r="F551" s="827"/>
      <c r="G551" s="827"/>
      <c r="H551" s="827"/>
      <c r="I551" s="827"/>
      <c r="J551" s="827"/>
      <c r="K551" s="827"/>
    </row>
    <row r="552" spans="1:11">
      <c r="A552" s="827"/>
      <c r="B552" s="827"/>
      <c r="C552" s="827"/>
      <c r="D552" s="827"/>
      <c r="E552" s="827"/>
      <c r="F552" s="827"/>
      <c r="G552" s="827"/>
      <c r="H552" s="827"/>
      <c r="I552" s="827"/>
      <c r="J552" s="827"/>
      <c r="K552" s="827"/>
    </row>
    <row r="553" spans="1:11">
      <c r="A553" s="827"/>
      <c r="B553" s="827"/>
      <c r="C553" s="827"/>
      <c r="D553" s="827"/>
      <c r="E553" s="827"/>
      <c r="F553" s="827"/>
      <c r="G553" s="827"/>
      <c r="H553" s="827"/>
      <c r="I553" s="827"/>
      <c r="J553" s="827"/>
      <c r="K553" s="827"/>
    </row>
    <row r="554" spans="1:11">
      <c r="A554" s="827"/>
      <c r="B554" s="827"/>
      <c r="C554" s="827"/>
      <c r="D554" s="827"/>
      <c r="E554" s="827"/>
      <c r="F554" s="827"/>
      <c r="G554" s="827"/>
      <c r="H554" s="827"/>
      <c r="I554" s="827"/>
      <c r="J554" s="827"/>
      <c r="K554" s="827"/>
    </row>
    <row r="555" spans="1:11">
      <c r="A555" s="827"/>
      <c r="B555" s="827"/>
      <c r="C555" s="827"/>
      <c r="D555" s="827"/>
      <c r="E555" s="827"/>
      <c r="F555" s="827"/>
      <c r="G555" s="827"/>
      <c r="H555" s="827"/>
      <c r="I555" s="827"/>
      <c r="J555" s="827"/>
      <c r="K555" s="827"/>
    </row>
    <row r="556" spans="1:11">
      <c r="A556" s="827"/>
      <c r="B556" s="827"/>
      <c r="C556" s="827"/>
      <c r="D556" s="827"/>
      <c r="E556" s="827"/>
      <c r="F556" s="827"/>
      <c r="G556" s="827"/>
      <c r="H556" s="827"/>
      <c r="I556" s="827"/>
      <c r="J556" s="827"/>
      <c r="K556" s="827"/>
    </row>
    <row r="557" spans="1:11">
      <c r="A557" s="827"/>
      <c r="B557" s="827"/>
      <c r="C557" s="827"/>
      <c r="D557" s="827"/>
      <c r="E557" s="827"/>
      <c r="F557" s="827"/>
      <c r="G557" s="827"/>
      <c r="H557" s="827"/>
      <c r="I557" s="827"/>
      <c r="J557" s="827"/>
      <c r="K557" s="827"/>
    </row>
    <row r="558" spans="1:11">
      <c r="A558" s="827"/>
      <c r="B558" s="827"/>
      <c r="C558" s="827"/>
      <c r="D558" s="827"/>
      <c r="E558" s="827"/>
      <c r="F558" s="827"/>
      <c r="G558" s="827"/>
      <c r="H558" s="827"/>
      <c r="I558" s="827"/>
      <c r="J558" s="827"/>
      <c r="K558" s="827"/>
    </row>
    <row r="559" spans="1:11">
      <c r="A559" s="827"/>
      <c r="B559" s="827"/>
      <c r="C559" s="827"/>
      <c r="D559" s="827"/>
      <c r="E559" s="827"/>
      <c r="F559" s="827"/>
      <c r="G559" s="827"/>
      <c r="H559" s="827"/>
      <c r="I559" s="827"/>
      <c r="J559" s="827"/>
      <c r="K559" s="827"/>
    </row>
    <row r="560" spans="1:11">
      <c r="A560" s="827"/>
      <c r="B560" s="827"/>
      <c r="C560" s="827"/>
      <c r="D560" s="827"/>
      <c r="E560" s="827"/>
      <c r="F560" s="827"/>
      <c r="G560" s="827"/>
      <c r="H560" s="827"/>
      <c r="I560" s="827"/>
      <c r="J560" s="827"/>
      <c r="K560" s="827"/>
    </row>
    <row r="561" spans="1:11">
      <c r="A561" s="827"/>
      <c r="B561" s="827"/>
      <c r="C561" s="827"/>
      <c r="D561" s="827"/>
      <c r="E561" s="827"/>
      <c r="F561" s="827"/>
      <c r="G561" s="827"/>
      <c r="H561" s="827"/>
      <c r="I561" s="827"/>
      <c r="J561" s="827"/>
      <c r="K561" s="827"/>
    </row>
    <row r="562" spans="1:11">
      <c r="A562" s="827"/>
      <c r="B562" s="827"/>
      <c r="C562" s="827"/>
      <c r="D562" s="827"/>
      <c r="E562" s="827"/>
      <c r="F562" s="827"/>
      <c r="G562" s="827"/>
      <c r="H562" s="827"/>
      <c r="I562" s="827"/>
      <c r="J562" s="827"/>
      <c r="K562" s="827"/>
    </row>
    <row r="563" spans="1:11">
      <c r="A563" s="827"/>
      <c r="B563" s="827"/>
      <c r="C563" s="827"/>
      <c r="D563" s="827"/>
      <c r="E563" s="827"/>
      <c r="F563" s="827"/>
      <c r="G563" s="827"/>
      <c r="H563" s="827"/>
      <c r="I563" s="827"/>
      <c r="J563" s="827"/>
      <c r="K563" s="827"/>
    </row>
    <row r="564" spans="1:11">
      <c r="A564" s="827"/>
      <c r="B564" s="827"/>
      <c r="C564" s="827"/>
      <c r="D564" s="827"/>
      <c r="E564" s="827"/>
      <c r="F564" s="827"/>
      <c r="G564" s="827"/>
      <c r="H564" s="827"/>
      <c r="I564" s="827"/>
      <c r="J564" s="827"/>
      <c r="K564" s="827"/>
    </row>
    <row r="565" spans="1:11">
      <c r="A565" s="827"/>
      <c r="B565" s="827"/>
      <c r="C565" s="827"/>
      <c r="D565" s="827"/>
      <c r="E565" s="827"/>
      <c r="F565" s="827"/>
      <c r="G565" s="827"/>
      <c r="H565" s="827"/>
      <c r="I565" s="827"/>
      <c r="J565" s="827"/>
      <c r="K565" s="827"/>
    </row>
    <row r="566" spans="1:11">
      <c r="A566" s="827"/>
      <c r="B566" s="827"/>
      <c r="C566" s="827"/>
      <c r="D566" s="827"/>
      <c r="E566" s="827"/>
      <c r="F566" s="827"/>
      <c r="G566" s="827"/>
      <c r="H566" s="827"/>
      <c r="I566" s="827"/>
      <c r="J566" s="827"/>
      <c r="K566" s="827"/>
    </row>
    <row r="567" spans="1:11">
      <c r="A567" s="827"/>
      <c r="B567" s="827"/>
      <c r="C567" s="827"/>
      <c r="D567" s="827"/>
      <c r="E567" s="827"/>
      <c r="F567" s="827"/>
      <c r="G567" s="827"/>
      <c r="H567" s="827"/>
      <c r="I567" s="827"/>
      <c r="J567" s="827"/>
      <c r="K567" s="827"/>
    </row>
    <row r="568" spans="1:11">
      <c r="A568" s="827"/>
      <c r="B568" s="827"/>
      <c r="C568" s="827"/>
      <c r="D568" s="827"/>
      <c r="E568" s="827"/>
      <c r="F568" s="827"/>
      <c r="G568" s="827"/>
      <c r="H568" s="827"/>
      <c r="I568" s="827"/>
      <c r="J568" s="827"/>
      <c r="K568" s="827"/>
    </row>
    <row r="569" spans="1:11">
      <c r="A569" s="827"/>
      <c r="B569" s="827"/>
      <c r="C569" s="827"/>
      <c r="D569" s="827"/>
      <c r="E569" s="827"/>
      <c r="F569" s="827"/>
      <c r="G569" s="827"/>
      <c r="H569" s="827"/>
      <c r="I569" s="827"/>
      <c r="J569" s="827"/>
      <c r="K569" s="827"/>
    </row>
    <row r="570" spans="1:11">
      <c r="A570" s="827"/>
      <c r="B570" s="827"/>
      <c r="C570" s="827"/>
      <c r="D570" s="827"/>
      <c r="E570" s="827"/>
      <c r="F570" s="827"/>
      <c r="G570" s="827"/>
      <c r="H570" s="827"/>
      <c r="I570" s="827"/>
      <c r="J570" s="827"/>
      <c r="K570" s="827"/>
    </row>
    <row r="571" spans="1:11">
      <c r="A571" s="827"/>
      <c r="B571" s="827"/>
      <c r="C571" s="827"/>
      <c r="D571" s="827"/>
      <c r="E571" s="827"/>
      <c r="F571" s="827"/>
      <c r="G571" s="827"/>
      <c r="H571" s="827"/>
      <c r="I571" s="827"/>
      <c r="J571" s="827"/>
      <c r="K571" s="827"/>
    </row>
    <row r="572" spans="1:11">
      <c r="A572" s="827"/>
      <c r="B572" s="827"/>
      <c r="C572" s="827"/>
      <c r="D572" s="827"/>
      <c r="E572" s="827"/>
      <c r="F572" s="827"/>
      <c r="G572" s="827"/>
      <c r="H572" s="827"/>
      <c r="I572" s="827"/>
      <c r="J572" s="827"/>
      <c r="K572" s="827"/>
    </row>
    <row r="573" spans="1:11">
      <c r="A573" s="827"/>
      <c r="B573" s="827"/>
      <c r="C573" s="827"/>
      <c r="D573" s="827"/>
      <c r="E573" s="827"/>
      <c r="F573" s="827"/>
      <c r="G573" s="827"/>
      <c r="H573" s="827"/>
      <c r="I573" s="827"/>
      <c r="J573" s="827"/>
      <c r="K573" s="827"/>
    </row>
    <row r="574" spans="1:11">
      <c r="A574" s="827"/>
      <c r="B574" s="827"/>
      <c r="C574" s="827"/>
      <c r="D574" s="827"/>
      <c r="E574" s="827"/>
      <c r="F574" s="827"/>
      <c r="G574" s="827"/>
      <c r="H574" s="827"/>
      <c r="I574" s="827"/>
      <c r="J574" s="827"/>
      <c r="K574" s="827"/>
    </row>
    <row r="575" spans="1:11">
      <c r="A575" s="827"/>
      <c r="B575" s="827"/>
      <c r="C575" s="827"/>
      <c r="D575" s="827"/>
      <c r="E575" s="827"/>
      <c r="F575" s="827"/>
      <c r="G575" s="827"/>
      <c r="H575" s="827"/>
      <c r="I575" s="827"/>
      <c r="J575" s="827"/>
      <c r="K575" s="827"/>
    </row>
    <row r="576" spans="1:11">
      <c r="A576" s="827"/>
      <c r="B576" s="827"/>
      <c r="C576" s="827"/>
      <c r="D576" s="827"/>
      <c r="E576" s="827"/>
      <c r="F576" s="827"/>
      <c r="G576" s="827"/>
      <c r="H576" s="827"/>
      <c r="I576" s="827"/>
      <c r="J576" s="827"/>
      <c r="K576" s="827"/>
    </row>
    <row r="577" spans="1:11">
      <c r="A577" s="827"/>
      <c r="B577" s="827"/>
      <c r="C577" s="827"/>
      <c r="D577" s="827"/>
      <c r="E577" s="827"/>
      <c r="F577" s="827"/>
      <c r="G577" s="827"/>
      <c r="H577" s="827"/>
      <c r="I577" s="827"/>
      <c r="J577" s="827"/>
      <c r="K577" s="827"/>
    </row>
    <row r="578" spans="1:11">
      <c r="A578" s="827"/>
      <c r="B578" s="827"/>
      <c r="C578" s="827"/>
      <c r="D578" s="827"/>
      <c r="E578" s="827"/>
      <c r="F578" s="827"/>
      <c r="G578" s="827"/>
      <c r="H578" s="827"/>
      <c r="I578" s="827"/>
      <c r="J578" s="827"/>
      <c r="K578" s="827"/>
    </row>
    <row r="579" spans="1:11">
      <c r="A579" s="827"/>
      <c r="B579" s="827"/>
      <c r="C579" s="827"/>
      <c r="D579" s="827"/>
      <c r="E579" s="827"/>
      <c r="F579" s="827"/>
      <c r="G579" s="827"/>
      <c r="H579" s="827"/>
      <c r="I579" s="827"/>
      <c r="J579" s="827"/>
      <c r="K579" s="827"/>
    </row>
    <row r="580" spans="1:11">
      <c r="A580" s="827"/>
      <c r="B580" s="827"/>
      <c r="C580" s="827"/>
      <c r="D580" s="827"/>
      <c r="E580" s="827"/>
      <c r="F580" s="827"/>
      <c r="G580" s="827"/>
      <c r="H580" s="827"/>
      <c r="I580" s="827"/>
      <c r="J580" s="827"/>
      <c r="K580" s="827"/>
    </row>
    <row r="581" spans="1:11">
      <c r="A581" s="827"/>
      <c r="B581" s="827"/>
      <c r="C581" s="827"/>
      <c r="D581" s="827"/>
      <c r="E581" s="827"/>
      <c r="F581" s="827"/>
      <c r="G581" s="827"/>
      <c r="H581" s="827"/>
      <c r="I581" s="827"/>
      <c r="J581" s="827"/>
      <c r="K581" s="827"/>
    </row>
    <row r="582" spans="1:11">
      <c r="A582" s="827"/>
      <c r="B582" s="827"/>
      <c r="C582" s="827"/>
      <c r="D582" s="827"/>
      <c r="E582" s="827"/>
      <c r="F582" s="827"/>
      <c r="G582" s="827"/>
      <c r="H582" s="827"/>
      <c r="I582" s="827"/>
      <c r="J582" s="827"/>
      <c r="K582" s="827"/>
    </row>
    <row r="583" spans="1:11">
      <c r="A583" s="827"/>
      <c r="B583" s="827"/>
      <c r="C583" s="827"/>
      <c r="D583" s="827"/>
      <c r="E583" s="827"/>
      <c r="F583" s="827"/>
      <c r="G583" s="827"/>
      <c r="H583" s="827"/>
      <c r="I583" s="827"/>
      <c r="J583" s="827"/>
      <c r="K583" s="827"/>
    </row>
    <row r="584" spans="1:11">
      <c r="A584" s="827"/>
      <c r="B584" s="827"/>
      <c r="C584" s="827"/>
      <c r="D584" s="827"/>
      <c r="E584" s="827"/>
      <c r="F584" s="827"/>
      <c r="G584" s="827"/>
      <c r="H584" s="827"/>
      <c r="I584" s="827"/>
      <c r="J584" s="827"/>
      <c r="K584" s="827"/>
    </row>
    <row r="585" spans="1:11">
      <c r="A585" s="827"/>
      <c r="B585" s="827"/>
      <c r="C585" s="827"/>
      <c r="D585" s="827"/>
      <c r="E585" s="827"/>
      <c r="F585" s="827"/>
      <c r="G585" s="827"/>
      <c r="H585" s="827"/>
      <c r="I585" s="827"/>
      <c r="J585" s="827"/>
      <c r="K585" s="827"/>
    </row>
    <row r="586" spans="1:11">
      <c r="A586" s="827"/>
      <c r="B586" s="827"/>
      <c r="C586" s="827"/>
      <c r="D586" s="827"/>
      <c r="E586" s="827"/>
      <c r="F586" s="827"/>
      <c r="G586" s="827"/>
      <c r="H586" s="827"/>
      <c r="I586" s="827"/>
      <c r="J586" s="827"/>
      <c r="K586" s="827"/>
    </row>
    <row r="587" spans="1:11">
      <c r="A587" s="827"/>
      <c r="B587" s="827"/>
      <c r="C587" s="827"/>
      <c r="D587" s="827"/>
      <c r="E587" s="827"/>
      <c r="F587" s="827"/>
      <c r="G587" s="827"/>
      <c r="H587" s="827"/>
      <c r="I587" s="827"/>
      <c r="J587" s="827"/>
      <c r="K587" s="827"/>
    </row>
    <row r="588" spans="1:11">
      <c r="A588" s="827"/>
      <c r="B588" s="827"/>
      <c r="C588" s="827"/>
      <c r="D588" s="827"/>
      <c r="E588" s="827"/>
      <c r="F588" s="827"/>
      <c r="G588" s="827"/>
      <c r="H588" s="827"/>
      <c r="I588" s="827"/>
      <c r="J588" s="827"/>
      <c r="K588" s="827"/>
    </row>
    <row r="589" spans="1:11">
      <c r="A589" s="827"/>
      <c r="B589" s="827"/>
      <c r="C589" s="827"/>
      <c r="D589" s="827"/>
      <c r="E589" s="827"/>
      <c r="F589" s="827"/>
      <c r="G589" s="827"/>
      <c r="H589" s="827"/>
      <c r="I589" s="827"/>
      <c r="J589" s="827"/>
      <c r="K589" s="827"/>
    </row>
    <row r="590" spans="1:11">
      <c r="A590" s="827"/>
      <c r="B590" s="827"/>
      <c r="C590" s="827"/>
      <c r="D590" s="827"/>
      <c r="E590" s="827"/>
      <c r="F590" s="827"/>
      <c r="G590" s="827"/>
      <c r="H590" s="827"/>
      <c r="I590" s="827"/>
      <c r="J590" s="827"/>
      <c r="K590" s="827"/>
    </row>
    <row r="591" spans="1:11">
      <c r="A591" s="827"/>
      <c r="B591" s="827"/>
      <c r="C591" s="827"/>
      <c r="D591" s="827"/>
      <c r="E591" s="827"/>
      <c r="F591" s="827"/>
      <c r="G591" s="827"/>
      <c r="H591" s="827"/>
      <c r="I591" s="827"/>
      <c r="J591" s="827"/>
      <c r="K591" s="827"/>
    </row>
    <row r="592" spans="1:11">
      <c r="A592" s="827"/>
      <c r="B592" s="827"/>
      <c r="C592" s="827"/>
      <c r="D592" s="827"/>
      <c r="E592" s="827"/>
      <c r="F592" s="827"/>
      <c r="G592" s="827"/>
      <c r="H592" s="827"/>
      <c r="I592" s="827"/>
      <c r="J592" s="827"/>
      <c r="K592" s="827"/>
    </row>
    <row r="593" spans="1:11">
      <c r="A593" s="827"/>
      <c r="B593" s="827"/>
      <c r="C593" s="827"/>
      <c r="D593" s="827"/>
      <c r="E593" s="827"/>
      <c r="F593" s="827"/>
      <c r="G593" s="827"/>
      <c r="H593" s="827"/>
      <c r="I593" s="827"/>
      <c r="J593" s="827"/>
      <c r="K593" s="827"/>
    </row>
    <row r="594" spans="1:11">
      <c r="A594" s="827"/>
      <c r="B594" s="827"/>
      <c r="C594" s="827"/>
      <c r="D594" s="827"/>
      <c r="E594" s="827"/>
      <c r="F594" s="827"/>
      <c r="G594" s="827"/>
      <c r="H594" s="827"/>
      <c r="I594" s="827"/>
      <c r="J594" s="827"/>
      <c r="K594" s="827"/>
    </row>
    <row r="595" spans="1:11">
      <c r="A595" s="827"/>
      <c r="B595" s="827"/>
      <c r="C595" s="827"/>
      <c r="D595" s="827"/>
      <c r="E595" s="827"/>
      <c r="F595" s="827"/>
      <c r="G595" s="827"/>
      <c r="H595" s="827"/>
      <c r="I595" s="827"/>
      <c r="J595" s="827"/>
      <c r="K595" s="827"/>
    </row>
    <row r="596" spans="1:11">
      <c r="A596" s="827"/>
      <c r="B596" s="827"/>
      <c r="C596" s="827"/>
      <c r="D596" s="827"/>
      <c r="E596" s="827"/>
      <c r="F596" s="827"/>
      <c r="G596" s="827"/>
      <c r="H596" s="827"/>
      <c r="I596" s="827"/>
      <c r="J596" s="827"/>
      <c r="K596" s="827"/>
    </row>
    <row r="597" spans="1:11">
      <c r="A597" s="827"/>
      <c r="B597" s="827"/>
      <c r="C597" s="827"/>
      <c r="D597" s="827"/>
      <c r="E597" s="827"/>
      <c r="F597" s="827"/>
      <c r="G597" s="827"/>
      <c r="H597" s="827"/>
      <c r="I597" s="827"/>
      <c r="J597" s="827"/>
      <c r="K597" s="827"/>
    </row>
    <row r="598" spans="1:11">
      <c r="A598" s="827"/>
      <c r="B598" s="827"/>
      <c r="C598" s="827"/>
      <c r="D598" s="827"/>
      <c r="E598" s="827"/>
      <c r="F598" s="827"/>
      <c r="G598" s="827"/>
      <c r="H598" s="827"/>
      <c r="I598" s="827"/>
      <c r="J598" s="827"/>
      <c r="K598" s="827"/>
    </row>
    <row r="599" spans="1:11">
      <c r="A599" s="827"/>
      <c r="B599" s="827"/>
      <c r="C599" s="827"/>
      <c r="D599" s="827"/>
      <c r="E599" s="827"/>
      <c r="F599" s="827"/>
      <c r="G599" s="827"/>
      <c r="H599" s="827"/>
      <c r="I599" s="827"/>
      <c r="J599" s="827"/>
      <c r="K599" s="827"/>
    </row>
    <row r="600" spans="1:11">
      <c r="A600" s="827"/>
      <c r="B600" s="827"/>
      <c r="C600" s="827"/>
      <c r="D600" s="827"/>
      <c r="E600" s="827"/>
      <c r="F600" s="827"/>
      <c r="G600" s="827"/>
      <c r="H600" s="827"/>
      <c r="I600" s="827"/>
      <c r="J600" s="827"/>
      <c r="K600" s="827"/>
    </row>
    <row r="601" spans="1:11">
      <c r="A601" s="827"/>
      <c r="B601" s="827"/>
      <c r="C601" s="827"/>
      <c r="D601" s="827"/>
      <c r="E601" s="827"/>
      <c r="F601" s="827"/>
      <c r="G601" s="827"/>
      <c r="H601" s="827"/>
      <c r="I601" s="827"/>
      <c r="J601" s="827"/>
      <c r="K601" s="827"/>
    </row>
    <row r="602" spans="1:11">
      <c r="A602" s="827"/>
      <c r="B602" s="827"/>
      <c r="C602" s="827"/>
      <c r="D602" s="827"/>
      <c r="E602" s="827"/>
      <c r="F602" s="827"/>
      <c r="G602" s="827"/>
      <c r="H602" s="827"/>
      <c r="I602" s="827"/>
      <c r="J602" s="827"/>
      <c r="K602" s="827"/>
    </row>
    <row r="603" spans="1:11">
      <c r="A603" s="827"/>
      <c r="B603" s="827"/>
      <c r="C603" s="827"/>
      <c r="D603" s="827"/>
      <c r="E603" s="827"/>
      <c r="F603" s="827"/>
      <c r="G603" s="827"/>
      <c r="H603" s="827"/>
      <c r="I603" s="827"/>
      <c r="J603" s="827"/>
      <c r="K603" s="827"/>
    </row>
    <row r="604" spans="1:11">
      <c r="A604" s="827"/>
      <c r="B604" s="827"/>
      <c r="C604" s="827"/>
      <c r="D604" s="827"/>
      <c r="E604" s="827"/>
      <c r="F604" s="827"/>
      <c r="G604" s="827"/>
      <c r="H604" s="827"/>
      <c r="I604" s="827"/>
      <c r="J604" s="827"/>
      <c r="K604" s="827"/>
    </row>
    <row r="605" spans="1:11">
      <c r="A605" s="827"/>
      <c r="B605" s="827"/>
      <c r="C605" s="827"/>
      <c r="D605" s="827"/>
      <c r="E605" s="827"/>
      <c r="F605" s="827"/>
      <c r="G605" s="827"/>
      <c r="H605" s="827"/>
      <c r="I605" s="827"/>
      <c r="J605" s="827"/>
      <c r="K605" s="827"/>
    </row>
    <row r="606" spans="1:11">
      <c r="A606" s="827"/>
      <c r="B606" s="827"/>
      <c r="C606" s="827"/>
      <c r="D606" s="827"/>
      <c r="E606" s="827"/>
      <c r="F606" s="827"/>
      <c r="G606" s="827"/>
      <c r="H606" s="827"/>
      <c r="I606" s="827"/>
      <c r="J606" s="827"/>
      <c r="K606" s="827"/>
    </row>
    <row r="607" spans="1:11">
      <c r="A607" s="827"/>
      <c r="B607" s="827"/>
      <c r="C607" s="827"/>
      <c r="D607" s="827"/>
      <c r="E607" s="827"/>
      <c r="F607" s="827"/>
      <c r="G607" s="827"/>
      <c r="H607" s="827"/>
      <c r="I607" s="827"/>
      <c r="J607" s="827"/>
      <c r="K607" s="827"/>
    </row>
    <row r="608" spans="1:11">
      <c r="A608" s="827"/>
      <c r="B608" s="827"/>
      <c r="C608" s="827"/>
      <c r="D608" s="827"/>
      <c r="E608" s="827"/>
      <c r="F608" s="827"/>
      <c r="G608" s="827"/>
      <c r="H608" s="827"/>
      <c r="I608" s="827"/>
      <c r="J608" s="827"/>
      <c r="K608" s="827"/>
    </row>
    <row r="609" spans="1:11">
      <c r="A609" s="827"/>
      <c r="B609" s="827"/>
      <c r="C609" s="827"/>
      <c r="D609" s="827"/>
      <c r="E609" s="827"/>
      <c r="F609" s="827"/>
      <c r="G609" s="827"/>
      <c r="H609" s="827"/>
      <c r="I609" s="827"/>
      <c r="J609" s="827"/>
      <c r="K609" s="827"/>
    </row>
    <row r="610" spans="1:11">
      <c r="A610" s="827"/>
      <c r="B610" s="827"/>
      <c r="C610" s="827"/>
      <c r="D610" s="827"/>
      <c r="E610" s="827"/>
      <c r="F610" s="827"/>
      <c r="G610" s="827"/>
      <c r="H610" s="827"/>
      <c r="I610" s="827"/>
      <c r="J610" s="827"/>
      <c r="K610" s="827"/>
    </row>
    <row r="611" spans="1:11">
      <c r="A611" s="827"/>
      <c r="B611" s="827"/>
      <c r="C611" s="827"/>
      <c r="D611" s="827"/>
      <c r="E611" s="827"/>
      <c r="F611" s="827"/>
      <c r="G611" s="827"/>
      <c r="H611" s="827"/>
      <c r="I611" s="827"/>
      <c r="J611" s="827"/>
      <c r="K611" s="827"/>
    </row>
    <row r="612" spans="1:11">
      <c r="A612" s="827"/>
      <c r="B612" s="827"/>
      <c r="C612" s="827"/>
      <c r="D612" s="827"/>
      <c r="E612" s="827"/>
      <c r="F612" s="827"/>
      <c r="G612" s="827"/>
      <c r="H612" s="827"/>
      <c r="I612" s="827"/>
      <c r="J612" s="827"/>
      <c r="K612" s="827"/>
    </row>
    <row r="613" spans="1:11">
      <c r="A613" s="827"/>
      <c r="B613" s="827"/>
      <c r="C613" s="827"/>
      <c r="D613" s="827"/>
      <c r="E613" s="827"/>
      <c r="F613" s="827"/>
      <c r="G613" s="827"/>
      <c r="H613" s="827"/>
      <c r="I613" s="827"/>
      <c r="J613" s="827"/>
      <c r="K613" s="827"/>
    </row>
    <row r="614" spans="1:11">
      <c r="A614" s="827"/>
      <c r="B614" s="827"/>
      <c r="C614" s="827"/>
      <c r="D614" s="827"/>
      <c r="E614" s="827"/>
      <c r="F614" s="827"/>
      <c r="G614" s="827"/>
      <c r="H614" s="827"/>
      <c r="I614" s="827"/>
      <c r="J614" s="827"/>
      <c r="K614" s="827"/>
    </row>
    <row r="615" spans="1:11">
      <c r="A615" s="827"/>
      <c r="B615" s="827"/>
      <c r="C615" s="827"/>
      <c r="D615" s="827"/>
      <c r="E615" s="827"/>
      <c r="F615" s="827"/>
      <c r="G615" s="827"/>
      <c r="H615" s="827"/>
      <c r="I615" s="827"/>
      <c r="J615" s="827"/>
      <c r="K615" s="827"/>
    </row>
    <row r="616" spans="1:11">
      <c r="A616" s="827"/>
      <c r="B616" s="827"/>
      <c r="C616" s="827"/>
      <c r="D616" s="827"/>
      <c r="E616" s="827"/>
      <c r="F616" s="827"/>
      <c r="G616" s="827"/>
      <c r="H616" s="827"/>
      <c r="I616" s="827"/>
      <c r="J616" s="827"/>
      <c r="K616" s="827"/>
    </row>
    <row r="617" spans="1:11">
      <c r="A617" s="827"/>
      <c r="B617" s="827"/>
      <c r="C617" s="827"/>
      <c r="D617" s="827"/>
      <c r="E617" s="827"/>
      <c r="F617" s="827"/>
      <c r="G617" s="827"/>
      <c r="H617" s="827"/>
      <c r="I617" s="827"/>
      <c r="J617" s="827"/>
      <c r="K617" s="827"/>
    </row>
    <row r="618" spans="1:11">
      <c r="A618" s="827"/>
      <c r="B618" s="827"/>
      <c r="C618" s="827"/>
      <c r="D618" s="827"/>
      <c r="E618" s="827"/>
      <c r="F618" s="827"/>
      <c r="G618" s="827"/>
      <c r="H618" s="827"/>
      <c r="I618" s="827"/>
      <c r="J618" s="827"/>
      <c r="K618" s="827"/>
    </row>
    <row r="619" spans="1:11">
      <c r="A619" s="827"/>
      <c r="B619" s="827"/>
      <c r="C619" s="827"/>
      <c r="D619" s="827"/>
      <c r="E619" s="827"/>
      <c r="F619" s="827"/>
      <c r="G619" s="827"/>
      <c r="H619" s="827"/>
      <c r="I619" s="827"/>
      <c r="J619" s="827"/>
      <c r="K619" s="827"/>
    </row>
    <row r="620" spans="1:11">
      <c r="A620" s="827"/>
      <c r="B620" s="827"/>
      <c r="C620" s="827"/>
      <c r="D620" s="827"/>
      <c r="E620" s="827"/>
      <c r="F620" s="827"/>
      <c r="G620" s="827"/>
      <c r="H620" s="827"/>
      <c r="I620" s="827"/>
      <c r="J620" s="827"/>
      <c r="K620" s="827"/>
    </row>
    <row r="621" spans="1:11">
      <c r="A621" s="827"/>
      <c r="B621" s="827"/>
      <c r="C621" s="827"/>
      <c r="D621" s="827"/>
      <c r="E621" s="827"/>
      <c r="F621" s="827"/>
      <c r="G621" s="827"/>
      <c r="H621" s="827"/>
      <c r="I621" s="827"/>
      <c r="J621" s="827"/>
      <c r="K621" s="827"/>
    </row>
    <row r="622" spans="1:11">
      <c r="A622" s="827"/>
      <c r="B622" s="827"/>
      <c r="C622" s="827"/>
      <c r="D622" s="827"/>
      <c r="E622" s="827"/>
      <c r="F622" s="827"/>
      <c r="G622" s="827"/>
      <c r="H622" s="827"/>
      <c r="I622" s="827"/>
      <c r="J622" s="827"/>
      <c r="K622" s="827"/>
    </row>
    <row r="623" spans="1:11">
      <c r="A623" s="827"/>
      <c r="B623" s="827"/>
      <c r="C623" s="827"/>
      <c r="D623" s="827"/>
      <c r="E623" s="827"/>
      <c r="F623" s="827"/>
      <c r="G623" s="827"/>
      <c r="H623" s="827"/>
      <c r="I623" s="827"/>
      <c r="J623" s="827"/>
      <c r="K623" s="827"/>
    </row>
    <row r="624" spans="1:11">
      <c r="A624" s="827"/>
      <c r="B624" s="827"/>
      <c r="C624" s="827"/>
      <c r="D624" s="827"/>
      <c r="E624" s="827"/>
      <c r="F624" s="827"/>
      <c r="G624" s="827"/>
      <c r="H624" s="827"/>
      <c r="I624" s="827"/>
      <c r="J624" s="827"/>
      <c r="K624" s="827"/>
    </row>
    <row r="625" spans="1:11">
      <c r="A625" s="827"/>
      <c r="B625" s="827"/>
      <c r="C625" s="827"/>
      <c r="D625" s="827"/>
      <c r="E625" s="827"/>
      <c r="F625" s="827"/>
      <c r="G625" s="827"/>
      <c r="H625" s="827"/>
      <c r="I625" s="827"/>
      <c r="J625" s="827"/>
      <c r="K625" s="827"/>
    </row>
    <row r="626" spans="1:11">
      <c r="A626" s="827"/>
      <c r="B626" s="827"/>
      <c r="C626" s="827"/>
      <c r="D626" s="827"/>
      <c r="E626" s="827"/>
      <c r="F626" s="827"/>
      <c r="G626" s="827"/>
      <c r="H626" s="827"/>
      <c r="I626" s="827"/>
      <c r="J626" s="827"/>
      <c r="K626" s="827"/>
    </row>
    <row r="627" spans="1:11">
      <c r="A627" s="827"/>
      <c r="B627" s="827"/>
      <c r="C627" s="827"/>
      <c r="D627" s="827"/>
      <c r="E627" s="827"/>
      <c r="F627" s="827"/>
      <c r="G627" s="827"/>
      <c r="H627" s="827"/>
      <c r="I627" s="827"/>
      <c r="J627" s="827"/>
      <c r="K627" s="827"/>
    </row>
    <row r="628" spans="1:11">
      <c r="A628" s="827"/>
      <c r="B628" s="827"/>
      <c r="C628" s="827"/>
      <c r="D628" s="827"/>
      <c r="E628" s="827"/>
      <c r="F628" s="827"/>
      <c r="G628" s="827"/>
      <c r="H628" s="827"/>
      <c r="I628" s="827"/>
      <c r="J628" s="827"/>
      <c r="K628" s="827"/>
    </row>
    <row r="629" spans="1:11">
      <c r="A629" s="827"/>
      <c r="B629" s="827"/>
      <c r="C629" s="827"/>
      <c r="D629" s="827"/>
      <c r="E629" s="827"/>
      <c r="F629" s="827"/>
      <c r="G629" s="827"/>
      <c r="H629" s="827"/>
      <c r="I629" s="827"/>
      <c r="J629" s="827"/>
      <c r="K629" s="827"/>
    </row>
    <row r="630" spans="1:11">
      <c r="A630" s="827"/>
      <c r="B630" s="827"/>
      <c r="C630" s="827"/>
      <c r="D630" s="827"/>
      <c r="E630" s="827"/>
      <c r="F630" s="827"/>
      <c r="G630" s="827"/>
      <c r="H630" s="827"/>
      <c r="I630" s="827"/>
      <c r="J630" s="827"/>
      <c r="K630" s="827"/>
    </row>
    <row r="631" spans="1:11">
      <c r="A631" s="827"/>
      <c r="B631" s="827"/>
      <c r="C631" s="827"/>
      <c r="D631" s="827"/>
      <c r="E631" s="827"/>
      <c r="F631" s="827"/>
      <c r="G631" s="827"/>
      <c r="H631" s="827"/>
      <c r="I631" s="827"/>
      <c r="J631" s="827"/>
      <c r="K631" s="827"/>
    </row>
    <row r="632" spans="1:11">
      <c r="A632" s="827"/>
      <c r="B632" s="827"/>
      <c r="C632" s="827"/>
      <c r="D632" s="827"/>
      <c r="E632" s="827"/>
      <c r="F632" s="827"/>
      <c r="G632" s="827"/>
      <c r="H632" s="827"/>
      <c r="I632" s="827"/>
      <c r="J632" s="827"/>
      <c r="K632" s="827"/>
    </row>
    <row r="633" spans="1:11">
      <c r="A633" s="827"/>
      <c r="B633" s="827"/>
      <c r="C633" s="827"/>
      <c r="D633" s="827"/>
      <c r="E633" s="827"/>
      <c r="F633" s="827"/>
      <c r="G633" s="827"/>
      <c r="H633" s="827"/>
      <c r="I633" s="827"/>
      <c r="J633" s="827"/>
      <c r="K633" s="827"/>
    </row>
    <row r="634" spans="1:11">
      <c r="A634" s="827"/>
      <c r="B634" s="827"/>
      <c r="C634" s="827"/>
      <c r="D634" s="827"/>
      <c r="E634" s="827"/>
      <c r="F634" s="827"/>
      <c r="G634" s="827"/>
      <c r="H634" s="827"/>
      <c r="I634" s="827"/>
      <c r="J634" s="827"/>
      <c r="K634" s="827"/>
    </row>
    <row r="635" spans="1:11">
      <c r="A635" s="827"/>
      <c r="B635" s="827"/>
      <c r="C635" s="827"/>
      <c r="D635" s="827"/>
      <c r="E635" s="827"/>
      <c r="F635" s="827"/>
      <c r="G635" s="827"/>
      <c r="H635" s="827"/>
      <c r="I635" s="827"/>
      <c r="J635" s="827"/>
      <c r="K635" s="827"/>
    </row>
    <row r="636" spans="1:11">
      <c r="A636" s="827"/>
      <c r="B636" s="827"/>
      <c r="C636" s="827"/>
      <c r="D636" s="827"/>
      <c r="E636" s="827"/>
      <c r="F636" s="827"/>
      <c r="G636" s="827"/>
      <c r="H636" s="827"/>
      <c r="I636" s="827"/>
      <c r="J636" s="827"/>
      <c r="K636" s="827"/>
    </row>
    <row r="637" spans="1:11">
      <c r="A637" s="827"/>
      <c r="B637" s="827"/>
      <c r="C637" s="827"/>
      <c r="D637" s="827"/>
      <c r="E637" s="827"/>
      <c r="F637" s="827"/>
      <c r="G637" s="827"/>
      <c r="H637" s="827"/>
      <c r="I637" s="827"/>
      <c r="J637" s="827"/>
      <c r="K637" s="827"/>
    </row>
    <row r="638" spans="1:11">
      <c r="A638" s="827"/>
      <c r="B638" s="827"/>
      <c r="C638" s="827"/>
      <c r="D638" s="827"/>
      <c r="E638" s="827"/>
      <c r="F638" s="827"/>
      <c r="G638" s="827"/>
      <c r="H638" s="827"/>
      <c r="I638" s="827"/>
      <c r="J638" s="827"/>
      <c r="K638" s="827"/>
    </row>
    <row r="639" spans="1:11">
      <c r="A639" s="827"/>
      <c r="B639" s="827"/>
      <c r="C639" s="827"/>
      <c r="D639" s="827"/>
      <c r="E639" s="827"/>
      <c r="F639" s="827"/>
      <c r="G639" s="827"/>
      <c r="H639" s="827"/>
      <c r="I639" s="827"/>
      <c r="J639" s="827"/>
      <c r="K639" s="827"/>
    </row>
    <row r="640" spans="1:11">
      <c r="A640" s="827"/>
      <c r="B640" s="827"/>
      <c r="C640" s="827"/>
      <c r="D640" s="827"/>
      <c r="E640" s="827"/>
      <c r="F640" s="827"/>
      <c r="G640" s="827"/>
      <c r="H640" s="827"/>
      <c r="I640" s="827"/>
      <c r="J640" s="827"/>
      <c r="K640" s="827"/>
    </row>
    <row r="641" spans="1:11">
      <c r="A641" s="827"/>
      <c r="B641" s="827"/>
      <c r="C641" s="827"/>
      <c r="D641" s="827"/>
      <c r="E641" s="827"/>
      <c r="F641" s="827"/>
      <c r="G641" s="827"/>
      <c r="H641" s="827"/>
      <c r="I641" s="827"/>
      <c r="J641" s="827"/>
      <c r="K641" s="827"/>
    </row>
    <row r="642" spans="1:11">
      <c r="A642" s="827"/>
      <c r="B642" s="827"/>
      <c r="C642" s="827"/>
      <c r="D642" s="827"/>
      <c r="E642" s="827"/>
      <c r="F642" s="827"/>
      <c r="G642" s="827"/>
      <c r="H642" s="827"/>
      <c r="I642" s="827"/>
      <c r="J642" s="827"/>
      <c r="K642" s="827"/>
    </row>
    <row r="643" spans="1:11">
      <c r="A643" s="827"/>
      <c r="B643" s="827"/>
      <c r="C643" s="827"/>
      <c r="D643" s="827"/>
      <c r="E643" s="827"/>
      <c r="F643" s="827"/>
      <c r="G643" s="827"/>
      <c r="H643" s="827"/>
      <c r="I643" s="827"/>
      <c r="J643" s="827"/>
      <c r="K643" s="827"/>
    </row>
    <row r="644" spans="1:11">
      <c r="A644" s="827"/>
      <c r="B644" s="827"/>
      <c r="C644" s="827"/>
      <c r="D644" s="827"/>
      <c r="E644" s="827"/>
      <c r="F644" s="827"/>
      <c r="G644" s="827"/>
      <c r="H644" s="827"/>
      <c r="I644" s="827"/>
      <c r="J644" s="827"/>
      <c r="K644" s="827"/>
    </row>
    <row r="645" spans="1:11">
      <c r="A645" s="827"/>
      <c r="B645" s="827"/>
      <c r="C645" s="827"/>
      <c r="D645" s="827"/>
      <c r="E645" s="827"/>
      <c r="F645" s="827"/>
      <c r="G645" s="827"/>
      <c r="H645" s="827"/>
      <c r="I645" s="827"/>
      <c r="J645" s="827"/>
      <c r="K645" s="827"/>
    </row>
    <row r="646" spans="1:11">
      <c r="A646" s="827"/>
      <c r="B646" s="827"/>
      <c r="C646" s="827"/>
      <c r="D646" s="827"/>
      <c r="E646" s="827"/>
      <c r="F646" s="827"/>
      <c r="G646" s="827"/>
      <c r="H646" s="827"/>
      <c r="I646" s="827"/>
      <c r="J646" s="827"/>
      <c r="K646" s="827"/>
    </row>
    <row r="647" spans="1:11">
      <c r="A647" s="827"/>
      <c r="B647" s="827"/>
      <c r="C647" s="827"/>
      <c r="D647" s="827"/>
      <c r="E647" s="827"/>
      <c r="F647" s="827"/>
      <c r="G647" s="827"/>
      <c r="H647" s="827"/>
      <c r="I647" s="827"/>
      <c r="J647" s="827"/>
      <c r="K647" s="827"/>
    </row>
    <row r="648" spans="1:11">
      <c r="A648" s="827"/>
      <c r="B648" s="827"/>
      <c r="C648" s="827"/>
      <c r="D648" s="827"/>
      <c r="E648" s="827"/>
      <c r="F648" s="827"/>
      <c r="G648" s="827"/>
      <c r="H648" s="827"/>
      <c r="I648" s="827"/>
      <c r="J648" s="827"/>
      <c r="K648" s="827"/>
    </row>
    <row r="649" spans="1:11">
      <c r="A649" s="827"/>
      <c r="B649" s="827"/>
      <c r="C649" s="827"/>
      <c r="D649" s="827"/>
      <c r="E649" s="827"/>
      <c r="F649" s="827"/>
      <c r="G649" s="827"/>
      <c r="H649" s="827"/>
      <c r="I649" s="827"/>
      <c r="J649" s="827"/>
      <c r="K649" s="827"/>
    </row>
    <row r="650" spans="1:11">
      <c r="A650" s="827"/>
      <c r="B650" s="827"/>
      <c r="C650" s="827"/>
      <c r="D650" s="827"/>
      <c r="E650" s="827"/>
      <c r="F650" s="827"/>
      <c r="G650" s="827"/>
      <c r="H650" s="827"/>
      <c r="I650" s="827"/>
      <c r="J650" s="827"/>
      <c r="K650" s="827"/>
    </row>
    <row r="651" spans="1:11">
      <c r="A651" s="827"/>
      <c r="B651" s="827"/>
      <c r="C651" s="827"/>
      <c r="D651" s="827"/>
      <c r="E651" s="827"/>
      <c r="F651" s="827"/>
      <c r="G651" s="827"/>
      <c r="H651" s="827"/>
      <c r="I651" s="827"/>
      <c r="J651" s="827"/>
      <c r="K651" s="827"/>
    </row>
    <row r="652" spans="1:11">
      <c r="A652" s="827"/>
      <c r="B652" s="827"/>
      <c r="C652" s="827"/>
      <c r="D652" s="827"/>
      <c r="E652" s="827"/>
      <c r="F652" s="827"/>
      <c r="G652" s="827"/>
      <c r="H652" s="827"/>
      <c r="I652" s="827"/>
      <c r="J652" s="827"/>
      <c r="K652" s="827"/>
    </row>
    <row r="653" spans="1:11">
      <c r="A653" s="827"/>
      <c r="B653" s="827"/>
      <c r="C653" s="827"/>
      <c r="D653" s="827"/>
      <c r="E653" s="827"/>
      <c r="F653" s="827"/>
      <c r="G653" s="827"/>
      <c r="H653" s="827"/>
      <c r="I653" s="827"/>
      <c r="J653" s="827"/>
      <c r="K653" s="827"/>
    </row>
    <row r="654" spans="1:11">
      <c r="A654" s="827"/>
      <c r="B654" s="827"/>
      <c r="C654" s="827"/>
      <c r="D654" s="827"/>
      <c r="E654" s="827"/>
      <c r="F654" s="827"/>
      <c r="G654" s="827"/>
      <c r="H654" s="827"/>
      <c r="I654" s="827"/>
      <c r="J654" s="827"/>
      <c r="K654" s="827"/>
    </row>
    <row r="655" spans="1:11">
      <c r="A655" s="827"/>
      <c r="B655" s="827"/>
      <c r="C655" s="827"/>
      <c r="D655" s="827"/>
      <c r="E655" s="827"/>
      <c r="F655" s="827"/>
      <c r="G655" s="827"/>
      <c r="H655" s="827"/>
      <c r="I655" s="827"/>
      <c r="J655" s="827"/>
      <c r="K655" s="827"/>
    </row>
    <row r="656" spans="1:11">
      <c r="A656" s="827"/>
      <c r="B656" s="827"/>
      <c r="C656" s="827"/>
      <c r="D656" s="827"/>
      <c r="E656" s="827"/>
      <c r="F656" s="827"/>
      <c r="G656" s="827"/>
      <c r="H656" s="827"/>
      <c r="I656" s="827"/>
      <c r="J656" s="827"/>
      <c r="K656" s="827"/>
    </row>
    <row r="657" spans="1:11">
      <c r="A657" s="827"/>
      <c r="B657" s="827"/>
      <c r="C657" s="827"/>
      <c r="D657" s="827"/>
      <c r="E657" s="827"/>
      <c r="F657" s="827"/>
      <c r="G657" s="827"/>
      <c r="H657" s="827"/>
      <c r="I657" s="827"/>
      <c r="J657" s="827"/>
      <c r="K657" s="827"/>
    </row>
    <row r="658" spans="1:11">
      <c r="A658" s="827"/>
      <c r="B658" s="827"/>
      <c r="C658" s="827"/>
      <c r="D658" s="827"/>
      <c r="E658" s="827"/>
      <c r="F658" s="827"/>
      <c r="G658" s="827"/>
      <c r="H658" s="827"/>
      <c r="I658" s="827"/>
      <c r="J658" s="827"/>
      <c r="K658" s="827"/>
    </row>
    <row r="659" spans="1:11">
      <c r="A659" s="827"/>
      <c r="B659" s="827"/>
      <c r="C659" s="827"/>
      <c r="D659" s="827"/>
      <c r="E659" s="827"/>
      <c r="F659" s="827"/>
      <c r="G659" s="827"/>
      <c r="H659" s="827"/>
      <c r="I659" s="827"/>
      <c r="J659" s="827"/>
      <c r="K659" s="827"/>
    </row>
    <row r="660" spans="1:11">
      <c r="A660" s="827"/>
      <c r="B660" s="827"/>
      <c r="C660" s="827"/>
      <c r="D660" s="827"/>
      <c r="E660" s="827"/>
      <c r="F660" s="827"/>
      <c r="G660" s="827"/>
      <c r="H660" s="827"/>
      <c r="I660" s="827"/>
      <c r="J660" s="827"/>
      <c r="K660" s="827"/>
    </row>
    <row r="661" spans="1:11">
      <c r="A661" s="827"/>
      <c r="B661" s="827"/>
      <c r="C661" s="827"/>
      <c r="D661" s="827"/>
      <c r="E661" s="827"/>
      <c r="F661" s="827"/>
      <c r="G661" s="827"/>
      <c r="H661" s="827"/>
      <c r="I661" s="827"/>
      <c r="J661" s="827"/>
      <c r="K661" s="827"/>
    </row>
    <row r="662" spans="1:11">
      <c r="A662" s="827"/>
      <c r="B662" s="827"/>
      <c r="C662" s="827"/>
      <c r="D662" s="827"/>
      <c r="E662" s="827"/>
      <c r="F662" s="827"/>
      <c r="G662" s="827"/>
      <c r="H662" s="827"/>
      <c r="I662" s="827"/>
      <c r="J662" s="827"/>
      <c r="K662" s="827"/>
    </row>
    <row r="663" spans="1:11">
      <c r="A663" s="827"/>
      <c r="B663" s="827"/>
      <c r="C663" s="827"/>
      <c r="D663" s="827"/>
      <c r="E663" s="827"/>
      <c r="F663" s="827"/>
      <c r="G663" s="827"/>
      <c r="H663" s="827"/>
      <c r="I663" s="827"/>
      <c r="J663" s="827"/>
      <c r="K663" s="827"/>
    </row>
    <row r="664" spans="1:11">
      <c r="A664" s="827"/>
      <c r="B664" s="827"/>
      <c r="C664" s="827"/>
      <c r="D664" s="827"/>
      <c r="E664" s="827"/>
      <c r="F664" s="827"/>
      <c r="G664" s="827"/>
      <c r="H664" s="827"/>
      <c r="I664" s="827"/>
      <c r="J664" s="827"/>
      <c r="K664" s="827"/>
    </row>
    <row r="665" spans="1:11">
      <c r="A665" s="827"/>
      <c r="B665" s="827"/>
      <c r="C665" s="827"/>
      <c r="D665" s="827"/>
      <c r="E665" s="827"/>
      <c r="F665" s="827"/>
      <c r="G665" s="827"/>
      <c r="H665" s="827"/>
      <c r="I665" s="827"/>
      <c r="J665" s="827"/>
      <c r="K665" s="827"/>
    </row>
    <row r="666" spans="1:11">
      <c r="A666" s="827"/>
      <c r="B666" s="827"/>
      <c r="C666" s="827"/>
      <c r="D666" s="827"/>
      <c r="E666" s="827"/>
      <c r="F666" s="827"/>
      <c r="G666" s="827"/>
      <c r="H666" s="827"/>
      <c r="I666" s="827"/>
      <c r="J666" s="827"/>
      <c r="K666" s="827"/>
    </row>
    <row r="667" spans="1:11">
      <c r="A667" s="827"/>
      <c r="B667" s="827"/>
      <c r="C667" s="827"/>
      <c r="D667" s="827"/>
      <c r="E667" s="827"/>
      <c r="F667" s="827"/>
      <c r="G667" s="827"/>
      <c r="H667" s="827"/>
      <c r="I667" s="827"/>
      <c r="J667" s="827"/>
      <c r="K667" s="827"/>
    </row>
    <row r="668" spans="1:11">
      <c r="A668" s="827"/>
      <c r="B668" s="827"/>
      <c r="C668" s="827"/>
      <c r="D668" s="827"/>
      <c r="E668" s="827"/>
      <c r="F668" s="827"/>
      <c r="G668" s="827"/>
      <c r="H668" s="827"/>
      <c r="I668" s="827"/>
      <c r="J668" s="827"/>
      <c r="K668" s="827"/>
    </row>
    <row r="669" spans="1:11">
      <c r="A669" s="827"/>
      <c r="B669" s="827"/>
      <c r="C669" s="827"/>
      <c r="D669" s="827"/>
      <c r="E669" s="827"/>
      <c r="F669" s="827"/>
      <c r="G669" s="827"/>
      <c r="H669" s="827"/>
      <c r="I669" s="827"/>
      <c r="J669" s="827"/>
      <c r="K669" s="827"/>
    </row>
    <row r="670" spans="1:11">
      <c r="A670" s="827"/>
      <c r="B670" s="827"/>
      <c r="C670" s="827"/>
      <c r="D670" s="827"/>
      <c r="E670" s="827"/>
      <c r="F670" s="827"/>
      <c r="G670" s="827"/>
      <c r="H670" s="827"/>
      <c r="I670" s="827"/>
      <c r="J670" s="827"/>
      <c r="K670" s="827"/>
    </row>
    <row r="671" spans="1:11">
      <c r="A671" s="827"/>
      <c r="B671" s="827"/>
      <c r="C671" s="827"/>
      <c r="D671" s="827"/>
      <c r="E671" s="827"/>
      <c r="F671" s="827"/>
      <c r="G671" s="827"/>
      <c r="H671" s="827"/>
      <c r="I671" s="827"/>
      <c r="J671" s="827"/>
      <c r="K671" s="827"/>
    </row>
    <row r="672" spans="1:11">
      <c r="A672" s="827"/>
      <c r="B672" s="827"/>
      <c r="C672" s="827"/>
      <c r="D672" s="827"/>
      <c r="E672" s="827"/>
      <c r="F672" s="827"/>
      <c r="G672" s="827"/>
      <c r="H672" s="827"/>
      <c r="I672" s="827"/>
      <c r="J672" s="827"/>
      <c r="K672" s="827"/>
    </row>
    <row r="673" spans="1:11">
      <c r="A673" s="827"/>
      <c r="B673" s="827"/>
      <c r="C673" s="827"/>
      <c r="D673" s="827"/>
      <c r="E673" s="827"/>
      <c r="F673" s="827"/>
      <c r="G673" s="827"/>
      <c r="H673" s="827"/>
      <c r="I673" s="827"/>
      <c r="J673" s="827"/>
      <c r="K673" s="827"/>
    </row>
    <row r="674" spans="1:11">
      <c r="A674" s="827"/>
      <c r="B674" s="827"/>
      <c r="C674" s="827"/>
      <c r="D674" s="827"/>
      <c r="E674" s="827"/>
      <c r="F674" s="827"/>
      <c r="G674" s="827"/>
      <c r="H674" s="827"/>
      <c r="I674" s="827"/>
      <c r="J674" s="827"/>
      <c r="K674" s="827"/>
    </row>
    <row r="675" spans="1:11">
      <c r="A675" s="827"/>
      <c r="B675" s="827"/>
      <c r="C675" s="827"/>
      <c r="D675" s="827"/>
      <c r="E675" s="827"/>
      <c r="F675" s="827"/>
      <c r="G675" s="827"/>
      <c r="H675" s="827"/>
      <c r="I675" s="827"/>
      <c r="J675" s="827"/>
      <c r="K675" s="827"/>
    </row>
    <row r="676" spans="1:11">
      <c r="A676" s="827"/>
      <c r="B676" s="827"/>
      <c r="C676" s="827"/>
      <c r="D676" s="827"/>
      <c r="E676" s="827"/>
      <c r="F676" s="827"/>
      <c r="G676" s="827"/>
      <c r="H676" s="827"/>
      <c r="I676" s="827"/>
      <c r="J676" s="827"/>
      <c r="K676" s="827"/>
    </row>
    <row r="677" spans="1:11">
      <c r="A677" s="827"/>
      <c r="B677" s="827"/>
      <c r="C677" s="827"/>
      <c r="D677" s="827"/>
      <c r="E677" s="827"/>
      <c r="F677" s="827"/>
      <c r="G677" s="827"/>
      <c r="H677" s="827"/>
      <c r="I677" s="827"/>
      <c r="J677" s="827"/>
      <c r="K677" s="827"/>
    </row>
    <row r="678" spans="1:11">
      <c r="A678" s="827"/>
      <c r="B678" s="827"/>
      <c r="C678" s="827"/>
      <c r="D678" s="827"/>
      <c r="E678" s="827"/>
      <c r="F678" s="827"/>
      <c r="G678" s="827"/>
      <c r="H678" s="827"/>
      <c r="I678" s="827"/>
      <c r="J678" s="827"/>
      <c r="K678" s="827"/>
    </row>
    <row r="679" spans="1:11">
      <c r="A679" s="827"/>
      <c r="B679" s="827"/>
      <c r="C679" s="827"/>
      <c r="D679" s="827"/>
      <c r="E679" s="827"/>
      <c r="F679" s="827"/>
      <c r="G679" s="827"/>
      <c r="H679" s="827"/>
      <c r="I679" s="827"/>
      <c r="J679" s="827"/>
      <c r="K679" s="827"/>
    </row>
    <row r="680" spans="1:11">
      <c r="A680" s="827"/>
      <c r="B680" s="827"/>
      <c r="C680" s="827"/>
      <c r="D680" s="827"/>
      <c r="E680" s="827"/>
      <c r="F680" s="827"/>
      <c r="G680" s="827"/>
      <c r="H680" s="827"/>
      <c r="I680" s="827"/>
      <c r="J680" s="827"/>
      <c r="K680" s="827"/>
    </row>
    <row r="681" spans="1:11">
      <c r="A681" s="827"/>
      <c r="B681" s="827"/>
      <c r="C681" s="827"/>
      <c r="D681" s="827"/>
      <c r="E681" s="827"/>
      <c r="F681" s="827"/>
      <c r="G681" s="827"/>
      <c r="H681" s="827"/>
      <c r="I681" s="827"/>
      <c r="J681" s="827"/>
      <c r="K681" s="827"/>
    </row>
    <row r="682" spans="1:11">
      <c r="A682" s="827"/>
      <c r="B682" s="827"/>
      <c r="C682" s="827"/>
      <c r="D682" s="827"/>
      <c r="E682" s="827"/>
      <c r="F682" s="827"/>
      <c r="G682" s="827"/>
      <c r="H682" s="827"/>
      <c r="I682" s="827"/>
      <c r="J682" s="827"/>
      <c r="K682" s="827"/>
    </row>
    <row r="683" spans="1:11">
      <c r="A683" s="827"/>
      <c r="B683" s="827"/>
      <c r="C683" s="827"/>
      <c r="D683" s="827"/>
      <c r="E683" s="827"/>
      <c r="F683" s="827"/>
      <c r="G683" s="827"/>
      <c r="H683" s="827"/>
      <c r="I683" s="827"/>
      <c r="J683" s="827"/>
      <c r="K683" s="827"/>
    </row>
    <row r="684" spans="1:11">
      <c r="A684" s="827"/>
      <c r="B684" s="827"/>
      <c r="C684" s="827"/>
      <c r="D684" s="827"/>
      <c r="E684" s="827"/>
      <c r="F684" s="827"/>
      <c r="G684" s="827"/>
      <c r="H684" s="827"/>
      <c r="I684" s="827"/>
      <c r="J684" s="827"/>
      <c r="K684" s="827"/>
    </row>
    <row r="685" spans="1:11">
      <c r="A685" s="827"/>
      <c r="B685" s="827"/>
      <c r="C685" s="827"/>
      <c r="D685" s="827"/>
      <c r="E685" s="827"/>
      <c r="F685" s="827"/>
      <c r="G685" s="827"/>
      <c r="H685" s="827"/>
      <c r="I685" s="827"/>
      <c r="J685" s="827"/>
      <c r="K685" s="827"/>
    </row>
    <row r="686" spans="1:11">
      <c r="A686" s="827"/>
      <c r="B686" s="827"/>
      <c r="C686" s="827"/>
      <c r="D686" s="827"/>
      <c r="E686" s="827"/>
      <c r="F686" s="827"/>
      <c r="G686" s="827"/>
      <c r="H686" s="827"/>
      <c r="I686" s="827"/>
      <c r="J686" s="827"/>
      <c r="K686" s="827"/>
    </row>
    <row r="687" spans="1:11">
      <c r="A687" s="827"/>
      <c r="B687" s="827"/>
      <c r="C687" s="827"/>
      <c r="D687" s="827"/>
      <c r="E687" s="827"/>
      <c r="F687" s="827"/>
      <c r="G687" s="827"/>
      <c r="H687" s="827"/>
      <c r="I687" s="827"/>
      <c r="J687" s="827"/>
      <c r="K687" s="827"/>
    </row>
    <row r="688" spans="1:11">
      <c r="A688" s="827"/>
      <c r="B688" s="827"/>
      <c r="C688" s="827"/>
      <c r="D688" s="827"/>
      <c r="E688" s="827"/>
      <c r="F688" s="827"/>
      <c r="G688" s="827"/>
      <c r="H688" s="827"/>
      <c r="I688" s="827"/>
      <c r="J688" s="827"/>
      <c r="K688" s="827"/>
    </row>
    <row r="689" spans="1:11">
      <c r="A689" s="827"/>
      <c r="B689" s="827"/>
      <c r="C689" s="827"/>
      <c r="D689" s="827"/>
      <c r="E689" s="827"/>
      <c r="F689" s="827"/>
      <c r="G689" s="827"/>
      <c r="H689" s="827"/>
      <c r="I689" s="827"/>
      <c r="J689" s="827"/>
      <c r="K689" s="827"/>
    </row>
    <row r="690" spans="1:11">
      <c r="A690" s="827"/>
      <c r="B690" s="827"/>
      <c r="C690" s="827"/>
      <c r="D690" s="827"/>
      <c r="E690" s="827"/>
      <c r="F690" s="827"/>
      <c r="G690" s="827"/>
      <c r="H690" s="827"/>
      <c r="I690" s="827"/>
      <c r="J690" s="827"/>
      <c r="K690" s="827"/>
    </row>
    <row r="691" spans="1:11">
      <c r="A691" s="827"/>
      <c r="B691" s="827"/>
      <c r="C691" s="827"/>
      <c r="D691" s="827"/>
      <c r="E691" s="827"/>
      <c r="F691" s="827"/>
      <c r="G691" s="827"/>
      <c r="H691" s="827"/>
      <c r="I691" s="827"/>
      <c r="J691" s="827"/>
      <c r="K691" s="827"/>
    </row>
    <row r="692" spans="1:11">
      <c r="A692" s="827"/>
      <c r="B692" s="827"/>
      <c r="C692" s="827"/>
      <c r="D692" s="827"/>
      <c r="E692" s="827"/>
      <c r="F692" s="827"/>
      <c r="G692" s="827"/>
      <c r="H692" s="827"/>
      <c r="I692" s="827"/>
      <c r="J692" s="827"/>
      <c r="K692" s="827"/>
    </row>
    <row r="693" spans="1:11">
      <c r="A693" s="827"/>
      <c r="B693" s="827"/>
      <c r="C693" s="827"/>
      <c r="D693" s="827"/>
      <c r="E693" s="827"/>
      <c r="F693" s="827"/>
      <c r="G693" s="827"/>
      <c r="H693" s="827"/>
      <c r="I693" s="827"/>
      <c r="J693" s="827"/>
      <c r="K693" s="827"/>
    </row>
    <row r="694" spans="1:11">
      <c r="A694" s="827"/>
      <c r="B694" s="827"/>
      <c r="C694" s="827"/>
      <c r="D694" s="827"/>
      <c r="E694" s="827"/>
      <c r="F694" s="827"/>
      <c r="G694" s="827"/>
      <c r="H694" s="827"/>
      <c r="I694" s="827"/>
      <c r="J694" s="827"/>
      <c r="K694" s="827"/>
    </row>
    <row r="695" spans="1:11">
      <c r="A695" s="827"/>
      <c r="B695" s="827"/>
      <c r="C695" s="827"/>
      <c r="D695" s="827"/>
      <c r="E695" s="827"/>
      <c r="F695" s="827"/>
      <c r="G695" s="827"/>
      <c r="H695" s="827"/>
      <c r="I695" s="827"/>
      <c r="J695" s="827"/>
      <c r="K695" s="827"/>
    </row>
    <row r="696" spans="1:11">
      <c r="A696" s="827"/>
      <c r="B696" s="827"/>
      <c r="C696" s="827"/>
      <c r="D696" s="827"/>
      <c r="E696" s="827"/>
      <c r="F696" s="827"/>
      <c r="G696" s="827"/>
      <c r="H696" s="827"/>
      <c r="I696" s="827"/>
      <c r="J696" s="827"/>
      <c r="K696" s="827"/>
    </row>
    <row r="697" spans="1:11">
      <c r="A697" s="827"/>
      <c r="B697" s="827"/>
      <c r="C697" s="827"/>
      <c r="D697" s="827"/>
      <c r="E697" s="827"/>
      <c r="F697" s="827"/>
      <c r="G697" s="827"/>
      <c r="H697" s="827"/>
      <c r="I697" s="827"/>
      <c r="J697" s="827"/>
      <c r="K697" s="827"/>
    </row>
    <row r="698" spans="1:11">
      <c r="A698" s="827"/>
      <c r="B698" s="827"/>
      <c r="C698" s="827"/>
      <c r="D698" s="827"/>
      <c r="E698" s="827"/>
      <c r="F698" s="827"/>
      <c r="G698" s="827"/>
      <c r="H698" s="827"/>
      <c r="I698" s="827"/>
      <c r="J698" s="827"/>
      <c r="K698" s="827"/>
    </row>
    <row r="699" spans="1:11">
      <c r="A699" s="827"/>
      <c r="B699" s="827"/>
      <c r="C699" s="827"/>
      <c r="D699" s="827"/>
      <c r="E699" s="827"/>
      <c r="F699" s="827"/>
      <c r="G699" s="827"/>
      <c r="H699" s="827"/>
      <c r="I699" s="827"/>
      <c r="J699" s="827"/>
      <c r="K699" s="827"/>
    </row>
    <row r="700" spans="1:11">
      <c r="A700" s="827"/>
      <c r="B700" s="827"/>
      <c r="C700" s="827"/>
      <c r="D700" s="827"/>
      <c r="E700" s="827"/>
      <c r="F700" s="827"/>
      <c r="G700" s="827"/>
      <c r="H700" s="827"/>
      <c r="I700" s="827"/>
      <c r="J700" s="827"/>
      <c r="K700" s="827"/>
    </row>
    <row r="701" spans="1:11">
      <c r="A701" s="827"/>
      <c r="B701" s="827"/>
      <c r="C701" s="827"/>
      <c r="D701" s="827"/>
      <c r="E701" s="827"/>
      <c r="F701" s="827"/>
      <c r="G701" s="827"/>
      <c r="H701" s="827"/>
      <c r="I701" s="827"/>
      <c r="J701" s="827"/>
      <c r="K701" s="827"/>
    </row>
    <row r="702" spans="1:11">
      <c r="A702" s="827"/>
      <c r="B702" s="827"/>
      <c r="C702" s="827"/>
      <c r="D702" s="827"/>
      <c r="E702" s="827"/>
      <c r="F702" s="827"/>
      <c r="G702" s="827"/>
      <c r="H702" s="827"/>
      <c r="I702" s="827"/>
      <c r="J702" s="827"/>
      <c r="K702" s="827"/>
    </row>
    <row r="703" spans="1:11">
      <c r="A703" s="827"/>
      <c r="B703" s="827"/>
      <c r="C703" s="827"/>
      <c r="D703" s="827"/>
      <c r="E703" s="827"/>
      <c r="F703" s="827"/>
      <c r="G703" s="827"/>
      <c r="H703" s="827"/>
      <c r="I703" s="827"/>
      <c r="J703" s="827"/>
      <c r="K703" s="827"/>
    </row>
    <row r="704" spans="1:11">
      <c r="A704" s="827"/>
      <c r="B704" s="827"/>
      <c r="C704" s="827"/>
      <c r="D704" s="827"/>
      <c r="E704" s="827"/>
      <c r="F704" s="827"/>
      <c r="G704" s="827"/>
      <c r="H704" s="827"/>
      <c r="I704" s="827"/>
      <c r="J704" s="827"/>
      <c r="K704" s="827"/>
    </row>
    <row r="705" spans="1:11">
      <c r="A705" s="827"/>
      <c r="B705" s="827"/>
      <c r="C705" s="827"/>
      <c r="D705" s="827"/>
      <c r="E705" s="827"/>
      <c r="F705" s="827"/>
      <c r="G705" s="827"/>
      <c r="H705" s="827"/>
      <c r="I705" s="827"/>
      <c r="J705" s="827"/>
      <c r="K705" s="827"/>
    </row>
    <row r="706" spans="1:11">
      <c r="A706" s="827"/>
      <c r="B706" s="827"/>
      <c r="C706" s="827"/>
      <c r="D706" s="827"/>
      <c r="E706" s="827"/>
      <c r="F706" s="827"/>
      <c r="G706" s="827"/>
      <c r="H706" s="827"/>
      <c r="I706" s="827"/>
      <c r="J706" s="827"/>
      <c r="K706" s="827"/>
    </row>
    <row r="707" spans="1:11">
      <c r="A707" s="827"/>
      <c r="B707" s="827"/>
      <c r="C707" s="827"/>
      <c r="D707" s="827"/>
      <c r="E707" s="827"/>
      <c r="F707" s="827"/>
      <c r="G707" s="827"/>
      <c r="H707" s="827"/>
      <c r="I707" s="827"/>
      <c r="J707" s="827"/>
      <c r="K707" s="827"/>
    </row>
    <row r="708" spans="1:11">
      <c r="A708" s="827"/>
      <c r="B708" s="827"/>
      <c r="C708" s="827"/>
      <c r="D708" s="827"/>
      <c r="E708" s="827"/>
      <c r="F708" s="827"/>
      <c r="G708" s="827"/>
      <c r="H708" s="827"/>
      <c r="I708" s="827"/>
      <c r="J708" s="827"/>
      <c r="K708" s="827"/>
    </row>
    <row r="709" spans="1:11">
      <c r="A709" s="827"/>
      <c r="B709" s="827"/>
      <c r="C709" s="827"/>
      <c r="D709" s="827"/>
      <c r="E709" s="827"/>
      <c r="F709" s="827"/>
      <c r="G709" s="827"/>
      <c r="H709" s="827"/>
      <c r="I709" s="827"/>
      <c r="J709" s="827"/>
      <c r="K709" s="827"/>
    </row>
    <row r="710" spans="1:11">
      <c r="A710" s="827"/>
      <c r="B710" s="827"/>
      <c r="C710" s="827"/>
      <c r="D710" s="827"/>
      <c r="E710" s="827"/>
      <c r="F710" s="827"/>
      <c r="G710" s="827"/>
      <c r="H710" s="827"/>
      <c r="I710" s="827"/>
      <c r="J710" s="827"/>
      <c r="K710" s="827"/>
    </row>
    <row r="711" spans="1:11">
      <c r="A711" s="827"/>
      <c r="B711" s="827"/>
      <c r="C711" s="827"/>
      <c r="D711" s="827"/>
      <c r="E711" s="827"/>
      <c r="F711" s="827"/>
      <c r="G711" s="827"/>
      <c r="H711" s="827"/>
      <c r="I711" s="827"/>
      <c r="J711" s="827"/>
      <c r="K711" s="827"/>
    </row>
    <row r="712" spans="1:11">
      <c r="A712" s="827"/>
      <c r="B712" s="827"/>
      <c r="C712" s="827"/>
      <c r="D712" s="827"/>
      <c r="E712" s="827"/>
      <c r="F712" s="827"/>
      <c r="G712" s="827"/>
      <c r="H712" s="827"/>
      <c r="I712" s="827"/>
      <c r="J712" s="827"/>
      <c r="K712" s="827"/>
    </row>
    <row r="713" spans="1:11">
      <c r="A713" s="827"/>
      <c r="B713" s="827"/>
      <c r="C713" s="827"/>
      <c r="D713" s="827"/>
      <c r="E713" s="827"/>
      <c r="F713" s="827"/>
      <c r="G713" s="827"/>
      <c r="H713" s="827"/>
      <c r="I713" s="827"/>
      <c r="J713" s="827"/>
      <c r="K713" s="827"/>
    </row>
    <row r="714" spans="1:11">
      <c r="A714" s="827"/>
      <c r="B714" s="827"/>
      <c r="C714" s="827"/>
      <c r="D714" s="827"/>
      <c r="E714" s="827"/>
      <c r="F714" s="827"/>
      <c r="G714" s="827"/>
      <c r="H714" s="827"/>
      <c r="I714" s="827"/>
      <c r="J714" s="827"/>
      <c r="K714" s="827"/>
    </row>
    <row r="715" spans="1:11">
      <c r="A715" s="827"/>
      <c r="B715" s="827"/>
      <c r="C715" s="827"/>
      <c r="D715" s="827"/>
      <c r="E715" s="827"/>
      <c r="F715" s="827"/>
      <c r="G715" s="827"/>
      <c r="H715" s="827"/>
      <c r="I715" s="827"/>
      <c r="J715" s="827"/>
      <c r="K715" s="827"/>
    </row>
    <row r="716" spans="1:11">
      <c r="A716" s="827"/>
      <c r="B716" s="827"/>
      <c r="C716" s="827"/>
      <c r="D716" s="827"/>
      <c r="E716" s="827"/>
      <c r="F716" s="827"/>
      <c r="G716" s="827"/>
      <c r="H716" s="827"/>
      <c r="I716" s="827"/>
      <c r="J716" s="827"/>
      <c r="K716" s="827"/>
    </row>
    <row r="717" spans="1:11">
      <c r="A717" s="827"/>
      <c r="B717" s="827"/>
      <c r="C717" s="827"/>
      <c r="D717" s="827"/>
      <c r="E717" s="827"/>
      <c r="F717" s="827"/>
      <c r="G717" s="827"/>
      <c r="H717" s="827"/>
      <c r="I717" s="827"/>
      <c r="J717" s="827"/>
      <c r="K717" s="827"/>
    </row>
    <row r="718" spans="1:11">
      <c r="A718" s="827"/>
      <c r="B718" s="827"/>
      <c r="C718" s="827"/>
      <c r="D718" s="827"/>
      <c r="E718" s="827"/>
      <c r="F718" s="827"/>
      <c r="G718" s="827"/>
      <c r="H718" s="827"/>
      <c r="I718" s="827"/>
      <c r="J718" s="827"/>
      <c r="K718" s="827"/>
    </row>
    <row r="719" spans="1:11">
      <c r="A719" s="827"/>
      <c r="B719" s="827"/>
      <c r="C719" s="827"/>
      <c r="D719" s="827"/>
      <c r="E719" s="827"/>
      <c r="F719" s="827"/>
      <c r="G719" s="827"/>
      <c r="H719" s="827"/>
      <c r="I719" s="827"/>
      <c r="J719" s="827"/>
      <c r="K719" s="827"/>
    </row>
    <row r="720" spans="1:11">
      <c r="A720" s="827"/>
      <c r="B720" s="827"/>
      <c r="C720" s="827"/>
      <c r="D720" s="827"/>
      <c r="E720" s="827"/>
      <c r="F720" s="827"/>
      <c r="G720" s="827"/>
      <c r="H720" s="827"/>
      <c r="I720" s="827"/>
      <c r="J720" s="827"/>
      <c r="K720" s="827"/>
    </row>
    <row r="721" spans="1:11">
      <c r="A721" s="827"/>
      <c r="B721" s="827"/>
      <c r="C721" s="827"/>
      <c r="D721" s="827"/>
      <c r="E721" s="827"/>
      <c r="F721" s="827"/>
      <c r="G721" s="827"/>
      <c r="H721" s="827"/>
      <c r="I721" s="827"/>
      <c r="J721" s="827"/>
      <c r="K721" s="827"/>
    </row>
    <row r="722" spans="1:11">
      <c r="A722" s="827"/>
      <c r="B722" s="827"/>
      <c r="C722" s="827"/>
      <c r="D722" s="827"/>
      <c r="E722" s="827"/>
      <c r="F722" s="827"/>
      <c r="G722" s="827"/>
      <c r="H722" s="827"/>
      <c r="I722" s="827"/>
      <c r="J722" s="827"/>
      <c r="K722" s="827"/>
    </row>
    <row r="723" spans="1:11">
      <c r="A723" s="827"/>
      <c r="B723" s="827"/>
      <c r="C723" s="827"/>
      <c r="D723" s="827"/>
      <c r="E723" s="827"/>
      <c r="F723" s="827"/>
      <c r="G723" s="827"/>
      <c r="H723" s="827"/>
      <c r="I723" s="827"/>
      <c r="J723" s="827"/>
      <c r="K723" s="827"/>
    </row>
    <row r="724" spans="1:11">
      <c r="A724" s="827"/>
      <c r="B724" s="827"/>
      <c r="C724" s="827"/>
      <c r="D724" s="827"/>
      <c r="E724" s="827"/>
      <c r="F724" s="827"/>
      <c r="G724" s="827"/>
      <c r="H724" s="827"/>
      <c r="I724" s="827"/>
      <c r="J724" s="827"/>
      <c r="K724" s="827"/>
    </row>
    <row r="725" spans="1:11">
      <c r="A725" s="827"/>
      <c r="B725" s="827"/>
      <c r="C725" s="827"/>
      <c r="D725" s="827"/>
      <c r="E725" s="827"/>
      <c r="F725" s="827"/>
      <c r="G725" s="827"/>
      <c r="H725" s="827"/>
      <c r="I725" s="827"/>
      <c r="J725" s="827"/>
      <c r="K725" s="827"/>
    </row>
    <row r="726" spans="1:11">
      <c r="A726" s="827"/>
      <c r="B726" s="827"/>
      <c r="C726" s="827"/>
      <c r="D726" s="827"/>
      <c r="E726" s="827"/>
      <c r="F726" s="827"/>
      <c r="G726" s="827"/>
      <c r="H726" s="827"/>
      <c r="I726" s="827"/>
      <c r="J726" s="827"/>
      <c r="K726" s="827"/>
    </row>
    <row r="727" spans="1:11">
      <c r="A727" s="827"/>
      <c r="B727" s="827"/>
      <c r="C727" s="827"/>
      <c r="D727" s="827"/>
      <c r="E727" s="827"/>
      <c r="F727" s="827"/>
      <c r="G727" s="827"/>
      <c r="H727" s="827"/>
      <c r="I727" s="827"/>
      <c r="J727" s="827"/>
      <c r="K727" s="827"/>
    </row>
    <row r="728" spans="1:11">
      <c r="A728" s="827"/>
      <c r="B728" s="827"/>
      <c r="C728" s="827"/>
      <c r="D728" s="827"/>
      <c r="E728" s="827"/>
      <c r="F728" s="827"/>
      <c r="G728" s="827"/>
      <c r="H728" s="827"/>
      <c r="I728" s="827"/>
      <c r="J728" s="827"/>
      <c r="K728" s="827"/>
    </row>
    <row r="729" spans="1:11">
      <c r="A729" s="827"/>
      <c r="B729" s="827"/>
      <c r="C729" s="827"/>
      <c r="D729" s="827"/>
      <c r="E729" s="827"/>
      <c r="F729" s="827"/>
      <c r="G729" s="827"/>
      <c r="H729" s="827"/>
      <c r="I729" s="827"/>
      <c r="J729" s="827"/>
      <c r="K729" s="827"/>
    </row>
    <row r="730" spans="1:11">
      <c r="A730" s="827"/>
      <c r="B730" s="827"/>
      <c r="C730" s="827"/>
      <c r="D730" s="827"/>
      <c r="E730" s="827"/>
      <c r="F730" s="827"/>
      <c r="G730" s="827"/>
      <c r="H730" s="827"/>
      <c r="I730" s="827"/>
      <c r="J730" s="827"/>
      <c r="K730" s="827"/>
    </row>
    <row r="731" spans="1:11">
      <c r="A731" s="827"/>
      <c r="B731" s="827"/>
      <c r="C731" s="827"/>
      <c r="D731" s="827"/>
      <c r="E731" s="827"/>
      <c r="F731" s="827"/>
      <c r="G731" s="827"/>
      <c r="H731" s="827"/>
      <c r="I731" s="827"/>
      <c r="J731" s="827"/>
      <c r="K731" s="827"/>
    </row>
    <row r="732" spans="1:11">
      <c r="A732" s="827"/>
      <c r="B732" s="827"/>
      <c r="C732" s="827"/>
      <c r="D732" s="827"/>
      <c r="E732" s="827"/>
      <c r="F732" s="827"/>
      <c r="G732" s="827"/>
      <c r="H732" s="827"/>
      <c r="I732" s="827"/>
      <c r="J732" s="827"/>
      <c r="K732" s="827"/>
    </row>
    <row r="733" spans="1:11">
      <c r="A733" s="827"/>
      <c r="B733" s="827"/>
      <c r="C733" s="827"/>
      <c r="D733" s="827"/>
      <c r="E733" s="827"/>
      <c r="F733" s="827"/>
      <c r="G733" s="827"/>
      <c r="H733" s="827"/>
      <c r="I733" s="827"/>
      <c r="J733" s="827"/>
      <c r="K733" s="827"/>
    </row>
    <row r="734" spans="1:11">
      <c r="A734" s="827"/>
      <c r="B734" s="827"/>
      <c r="C734" s="827"/>
      <c r="D734" s="827"/>
      <c r="E734" s="827"/>
      <c r="F734" s="827"/>
      <c r="G734" s="827"/>
      <c r="H734" s="827"/>
      <c r="I734" s="827"/>
      <c r="J734" s="827"/>
      <c r="K734" s="827"/>
    </row>
    <row r="735" spans="1:11">
      <c r="A735" s="827"/>
      <c r="B735" s="827"/>
      <c r="C735" s="827"/>
      <c r="D735" s="827"/>
      <c r="E735" s="827"/>
      <c r="F735" s="827"/>
      <c r="G735" s="827"/>
      <c r="H735" s="827"/>
      <c r="I735" s="827"/>
      <c r="J735" s="827"/>
      <c r="K735" s="827"/>
    </row>
    <row r="736" spans="1:11">
      <c r="A736" s="827"/>
      <c r="B736" s="827"/>
      <c r="C736" s="827"/>
      <c r="D736" s="827"/>
      <c r="E736" s="827"/>
      <c r="F736" s="827"/>
      <c r="G736" s="827"/>
      <c r="H736" s="827"/>
      <c r="I736" s="827"/>
      <c r="J736" s="827"/>
      <c r="K736" s="827"/>
    </row>
    <row r="737" spans="1:11">
      <c r="A737" s="827"/>
      <c r="B737" s="827"/>
      <c r="C737" s="827"/>
      <c r="D737" s="827"/>
      <c r="E737" s="827"/>
      <c r="F737" s="827"/>
      <c r="G737" s="827"/>
      <c r="H737" s="827"/>
      <c r="I737" s="827"/>
      <c r="J737" s="827"/>
      <c r="K737" s="827"/>
    </row>
    <row r="738" spans="1:11">
      <c r="A738" s="827"/>
      <c r="B738" s="827"/>
      <c r="C738" s="827"/>
      <c r="D738" s="827"/>
      <c r="E738" s="827"/>
      <c r="F738" s="827"/>
      <c r="G738" s="827"/>
      <c r="H738" s="827"/>
      <c r="I738" s="827"/>
      <c r="J738" s="827"/>
      <c r="K738" s="827"/>
    </row>
    <row r="739" spans="1:11">
      <c r="A739" s="827"/>
      <c r="B739" s="827"/>
      <c r="C739" s="827"/>
      <c r="D739" s="827"/>
      <c r="E739" s="827"/>
      <c r="F739" s="827"/>
      <c r="G739" s="827"/>
      <c r="H739" s="827"/>
      <c r="I739" s="827"/>
      <c r="J739" s="827"/>
      <c r="K739" s="827"/>
    </row>
    <row r="740" spans="1:11">
      <c r="A740" s="827"/>
      <c r="B740" s="827"/>
      <c r="C740" s="827"/>
      <c r="D740" s="827"/>
      <c r="E740" s="827"/>
      <c r="F740" s="827"/>
      <c r="G740" s="827"/>
      <c r="H740" s="827"/>
      <c r="I740" s="827"/>
      <c r="J740" s="827"/>
      <c r="K740" s="827"/>
    </row>
    <row r="741" spans="1:11">
      <c r="A741" s="827"/>
      <c r="B741" s="827"/>
      <c r="C741" s="827"/>
      <c r="D741" s="827"/>
      <c r="E741" s="827"/>
      <c r="F741" s="827"/>
      <c r="G741" s="827"/>
      <c r="H741" s="827"/>
      <c r="I741" s="827"/>
      <c r="J741" s="827"/>
      <c r="K741" s="827"/>
    </row>
    <row r="742" spans="1:11">
      <c r="A742" s="827"/>
      <c r="B742" s="827"/>
      <c r="C742" s="827"/>
      <c r="D742" s="827"/>
      <c r="E742" s="827"/>
      <c r="F742" s="827"/>
      <c r="G742" s="827"/>
      <c r="H742" s="827"/>
      <c r="I742" s="827"/>
      <c r="J742" s="827"/>
      <c r="K742" s="827"/>
    </row>
    <row r="743" spans="1:11">
      <c r="A743" s="827"/>
      <c r="B743" s="827"/>
      <c r="C743" s="827"/>
      <c r="D743" s="827"/>
      <c r="E743" s="827"/>
      <c r="F743" s="827"/>
      <c r="G743" s="827"/>
      <c r="H743" s="827"/>
      <c r="I743" s="827"/>
      <c r="J743" s="827"/>
      <c r="K743" s="827"/>
    </row>
    <row r="744" spans="1:11">
      <c r="A744" s="827"/>
      <c r="B744" s="827"/>
      <c r="C744" s="827"/>
      <c r="D744" s="827"/>
      <c r="E744" s="827"/>
      <c r="F744" s="827"/>
      <c r="G744" s="827"/>
      <c r="H744" s="827"/>
      <c r="I744" s="827"/>
      <c r="J744" s="827"/>
      <c r="K744" s="827"/>
    </row>
    <row r="745" spans="1:11">
      <c r="A745" s="827"/>
      <c r="B745" s="827"/>
      <c r="C745" s="827"/>
      <c r="D745" s="827"/>
      <c r="E745" s="827"/>
      <c r="F745" s="827"/>
      <c r="G745" s="827"/>
      <c r="H745" s="827"/>
      <c r="I745" s="827"/>
      <c r="J745" s="827"/>
      <c r="K745" s="827"/>
    </row>
    <row r="746" spans="1:11">
      <c r="A746" s="827"/>
      <c r="B746" s="827"/>
      <c r="C746" s="827"/>
      <c r="D746" s="827"/>
      <c r="E746" s="827"/>
      <c r="F746" s="827"/>
      <c r="G746" s="827"/>
      <c r="H746" s="827"/>
      <c r="I746" s="827"/>
      <c r="J746" s="827"/>
      <c r="K746" s="827"/>
    </row>
    <row r="747" spans="1:11">
      <c r="A747" s="827"/>
      <c r="B747" s="827"/>
      <c r="C747" s="827"/>
      <c r="D747" s="827"/>
      <c r="E747" s="827"/>
      <c r="F747" s="827"/>
      <c r="G747" s="827"/>
      <c r="H747" s="827"/>
      <c r="I747" s="827"/>
      <c r="J747" s="827"/>
      <c r="K747" s="827"/>
    </row>
    <row r="748" spans="1:11">
      <c r="A748" s="827"/>
      <c r="B748" s="827"/>
      <c r="C748" s="827"/>
      <c r="D748" s="827"/>
      <c r="E748" s="827"/>
      <c r="F748" s="827"/>
      <c r="G748" s="827"/>
      <c r="H748" s="827"/>
      <c r="I748" s="827"/>
      <c r="J748" s="827"/>
      <c r="K748" s="827"/>
    </row>
    <row r="749" spans="1:11">
      <c r="A749" s="827"/>
      <c r="B749" s="827"/>
      <c r="C749" s="827"/>
      <c r="D749" s="827"/>
      <c r="E749" s="827"/>
      <c r="F749" s="827"/>
      <c r="G749" s="827"/>
      <c r="H749" s="827"/>
      <c r="I749" s="827"/>
      <c r="J749" s="827"/>
      <c r="K749" s="827"/>
    </row>
    <row r="750" spans="1:11">
      <c r="A750" s="827"/>
      <c r="B750" s="827"/>
      <c r="C750" s="827"/>
      <c r="D750" s="827"/>
      <c r="E750" s="827"/>
      <c r="F750" s="827"/>
      <c r="G750" s="827"/>
      <c r="H750" s="827"/>
      <c r="I750" s="827"/>
      <c r="J750" s="827"/>
      <c r="K750" s="827"/>
    </row>
    <row r="751" spans="1:11">
      <c r="A751" s="827"/>
      <c r="B751" s="827"/>
      <c r="C751" s="827"/>
      <c r="D751" s="827"/>
      <c r="E751" s="827"/>
      <c r="F751" s="827"/>
      <c r="G751" s="827"/>
      <c r="H751" s="827"/>
      <c r="I751" s="827"/>
      <c r="J751" s="827"/>
      <c r="K751" s="827"/>
    </row>
    <row r="752" spans="1:11">
      <c r="A752" s="827"/>
      <c r="B752" s="827"/>
      <c r="C752" s="827"/>
      <c r="D752" s="827"/>
      <c r="E752" s="827"/>
      <c r="F752" s="827"/>
      <c r="G752" s="827"/>
      <c r="H752" s="827"/>
      <c r="I752" s="827"/>
      <c r="J752" s="827"/>
      <c r="K752" s="827"/>
    </row>
    <row r="753" spans="1:11">
      <c r="A753" s="827"/>
      <c r="B753" s="827"/>
      <c r="C753" s="827"/>
      <c r="D753" s="827"/>
      <c r="E753" s="827"/>
      <c r="F753" s="827"/>
      <c r="G753" s="827"/>
      <c r="H753" s="827"/>
      <c r="I753" s="827"/>
      <c r="J753" s="827"/>
      <c r="K753" s="827"/>
    </row>
    <row r="754" spans="1:11">
      <c r="A754" s="827"/>
      <c r="B754" s="827"/>
      <c r="C754" s="827"/>
      <c r="D754" s="827"/>
      <c r="E754" s="827"/>
      <c r="F754" s="827"/>
      <c r="G754" s="827"/>
      <c r="H754" s="827"/>
      <c r="I754" s="827"/>
      <c r="J754" s="827"/>
      <c r="K754" s="827"/>
    </row>
    <row r="755" spans="1:11">
      <c r="A755" s="827"/>
      <c r="B755" s="827"/>
      <c r="C755" s="827"/>
      <c r="D755" s="827"/>
      <c r="E755" s="827"/>
      <c r="F755" s="827"/>
      <c r="G755" s="827"/>
      <c r="H755" s="827"/>
      <c r="I755" s="827"/>
      <c r="J755" s="827"/>
      <c r="K755" s="827"/>
    </row>
    <row r="756" spans="1:11">
      <c r="A756" s="827"/>
      <c r="B756" s="827"/>
      <c r="C756" s="827"/>
      <c r="D756" s="827"/>
      <c r="E756" s="827"/>
      <c r="F756" s="827"/>
      <c r="G756" s="827"/>
      <c r="H756" s="827"/>
      <c r="I756" s="827"/>
      <c r="J756" s="827"/>
      <c r="K756" s="827"/>
    </row>
    <row r="757" spans="1:11">
      <c r="A757" s="827"/>
      <c r="B757" s="827"/>
      <c r="C757" s="827"/>
      <c r="D757" s="827"/>
      <c r="E757" s="827"/>
      <c r="F757" s="827"/>
      <c r="G757" s="827"/>
      <c r="H757" s="827"/>
      <c r="I757" s="827"/>
      <c r="J757" s="827"/>
      <c r="K757" s="827"/>
    </row>
    <row r="758" spans="1:11">
      <c r="A758" s="827"/>
      <c r="B758" s="827"/>
      <c r="C758" s="827"/>
      <c r="D758" s="827"/>
      <c r="E758" s="827"/>
      <c r="F758" s="827"/>
      <c r="G758" s="827"/>
      <c r="H758" s="827"/>
      <c r="I758" s="827"/>
      <c r="J758" s="827"/>
      <c r="K758" s="827"/>
    </row>
    <row r="759" spans="1:11">
      <c r="A759" s="827"/>
      <c r="B759" s="827"/>
      <c r="C759" s="827"/>
      <c r="D759" s="827"/>
      <c r="E759" s="827"/>
      <c r="F759" s="827"/>
      <c r="G759" s="827"/>
      <c r="H759" s="827"/>
      <c r="I759" s="827"/>
      <c r="J759" s="827"/>
      <c r="K759" s="827"/>
    </row>
    <row r="760" spans="1:11">
      <c r="A760" s="827"/>
      <c r="B760" s="827"/>
      <c r="C760" s="827"/>
      <c r="D760" s="827"/>
      <c r="E760" s="827"/>
      <c r="F760" s="827"/>
      <c r="G760" s="827"/>
      <c r="H760" s="827"/>
      <c r="I760" s="827"/>
      <c r="J760" s="827"/>
      <c r="K760" s="827"/>
    </row>
    <row r="761" spans="1:11">
      <c r="A761" s="827"/>
      <c r="B761" s="827"/>
      <c r="C761" s="827"/>
      <c r="D761" s="827"/>
      <c r="E761" s="827"/>
      <c r="F761" s="827"/>
      <c r="G761" s="827"/>
      <c r="H761" s="827"/>
      <c r="I761" s="827"/>
      <c r="J761" s="827"/>
      <c r="K761" s="827"/>
    </row>
    <row r="762" spans="1:11">
      <c r="A762" s="827"/>
      <c r="B762" s="827"/>
      <c r="C762" s="827"/>
      <c r="D762" s="827"/>
      <c r="E762" s="827"/>
      <c r="F762" s="827"/>
      <c r="G762" s="827"/>
      <c r="H762" s="827"/>
      <c r="I762" s="827"/>
      <c r="J762" s="827"/>
      <c r="K762" s="827"/>
    </row>
    <row r="763" spans="1:11">
      <c r="A763" s="827"/>
      <c r="B763" s="827"/>
      <c r="C763" s="827"/>
      <c r="D763" s="827"/>
      <c r="E763" s="827"/>
      <c r="F763" s="827"/>
      <c r="G763" s="827"/>
      <c r="H763" s="827"/>
      <c r="I763" s="827"/>
      <c r="J763" s="827"/>
      <c r="K763" s="827"/>
    </row>
    <row r="764" spans="1:11">
      <c r="A764" s="827"/>
      <c r="B764" s="827"/>
      <c r="C764" s="827"/>
      <c r="D764" s="827"/>
      <c r="E764" s="827"/>
      <c r="F764" s="827"/>
      <c r="G764" s="827"/>
      <c r="H764" s="827"/>
      <c r="I764" s="827"/>
      <c r="J764" s="827"/>
      <c r="K764" s="827"/>
    </row>
    <row r="765" spans="1:11">
      <c r="A765" s="827"/>
      <c r="B765" s="827"/>
      <c r="C765" s="827"/>
      <c r="D765" s="827"/>
      <c r="E765" s="827"/>
      <c r="F765" s="827"/>
      <c r="G765" s="827"/>
      <c r="H765" s="827"/>
      <c r="I765" s="827"/>
      <c r="J765" s="827"/>
      <c r="K765" s="827"/>
    </row>
    <row r="766" spans="1:11">
      <c r="A766" s="827"/>
      <c r="B766" s="827"/>
      <c r="C766" s="827"/>
      <c r="D766" s="827"/>
      <c r="E766" s="827"/>
      <c r="F766" s="827"/>
      <c r="G766" s="827"/>
      <c r="H766" s="827"/>
      <c r="I766" s="827"/>
      <c r="J766" s="827"/>
      <c r="K766" s="827"/>
    </row>
    <row r="767" spans="1:11">
      <c r="A767" s="827"/>
      <c r="B767" s="827"/>
      <c r="C767" s="827"/>
      <c r="D767" s="827"/>
      <c r="E767" s="827"/>
      <c r="F767" s="827"/>
      <c r="G767" s="827"/>
      <c r="H767" s="827"/>
      <c r="I767" s="827"/>
      <c r="J767" s="827"/>
      <c r="K767" s="827"/>
    </row>
    <row r="768" spans="1:11">
      <c r="A768" s="827"/>
      <c r="B768" s="827"/>
      <c r="C768" s="827"/>
      <c r="D768" s="827"/>
      <c r="E768" s="827"/>
      <c r="F768" s="827"/>
      <c r="G768" s="827"/>
      <c r="H768" s="827"/>
      <c r="I768" s="827"/>
      <c r="J768" s="827"/>
      <c r="K768" s="827"/>
    </row>
    <row r="769" spans="1:11">
      <c r="A769" s="827"/>
      <c r="B769" s="827"/>
      <c r="C769" s="827"/>
      <c r="D769" s="827"/>
      <c r="E769" s="827"/>
      <c r="F769" s="827"/>
      <c r="G769" s="827"/>
      <c r="H769" s="827"/>
      <c r="I769" s="827"/>
      <c r="J769" s="827"/>
      <c r="K769" s="827"/>
    </row>
    <row r="770" spans="1:11">
      <c r="A770" s="827"/>
      <c r="B770" s="827"/>
      <c r="C770" s="827"/>
      <c r="D770" s="827"/>
      <c r="E770" s="827"/>
      <c r="F770" s="827"/>
      <c r="G770" s="827"/>
      <c r="H770" s="827"/>
      <c r="I770" s="827"/>
      <c r="J770" s="827"/>
      <c r="K770" s="827"/>
    </row>
    <row r="771" spans="1:11">
      <c r="A771" s="827"/>
      <c r="B771" s="827"/>
      <c r="C771" s="827"/>
      <c r="D771" s="827"/>
      <c r="E771" s="827"/>
      <c r="F771" s="827"/>
      <c r="G771" s="827"/>
      <c r="H771" s="827"/>
      <c r="I771" s="827"/>
      <c r="J771" s="827"/>
      <c r="K771" s="827"/>
    </row>
    <row r="772" spans="1:11">
      <c r="A772" s="827"/>
      <c r="B772" s="827"/>
      <c r="C772" s="827"/>
      <c r="D772" s="827"/>
      <c r="E772" s="827"/>
      <c r="F772" s="827"/>
      <c r="G772" s="827"/>
      <c r="H772" s="827"/>
      <c r="I772" s="827"/>
      <c r="J772" s="827"/>
      <c r="K772" s="827"/>
    </row>
    <row r="773" spans="1:11">
      <c r="A773" s="827"/>
      <c r="B773" s="827"/>
      <c r="C773" s="827"/>
      <c r="D773" s="827"/>
      <c r="E773" s="827"/>
      <c r="F773" s="827"/>
      <c r="G773" s="827"/>
      <c r="H773" s="827"/>
      <c r="I773" s="827"/>
      <c r="J773" s="827"/>
      <c r="K773" s="827"/>
    </row>
    <row r="774" spans="1:11">
      <c r="A774" s="827"/>
      <c r="B774" s="827"/>
      <c r="C774" s="827"/>
      <c r="D774" s="827"/>
      <c r="E774" s="827"/>
      <c r="F774" s="827"/>
      <c r="G774" s="827"/>
      <c r="H774" s="827"/>
      <c r="I774" s="827"/>
      <c r="J774" s="827"/>
      <c r="K774" s="827"/>
    </row>
    <row r="775" spans="1:11">
      <c r="A775" s="827"/>
      <c r="B775" s="827"/>
      <c r="C775" s="827"/>
      <c r="D775" s="827"/>
      <c r="E775" s="827"/>
      <c r="F775" s="827"/>
      <c r="G775" s="827"/>
      <c r="H775" s="827"/>
      <c r="I775" s="827"/>
      <c r="J775" s="827"/>
      <c r="K775" s="827"/>
    </row>
    <row r="776" spans="1:11">
      <c r="A776" s="827"/>
      <c r="B776" s="827"/>
      <c r="C776" s="827"/>
      <c r="D776" s="827"/>
      <c r="E776" s="827"/>
      <c r="F776" s="827"/>
      <c r="G776" s="827"/>
      <c r="H776" s="827"/>
      <c r="I776" s="827"/>
      <c r="J776" s="827"/>
      <c r="K776" s="827"/>
    </row>
    <row r="777" spans="1:11">
      <c r="A777" s="827"/>
      <c r="B777" s="827"/>
      <c r="C777" s="827"/>
      <c r="D777" s="827"/>
      <c r="E777" s="827"/>
      <c r="F777" s="827"/>
      <c r="G777" s="827"/>
      <c r="H777" s="827"/>
      <c r="I777" s="827"/>
      <c r="J777" s="827"/>
      <c r="K777" s="827"/>
    </row>
    <row r="778" spans="1:11">
      <c r="A778" s="827"/>
      <c r="B778" s="827"/>
      <c r="C778" s="827"/>
      <c r="D778" s="827"/>
      <c r="E778" s="827"/>
      <c r="F778" s="827"/>
      <c r="G778" s="827"/>
      <c r="H778" s="827"/>
      <c r="I778" s="827"/>
      <c r="J778" s="827"/>
      <c r="K778" s="827"/>
    </row>
    <row r="779" spans="1:11">
      <c r="A779" s="827"/>
      <c r="B779" s="827"/>
      <c r="C779" s="827"/>
      <c r="D779" s="827"/>
      <c r="E779" s="827"/>
      <c r="F779" s="827"/>
      <c r="G779" s="827"/>
      <c r="H779" s="827"/>
      <c r="I779" s="827"/>
      <c r="J779" s="827"/>
      <c r="K779" s="827"/>
    </row>
    <row r="780" spans="1:11">
      <c r="A780" s="827"/>
      <c r="B780" s="827"/>
      <c r="C780" s="827"/>
      <c r="D780" s="827"/>
      <c r="E780" s="827"/>
      <c r="F780" s="827"/>
      <c r="G780" s="827"/>
      <c r="H780" s="827"/>
      <c r="I780" s="827"/>
      <c r="J780" s="827"/>
      <c r="K780" s="827"/>
    </row>
    <row r="781" spans="1:11">
      <c r="A781" s="827"/>
      <c r="B781" s="827"/>
      <c r="C781" s="827"/>
      <c r="D781" s="827"/>
      <c r="E781" s="827"/>
      <c r="F781" s="827"/>
      <c r="G781" s="827"/>
      <c r="H781" s="827"/>
      <c r="I781" s="827"/>
      <c r="J781" s="827"/>
      <c r="K781" s="827"/>
    </row>
    <row r="782" spans="1:11">
      <c r="A782" s="827"/>
      <c r="B782" s="827"/>
      <c r="C782" s="827"/>
      <c r="D782" s="827"/>
      <c r="E782" s="827"/>
      <c r="F782" s="827"/>
      <c r="G782" s="827"/>
      <c r="H782" s="827"/>
      <c r="I782" s="827"/>
      <c r="J782" s="827"/>
      <c r="K782" s="827"/>
    </row>
    <row r="783" spans="1:11">
      <c r="A783" s="827"/>
      <c r="B783" s="827"/>
      <c r="C783" s="827"/>
      <c r="D783" s="827"/>
      <c r="E783" s="827"/>
      <c r="F783" s="827"/>
      <c r="G783" s="827"/>
      <c r="H783" s="827"/>
      <c r="I783" s="827"/>
      <c r="J783" s="827"/>
      <c r="K783" s="827"/>
    </row>
    <row r="784" spans="1:11">
      <c r="A784" s="827"/>
      <c r="B784" s="827"/>
      <c r="C784" s="827"/>
      <c r="D784" s="827"/>
      <c r="E784" s="827"/>
      <c r="F784" s="827"/>
      <c r="G784" s="827"/>
      <c r="H784" s="827"/>
      <c r="I784" s="827"/>
      <c r="J784" s="827"/>
      <c r="K784" s="827"/>
    </row>
    <row r="785" spans="1:11">
      <c r="A785" s="827"/>
      <c r="B785" s="827"/>
      <c r="C785" s="827"/>
      <c r="D785" s="827"/>
      <c r="E785" s="827"/>
      <c r="F785" s="827"/>
      <c r="G785" s="827"/>
      <c r="H785" s="827"/>
      <c r="I785" s="827"/>
      <c r="J785" s="827"/>
      <c r="K785" s="827"/>
    </row>
    <row r="786" spans="1:11">
      <c r="A786" s="827"/>
      <c r="B786" s="827"/>
      <c r="C786" s="827"/>
      <c r="D786" s="827"/>
      <c r="E786" s="827"/>
      <c r="F786" s="827"/>
      <c r="G786" s="827"/>
      <c r="H786" s="827"/>
      <c r="I786" s="827"/>
      <c r="J786" s="827"/>
      <c r="K786" s="827"/>
    </row>
    <row r="787" spans="1:11">
      <c r="A787" s="827"/>
      <c r="B787" s="827"/>
      <c r="C787" s="827"/>
      <c r="D787" s="827"/>
      <c r="E787" s="827"/>
      <c r="F787" s="827"/>
      <c r="G787" s="827"/>
      <c r="H787" s="827"/>
      <c r="I787" s="827"/>
      <c r="J787" s="827"/>
      <c r="K787" s="827"/>
    </row>
    <row r="788" spans="1:11">
      <c r="A788" s="827"/>
      <c r="B788" s="827"/>
      <c r="C788" s="827"/>
      <c r="D788" s="827"/>
      <c r="E788" s="827"/>
      <c r="F788" s="827"/>
      <c r="G788" s="827"/>
      <c r="H788" s="827"/>
      <c r="I788" s="827"/>
      <c r="J788" s="827"/>
      <c r="K788" s="827"/>
    </row>
    <row r="789" spans="1:11">
      <c r="A789" s="827"/>
      <c r="B789" s="827"/>
      <c r="C789" s="827"/>
      <c r="D789" s="827"/>
      <c r="E789" s="827"/>
      <c r="F789" s="827"/>
      <c r="G789" s="827"/>
      <c r="H789" s="827"/>
      <c r="I789" s="827"/>
      <c r="J789" s="827"/>
      <c r="K789" s="827"/>
    </row>
    <row r="790" spans="1:11">
      <c r="A790" s="827"/>
      <c r="B790" s="827"/>
      <c r="C790" s="827"/>
      <c r="D790" s="827"/>
      <c r="E790" s="827"/>
      <c r="F790" s="827"/>
      <c r="G790" s="827"/>
      <c r="H790" s="827"/>
      <c r="I790" s="827"/>
      <c r="J790" s="827"/>
      <c r="K790" s="827"/>
    </row>
    <row r="791" spans="1:11">
      <c r="A791" s="827"/>
      <c r="B791" s="827"/>
      <c r="C791" s="827"/>
      <c r="D791" s="827"/>
      <c r="E791" s="827"/>
      <c r="F791" s="827"/>
      <c r="G791" s="827"/>
      <c r="H791" s="827"/>
      <c r="I791" s="827"/>
      <c r="J791" s="827"/>
      <c r="K791" s="827"/>
    </row>
    <row r="792" spans="1:11">
      <c r="A792" s="827"/>
      <c r="B792" s="827"/>
      <c r="C792" s="827"/>
      <c r="D792" s="827"/>
      <c r="E792" s="827"/>
      <c r="F792" s="827"/>
      <c r="G792" s="827"/>
      <c r="H792" s="827"/>
      <c r="I792" s="827"/>
      <c r="J792" s="827"/>
      <c r="K792" s="827"/>
    </row>
    <row r="793" spans="1:11">
      <c r="A793" s="827"/>
      <c r="B793" s="827"/>
      <c r="C793" s="827"/>
      <c r="D793" s="827"/>
      <c r="E793" s="827"/>
      <c r="F793" s="827"/>
      <c r="G793" s="827"/>
      <c r="H793" s="827"/>
      <c r="I793" s="827"/>
      <c r="J793" s="827"/>
      <c r="K793" s="827"/>
    </row>
    <row r="794" spans="1:11">
      <c r="A794" s="827"/>
      <c r="B794" s="827"/>
      <c r="C794" s="827"/>
      <c r="D794" s="827"/>
      <c r="E794" s="827"/>
      <c r="F794" s="827"/>
      <c r="G794" s="827"/>
      <c r="H794" s="827"/>
      <c r="I794" s="827"/>
      <c r="J794" s="827"/>
      <c r="K794" s="827"/>
    </row>
    <row r="795" spans="1:11">
      <c r="A795" s="827"/>
      <c r="B795" s="827"/>
      <c r="C795" s="827"/>
      <c r="D795" s="827"/>
      <c r="E795" s="827"/>
      <c r="F795" s="827"/>
      <c r="G795" s="827"/>
      <c r="H795" s="827"/>
      <c r="I795" s="827"/>
      <c r="J795" s="827"/>
      <c r="K795" s="827"/>
    </row>
    <row r="796" spans="1:11">
      <c r="A796" s="827"/>
      <c r="B796" s="827"/>
      <c r="C796" s="827"/>
      <c r="D796" s="827"/>
      <c r="E796" s="827"/>
      <c r="F796" s="827"/>
      <c r="G796" s="827"/>
      <c r="H796" s="827"/>
      <c r="I796" s="827"/>
      <c r="J796" s="827"/>
      <c r="K796" s="827"/>
    </row>
    <row r="797" spans="1:11">
      <c r="A797" s="827"/>
      <c r="B797" s="827"/>
      <c r="C797" s="827"/>
      <c r="D797" s="827"/>
      <c r="E797" s="827"/>
      <c r="F797" s="827"/>
      <c r="G797" s="827"/>
      <c r="H797" s="827"/>
      <c r="I797" s="827"/>
      <c r="J797" s="827"/>
      <c r="K797" s="827"/>
    </row>
    <row r="798" spans="1:11">
      <c r="A798" s="827"/>
      <c r="B798" s="827"/>
      <c r="C798" s="827"/>
      <c r="D798" s="827"/>
      <c r="E798" s="827"/>
      <c r="F798" s="827"/>
      <c r="G798" s="827"/>
      <c r="H798" s="827"/>
      <c r="I798" s="827"/>
      <c r="J798" s="827"/>
      <c r="K798" s="827"/>
    </row>
    <row r="799" spans="1:11">
      <c r="A799" s="827"/>
      <c r="B799" s="827"/>
      <c r="C799" s="827"/>
      <c r="D799" s="827"/>
      <c r="E799" s="827"/>
      <c r="F799" s="827"/>
      <c r="G799" s="827"/>
      <c r="H799" s="827"/>
      <c r="I799" s="827"/>
      <c r="J799" s="827"/>
      <c r="K799" s="827"/>
    </row>
    <row r="800" spans="1:11">
      <c r="A800" s="827"/>
      <c r="B800" s="827"/>
      <c r="C800" s="827"/>
      <c r="D800" s="827"/>
      <c r="E800" s="827"/>
      <c r="F800" s="827"/>
      <c r="G800" s="827"/>
      <c r="H800" s="827"/>
      <c r="I800" s="827"/>
      <c r="J800" s="827"/>
      <c r="K800" s="827"/>
    </row>
    <row r="801" spans="1:11">
      <c r="A801" s="827"/>
      <c r="B801" s="827"/>
      <c r="C801" s="827"/>
      <c r="D801" s="827"/>
      <c r="E801" s="827"/>
      <c r="F801" s="827"/>
      <c r="G801" s="827"/>
      <c r="H801" s="827"/>
      <c r="I801" s="827"/>
      <c r="J801" s="827"/>
      <c r="K801" s="827"/>
    </row>
    <row r="802" spans="1:11">
      <c r="A802" s="827"/>
      <c r="B802" s="827"/>
      <c r="C802" s="827"/>
      <c r="D802" s="827"/>
      <c r="E802" s="827"/>
      <c r="F802" s="827"/>
      <c r="G802" s="827"/>
      <c r="H802" s="827"/>
      <c r="I802" s="827"/>
      <c r="J802" s="827"/>
      <c r="K802" s="827"/>
    </row>
    <row r="803" spans="1:11">
      <c r="A803" s="827"/>
      <c r="B803" s="827"/>
      <c r="C803" s="827"/>
      <c r="D803" s="827"/>
      <c r="E803" s="827"/>
      <c r="F803" s="827"/>
      <c r="G803" s="827"/>
      <c r="H803" s="827"/>
      <c r="I803" s="827"/>
      <c r="J803" s="827"/>
      <c r="K803" s="827"/>
    </row>
    <row r="804" spans="1:11">
      <c r="A804" s="827"/>
      <c r="B804" s="827"/>
      <c r="C804" s="827"/>
      <c r="D804" s="827"/>
      <c r="E804" s="827"/>
      <c r="F804" s="827"/>
      <c r="G804" s="827"/>
      <c r="H804" s="827"/>
      <c r="I804" s="827"/>
      <c r="J804" s="827"/>
      <c r="K804" s="827"/>
    </row>
    <row r="805" spans="1:11">
      <c r="A805" s="827"/>
      <c r="B805" s="827"/>
      <c r="C805" s="827"/>
      <c r="D805" s="827"/>
      <c r="E805" s="827"/>
      <c r="F805" s="827"/>
      <c r="G805" s="827"/>
      <c r="H805" s="827"/>
      <c r="I805" s="827"/>
      <c r="J805" s="827"/>
      <c r="K805" s="827"/>
    </row>
    <row r="806" spans="1:11">
      <c r="A806" s="827"/>
      <c r="B806" s="827"/>
      <c r="C806" s="827"/>
      <c r="D806" s="827"/>
      <c r="E806" s="827"/>
      <c r="F806" s="827"/>
      <c r="G806" s="827"/>
      <c r="H806" s="827"/>
      <c r="I806" s="827"/>
      <c r="J806" s="827"/>
      <c r="K806" s="827"/>
    </row>
    <row r="807" spans="1:11">
      <c r="A807" s="827"/>
      <c r="B807" s="827"/>
      <c r="C807" s="827"/>
      <c r="D807" s="827"/>
      <c r="E807" s="827"/>
      <c r="F807" s="827"/>
      <c r="G807" s="827"/>
      <c r="H807" s="827"/>
      <c r="I807" s="827"/>
      <c r="J807" s="827"/>
      <c r="K807" s="827"/>
    </row>
    <row r="808" spans="1:11">
      <c r="A808" s="827"/>
      <c r="B808" s="827"/>
      <c r="C808" s="827"/>
      <c r="D808" s="827"/>
      <c r="E808" s="827"/>
      <c r="F808" s="827"/>
      <c r="G808" s="827"/>
      <c r="H808" s="827"/>
      <c r="I808" s="827"/>
      <c r="J808" s="827"/>
      <c r="K808" s="827"/>
    </row>
    <row r="809" spans="1:11">
      <c r="A809" s="827"/>
      <c r="B809" s="827"/>
      <c r="C809" s="827"/>
      <c r="D809" s="827"/>
      <c r="E809" s="827"/>
      <c r="F809" s="827"/>
      <c r="G809" s="827"/>
      <c r="H809" s="827"/>
      <c r="I809" s="827"/>
      <c r="J809" s="827"/>
      <c r="K809" s="827"/>
    </row>
    <row r="810" spans="1:11">
      <c r="A810" s="827"/>
      <c r="B810" s="827"/>
      <c r="C810" s="827"/>
      <c r="D810" s="827"/>
      <c r="E810" s="827"/>
      <c r="F810" s="827"/>
      <c r="G810" s="827"/>
      <c r="H810" s="827"/>
      <c r="I810" s="827"/>
      <c r="J810" s="827"/>
      <c r="K810" s="827"/>
    </row>
    <row r="811" spans="1:11">
      <c r="A811" s="827"/>
      <c r="B811" s="827"/>
      <c r="C811" s="827"/>
      <c r="D811" s="827"/>
      <c r="E811" s="827"/>
      <c r="F811" s="827"/>
      <c r="G811" s="827"/>
      <c r="H811" s="827"/>
      <c r="I811" s="827"/>
      <c r="J811" s="827"/>
      <c r="K811" s="827"/>
    </row>
    <row r="812" spans="1:11">
      <c r="A812" s="827"/>
      <c r="B812" s="827"/>
      <c r="C812" s="827"/>
      <c r="D812" s="827"/>
      <c r="E812" s="827"/>
      <c r="F812" s="827"/>
      <c r="G812" s="827"/>
      <c r="H812" s="827"/>
      <c r="I812" s="827"/>
      <c r="J812" s="827"/>
      <c r="K812" s="827"/>
    </row>
    <row r="813" spans="1:11">
      <c r="A813" s="827"/>
      <c r="B813" s="827"/>
      <c r="C813" s="827"/>
      <c r="D813" s="827"/>
      <c r="E813" s="827"/>
      <c r="F813" s="827"/>
      <c r="G813" s="827"/>
      <c r="H813" s="827"/>
      <c r="I813" s="827"/>
      <c r="J813" s="827"/>
      <c r="K813" s="827"/>
    </row>
    <row r="814" spans="1:11">
      <c r="A814" s="827"/>
      <c r="B814" s="827"/>
      <c r="C814" s="827"/>
      <c r="D814" s="827"/>
      <c r="E814" s="827"/>
      <c r="F814" s="827"/>
      <c r="G814" s="827"/>
      <c r="H814" s="827"/>
      <c r="I814" s="827"/>
      <c r="J814" s="827"/>
      <c r="K814" s="827"/>
    </row>
    <row r="815" spans="1:11">
      <c r="A815" s="827"/>
      <c r="B815" s="827"/>
      <c r="C815" s="827"/>
      <c r="D815" s="827"/>
      <c r="E815" s="827"/>
      <c r="F815" s="827"/>
      <c r="G815" s="827"/>
      <c r="H815" s="827"/>
      <c r="I815" s="827"/>
      <c r="J815" s="827"/>
      <c r="K815" s="827"/>
    </row>
    <row r="816" spans="1:11">
      <c r="A816" s="827"/>
      <c r="B816" s="827"/>
      <c r="C816" s="827"/>
      <c r="D816" s="827"/>
      <c r="E816" s="827"/>
      <c r="F816" s="827"/>
      <c r="G816" s="827"/>
      <c r="H816" s="827"/>
      <c r="I816" s="827"/>
      <c r="J816" s="827"/>
      <c r="K816" s="827"/>
    </row>
    <row r="817" spans="1:11">
      <c r="A817" s="827"/>
      <c r="B817" s="827"/>
      <c r="C817" s="827"/>
      <c r="D817" s="827"/>
      <c r="E817" s="827"/>
      <c r="F817" s="827"/>
      <c r="G817" s="827"/>
      <c r="H817" s="827"/>
      <c r="I817" s="827"/>
      <c r="J817" s="827"/>
      <c r="K817" s="827"/>
    </row>
    <row r="818" spans="1:11">
      <c r="A818" s="827"/>
      <c r="B818" s="827"/>
      <c r="C818" s="827"/>
      <c r="D818" s="827"/>
      <c r="E818" s="827"/>
      <c r="F818" s="827"/>
      <c r="G818" s="827"/>
      <c r="H818" s="827"/>
      <c r="I818" s="827"/>
      <c r="J818" s="827"/>
      <c r="K818" s="827"/>
    </row>
    <row r="819" spans="1:11">
      <c r="A819" s="827"/>
      <c r="B819" s="827"/>
      <c r="C819" s="827"/>
      <c r="D819" s="827"/>
      <c r="E819" s="827"/>
      <c r="F819" s="827"/>
      <c r="G819" s="827"/>
      <c r="H819" s="827"/>
      <c r="I819" s="827"/>
      <c r="J819" s="827"/>
      <c r="K819" s="827"/>
    </row>
    <row r="820" spans="1:11">
      <c r="A820" s="827"/>
      <c r="B820" s="827"/>
      <c r="C820" s="827"/>
      <c r="D820" s="827"/>
      <c r="E820" s="827"/>
      <c r="F820" s="827"/>
      <c r="G820" s="827"/>
      <c r="H820" s="827"/>
      <c r="I820" s="827"/>
      <c r="J820" s="827"/>
      <c r="K820" s="827"/>
    </row>
    <row r="821" spans="1:11">
      <c r="A821" s="827"/>
      <c r="B821" s="827"/>
      <c r="C821" s="827"/>
      <c r="D821" s="827"/>
      <c r="E821" s="827"/>
      <c r="F821" s="827"/>
      <c r="G821" s="827"/>
      <c r="H821" s="827"/>
      <c r="I821" s="827"/>
      <c r="J821" s="827"/>
      <c r="K821" s="827"/>
    </row>
    <row r="822" spans="1:11">
      <c r="A822" s="827"/>
      <c r="B822" s="827"/>
      <c r="C822" s="827"/>
      <c r="D822" s="827"/>
      <c r="E822" s="827"/>
      <c r="F822" s="827"/>
      <c r="G822" s="827"/>
      <c r="H822" s="827"/>
      <c r="I822" s="827"/>
      <c r="J822" s="827"/>
      <c r="K822" s="827"/>
    </row>
    <row r="823" spans="1:11">
      <c r="A823" s="827"/>
      <c r="B823" s="827"/>
      <c r="C823" s="827"/>
      <c r="D823" s="827"/>
      <c r="E823" s="827"/>
      <c r="F823" s="827"/>
      <c r="G823" s="827"/>
      <c r="H823" s="827"/>
      <c r="I823" s="827"/>
      <c r="J823" s="827"/>
      <c r="K823" s="827"/>
    </row>
    <row r="824" spans="1:11">
      <c r="A824" s="827"/>
      <c r="B824" s="827"/>
      <c r="C824" s="827"/>
      <c r="D824" s="827"/>
      <c r="E824" s="827"/>
      <c r="F824" s="827"/>
      <c r="G824" s="827"/>
      <c r="H824" s="827"/>
      <c r="I824" s="827"/>
      <c r="J824" s="827"/>
      <c r="K824" s="827"/>
    </row>
    <row r="825" spans="1:11">
      <c r="A825" s="827"/>
      <c r="B825" s="827"/>
      <c r="C825" s="827"/>
      <c r="D825" s="827"/>
      <c r="E825" s="827"/>
      <c r="F825" s="827"/>
      <c r="G825" s="827"/>
      <c r="H825" s="827"/>
      <c r="I825" s="827"/>
      <c r="J825" s="827"/>
      <c r="K825" s="827"/>
    </row>
    <row r="826" spans="1:11">
      <c r="A826" s="827"/>
      <c r="B826" s="827"/>
      <c r="C826" s="827"/>
      <c r="D826" s="827"/>
      <c r="E826" s="827"/>
      <c r="F826" s="827"/>
      <c r="G826" s="827"/>
      <c r="H826" s="827"/>
      <c r="I826" s="827"/>
      <c r="J826" s="827"/>
      <c r="K826" s="827"/>
    </row>
    <row r="827" spans="1:11">
      <c r="A827" s="827"/>
      <c r="B827" s="827"/>
      <c r="C827" s="827"/>
      <c r="D827" s="827"/>
      <c r="E827" s="827"/>
      <c r="F827" s="827"/>
      <c r="G827" s="827"/>
      <c r="H827" s="827"/>
      <c r="I827" s="827"/>
      <c r="J827" s="827"/>
      <c r="K827" s="827"/>
    </row>
    <row r="828" spans="1:11">
      <c r="A828" s="827"/>
      <c r="B828" s="827"/>
      <c r="C828" s="827"/>
      <c r="D828" s="827"/>
      <c r="E828" s="827"/>
      <c r="F828" s="827"/>
      <c r="G828" s="827"/>
      <c r="H828" s="827"/>
      <c r="I828" s="827"/>
      <c r="J828" s="827"/>
      <c r="K828" s="827"/>
    </row>
    <row r="829" spans="1:11">
      <c r="A829" s="827"/>
      <c r="B829" s="827"/>
      <c r="C829" s="827"/>
      <c r="D829" s="827"/>
      <c r="E829" s="827"/>
      <c r="F829" s="827"/>
      <c r="G829" s="827"/>
      <c r="H829" s="827"/>
      <c r="I829" s="827"/>
      <c r="J829" s="827"/>
      <c r="K829" s="827"/>
    </row>
    <row r="830" spans="1:11">
      <c r="A830" s="827"/>
      <c r="B830" s="827"/>
      <c r="C830" s="827"/>
      <c r="D830" s="827"/>
      <c r="E830" s="827"/>
      <c r="F830" s="827"/>
      <c r="G830" s="827"/>
      <c r="H830" s="827"/>
      <c r="I830" s="827"/>
      <c r="J830" s="827"/>
      <c r="K830" s="827"/>
    </row>
    <row r="831" spans="1:11">
      <c r="A831" s="827"/>
      <c r="B831" s="827"/>
      <c r="C831" s="827"/>
      <c r="D831" s="827"/>
      <c r="E831" s="827"/>
      <c r="F831" s="827"/>
      <c r="G831" s="827"/>
      <c r="H831" s="827"/>
      <c r="I831" s="827"/>
      <c r="J831" s="827"/>
      <c r="K831" s="827"/>
    </row>
    <row r="832" spans="1:11">
      <c r="A832" s="827"/>
      <c r="B832" s="827"/>
      <c r="C832" s="827"/>
      <c r="D832" s="827"/>
      <c r="E832" s="827"/>
      <c r="F832" s="827"/>
      <c r="G832" s="827"/>
      <c r="H832" s="827"/>
      <c r="I832" s="827"/>
      <c r="J832" s="827"/>
      <c r="K832" s="827"/>
    </row>
    <row r="833" spans="1:11">
      <c r="A833" s="827"/>
      <c r="B833" s="827"/>
      <c r="C833" s="827"/>
      <c r="D833" s="827"/>
      <c r="E833" s="827"/>
      <c r="F833" s="827"/>
      <c r="G833" s="827"/>
      <c r="H833" s="827"/>
      <c r="I833" s="827"/>
      <c r="J833" s="827"/>
      <c r="K833" s="827"/>
    </row>
    <row r="834" spans="1:11">
      <c r="A834" s="827"/>
      <c r="B834" s="827"/>
      <c r="C834" s="827"/>
      <c r="D834" s="827"/>
      <c r="E834" s="827"/>
      <c r="F834" s="827"/>
      <c r="G834" s="827"/>
      <c r="H834" s="827"/>
      <c r="I834" s="827"/>
      <c r="J834" s="827"/>
      <c r="K834" s="827"/>
    </row>
    <row r="835" spans="1:11">
      <c r="A835" s="827"/>
      <c r="B835" s="827"/>
      <c r="C835" s="827"/>
      <c r="D835" s="827"/>
      <c r="E835" s="827"/>
      <c r="F835" s="827"/>
      <c r="G835" s="827"/>
      <c r="H835" s="827"/>
      <c r="I835" s="827"/>
      <c r="J835" s="827"/>
      <c r="K835" s="827"/>
    </row>
    <row r="836" spans="1:11">
      <c r="A836" s="827"/>
      <c r="B836" s="827"/>
      <c r="C836" s="827"/>
      <c r="D836" s="827"/>
      <c r="E836" s="827"/>
      <c r="F836" s="827"/>
      <c r="G836" s="827"/>
      <c r="H836" s="827"/>
      <c r="I836" s="827"/>
      <c r="J836" s="827"/>
      <c r="K836" s="827"/>
    </row>
    <row r="837" spans="1:11">
      <c r="A837" s="827"/>
      <c r="B837" s="827"/>
      <c r="C837" s="827"/>
      <c r="D837" s="827"/>
      <c r="E837" s="827"/>
      <c r="F837" s="827"/>
      <c r="G837" s="827"/>
      <c r="H837" s="827"/>
      <c r="I837" s="827"/>
      <c r="J837" s="827"/>
      <c r="K837" s="827"/>
    </row>
    <row r="838" spans="1:11">
      <c r="A838" s="827"/>
      <c r="B838" s="827"/>
      <c r="C838" s="827"/>
      <c r="D838" s="827"/>
      <c r="E838" s="827"/>
      <c r="F838" s="827"/>
      <c r="G838" s="827"/>
      <c r="H838" s="827"/>
      <c r="I838" s="827"/>
      <c r="J838" s="827"/>
      <c r="K838" s="827"/>
    </row>
    <row r="839" spans="1:11">
      <c r="A839" s="827"/>
      <c r="B839" s="827"/>
      <c r="C839" s="827"/>
      <c r="D839" s="827"/>
      <c r="E839" s="827"/>
      <c r="F839" s="827"/>
      <c r="G839" s="827"/>
      <c r="H839" s="827"/>
      <c r="I839" s="827"/>
      <c r="J839" s="827"/>
      <c r="K839" s="827"/>
    </row>
    <row r="840" spans="1:11">
      <c r="A840" s="827"/>
      <c r="B840" s="827"/>
      <c r="C840" s="827"/>
      <c r="D840" s="827"/>
      <c r="E840" s="827"/>
      <c r="F840" s="827"/>
      <c r="G840" s="827"/>
      <c r="H840" s="827"/>
      <c r="I840" s="827"/>
      <c r="J840" s="827"/>
      <c r="K840" s="827"/>
    </row>
    <row r="841" spans="1:11">
      <c r="A841" s="827"/>
      <c r="B841" s="827"/>
      <c r="C841" s="827"/>
      <c r="D841" s="827"/>
      <c r="E841" s="827"/>
      <c r="F841" s="827"/>
      <c r="G841" s="827"/>
      <c r="H841" s="827"/>
      <c r="I841" s="827"/>
      <c r="J841" s="827"/>
      <c r="K841" s="827"/>
    </row>
    <row r="842" spans="1:11">
      <c r="A842" s="827"/>
      <c r="B842" s="827"/>
      <c r="C842" s="827"/>
      <c r="D842" s="827"/>
      <c r="E842" s="827"/>
      <c r="F842" s="827"/>
      <c r="G842" s="827"/>
      <c r="H842" s="827"/>
      <c r="I842" s="827"/>
      <c r="J842" s="827"/>
      <c r="K842" s="827"/>
    </row>
    <row r="843" spans="1:11">
      <c r="A843" s="827"/>
      <c r="B843" s="827"/>
      <c r="C843" s="827"/>
      <c r="D843" s="827"/>
      <c r="E843" s="827"/>
      <c r="F843" s="827"/>
      <c r="G843" s="827"/>
      <c r="H843" s="827"/>
      <c r="I843" s="827"/>
      <c r="J843" s="827"/>
      <c r="K843" s="827"/>
    </row>
    <row r="844" spans="1:11">
      <c r="A844" s="827"/>
      <c r="B844" s="827"/>
      <c r="C844" s="827"/>
      <c r="D844" s="827"/>
      <c r="E844" s="827"/>
      <c r="F844" s="827"/>
      <c r="G844" s="827"/>
      <c r="H844" s="827"/>
      <c r="I844" s="827"/>
      <c r="J844" s="827"/>
      <c r="K844" s="827"/>
    </row>
    <row r="845" spans="1:11">
      <c r="A845" s="827"/>
      <c r="B845" s="827"/>
      <c r="C845" s="827"/>
      <c r="D845" s="827"/>
      <c r="E845" s="827"/>
      <c r="F845" s="827"/>
      <c r="G845" s="827"/>
      <c r="H845" s="827"/>
      <c r="I845" s="827"/>
      <c r="J845" s="827"/>
      <c r="K845" s="827"/>
    </row>
    <row r="846" spans="1:11">
      <c r="A846" s="827"/>
      <c r="B846" s="827"/>
      <c r="C846" s="827"/>
      <c r="D846" s="827"/>
      <c r="E846" s="827"/>
      <c r="F846" s="827"/>
      <c r="G846" s="827"/>
      <c r="H846" s="827"/>
      <c r="I846" s="827"/>
      <c r="J846" s="827"/>
      <c r="K846" s="827"/>
    </row>
    <row r="847" spans="1:11">
      <c r="A847" s="827"/>
      <c r="B847" s="827"/>
      <c r="C847" s="827"/>
      <c r="D847" s="827"/>
      <c r="E847" s="827"/>
      <c r="F847" s="827"/>
      <c r="G847" s="827"/>
      <c r="H847" s="827"/>
      <c r="I847" s="827"/>
      <c r="J847" s="827"/>
      <c r="K847" s="827"/>
    </row>
    <row r="848" spans="1:11">
      <c r="A848" s="827"/>
      <c r="B848" s="827"/>
      <c r="C848" s="827"/>
      <c r="D848" s="827"/>
      <c r="E848" s="827"/>
      <c r="F848" s="827"/>
      <c r="G848" s="827"/>
      <c r="H848" s="827"/>
      <c r="I848" s="827"/>
      <c r="J848" s="827"/>
      <c r="K848" s="827"/>
    </row>
    <row r="849" spans="1:11">
      <c r="A849" s="827"/>
      <c r="B849" s="827"/>
      <c r="C849" s="827"/>
      <c r="D849" s="827"/>
      <c r="E849" s="827"/>
      <c r="F849" s="827"/>
      <c r="G849" s="827"/>
      <c r="H849" s="827"/>
      <c r="I849" s="827"/>
      <c r="J849" s="827"/>
      <c r="K849" s="827"/>
    </row>
    <row r="850" spans="1:11">
      <c r="A850" s="827"/>
      <c r="B850" s="827"/>
      <c r="C850" s="827"/>
      <c r="D850" s="827"/>
      <c r="E850" s="827"/>
      <c r="F850" s="827"/>
      <c r="G850" s="827"/>
      <c r="H850" s="827"/>
      <c r="I850" s="827"/>
      <c r="J850" s="827"/>
      <c r="K850" s="827"/>
    </row>
    <row r="851" spans="1:11">
      <c r="A851" s="827"/>
      <c r="B851" s="827"/>
      <c r="C851" s="827"/>
      <c r="D851" s="827"/>
      <c r="E851" s="827"/>
      <c r="F851" s="827"/>
      <c r="G851" s="827"/>
      <c r="H851" s="827"/>
      <c r="I851" s="827"/>
      <c r="J851" s="827"/>
      <c r="K851" s="827"/>
    </row>
    <row r="852" spans="1:11">
      <c r="A852" s="827"/>
      <c r="B852" s="827"/>
      <c r="C852" s="827"/>
      <c r="D852" s="827"/>
      <c r="E852" s="827"/>
      <c r="F852" s="827"/>
      <c r="G852" s="827"/>
      <c r="H852" s="827"/>
      <c r="I852" s="827"/>
      <c r="J852" s="827"/>
      <c r="K852" s="827"/>
    </row>
    <row r="853" spans="1:11">
      <c r="A853" s="827"/>
      <c r="B853" s="827"/>
      <c r="C853" s="827"/>
      <c r="D853" s="827"/>
      <c r="E853" s="827"/>
      <c r="F853" s="827"/>
      <c r="G853" s="827"/>
      <c r="H853" s="827"/>
      <c r="I853" s="827"/>
      <c r="J853" s="827"/>
      <c r="K853" s="827"/>
    </row>
    <row r="854" spans="1:11">
      <c r="A854" s="827"/>
      <c r="B854" s="827"/>
      <c r="C854" s="827"/>
      <c r="D854" s="827"/>
      <c r="E854" s="827"/>
      <c r="F854" s="827"/>
      <c r="G854" s="827"/>
      <c r="H854" s="827"/>
      <c r="I854" s="827"/>
      <c r="J854" s="827"/>
      <c r="K854" s="827"/>
    </row>
    <row r="855" spans="1:11">
      <c r="A855" s="827"/>
      <c r="B855" s="827"/>
      <c r="C855" s="827"/>
      <c r="D855" s="827"/>
      <c r="E855" s="827"/>
      <c r="F855" s="827"/>
      <c r="G855" s="827"/>
      <c r="H855" s="827"/>
      <c r="I855" s="827"/>
      <c r="J855" s="827"/>
      <c r="K855" s="827"/>
    </row>
    <row r="856" spans="1:11">
      <c r="A856" s="827"/>
      <c r="B856" s="827"/>
      <c r="C856" s="827"/>
      <c r="D856" s="827"/>
      <c r="E856" s="827"/>
      <c r="F856" s="827"/>
      <c r="G856" s="827"/>
      <c r="H856" s="827"/>
      <c r="I856" s="827"/>
      <c r="J856" s="827"/>
      <c r="K856" s="827"/>
    </row>
    <row r="857" spans="1:11">
      <c r="A857" s="827"/>
      <c r="B857" s="827"/>
      <c r="C857" s="827"/>
      <c r="D857" s="827"/>
      <c r="E857" s="827"/>
      <c r="F857" s="827"/>
      <c r="G857" s="827"/>
      <c r="H857" s="827"/>
      <c r="I857" s="827"/>
      <c r="J857" s="827"/>
      <c r="K857" s="827"/>
    </row>
    <row r="858" spans="1:11">
      <c r="A858" s="827"/>
      <c r="B858" s="827"/>
      <c r="C858" s="827"/>
      <c r="D858" s="827"/>
      <c r="E858" s="827"/>
      <c r="F858" s="827"/>
      <c r="G858" s="827"/>
      <c r="H858" s="827"/>
      <c r="I858" s="827"/>
      <c r="J858" s="827"/>
      <c r="K858" s="827"/>
    </row>
    <row r="859" spans="1:11">
      <c r="A859" s="827"/>
      <c r="B859" s="827"/>
      <c r="C859" s="827"/>
      <c r="D859" s="827"/>
      <c r="E859" s="827"/>
      <c r="F859" s="827"/>
      <c r="G859" s="827"/>
      <c r="H859" s="827"/>
      <c r="I859" s="827"/>
      <c r="J859" s="827"/>
      <c r="K859" s="827"/>
    </row>
    <row r="860" spans="1:11">
      <c r="A860" s="827"/>
      <c r="B860" s="827"/>
      <c r="C860" s="827"/>
      <c r="D860" s="827"/>
      <c r="E860" s="827"/>
      <c r="F860" s="827"/>
      <c r="G860" s="827"/>
      <c r="H860" s="827"/>
      <c r="I860" s="827"/>
      <c r="J860" s="827"/>
      <c r="K860" s="827"/>
    </row>
    <row r="861" spans="1:11">
      <c r="A861" s="827"/>
      <c r="B861" s="827"/>
      <c r="C861" s="827"/>
      <c r="D861" s="827"/>
      <c r="E861" s="827"/>
      <c r="F861" s="827"/>
      <c r="G861" s="827"/>
      <c r="H861" s="827"/>
      <c r="I861" s="827"/>
      <c r="J861" s="827"/>
      <c r="K861" s="827"/>
    </row>
    <row r="862" spans="1:11">
      <c r="A862" s="827"/>
      <c r="B862" s="827"/>
      <c r="C862" s="827"/>
      <c r="D862" s="827"/>
      <c r="E862" s="827"/>
      <c r="F862" s="827"/>
      <c r="G862" s="827"/>
      <c r="H862" s="827"/>
      <c r="I862" s="827"/>
      <c r="J862" s="827"/>
      <c r="K862" s="827"/>
    </row>
    <row r="863" spans="1:11">
      <c r="A863" s="827"/>
      <c r="B863" s="827"/>
      <c r="C863" s="827"/>
      <c r="D863" s="827"/>
      <c r="E863" s="827"/>
      <c r="F863" s="827"/>
      <c r="G863" s="827"/>
      <c r="H863" s="827"/>
      <c r="I863" s="827"/>
      <c r="J863" s="827"/>
      <c r="K863" s="827"/>
    </row>
    <row r="864" spans="1:11">
      <c r="A864" s="827"/>
      <c r="B864" s="827"/>
      <c r="C864" s="827"/>
      <c r="D864" s="827"/>
      <c r="E864" s="827"/>
      <c r="F864" s="827"/>
      <c r="G864" s="827"/>
      <c r="H864" s="827"/>
      <c r="I864" s="827"/>
      <c r="J864" s="827"/>
      <c r="K864" s="827"/>
    </row>
    <row r="865" spans="1:11">
      <c r="A865" s="827"/>
      <c r="B865" s="827"/>
      <c r="C865" s="827"/>
      <c r="D865" s="827"/>
      <c r="E865" s="827"/>
      <c r="F865" s="827"/>
      <c r="G865" s="827"/>
      <c r="H865" s="827"/>
      <c r="I865" s="827"/>
      <c r="J865" s="827"/>
      <c r="K865" s="827"/>
    </row>
    <row r="866" spans="1:11">
      <c r="A866" s="827"/>
      <c r="B866" s="827"/>
      <c r="C866" s="827"/>
      <c r="D866" s="827"/>
      <c r="E866" s="827"/>
      <c r="F866" s="827"/>
      <c r="G866" s="827"/>
      <c r="H866" s="827"/>
      <c r="I866" s="827"/>
      <c r="J866" s="827"/>
      <c r="K866" s="827"/>
    </row>
    <row r="867" spans="1:11">
      <c r="A867" s="827"/>
      <c r="B867" s="827"/>
      <c r="C867" s="827"/>
      <c r="D867" s="827"/>
      <c r="E867" s="827"/>
      <c r="F867" s="827"/>
      <c r="G867" s="827"/>
      <c r="H867" s="827"/>
      <c r="I867" s="827"/>
      <c r="J867" s="827"/>
      <c r="K867" s="827"/>
    </row>
    <row r="868" spans="1:11">
      <c r="A868" s="827"/>
      <c r="B868" s="827"/>
      <c r="C868" s="827"/>
      <c r="D868" s="827"/>
      <c r="E868" s="827"/>
      <c r="F868" s="827"/>
      <c r="G868" s="827"/>
      <c r="H868" s="827"/>
      <c r="I868" s="827"/>
      <c r="J868" s="827"/>
      <c r="K868" s="827"/>
    </row>
    <row r="869" spans="1:11">
      <c r="A869" s="827"/>
      <c r="B869" s="827"/>
      <c r="C869" s="827"/>
      <c r="D869" s="827"/>
      <c r="E869" s="827"/>
      <c r="F869" s="827"/>
      <c r="G869" s="827"/>
      <c r="H869" s="827"/>
      <c r="I869" s="827"/>
      <c r="J869" s="827"/>
      <c r="K869" s="827"/>
    </row>
    <row r="870" spans="1:11">
      <c r="A870" s="827"/>
      <c r="B870" s="827"/>
      <c r="C870" s="827"/>
      <c r="D870" s="827"/>
      <c r="E870" s="827"/>
      <c r="F870" s="827"/>
      <c r="G870" s="827"/>
      <c r="H870" s="827"/>
      <c r="I870" s="827"/>
      <c r="J870" s="827"/>
      <c r="K870" s="827"/>
    </row>
    <row r="871" spans="1:11">
      <c r="A871" s="827"/>
      <c r="B871" s="827"/>
      <c r="C871" s="827"/>
      <c r="D871" s="827"/>
      <c r="E871" s="827"/>
      <c r="F871" s="827"/>
      <c r="G871" s="827"/>
      <c r="H871" s="827"/>
      <c r="I871" s="827"/>
      <c r="J871" s="827"/>
      <c r="K871" s="827"/>
    </row>
    <row r="872" spans="1:11">
      <c r="A872" s="827"/>
      <c r="B872" s="827"/>
      <c r="C872" s="827"/>
      <c r="D872" s="827"/>
      <c r="E872" s="827"/>
      <c r="F872" s="827"/>
      <c r="G872" s="827"/>
      <c r="H872" s="827"/>
      <c r="I872" s="827"/>
      <c r="J872" s="827"/>
      <c r="K872" s="827"/>
    </row>
    <row r="873" spans="1:11">
      <c r="A873" s="827"/>
      <c r="B873" s="827"/>
      <c r="C873" s="827"/>
      <c r="D873" s="827"/>
      <c r="E873" s="827"/>
      <c r="F873" s="827"/>
      <c r="G873" s="827"/>
      <c r="H873" s="827"/>
      <c r="I873" s="827"/>
      <c r="J873" s="827"/>
      <c r="K873" s="827"/>
    </row>
    <row r="874" spans="1:11">
      <c r="A874" s="827"/>
      <c r="B874" s="827"/>
      <c r="C874" s="827"/>
      <c r="D874" s="827"/>
      <c r="E874" s="827"/>
      <c r="F874" s="827"/>
      <c r="G874" s="827"/>
      <c r="H874" s="827"/>
      <c r="I874" s="827"/>
      <c r="J874" s="827"/>
      <c r="K874" s="827"/>
    </row>
    <row r="875" spans="1:11">
      <c r="A875" s="827"/>
      <c r="B875" s="827"/>
      <c r="C875" s="827"/>
      <c r="D875" s="827"/>
      <c r="E875" s="827"/>
      <c r="F875" s="827"/>
      <c r="G875" s="827"/>
      <c r="H875" s="827"/>
      <c r="I875" s="827"/>
      <c r="J875" s="827"/>
      <c r="K875" s="827"/>
    </row>
    <row r="876" spans="1:11">
      <c r="A876" s="827"/>
      <c r="B876" s="827"/>
      <c r="C876" s="827"/>
      <c r="D876" s="827"/>
      <c r="E876" s="827"/>
      <c r="F876" s="827"/>
      <c r="G876" s="827"/>
      <c r="H876" s="827"/>
      <c r="I876" s="827"/>
      <c r="J876" s="827"/>
      <c r="K876" s="827"/>
    </row>
    <row r="877" spans="1:11">
      <c r="A877" s="827"/>
      <c r="B877" s="827"/>
      <c r="C877" s="827"/>
      <c r="D877" s="827"/>
      <c r="E877" s="827"/>
      <c r="F877" s="827"/>
      <c r="G877" s="827"/>
      <c r="H877" s="827"/>
      <c r="I877" s="827"/>
      <c r="J877" s="827"/>
      <c r="K877" s="827"/>
    </row>
    <row r="878" spans="1:11">
      <c r="A878" s="827"/>
      <c r="B878" s="827"/>
      <c r="C878" s="827"/>
      <c r="D878" s="827"/>
      <c r="E878" s="827"/>
      <c r="F878" s="827"/>
      <c r="G878" s="827"/>
      <c r="H878" s="827"/>
      <c r="I878" s="827"/>
      <c r="J878" s="827"/>
      <c r="K878" s="827"/>
    </row>
    <row r="879" spans="1:11">
      <c r="A879" s="827"/>
      <c r="B879" s="827"/>
      <c r="C879" s="827"/>
      <c r="D879" s="827"/>
      <c r="E879" s="827"/>
      <c r="F879" s="827"/>
      <c r="G879" s="827"/>
      <c r="H879" s="827"/>
      <c r="I879" s="827"/>
      <c r="J879" s="827"/>
      <c r="K879" s="827"/>
    </row>
    <row r="880" spans="1:11">
      <c r="A880" s="827"/>
      <c r="B880" s="827"/>
      <c r="C880" s="827"/>
      <c r="D880" s="827"/>
      <c r="E880" s="827"/>
      <c r="F880" s="827"/>
      <c r="G880" s="827"/>
      <c r="H880" s="827"/>
      <c r="I880" s="827"/>
      <c r="J880" s="827"/>
      <c r="K880" s="827"/>
    </row>
    <row r="881" spans="1:11">
      <c r="A881" s="827"/>
      <c r="B881" s="827"/>
      <c r="C881" s="827"/>
      <c r="D881" s="827"/>
      <c r="E881" s="827"/>
      <c r="F881" s="827"/>
      <c r="G881" s="827"/>
      <c r="H881" s="827"/>
      <c r="I881" s="827"/>
      <c r="J881" s="827"/>
      <c r="K881" s="827"/>
    </row>
    <row r="882" spans="1:11">
      <c r="A882" s="827"/>
      <c r="B882" s="827"/>
      <c r="C882" s="827"/>
      <c r="D882" s="827"/>
      <c r="E882" s="827"/>
      <c r="F882" s="827"/>
      <c r="G882" s="827"/>
      <c r="H882" s="827"/>
      <c r="I882" s="827"/>
      <c r="J882" s="827"/>
      <c r="K882" s="827"/>
    </row>
    <row r="883" spans="1:11">
      <c r="A883" s="827"/>
      <c r="B883" s="827"/>
      <c r="C883" s="827"/>
      <c r="D883" s="827"/>
      <c r="E883" s="827"/>
      <c r="F883" s="827"/>
      <c r="G883" s="827"/>
      <c r="H883" s="827"/>
      <c r="I883" s="827"/>
      <c r="J883" s="827"/>
      <c r="K883" s="827"/>
    </row>
    <row r="884" spans="1:11">
      <c r="A884" s="827"/>
      <c r="B884" s="827"/>
      <c r="C884" s="827"/>
      <c r="D884" s="827"/>
      <c r="E884" s="827"/>
      <c r="F884" s="827"/>
      <c r="G884" s="827"/>
      <c r="H884" s="827"/>
      <c r="I884" s="827"/>
      <c r="J884" s="827"/>
      <c r="K884" s="827"/>
    </row>
    <row r="885" spans="1:11">
      <c r="A885" s="827"/>
      <c r="B885" s="827"/>
      <c r="C885" s="827"/>
      <c r="D885" s="827"/>
      <c r="E885" s="827"/>
      <c r="F885" s="827"/>
      <c r="G885" s="827"/>
      <c r="H885" s="827"/>
      <c r="I885" s="827"/>
      <c r="J885" s="827"/>
      <c r="K885" s="827"/>
    </row>
    <row r="886" spans="1:11">
      <c r="A886" s="827"/>
      <c r="B886" s="827"/>
      <c r="C886" s="827"/>
      <c r="D886" s="827"/>
      <c r="E886" s="827"/>
      <c r="F886" s="827"/>
      <c r="G886" s="827"/>
      <c r="H886" s="827"/>
      <c r="I886" s="827"/>
      <c r="J886" s="827"/>
      <c r="K886" s="827"/>
    </row>
    <row r="887" spans="1:11">
      <c r="A887" s="827"/>
      <c r="B887" s="827"/>
      <c r="C887" s="827"/>
      <c r="D887" s="827"/>
      <c r="E887" s="827"/>
      <c r="F887" s="827"/>
      <c r="G887" s="827"/>
      <c r="H887" s="827"/>
      <c r="I887" s="827"/>
      <c r="J887" s="827"/>
      <c r="K887" s="827"/>
    </row>
    <row r="888" spans="1:11">
      <c r="A888" s="827"/>
      <c r="B888" s="827"/>
      <c r="C888" s="827"/>
      <c r="D888" s="827"/>
      <c r="E888" s="827"/>
      <c r="F888" s="827"/>
      <c r="G888" s="827"/>
      <c r="H888" s="827"/>
      <c r="I888" s="827"/>
      <c r="J888" s="827"/>
      <c r="K888" s="827"/>
    </row>
    <row r="889" spans="1:11">
      <c r="A889" s="827"/>
      <c r="B889" s="827"/>
      <c r="C889" s="827"/>
      <c r="D889" s="827"/>
      <c r="E889" s="827"/>
      <c r="F889" s="827"/>
      <c r="G889" s="827"/>
      <c r="H889" s="827"/>
      <c r="I889" s="827"/>
      <c r="J889" s="827"/>
      <c r="K889" s="827"/>
    </row>
    <row r="890" spans="1:11">
      <c r="A890" s="827"/>
      <c r="B890" s="827"/>
      <c r="C890" s="827"/>
      <c r="D890" s="827"/>
      <c r="E890" s="827"/>
      <c r="F890" s="827"/>
      <c r="G890" s="827"/>
      <c r="H890" s="827"/>
      <c r="I890" s="827"/>
      <c r="J890" s="827"/>
      <c r="K890" s="827"/>
    </row>
    <row r="891" spans="1:11">
      <c r="A891" s="827"/>
      <c r="B891" s="827"/>
      <c r="C891" s="827"/>
      <c r="D891" s="827"/>
      <c r="E891" s="827"/>
      <c r="F891" s="827"/>
      <c r="G891" s="827"/>
      <c r="H891" s="827"/>
      <c r="I891" s="827"/>
      <c r="J891" s="827"/>
      <c r="K891" s="827"/>
    </row>
    <row r="892" spans="1:11">
      <c r="A892" s="827"/>
      <c r="B892" s="827"/>
      <c r="C892" s="827"/>
      <c r="D892" s="827"/>
      <c r="E892" s="827"/>
      <c r="F892" s="827"/>
      <c r="G892" s="827"/>
      <c r="H892" s="827"/>
      <c r="I892" s="827"/>
      <c r="J892" s="827"/>
      <c r="K892" s="827"/>
    </row>
    <row r="893" spans="1:11">
      <c r="A893" s="827"/>
      <c r="B893" s="827"/>
      <c r="C893" s="827"/>
      <c r="D893" s="827"/>
      <c r="E893" s="827"/>
      <c r="F893" s="827"/>
      <c r="G893" s="827"/>
      <c r="H893" s="827"/>
      <c r="I893" s="827"/>
      <c r="J893" s="827"/>
      <c r="K893" s="827"/>
    </row>
    <row r="894" spans="1:11">
      <c r="A894" s="827"/>
      <c r="B894" s="827"/>
      <c r="C894" s="827"/>
      <c r="D894" s="827"/>
      <c r="E894" s="827"/>
      <c r="F894" s="827"/>
      <c r="G894" s="827"/>
      <c r="H894" s="827"/>
      <c r="I894" s="827"/>
      <c r="J894" s="827"/>
      <c r="K894" s="827"/>
    </row>
    <row r="895" spans="1:11">
      <c r="A895" s="827"/>
      <c r="B895" s="827"/>
      <c r="C895" s="827"/>
      <c r="D895" s="827"/>
      <c r="E895" s="827"/>
      <c r="F895" s="827"/>
      <c r="G895" s="827"/>
      <c r="H895" s="827"/>
      <c r="I895" s="827"/>
      <c r="J895" s="827"/>
      <c r="K895" s="827"/>
    </row>
    <row r="896" spans="1:11">
      <c r="A896" s="827"/>
      <c r="B896" s="827"/>
      <c r="C896" s="827"/>
      <c r="D896" s="827"/>
      <c r="E896" s="827"/>
      <c r="F896" s="827"/>
      <c r="G896" s="827"/>
      <c r="H896" s="827"/>
      <c r="I896" s="827"/>
      <c r="J896" s="827"/>
      <c r="K896" s="827"/>
    </row>
    <row r="897" spans="1:11">
      <c r="A897" s="827"/>
      <c r="B897" s="827"/>
      <c r="C897" s="827"/>
      <c r="D897" s="827"/>
      <c r="E897" s="827"/>
      <c r="F897" s="827"/>
      <c r="G897" s="827"/>
      <c r="H897" s="827"/>
      <c r="I897" s="827"/>
      <c r="J897" s="827"/>
      <c r="K897" s="827"/>
    </row>
    <row r="898" spans="1:11">
      <c r="A898" s="827"/>
      <c r="B898" s="827"/>
      <c r="C898" s="827"/>
      <c r="D898" s="827"/>
      <c r="E898" s="827"/>
      <c r="F898" s="827"/>
      <c r="G898" s="827"/>
      <c r="H898" s="827"/>
      <c r="I898" s="827"/>
      <c r="J898" s="827"/>
      <c r="K898" s="827"/>
    </row>
    <row r="899" spans="1:11">
      <c r="A899" s="827"/>
      <c r="B899" s="827"/>
      <c r="C899" s="827"/>
      <c r="D899" s="827"/>
      <c r="E899" s="827"/>
      <c r="F899" s="827"/>
      <c r="G899" s="827"/>
      <c r="H899" s="827"/>
      <c r="I899" s="827"/>
      <c r="J899" s="827"/>
      <c r="K899" s="827"/>
    </row>
    <row r="900" spans="1:11">
      <c r="A900" s="827"/>
      <c r="B900" s="827"/>
      <c r="C900" s="827"/>
      <c r="D900" s="827"/>
      <c r="E900" s="827"/>
      <c r="F900" s="827"/>
      <c r="G900" s="827"/>
      <c r="H900" s="827"/>
      <c r="I900" s="827"/>
      <c r="J900" s="827"/>
      <c r="K900" s="827"/>
    </row>
    <row r="901" spans="1:11">
      <c r="A901" s="827"/>
      <c r="B901" s="827"/>
      <c r="C901" s="827"/>
      <c r="D901" s="827"/>
      <c r="E901" s="827"/>
      <c r="F901" s="827"/>
      <c r="G901" s="827"/>
      <c r="H901" s="827"/>
      <c r="I901" s="827"/>
      <c r="J901" s="827"/>
      <c r="K901" s="827"/>
    </row>
    <row r="902" spans="1:11">
      <c r="A902" s="827"/>
      <c r="B902" s="827"/>
      <c r="C902" s="827"/>
      <c r="D902" s="827"/>
      <c r="E902" s="827"/>
      <c r="F902" s="827"/>
      <c r="G902" s="827"/>
      <c r="H902" s="827"/>
      <c r="I902" s="827"/>
      <c r="J902" s="827"/>
      <c r="K902" s="827"/>
    </row>
    <row r="903" spans="1:11">
      <c r="A903" s="827"/>
      <c r="B903" s="827"/>
      <c r="C903" s="827"/>
      <c r="D903" s="827"/>
      <c r="E903" s="827"/>
      <c r="F903" s="827"/>
      <c r="G903" s="827"/>
      <c r="H903" s="827"/>
      <c r="I903" s="827"/>
      <c r="J903" s="827"/>
      <c r="K903" s="827"/>
    </row>
    <row r="904" spans="1:11">
      <c r="A904" s="827"/>
      <c r="B904" s="827"/>
      <c r="C904" s="827"/>
      <c r="D904" s="827"/>
      <c r="E904" s="827"/>
      <c r="F904" s="827"/>
      <c r="G904" s="827"/>
      <c r="H904" s="827"/>
      <c r="I904" s="827"/>
      <c r="J904" s="827"/>
      <c r="K904" s="827"/>
    </row>
    <row r="905" spans="1:11">
      <c r="A905" s="827"/>
      <c r="B905" s="827"/>
      <c r="C905" s="827"/>
      <c r="D905" s="827"/>
      <c r="E905" s="827"/>
      <c r="F905" s="827"/>
      <c r="G905" s="827"/>
      <c r="H905" s="827"/>
      <c r="I905" s="827"/>
      <c r="J905" s="827"/>
      <c r="K905" s="827"/>
    </row>
    <row r="906" spans="1:11">
      <c r="A906" s="827"/>
      <c r="B906" s="827"/>
      <c r="C906" s="827"/>
      <c r="D906" s="827"/>
      <c r="E906" s="827"/>
      <c r="F906" s="827"/>
      <c r="G906" s="827"/>
      <c r="H906" s="827"/>
      <c r="I906" s="827"/>
      <c r="J906" s="827"/>
      <c r="K906" s="827"/>
    </row>
    <row r="907" spans="1:11">
      <c r="A907" s="827"/>
      <c r="B907" s="827"/>
      <c r="C907" s="827"/>
      <c r="D907" s="827"/>
      <c r="E907" s="827"/>
      <c r="F907" s="827"/>
      <c r="G907" s="827"/>
      <c r="H907" s="827"/>
      <c r="I907" s="827"/>
      <c r="J907" s="827"/>
      <c r="K907" s="827"/>
    </row>
    <row r="908" spans="1:11">
      <c r="A908" s="827"/>
      <c r="B908" s="827"/>
      <c r="C908" s="827"/>
      <c r="D908" s="827"/>
      <c r="E908" s="827"/>
      <c r="F908" s="827"/>
      <c r="G908" s="827"/>
      <c r="H908" s="827"/>
      <c r="I908" s="827"/>
      <c r="J908" s="827"/>
      <c r="K908" s="827"/>
    </row>
    <row r="909" spans="1:11">
      <c r="A909" s="827"/>
      <c r="B909" s="827"/>
      <c r="C909" s="827"/>
      <c r="D909" s="827"/>
      <c r="E909" s="827"/>
      <c r="F909" s="827"/>
      <c r="G909" s="827"/>
      <c r="H909" s="827"/>
      <c r="I909" s="827"/>
      <c r="J909" s="827"/>
      <c r="K909" s="827"/>
    </row>
    <row r="910" spans="1:11">
      <c r="A910" s="827"/>
      <c r="B910" s="827"/>
      <c r="C910" s="827"/>
      <c r="D910" s="827"/>
      <c r="E910" s="827"/>
      <c r="F910" s="827"/>
      <c r="G910" s="827"/>
      <c r="H910" s="827"/>
      <c r="I910" s="827"/>
      <c r="J910" s="827"/>
      <c r="K910" s="827"/>
    </row>
    <row r="911" spans="1:11">
      <c r="A911" s="827"/>
      <c r="B911" s="827"/>
      <c r="C911" s="827"/>
      <c r="D911" s="827"/>
      <c r="E911" s="827"/>
      <c r="F911" s="827"/>
      <c r="G911" s="827"/>
      <c r="H911" s="827"/>
      <c r="I911" s="827"/>
      <c r="J911" s="827"/>
      <c r="K911" s="827"/>
    </row>
    <row r="912" spans="1:11">
      <c r="A912" s="827"/>
      <c r="B912" s="827"/>
      <c r="C912" s="827"/>
      <c r="D912" s="827"/>
      <c r="E912" s="827"/>
      <c r="F912" s="827"/>
      <c r="G912" s="827"/>
      <c r="H912" s="827"/>
      <c r="I912" s="827"/>
      <c r="J912" s="827"/>
      <c r="K912" s="827"/>
    </row>
    <row r="913" spans="1:11">
      <c r="A913" s="827"/>
      <c r="B913" s="827"/>
      <c r="C913" s="827"/>
      <c r="D913" s="827"/>
      <c r="E913" s="827"/>
      <c r="F913" s="827"/>
      <c r="G913" s="827"/>
      <c r="H913" s="827"/>
      <c r="I913" s="827"/>
      <c r="J913" s="827"/>
      <c r="K913" s="827"/>
    </row>
    <row r="914" spans="1:11">
      <c r="A914" s="827"/>
      <c r="B914" s="827"/>
      <c r="C914" s="827"/>
      <c r="D914" s="827"/>
      <c r="E914" s="827"/>
      <c r="F914" s="827"/>
      <c r="G914" s="827"/>
      <c r="H914" s="827"/>
      <c r="I914" s="827"/>
      <c r="J914" s="827"/>
      <c r="K914" s="827"/>
    </row>
    <row r="915" spans="1:11">
      <c r="A915" s="827"/>
      <c r="B915" s="827"/>
      <c r="C915" s="827"/>
      <c r="D915" s="827"/>
      <c r="E915" s="827"/>
      <c r="F915" s="827"/>
      <c r="G915" s="827"/>
      <c r="H915" s="827"/>
      <c r="I915" s="827"/>
      <c r="J915" s="827"/>
      <c r="K915" s="827"/>
    </row>
    <row r="916" spans="1:11">
      <c r="A916" s="827"/>
      <c r="B916" s="827"/>
      <c r="C916" s="827"/>
      <c r="D916" s="827"/>
      <c r="E916" s="827"/>
      <c r="F916" s="827"/>
      <c r="G916" s="827"/>
      <c r="H916" s="827"/>
      <c r="I916" s="827"/>
      <c r="J916" s="827"/>
      <c r="K916" s="827"/>
    </row>
    <row r="917" spans="1:11">
      <c r="A917" s="827"/>
      <c r="B917" s="827"/>
      <c r="C917" s="827"/>
      <c r="D917" s="827"/>
      <c r="E917" s="827"/>
      <c r="F917" s="827"/>
      <c r="G917" s="827"/>
      <c r="H917" s="827"/>
      <c r="I917" s="827"/>
      <c r="J917" s="827"/>
      <c r="K917" s="827"/>
    </row>
    <row r="918" spans="1:11">
      <c r="A918" s="827"/>
      <c r="B918" s="827"/>
      <c r="C918" s="827"/>
      <c r="D918" s="827"/>
      <c r="E918" s="827"/>
      <c r="F918" s="827"/>
      <c r="G918" s="827"/>
      <c r="H918" s="827"/>
      <c r="I918" s="827"/>
      <c r="J918" s="827"/>
      <c r="K918" s="827"/>
    </row>
    <row r="919" spans="1:11">
      <c r="A919" s="827"/>
      <c r="B919" s="827"/>
      <c r="C919" s="827"/>
      <c r="D919" s="827"/>
      <c r="E919" s="827"/>
      <c r="F919" s="827"/>
      <c r="G919" s="827"/>
      <c r="H919" s="827"/>
      <c r="I919" s="827"/>
      <c r="J919" s="827"/>
      <c r="K919" s="827"/>
    </row>
    <row r="920" spans="1:11">
      <c r="A920" s="827"/>
      <c r="B920" s="827"/>
      <c r="C920" s="827"/>
      <c r="D920" s="827"/>
      <c r="E920" s="827"/>
      <c r="F920" s="827"/>
      <c r="G920" s="827"/>
      <c r="H920" s="827"/>
      <c r="I920" s="827"/>
      <c r="J920" s="827"/>
      <c r="K920" s="827"/>
    </row>
    <row r="921" spans="1:11">
      <c r="A921" s="827"/>
      <c r="B921" s="827"/>
      <c r="C921" s="827"/>
      <c r="D921" s="827"/>
      <c r="E921" s="827"/>
      <c r="F921" s="827"/>
      <c r="G921" s="827"/>
      <c r="H921" s="827"/>
      <c r="I921" s="827"/>
      <c r="J921" s="827"/>
      <c r="K921" s="827"/>
    </row>
    <row r="922" spans="1:11">
      <c r="A922" s="827"/>
      <c r="B922" s="827"/>
      <c r="C922" s="827"/>
      <c r="D922" s="827"/>
      <c r="E922" s="827"/>
      <c r="F922" s="827"/>
      <c r="G922" s="827"/>
      <c r="H922" s="827"/>
      <c r="I922" s="827"/>
      <c r="J922" s="827"/>
      <c r="K922" s="827"/>
    </row>
    <row r="923" spans="1:11">
      <c r="A923" s="827"/>
      <c r="B923" s="827"/>
      <c r="C923" s="827"/>
      <c r="D923" s="827"/>
      <c r="E923" s="827"/>
      <c r="F923" s="827"/>
      <c r="G923" s="827"/>
      <c r="H923" s="827"/>
      <c r="I923" s="827"/>
      <c r="J923" s="827"/>
      <c r="K923" s="827"/>
    </row>
    <row r="924" spans="1:11">
      <c r="A924" s="827"/>
      <c r="B924" s="827"/>
      <c r="C924" s="827"/>
      <c r="D924" s="827"/>
      <c r="E924" s="827"/>
      <c r="F924" s="827"/>
      <c r="G924" s="827"/>
      <c r="H924" s="827"/>
      <c r="I924" s="827"/>
      <c r="J924" s="827"/>
      <c r="K924" s="827"/>
    </row>
    <row r="925" spans="1:11">
      <c r="A925" s="827"/>
      <c r="B925" s="827"/>
      <c r="C925" s="827"/>
      <c r="D925" s="827"/>
      <c r="E925" s="827"/>
      <c r="F925" s="827"/>
      <c r="G925" s="827"/>
      <c r="H925" s="827"/>
      <c r="I925" s="827"/>
      <c r="J925" s="827"/>
      <c r="K925" s="827"/>
    </row>
    <row r="926" spans="1:11">
      <c r="A926" s="827"/>
      <c r="B926" s="827"/>
      <c r="C926" s="827"/>
      <c r="D926" s="827"/>
      <c r="E926" s="827"/>
      <c r="F926" s="827"/>
      <c r="G926" s="827"/>
      <c r="H926" s="827"/>
      <c r="I926" s="827"/>
      <c r="J926" s="827"/>
      <c r="K926" s="827"/>
    </row>
    <row r="927" spans="1:11">
      <c r="A927" s="827"/>
      <c r="B927" s="827"/>
      <c r="C927" s="827"/>
      <c r="D927" s="827"/>
      <c r="E927" s="827"/>
      <c r="F927" s="827"/>
      <c r="G927" s="827"/>
      <c r="H927" s="827"/>
      <c r="I927" s="827"/>
      <c r="J927" s="827"/>
      <c r="K927" s="827"/>
    </row>
    <row r="928" spans="1:11">
      <c r="A928" s="827"/>
      <c r="B928" s="827"/>
      <c r="C928" s="827"/>
      <c r="D928" s="827"/>
      <c r="E928" s="827"/>
      <c r="F928" s="827"/>
      <c r="G928" s="827"/>
      <c r="H928" s="827"/>
      <c r="I928" s="827"/>
      <c r="J928" s="827"/>
      <c r="K928" s="827"/>
    </row>
    <row r="929" spans="1:11">
      <c r="A929" s="827"/>
      <c r="B929" s="827"/>
      <c r="C929" s="827"/>
      <c r="D929" s="827"/>
      <c r="E929" s="827"/>
      <c r="F929" s="827"/>
      <c r="G929" s="827"/>
      <c r="H929" s="827"/>
      <c r="I929" s="827"/>
      <c r="J929" s="827"/>
      <c r="K929" s="827"/>
    </row>
    <row r="930" spans="1:11">
      <c r="A930" s="827"/>
      <c r="B930" s="827"/>
      <c r="C930" s="827"/>
      <c r="D930" s="827"/>
      <c r="E930" s="827"/>
      <c r="F930" s="827"/>
      <c r="G930" s="827"/>
      <c r="H930" s="827"/>
      <c r="I930" s="827"/>
      <c r="J930" s="827"/>
      <c r="K930" s="827"/>
    </row>
    <row r="931" spans="1:11">
      <c r="A931" s="827"/>
      <c r="B931" s="827"/>
      <c r="C931" s="827"/>
      <c r="D931" s="827"/>
      <c r="E931" s="827"/>
      <c r="F931" s="827"/>
      <c r="G931" s="827"/>
      <c r="H931" s="827"/>
      <c r="I931" s="827"/>
      <c r="J931" s="827"/>
      <c r="K931" s="827"/>
    </row>
    <row r="932" spans="1:11">
      <c r="A932" s="827"/>
      <c r="B932" s="827"/>
      <c r="C932" s="827"/>
      <c r="D932" s="827"/>
      <c r="E932" s="827"/>
      <c r="F932" s="827"/>
      <c r="G932" s="827"/>
      <c r="H932" s="827"/>
      <c r="I932" s="827"/>
      <c r="J932" s="827"/>
      <c r="K932" s="827"/>
    </row>
    <row r="933" spans="1:11">
      <c r="A933" s="827"/>
      <c r="B933" s="827"/>
      <c r="C933" s="827"/>
      <c r="D933" s="827"/>
      <c r="E933" s="827"/>
      <c r="F933" s="827"/>
      <c r="G933" s="827"/>
      <c r="H933" s="827"/>
      <c r="I933" s="827"/>
      <c r="J933" s="827"/>
      <c r="K933" s="827"/>
    </row>
    <row r="934" spans="1:11">
      <c r="A934" s="827"/>
      <c r="B934" s="827"/>
      <c r="C934" s="827"/>
      <c r="D934" s="827"/>
      <c r="E934" s="827"/>
      <c r="F934" s="827"/>
      <c r="G934" s="827"/>
      <c r="H934" s="827"/>
      <c r="I934" s="827"/>
      <c r="J934" s="827"/>
      <c r="K934" s="827"/>
    </row>
    <row r="935" spans="1:11">
      <c r="A935" s="827"/>
      <c r="B935" s="827"/>
      <c r="C935" s="827"/>
      <c r="D935" s="827"/>
      <c r="E935" s="827"/>
      <c r="F935" s="827"/>
      <c r="G935" s="827"/>
      <c r="H935" s="827"/>
      <c r="I935" s="827"/>
      <c r="J935" s="827"/>
      <c r="K935" s="827"/>
    </row>
    <row r="936" spans="1:11">
      <c r="A936" s="827"/>
      <c r="B936" s="827"/>
      <c r="C936" s="827"/>
      <c r="D936" s="827"/>
      <c r="E936" s="827"/>
      <c r="F936" s="827"/>
      <c r="G936" s="827"/>
      <c r="H936" s="827"/>
      <c r="I936" s="827"/>
      <c r="J936" s="827"/>
      <c r="K936" s="827"/>
    </row>
    <row r="937" spans="1:11">
      <c r="A937" s="827"/>
      <c r="B937" s="827"/>
      <c r="C937" s="827"/>
      <c r="D937" s="827"/>
      <c r="E937" s="827"/>
      <c r="F937" s="827"/>
      <c r="G937" s="827"/>
      <c r="H937" s="827"/>
      <c r="I937" s="827"/>
      <c r="J937" s="827"/>
      <c r="K937" s="827"/>
    </row>
    <row r="938" spans="1:11">
      <c r="A938" s="827"/>
      <c r="B938" s="827"/>
      <c r="C938" s="827"/>
      <c r="D938" s="827"/>
      <c r="E938" s="827"/>
      <c r="F938" s="827"/>
      <c r="G938" s="827"/>
      <c r="H938" s="827"/>
      <c r="I938" s="827"/>
      <c r="J938" s="827"/>
      <c r="K938" s="827"/>
    </row>
    <row r="939" spans="1:11">
      <c r="A939" s="827"/>
      <c r="B939" s="827"/>
      <c r="C939" s="827"/>
      <c r="D939" s="827"/>
      <c r="E939" s="827"/>
      <c r="F939" s="827"/>
      <c r="G939" s="827"/>
      <c r="H939" s="827"/>
      <c r="I939" s="827"/>
      <c r="J939" s="827"/>
      <c r="K939" s="827"/>
    </row>
    <row r="940" spans="1:11">
      <c r="A940" s="827"/>
      <c r="B940" s="827"/>
      <c r="C940" s="827"/>
      <c r="D940" s="827"/>
      <c r="E940" s="827"/>
      <c r="F940" s="827"/>
      <c r="G940" s="827"/>
      <c r="H940" s="827"/>
      <c r="I940" s="827"/>
      <c r="J940" s="827"/>
      <c r="K940" s="827"/>
    </row>
    <row r="941" spans="1:11">
      <c r="A941" s="827"/>
      <c r="B941" s="827"/>
      <c r="C941" s="827"/>
      <c r="D941" s="827"/>
      <c r="E941" s="827"/>
      <c r="F941" s="827"/>
      <c r="G941" s="827"/>
      <c r="H941" s="827"/>
      <c r="I941" s="827"/>
      <c r="J941" s="827"/>
      <c r="K941" s="827"/>
    </row>
    <row r="942" spans="1:11">
      <c r="A942" s="827"/>
      <c r="B942" s="827"/>
      <c r="C942" s="827"/>
      <c r="D942" s="827"/>
      <c r="E942" s="827"/>
      <c r="F942" s="827"/>
      <c r="G942" s="827"/>
      <c r="H942" s="827"/>
      <c r="I942" s="827"/>
      <c r="J942" s="827"/>
      <c r="K942" s="827"/>
    </row>
    <row r="943" spans="1:11">
      <c r="A943" s="827"/>
      <c r="B943" s="827"/>
      <c r="C943" s="827"/>
      <c r="D943" s="827"/>
      <c r="E943" s="827"/>
      <c r="F943" s="827"/>
      <c r="G943" s="827"/>
      <c r="H943" s="827"/>
      <c r="I943" s="827"/>
      <c r="J943" s="827"/>
      <c r="K943" s="827"/>
    </row>
    <row r="944" spans="1:11">
      <c r="A944" s="827"/>
      <c r="B944" s="827"/>
      <c r="C944" s="827"/>
      <c r="D944" s="827"/>
      <c r="E944" s="827"/>
      <c r="F944" s="827"/>
      <c r="G944" s="827"/>
      <c r="H944" s="827"/>
      <c r="I944" s="827"/>
      <c r="J944" s="827"/>
      <c r="K944" s="827"/>
    </row>
    <row r="945" spans="1:11">
      <c r="A945" s="827"/>
      <c r="B945" s="827"/>
      <c r="C945" s="827"/>
      <c r="D945" s="827"/>
      <c r="E945" s="827"/>
      <c r="F945" s="827"/>
      <c r="G945" s="827"/>
      <c r="H945" s="827"/>
      <c r="I945" s="827"/>
      <c r="J945" s="827"/>
      <c r="K945" s="827"/>
    </row>
    <row r="946" spans="1:11">
      <c r="A946" s="827"/>
      <c r="B946" s="827"/>
      <c r="C946" s="827"/>
      <c r="D946" s="827"/>
      <c r="E946" s="827"/>
      <c r="F946" s="827"/>
      <c r="G946" s="827"/>
      <c r="H946" s="827"/>
      <c r="I946" s="827"/>
      <c r="J946" s="827"/>
      <c r="K946" s="827"/>
    </row>
    <row r="947" spans="1:11">
      <c r="A947" s="827"/>
      <c r="B947" s="827"/>
      <c r="C947" s="827"/>
      <c r="D947" s="827"/>
      <c r="E947" s="827"/>
      <c r="F947" s="827"/>
      <c r="G947" s="827"/>
      <c r="H947" s="827"/>
      <c r="I947" s="827"/>
      <c r="J947" s="827"/>
      <c r="K947" s="827"/>
    </row>
    <row r="948" spans="1:11">
      <c r="A948" s="827"/>
      <c r="B948" s="827"/>
      <c r="C948" s="827"/>
      <c r="D948" s="827"/>
      <c r="E948" s="827"/>
      <c r="F948" s="827"/>
      <c r="G948" s="827"/>
      <c r="H948" s="827"/>
      <c r="I948" s="827"/>
      <c r="J948" s="827"/>
      <c r="K948" s="827"/>
    </row>
    <row r="949" spans="1:11">
      <c r="A949" s="827"/>
      <c r="B949" s="827"/>
      <c r="C949" s="827"/>
      <c r="D949" s="827"/>
      <c r="E949" s="827"/>
      <c r="F949" s="827"/>
      <c r="G949" s="827"/>
      <c r="H949" s="827"/>
      <c r="I949" s="827"/>
      <c r="J949" s="827"/>
      <c r="K949" s="827"/>
    </row>
    <row r="950" spans="1:11">
      <c r="A950" s="827"/>
      <c r="B950" s="827"/>
      <c r="C950" s="827"/>
      <c r="D950" s="827"/>
      <c r="E950" s="827"/>
      <c r="F950" s="827"/>
      <c r="G950" s="827"/>
      <c r="H950" s="827"/>
      <c r="I950" s="827"/>
      <c r="J950" s="827"/>
      <c r="K950" s="827"/>
    </row>
    <row r="951" spans="1:11">
      <c r="A951" s="827"/>
      <c r="B951" s="827"/>
      <c r="C951" s="827"/>
      <c r="D951" s="827"/>
      <c r="E951" s="827"/>
      <c r="F951" s="827"/>
      <c r="G951" s="827"/>
      <c r="H951" s="827"/>
      <c r="I951" s="827"/>
      <c r="J951" s="827"/>
      <c r="K951" s="827"/>
    </row>
    <row r="952" spans="1:11">
      <c r="A952" s="827"/>
      <c r="B952" s="827"/>
      <c r="C952" s="827"/>
      <c r="D952" s="827"/>
      <c r="E952" s="827"/>
      <c r="F952" s="827"/>
      <c r="G952" s="827"/>
      <c r="H952" s="827"/>
      <c r="I952" s="827"/>
      <c r="J952" s="827"/>
      <c r="K952" s="827"/>
    </row>
    <row r="953" spans="1:11">
      <c r="A953" s="827"/>
      <c r="B953" s="827"/>
      <c r="C953" s="827"/>
      <c r="D953" s="827"/>
      <c r="E953" s="827"/>
      <c r="F953" s="827"/>
      <c r="G953" s="827"/>
      <c r="H953" s="827"/>
      <c r="I953" s="827"/>
      <c r="J953" s="827"/>
      <c r="K953" s="827"/>
    </row>
    <row r="954" spans="1:11">
      <c r="A954" s="827"/>
      <c r="B954" s="827"/>
      <c r="C954" s="827"/>
      <c r="D954" s="827"/>
      <c r="E954" s="827"/>
      <c r="F954" s="827"/>
      <c r="G954" s="827"/>
      <c r="H954" s="827"/>
      <c r="I954" s="827"/>
      <c r="J954" s="827"/>
      <c r="K954" s="827"/>
    </row>
    <row r="955" spans="1:11">
      <c r="A955" s="827"/>
      <c r="B955" s="827"/>
      <c r="C955" s="827"/>
      <c r="D955" s="827"/>
      <c r="E955" s="827"/>
      <c r="F955" s="827"/>
      <c r="G955" s="827"/>
      <c r="H955" s="827"/>
      <c r="I955" s="827"/>
      <c r="J955" s="827"/>
      <c r="K955" s="827"/>
    </row>
    <row r="956" spans="1:11">
      <c r="A956" s="827"/>
      <c r="B956" s="827"/>
      <c r="C956" s="827"/>
      <c r="D956" s="827"/>
      <c r="E956" s="827"/>
      <c r="F956" s="827"/>
      <c r="G956" s="827"/>
      <c r="H956" s="827"/>
      <c r="I956" s="827"/>
      <c r="J956" s="827"/>
      <c r="K956" s="827"/>
    </row>
    <row r="957" spans="1:11">
      <c r="A957" s="827"/>
      <c r="B957" s="827"/>
      <c r="C957" s="827"/>
      <c r="D957" s="827"/>
      <c r="E957" s="827"/>
      <c r="F957" s="827"/>
      <c r="G957" s="827"/>
      <c r="H957" s="827"/>
      <c r="I957" s="827"/>
      <c r="J957" s="827"/>
      <c r="K957" s="827"/>
    </row>
    <row r="958" spans="1:11">
      <c r="A958" s="827"/>
      <c r="B958" s="827"/>
      <c r="C958" s="827"/>
      <c r="D958" s="827"/>
      <c r="E958" s="827"/>
      <c r="F958" s="827"/>
      <c r="G958" s="827"/>
      <c r="H958" s="827"/>
      <c r="I958" s="827"/>
      <c r="J958" s="827"/>
      <c r="K958" s="827"/>
    </row>
    <row r="959" spans="1:11">
      <c r="A959" s="827"/>
      <c r="B959" s="827"/>
      <c r="C959" s="827"/>
      <c r="D959" s="827"/>
      <c r="E959" s="827"/>
      <c r="F959" s="827"/>
      <c r="G959" s="827"/>
      <c r="H959" s="827"/>
      <c r="I959" s="827"/>
      <c r="J959" s="827"/>
      <c r="K959" s="827"/>
    </row>
    <row r="960" spans="1:11">
      <c r="A960" s="827"/>
      <c r="B960" s="827"/>
      <c r="C960" s="827"/>
      <c r="D960" s="827"/>
      <c r="E960" s="827"/>
      <c r="F960" s="827"/>
      <c r="G960" s="827"/>
      <c r="H960" s="827"/>
      <c r="I960" s="827"/>
      <c r="J960" s="827"/>
      <c r="K960" s="827"/>
    </row>
    <row r="961" spans="1:11">
      <c r="A961" s="827"/>
      <c r="B961" s="827"/>
      <c r="C961" s="827"/>
      <c r="D961" s="827"/>
      <c r="E961" s="827"/>
      <c r="F961" s="827"/>
      <c r="G961" s="827"/>
      <c r="H961" s="827"/>
      <c r="I961" s="827"/>
      <c r="J961" s="827"/>
      <c r="K961" s="827"/>
    </row>
    <row r="962" spans="1:11">
      <c r="A962" s="827"/>
      <c r="B962" s="827"/>
      <c r="C962" s="827"/>
      <c r="D962" s="827"/>
      <c r="E962" s="827"/>
      <c r="F962" s="827"/>
      <c r="G962" s="827"/>
      <c r="H962" s="827"/>
      <c r="I962" s="827"/>
      <c r="J962" s="827"/>
      <c r="K962" s="827"/>
    </row>
    <row r="963" spans="1:11">
      <c r="A963" s="827"/>
      <c r="B963" s="827"/>
      <c r="C963" s="827"/>
      <c r="D963" s="827"/>
      <c r="E963" s="827"/>
      <c r="F963" s="827"/>
      <c r="G963" s="827"/>
      <c r="H963" s="827"/>
      <c r="I963" s="827"/>
      <c r="J963" s="827"/>
      <c r="K963" s="827"/>
    </row>
    <row r="964" spans="1:11">
      <c r="A964" s="827"/>
      <c r="B964" s="827"/>
      <c r="C964" s="827"/>
      <c r="D964" s="827"/>
      <c r="E964" s="827"/>
      <c r="F964" s="827"/>
      <c r="G964" s="827"/>
      <c r="H964" s="827"/>
      <c r="I964" s="827"/>
      <c r="J964" s="827"/>
      <c r="K964" s="827"/>
    </row>
    <row r="965" spans="1:11">
      <c r="A965" s="827"/>
      <c r="B965" s="827"/>
      <c r="C965" s="827"/>
      <c r="D965" s="827"/>
      <c r="E965" s="827"/>
      <c r="F965" s="827"/>
      <c r="G965" s="827"/>
      <c r="H965" s="827"/>
      <c r="I965" s="827"/>
      <c r="J965" s="827"/>
      <c r="K965" s="827"/>
    </row>
    <row r="966" spans="1:11">
      <c r="A966" s="827"/>
      <c r="B966" s="827"/>
      <c r="C966" s="827"/>
      <c r="D966" s="827"/>
      <c r="E966" s="827"/>
      <c r="F966" s="827"/>
      <c r="G966" s="827"/>
      <c r="H966" s="827"/>
      <c r="I966" s="827"/>
      <c r="J966" s="827"/>
      <c r="K966" s="827"/>
    </row>
    <row r="967" spans="1:11">
      <c r="A967" s="827"/>
      <c r="B967" s="827"/>
      <c r="C967" s="827"/>
      <c r="D967" s="827"/>
      <c r="E967" s="827"/>
      <c r="F967" s="827"/>
      <c r="G967" s="827"/>
      <c r="H967" s="827"/>
      <c r="I967" s="827"/>
      <c r="J967" s="827"/>
      <c r="K967" s="827"/>
    </row>
    <row r="968" spans="1:11">
      <c r="A968" s="827"/>
      <c r="B968" s="827"/>
      <c r="C968" s="827"/>
      <c r="D968" s="827"/>
      <c r="E968" s="827"/>
      <c r="F968" s="827"/>
      <c r="G968" s="827"/>
      <c r="H968" s="827"/>
      <c r="I968" s="827"/>
      <c r="J968" s="827"/>
      <c r="K968" s="827"/>
    </row>
    <row r="969" spans="1:11">
      <c r="A969" s="827"/>
      <c r="B969" s="827"/>
      <c r="C969" s="827"/>
      <c r="D969" s="827"/>
      <c r="E969" s="827"/>
      <c r="F969" s="827"/>
      <c r="G969" s="827"/>
      <c r="H969" s="827"/>
      <c r="I969" s="827"/>
      <c r="J969" s="827"/>
      <c r="K969" s="827"/>
    </row>
    <row r="970" spans="1:11">
      <c r="A970" s="827"/>
      <c r="B970" s="827"/>
      <c r="C970" s="827"/>
      <c r="D970" s="827"/>
      <c r="E970" s="827"/>
      <c r="F970" s="827"/>
      <c r="G970" s="827"/>
      <c r="H970" s="827"/>
      <c r="I970" s="827"/>
      <c r="J970" s="827"/>
      <c r="K970" s="827"/>
    </row>
    <row r="971" spans="1:11">
      <c r="A971" s="827"/>
      <c r="B971" s="827"/>
      <c r="C971" s="827"/>
      <c r="D971" s="827"/>
      <c r="E971" s="827"/>
      <c r="F971" s="827"/>
      <c r="G971" s="827"/>
      <c r="H971" s="827"/>
      <c r="I971" s="827"/>
      <c r="J971" s="827"/>
      <c r="K971" s="827"/>
    </row>
    <row r="972" spans="1:11">
      <c r="A972" s="827"/>
      <c r="B972" s="827"/>
      <c r="C972" s="827"/>
      <c r="D972" s="827"/>
      <c r="E972" s="827"/>
      <c r="F972" s="827"/>
      <c r="G972" s="827"/>
      <c r="H972" s="827"/>
      <c r="I972" s="827"/>
      <c r="J972" s="827"/>
      <c r="K972" s="827"/>
    </row>
    <row r="973" spans="1:11">
      <c r="A973" s="827"/>
      <c r="B973" s="827"/>
      <c r="C973" s="827"/>
      <c r="D973" s="827"/>
      <c r="E973" s="827"/>
      <c r="F973" s="827"/>
      <c r="G973" s="827"/>
      <c r="H973" s="827"/>
      <c r="I973" s="827"/>
      <c r="J973" s="827"/>
      <c r="K973" s="827"/>
    </row>
    <row r="974" spans="1:11">
      <c r="A974" s="827"/>
      <c r="B974" s="827"/>
      <c r="C974" s="827"/>
      <c r="D974" s="827"/>
      <c r="E974" s="827"/>
      <c r="F974" s="827"/>
      <c r="G974" s="827"/>
      <c r="H974" s="827"/>
      <c r="I974" s="827"/>
      <c r="J974" s="827"/>
      <c r="K974" s="827"/>
    </row>
    <row r="975" spans="1:11">
      <c r="A975" s="827"/>
      <c r="B975" s="827"/>
      <c r="C975" s="827"/>
      <c r="D975" s="827"/>
      <c r="E975" s="827"/>
      <c r="F975" s="827"/>
      <c r="G975" s="827"/>
      <c r="H975" s="827"/>
      <c r="I975" s="827"/>
      <c r="J975" s="827"/>
      <c r="K975" s="827"/>
    </row>
    <row r="976" spans="1:11">
      <c r="A976" s="827"/>
      <c r="B976" s="827"/>
      <c r="C976" s="827"/>
      <c r="D976" s="827"/>
      <c r="E976" s="827"/>
      <c r="F976" s="827"/>
      <c r="G976" s="827"/>
      <c r="H976" s="827"/>
      <c r="I976" s="827"/>
      <c r="J976" s="827"/>
      <c r="K976" s="827"/>
    </row>
    <row r="977" spans="1:11">
      <c r="A977" s="827"/>
      <c r="B977" s="827"/>
      <c r="C977" s="827"/>
      <c r="D977" s="827"/>
      <c r="E977" s="827"/>
      <c r="F977" s="827"/>
      <c r="G977" s="827"/>
      <c r="H977" s="827"/>
      <c r="I977" s="827"/>
      <c r="J977" s="827"/>
      <c r="K977" s="827"/>
    </row>
    <row r="978" spans="1:11">
      <c r="A978" s="827"/>
      <c r="B978" s="827"/>
      <c r="C978" s="827"/>
      <c r="D978" s="827"/>
      <c r="E978" s="827"/>
      <c r="F978" s="827"/>
      <c r="G978" s="827"/>
      <c r="H978" s="827"/>
      <c r="I978" s="827"/>
      <c r="J978" s="827"/>
      <c r="K978" s="827"/>
    </row>
    <row r="979" spans="1:11">
      <c r="A979" s="827"/>
      <c r="B979" s="827"/>
      <c r="C979" s="827"/>
      <c r="D979" s="827"/>
      <c r="E979" s="827"/>
      <c r="F979" s="827"/>
      <c r="G979" s="827"/>
      <c r="H979" s="827"/>
      <c r="I979" s="827"/>
      <c r="J979" s="827"/>
      <c r="K979" s="827"/>
    </row>
    <row r="980" spans="1:11">
      <c r="A980" s="827"/>
      <c r="B980" s="827"/>
      <c r="C980" s="827"/>
      <c r="D980" s="827"/>
      <c r="E980" s="827"/>
      <c r="F980" s="827"/>
      <c r="G980" s="827"/>
      <c r="H980" s="827"/>
      <c r="I980" s="827"/>
      <c r="J980" s="827"/>
      <c r="K980" s="827"/>
    </row>
    <row r="981" spans="1:11">
      <c r="A981" s="827"/>
      <c r="B981" s="827"/>
      <c r="C981" s="827"/>
      <c r="D981" s="827"/>
      <c r="E981" s="827"/>
      <c r="F981" s="827"/>
      <c r="G981" s="827"/>
      <c r="H981" s="827"/>
      <c r="I981" s="827"/>
      <c r="J981" s="827"/>
      <c r="K981" s="827"/>
    </row>
    <row r="982" spans="1:11">
      <c r="A982" s="827"/>
      <c r="B982" s="827"/>
      <c r="C982" s="827"/>
      <c r="D982" s="827"/>
      <c r="E982" s="827"/>
      <c r="F982" s="827"/>
      <c r="G982" s="827"/>
      <c r="H982" s="827"/>
      <c r="I982" s="827"/>
      <c r="J982" s="827"/>
      <c r="K982" s="827"/>
    </row>
    <row r="983" spans="1:11">
      <c r="A983" s="827"/>
      <c r="B983" s="827"/>
      <c r="C983" s="827"/>
      <c r="D983" s="827"/>
      <c r="E983" s="827"/>
      <c r="F983" s="827"/>
      <c r="G983" s="827"/>
      <c r="H983" s="827"/>
      <c r="I983" s="827"/>
      <c r="J983" s="827"/>
      <c r="K983" s="827"/>
    </row>
    <row r="984" spans="1:11">
      <c r="A984" s="827"/>
      <c r="B984" s="827"/>
      <c r="C984" s="827"/>
      <c r="D984" s="827"/>
      <c r="E984" s="827"/>
      <c r="F984" s="827"/>
      <c r="G984" s="827"/>
      <c r="H984" s="827"/>
      <c r="I984" s="827"/>
      <c r="J984" s="827"/>
      <c r="K984" s="827"/>
    </row>
    <row r="985" spans="1:11">
      <c r="A985" s="827"/>
      <c r="B985" s="827"/>
      <c r="C985" s="827"/>
      <c r="D985" s="827"/>
      <c r="E985" s="827"/>
      <c r="F985" s="827"/>
      <c r="G985" s="827"/>
      <c r="H985" s="827"/>
      <c r="I985" s="827"/>
      <c r="J985" s="827"/>
      <c r="K985" s="827"/>
    </row>
    <row r="986" spans="1:11">
      <c r="A986" s="827"/>
      <c r="B986" s="827"/>
      <c r="C986" s="827"/>
      <c r="D986" s="827"/>
      <c r="E986" s="827"/>
      <c r="F986" s="827"/>
      <c r="G986" s="827"/>
      <c r="H986" s="827"/>
      <c r="I986" s="827"/>
      <c r="J986" s="827"/>
      <c r="K986" s="827"/>
    </row>
    <row r="987" spans="1:11">
      <c r="A987" s="827"/>
      <c r="B987" s="827"/>
      <c r="C987" s="827"/>
      <c r="D987" s="827"/>
      <c r="E987" s="827"/>
      <c r="F987" s="827"/>
      <c r="G987" s="827"/>
      <c r="H987" s="827"/>
      <c r="I987" s="827"/>
      <c r="J987" s="827"/>
      <c r="K987" s="827"/>
    </row>
  </sheetData>
  <mergeCells count="14">
    <mergeCell ref="G6:G7"/>
    <mergeCell ref="H6:H7"/>
    <mergeCell ref="I6:I7"/>
    <mergeCell ref="J6:J7"/>
    <mergeCell ref="A2:J2"/>
    <mergeCell ref="A3:J3"/>
    <mergeCell ref="A5:A7"/>
    <mergeCell ref="B5:B7"/>
    <mergeCell ref="C5:F5"/>
    <mergeCell ref="G5:J5"/>
    <mergeCell ref="C6:C7"/>
    <mergeCell ref="D6:D7"/>
    <mergeCell ref="E6:E7"/>
    <mergeCell ref="F6:F7"/>
  </mergeCells>
  <hyperlinks>
    <hyperlink ref="A21" r:id="rId1"/>
    <hyperlink ref="A22" r:id="rId2"/>
    <hyperlink ref="A1" location="Índice!A1" display="Voltar ao índice"/>
  </hyperlinks>
  <pageMargins left="0.78740157480314965" right="0.78740157480314965" top="1.1811023622047245" bottom="0.78740157480314965" header="0" footer="0"/>
  <pageSetup paperSize="9" scale="95" orientation="portrait" horizontalDpi="4294967292" verticalDpi="2400" r:id="rId3"/>
  <headerFooter alignWithMargins="0"/>
</worksheet>
</file>

<file path=xl/worksheets/sheet87.xml><?xml version="1.0" encoding="utf-8"?>
<worksheet xmlns="http://schemas.openxmlformats.org/spreadsheetml/2006/main" xmlns:r="http://schemas.openxmlformats.org/officeDocument/2006/relationships">
  <dimension ref="A1:I36"/>
  <sheetViews>
    <sheetView showGridLines="0" workbookViewId="0"/>
  </sheetViews>
  <sheetFormatPr defaultRowHeight="12.75"/>
  <cols>
    <col min="1" max="1" width="35.7109375" style="1365" customWidth="1"/>
    <col min="2" max="3" width="25.7109375" style="1365" customWidth="1"/>
    <col min="4" max="7" width="9.140625" style="1365"/>
    <col min="8" max="8" width="17" style="1365" bestFit="1" customWidth="1"/>
    <col min="9" max="9" width="9.140625" style="1366"/>
    <col min="10" max="256" width="9.140625" style="1365"/>
    <col min="257" max="257" width="35.7109375" style="1365" customWidth="1"/>
    <col min="258" max="259" width="25.7109375" style="1365" customWidth="1"/>
    <col min="260" max="263" width="9.140625" style="1365"/>
    <col min="264" max="264" width="17" style="1365" bestFit="1" customWidth="1"/>
    <col min="265" max="512" width="9.140625" style="1365"/>
    <col min="513" max="513" width="35.7109375" style="1365" customWidth="1"/>
    <col min="514" max="515" width="25.7109375" style="1365" customWidth="1"/>
    <col min="516" max="519" width="9.140625" style="1365"/>
    <col min="520" max="520" width="17" style="1365" bestFit="1" customWidth="1"/>
    <col min="521" max="768" width="9.140625" style="1365"/>
    <col min="769" max="769" width="35.7109375" style="1365" customWidth="1"/>
    <col min="770" max="771" width="25.7109375" style="1365" customWidth="1"/>
    <col min="772" max="775" width="9.140625" style="1365"/>
    <col min="776" max="776" width="17" style="1365" bestFit="1" customWidth="1"/>
    <col min="777" max="1024" width="9.140625" style="1365"/>
    <col min="1025" max="1025" width="35.7109375" style="1365" customWidth="1"/>
    <col min="1026" max="1027" width="25.7109375" style="1365" customWidth="1"/>
    <col min="1028" max="1031" width="9.140625" style="1365"/>
    <col min="1032" max="1032" width="17" style="1365" bestFit="1" customWidth="1"/>
    <col min="1033" max="1280" width="9.140625" style="1365"/>
    <col min="1281" max="1281" width="35.7109375" style="1365" customWidth="1"/>
    <col min="1282" max="1283" width="25.7109375" style="1365" customWidth="1"/>
    <col min="1284" max="1287" width="9.140625" style="1365"/>
    <col min="1288" max="1288" width="17" style="1365" bestFit="1" customWidth="1"/>
    <col min="1289" max="1536" width="9.140625" style="1365"/>
    <col min="1537" max="1537" width="35.7109375" style="1365" customWidth="1"/>
    <col min="1538" max="1539" width="25.7109375" style="1365" customWidth="1"/>
    <col min="1540" max="1543" width="9.140625" style="1365"/>
    <col min="1544" max="1544" width="17" style="1365" bestFit="1" customWidth="1"/>
    <col min="1545" max="1792" width="9.140625" style="1365"/>
    <col min="1793" max="1793" width="35.7109375" style="1365" customWidth="1"/>
    <col min="1794" max="1795" width="25.7109375" style="1365" customWidth="1"/>
    <col min="1796" max="1799" width="9.140625" style="1365"/>
    <col min="1800" max="1800" width="17" style="1365" bestFit="1" customWidth="1"/>
    <col min="1801" max="2048" width="9.140625" style="1365"/>
    <col min="2049" max="2049" width="35.7109375" style="1365" customWidth="1"/>
    <col min="2050" max="2051" width="25.7109375" style="1365" customWidth="1"/>
    <col min="2052" max="2055" width="9.140625" style="1365"/>
    <col min="2056" max="2056" width="17" style="1365" bestFit="1" customWidth="1"/>
    <col min="2057" max="2304" width="9.140625" style="1365"/>
    <col min="2305" max="2305" width="35.7109375" style="1365" customWidth="1"/>
    <col min="2306" max="2307" width="25.7109375" style="1365" customWidth="1"/>
    <col min="2308" max="2311" width="9.140625" style="1365"/>
    <col min="2312" max="2312" width="17" style="1365" bestFit="1" customWidth="1"/>
    <col min="2313" max="2560" width="9.140625" style="1365"/>
    <col min="2561" max="2561" width="35.7109375" style="1365" customWidth="1"/>
    <col min="2562" max="2563" width="25.7109375" style="1365" customWidth="1"/>
    <col min="2564" max="2567" width="9.140625" style="1365"/>
    <col min="2568" max="2568" width="17" style="1365" bestFit="1" customWidth="1"/>
    <col min="2569" max="2816" width="9.140625" style="1365"/>
    <col min="2817" max="2817" width="35.7109375" style="1365" customWidth="1"/>
    <col min="2818" max="2819" width="25.7109375" style="1365" customWidth="1"/>
    <col min="2820" max="2823" width="9.140625" style="1365"/>
    <col min="2824" max="2824" width="17" style="1365" bestFit="1" customWidth="1"/>
    <col min="2825" max="3072" width="9.140625" style="1365"/>
    <col min="3073" max="3073" width="35.7109375" style="1365" customWidth="1"/>
    <col min="3074" max="3075" width="25.7109375" style="1365" customWidth="1"/>
    <col min="3076" max="3079" width="9.140625" style="1365"/>
    <col min="3080" max="3080" width="17" style="1365" bestFit="1" customWidth="1"/>
    <col min="3081" max="3328" width="9.140625" style="1365"/>
    <col min="3329" max="3329" width="35.7109375" style="1365" customWidth="1"/>
    <col min="3330" max="3331" width="25.7109375" style="1365" customWidth="1"/>
    <col min="3332" max="3335" width="9.140625" style="1365"/>
    <col min="3336" max="3336" width="17" style="1365" bestFit="1" customWidth="1"/>
    <col min="3337" max="3584" width="9.140625" style="1365"/>
    <col min="3585" max="3585" width="35.7109375" style="1365" customWidth="1"/>
    <col min="3586" max="3587" width="25.7109375" style="1365" customWidth="1"/>
    <col min="3588" max="3591" width="9.140625" style="1365"/>
    <col min="3592" max="3592" width="17" style="1365" bestFit="1" customWidth="1"/>
    <col min="3593" max="3840" width="9.140625" style="1365"/>
    <col min="3841" max="3841" width="35.7109375" style="1365" customWidth="1"/>
    <col min="3842" max="3843" width="25.7109375" style="1365" customWidth="1"/>
    <col min="3844" max="3847" width="9.140625" style="1365"/>
    <col min="3848" max="3848" width="17" style="1365" bestFit="1" customWidth="1"/>
    <col min="3849" max="4096" width="9.140625" style="1365"/>
    <col min="4097" max="4097" width="35.7109375" style="1365" customWidth="1"/>
    <col min="4098" max="4099" width="25.7109375" style="1365" customWidth="1"/>
    <col min="4100" max="4103" width="9.140625" style="1365"/>
    <col min="4104" max="4104" width="17" style="1365" bestFit="1" customWidth="1"/>
    <col min="4105" max="4352" width="9.140625" style="1365"/>
    <col min="4353" max="4353" width="35.7109375" style="1365" customWidth="1"/>
    <col min="4354" max="4355" width="25.7109375" style="1365" customWidth="1"/>
    <col min="4356" max="4359" width="9.140625" style="1365"/>
    <col min="4360" max="4360" width="17" style="1365" bestFit="1" customWidth="1"/>
    <col min="4361" max="4608" width="9.140625" style="1365"/>
    <col min="4609" max="4609" width="35.7109375" style="1365" customWidth="1"/>
    <col min="4610" max="4611" width="25.7109375" style="1365" customWidth="1"/>
    <col min="4612" max="4615" width="9.140625" style="1365"/>
    <col min="4616" max="4616" width="17" style="1365" bestFit="1" customWidth="1"/>
    <col min="4617" max="4864" width="9.140625" style="1365"/>
    <col min="4865" max="4865" width="35.7109375" style="1365" customWidth="1"/>
    <col min="4866" max="4867" width="25.7109375" style="1365" customWidth="1"/>
    <col min="4868" max="4871" width="9.140625" style="1365"/>
    <col min="4872" max="4872" width="17" style="1365" bestFit="1" customWidth="1"/>
    <col min="4873" max="5120" width="9.140625" style="1365"/>
    <col min="5121" max="5121" width="35.7109375" style="1365" customWidth="1"/>
    <col min="5122" max="5123" width="25.7109375" style="1365" customWidth="1"/>
    <col min="5124" max="5127" width="9.140625" style="1365"/>
    <col min="5128" max="5128" width="17" style="1365" bestFit="1" customWidth="1"/>
    <col min="5129" max="5376" width="9.140625" style="1365"/>
    <col min="5377" max="5377" width="35.7109375" style="1365" customWidth="1"/>
    <col min="5378" max="5379" width="25.7109375" style="1365" customWidth="1"/>
    <col min="5380" max="5383" width="9.140625" style="1365"/>
    <col min="5384" max="5384" width="17" style="1365" bestFit="1" customWidth="1"/>
    <col min="5385" max="5632" width="9.140625" style="1365"/>
    <col min="5633" max="5633" width="35.7109375" style="1365" customWidth="1"/>
    <col min="5634" max="5635" width="25.7109375" style="1365" customWidth="1"/>
    <col min="5636" max="5639" width="9.140625" style="1365"/>
    <col min="5640" max="5640" width="17" style="1365" bestFit="1" customWidth="1"/>
    <col min="5641" max="5888" width="9.140625" style="1365"/>
    <col min="5889" max="5889" width="35.7109375" style="1365" customWidth="1"/>
    <col min="5890" max="5891" width="25.7109375" style="1365" customWidth="1"/>
    <col min="5892" max="5895" width="9.140625" style="1365"/>
    <col min="5896" max="5896" width="17" style="1365" bestFit="1" customWidth="1"/>
    <col min="5897" max="6144" width="9.140625" style="1365"/>
    <col min="6145" max="6145" width="35.7109375" style="1365" customWidth="1"/>
    <col min="6146" max="6147" width="25.7109375" style="1365" customWidth="1"/>
    <col min="6148" max="6151" width="9.140625" style="1365"/>
    <col min="6152" max="6152" width="17" style="1365" bestFit="1" customWidth="1"/>
    <col min="6153" max="6400" width="9.140625" style="1365"/>
    <col min="6401" max="6401" width="35.7109375" style="1365" customWidth="1"/>
    <col min="6402" max="6403" width="25.7109375" style="1365" customWidth="1"/>
    <col min="6404" max="6407" width="9.140625" style="1365"/>
    <col min="6408" max="6408" width="17" style="1365" bestFit="1" customWidth="1"/>
    <col min="6409" max="6656" width="9.140625" style="1365"/>
    <col min="6657" max="6657" width="35.7109375" style="1365" customWidth="1"/>
    <col min="6658" max="6659" width="25.7109375" style="1365" customWidth="1"/>
    <col min="6660" max="6663" width="9.140625" style="1365"/>
    <col min="6664" max="6664" width="17" style="1365" bestFit="1" customWidth="1"/>
    <col min="6665" max="6912" width="9.140625" style="1365"/>
    <col min="6913" max="6913" width="35.7109375" style="1365" customWidth="1"/>
    <col min="6914" max="6915" width="25.7109375" style="1365" customWidth="1"/>
    <col min="6916" max="6919" width="9.140625" style="1365"/>
    <col min="6920" max="6920" width="17" style="1365" bestFit="1" customWidth="1"/>
    <col min="6921" max="7168" width="9.140625" style="1365"/>
    <col min="7169" max="7169" width="35.7109375" style="1365" customWidth="1"/>
    <col min="7170" max="7171" width="25.7109375" style="1365" customWidth="1"/>
    <col min="7172" max="7175" width="9.140625" style="1365"/>
    <col min="7176" max="7176" width="17" style="1365" bestFit="1" customWidth="1"/>
    <col min="7177" max="7424" width="9.140625" style="1365"/>
    <col min="7425" max="7425" width="35.7109375" style="1365" customWidth="1"/>
    <col min="7426" max="7427" width="25.7109375" style="1365" customWidth="1"/>
    <col min="7428" max="7431" width="9.140625" style="1365"/>
    <col min="7432" max="7432" width="17" style="1365" bestFit="1" customWidth="1"/>
    <col min="7433" max="7680" width="9.140625" style="1365"/>
    <col min="7681" max="7681" width="35.7109375" style="1365" customWidth="1"/>
    <col min="7682" max="7683" width="25.7109375" style="1365" customWidth="1"/>
    <col min="7684" max="7687" width="9.140625" style="1365"/>
    <col min="7688" max="7688" width="17" style="1365" bestFit="1" customWidth="1"/>
    <col min="7689" max="7936" width="9.140625" style="1365"/>
    <col min="7937" max="7937" width="35.7109375" style="1365" customWidth="1"/>
    <col min="7938" max="7939" width="25.7109375" style="1365" customWidth="1"/>
    <col min="7940" max="7943" width="9.140625" style="1365"/>
    <col min="7944" max="7944" width="17" style="1365" bestFit="1" customWidth="1"/>
    <col min="7945" max="8192" width="9.140625" style="1365"/>
    <col min="8193" max="8193" width="35.7109375" style="1365" customWidth="1"/>
    <col min="8194" max="8195" width="25.7109375" style="1365" customWidth="1"/>
    <col min="8196" max="8199" width="9.140625" style="1365"/>
    <col min="8200" max="8200" width="17" style="1365" bestFit="1" customWidth="1"/>
    <col min="8201" max="8448" width="9.140625" style="1365"/>
    <col min="8449" max="8449" width="35.7109375" style="1365" customWidth="1"/>
    <col min="8450" max="8451" width="25.7109375" style="1365" customWidth="1"/>
    <col min="8452" max="8455" width="9.140625" style="1365"/>
    <col min="8456" max="8456" width="17" style="1365" bestFit="1" customWidth="1"/>
    <col min="8457" max="8704" width="9.140625" style="1365"/>
    <col min="8705" max="8705" width="35.7109375" style="1365" customWidth="1"/>
    <col min="8706" max="8707" width="25.7109375" style="1365" customWidth="1"/>
    <col min="8708" max="8711" width="9.140625" style="1365"/>
    <col min="8712" max="8712" width="17" style="1365" bestFit="1" customWidth="1"/>
    <col min="8713" max="8960" width="9.140625" style="1365"/>
    <col min="8961" max="8961" width="35.7109375" style="1365" customWidth="1"/>
    <col min="8962" max="8963" width="25.7109375" style="1365" customWidth="1"/>
    <col min="8964" max="8967" width="9.140625" style="1365"/>
    <col min="8968" max="8968" width="17" style="1365" bestFit="1" customWidth="1"/>
    <col min="8969" max="9216" width="9.140625" style="1365"/>
    <col min="9217" max="9217" width="35.7109375" style="1365" customWidth="1"/>
    <col min="9218" max="9219" width="25.7109375" style="1365" customWidth="1"/>
    <col min="9220" max="9223" width="9.140625" style="1365"/>
    <col min="9224" max="9224" width="17" style="1365" bestFit="1" customWidth="1"/>
    <col min="9225" max="9472" width="9.140625" style="1365"/>
    <col min="9473" max="9473" width="35.7109375" style="1365" customWidth="1"/>
    <col min="9474" max="9475" width="25.7109375" style="1365" customWidth="1"/>
    <col min="9476" max="9479" width="9.140625" style="1365"/>
    <col min="9480" max="9480" width="17" style="1365" bestFit="1" customWidth="1"/>
    <col min="9481" max="9728" width="9.140625" style="1365"/>
    <col min="9729" max="9729" width="35.7109375" style="1365" customWidth="1"/>
    <col min="9730" max="9731" width="25.7109375" style="1365" customWidth="1"/>
    <col min="9732" max="9735" width="9.140625" style="1365"/>
    <col min="9736" max="9736" width="17" style="1365" bestFit="1" customWidth="1"/>
    <col min="9737" max="9984" width="9.140625" style="1365"/>
    <col min="9985" max="9985" width="35.7109375" style="1365" customWidth="1"/>
    <col min="9986" max="9987" width="25.7109375" style="1365" customWidth="1"/>
    <col min="9988" max="9991" width="9.140625" style="1365"/>
    <col min="9992" max="9992" width="17" style="1365" bestFit="1" customWidth="1"/>
    <col min="9993" max="10240" width="9.140625" style="1365"/>
    <col min="10241" max="10241" width="35.7109375" style="1365" customWidth="1"/>
    <col min="10242" max="10243" width="25.7109375" style="1365" customWidth="1"/>
    <col min="10244" max="10247" width="9.140625" style="1365"/>
    <col min="10248" max="10248" width="17" style="1365" bestFit="1" customWidth="1"/>
    <col min="10249" max="10496" width="9.140625" style="1365"/>
    <col min="10497" max="10497" width="35.7109375" style="1365" customWidth="1"/>
    <col min="10498" max="10499" width="25.7109375" style="1365" customWidth="1"/>
    <col min="10500" max="10503" width="9.140625" style="1365"/>
    <col min="10504" max="10504" width="17" style="1365" bestFit="1" customWidth="1"/>
    <col min="10505" max="10752" width="9.140625" style="1365"/>
    <col min="10753" max="10753" width="35.7109375" style="1365" customWidth="1"/>
    <col min="10754" max="10755" width="25.7109375" style="1365" customWidth="1"/>
    <col min="10756" max="10759" width="9.140625" style="1365"/>
    <col min="10760" max="10760" width="17" style="1365" bestFit="1" customWidth="1"/>
    <col min="10761" max="11008" width="9.140625" style="1365"/>
    <col min="11009" max="11009" width="35.7109375" style="1365" customWidth="1"/>
    <col min="11010" max="11011" width="25.7109375" style="1365" customWidth="1"/>
    <col min="11012" max="11015" width="9.140625" style="1365"/>
    <col min="11016" max="11016" width="17" style="1365" bestFit="1" customWidth="1"/>
    <col min="11017" max="11264" width="9.140625" style="1365"/>
    <col min="11265" max="11265" width="35.7109375" style="1365" customWidth="1"/>
    <col min="11266" max="11267" width="25.7109375" style="1365" customWidth="1"/>
    <col min="11268" max="11271" width="9.140625" style="1365"/>
    <col min="11272" max="11272" width="17" style="1365" bestFit="1" customWidth="1"/>
    <col min="11273" max="11520" width="9.140625" style="1365"/>
    <col min="11521" max="11521" width="35.7109375" style="1365" customWidth="1"/>
    <col min="11522" max="11523" width="25.7109375" style="1365" customWidth="1"/>
    <col min="11524" max="11527" width="9.140625" style="1365"/>
    <col min="11528" max="11528" width="17" style="1365" bestFit="1" customWidth="1"/>
    <col min="11529" max="11776" width="9.140625" style="1365"/>
    <col min="11777" max="11777" width="35.7109375" style="1365" customWidth="1"/>
    <col min="11778" max="11779" width="25.7109375" style="1365" customWidth="1"/>
    <col min="11780" max="11783" width="9.140625" style="1365"/>
    <col min="11784" max="11784" width="17" style="1365" bestFit="1" customWidth="1"/>
    <col min="11785" max="12032" width="9.140625" style="1365"/>
    <col min="12033" max="12033" width="35.7109375" style="1365" customWidth="1"/>
    <col min="12034" max="12035" width="25.7109375" style="1365" customWidth="1"/>
    <col min="12036" max="12039" width="9.140625" style="1365"/>
    <col min="12040" max="12040" width="17" style="1365" bestFit="1" customWidth="1"/>
    <col min="12041" max="12288" width="9.140625" style="1365"/>
    <col min="12289" max="12289" width="35.7109375" style="1365" customWidth="1"/>
    <col min="12290" max="12291" width="25.7109375" style="1365" customWidth="1"/>
    <col min="12292" max="12295" width="9.140625" style="1365"/>
    <col min="12296" max="12296" width="17" style="1365" bestFit="1" customWidth="1"/>
    <col min="12297" max="12544" width="9.140625" style="1365"/>
    <col min="12545" max="12545" width="35.7109375" style="1365" customWidth="1"/>
    <col min="12546" max="12547" width="25.7109375" style="1365" customWidth="1"/>
    <col min="12548" max="12551" width="9.140625" style="1365"/>
    <col min="12552" max="12552" width="17" style="1365" bestFit="1" customWidth="1"/>
    <col min="12553" max="12800" width="9.140625" style="1365"/>
    <col min="12801" max="12801" width="35.7109375" style="1365" customWidth="1"/>
    <col min="12802" max="12803" width="25.7109375" style="1365" customWidth="1"/>
    <col min="12804" max="12807" width="9.140625" style="1365"/>
    <col min="12808" max="12808" width="17" style="1365" bestFit="1" customWidth="1"/>
    <col min="12809" max="13056" width="9.140625" style="1365"/>
    <col min="13057" max="13057" width="35.7109375" style="1365" customWidth="1"/>
    <col min="13058" max="13059" width="25.7109375" style="1365" customWidth="1"/>
    <col min="13060" max="13063" width="9.140625" style="1365"/>
    <col min="13064" max="13064" width="17" style="1365" bestFit="1" customWidth="1"/>
    <col min="13065" max="13312" width="9.140625" style="1365"/>
    <col min="13313" max="13313" width="35.7109375" style="1365" customWidth="1"/>
    <col min="13314" max="13315" width="25.7109375" style="1365" customWidth="1"/>
    <col min="13316" max="13319" width="9.140625" style="1365"/>
    <col min="13320" max="13320" width="17" style="1365" bestFit="1" customWidth="1"/>
    <col min="13321" max="13568" width="9.140625" style="1365"/>
    <col min="13569" max="13569" width="35.7109375" style="1365" customWidth="1"/>
    <col min="13570" max="13571" width="25.7109375" style="1365" customWidth="1"/>
    <col min="13572" max="13575" width="9.140625" style="1365"/>
    <col min="13576" max="13576" width="17" style="1365" bestFit="1" customWidth="1"/>
    <col min="13577" max="13824" width="9.140625" style="1365"/>
    <col min="13825" max="13825" width="35.7109375" style="1365" customWidth="1"/>
    <col min="13826" max="13827" width="25.7109375" style="1365" customWidth="1"/>
    <col min="13828" max="13831" width="9.140625" style="1365"/>
    <col min="13832" max="13832" width="17" style="1365" bestFit="1" customWidth="1"/>
    <col min="13833" max="14080" width="9.140625" style="1365"/>
    <col min="14081" max="14081" width="35.7109375" style="1365" customWidth="1"/>
    <col min="14082" max="14083" width="25.7109375" style="1365" customWidth="1"/>
    <col min="14084" max="14087" width="9.140625" style="1365"/>
    <col min="14088" max="14088" width="17" style="1365" bestFit="1" customWidth="1"/>
    <col min="14089" max="14336" width="9.140625" style="1365"/>
    <col min="14337" max="14337" width="35.7109375" style="1365" customWidth="1"/>
    <col min="14338" max="14339" width="25.7109375" style="1365" customWidth="1"/>
    <col min="14340" max="14343" width="9.140625" style="1365"/>
    <col min="14344" max="14344" width="17" style="1365" bestFit="1" customWidth="1"/>
    <col min="14345" max="14592" width="9.140625" style="1365"/>
    <col min="14593" max="14593" width="35.7109375" style="1365" customWidth="1"/>
    <col min="14594" max="14595" width="25.7109375" style="1365" customWidth="1"/>
    <col min="14596" max="14599" width="9.140625" style="1365"/>
    <col min="14600" max="14600" width="17" style="1365" bestFit="1" customWidth="1"/>
    <col min="14601" max="14848" width="9.140625" style="1365"/>
    <col min="14849" max="14849" width="35.7109375" style="1365" customWidth="1"/>
    <col min="14850" max="14851" width="25.7109375" style="1365" customWidth="1"/>
    <col min="14852" max="14855" width="9.140625" style="1365"/>
    <col min="14856" max="14856" width="17" style="1365" bestFit="1" customWidth="1"/>
    <col min="14857" max="15104" width="9.140625" style="1365"/>
    <col min="15105" max="15105" width="35.7109375" style="1365" customWidth="1"/>
    <col min="15106" max="15107" width="25.7109375" style="1365" customWidth="1"/>
    <col min="15108" max="15111" width="9.140625" style="1365"/>
    <col min="15112" max="15112" width="17" style="1365" bestFit="1" customWidth="1"/>
    <col min="15113" max="15360" width="9.140625" style="1365"/>
    <col min="15361" max="15361" width="35.7109375" style="1365" customWidth="1"/>
    <col min="15362" max="15363" width="25.7109375" style="1365" customWidth="1"/>
    <col min="15364" max="15367" width="9.140625" style="1365"/>
    <col min="15368" max="15368" width="17" style="1365" bestFit="1" customWidth="1"/>
    <col min="15369" max="15616" width="9.140625" style="1365"/>
    <col min="15617" max="15617" width="35.7109375" style="1365" customWidth="1"/>
    <col min="15618" max="15619" width="25.7109375" style="1365" customWidth="1"/>
    <col min="15620" max="15623" width="9.140625" style="1365"/>
    <col min="15624" max="15624" width="17" style="1365" bestFit="1" customWidth="1"/>
    <col min="15625" max="15872" width="9.140625" style="1365"/>
    <col min="15873" max="15873" width="35.7109375" style="1365" customWidth="1"/>
    <col min="15874" max="15875" width="25.7109375" style="1365" customWidth="1"/>
    <col min="15876" max="15879" width="9.140625" style="1365"/>
    <col min="15880" max="15880" width="17" style="1365" bestFit="1" customWidth="1"/>
    <col min="15881" max="16128" width="9.140625" style="1365"/>
    <col min="16129" max="16129" width="35.7109375" style="1365" customWidth="1"/>
    <col min="16130" max="16131" width="25.7109375" style="1365" customWidth="1"/>
    <col min="16132" max="16135" width="9.140625" style="1365"/>
    <col min="16136" max="16136" width="17" style="1365" bestFit="1" customWidth="1"/>
    <col min="16137" max="16384" width="9.140625" style="1365"/>
  </cols>
  <sheetData>
    <row r="1" spans="1:9" ht="17.25" customHeight="1">
      <c r="A1" s="1921" t="s">
        <v>1737</v>
      </c>
      <c r="B1" s="1924"/>
      <c r="C1" s="1924"/>
      <c r="D1" s="1924"/>
      <c r="E1" s="1924"/>
    </row>
    <row r="2" spans="1:9" ht="21" customHeight="1">
      <c r="A2" s="2265" t="s">
        <v>1090</v>
      </c>
      <c r="B2" s="2265"/>
      <c r="C2" s="2265"/>
    </row>
    <row r="3" spans="1:9" ht="23.25" customHeight="1">
      <c r="A3" s="2266" t="s">
        <v>1091</v>
      </c>
      <c r="B3" s="2266"/>
      <c r="C3" s="2266"/>
    </row>
    <row r="4" spans="1:9" ht="12.75" customHeight="1">
      <c r="A4" s="1367">
        <v>2016</v>
      </c>
      <c r="B4" s="1368"/>
      <c r="C4" s="1369" t="s">
        <v>673</v>
      </c>
      <c r="D4" s="1370"/>
    </row>
    <row r="5" spans="1:9" ht="8.25" customHeight="1">
      <c r="A5" s="2267" t="s">
        <v>1092</v>
      </c>
      <c r="B5" s="1371"/>
      <c r="C5" s="1372"/>
      <c r="D5" s="1373"/>
    </row>
    <row r="6" spans="1:9" ht="8.25" customHeight="1">
      <c r="A6" s="2268"/>
      <c r="B6" s="2270" t="s">
        <v>83</v>
      </c>
      <c r="C6" s="2271"/>
      <c r="D6" s="1373"/>
    </row>
    <row r="7" spans="1:9" ht="8.25" customHeight="1">
      <c r="A7" s="2268"/>
      <c r="B7" s="1374"/>
      <c r="C7" s="1375"/>
      <c r="D7" s="1376"/>
    </row>
    <row r="8" spans="1:9" ht="8.25" customHeight="1">
      <c r="A8" s="2268"/>
      <c r="B8" s="2272" t="s">
        <v>1093</v>
      </c>
      <c r="C8" s="2272" t="s">
        <v>1094</v>
      </c>
      <c r="D8" s="1373"/>
    </row>
    <row r="9" spans="1:9" ht="8.25" customHeight="1">
      <c r="A9" s="2268"/>
      <c r="B9" s="2273"/>
      <c r="C9" s="2273"/>
      <c r="D9" s="1373"/>
    </row>
    <row r="10" spans="1:9" ht="8.25" customHeight="1">
      <c r="A10" s="2269"/>
      <c r="B10" s="2274"/>
      <c r="C10" s="2274"/>
    </row>
    <row r="11" spans="1:9" ht="12.95" customHeight="1"/>
    <row r="12" spans="1:9" ht="12.95" customHeight="1">
      <c r="A12" s="1377" t="s">
        <v>1084</v>
      </c>
      <c r="B12" s="1378">
        <v>443</v>
      </c>
      <c r="C12" s="1378">
        <v>443</v>
      </c>
    </row>
    <row r="13" spans="1:9" ht="12.95" customHeight="1">
      <c r="A13" s="1377"/>
    </row>
    <row r="14" spans="1:9" ht="12.95" customHeight="1">
      <c r="A14" s="1365" t="s">
        <v>1095</v>
      </c>
      <c r="B14" s="1379">
        <v>401</v>
      </c>
      <c r="C14" s="1379">
        <v>410</v>
      </c>
      <c r="D14" s="1368"/>
      <c r="E14" s="1370"/>
    </row>
    <row r="15" spans="1:9" ht="12.95" customHeight="1">
      <c r="A15" s="1365" t="s">
        <v>1096</v>
      </c>
      <c r="B15" s="1379">
        <v>17</v>
      </c>
      <c r="C15" s="1376">
        <v>13</v>
      </c>
      <c r="D15" s="1368"/>
      <c r="E15" s="1380"/>
      <c r="H15" s="1368"/>
      <c r="I15" s="1369"/>
    </row>
    <row r="16" spans="1:9" ht="12.95" customHeight="1">
      <c r="A16" s="1365" t="s">
        <v>1097</v>
      </c>
      <c r="B16" s="1381">
        <v>10</v>
      </c>
      <c r="C16" s="1376">
        <v>8</v>
      </c>
      <c r="D16" s="1382"/>
      <c r="E16" s="1376"/>
      <c r="H16" s="1383"/>
      <c r="I16" s="1384"/>
    </row>
    <row r="17" spans="1:9" ht="12.95" customHeight="1">
      <c r="A17" s="1385" t="s">
        <v>1098</v>
      </c>
      <c r="B17" s="1379">
        <v>3</v>
      </c>
      <c r="C17" s="1376">
        <v>2</v>
      </c>
      <c r="E17" s="1373"/>
      <c r="H17" s="1385"/>
      <c r="I17" s="1386"/>
    </row>
    <row r="18" spans="1:9" ht="12.95" customHeight="1">
      <c r="A18" s="1385" t="s">
        <v>1099</v>
      </c>
      <c r="B18" s="1379">
        <v>10</v>
      </c>
      <c r="C18" s="1376">
        <v>8</v>
      </c>
      <c r="H18" s="1385"/>
      <c r="I18" s="1387"/>
    </row>
    <row r="19" spans="1:9" ht="12.95" customHeight="1">
      <c r="A19" s="1385" t="s">
        <v>1100</v>
      </c>
      <c r="B19" s="1379">
        <v>2</v>
      </c>
      <c r="C19" s="1376">
        <v>2</v>
      </c>
      <c r="H19" s="1385"/>
      <c r="I19" s="1380"/>
    </row>
    <row r="20" spans="1:9" ht="6.95" customHeight="1" thickBot="1">
      <c r="A20" s="1388"/>
      <c r="B20" s="1389"/>
      <c r="C20" s="1390"/>
      <c r="H20" s="1382"/>
      <c r="I20" s="1391"/>
    </row>
    <row r="21" spans="1:9" ht="3.75" customHeight="1" thickTop="1">
      <c r="A21" s="1382"/>
      <c r="B21" s="1392"/>
      <c r="C21" s="1368"/>
      <c r="H21" s="1382"/>
      <c r="I21" s="1391"/>
    </row>
    <row r="22" spans="1:9" s="1394" customFormat="1" ht="12.95" customHeight="1">
      <c r="A22" s="1393" t="s">
        <v>1036</v>
      </c>
      <c r="B22" s="1393"/>
      <c r="C22" s="1393"/>
      <c r="D22" s="1393"/>
      <c r="E22" s="1393"/>
    </row>
    <row r="23" spans="1:9" ht="12" customHeight="1">
      <c r="A23" s="1385"/>
      <c r="B23" s="1376"/>
      <c r="H23" s="1385"/>
      <c r="I23" s="1386"/>
    </row>
    <row r="24" spans="1:9" s="1368" customFormat="1" ht="16.5" customHeight="1">
      <c r="A24" s="1395"/>
      <c r="B24" s="1396"/>
      <c r="H24" s="1382"/>
      <c r="I24" s="1397"/>
    </row>
    <row r="25" spans="1:9" ht="18" customHeight="1">
      <c r="C25" s="1382"/>
      <c r="D25" s="1392"/>
      <c r="I25" s="1365"/>
    </row>
    <row r="26" spans="1:9">
      <c r="D26" s="1366"/>
      <c r="I26" s="1365"/>
    </row>
    <row r="27" spans="1:9">
      <c r="D27" s="1366"/>
      <c r="I27" s="1365"/>
    </row>
    <row r="28" spans="1:9">
      <c r="D28" s="1366"/>
      <c r="I28" s="1365"/>
    </row>
    <row r="29" spans="1:9">
      <c r="D29" s="1366"/>
      <c r="I29" s="1365"/>
    </row>
    <row r="30" spans="1:9">
      <c r="D30" s="1366"/>
      <c r="I30" s="1365"/>
    </row>
    <row r="31" spans="1:9">
      <c r="D31" s="1366"/>
      <c r="I31" s="1365"/>
    </row>
    <row r="32" spans="1:9">
      <c r="D32" s="1366"/>
      <c r="I32" s="1365"/>
    </row>
    <row r="33" spans="4:9">
      <c r="D33" s="1366"/>
      <c r="I33" s="1365"/>
    </row>
    <row r="34" spans="4:9">
      <c r="D34" s="1366"/>
      <c r="I34" s="1365"/>
    </row>
    <row r="35" spans="4:9">
      <c r="D35" s="1366"/>
      <c r="I35" s="1365"/>
    </row>
    <row r="36" spans="4:9">
      <c r="D36" s="1366"/>
      <c r="I36" s="1365"/>
    </row>
  </sheetData>
  <mergeCells count="6">
    <mergeCell ref="A2:C2"/>
    <mergeCell ref="A3:C3"/>
    <mergeCell ref="A5:A10"/>
    <mergeCell ref="B6:C6"/>
    <mergeCell ref="B8:B10"/>
    <mergeCell ref="C8:C10"/>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dimension ref="A1:I36"/>
  <sheetViews>
    <sheetView showGridLines="0" workbookViewId="0"/>
  </sheetViews>
  <sheetFormatPr defaultRowHeight="12.75"/>
  <cols>
    <col min="1" max="1" width="35.7109375" style="1365" customWidth="1"/>
    <col min="2" max="3" width="25.7109375" style="1365" customWidth="1"/>
    <col min="4" max="7" width="9.140625" style="1365"/>
    <col min="8" max="8" width="17" style="1365" bestFit="1" customWidth="1"/>
    <col min="9" max="9" width="9.140625" style="1366"/>
    <col min="10" max="256" width="9.140625" style="1365"/>
    <col min="257" max="257" width="35.7109375" style="1365" customWidth="1"/>
    <col min="258" max="259" width="25.7109375" style="1365" customWidth="1"/>
    <col min="260" max="263" width="9.140625" style="1365"/>
    <col min="264" max="264" width="17" style="1365" bestFit="1" customWidth="1"/>
    <col min="265" max="512" width="9.140625" style="1365"/>
    <col min="513" max="513" width="35.7109375" style="1365" customWidth="1"/>
    <col min="514" max="515" width="25.7109375" style="1365" customWidth="1"/>
    <col min="516" max="519" width="9.140625" style="1365"/>
    <col min="520" max="520" width="17" style="1365" bestFit="1" customWidth="1"/>
    <col min="521" max="768" width="9.140625" style="1365"/>
    <col min="769" max="769" width="35.7109375" style="1365" customWidth="1"/>
    <col min="770" max="771" width="25.7109375" style="1365" customWidth="1"/>
    <col min="772" max="775" width="9.140625" style="1365"/>
    <col min="776" max="776" width="17" style="1365" bestFit="1" customWidth="1"/>
    <col min="777" max="1024" width="9.140625" style="1365"/>
    <col min="1025" max="1025" width="35.7109375" style="1365" customWidth="1"/>
    <col min="1026" max="1027" width="25.7109375" style="1365" customWidth="1"/>
    <col min="1028" max="1031" width="9.140625" style="1365"/>
    <col min="1032" max="1032" width="17" style="1365" bestFit="1" customWidth="1"/>
    <col min="1033" max="1280" width="9.140625" style="1365"/>
    <col min="1281" max="1281" width="35.7109375" style="1365" customWidth="1"/>
    <col min="1282" max="1283" width="25.7109375" style="1365" customWidth="1"/>
    <col min="1284" max="1287" width="9.140625" style="1365"/>
    <col min="1288" max="1288" width="17" style="1365" bestFit="1" customWidth="1"/>
    <col min="1289" max="1536" width="9.140625" style="1365"/>
    <col min="1537" max="1537" width="35.7109375" style="1365" customWidth="1"/>
    <col min="1538" max="1539" width="25.7109375" style="1365" customWidth="1"/>
    <col min="1540" max="1543" width="9.140625" style="1365"/>
    <col min="1544" max="1544" width="17" style="1365" bestFit="1" customWidth="1"/>
    <col min="1545" max="1792" width="9.140625" style="1365"/>
    <col min="1793" max="1793" width="35.7109375" style="1365" customWidth="1"/>
    <col min="1794" max="1795" width="25.7109375" style="1365" customWidth="1"/>
    <col min="1796" max="1799" width="9.140625" style="1365"/>
    <col min="1800" max="1800" width="17" style="1365" bestFit="1" customWidth="1"/>
    <col min="1801" max="2048" width="9.140625" style="1365"/>
    <col min="2049" max="2049" width="35.7109375" style="1365" customWidth="1"/>
    <col min="2050" max="2051" width="25.7109375" style="1365" customWidth="1"/>
    <col min="2052" max="2055" width="9.140625" style="1365"/>
    <col min="2056" max="2056" width="17" style="1365" bestFit="1" customWidth="1"/>
    <col min="2057" max="2304" width="9.140625" style="1365"/>
    <col min="2305" max="2305" width="35.7109375" style="1365" customWidth="1"/>
    <col min="2306" max="2307" width="25.7109375" style="1365" customWidth="1"/>
    <col min="2308" max="2311" width="9.140625" style="1365"/>
    <col min="2312" max="2312" width="17" style="1365" bestFit="1" customWidth="1"/>
    <col min="2313" max="2560" width="9.140625" style="1365"/>
    <col min="2561" max="2561" width="35.7109375" style="1365" customWidth="1"/>
    <col min="2562" max="2563" width="25.7109375" style="1365" customWidth="1"/>
    <col min="2564" max="2567" width="9.140625" style="1365"/>
    <col min="2568" max="2568" width="17" style="1365" bestFit="1" customWidth="1"/>
    <col min="2569" max="2816" width="9.140625" style="1365"/>
    <col min="2817" max="2817" width="35.7109375" style="1365" customWidth="1"/>
    <col min="2818" max="2819" width="25.7109375" style="1365" customWidth="1"/>
    <col min="2820" max="2823" width="9.140625" style="1365"/>
    <col min="2824" max="2824" width="17" style="1365" bestFit="1" customWidth="1"/>
    <col min="2825" max="3072" width="9.140625" style="1365"/>
    <col min="3073" max="3073" width="35.7109375" style="1365" customWidth="1"/>
    <col min="3074" max="3075" width="25.7109375" style="1365" customWidth="1"/>
    <col min="3076" max="3079" width="9.140625" style="1365"/>
    <col min="3080" max="3080" width="17" style="1365" bestFit="1" customWidth="1"/>
    <col min="3081" max="3328" width="9.140625" style="1365"/>
    <col min="3329" max="3329" width="35.7109375" style="1365" customWidth="1"/>
    <col min="3330" max="3331" width="25.7109375" style="1365" customWidth="1"/>
    <col min="3332" max="3335" width="9.140625" style="1365"/>
    <col min="3336" max="3336" width="17" style="1365" bestFit="1" customWidth="1"/>
    <col min="3337" max="3584" width="9.140625" style="1365"/>
    <col min="3585" max="3585" width="35.7109375" style="1365" customWidth="1"/>
    <col min="3586" max="3587" width="25.7109375" style="1365" customWidth="1"/>
    <col min="3588" max="3591" width="9.140625" style="1365"/>
    <col min="3592" max="3592" width="17" style="1365" bestFit="1" customWidth="1"/>
    <col min="3593" max="3840" width="9.140625" style="1365"/>
    <col min="3841" max="3841" width="35.7109375" style="1365" customWidth="1"/>
    <col min="3842" max="3843" width="25.7109375" style="1365" customWidth="1"/>
    <col min="3844" max="3847" width="9.140625" style="1365"/>
    <col min="3848" max="3848" width="17" style="1365" bestFit="1" customWidth="1"/>
    <col min="3849" max="4096" width="9.140625" style="1365"/>
    <col min="4097" max="4097" width="35.7109375" style="1365" customWidth="1"/>
    <col min="4098" max="4099" width="25.7109375" style="1365" customWidth="1"/>
    <col min="4100" max="4103" width="9.140625" style="1365"/>
    <col min="4104" max="4104" width="17" style="1365" bestFit="1" customWidth="1"/>
    <col min="4105" max="4352" width="9.140625" style="1365"/>
    <col min="4353" max="4353" width="35.7109375" style="1365" customWidth="1"/>
    <col min="4354" max="4355" width="25.7109375" style="1365" customWidth="1"/>
    <col min="4356" max="4359" width="9.140625" style="1365"/>
    <col min="4360" max="4360" width="17" style="1365" bestFit="1" customWidth="1"/>
    <col min="4361" max="4608" width="9.140625" style="1365"/>
    <col min="4609" max="4609" width="35.7109375" style="1365" customWidth="1"/>
    <col min="4610" max="4611" width="25.7109375" style="1365" customWidth="1"/>
    <col min="4612" max="4615" width="9.140625" style="1365"/>
    <col min="4616" max="4616" width="17" style="1365" bestFit="1" customWidth="1"/>
    <col min="4617" max="4864" width="9.140625" style="1365"/>
    <col min="4865" max="4865" width="35.7109375" style="1365" customWidth="1"/>
    <col min="4866" max="4867" width="25.7109375" style="1365" customWidth="1"/>
    <col min="4868" max="4871" width="9.140625" style="1365"/>
    <col min="4872" max="4872" width="17" style="1365" bestFit="1" customWidth="1"/>
    <col min="4873" max="5120" width="9.140625" style="1365"/>
    <col min="5121" max="5121" width="35.7109375" style="1365" customWidth="1"/>
    <col min="5122" max="5123" width="25.7109375" style="1365" customWidth="1"/>
    <col min="5124" max="5127" width="9.140625" style="1365"/>
    <col min="5128" max="5128" width="17" style="1365" bestFit="1" customWidth="1"/>
    <col min="5129" max="5376" width="9.140625" style="1365"/>
    <col min="5377" max="5377" width="35.7109375" style="1365" customWidth="1"/>
    <col min="5378" max="5379" width="25.7109375" style="1365" customWidth="1"/>
    <col min="5380" max="5383" width="9.140625" style="1365"/>
    <col min="5384" max="5384" width="17" style="1365" bestFit="1" customWidth="1"/>
    <col min="5385" max="5632" width="9.140625" style="1365"/>
    <col min="5633" max="5633" width="35.7109375" style="1365" customWidth="1"/>
    <col min="5634" max="5635" width="25.7109375" style="1365" customWidth="1"/>
    <col min="5636" max="5639" width="9.140625" style="1365"/>
    <col min="5640" max="5640" width="17" style="1365" bestFit="1" customWidth="1"/>
    <col min="5641" max="5888" width="9.140625" style="1365"/>
    <col min="5889" max="5889" width="35.7109375" style="1365" customWidth="1"/>
    <col min="5890" max="5891" width="25.7109375" style="1365" customWidth="1"/>
    <col min="5892" max="5895" width="9.140625" style="1365"/>
    <col min="5896" max="5896" width="17" style="1365" bestFit="1" customWidth="1"/>
    <col min="5897" max="6144" width="9.140625" style="1365"/>
    <col min="6145" max="6145" width="35.7109375" style="1365" customWidth="1"/>
    <col min="6146" max="6147" width="25.7109375" style="1365" customWidth="1"/>
    <col min="6148" max="6151" width="9.140625" style="1365"/>
    <col min="6152" max="6152" width="17" style="1365" bestFit="1" customWidth="1"/>
    <col min="6153" max="6400" width="9.140625" style="1365"/>
    <col min="6401" max="6401" width="35.7109375" style="1365" customWidth="1"/>
    <col min="6402" max="6403" width="25.7109375" style="1365" customWidth="1"/>
    <col min="6404" max="6407" width="9.140625" style="1365"/>
    <col min="6408" max="6408" width="17" style="1365" bestFit="1" customWidth="1"/>
    <col min="6409" max="6656" width="9.140625" style="1365"/>
    <col min="6657" max="6657" width="35.7109375" style="1365" customWidth="1"/>
    <col min="6658" max="6659" width="25.7109375" style="1365" customWidth="1"/>
    <col min="6660" max="6663" width="9.140625" style="1365"/>
    <col min="6664" max="6664" width="17" style="1365" bestFit="1" customWidth="1"/>
    <col min="6665" max="6912" width="9.140625" style="1365"/>
    <col min="6913" max="6913" width="35.7109375" style="1365" customWidth="1"/>
    <col min="6914" max="6915" width="25.7109375" style="1365" customWidth="1"/>
    <col min="6916" max="6919" width="9.140625" style="1365"/>
    <col min="6920" max="6920" width="17" style="1365" bestFit="1" customWidth="1"/>
    <col min="6921" max="7168" width="9.140625" style="1365"/>
    <col min="7169" max="7169" width="35.7109375" style="1365" customWidth="1"/>
    <col min="7170" max="7171" width="25.7109375" style="1365" customWidth="1"/>
    <col min="7172" max="7175" width="9.140625" style="1365"/>
    <col min="7176" max="7176" width="17" style="1365" bestFit="1" customWidth="1"/>
    <col min="7177" max="7424" width="9.140625" style="1365"/>
    <col min="7425" max="7425" width="35.7109375" style="1365" customWidth="1"/>
    <col min="7426" max="7427" width="25.7109375" style="1365" customWidth="1"/>
    <col min="7428" max="7431" width="9.140625" style="1365"/>
    <col min="7432" max="7432" width="17" style="1365" bestFit="1" customWidth="1"/>
    <col min="7433" max="7680" width="9.140625" style="1365"/>
    <col min="7681" max="7681" width="35.7109375" style="1365" customWidth="1"/>
    <col min="7682" max="7683" width="25.7109375" style="1365" customWidth="1"/>
    <col min="7684" max="7687" width="9.140625" style="1365"/>
    <col min="7688" max="7688" width="17" style="1365" bestFit="1" customWidth="1"/>
    <col min="7689" max="7936" width="9.140625" style="1365"/>
    <col min="7937" max="7937" width="35.7109375" style="1365" customWidth="1"/>
    <col min="7938" max="7939" width="25.7109375" style="1365" customWidth="1"/>
    <col min="7940" max="7943" width="9.140625" style="1365"/>
    <col min="7944" max="7944" width="17" style="1365" bestFit="1" customWidth="1"/>
    <col min="7945" max="8192" width="9.140625" style="1365"/>
    <col min="8193" max="8193" width="35.7109375" style="1365" customWidth="1"/>
    <col min="8194" max="8195" width="25.7109375" style="1365" customWidth="1"/>
    <col min="8196" max="8199" width="9.140625" style="1365"/>
    <col min="8200" max="8200" width="17" style="1365" bestFit="1" customWidth="1"/>
    <col min="8201" max="8448" width="9.140625" style="1365"/>
    <col min="8449" max="8449" width="35.7109375" style="1365" customWidth="1"/>
    <col min="8450" max="8451" width="25.7109375" style="1365" customWidth="1"/>
    <col min="8452" max="8455" width="9.140625" style="1365"/>
    <col min="8456" max="8456" width="17" style="1365" bestFit="1" customWidth="1"/>
    <col min="8457" max="8704" width="9.140625" style="1365"/>
    <col min="8705" max="8705" width="35.7109375" style="1365" customWidth="1"/>
    <col min="8706" max="8707" width="25.7109375" style="1365" customWidth="1"/>
    <col min="8708" max="8711" width="9.140625" style="1365"/>
    <col min="8712" max="8712" width="17" style="1365" bestFit="1" customWidth="1"/>
    <col min="8713" max="8960" width="9.140625" style="1365"/>
    <col min="8961" max="8961" width="35.7109375" style="1365" customWidth="1"/>
    <col min="8962" max="8963" width="25.7109375" style="1365" customWidth="1"/>
    <col min="8964" max="8967" width="9.140625" style="1365"/>
    <col min="8968" max="8968" width="17" style="1365" bestFit="1" customWidth="1"/>
    <col min="8969" max="9216" width="9.140625" style="1365"/>
    <col min="9217" max="9217" width="35.7109375" style="1365" customWidth="1"/>
    <col min="9218" max="9219" width="25.7109375" style="1365" customWidth="1"/>
    <col min="9220" max="9223" width="9.140625" style="1365"/>
    <col min="9224" max="9224" width="17" style="1365" bestFit="1" customWidth="1"/>
    <col min="9225" max="9472" width="9.140625" style="1365"/>
    <col min="9473" max="9473" width="35.7109375" style="1365" customWidth="1"/>
    <col min="9474" max="9475" width="25.7109375" style="1365" customWidth="1"/>
    <col min="9476" max="9479" width="9.140625" style="1365"/>
    <col min="9480" max="9480" width="17" style="1365" bestFit="1" customWidth="1"/>
    <col min="9481" max="9728" width="9.140625" style="1365"/>
    <col min="9729" max="9729" width="35.7109375" style="1365" customWidth="1"/>
    <col min="9730" max="9731" width="25.7109375" style="1365" customWidth="1"/>
    <col min="9732" max="9735" width="9.140625" style="1365"/>
    <col min="9736" max="9736" width="17" style="1365" bestFit="1" customWidth="1"/>
    <col min="9737" max="9984" width="9.140625" style="1365"/>
    <col min="9985" max="9985" width="35.7109375" style="1365" customWidth="1"/>
    <col min="9986" max="9987" width="25.7109375" style="1365" customWidth="1"/>
    <col min="9988" max="9991" width="9.140625" style="1365"/>
    <col min="9992" max="9992" width="17" style="1365" bestFit="1" customWidth="1"/>
    <col min="9993" max="10240" width="9.140625" style="1365"/>
    <col min="10241" max="10241" width="35.7109375" style="1365" customWidth="1"/>
    <col min="10242" max="10243" width="25.7109375" style="1365" customWidth="1"/>
    <col min="10244" max="10247" width="9.140625" style="1365"/>
    <col min="10248" max="10248" width="17" style="1365" bestFit="1" customWidth="1"/>
    <col min="10249" max="10496" width="9.140625" style="1365"/>
    <col min="10497" max="10497" width="35.7109375" style="1365" customWidth="1"/>
    <col min="10498" max="10499" width="25.7109375" style="1365" customWidth="1"/>
    <col min="10500" max="10503" width="9.140625" style="1365"/>
    <col min="10504" max="10504" width="17" style="1365" bestFit="1" customWidth="1"/>
    <col min="10505" max="10752" width="9.140625" style="1365"/>
    <col min="10753" max="10753" width="35.7109375" style="1365" customWidth="1"/>
    <col min="10754" max="10755" width="25.7109375" style="1365" customWidth="1"/>
    <col min="10756" max="10759" width="9.140625" style="1365"/>
    <col min="10760" max="10760" width="17" style="1365" bestFit="1" customWidth="1"/>
    <col min="10761" max="11008" width="9.140625" style="1365"/>
    <col min="11009" max="11009" width="35.7109375" style="1365" customWidth="1"/>
    <col min="11010" max="11011" width="25.7109375" style="1365" customWidth="1"/>
    <col min="11012" max="11015" width="9.140625" style="1365"/>
    <col min="11016" max="11016" width="17" style="1365" bestFit="1" customWidth="1"/>
    <col min="11017" max="11264" width="9.140625" style="1365"/>
    <col min="11265" max="11265" width="35.7109375" style="1365" customWidth="1"/>
    <col min="11266" max="11267" width="25.7109375" style="1365" customWidth="1"/>
    <col min="11268" max="11271" width="9.140625" style="1365"/>
    <col min="11272" max="11272" width="17" style="1365" bestFit="1" customWidth="1"/>
    <col min="11273" max="11520" width="9.140625" style="1365"/>
    <col min="11521" max="11521" width="35.7109375" style="1365" customWidth="1"/>
    <col min="11522" max="11523" width="25.7109375" style="1365" customWidth="1"/>
    <col min="11524" max="11527" width="9.140625" style="1365"/>
    <col min="11528" max="11528" width="17" style="1365" bestFit="1" customWidth="1"/>
    <col min="11529" max="11776" width="9.140625" style="1365"/>
    <col min="11777" max="11777" width="35.7109375" style="1365" customWidth="1"/>
    <col min="11778" max="11779" width="25.7109375" style="1365" customWidth="1"/>
    <col min="11780" max="11783" width="9.140625" style="1365"/>
    <col min="11784" max="11784" width="17" style="1365" bestFit="1" customWidth="1"/>
    <col min="11785" max="12032" width="9.140625" style="1365"/>
    <col min="12033" max="12033" width="35.7109375" style="1365" customWidth="1"/>
    <col min="12034" max="12035" width="25.7109375" style="1365" customWidth="1"/>
    <col min="12036" max="12039" width="9.140625" style="1365"/>
    <col min="12040" max="12040" width="17" style="1365" bestFit="1" customWidth="1"/>
    <col min="12041" max="12288" width="9.140625" style="1365"/>
    <col min="12289" max="12289" width="35.7109375" style="1365" customWidth="1"/>
    <col min="12290" max="12291" width="25.7109375" style="1365" customWidth="1"/>
    <col min="12292" max="12295" width="9.140625" style="1365"/>
    <col min="12296" max="12296" width="17" style="1365" bestFit="1" customWidth="1"/>
    <col min="12297" max="12544" width="9.140625" style="1365"/>
    <col min="12545" max="12545" width="35.7109375" style="1365" customWidth="1"/>
    <col min="12546" max="12547" width="25.7109375" style="1365" customWidth="1"/>
    <col min="12548" max="12551" width="9.140625" style="1365"/>
    <col min="12552" max="12552" width="17" style="1365" bestFit="1" customWidth="1"/>
    <col min="12553" max="12800" width="9.140625" style="1365"/>
    <col min="12801" max="12801" width="35.7109375" style="1365" customWidth="1"/>
    <col min="12802" max="12803" width="25.7109375" style="1365" customWidth="1"/>
    <col min="12804" max="12807" width="9.140625" style="1365"/>
    <col min="12808" max="12808" width="17" style="1365" bestFit="1" customWidth="1"/>
    <col min="12809" max="13056" width="9.140625" style="1365"/>
    <col min="13057" max="13057" width="35.7109375" style="1365" customWidth="1"/>
    <col min="13058" max="13059" width="25.7109375" style="1365" customWidth="1"/>
    <col min="13060" max="13063" width="9.140625" style="1365"/>
    <col min="13064" max="13064" width="17" style="1365" bestFit="1" customWidth="1"/>
    <col min="13065" max="13312" width="9.140625" style="1365"/>
    <col min="13313" max="13313" width="35.7109375" style="1365" customWidth="1"/>
    <col min="13314" max="13315" width="25.7109375" style="1365" customWidth="1"/>
    <col min="13316" max="13319" width="9.140625" style="1365"/>
    <col min="13320" max="13320" width="17" style="1365" bestFit="1" customWidth="1"/>
    <col min="13321" max="13568" width="9.140625" style="1365"/>
    <col min="13569" max="13569" width="35.7109375" style="1365" customWidth="1"/>
    <col min="13570" max="13571" width="25.7109375" style="1365" customWidth="1"/>
    <col min="13572" max="13575" width="9.140625" style="1365"/>
    <col min="13576" max="13576" width="17" style="1365" bestFit="1" customWidth="1"/>
    <col min="13577" max="13824" width="9.140625" style="1365"/>
    <col min="13825" max="13825" width="35.7109375" style="1365" customWidth="1"/>
    <col min="13826" max="13827" width="25.7109375" style="1365" customWidth="1"/>
    <col min="13828" max="13831" width="9.140625" style="1365"/>
    <col min="13832" max="13832" width="17" style="1365" bestFit="1" customWidth="1"/>
    <col min="13833" max="14080" width="9.140625" style="1365"/>
    <col min="14081" max="14081" width="35.7109375" style="1365" customWidth="1"/>
    <col min="14082" max="14083" width="25.7109375" style="1365" customWidth="1"/>
    <col min="14084" max="14087" width="9.140625" style="1365"/>
    <col min="14088" max="14088" width="17" style="1365" bestFit="1" customWidth="1"/>
    <col min="14089" max="14336" width="9.140625" style="1365"/>
    <col min="14337" max="14337" width="35.7109375" style="1365" customWidth="1"/>
    <col min="14338" max="14339" width="25.7109375" style="1365" customWidth="1"/>
    <col min="14340" max="14343" width="9.140625" style="1365"/>
    <col min="14344" max="14344" width="17" style="1365" bestFit="1" customWidth="1"/>
    <col min="14345" max="14592" width="9.140625" style="1365"/>
    <col min="14593" max="14593" width="35.7109375" style="1365" customWidth="1"/>
    <col min="14594" max="14595" width="25.7109375" style="1365" customWidth="1"/>
    <col min="14596" max="14599" width="9.140625" style="1365"/>
    <col min="14600" max="14600" width="17" style="1365" bestFit="1" customWidth="1"/>
    <col min="14601" max="14848" width="9.140625" style="1365"/>
    <col min="14849" max="14849" width="35.7109375" style="1365" customWidth="1"/>
    <col min="14850" max="14851" width="25.7109375" style="1365" customWidth="1"/>
    <col min="14852" max="14855" width="9.140625" style="1365"/>
    <col min="14856" max="14856" width="17" style="1365" bestFit="1" customWidth="1"/>
    <col min="14857" max="15104" width="9.140625" style="1365"/>
    <col min="15105" max="15105" width="35.7109375" style="1365" customWidth="1"/>
    <col min="15106" max="15107" width="25.7109375" style="1365" customWidth="1"/>
    <col min="15108" max="15111" width="9.140625" style="1365"/>
    <col min="15112" max="15112" width="17" style="1365" bestFit="1" customWidth="1"/>
    <col min="15113" max="15360" width="9.140625" style="1365"/>
    <col min="15361" max="15361" width="35.7109375" style="1365" customWidth="1"/>
    <col min="15362" max="15363" width="25.7109375" style="1365" customWidth="1"/>
    <col min="15364" max="15367" width="9.140625" style="1365"/>
    <col min="15368" max="15368" width="17" style="1365" bestFit="1" customWidth="1"/>
    <col min="15369" max="15616" width="9.140625" style="1365"/>
    <col min="15617" max="15617" width="35.7109375" style="1365" customWidth="1"/>
    <col min="15618" max="15619" width="25.7109375" style="1365" customWidth="1"/>
    <col min="15620" max="15623" width="9.140625" style="1365"/>
    <col min="15624" max="15624" width="17" style="1365" bestFit="1" customWidth="1"/>
    <col min="15625" max="15872" width="9.140625" style="1365"/>
    <col min="15873" max="15873" width="35.7109375" style="1365" customWidth="1"/>
    <col min="15874" max="15875" width="25.7109375" style="1365" customWidth="1"/>
    <col min="15876" max="15879" width="9.140625" style="1365"/>
    <col min="15880" max="15880" width="17" style="1365" bestFit="1" customWidth="1"/>
    <col min="15881" max="16128" width="9.140625" style="1365"/>
    <col min="16129" max="16129" width="35.7109375" style="1365" customWidth="1"/>
    <col min="16130" max="16131" width="25.7109375" style="1365" customWidth="1"/>
    <col min="16132" max="16135" width="9.140625" style="1365"/>
    <col min="16136" max="16136" width="17" style="1365" bestFit="1" customWidth="1"/>
    <col min="16137" max="16384" width="9.140625" style="1365"/>
  </cols>
  <sheetData>
    <row r="1" spans="1:9" ht="17.25" customHeight="1">
      <c r="A1" s="1921" t="s">
        <v>1737</v>
      </c>
      <c r="B1" s="1924"/>
      <c r="C1" s="1924"/>
      <c r="D1" s="1924"/>
      <c r="E1" s="1924"/>
    </row>
    <row r="2" spans="1:9" ht="21" customHeight="1">
      <c r="A2" s="2265" t="s">
        <v>1101</v>
      </c>
      <c r="B2" s="2265"/>
      <c r="C2" s="2265"/>
    </row>
    <row r="3" spans="1:9" ht="23.25" customHeight="1">
      <c r="A3" s="2275" t="s">
        <v>1102</v>
      </c>
      <c r="B3" s="2275"/>
      <c r="C3" s="2275"/>
    </row>
    <row r="4" spans="1:9" ht="12.95" customHeight="1">
      <c r="A4" s="1367">
        <v>2016</v>
      </c>
      <c r="B4" s="1368"/>
      <c r="C4" s="1369" t="s">
        <v>673</v>
      </c>
      <c r="D4" s="1370"/>
    </row>
    <row r="5" spans="1:9" ht="8.25" customHeight="1">
      <c r="A5" s="2267" t="s">
        <v>1092</v>
      </c>
      <c r="B5" s="1371"/>
      <c r="C5" s="1372"/>
      <c r="D5" s="1373"/>
    </row>
    <row r="6" spans="1:9" ht="8.25" customHeight="1">
      <c r="A6" s="2268"/>
      <c r="B6" s="2270" t="s">
        <v>1103</v>
      </c>
      <c r="C6" s="2271"/>
      <c r="D6" s="1373"/>
    </row>
    <row r="7" spans="1:9" ht="8.25" customHeight="1">
      <c r="A7" s="2268"/>
      <c r="B7" s="1374"/>
      <c r="C7" s="1375"/>
      <c r="D7" s="1376"/>
    </row>
    <row r="8" spans="1:9" ht="8.25" customHeight="1">
      <c r="A8" s="2268"/>
      <c r="B8" s="2272" t="s">
        <v>1093</v>
      </c>
      <c r="C8" s="2272" t="s">
        <v>1094</v>
      </c>
      <c r="D8" s="1373"/>
    </row>
    <row r="9" spans="1:9" ht="8.25" customHeight="1">
      <c r="A9" s="2268"/>
      <c r="B9" s="2273"/>
      <c r="C9" s="2273"/>
      <c r="D9" s="1373"/>
    </row>
    <row r="10" spans="1:9" ht="8.25" customHeight="1">
      <c r="A10" s="2269"/>
      <c r="B10" s="2274"/>
      <c r="C10" s="2274"/>
    </row>
    <row r="11" spans="1:9" ht="12.95" customHeight="1"/>
    <row r="12" spans="1:9" ht="12.95" customHeight="1">
      <c r="A12" s="1377" t="s">
        <v>1084</v>
      </c>
      <c r="B12" s="1398">
        <v>618</v>
      </c>
      <c r="C12" s="1398">
        <v>618</v>
      </c>
    </row>
    <row r="13" spans="1:9" ht="12.95" customHeight="1">
      <c r="A13" s="1377"/>
    </row>
    <row r="14" spans="1:9" ht="12.95" customHeight="1">
      <c r="A14" s="1365" t="s">
        <v>1095</v>
      </c>
      <c r="B14" s="1399">
        <v>449</v>
      </c>
      <c r="C14" s="1399">
        <v>506</v>
      </c>
      <c r="D14" s="1368"/>
      <c r="E14" s="1370"/>
    </row>
    <row r="15" spans="1:9" ht="12.95" customHeight="1">
      <c r="A15" s="1365" t="s">
        <v>1096</v>
      </c>
      <c r="B15" s="1399">
        <v>90</v>
      </c>
      <c r="C15" s="1376">
        <v>52</v>
      </c>
      <c r="D15" s="1368"/>
      <c r="E15" s="1380"/>
      <c r="H15" s="1368"/>
      <c r="I15" s="1369"/>
    </row>
    <row r="16" spans="1:9" ht="12.95" customHeight="1">
      <c r="A16" s="1365" t="s">
        <v>1097</v>
      </c>
      <c r="B16" s="1400">
        <v>17</v>
      </c>
      <c r="C16" s="1376">
        <v>13</v>
      </c>
      <c r="D16" s="1382"/>
      <c r="E16" s="1376"/>
      <c r="H16" s="1383"/>
      <c r="I16" s="1384"/>
    </row>
    <row r="17" spans="1:9" ht="12.95" customHeight="1">
      <c r="A17" s="1385" t="s">
        <v>1098</v>
      </c>
      <c r="B17" s="1379">
        <v>26</v>
      </c>
      <c r="C17" s="1376">
        <v>20</v>
      </c>
      <c r="E17" s="1373"/>
      <c r="H17" s="1385"/>
      <c r="I17" s="1386"/>
    </row>
    <row r="18" spans="1:9" ht="12.95" customHeight="1">
      <c r="A18" s="1385" t="s">
        <v>1099</v>
      </c>
      <c r="B18" s="1399">
        <v>22</v>
      </c>
      <c r="C18" s="1376">
        <v>15</v>
      </c>
      <c r="H18" s="1385"/>
      <c r="I18" s="1387"/>
    </row>
    <row r="19" spans="1:9" ht="12.95" customHeight="1">
      <c r="A19" s="1385" t="s">
        <v>1104</v>
      </c>
      <c r="B19" s="1399">
        <v>14</v>
      </c>
      <c r="C19" s="1376">
        <v>12</v>
      </c>
      <c r="H19" s="1385"/>
      <c r="I19" s="1380"/>
    </row>
    <row r="20" spans="1:9" ht="6.95" customHeight="1" thickBot="1">
      <c r="A20" s="1388"/>
      <c r="B20" s="1401"/>
      <c r="C20" s="1390"/>
      <c r="H20" s="1382"/>
      <c r="I20" s="1391"/>
    </row>
    <row r="21" spans="1:9" ht="3.75" customHeight="1" thickTop="1">
      <c r="A21" s="1382"/>
      <c r="B21" s="1402"/>
      <c r="C21" s="1368"/>
      <c r="H21" s="1382"/>
      <c r="I21" s="1391"/>
    </row>
    <row r="22" spans="1:9" s="1394" customFormat="1" ht="12.95" customHeight="1">
      <c r="A22" s="1393" t="s">
        <v>1036</v>
      </c>
      <c r="B22" s="1393"/>
      <c r="C22" s="1393"/>
      <c r="D22" s="1393"/>
      <c r="E22" s="1393"/>
    </row>
    <row r="23" spans="1:9" ht="12" customHeight="1">
      <c r="A23" s="1385"/>
      <c r="B23" s="1376"/>
      <c r="H23" s="1385"/>
      <c r="I23" s="1386"/>
    </row>
    <row r="24" spans="1:9" s="1368" customFormat="1" ht="16.5" customHeight="1">
      <c r="A24" s="1395"/>
      <c r="B24" s="1396"/>
      <c r="H24" s="1382"/>
      <c r="I24" s="1397"/>
    </row>
    <row r="25" spans="1:9" ht="18" customHeight="1">
      <c r="C25" s="1382"/>
      <c r="D25" s="1392"/>
      <c r="I25" s="1365"/>
    </row>
    <row r="26" spans="1:9">
      <c r="D26" s="1366"/>
      <c r="I26" s="1365"/>
    </row>
    <row r="27" spans="1:9">
      <c r="D27" s="1366"/>
      <c r="I27" s="1365"/>
    </row>
    <row r="28" spans="1:9">
      <c r="D28" s="1366"/>
      <c r="I28" s="1365"/>
    </row>
    <row r="29" spans="1:9">
      <c r="D29" s="1366"/>
      <c r="I29" s="1365"/>
    </row>
    <row r="30" spans="1:9">
      <c r="D30" s="1366"/>
      <c r="I30" s="1365"/>
    </row>
    <row r="31" spans="1:9">
      <c r="D31" s="1366"/>
      <c r="I31" s="1365"/>
    </row>
    <row r="32" spans="1:9">
      <c r="D32" s="1366"/>
      <c r="I32" s="1365"/>
    </row>
    <row r="33" spans="4:9">
      <c r="D33" s="1366"/>
      <c r="I33" s="1365"/>
    </row>
    <row r="34" spans="4:9">
      <c r="D34" s="1366"/>
      <c r="I34" s="1365"/>
    </row>
    <row r="35" spans="4:9">
      <c r="D35" s="1366"/>
      <c r="I35" s="1365"/>
    </row>
    <row r="36" spans="4:9">
      <c r="D36" s="1366"/>
      <c r="I36" s="1365"/>
    </row>
  </sheetData>
  <mergeCells count="6">
    <mergeCell ref="A2:C2"/>
    <mergeCell ref="A3:C3"/>
    <mergeCell ref="A5:A10"/>
    <mergeCell ref="B6:C6"/>
    <mergeCell ref="B8:B10"/>
    <mergeCell ref="C8:C10"/>
  </mergeCells>
  <hyperlinks>
    <hyperlink ref="A1" location="Índice!A1" display="Voltar ao índice"/>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89.xml><?xml version="1.0" encoding="utf-8"?>
<worksheet xmlns="http://schemas.openxmlformats.org/spreadsheetml/2006/main" xmlns:r="http://schemas.openxmlformats.org/officeDocument/2006/relationships">
  <dimension ref="A1:T991"/>
  <sheetViews>
    <sheetView workbookViewId="0"/>
  </sheetViews>
  <sheetFormatPr defaultRowHeight="12.75"/>
  <cols>
    <col min="1" max="1" width="25.28515625" style="812" customWidth="1"/>
    <col min="2" max="2" width="9.140625" style="812" customWidth="1"/>
    <col min="3" max="7" width="8.5703125" style="812" customWidth="1"/>
    <col min="8" max="8" width="9.7109375" style="812" customWidth="1"/>
    <col min="9" max="9" width="4.85546875" style="1065" customWidth="1"/>
    <col min="10" max="20" width="9.140625" style="1065"/>
    <col min="21" max="256" width="9.140625" style="812"/>
    <col min="257" max="257" width="25.28515625" style="812" customWidth="1"/>
    <col min="258" max="258" width="9.140625" style="812" customWidth="1"/>
    <col min="259" max="263" width="8.5703125" style="812" customWidth="1"/>
    <col min="264" max="264" width="9.7109375" style="812" customWidth="1"/>
    <col min="265" max="265" width="4.85546875" style="812" customWidth="1"/>
    <col min="266" max="512" width="9.140625" style="812"/>
    <col min="513" max="513" width="25.28515625" style="812" customWidth="1"/>
    <col min="514" max="514" width="9.140625" style="812" customWidth="1"/>
    <col min="515" max="519" width="8.5703125" style="812" customWidth="1"/>
    <col min="520" max="520" width="9.7109375" style="812" customWidth="1"/>
    <col min="521" max="521" width="4.85546875" style="812" customWidth="1"/>
    <col min="522" max="768" width="9.140625" style="812"/>
    <col min="769" max="769" width="25.28515625" style="812" customWidth="1"/>
    <col min="770" max="770" width="9.140625" style="812" customWidth="1"/>
    <col min="771" max="775" width="8.5703125" style="812" customWidth="1"/>
    <col min="776" max="776" width="9.7109375" style="812" customWidth="1"/>
    <col min="777" max="777" width="4.85546875" style="812" customWidth="1"/>
    <col min="778" max="1024" width="9.140625" style="812"/>
    <col min="1025" max="1025" width="25.28515625" style="812" customWidth="1"/>
    <col min="1026" max="1026" width="9.140625" style="812" customWidth="1"/>
    <col min="1027" max="1031" width="8.5703125" style="812" customWidth="1"/>
    <col min="1032" max="1032" width="9.7109375" style="812" customWidth="1"/>
    <col min="1033" max="1033" width="4.85546875" style="812" customWidth="1"/>
    <col min="1034" max="1280" width="9.140625" style="812"/>
    <col min="1281" max="1281" width="25.28515625" style="812" customWidth="1"/>
    <col min="1282" max="1282" width="9.140625" style="812" customWidth="1"/>
    <col min="1283" max="1287" width="8.5703125" style="812" customWidth="1"/>
    <col min="1288" max="1288" width="9.7109375" style="812" customWidth="1"/>
    <col min="1289" max="1289" width="4.85546875" style="812" customWidth="1"/>
    <col min="1290" max="1536" width="9.140625" style="812"/>
    <col min="1537" max="1537" width="25.28515625" style="812" customWidth="1"/>
    <col min="1538" max="1538" width="9.140625" style="812" customWidth="1"/>
    <col min="1539" max="1543" width="8.5703125" style="812" customWidth="1"/>
    <col min="1544" max="1544" width="9.7109375" style="812" customWidth="1"/>
    <col min="1545" max="1545" width="4.85546875" style="812" customWidth="1"/>
    <col min="1546" max="1792" width="9.140625" style="812"/>
    <col min="1793" max="1793" width="25.28515625" style="812" customWidth="1"/>
    <col min="1794" max="1794" width="9.140625" style="812" customWidth="1"/>
    <col min="1795" max="1799" width="8.5703125" style="812" customWidth="1"/>
    <col min="1800" max="1800" width="9.7109375" style="812" customWidth="1"/>
    <col min="1801" max="1801" width="4.85546875" style="812" customWidth="1"/>
    <col min="1802" max="2048" width="9.140625" style="812"/>
    <col min="2049" max="2049" width="25.28515625" style="812" customWidth="1"/>
    <col min="2050" max="2050" width="9.140625" style="812" customWidth="1"/>
    <col min="2051" max="2055" width="8.5703125" style="812" customWidth="1"/>
    <col min="2056" max="2056" width="9.7109375" style="812" customWidth="1"/>
    <col min="2057" max="2057" width="4.85546875" style="812" customWidth="1"/>
    <col min="2058" max="2304" width="9.140625" style="812"/>
    <col min="2305" max="2305" width="25.28515625" style="812" customWidth="1"/>
    <col min="2306" max="2306" width="9.140625" style="812" customWidth="1"/>
    <col min="2307" max="2311" width="8.5703125" style="812" customWidth="1"/>
    <col min="2312" max="2312" width="9.7109375" style="812" customWidth="1"/>
    <col min="2313" max="2313" width="4.85546875" style="812" customWidth="1"/>
    <col min="2314" max="2560" width="9.140625" style="812"/>
    <col min="2561" max="2561" width="25.28515625" style="812" customWidth="1"/>
    <col min="2562" max="2562" width="9.140625" style="812" customWidth="1"/>
    <col min="2563" max="2567" width="8.5703125" style="812" customWidth="1"/>
    <col min="2568" max="2568" width="9.7109375" style="812" customWidth="1"/>
    <col min="2569" max="2569" width="4.85546875" style="812" customWidth="1"/>
    <col min="2570" max="2816" width="9.140625" style="812"/>
    <col min="2817" max="2817" width="25.28515625" style="812" customWidth="1"/>
    <col min="2818" max="2818" width="9.140625" style="812" customWidth="1"/>
    <col min="2819" max="2823" width="8.5703125" style="812" customWidth="1"/>
    <col min="2824" max="2824" width="9.7109375" style="812" customWidth="1"/>
    <col min="2825" max="2825" width="4.85546875" style="812" customWidth="1"/>
    <col min="2826" max="3072" width="9.140625" style="812"/>
    <col min="3073" max="3073" width="25.28515625" style="812" customWidth="1"/>
    <col min="3074" max="3074" width="9.140625" style="812" customWidth="1"/>
    <col min="3075" max="3079" width="8.5703125" style="812" customWidth="1"/>
    <col min="3080" max="3080" width="9.7109375" style="812" customWidth="1"/>
    <col min="3081" max="3081" width="4.85546875" style="812" customWidth="1"/>
    <col min="3082" max="3328" width="9.140625" style="812"/>
    <col min="3329" max="3329" width="25.28515625" style="812" customWidth="1"/>
    <col min="3330" max="3330" width="9.140625" style="812" customWidth="1"/>
    <col min="3331" max="3335" width="8.5703125" style="812" customWidth="1"/>
    <col min="3336" max="3336" width="9.7109375" style="812" customWidth="1"/>
    <col min="3337" max="3337" width="4.85546875" style="812" customWidth="1"/>
    <col min="3338" max="3584" width="9.140625" style="812"/>
    <col min="3585" max="3585" width="25.28515625" style="812" customWidth="1"/>
    <col min="3586" max="3586" width="9.140625" style="812" customWidth="1"/>
    <col min="3587" max="3591" width="8.5703125" style="812" customWidth="1"/>
    <col min="3592" max="3592" width="9.7109375" style="812" customWidth="1"/>
    <col min="3593" max="3593" width="4.85546875" style="812" customWidth="1"/>
    <col min="3594" max="3840" width="9.140625" style="812"/>
    <col min="3841" max="3841" width="25.28515625" style="812" customWidth="1"/>
    <col min="3842" max="3842" width="9.140625" style="812" customWidth="1"/>
    <col min="3843" max="3847" width="8.5703125" style="812" customWidth="1"/>
    <col min="3848" max="3848" width="9.7109375" style="812" customWidth="1"/>
    <col min="3849" max="3849" width="4.85546875" style="812" customWidth="1"/>
    <col min="3850" max="4096" width="9.140625" style="812"/>
    <col min="4097" max="4097" width="25.28515625" style="812" customWidth="1"/>
    <col min="4098" max="4098" width="9.140625" style="812" customWidth="1"/>
    <col min="4099" max="4103" width="8.5703125" style="812" customWidth="1"/>
    <col min="4104" max="4104" width="9.7109375" style="812" customWidth="1"/>
    <col min="4105" max="4105" width="4.85546875" style="812" customWidth="1"/>
    <col min="4106" max="4352" width="9.140625" style="812"/>
    <col min="4353" max="4353" width="25.28515625" style="812" customWidth="1"/>
    <col min="4354" max="4354" width="9.140625" style="812" customWidth="1"/>
    <col min="4355" max="4359" width="8.5703125" style="812" customWidth="1"/>
    <col min="4360" max="4360" width="9.7109375" style="812" customWidth="1"/>
    <col min="4361" max="4361" width="4.85546875" style="812" customWidth="1"/>
    <col min="4362" max="4608" width="9.140625" style="812"/>
    <col min="4609" max="4609" width="25.28515625" style="812" customWidth="1"/>
    <col min="4610" max="4610" width="9.140625" style="812" customWidth="1"/>
    <col min="4611" max="4615" width="8.5703125" style="812" customWidth="1"/>
    <col min="4616" max="4616" width="9.7109375" style="812" customWidth="1"/>
    <col min="4617" max="4617" width="4.85546875" style="812" customWidth="1"/>
    <col min="4618" max="4864" width="9.140625" style="812"/>
    <col min="4865" max="4865" width="25.28515625" style="812" customWidth="1"/>
    <col min="4866" max="4866" width="9.140625" style="812" customWidth="1"/>
    <col min="4867" max="4871" width="8.5703125" style="812" customWidth="1"/>
    <col min="4872" max="4872" width="9.7109375" style="812" customWidth="1"/>
    <col min="4873" max="4873" width="4.85546875" style="812" customWidth="1"/>
    <col min="4874" max="5120" width="9.140625" style="812"/>
    <col min="5121" max="5121" width="25.28515625" style="812" customWidth="1"/>
    <col min="5122" max="5122" width="9.140625" style="812" customWidth="1"/>
    <col min="5123" max="5127" width="8.5703125" style="812" customWidth="1"/>
    <col min="5128" max="5128" width="9.7109375" style="812" customWidth="1"/>
    <col min="5129" max="5129" width="4.85546875" style="812" customWidth="1"/>
    <col min="5130" max="5376" width="9.140625" style="812"/>
    <col min="5377" max="5377" width="25.28515625" style="812" customWidth="1"/>
    <col min="5378" max="5378" width="9.140625" style="812" customWidth="1"/>
    <col min="5379" max="5383" width="8.5703125" style="812" customWidth="1"/>
    <col min="5384" max="5384" width="9.7109375" style="812" customWidth="1"/>
    <col min="5385" max="5385" width="4.85546875" style="812" customWidth="1"/>
    <col min="5386" max="5632" width="9.140625" style="812"/>
    <col min="5633" max="5633" width="25.28515625" style="812" customWidth="1"/>
    <col min="5634" max="5634" width="9.140625" style="812" customWidth="1"/>
    <col min="5635" max="5639" width="8.5703125" style="812" customWidth="1"/>
    <col min="5640" max="5640" width="9.7109375" style="812" customWidth="1"/>
    <col min="5641" max="5641" width="4.85546875" style="812" customWidth="1"/>
    <col min="5642" max="5888" width="9.140625" style="812"/>
    <col min="5889" max="5889" width="25.28515625" style="812" customWidth="1"/>
    <col min="5890" max="5890" width="9.140625" style="812" customWidth="1"/>
    <col min="5891" max="5895" width="8.5703125" style="812" customWidth="1"/>
    <col min="5896" max="5896" width="9.7109375" style="812" customWidth="1"/>
    <col min="5897" max="5897" width="4.85546875" style="812" customWidth="1"/>
    <col min="5898" max="6144" width="9.140625" style="812"/>
    <col min="6145" max="6145" width="25.28515625" style="812" customWidth="1"/>
    <col min="6146" max="6146" width="9.140625" style="812" customWidth="1"/>
    <col min="6147" max="6151" width="8.5703125" style="812" customWidth="1"/>
    <col min="6152" max="6152" width="9.7109375" style="812" customWidth="1"/>
    <col min="6153" max="6153" width="4.85546875" style="812" customWidth="1"/>
    <col min="6154" max="6400" width="9.140625" style="812"/>
    <col min="6401" max="6401" width="25.28515625" style="812" customWidth="1"/>
    <col min="6402" max="6402" width="9.140625" style="812" customWidth="1"/>
    <col min="6403" max="6407" width="8.5703125" style="812" customWidth="1"/>
    <col min="6408" max="6408" width="9.7109375" style="812" customWidth="1"/>
    <col min="6409" max="6409" width="4.85546875" style="812" customWidth="1"/>
    <col min="6410" max="6656" width="9.140625" style="812"/>
    <col min="6657" max="6657" width="25.28515625" style="812" customWidth="1"/>
    <col min="6658" max="6658" width="9.140625" style="812" customWidth="1"/>
    <col min="6659" max="6663" width="8.5703125" style="812" customWidth="1"/>
    <col min="6664" max="6664" width="9.7109375" style="812" customWidth="1"/>
    <col min="6665" max="6665" width="4.85546875" style="812" customWidth="1"/>
    <col min="6666" max="6912" width="9.140625" style="812"/>
    <col min="6913" max="6913" width="25.28515625" style="812" customWidth="1"/>
    <col min="6914" max="6914" width="9.140625" style="812" customWidth="1"/>
    <col min="6915" max="6919" width="8.5703125" style="812" customWidth="1"/>
    <col min="6920" max="6920" width="9.7109375" style="812" customWidth="1"/>
    <col min="6921" max="6921" width="4.85546875" style="812" customWidth="1"/>
    <col min="6922" max="7168" width="9.140625" style="812"/>
    <col min="7169" max="7169" width="25.28515625" style="812" customWidth="1"/>
    <col min="7170" max="7170" width="9.140625" style="812" customWidth="1"/>
    <col min="7171" max="7175" width="8.5703125" style="812" customWidth="1"/>
    <col min="7176" max="7176" width="9.7109375" style="812" customWidth="1"/>
    <col min="7177" max="7177" width="4.85546875" style="812" customWidth="1"/>
    <col min="7178" max="7424" width="9.140625" style="812"/>
    <col min="7425" max="7425" width="25.28515625" style="812" customWidth="1"/>
    <col min="7426" max="7426" width="9.140625" style="812" customWidth="1"/>
    <col min="7427" max="7431" width="8.5703125" style="812" customWidth="1"/>
    <col min="7432" max="7432" width="9.7109375" style="812" customWidth="1"/>
    <col min="7433" max="7433" width="4.85546875" style="812" customWidth="1"/>
    <col min="7434" max="7680" width="9.140625" style="812"/>
    <col min="7681" max="7681" width="25.28515625" style="812" customWidth="1"/>
    <col min="7682" max="7682" width="9.140625" style="812" customWidth="1"/>
    <col min="7683" max="7687" width="8.5703125" style="812" customWidth="1"/>
    <col min="7688" max="7688" width="9.7109375" style="812" customWidth="1"/>
    <col min="7689" max="7689" width="4.85546875" style="812" customWidth="1"/>
    <col min="7690" max="7936" width="9.140625" style="812"/>
    <col min="7937" max="7937" width="25.28515625" style="812" customWidth="1"/>
    <col min="7938" max="7938" width="9.140625" style="812" customWidth="1"/>
    <col min="7939" max="7943" width="8.5703125" style="812" customWidth="1"/>
    <col min="7944" max="7944" width="9.7109375" style="812" customWidth="1"/>
    <col min="7945" max="7945" width="4.85546875" style="812" customWidth="1"/>
    <col min="7946" max="8192" width="9.140625" style="812"/>
    <col min="8193" max="8193" width="25.28515625" style="812" customWidth="1"/>
    <col min="8194" max="8194" width="9.140625" style="812" customWidth="1"/>
    <col min="8195" max="8199" width="8.5703125" style="812" customWidth="1"/>
    <col min="8200" max="8200" width="9.7109375" style="812" customWidth="1"/>
    <col min="8201" max="8201" width="4.85546875" style="812" customWidth="1"/>
    <col min="8202" max="8448" width="9.140625" style="812"/>
    <col min="8449" max="8449" width="25.28515625" style="812" customWidth="1"/>
    <col min="8450" max="8450" width="9.140625" style="812" customWidth="1"/>
    <col min="8451" max="8455" width="8.5703125" style="812" customWidth="1"/>
    <col min="8456" max="8456" width="9.7109375" style="812" customWidth="1"/>
    <col min="8457" max="8457" width="4.85546875" style="812" customWidth="1"/>
    <col min="8458" max="8704" width="9.140625" style="812"/>
    <col min="8705" max="8705" width="25.28515625" style="812" customWidth="1"/>
    <col min="8706" max="8706" width="9.140625" style="812" customWidth="1"/>
    <col min="8707" max="8711" width="8.5703125" style="812" customWidth="1"/>
    <col min="8712" max="8712" width="9.7109375" style="812" customWidth="1"/>
    <col min="8713" max="8713" width="4.85546875" style="812" customWidth="1"/>
    <col min="8714" max="8960" width="9.140625" style="812"/>
    <col min="8961" max="8961" width="25.28515625" style="812" customWidth="1"/>
    <col min="8962" max="8962" width="9.140625" style="812" customWidth="1"/>
    <col min="8963" max="8967" width="8.5703125" style="812" customWidth="1"/>
    <col min="8968" max="8968" width="9.7109375" style="812" customWidth="1"/>
    <col min="8969" max="8969" width="4.85546875" style="812" customWidth="1"/>
    <col min="8970" max="9216" width="9.140625" style="812"/>
    <col min="9217" max="9217" width="25.28515625" style="812" customWidth="1"/>
    <col min="9218" max="9218" width="9.140625" style="812" customWidth="1"/>
    <col min="9219" max="9223" width="8.5703125" style="812" customWidth="1"/>
    <col min="9224" max="9224" width="9.7109375" style="812" customWidth="1"/>
    <col min="9225" max="9225" width="4.85546875" style="812" customWidth="1"/>
    <col min="9226" max="9472" width="9.140625" style="812"/>
    <col min="9473" max="9473" width="25.28515625" style="812" customWidth="1"/>
    <col min="9474" max="9474" width="9.140625" style="812" customWidth="1"/>
    <col min="9475" max="9479" width="8.5703125" style="812" customWidth="1"/>
    <col min="9480" max="9480" width="9.7109375" style="812" customWidth="1"/>
    <col min="9481" max="9481" width="4.85546875" style="812" customWidth="1"/>
    <col min="9482" max="9728" width="9.140625" style="812"/>
    <col min="9729" max="9729" width="25.28515625" style="812" customWidth="1"/>
    <col min="9730" max="9730" width="9.140625" style="812" customWidth="1"/>
    <col min="9731" max="9735" width="8.5703125" style="812" customWidth="1"/>
    <col min="9736" max="9736" width="9.7109375" style="812" customWidth="1"/>
    <col min="9737" max="9737" width="4.85546875" style="812" customWidth="1"/>
    <col min="9738" max="9984" width="9.140625" style="812"/>
    <col min="9985" max="9985" width="25.28515625" style="812" customWidth="1"/>
    <col min="9986" max="9986" width="9.140625" style="812" customWidth="1"/>
    <col min="9987" max="9991" width="8.5703125" style="812" customWidth="1"/>
    <col min="9992" max="9992" width="9.7109375" style="812" customWidth="1"/>
    <col min="9993" max="9993" width="4.85546875" style="812" customWidth="1"/>
    <col min="9994" max="10240" width="9.140625" style="812"/>
    <col min="10241" max="10241" width="25.28515625" style="812" customWidth="1"/>
    <col min="10242" max="10242" width="9.140625" style="812" customWidth="1"/>
    <col min="10243" max="10247" width="8.5703125" style="812" customWidth="1"/>
    <col min="10248" max="10248" width="9.7109375" style="812" customWidth="1"/>
    <col min="10249" max="10249" width="4.85546875" style="812" customWidth="1"/>
    <col min="10250" max="10496" width="9.140625" style="812"/>
    <col min="10497" max="10497" width="25.28515625" style="812" customWidth="1"/>
    <col min="10498" max="10498" width="9.140625" style="812" customWidth="1"/>
    <col min="10499" max="10503" width="8.5703125" style="812" customWidth="1"/>
    <col min="10504" max="10504" width="9.7109375" style="812" customWidth="1"/>
    <col min="10505" max="10505" width="4.85546875" style="812" customWidth="1"/>
    <col min="10506" max="10752" width="9.140625" style="812"/>
    <col min="10753" max="10753" width="25.28515625" style="812" customWidth="1"/>
    <col min="10754" max="10754" width="9.140625" style="812" customWidth="1"/>
    <col min="10755" max="10759" width="8.5703125" style="812" customWidth="1"/>
    <col min="10760" max="10760" width="9.7109375" style="812" customWidth="1"/>
    <col min="10761" max="10761" width="4.85546875" style="812" customWidth="1"/>
    <col min="10762" max="11008" width="9.140625" style="812"/>
    <col min="11009" max="11009" width="25.28515625" style="812" customWidth="1"/>
    <col min="11010" max="11010" width="9.140625" style="812" customWidth="1"/>
    <col min="11011" max="11015" width="8.5703125" style="812" customWidth="1"/>
    <col min="11016" max="11016" width="9.7109375" style="812" customWidth="1"/>
    <col min="11017" max="11017" width="4.85546875" style="812" customWidth="1"/>
    <col min="11018" max="11264" width="9.140625" style="812"/>
    <col min="11265" max="11265" width="25.28515625" style="812" customWidth="1"/>
    <col min="11266" max="11266" width="9.140625" style="812" customWidth="1"/>
    <col min="11267" max="11271" width="8.5703125" style="812" customWidth="1"/>
    <col min="11272" max="11272" width="9.7109375" style="812" customWidth="1"/>
    <col min="11273" max="11273" width="4.85546875" style="812" customWidth="1"/>
    <col min="11274" max="11520" width="9.140625" style="812"/>
    <col min="11521" max="11521" width="25.28515625" style="812" customWidth="1"/>
    <col min="11522" max="11522" width="9.140625" style="812" customWidth="1"/>
    <col min="11523" max="11527" width="8.5703125" style="812" customWidth="1"/>
    <col min="11528" max="11528" width="9.7109375" style="812" customWidth="1"/>
    <col min="11529" max="11529" width="4.85546875" style="812" customWidth="1"/>
    <col min="11530" max="11776" width="9.140625" style="812"/>
    <col min="11777" max="11777" width="25.28515625" style="812" customWidth="1"/>
    <col min="11778" max="11778" width="9.140625" style="812" customWidth="1"/>
    <col min="11779" max="11783" width="8.5703125" style="812" customWidth="1"/>
    <col min="11784" max="11784" width="9.7109375" style="812" customWidth="1"/>
    <col min="11785" max="11785" width="4.85546875" style="812" customWidth="1"/>
    <col min="11786" max="12032" width="9.140625" style="812"/>
    <col min="12033" max="12033" width="25.28515625" style="812" customWidth="1"/>
    <col min="12034" max="12034" width="9.140625" style="812" customWidth="1"/>
    <col min="12035" max="12039" width="8.5703125" style="812" customWidth="1"/>
    <col min="12040" max="12040" width="9.7109375" style="812" customWidth="1"/>
    <col min="12041" max="12041" width="4.85546875" style="812" customWidth="1"/>
    <col min="12042" max="12288" width="9.140625" style="812"/>
    <col min="12289" max="12289" width="25.28515625" style="812" customWidth="1"/>
    <col min="12290" max="12290" width="9.140625" style="812" customWidth="1"/>
    <col min="12291" max="12295" width="8.5703125" style="812" customWidth="1"/>
    <col min="12296" max="12296" width="9.7109375" style="812" customWidth="1"/>
    <col min="12297" max="12297" width="4.85546875" style="812" customWidth="1"/>
    <col min="12298" max="12544" width="9.140625" style="812"/>
    <col min="12545" max="12545" width="25.28515625" style="812" customWidth="1"/>
    <col min="12546" max="12546" width="9.140625" style="812" customWidth="1"/>
    <col min="12547" max="12551" width="8.5703125" style="812" customWidth="1"/>
    <col min="12552" max="12552" width="9.7109375" style="812" customWidth="1"/>
    <col min="12553" max="12553" width="4.85546875" style="812" customWidth="1"/>
    <col min="12554" max="12800" width="9.140625" style="812"/>
    <col min="12801" max="12801" width="25.28515625" style="812" customWidth="1"/>
    <col min="12802" max="12802" width="9.140625" style="812" customWidth="1"/>
    <col min="12803" max="12807" width="8.5703125" style="812" customWidth="1"/>
    <col min="12808" max="12808" width="9.7109375" style="812" customWidth="1"/>
    <col min="12809" max="12809" width="4.85546875" style="812" customWidth="1"/>
    <col min="12810" max="13056" width="9.140625" style="812"/>
    <col min="13057" max="13057" width="25.28515625" style="812" customWidth="1"/>
    <col min="13058" max="13058" width="9.140625" style="812" customWidth="1"/>
    <col min="13059" max="13063" width="8.5703125" style="812" customWidth="1"/>
    <col min="13064" max="13064" width="9.7109375" style="812" customWidth="1"/>
    <col min="13065" max="13065" width="4.85546875" style="812" customWidth="1"/>
    <col min="13066" max="13312" width="9.140625" style="812"/>
    <col min="13313" max="13313" width="25.28515625" style="812" customWidth="1"/>
    <col min="13314" max="13314" width="9.140625" style="812" customWidth="1"/>
    <col min="13315" max="13319" width="8.5703125" style="812" customWidth="1"/>
    <col min="13320" max="13320" width="9.7109375" style="812" customWidth="1"/>
    <col min="13321" max="13321" width="4.85546875" style="812" customWidth="1"/>
    <col min="13322" max="13568" width="9.140625" style="812"/>
    <col min="13569" max="13569" width="25.28515625" style="812" customWidth="1"/>
    <col min="13570" max="13570" width="9.140625" style="812" customWidth="1"/>
    <col min="13571" max="13575" width="8.5703125" style="812" customWidth="1"/>
    <col min="13576" max="13576" width="9.7109375" style="812" customWidth="1"/>
    <col min="13577" max="13577" width="4.85546875" style="812" customWidth="1"/>
    <col min="13578" max="13824" width="9.140625" style="812"/>
    <col min="13825" max="13825" width="25.28515625" style="812" customWidth="1"/>
    <col min="13826" max="13826" width="9.140625" style="812" customWidth="1"/>
    <col min="13827" max="13831" width="8.5703125" style="812" customWidth="1"/>
    <col min="13832" max="13832" width="9.7109375" style="812" customWidth="1"/>
    <col min="13833" max="13833" width="4.85546875" style="812" customWidth="1"/>
    <col min="13834" max="14080" width="9.140625" style="812"/>
    <col min="14081" max="14081" width="25.28515625" style="812" customWidth="1"/>
    <col min="14082" max="14082" width="9.140625" style="812" customWidth="1"/>
    <col min="14083" max="14087" width="8.5703125" style="812" customWidth="1"/>
    <col min="14088" max="14088" width="9.7109375" style="812" customWidth="1"/>
    <col min="14089" max="14089" width="4.85546875" style="812" customWidth="1"/>
    <col min="14090" max="14336" width="9.140625" style="812"/>
    <col min="14337" max="14337" width="25.28515625" style="812" customWidth="1"/>
    <col min="14338" max="14338" width="9.140625" style="812" customWidth="1"/>
    <col min="14339" max="14343" width="8.5703125" style="812" customWidth="1"/>
    <col min="14344" max="14344" width="9.7109375" style="812" customWidth="1"/>
    <col min="14345" max="14345" width="4.85546875" style="812" customWidth="1"/>
    <col min="14346" max="14592" width="9.140625" style="812"/>
    <col min="14593" max="14593" width="25.28515625" style="812" customWidth="1"/>
    <col min="14594" max="14594" width="9.140625" style="812" customWidth="1"/>
    <col min="14595" max="14599" width="8.5703125" style="812" customWidth="1"/>
    <col min="14600" max="14600" width="9.7109375" style="812" customWidth="1"/>
    <col min="14601" max="14601" width="4.85546875" style="812" customWidth="1"/>
    <col min="14602" max="14848" width="9.140625" style="812"/>
    <col min="14849" max="14849" width="25.28515625" style="812" customWidth="1"/>
    <col min="14850" max="14850" width="9.140625" style="812" customWidth="1"/>
    <col min="14851" max="14855" width="8.5703125" style="812" customWidth="1"/>
    <col min="14856" max="14856" width="9.7109375" style="812" customWidth="1"/>
    <col min="14857" max="14857" width="4.85546875" style="812" customWidth="1"/>
    <col min="14858" max="15104" width="9.140625" style="812"/>
    <col min="15105" max="15105" width="25.28515625" style="812" customWidth="1"/>
    <col min="15106" max="15106" width="9.140625" style="812" customWidth="1"/>
    <col min="15107" max="15111" width="8.5703125" style="812" customWidth="1"/>
    <col min="15112" max="15112" width="9.7109375" style="812" customWidth="1"/>
    <col min="15113" max="15113" width="4.85546875" style="812" customWidth="1"/>
    <col min="15114" max="15360" width="9.140625" style="812"/>
    <col min="15361" max="15361" width="25.28515625" style="812" customWidth="1"/>
    <col min="15362" max="15362" width="9.140625" style="812" customWidth="1"/>
    <col min="15363" max="15367" width="8.5703125" style="812" customWidth="1"/>
    <col min="15368" max="15368" width="9.7109375" style="812" customWidth="1"/>
    <col min="15369" max="15369" width="4.85546875" style="812" customWidth="1"/>
    <col min="15370" max="15616" width="9.140625" style="812"/>
    <col min="15617" max="15617" width="25.28515625" style="812" customWidth="1"/>
    <col min="15618" max="15618" width="9.140625" style="812" customWidth="1"/>
    <col min="15619" max="15623" width="8.5703125" style="812" customWidth="1"/>
    <col min="15624" max="15624" width="9.7109375" style="812" customWidth="1"/>
    <col min="15625" max="15625" width="4.85546875" style="812" customWidth="1"/>
    <col min="15626" max="15872" width="9.140625" style="812"/>
    <col min="15873" max="15873" width="25.28515625" style="812" customWidth="1"/>
    <col min="15874" max="15874" width="9.140625" style="812" customWidth="1"/>
    <col min="15875" max="15879" width="8.5703125" style="812" customWidth="1"/>
    <col min="15880" max="15880" width="9.7109375" style="812" customWidth="1"/>
    <col min="15881" max="15881" width="4.85546875" style="812" customWidth="1"/>
    <col min="15882" max="16128" width="9.140625" style="812"/>
    <col min="16129" max="16129" width="25.28515625" style="812" customWidth="1"/>
    <col min="16130" max="16130" width="9.140625" style="812" customWidth="1"/>
    <col min="16131" max="16135" width="8.5703125" style="812" customWidth="1"/>
    <col min="16136" max="16136" width="9.7109375" style="812" customWidth="1"/>
    <col min="16137" max="16137" width="4.85546875" style="812" customWidth="1"/>
    <col min="16138" max="16384" width="9.140625" style="812"/>
  </cols>
  <sheetData>
    <row r="1" spans="1:20" ht="17.25" customHeight="1">
      <c r="A1" s="1921" t="s">
        <v>1737</v>
      </c>
      <c r="B1" s="1923"/>
      <c r="C1" s="1923"/>
      <c r="D1" s="1923"/>
      <c r="E1" s="1923"/>
      <c r="F1" s="827"/>
      <c r="G1" s="827"/>
      <c r="H1" s="827"/>
    </row>
    <row r="2" spans="1:20" ht="21" customHeight="1">
      <c r="A2" s="2057" t="s">
        <v>1105</v>
      </c>
      <c r="B2" s="2057"/>
      <c r="C2" s="2057"/>
      <c r="D2" s="2057"/>
      <c r="E2" s="2057"/>
      <c r="F2" s="2057"/>
      <c r="G2" s="2057"/>
      <c r="H2" s="2057"/>
    </row>
    <row r="3" spans="1:20" ht="23.25" customHeight="1">
      <c r="A3" s="2117" t="s">
        <v>1106</v>
      </c>
      <c r="B3" s="2117"/>
      <c r="C3" s="2117"/>
      <c r="D3" s="2117"/>
      <c r="E3" s="2117"/>
      <c r="F3" s="2117"/>
      <c r="G3" s="2117"/>
      <c r="H3" s="2117"/>
    </row>
    <row r="4" spans="1:20" ht="12.95" customHeight="1">
      <c r="A4" s="813">
        <v>2016</v>
      </c>
      <c r="B4" s="813"/>
      <c r="C4" s="813"/>
      <c r="D4" s="431"/>
      <c r="E4" s="431"/>
      <c r="F4" s="431"/>
      <c r="G4" s="431"/>
      <c r="H4" s="1073" t="s">
        <v>673</v>
      </c>
    </row>
    <row r="5" spans="1:20" ht="21.75" customHeight="1">
      <c r="A5" s="2250" t="s">
        <v>700</v>
      </c>
      <c r="B5" s="2276" t="s">
        <v>0</v>
      </c>
      <c r="C5" s="2278" t="s">
        <v>1107</v>
      </c>
      <c r="D5" s="2279"/>
      <c r="E5" s="2278" t="s">
        <v>1108</v>
      </c>
      <c r="F5" s="2280"/>
      <c r="G5" s="2280"/>
      <c r="H5" s="2281"/>
    </row>
    <row r="6" spans="1:20" ht="15" customHeight="1">
      <c r="A6" s="2251"/>
      <c r="B6" s="2123"/>
      <c r="C6" s="2276" t="s">
        <v>99</v>
      </c>
      <c r="D6" s="2250" t="s">
        <v>1109</v>
      </c>
      <c r="E6" s="2259" t="s">
        <v>0</v>
      </c>
      <c r="F6" s="2250" t="s">
        <v>1110</v>
      </c>
      <c r="G6" s="2259" t="s">
        <v>1111</v>
      </c>
      <c r="H6" s="2250" t="s">
        <v>1112</v>
      </c>
    </row>
    <row r="7" spans="1:20" ht="32.25" customHeight="1">
      <c r="A7" s="2252"/>
      <c r="B7" s="2277"/>
      <c r="C7" s="2277"/>
      <c r="D7" s="2252"/>
      <c r="E7" s="2148"/>
      <c r="F7" s="2252"/>
      <c r="G7" s="2148"/>
      <c r="H7" s="2252"/>
    </row>
    <row r="8" spans="1:20" s="1065" customFormat="1" ht="12.95" customHeight="1">
      <c r="A8" s="1103"/>
      <c r="B8" s="1103"/>
      <c r="C8" s="1103"/>
      <c r="D8" s="1103"/>
      <c r="E8" s="1103"/>
      <c r="F8" s="1103"/>
      <c r="G8" s="1103"/>
      <c r="H8" s="1103"/>
    </row>
    <row r="9" spans="1:20" s="1319" customFormat="1" ht="12.95" customHeight="1">
      <c r="A9" s="1319" t="s">
        <v>28</v>
      </c>
      <c r="B9" s="1320">
        <v>1271</v>
      </c>
      <c r="C9" s="1320">
        <v>26</v>
      </c>
      <c r="D9" s="1320">
        <v>26</v>
      </c>
      <c r="E9" s="1320">
        <v>1245</v>
      </c>
      <c r="F9" s="1320">
        <v>126</v>
      </c>
      <c r="G9" s="1320">
        <v>78</v>
      </c>
      <c r="H9" s="1320">
        <v>7</v>
      </c>
      <c r="I9" s="1403"/>
      <c r="J9" s="1403"/>
      <c r="K9" s="1403"/>
      <c r="L9" s="1403"/>
      <c r="M9" s="1147"/>
      <c r="N9" s="1147"/>
      <c r="O9" s="1147"/>
      <c r="P9" s="1147"/>
      <c r="Q9" s="1147"/>
      <c r="R9" s="1147"/>
      <c r="S9" s="1147"/>
      <c r="T9" s="1147"/>
    </row>
    <row r="10" spans="1:20" s="1319" customFormat="1" ht="12.95" customHeight="1">
      <c r="I10" s="1403"/>
      <c r="J10" s="1403"/>
      <c r="K10" s="1403"/>
      <c r="L10" s="1403"/>
      <c r="M10" s="1147"/>
      <c r="N10" s="1147"/>
      <c r="O10" s="1147"/>
      <c r="P10" s="1147"/>
      <c r="Q10" s="1147"/>
      <c r="R10" s="1147"/>
      <c r="S10" s="1147"/>
      <c r="T10" s="1147"/>
    </row>
    <row r="11" spans="1:20" s="1319" customFormat="1" ht="12.95" customHeight="1">
      <c r="A11" s="1319" t="s">
        <v>418</v>
      </c>
      <c r="B11" s="1320">
        <v>1212</v>
      </c>
      <c r="C11" s="1320">
        <v>19</v>
      </c>
      <c r="D11" s="1320">
        <v>19</v>
      </c>
      <c r="E11" s="1320">
        <v>1193</v>
      </c>
      <c r="F11" s="1320">
        <v>117</v>
      </c>
      <c r="G11" s="1320">
        <v>75</v>
      </c>
      <c r="H11" s="1320">
        <v>7</v>
      </c>
      <c r="I11" s="1403"/>
      <c r="J11" s="1403"/>
      <c r="K11" s="1403"/>
      <c r="L11" s="1403"/>
      <c r="M11" s="1147"/>
      <c r="N11" s="1147"/>
      <c r="O11" s="1147"/>
      <c r="P11" s="1147"/>
      <c r="Q11" s="1147"/>
      <c r="R11" s="1147"/>
      <c r="S11" s="1147"/>
      <c r="T11" s="1147"/>
    </row>
    <row r="12" spans="1:20" s="1319" customFormat="1" ht="12.95" customHeight="1">
      <c r="I12" s="1403"/>
      <c r="J12" s="1403"/>
      <c r="K12" s="1403"/>
      <c r="L12" s="1403"/>
      <c r="M12" s="1147"/>
      <c r="N12" s="1147"/>
      <c r="O12" s="1147"/>
      <c r="P12" s="1147"/>
      <c r="Q12" s="1147"/>
      <c r="R12" s="1147"/>
      <c r="S12" s="1147"/>
      <c r="T12" s="1147"/>
    </row>
    <row r="13" spans="1:20" s="1322" customFormat="1" ht="12.95" customHeight="1">
      <c r="A13" s="1322" t="s">
        <v>419</v>
      </c>
      <c r="B13" s="1320">
        <v>286</v>
      </c>
      <c r="C13" s="1323">
        <v>4</v>
      </c>
      <c r="D13" s="1323">
        <v>4</v>
      </c>
      <c r="E13" s="1320">
        <v>282</v>
      </c>
      <c r="F13" s="1323">
        <v>38</v>
      </c>
      <c r="G13" s="1323">
        <v>29</v>
      </c>
      <c r="H13" s="1323">
        <v>3</v>
      </c>
      <c r="I13" s="1403"/>
      <c r="J13" s="1403"/>
      <c r="K13" s="1403"/>
      <c r="L13" s="1403"/>
      <c r="M13" s="1064"/>
      <c r="N13" s="1064"/>
      <c r="O13" s="1064"/>
      <c r="P13" s="1064"/>
      <c r="Q13" s="1064"/>
      <c r="R13" s="1064"/>
      <c r="S13" s="1064"/>
      <c r="T13" s="1064"/>
    </row>
    <row r="14" spans="1:20" s="1322" customFormat="1" ht="12.95" customHeight="1">
      <c r="A14" s="1322" t="s">
        <v>421</v>
      </c>
      <c r="B14" s="1320">
        <v>246</v>
      </c>
      <c r="C14" s="1323">
        <v>5</v>
      </c>
      <c r="D14" s="1323">
        <v>5</v>
      </c>
      <c r="E14" s="1320">
        <v>241</v>
      </c>
      <c r="F14" s="1323">
        <v>33</v>
      </c>
      <c r="G14" s="1323">
        <v>28</v>
      </c>
      <c r="H14" s="1323">
        <v>3</v>
      </c>
      <c r="I14" s="1403"/>
      <c r="J14" s="1403"/>
      <c r="K14" s="1403"/>
      <c r="L14" s="1403"/>
      <c r="M14" s="1064"/>
      <c r="N14" s="1064"/>
      <c r="O14" s="1064"/>
      <c r="P14" s="1064"/>
      <c r="Q14" s="1064"/>
      <c r="R14" s="1064"/>
      <c r="S14" s="1064"/>
      <c r="T14" s="1064"/>
    </row>
    <row r="15" spans="1:20" s="1322" customFormat="1" ht="12.95" customHeight="1">
      <c r="A15" s="1322" t="s">
        <v>1035</v>
      </c>
      <c r="B15" s="1357">
        <v>615</v>
      </c>
      <c r="C15" s="1326">
        <v>9</v>
      </c>
      <c r="D15" s="1404">
        <v>9</v>
      </c>
      <c r="E15" s="1405">
        <v>606</v>
      </c>
      <c r="F15" s="1406">
        <v>35</v>
      </c>
      <c r="G15" s="1407">
        <v>9</v>
      </c>
      <c r="H15" s="1326">
        <v>1</v>
      </c>
      <c r="I15" s="1403"/>
      <c r="J15" s="1403"/>
      <c r="K15" s="1403"/>
      <c r="L15" s="1403"/>
      <c r="M15" s="1064"/>
      <c r="N15" s="1064"/>
      <c r="O15" s="1064"/>
      <c r="P15" s="1064"/>
      <c r="Q15" s="1064"/>
      <c r="R15" s="1064"/>
      <c r="S15" s="1064"/>
      <c r="T15" s="1064"/>
    </row>
    <row r="16" spans="1:20" s="1322" customFormat="1" ht="12.95" customHeight="1">
      <c r="A16" s="1322" t="s">
        <v>424</v>
      </c>
      <c r="B16" s="1357">
        <v>46</v>
      </c>
      <c r="C16" s="1326">
        <v>1</v>
      </c>
      <c r="D16" s="1404">
        <v>1</v>
      </c>
      <c r="E16" s="1405">
        <v>45</v>
      </c>
      <c r="F16" s="1406">
        <v>8</v>
      </c>
      <c r="G16" s="1407">
        <v>6</v>
      </c>
      <c r="H16" s="1326">
        <v>0</v>
      </c>
      <c r="I16" s="1403"/>
      <c r="J16" s="1403"/>
      <c r="K16" s="1403"/>
      <c r="L16" s="1403"/>
      <c r="M16" s="1064"/>
      <c r="N16" s="1064"/>
      <c r="O16" s="1064"/>
      <c r="P16" s="1064"/>
      <c r="Q16" s="1064"/>
      <c r="R16" s="1064"/>
      <c r="S16" s="1064"/>
      <c r="T16" s="1064"/>
    </row>
    <row r="17" spans="1:20" s="1322" customFormat="1" ht="12.95" customHeight="1">
      <c r="A17" s="1322" t="s">
        <v>425</v>
      </c>
      <c r="B17" s="1357">
        <v>19</v>
      </c>
      <c r="C17" s="1326">
        <v>0</v>
      </c>
      <c r="D17" s="1404">
        <v>0</v>
      </c>
      <c r="E17" s="1405">
        <v>19</v>
      </c>
      <c r="F17" s="1406">
        <v>3</v>
      </c>
      <c r="G17" s="1407">
        <v>3</v>
      </c>
      <c r="H17" s="1326">
        <v>0</v>
      </c>
      <c r="I17" s="1403"/>
      <c r="J17" s="1403"/>
      <c r="K17" s="1403"/>
      <c r="L17" s="1403"/>
      <c r="M17" s="1064"/>
      <c r="N17" s="1064"/>
      <c r="O17" s="1064"/>
      <c r="P17" s="1064"/>
      <c r="Q17" s="1064"/>
      <c r="R17" s="1064"/>
      <c r="S17" s="1064"/>
      <c r="T17" s="1064"/>
    </row>
    <row r="18" spans="1:20" s="1322" customFormat="1" ht="12.95" customHeight="1">
      <c r="I18" s="1403"/>
      <c r="J18" s="1403"/>
      <c r="K18" s="1403"/>
      <c r="L18" s="1403"/>
      <c r="M18" s="1064"/>
      <c r="N18" s="1064"/>
      <c r="O18" s="1064"/>
      <c r="P18" s="1064"/>
      <c r="Q18" s="1064"/>
      <c r="R18" s="1064"/>
      <c r="S18" s="1064"/>
      <c r="T18" s="1064"/>
    </row>
    <row r="19" spans="1:20" s="1319" customFormat="1" ht="12.95" customHeight="1">
      <c r="A19" s="1319" t="s">
        <v>426</v>
      </c>
      <c r="B19" s="1357">
        <v>32</v>
      </c>
      <c r="C19" s="1357">
        <v>5</v>
      </c>
      <c r="D19" s="1408">
        <v>5</v>
      </c>
      <c r="E19" s="1405">
        <v>27</v>
      </c>
      <c r="F19" s="1408">
        <v>8</v>
      </c>
      <c r="G19" s="1357">
        <v>3</v>
      </c>
      <c r="H19" s="1357">
        <v>0</v>
      </c>
      <c r="I19" s="1403"/>
      <c r="J19" s="1403"/>
      <c r="K19" s="1403"/>
      <c r="L19" s="1403"/>
      <c r="M19" s="1147"/>
      <c r="N19" s="1147"/>
      <c r="O19" s="1147"/>
      <c r="P19" s="1147"/>
      <c r="Q19" s="1147"/>
      <c r="R19" s="1147"/>
      <c r="S19" s="1147"/>
      <c r="T19" s="1147"/>
    </row>
    <row r="20" spans="1:20" s="1319" customFormat="1" ht="12.95" customHeight="1">
      <c r="I20" s="1403"/>
      <c r="J20" s="1403"/>
      <c r="K20" s="1403"/>
      <c r="L20" s="1403"/>
      <c r="M20" s="1147"/>
      <c r="N20" s="1147"/>
      <c r="O20" s="1147"/>
      <c r="P20" s="1147"/>
      <c r="Q20" s="1147"/>
      <c r="R20" s="1147"/>
      <c r="S20" s="1147"/>
      <c r="T20" s="1147"/>
    </row>
    <row r="21" spans="1:20" s="1319" customFormat="1" ht="13.5" customHeight="1">
      <c r="A21" s="1319" t="s">
        <v>427</v>
      </c>
      <c r="B21" s="1357">
        <v>27</v>
      </c>
      <c r="C21" s="1409">
        <v>2</v>
      </c>
      <c r="D21" s="1408">
        <v>2</v>
      </c>
      <c r="E21" s="1405">
        <v>25</v>
      </c>
      <c r="F21" s="1408">
        <v>1</v>
      </c>
      <c r="G21" s="1357">
        <v>0</v>
      </c>
      <c r="H21" s="1357">
        <v>0</v>
      </c>
      <c r="I21" s="1403"/>
      <c r="J21" s="1403"/>
      <c r="K21" s="1403"/>
      <c r="L21" s="1403"/>
      <c r="M21" s="1147"/>
      <c r="N21" s="1147"/>
      <c r="O21" s="1147"/>
      <c r="P21" s="1147"/>
      <c r="Q21" s="1147"/>
      <c r="R21" s="1147"/>
      <c r="S21" s="1147"/>
      <c r="T21" s="1147"/>
    </row>
    <row r="22" spans="1:20" s="1319" customFormat="1" ht="6.95" customHeight="1" thickBot="1">
      <c r="A22" s="1329"/>
      <c r="B22" s="1329"/>
      <c r="C22" s="1329"/>
      <c r="D22" s="1329"/>
      <c r="E22" s="1329"/>
      <c r="F22" s="1329"/>
      <c r="G22" s="1329"/>
      <c r="H22" s="1329"/>
      <c r="I22" s="1065"/>
      <c r="J22" s="1065"/>
      <c r="K22" s="1065"/>
      <c r="L22" s="1065"/>
      <c r="M22" s="1147"/>
      <c r="N22" s="1147"/>
      <c r="O22" s="1147"/>
      <c r="P22" s="1147"/>
      <c r="Q22" s="1147"/>
      <c r="R22" s="1147"/>
      <c r="S22" s="1147"/>
      <c r="T22" s="1147"/>
    </row>
    <row r="23" spans="1:20" s="1319" customFormat="1" ht="3.75" customHeight="1" thickTop="1">
      <c r="A23" s="1363"/>
      <c r="B23" s="1363"/>
      <c r="C23" s="1363"/>
      <c r="D23" s="1363"/>
      <c r="E23" s="1363"/>
      <c r="F23" s="1363"/>
      <c r="G23" s="1363"/>
      <c r="H23" s="1363"/>
      <c r="I23" s="1065"/>
      <c r="J23" s="1065"/>
      <c r="K23" s="1065"/>
      <c r="L23" s="1065"/>
      <c r="M23" s="1147"/>
      <c r="N23" s="1147"/>
      <c r="O23" s="1147"/>
      <c r="P23" s="1147"/>
      <c r="Q23" s="1147"/>
      <c r="R23" s="1147"/>
      <c r="S23" s="1147"/>
      <c r="T23" s="1147"/>
    </row>
    <row r="24" spans="1:20" s="1331" customFormat="1" ht="12.95" customHeight="1">
      <c r="B24" s="1346"/>
      <c r="C24" s="1346"/>
      <c r="D24" s="1346"/>
      <c r="E24" s="1346"/>
    </row>
    <row r="25" spans="1:20">
      <c r="A25" s="827"/>
      <c r="B25" s="827"/>
      <c r="C25" s="827"/>
      <c r="D25" s="827"/>
      <c r="E25" s="827"/>
      <c r="F25" s="827"/>
      <c r="G25" s="827"/>
      <c r="H25" s="827"/>
    </row>
    <row r="26" spans="1:20">
      <c r="A26" s="827"/>
      <c r="B26" s="827"/>
      <c r="C26" s="827"/>
      <c r="D26" s="827"/>
      <c r="E26" s="827"/>
      <c r="F26" s="827"/>
      <c r="G26" s="827"/>
      <c r="H26" s="827"/>
    </row>
    <row r="27" spans="1:20">
      <c r="A27" s="827"/>
      <c r="B27" s="827"/>
      <c r="C27" s="827"/>
      <c r="D27" s="827"/>
      <c r="E27" s="827"/>
      <c r="F27" s="827"/>
      <c r="G27" s="827"/>
      <c r="H27" s="827"/>
    </row>
    <row r="28" spans="1:20">
      <c r="A28" s="827"/>
      <c r="B28" s="827"/>
      <c r="C28" s="827"/>
      <c r="D28" s="827"/>
      <c r="E28" s="827"/>
      <c r="F28" s="827"/>
      <c r="G28" s="827"/>
      <c r="H28" s="827"/>
    </row>
    <row r="29" spans="1:20">
      <c r="A29" s="827"/>
      <c r="B29" s="827"/>
      <c r="C29" s="827"/>
      <c r="D29" s="827"/>
      <c r="E29" s="827"/>
      <c r="F29" s="827"/>
      <c r="G29" s="827"/>
      <c r="H29" s="827"/>
    </row>
    <row r="30" spans="1:20">
      <c r="A30" s="827"/>
      <c r="B30" s="827"/>
      <c r="C30" s="827"/>
      <c r="D30" s="827"/>
      <c r="E30" s="827"/>
      <c r="F30" s="827"/>
      <c r="G30" s="827"/>
      <c r="H30" s="827"/>
    </row>
    <row r="31" spans="1:20">
      <c r="A31" s="827"/>
      <c r="B31" s="827"/>
      <c r="C31" s="827"/>
      <c r="D31" s="827"/>
      <c r="E31" s="827"/>
      <c r="F31" s="827"/>
      <c r="G31" s="827"/>
      <c r="H31" s="827"/>
    </row>
    <row r="32" spans="1:20">
      <c r="A32" s="827"/>
      <c r="B32" s="827"/>
      <c r="C32" s="827"/>
      <c r="D32" s="827"/>
      <c r="E32" s="827"/>
      <c r="F32" s="827"/>
      <c r="G32" s="827"/>
      <c r="H32" s="827"/>
    </row>
    <row r="33" spans="1:8">
      <c r="A33" s="827"/>
      <c r="B33" s="827"/>
      <c r="C33" s="827"/>
      <c r="D33" s="827"/>
      <c r="E33" s="827"/>
      <c r="F33" s="827"/>
      <c r="G33" s="827"/>
      <c r="H33" s="827"/>
    </row>
    <row r="34" spans="1:8">
      <c r="A34" s="827"/>
      <c r="B34" s="827"/>
      <c r="C34" s="827"/>
      <c r="D34" s="827"/>
      <c r="E34" s="827"/>
      <c r="F34" s="827"/>
      <c r="G34" s="827"/>
      <c r="H34" s="827"/>
    </row>
    <row r="35" spans="1:8">
      <c r="A35" s="827"/>
      <c r="B35" s="827"/>
      <c r="C35" s="827"/>
      <c r="D35" s="827"/>
      <c r="E35" s="827"/>
      <c r="F35" s="827"/>
      <c r="G35" s="827"/>
      <c r="H35" s="827"/>
    </row>
    <row r="36" spans="1:8">
      <c r="A36" s="827"/>
      <c r="B36" s="827"/>
      <c r="C36" s="827"/>
      <c r="D36" s="827"/>
      <c r="E36" s="827"/>
      <c r="F36" s="827"/>
      <c r="G36" s="827"/>
      <c r="H36" s="827"/>
    </row>
    <row r="37" spans="1:8">
      <c r="A37" s="827"/>
      <c r="B37" s="827"/>
      <c r="C37" s="827"/>
      <c r="D37" s="827"/>
      <c r="E37" s="827"/>
      <c r="F37" s="827"/>
      <c r="G37" s="827"/>
      <c r="H37" s="827"/>
    </row>
    <row r="38" spans="1:8">
      <c r="A38" s="827"/>
      <c r="B38" s="827"/>
      <c r="C38" s="827"/>
      <c r="D38" s="827"/>
      <c r="E38" s="827"/>
      <c r="F38" s="827"/>
      <c r="G38" s="827"/>
      <c r="H38" s="827"/>
    </row>
    <row r="39" spans="1:8">
      <c r="A39" s="827"/>
      <c r="B39" s="827"/>
      <c r="C39" s="827"/>
      <c r="D39" s="827"/>
      <c r="E39" s="827"/>
      <c r="F39" s="827"/>
      <c r="G39" s="827"/>
      <c r="H39" s="827"/>
    </row>
    <row r="40" spans="1:8">
      <c r="A40" s="827"/>
      <c r="B40" s="827"/>
      <c r="C40" s="827"/>
      <c r="D40" s="827"/>
      <c r="E40" s="827"/>
      <c r="F40" s="827"/>
      <c r="G40" s="827"/>
      <c r="H40" s="827"/>
    </row>
    <row r="41" spans="1:8">
      <c r="A41" s="827"/>
      <c r="B41" s="827"/>
      <c r="C41" s="827"/>
      <c r="D41" s="827"/>
      <c r="E41" s="827"/>
      <c r="F41" s="827"/>
      <c r="G41" s="827"/>
      <c r="H41" s="827"/>
    </row>
    <row r="42" spans="1:8">
      <c r="A42" s="827"/>
      <c r="B42" s="827"/>
      <c r="C42" s="827"/>
      <c r="D42" s="827"/>
      <c r="E42" s="827"/>
      <c r="F42" s="827"/>
      <c r="G42" s="827"/>
      <c r="H42" s="827"/>
    </row>
    <row r="43" spans="1:8">
      <c r="A43" s="827"/>
      <c r="B43" s="827"/>
      <c r="C43" s="827"/>
      <c r="D43" s="827"/>
      <c r="E43" s="827"/>
      <c r="F43" s="827"/>
      <c r="G43" s="827"/>
      <c r="H43" s="827"/>
    </row>
    <row r="44" spans="1:8">
      <c r="A44" s="827"/>
      <c r="B44" s="827"/>
      <c r="C44" s="827"/>
      <c r="D44" s="827"/>
      <c r="E44" s="827"/>
      <c r="F44" s="827"/>
      <c r="G44" s="827"/>
      <c r="H44" s="827"/>
    </row>
    <row r="45" spans="1:8">
      <c r="A45" s="827"/>
      <c r="B45" s="827"/>
      <c r="C45" s="827"/>
      <c r="D45" s="827"/>
      <c r="E45" s="827"/>
      <c r="F45" s="827"/>
      <c r="G45" s="827"/>
      <c r="H45" s="827"/>
    </row>
    <row r="46" spans="1:8">
      <c r="A46" s="827"/>
      <c r="B46" s="827"/>
      <c r="C46" s="827"/>
      <c r="D46" s="827"/>
      <c r="E46" s="827"/>
      <c r="F46" s="827"/>
      <c r="G46" s="827"/>
      <c r="H46" s="827"/>
    </row>
    <row r="47" spans="1:8">
      <c r="A47" s="827"/>
      <c r="B47" s="827"/>
      <c r="C47" s="827"/>
      <c r="D47" s="827"/>
      <c r="E47" s="827"/>
      <c r="F47" s="827"/>
      <c r="G47" s="827"/>
      <c r="H47" s="827"/>
    </row>
    <row r="48" spans="1:8">
      <c r="A48" s="827"/>
      <c r="B48" s="827"/>
      <c r="C48" s="827"/>
      <c r="D48" s="827"/>
      <c r="E48" s="827"/>
      <c r="F48" s="827"/>
      <c r="G48" s="827"/>
      <c r="H48" s="827"/>
    </row>
    <row r="49" spans="1:8">
      <c r="A49" s="827"/>
      <c r="B49" s="827"/>
      <c r="C49" s="827"/>
      <c r="D49" s="827"/>
      <c r="E49" s="827"/>
      <c r="F49" s="827"/>
      <c r="G49" s="827"/>
      <c r="H49" s="827"/>
    </row>
    <row r="50" spans="1:8">
      <c r="A50" s="827"/>
      <c r="B50" s="827"/>
      <c r="C50" s="827"/>
      <c r="D50" s="827"/>
      <c r="E50" s="827"/>
      <c r="F50" s="827"/>
      <c r="G50" s="827"/>
      <c r="H50" s="827"/>
    </row>
    <row r="51" spans="1:8">
      <c r="A51" s="827"/>
      <c r="B51" s="827"/>
      <c r="C51" s="827"/>
      <c r="D51" s="827"/>
      <c r="E51" s="827"/>
      <c r="F51" s="827"/>
      <c r="G51" s="827"/>
      <c r="H51" s="827"/>
    </row>
    <row r="52" spans="1:8">
      <c r="A52" s="827"/>
      <c r="B52" s="827"/>
      <c r="C52" s="827"/>
      <c r="D52" s="827"/>
      <c r="E52" s="827"/>
      <c r="F52" s="827"/>
      <c r="G52" s="827"/>
      <c r="H52" s="827"/>
    </row>
    <row r="53" spans="1:8">
      <c r="A53" s="827"/>
      <c r="B53" s="827"/>
      <c r="C53" s="827"/>
      <c r="D53" s="827"/>
      <c r="E53" s="827"/>
      <c r="F53" s="827"/>
      <c r="G53" s="827"/>
      <c r="H53" s="827"/>
    </row>
    <row r="54" spans="1:8">
      <c r="A54" s="827"/>
      <c r="B54" s="827"/>
      <c r="C54" s="827"/>
      <c r="D54" s="827"/>
      <c r="E54" s="827"/>
      <c r="F54" s="827"/>
      <c r="G54" s="827"/>
      <c r="H54" s="827"/>
    </row>
    <row r="55" spans="1:8">
      <c r="A55" s="827"/>
      <c r="B55" s="827"/>
      <c r="C55" s="827"/>
      <c r="D55" s="827"/>
      <c r="E55" s="827"/>
      <c r="F55" s="827"/>
      <c r="G55" s="827"/>
      <c r="H55" s="827"/>
    </row>
    <row r="56" spans="1:8">
      <c r="A56" s="827"/>
      <c r="B56" s="827"/>
      <c r="C56" s="827"/>
      <c r="D56" s="827"/>
      <c r="E56" s="827"/>
      <c r="F56" s="827"/>
      <c r="G56" s="827"/>
      <c r="H56" s="827"/>
    </row>
    <row r="57" spans="1:8">
      <c r="A57" s="827"/>
      <c r="B57" s="827"/>
      <c r="C57" s="827"/>
      <c r="D57" s="827"/>
      <c r="E57" s="827"/>
      <c r="F57" s="827"/>
      <c r="G57" s="827"/>
      <c r="H57" s="827"/>
    </row>
    <row r="58" spans="1:8">
      <c r="A58" s="827"/>
      <c r="B58" s="827"/>
      <c r="C58" s="827"/>
      <c r="D58" s="827"/>
      <c r="E58" s="827"/>
      <c r="F58" s="827"/>
      <c r="G58" s="827"/>
      <c r="H58" s="827"/>
    </row>
    <row r="59" spans="1:8">
      <c r="A59" s="827"/>
      <c r="B59" s="827"/>
      <c r="C59" s="827"/>
      <c r="D59" s="827"/>
      <c r="E59" s="827"/>
      <c r="F59" s="827"/>
      <c r="G59" s="827"/>
      <c r="H59" s="827"/>
    </row>
    <row r="60" spans="1:8">
      <c r="A60" s="827"/>
      <c r="B60" s="827"/>
      <c r="C60" s="827"/>
      <c r="D60" s="827"/>
      <c r="E60" s="827"/>
      <c r="F60" s="827"/>
      <c r="G60" s="827"/>
      <c r="H60" s="827"/>
    </row>
    <row r="61" spans="1:8">
      <c r="A61" s="827"/>
      <c r="B61" s="827"/>
      <c r="C61" s="827"/>
      <c r="D61" s="827"/>
      <c r="E61" s="827"/>
      <c r="F61" s="827"/>
      <c r="G61" s="827"/>
      <c r="H61" s="827"/>
    </row>
    <row r="62" spans="1:8">
      <c r="A62" s="827"/>
      <c r="B62" s="827"/>
      <c r="C62" s="827"/>
      <c r="D62" s="827"/>
      <c r="E62" s="827"/>
      <c r="F62" s="827"/>
      <c r="G62" s="827"/>
      <c r="H62" s="827"/>
    </row>
    <row r="63" spans="1:8">
      <c r="A63" s="827"/>
      <c r="B63" s="827"/>
      <c r="C63" s="827"/>
      <c r="D63" s="827"/>
      <c r="E63" s="827"/>
      <c r="F63" s="827"/>
      <c r="G63" s="827"/>
      <c r="H63" s="827"/>
    </row>
    <row r="64" spans="1:8">
      <c r="A64" s="827"/>
      <c r="B64" s="827"/>
      <c r="C64" s="827"/>
      <c r="D64" s="827"/>
      <c r="E64" s="827"/>
      <c r="F64" s="827"/>
      <c r="G64" s="827"/>
      <c r="H64" s="827"/>
    </row>
    <row r="65" spans="1:8">
      <c r="A65" s="827"/>
      <c r="B65" s="827"/>
      <c r="C65" s="827"/>
      <c r="D65" s="827"/>
      <c r="E65" s="827"/>
      <c r="F65" s="827"/>
      <c r="G65" s="827"/>
      <c r="H65" s="827"/>
    </row>
    <row r="66" spans="1:8">
      <c r="A66" s="827"/>
      <c r="B66" s="827"/>
      <c r="C66" s="827"/>
      <c r="D66" s="827"/>
      <c r="E66" s="827"/>
      <c r="F66" s="827"/>
      <c r="G66" s="827"/>
      <c r="H66" s="827"/>
    </row>
    <row r="67" spans="1:8">
      <c r="A67" s="827"/>
      <c r="B67" s="827"/>
      <c r="C67" s="827"/>
      <c r="D67" s="827"/>
      <c r="E67" s="827"/>
      <c r="F67" s="827"/>
      <c r="G67" s="827"/>
      <c r="H67" s="827"/>
    </row>
    <row r="68" spans="1:8">
      <c r="A68" s="827"/>
      <c r="B68" s="827"/>
      <c r="C68" s="827"/>
      <c r="D68" s="827"/>
      <c r="E68" s="827"/>
      <c r="F68" s="827"/>
      <c r="G68" s="827"/>
      <c r="H68" s="827"/>
    </row>
    <row r="69" spans="1:8">
      <c r="A69" s="827"/>
      <c r="B69" s="827"/>
      <c r="C69" s="827"/>
      <c r="D69" s="827"/>
      <c r="E69" s="827"/>
      <c r="F69" s="827"/>
      <c r="G69" s="827"/>
      <c r="H69" s="827"/>
    </row>
    <row r="70" spans="1:8">
      <c r="A70" s="827"/>
      <c r="B70" s="827"/>
      <c r="C70" s="827"/>
      <c r="D70" s="827"/>
      <c r="E70" s="827"/>
      <c r="F70" s="827"/>
      <c r="G70" s="827"/>
      <c r="H70" s="827"/>
    </row>
    <row r="71" spans="1:8">
      <c r="A71" s="827"/>
      <c r="B71" s="827"/>
      <c r="C71" s="827"/>
      <c r="D71" s="827"/>
      <c r="E71" s="827"/>
      <c r="F71" s="827"/>
      <c r="G71" s="827"/>
      <c r="H71" s="827"/>
    </row>
    <row r="72" spans="1:8">
      <c r="A72" s="827"/>
      <c r="B72" s="827"/>
      <c r="C72" s="827"/>
      <c r="D72" s="827"/>
      <c r="E72" s="827"/>
      <c r="F72" s="827"/>
      <c r="G72" s="827"/>
      <c r="H72" s="827"/>
    </row>
    <row r="73" spans="1:8">
      <c r="A73" s="827"/>
      <c r="B73" s="827"/>
      <c r="C73" s="827"/>
      <c r="D73" s="827"/>
      <c r="E73" s="827"/>
      <c r="F73" s="827"/>
      <c r="G73" s="827"/>
      <c r="H73" s="827"/>
    </row>
    <row r="74" spans="1:8">
      <c r="A74" s="827"/>
      <c r="B74" s="827"/>
      <c r="C74" s="827"/>
      <c r="D74" s="827"/>
      <c r="E74" s="827"/>
      <c r="F74" s="827"/>
      <c r="G74" s="827"/>
      <c r="H74" s="827"/>
    </row>
    <row r="75" spans="1:8">
      <c r="A75" s="827"/>
      <c r="B75" s="827"/>
      <c r="C75" s="827"/>
      <c r="D75" s="827"/>
      <c r="E75" s="827"/>
      <c r="F75" s="827"/>
      <c r="G75" s="827"/>
      <c r="H75" s="827"/>
    </row>
    <row r="76" spans="1:8">
      <c r="A76" s="827"/>
      <c r="B76" s="827"/>
      <c r="C76" s="827"/>
      <c r="D76" s="827"/>
      <c r="E76" s="827"/>
      <c r="F76" s="827"/>
      <c r="G76" s="827"/>
      <c r="H76" s="827"/>
    </row>
    <row r="77" spans="1:8">
      <c r="A77" s="827"/>
      <c r="B77" s="827"/>
      <c r="C77" s="827"/>
      <c r="D77" s="827"/>
      <c r="E77" s="827"/>
      <c r="F77" s="827"/>
      <c r="G77" s="827"/>
      <c r="H77" s="827"/>
    </row>
    <row r="78" spans="1:8">
      <c r="A78" s="827"/>
      <c r="B78" s="827"/>
      <c r="C78" s="827"/>
      <c r="D78" s="827"/>
      <c r="E78" s="827"/>
      <c r="F78" s="827"/>
      <c r="G78" s="827"/>
      <c r="H78" s="827"/>
    </row>
    <row r="79" spans="1:8">
      <c r="A79" s="827"/>
      <c r="B79" s="827"/>
      <c r="C79" s="827"/>
      <c r="D79" s="827"/>
      <c r="E79" s="827"/>
      <c r="F79" s="827"/>
      <c r="G79" s="827"/>
      <c r="H79" s="827"/>
    </row>
    <row r="80" spans="1:8">
      <c r="A80" s="827"/>
      <c r="B80" s="827"/>
      <c r="C80" s="827"/>
      <c r="D80" s="827"/>
      <c r="E80" s="827"/>
      <c r="F80" s="827"/>
      <c r="G80" s="827"/>
      <c r="H80" s="827"/>
    </row>
    <row r="81" spans="1:8">
      <c r="A81" s="827"/>
      <c r="B81" s="827"/>
      <c r="C81" s="827"/>
      <c r="D81" s="827"/>
      <c r="E81" s="827"/>
      <c r="F81" s="827"/>
      <c r="G81" s="827"/>
      <c r="H81" s="827"/>
    </row>
    <row r="82" spans="1:8">
      <c r="A82" s="827"/>
      <c r="B82" s="827"/>
      <c r="C82" s="827"/>
      <c r="D82" s="827"/>
      <c r="E82" s="827"/>
      <c r="F82" s="827"/>
      <c r="G82" s="827"/>
      <c r="H82" s="827"/>
    </row>
    <row r="83" spans="1:8">
      <c r="A83" s="827"/>
      <c r="B83" s="827"/>
      <c r="C83" s="827"/>
      <c r="D83" s="827"/>
      <c r="E83" s="827"/>
      <c r="F83" s="827"/>
      <c r="G83" s="827"/>
      <c r="H83" s="827"/>
    </row>
    <row r="84" spans="1:8">
      <c r="A84" s="827"/>
      <c r="B84" s="827"/>
      <c r="C84" s="827"/>
      <c r="D84" s="827"/>
      <c r="E84" s="827"/>
      <c r="F84" s="827"/>
      <c r="G84" s="827"/>
      <c r="H84" s="827"/>
    </row>
    <row r="85" spans="1:8">
      <c r="A85" s="827"/>
      <c r="B85" s="827"/>
      <c r="C85" s="827"/>
      <c r="D85" s="827"/>
      <c r="E85" s="827"/>
      <c r="F85" s="827"/>
      <c r="G85" s="827"/>
      <c r="H85" s="827"/>
    </row>
    <row r="86" spans="1:8">
      <c r="A86" s="827"/>
      <c r="B86" s="827"/>
      <c r="C86" s="827"/>
      <c r="D86" s="827"/>
      <c r="E86" s="827"/>
      <c r="F86" s="827"/>
      <c r="G86" s="827"/>
      <c r="H86" s="827"/>
    </row>
    <row r="87" spans="1:8">
      <c r="A87" s="827"/>
      <c r="B87" s="827"/>
      <c r="C87" s="827"/>
      <c r="D87" s="827"/>
      <c r="E87" s="827"/>
      <c r="F87" s="827"/>
      <c r="G87" s="827"/>
      <c r="H87" s="827"/>
    </row>
    <row r="88" spans="1:8">
      <c r="A88" s="827"/>
      <c r="B88" s="827"/>
      <c r="C88" s="827"/>
      <c r="D88" s="827"/>
      <c r="E88" s="827"/>
      <c r="F88" s="827"/>
      <c r="G88" s="827"/>
      <c r="H88" s="827"/>
    </row>
    <row r="89" spans="1:8">
      <c r="A89" s="827"/>
      <c r="B89" s="827"/>
      <c r="C89" s="827"/>
      <c r="D89" s="827"/>
      <c r="E89" s="827"/>
      <c r="F89" s="827"/>
      <c r="G89" s="827"/>
      <c r="H89" s="827"/>
    </row>
    <row r="90" spans="1:8">
      <c r="A90" s="827"/>
      <c r="B90" s="827"/>
      <c r="C90" s="827"/>
      <c r="D90" s="827"/>
      <c r="E90" s="827"/>
      <c r="F90" s="827"/>
      <c r="G90" s="827"/>
      <c r="H90" s="827"/>
    </row>
    <row r="91" spans="1:8">
      <c r="A91" s="827"/>
      <c r="B91" s="827"/>
      <c r="C91" s="827"/>
      <c r="D91" s="827"/>
      <c r="E91" s="827"/>
      <c r="F91" s="827"/>
      <c r="G91" s="827"/>
      <c r="H91" s="827"/>
    </row>
    <row r="92" spans="1:8">
      <c r="A92" s="827"/>
      <c r="B92" s="827"/>
      <c r="C92" s="827"/>
      <c r="D92" s="827"/>
      <c r="E92" s="827"/>
      <c r="F92" s="827"/>
      <c r="G92" s="827"/>
      <c r="H92" s="827"/>
    </row>
    <row r="93" spans="1:8">
      <c r="A93" s="827"/>
      <c r="B93" s="827"/>
      <c r="C93" s="827"/>
      <c r="D93" s="827"/>
      <c r="E93" s="827"/>
      <c r="F93" s="827"/>
      <c r="G93" s="827"/>
      <c r="H93" s="827"/>
    </row>
    <row r="94" spans="1:8">
      <c r="A94" s="827"/>
      <c r="B94" s="827"/>
      <c r="C94" s="827"/>
      <c r="D94" s="827"/>
      <c r="E94" s="827"/>
      <c r="F94" s="827"/>
      <c r="G94" s="827"/>
      <c r="H94" s="827"/>
    </row>
    <row r="95" spans="1:8">
      <c r="A95" s="827"/>
      <c r="B95" s="827"/>
      <c r="C95" s="827"/>
      <c r="D95" s="827"/>
      <c r="E95" s="827"/>
      <c r="F95" s="827"/>
      <c r="G95" s="827"/>
      <c r="H95" s="827"/>
    </row>
    <row r="96" spans="1:8">
      <c r="A96" s="827"/>
      <c r="B96" s="827"/>
      <c r="C96" s="827"/>
      <c r="D96" s="827"/>
      <c r="E96" s="827"/>
      <c r="F96" s="827"/>
      <c r="G96" s="827"/>
      <c r="H96" s="827"/>
    </row>
    <row r="97" spans="1:8">
      <c r="A97" s="827"/>
      <c r="B97" s="827"/>
      <c r="C97" s="827"/>
      <c r="D97" s="827"/>
      <c r="E97" s="827"/>
      <c r="F97" s="827"/>
      <c r="G97" s="827"/>
      <c r="H97" s="827"/>
    </row>
    <row r="98" spans="1:8">
      <c r="A98" s="827"/>
      <c r="B98" s="827"/>
      <c r="C98" s="827"/>
      <c r="D98" s="827"/>
      <c r="E98" s="827"/>
      <c r="F98" s="827"/>
      <c r="G98" s="827"/>
      <c r="H98" s="827"/>
    </row>
    <row r="99" spans="1:8">
      <c r="A99" s="827"/>
      <c r="B99" s="827"/>
      <c r="C99" s="827"/>
      <c r="D99" s="827"/>
      <c r="E99" s="827"/>
      <c r="F99" s="827"/>
      <c r="G99" s="827"/>
      <c r="H99" s="827"/>
    </row>
    <row r="100" spans="1:8">
      <c r="A100" s="827"/>
      <c r="B100" s="827"/>
      <c r="C100" s="827"/>
      <c r="D100" s="827"/>
      <c r="E100" s="827"/>
      <c r="F100" s="827"/>
      <c r="G100" s="827"/>
      <c r="H100" s="827"/>
    </row>
    <row r="101" spans="1:8">
      <c r="A101" s="827"/>
      <c r="B101" s="827"/>
      <c r="C101" s="827"/>
      <c r="D101" s="827"/>
      <c r="E101" s="827"/>
      <c r="F101" s="827"/>
      <c r="G101" s="827"/>
      <c r="H101" s="827"/>
    </row>
    <row r="102" spans="1:8">
      <c r="A102" s="827"/>
      <c r="B102" s="827"/>
      <c r="C102" s="827"/>
      <c r="D102" s="827"/>
      <c r="E102" s="827"/>
      <c r="F102" s="827"/>
      <c r="G102" s="827"/>
      <c r="H102" s="827"/>
    </row>
    <row r="103" spans="1:8">
      <c r="A103" s="827"/>
      <c r="B103" s="827"/>
      <c r="C103" s="827"/>
      <c r="D103" s="827"/>
      <c r="E103" s="827"/>
      <c r="F103" s="827"/>
      <c r="G103" s="827"/>
      <c r="H103" s="827"/>
    </row>
    <row r="104" spans="1:8">
      <c r="A104" s="827"/>
      <c r="B104" s="827"/>
      <c r="C104" s="827"/>
      <c r="D104" s="827"/>
      <c r="E104" s="827"/>
      <c r="F104" s="827"/>
      <c r="G104" s="827"/>
      <c r="H104" s="827"/>
    </row>
    <row r="105" spans="1:8">
      <c r="A105" s="827"/>
      <c r="B105" s="827"/>
      <c r="C105" s="827"/>
      <c r="D105" s="827"/>
      <c r="E105" s="827"/>
      <c r="F105" s="827"/>
      <c r="G105" s="827"/>
      <c r="H105" s="827"/>
    </row>
    <row r="106" spans="1:8">
      <c r="A106" s="827"/>
      <c r="B106" s="827"/>
      <c r="C106" s="827"/>
      <c r="D106" s="827"/>
      <c r="E106" s="827"/>
      <c r="F106" s="827"/>
      <c r="G106" s="827"/>
      <c r="H106" s="827"/>
    </row>
    <row r="107" spans="1:8">
      <c r="A107" s="827"/>
      <c r="B107" s="827"/>
      <c r="C107" s="827"/>
      <c r="D107" s="827"/>
      <c r="E107" s="827"/>
      <c r="F107" s="827"/>
      <c r="G107" s="827"/>
      <c r="H107" s="827"/>
    </row>
    <row r="108" spans="1:8">
      <c r="A108" s="827"/>
      <c r="B108" s="827"/>
      <c r="C108" s="827"/>
      <c r="D108" s="827"/>
      <c r="E108" s="827"/>
      <c r="F108" s="827"/>
      <c r="G108" s="827"/>
      <c r="H108" s="827"/>
    </row>
    <row r="109" spans="1:8">
      <c r="A109" s="827"/>
      <c r="B109" s="827"/>
      <c r="C109" s="827"/>
      <c r="D109" s="827"/>
      <c r="E109" s="827"/>
      <c r="F109" s="827"/>
      <c r="G109" s="827"/>
      <c r="H109" s="827"/>
    </row>
    <row r="110" spans="1:8">
      <c r="A110" s="827"/>
      <c r="B110" s="827"/>
      <c r="C110" s="827"/>
      <c r="D110" s="827"/>
      <c r="E110" s="827"/>
      <c r="F110" s="827"/>
      <c r="G110" s="827"/>
      <c r="H110" s="827"/>
    </row>
    <row r="111" spans="1:8">
      <c r="A111" s="827"/>
      <c r="B111" s="827"/>
      <c r="C111" s="827"/>
      <c r="D111" s="827"/>
      <c r="E111" s="827"/>
      <c r="F111" s="827"/>
      <c r="G111" s="827"/>
      <c r="H111" s="827"/>
    </row>
    <row r="112" spans="1:8">
      <c r="A112" s="827"/>
      <c r="B112" s="827"/>
      <c r="C112" s="827"/>
      <c r="D112" s="827"/>
      <c r="E112" s="827"/>
      <c r="F112" s="827"/>
      <c r="G112" s="827"/>
      <c r="H112" s="827"/>
    </row>
    <row r="113" spans="1:8">
      <c r="A113" s="827"/>
      <c r="B113" s="827"/>
      <c r="C113" s="827"/>
      <c r="D113" s="827"/>
      <c r="E113" s="827"/>
      <c r="F113" s="827"/>
      <c r="G113" s="827"/>
      <c r="H113" s="827"/>
    </row>
    <row r="114" spans="1:8">
      <c r="A114" s="827"/>
      <c r="B114" s="827"/>
      <c r="C114" s="827"/>
      <c r="D114" s="827"/>
      <c r="E114" s="827"/>
      <c r="F114" s="827"/>
      <c r="G114" s="827"/>
      <c r="H114" s="827"/>
    </row>
    <row r="115" spans="1:8">
      <c r="A115" s="827"/>
      <c r="B115" s="827"/>
      <c r="C115" s="827"/>
      <c r="D115" s="827"/>
      <c r="E115" s="827"/>
      <c r="F115" s="827"/>
      <c r="G115" s="827"/>
      <c r="H115" s="827"/>
    </row>
    <row r="116" spans="1:8">
      <c r="A116" s="827"/>
      <c r="B116" s="827"/>
      <c r="C116" s="827"/>
      <c r="D116" s="827"/>
      <c r="E116" s="827"/>
      <c r="F116" s="827"/>
      <c r="G116" s="827"/>
      <c r="H116" s="827"/>
    </row>
    <row r="117" spans="1:8">
      <c r="A117" s="827"/>
      <c r="B117" s="827"/>
      <c r="C117" s="827"/>
      <c r="D117" s="827"/>
      <c r="E117" s="827"/>
      <c r="F117" s="827"/>
      <c r="G117" s="827"/>
      <c r="H117" s="827"/>
    </row>
    <row r="118" spans="1:8">
      <c r="A118" s="827"/>
      <c r="B118" s="827"/>
      <c r="C118" s="827"/>
      <c r="D118" s="827"/>
      <c r="E118" s="827"/>
      <c r="F118" s="827"/>
      <c r="G118" s="827"/>
      <c r="H118" s="827"/>
    </row>
    <row r="119" spans="1:8">
      <c r="A119" s="827"/>
      <c r="B119" s="827"/>
      <c r="C119" s="827"/>
      <c r="D119" s="827"/>
      <c r="E119" s="827"/>
      <c r="F119" s="827"/>
      <c r="G119" s="827"/>
      <c r="H119" s="827"/>
    </row>
    <row r="120" spans="1:8">
      <c r="A120" s="827"/>
      <c r="B120" s="827"/>
      <c r="C120" s="827"/>
      <c r="D120" s="827"/>
      <c r="E120" s="827"/>
      <c r="F120" s="827"/>
      <c r="G120" s="827"/>
      <c r="H120" s="827"/>
    </row>
    <row r="121" spans="1:8">
      <c r="A121" s="827"/>
      <c r="B121" s="827"/>
      <c r="C121" s="827"/>
      <c r="D121" s="827"/>
      <c r="E121" s="827"/>
      <c r="F121" s="827"/>
      <c r="G121" s="827"/>
      <c r="H121" s="827"/>
    </row>
    <row r="122" spans="1:8">
      <c r="A122" s="827"/>
      <c r="B122" s="827"/>
      <c r="C122" s="827"/>
      <c r="D122" s="827"/>
      <c r="E122" s="827"/>
      <c r="F122" s="827"/>
      <c r="G122" s="827"/>
      <c r="H122" s="827"/>
    </row>
    <row r="123" spans="1:8">
      <c r="A123" s="827"/>
      <c r="B123" s="827"/>
      <c r="C123" s="827"/>
      <c r="D123" s="827"/>
      <c r="E123" s="827"/>
      <c r="F123" s="827"/>
      <c r="G123" s="827"/>
      <c r="H123" s="827"/>
    </row>
    <row r="124" spans="1:8">
      <c r="A124" s="827"/>
      <c r="B124" s="827"/>
      <c r="C124" s="827"/>
      <c r="D124" s="827"/>
      <c r="E124" s="827"/>
      <c r="F124" s="827"/>
      <c r="G124" s="827"/>
      <c r="H124" s="827"/>
    </row>
    <row r="125" spans="1:8">
      <c r="A125" s="827"/>
      <c r="B125" s="827"/>
      <c r="C125" s="827"/>
      <c r="D125" s="827"/>
      <c r="E125" s="827"/>
      <c r="F125" s="827"/>
      <c r="G125" s="827"/>
      <c r="H125" s="827"/>
    </row>
    <row r="126" spans="1:8">
      <c r="A126" s="827"/>
      <c r="B126" s="827"/>
      <c r="C126" s="827"/>
      <c r="D126" s="827"/>
      <c r="E126" s="827"/>
      <c r="F126" s="827"/>
      <c r="G126" s="827"/>
      <c r="H126" s="827"/>
    </row>
    <row r="127" spans="1:8">
      <c r="A127" s="827"/>
      <c r="B127" s="827"/>
      <c r="C127" s="827"/>
      <c r="D127" s="827"/>
      <c r="E127" s="827"/>
      <c r="F127" s="827"/>
      <c r="G127" s="827"/>
      <c r="H127" s="827"/>
    </row>
    <row r="128" spans="1:8">
      <c r="A128" s="827"/>
      <c r="B128" s="827"/>
      <c r="C128" s="827"/>
      <c r="D128" s="827"/>
      <c r="E128" s="827"/>
      <c r="F128" s="827"/>
      <c r="G128" s="827"/>
      <c r="H128" s="827"/>
    </row>
    <row r="129" spans="1:8">
      <c r="A129" s="827"/>
      <c r="B129" s="827"/>
      <c r="C129" s="827"/>
      <c r="D129" s="827"/>
      <c r="E129" s="827"/>
      <c r="F129" s="827"/>
      <c r="G129" s="827"/>
      <c r="H129" s="827"/>
    </row>
    <row r="130" spans="1:8">
      <c r="A130" s="827"/>
      <c r="B130" s="827"/>
      <c r="C130" s="827"/>
      <c r="D130" s="827"/>
      <c r="E130" s="827"/>
      <c r="F130" s="827"/>
      <c r="G130" s="827"/>
      <c r="H130" s="827"/>
    </row>
    <row r="131" spans="1:8">
      <c r="A131" s="827"/>
      <c r="B131" s="827"/>
      <c r="C131" s="827"/>
      <c r="D131" s="827"/>
      <c r="E131" s="827"/>
      <c r="F131" s="827"/>
      <c r="G131" s="827"/>
      <c r="H131" s="827"/>
    </row>
    <row r="132" spans="1:8">
      <c r="A132" s="827"/>
      <c r="B132" s="827"/>
      <c r="C132" s="827"/>
      <c r="D132" s="827"/>
      <c r="E132" s="827"/>
      <c r="F132" s="827"/>
      <c r="G132" s="827"/>
      <c r="H132" s="827"/>
    </row>
    <row r="133" spans="1:8">
      <c r="A133" s="827"/>
      <c r="B133" s="827"/>
      <c r="C133" s="827"/>
      <c r="D133" s="827"/>
      <c r="E133" s="827"/>
      <c r="F133" s="827"/>
      <c r="G133" s="827"/>
      <c r="H133" s="827"/>
    </row>
    <row r="134" spans="1:8">
      <c r="A134" s="827"/>
      <c r="B134" s="827"/>
      <c r="C134" s="827"/>
      <c r="D134" s="827"/>
      <c r="E134" s="827"/>
      <c r="F134" s="827"/>
      <c r="G134" s="827"/>
      <c r="H134" s="827"/>
    </row>
    <row r="135" spans="1:8">
      <c r="A135" s="827"/>
      <c r="B135" s="827"/>
      <c r="C135" s="827"/>
      <c r="D135" s="827"/>
      <c r="E135" s="827"/>
      <c r="F135" s="827"/>
      <c r="G135" s="827"/>
      <c r="H135" s="827"/>
    </row>
    <row r="136" spans="1:8">
      <c r="A136" s="827"/>
      <c r="B136" s="827"/>
      <c r="C136" s="827"/>
      <c r="D136" s="827"/>
      <c r="E136" s="827"/>
      <c r="F136" s="827"/>
      <c r="G136" s="827"/>
      <c r="H136" s="827"/>
    </row>
    <row r="137" spans="1:8">
      <c r="A137" s="827"/>
      <c r="B137" s="827"/>
      <c r="C137" s="827"/>
      <c r="D137" s="827"/>
      <c r="E137" s="827"/>
      <c r="F137" s="827"/>
      <c r="G137" s="827"/>
      <c r="H137" s="827"/>
    </row>
    <row r="138" spans="1:8">
      <c r="A138" s="827"/>
      <c r="B138" s="827"/>
      <c r="C138" s="827"/>
      <c r="D138" s="827"/>
      <c r="E138" s="827"/>
      <c r="F138" s="827"/>
      <c r="G138" s="827"/>
      <c r="H138" s="827"/>
    </row>
    <row r="139" spans="1:8">
      <c r="A139" s="827"/>
      <c r="B139" s="827"/>
      <c r="C139" s="827"/>
      <c r="D139" s="827"/>
      <c r="E139" s="827"/>
      <c r="F139" s="827"/>
      <c r="G139" s="827"/>
      <c r="H139" s="827"/>
    </row>
    <row r="140" spans="1:8">
      <c r="A140" s="827"/>
      <c r="B140" s="827"/>
      <c r="C140" s="827"/>
      <c r="D140" s="827"/>
      <c r="E140" s="827"/>
      <c r="F140" s="827"/>
      <c r="G140" s="827"/>
      <c r="H140" s="827"/>
    </row>
    <row r="141" spans="1:8">
      <c r="A141" s="827"/>
      <c r="B141" s="827"/>
      <c r="C141" s="827"/>
      <c r="D141" s="827"/>
      <c r="E141" s="827"/>
      <c r="F141" s="827"/>
      <c r="G141" s="827"/>
      <c r="H141" s="827"/>
    </row>
    <row r="142" spans="1:8">
      <c r="A142" s="827"/>
      <c r="B142" s="827"/>
      <c r="C142" s="827"/>
      <c r="D142" s="827"/>
      <c r="E142" s="827"/>
      <c r="F142" s="827"/>
      <c r="G142" s="827"/>
      <c r="H142" s="827"/>
    </row>
    <row r="143" spans="1:8">
      <c r="A143" s="827"/>
      <c r="B143" s="827"/>
      <c r="C143" s="827"/>
      <c r="D143" s="827"/>
      <c r="E143" s="827"/>
      <c r="F143" s="827"/>
      <c r="G143" s="827"/>
      <c r="H143" s="827"/>
    </row>
    <row r="144" spans="1:8">
      <c r="A144" s="827"/>
      <c r="B144" s="827"/>
      <c r="C144" s="827"/>
      <c r="D144" s="827"/>
      <c r="E144" s="827"/>
      <c r="F144" s="827"/>
      <c r="G144" s="827"/>
      <c r="H144" s="827"/>
    </row>
    <row r="145" spans="1:8">
      <c r="A145" s="827"/>
      <c r="B145" s="827"/>
      <c r="C145" s="827"/>
      <c r="D145" s="827"/>
      <c r="E145" s="827"/>
      <c r="F145" s="827"/>
      <c r="G145" s="827"/>
      <c r="H145" s="827"/>
    </row>
    <row r="146" spans="1:8">
      <c r="A146" s="827"/>
      <c r="B146" s="827"/>
      <c r="C146" s="827"/>
      <c r="D146" s="827"/>
      <c r="E146" s="827"/>
      <c r="F146" s="827"/>
      <c r="G146" s="827"/>
      <c r="H146" s="827"/>
    </row>
    <row r="147" spans="1:8">
      <c r="A147" s="827"/>
      <c r="B147" s="827"/>
      <c r="C147" s="827"/>
      <c r="D147" s="827"/>
      <c r="E147" s="827"/>
      <c r="F147" s="827"/>
      <c r="G147" s="827"/>
      <c r="H147" s="827"/>
    </row>
    <row r="148" spans="1:8">
      <c r="A148" s="827"/>
      <c r="B148" s="827"/>
      <c r="C148" s="827"/>
      <c r="D148" s="827"/>
      <c r="E148" s="827"/>
      <c r="F148" s="827"/>
      <c r="G148" s="827"/>
      <c r="H148" s="827"/>
    </row>
    <row r="149" spans="1:8">
      <c r="A149" s="827"/>
      <c r="B149" s="827"/>
      <c r="C149" s="827"/>
      <c r="D149" s="827"/>
      <c r="E149" s="827"/>
      <c r="F149" s="827"/>
      <c r="G149" s="827"/>
      <c r="H149" s="827"/>
    </row>
    <row r="150" spans="1:8">
      <c r="A150" s="827"/>
      <c r="B150" s="827"/>
      <c r="C150" s="827"/>
      <c r="D150" s="827"/>
      <c r="E150" s="827"/>
      <c r="F150" s="827"/>
      <c r="G150" s="827"/>
      <c r="H150" s="827"/>
    </row>
    <row r="151" spans="1:8">
      <c r="A151" s="827"/>
      <c r="B151" s="827"/>
      <c r="C151" s="827"/>
      <c r="D151" s="827"/>
      <c r="E151" s="827"/>
      <c r="F151" s="827"/>
      <c r="G151" s="827"/>
      <c r="H151" s="827"/>
    </row>
    <row r="152" spans="1:8">
      <c r="A152" s="827"/>
      <c r="B152" s="827"/>
      <c r="C152" s="827"/>
      <c r="D152" s="827"/>
      <c r="E152" s="827"/>
      <c r="F152" s="827"/>
      <c r="G152" s="827"/>
      <c r="H152" s="827"/>
    </row>
    <row r="153" spans="1:8">
      <c r="A153" s="827"/>
      <c r="B153" s="827"/>
      <c r="C153" s="827"/>
      <c r="D153" s="827"/>
      <c r="E153" s="827"/>
      <c r="F153" s="827"/>
      <c r="G153" s="827"/>
      <c r="H153" s="827"/>
    </row>
    <row r="154" spans="1:8">
      <c r="A154" s="827"/>
      <c r="B154" s="827"/>
      <c r="C154" s="827"/>
      <c r="D154" s="827"/>
      <c r="E154" s="827"/>
      <c r="F154" s="827"/>
      <c r="G154" s="827"/>
      <c r="H154" s="827"/>
    </row>
    <row r="155" spans="1:8">
      <c r="A155" s="827"/>
      <c r="B155" s="827"/>
      <c r="C155" s="827"/>
      <c r="D155" s="827"/>
      <c r="E155" s="827"/>
      <c r="F155" s="827"/>
      <c r="G155" s="827"/>
      <c r="H155" s="827"/>
    </row>
    <row r="156" spans="1:8">
      <c r="A156" s="827"/>
      <c r="B156" s="827"/>
      <c r="C156" s="827"/>
      <c r="D156" s="827"/>
      <c r="E156" s="827"/>
      <c r="F156" s="827"/>
      <c r="G156" s="827"/>
      <c r="H156" s="827"/>
    </row>
    <row r="157" spans="1:8">
      <c r="A157" s="827"/>
      <c r="B157" s="827"/>
      <c r="C157" s="827"/>
      <c r="D157" s="827"/>
      <c r="E157" s="827"/>
      <c r="F157" s="827"/>
      <c r="G157" s="827"/>
      <c r="H157" s="827"/>
    </row>
    <row r="158" spans="1:8">
      <c r="A158" s="827"/>
      <c r="B158" s="827"/>
      <c r="C158" s="827"/>
      <c r="D158" s="827"/>
      <c r="E158" s="827"/>
      <c r="F158" s="827"/>
      <c r="G158" s="827"/>
      <c r="H158" s="827"/>
    </row>
    <row r="159" spans="1:8">
      <c r="A159" s="827"/>
      <c r="B159" s="827"/>
      <c r="C159" s="827"/>
      <c r="D159" s="827"/>
      <c r="E159" s="827"/>
      <c r="F159" s="827"/>
      <c r="G159" s="827"/>
      <c r="H159" s="827"/>
    </row>
    <row r="160" spans="1:8">
      <c r="A160" s="827"/>
      <c r="B160" s="827"/>
      <c r="C160" s="827"/>
      <c r="D160" s="827"/>
      <c r="E160" s="827"/>
      <c r="F160" s="827"/>
      <c r="G160" s="827"/>
      <c r="H160" s="827"/>
    </row>
    <row r="161" spans="1:8">
      <c r="A161" s="827"/>
      <c r="B161" s="827"/>
      <c r="C161" s="827"/>
      <c r="D161" s="827"/>
      <c r="E161" s="827"/>
      <c r="F161" s="827"/>
      <c r="G161" s="827"/>
      <c r="H161" s="827"/>
    </row>
    <row r="162" spans="1:8">
      <c r="A162" s="827"/>
      <c r="B162" s="827"/>
      <c r="C162" s="827"/>
      <c r="D162" s="827"/>
      <c r="E162" s="827"/>
      <c r="F162" s="827"/>
      <c r="G162" s="827"/>
      <c r="H162" s="827"/>
    </row>
    <row r="163" spans="1:8">
      <c r="A163" s="827"/>
      <c r="B163" s="827"/>
      <c r="C163" s="827"/>
      <c r="D163" s="827"/>
      <c r="E163" s="827"/>
      <c r="F163" s="827"/>
      <c r="G163" s="827"/>
      <c r="H163" s="827"/>
    </row>
    <row r="164" spans="1:8">
      <c r="A164" s="827"/>
      <c r="B164" s="827"/>
      <c r="C164" s="827"/>
      <c r="D164" s="827"/>
      <c r="E164" s="827"/>
      <c r="F164" s="827"/>
      <c r="G164" s="827"/>
      <c r="H164" s="827"/>
    </row>
    <row r="165" spans="1:8">
      <c r="A165" s="827"/>
      <c r="B165" s="827"/>
      <c r="C165" s="827"/>
      <c r="D165" s="827"/>
      <c r="E165" s="827"/>
      <c r="F165" s="827"/>
      <c r="G165" s="827"/>
      <c r="H165" s="827"/>
    </row>
    <row r="166" spans="1:8">
      <c r="A166" s="827"/>
      <c r="B166" s="827"/>
      <c r="C166" s="827"/>
      <c r="D166" s="827"/>
      <c r="E166" s="827"/>
      <c r="F166" s="827"/>
      <c r="G166" s="827"/>
      <c r="H166" s="827"/>
    </row>
    <row r="167" spans="1:8">
      <c r="A167" s="827"/>
      <c r="B167" s="827"/>
      <c r="C167" s="827"/>
      <c r="D167" s="827"/>
      <c r="E167" s="827"/>
      <c r="F167" s="827"/>
      <c r="G167" s="827"/>
      <c r="H167" s="827"/>
    </row>
    <row r="168" spans="1:8">
      <c r="A168" s="827"/>
      <c r="B168" s="827"/>
      <c r="C168" s="827"/>
      <c r="D168" s="827"/>
      <c r="E168" s="827"/>
      <c r="F168" s="827"/>
      <c r="G168" s="827"/>
      <c r="H168" s="827"/>
    </row>
    <row r="169" spans="1:8">
      <c r="A169" s="827"/>
      <c r="B169" s="827"/>
      <c r="C169" s="827"/>
      <c r="D169" s="827"/>
      <c r="E169" s="827"/>
      <c r="F169" s="827"/>
      <c r="G169" s="827"/>
      <c r="H169" s="827"/>
    </row>
    <row r="170" spans="1:8">
      <c r="A170" s="827"/>
      <c r="B170" s="827"/>
      <c r="C170" s="827"/>
      <c r="D170" s="827"/>
      <c r="E170" s="827"/>
      <c r="F170" s="827"/>
      <c r="G170" s="827"/>
      <c r="H170" s="827"/>
    </row>
    <row r="171" spans="1:8">
      <c r="A171" s="827"/>
      <c r="B171" s="827"/>
      <c r="C171" s="827"/>
      <c r="D171" s="827"/>
      <c r="E171" s="827"/>
      <c r="F171" s="827"/>
      <c r="G171" s="827"/>
      <c r="H171" s="827"/>
    </row>
    <row r="172" spans="1:8">
      <c r="A172" s="827"/>
      <c r="B172" s="827"/>
      <c r="C172" s="827"/>
      <c r="D172" s="827"/>
      <c r="E172" s="827"/>
      <c r="F172" s="827"/>
      <c r="G172" s="827"/>
      <c r="H172" s="827"/>
    </row>
    <row r="173" spans="1:8">
      <c r="A173" s="827"/>
      <c r="B173" s="827"/>
      <c r="C173" s="827"/>
      <c r="D173" s="827"/>
      <c r="E173" s="827"/>
      <c r="F173" s="827"/>
      <c r="G173" s="827"/>
      <c r="H173" s="827"/>
    </row>
    <row r="174" spans="1:8">
      <c r="A174" s="827"/>
      <c r="B174" s="827"/>
      <c r="C174" s="827"/>
      <c r="D174" s="827"/>
      <c r="E174" s="827"/>
      <c r="F174" s="827"/>
      <c r="G174" s="827"/>
      <c r="H174" s="827"/>
    </row>
    <row r="175" spans="1:8">
      <c r="A175" s="827"/>
      <c r="B175" s="827"/>
      <c r="C175" s="827"/>
      <c r="D175" s="827"/>
      <c r="E175" s="827"/>
      <c r="F175" s="827"/>
      <c r="G175" s="827"/>
      <c r="H175" s="827"/>
    </row>
    <row r="176" spans="1:8">
      <c r="A176" s="827"/>
      <c r="B176" s="827"/>
      <c r="C176" s="827"/>
      <c r="D176" s="827"/>
      <c r="E176" s="827"/>
      <c r="F176" s="827"/>
      <c r="G176" s="827"/>
      <c r="H176" s="827"/>
    </row>
    <row r="177" spans="1:8">
      <c r="A177" s="827"/>
      <c r="B177" s="827"/>
      <c r="C177" s="827"/>
      <c r="D177" s="827"/>
      <c r="E177" s="827"/>
      <c r="F177" s="827"/>
      <c r="G177" s="827"/>
      <c r="H177" s="827"/>
    </row>
    <row r="178" spans="1:8">
      <c r="A178" s="827"/>
      <c r="B178" s="827"/>
      <c r="C178" s="827"/>
      <c r="D178" s="827"/>
      <c r="E178" s="827"/>
      <c r="F178" s="827"/>
      <c r="G178" s="827"/>
      <c r="H178" s="827"/>
    </row>
    <row r="179" spans="1:8">
      <c r="A179" s="827"/>
      <c r="B179" s="827"/>
      <c r="C179" s="827"/>
      <c r="D179" s="827"/>
      <c r="E179" s="827"/>
      <c r="F179" s="827"/>
      <c r="G179" s="827"/>
      <c r="H179" s="827"/>
    </row>
    <row r="180" spans="1:8">
      <c r="A180" s="827"/>
      <c r="B180" s="827"/>
      <c r="C180" s="827"/>
      <c r="D180" s="827"/>
      <c r="E180" s="827"/>
      <c r="F180" s="827"/>
      <c r="G180" s="827"/>
      <c r="H180" s="827"/>
    </row>
    <row r="181" spans="1:8">
      <c r="A181" s="827"/>
      <c r="B181" s="827"/>
      <c r="C181" s="827"/>
      <c r="D181" s="827"/>
      <c r="E181" s="827"/>
      <c r="F181" s="827"/>
      <c r="G181" s="827"/>
      <c r="H181" s="827"/>
    </row>
    <row r="182" spans="1:8">
      <c r="A182" s="827"/>
      <c r="B182" s="827"/>
      <c r="C182" s="827"/>
      <c r="D182" s="827"/>
      <c r="E182" s="827"/>
      <c r="F182" s="827"/>
      <c r="G182" s="827"/>
      <c r="H182" s="827"/>
    </row>
    <row r="183" spans="1:8">
      <c r="A183" s="827"/>
      <c r="B183" s="827"/>
      <c r="C183" s="827"/>
      <c r="D183" s="827"/>
      <c r="E183" s="827"/>
      <c r="F183" s="827"/>
      <c r="G183" s="827"/>
      <c r="H183" s="827"/>
    </row>
    <row r="184" spans="1:8">
      <c r="A184" s="827"/>
      <c r="B184" s="827"/>
      <c r="C184" s="827"/>
      <c r="D184" s="827"/>
      <c r="E184" s="827"/>
      <c r="F184" s="827"/>
      <c r="G184" s="827"/>
      <c r="H184" s="827"/>
    </row>
    <row r="185" spans="1:8">
      <c r="A185" s="827"/>
      <c r="B185" s="827"/>
      <c r="C185" s="827"/>
      <c r="D185" s="827"/>
      <c r="E185" s="827"/>
      <c r="F185" s="827"/>
      <c r="G185" s="827"/>
      <c r="H185" s="827"/>
    </row>
    <row r="186" spans="1:8">
      <c r="A186" s="827"/>
      <c r="B186" s="827"/>
      <c r="C186" s="827"/>
      <c r="D186" s="827"/>
      <c r="E186" s="827"/>
      <c r="F186" s="827"/>
      <c r="G186" s="827"/>
      <c r="H186" s="827"/>
    </row>
    <row r="187" spans="1:8">
      <c r="A187" s="827"/>
      <c r="B187" s="827"/>
      <c r="C187" s="827"/>
      <c r="D187" s="827"/>
      <c r="E187" s="827"/>
      <c r="F187" s="827"/>
      <c r="G187" s="827"/>
      <c r="H187" s="827"/>
    </row>
    <row r="188" spans="1:8">
      <c r="A188" s="827"/>
      <c r="B188" s="827"/>
      <c r="C188" s="827"/>
      <c r="D188" s="827"/>
      <c r="E188" s="827"/>
      <c r="F188" s="827"/>
      <c r="G188" s="827"/>
      <c r="H188" s="827"/>
    </row>
    <row r="189" spans="1:8">
      <c r="A189" s="827"/>
      <c r="B189" s="827"/>
      <c r="C189" s="827"/>
      <c r="D189" s="827"/>
      <c r="E189" s="827"/>
      <c r="F189" s="827"/>
      <c r="G189" s="827"/>
      <c r="H189" s="827"/>
    </row>
    <row r="190" spans="1:8">
      <c r="A190" s="827"/>
      <c r="B190" s="827"/>
      <c r="C190" s="827"/>
      <c r="D190" s="827"/>
      <c r="E190" s="827"/>
      <c r="F190" s="827"/>
      <c r="G190" s="827"/>
      <c r="H190" s="827"/>
    </row>
    <row r="191" spans="1:8">
      <c r="A191" s="827"/>
      <c r="B191" s="827"/>
      <c r="C191" s="827"/>
      <c r="D191" s="827"/>
      <c r="E191" s="827"/>
      <c r="F191" s="827"/>
      <c r="G191" s="827"/>
      <c r="H191" s="827"/>
    </row>
    <row r="192" spans="1:8">
      <c r="A192" s="827"/>
      <c r="B192" s="827"/>
      <c r="C192" s="827"/>
      <c r="D192" s="827"/>
      <c r="E192" s="827"/>
      <c r="F192" s="827"/>
      <c r="G192" s="827"/>
      <c r="H192" s="827"/>
    </row>
    <row r="193" spans="1:8">
      <c r="A193" s="827"/>
      <c r="B193" s="827"/>
      <c r="C193" s="827"/>
      <c r="D193" s="827"/>
      <c r="E193" s="827"/>
      <c r="F193" s="827"/>
      <c r="G193" s="827"/>
      <c r="H193" s="827"/>
    </row>
    <row r="194" spans="1:8">
      <c r="A194" s="827"/>
      <c r="B194" s="827"/>
      <c r="C194" s="827"/>
      <c r="D194" s="827"/>
      <c r="E194" s="827"/>
      <c r="F194" s="827"/>
      <c r="G194" s="827"/>
      <c r="H194" s="827"/>
    </row>
    <row r="195" spans="1:8">
      <c r="A195" s="827"/>
      <c r="B195" s="827"/>
      <c r="C195" s="827"/>
      <c r="D195" s="827"/>
      <c r="E195" s="827"/>
      <c r="F195" s="827"/>
      <c r="G195" s="827"/>
      <c r="H195" s="827"/>
    </row>
    <row r="196" spans="1:8">
      <c r="A196" s="827"/>
      <c r="B196" s="827"/>
      <c r="C196" s="827"/>
      <c r="D196" s="827"/>
      <c r="E196" s="827"/>
      <c r="F196" s="827"/>
      <c r="G196" s="827"/>
      <c r="H196" s="827"/>
    </row>
    <row r="197" spans="1:8">
      <c r="A197" s="827"/>
      <c r="B197" s="827"/>
      <c r="C197" s="827"/>
      <c r="D197" s="827"/>
      <c r="E197" s="827"/>
      <c r="F197" s="827"/>
      <c r="G197" s="827"/>
      <c r="H197" s="827"/>
    </row>
    <row r="198" spans="1:8">
      <c r="A198" s="827"/>
      <c r="B198" s="827"/>
      <c r="C198" s="827"/>
      <c r="D198" s="827"/>
      <c r="E198" s="827"/>
      <c r="F198" s="827"/>
      <c r="G198" s="827"/>
      <c r="H198" s="827"/>
    </row>
    <row r="199" spans="1:8">
      <c r="A199" s="827"/>
      <c r="B199" s="827"/>
      <c r="C199" s="827"/>
      <c r="D199" s="827"/>
      <c r="E199" s="827"/>
      <c r="F199" s="827"/>
      <c r="G199" s="827"/>
      <c r="H199" s="827"/>
    </row>
    <row r="200" spans="1:8">
      <c r="A200" s="827"/>
      <c r="B200" s="827"/>
      <c r="C200" s="827"/>
      <c r="D200" s="827"/>
      <c r="E200" s="827"/>
      <c r="F200" s="827"/>
      <c r="G200" s="827"/>
      <c r="H200" s="827"/>
    </row>
    <row r="201" spans="1:8">
      <c r="A201" s="827"/>
      <c r="B201" s="827"/>
      <c r="C201" s="827"/>
      <c r="D201" s="827"/>
      <c r="E201" s="827"/>
      <c r="F201" s="827"/>
      <c r="G201" s="827"/>
      <c r="H201" s="827"/>
    </row>
    <row r="202" spans="1:8">
      <c r="A202" s="827"/>
      <c r="B202" s="827"/>
      <c r="C202" s="827"/>
      <c r="D202" s="827"/>
      <c r="E202" s="827"/>
      <c r="F202" s="827"/>
      <c r="G202" s="827"/>
      <c r="H202" s="827"/>
    </row>
    <row r="203" spans="1:8">
      <c r="A203" s="827"/>
      <c r="B203" s="827"/>
      <c r="C203" s="827"/>
      <c r="D203" s="827"/>
      <c r="E203" s="827"/>
      <c r="F203" s="827"/>
      <c r="G203" s="827"/>
      <c r="H203" s="827"/>
    </row>
    <row r="204" spans="1:8">
      <c r="A204" s="827"/>
      <c r="B204" s="827"/>
      <c r="C204" s="827"/>
      <c r="D204" s="827"/>
      <c r="E204" s="827"/>
      <c r="F204" s="827"/>
      <c r="G204" s="827"/>
      <c r="H204" s="827"/>
    </row>
    <row r="205" spans="1:8">
      <c r="A205" s="827"/>
      <c r="B205" s="827"/>
      <c r="C205" s="827"/>
      <c r="D205" s="827"/>
      <c r="E205" s="827"/>
      <c r="F205" s="827"/>
      <c r="G205" s="827"/>
      <c r="H205" s="827"/>
    </row>
    <row r="206" spans="1:8">
      <c r="A206" s="827"/>
      <c r="B206" s="827"/>
      <c r="C206" s="827"/>
      <c r="D206" s="827"/>
      <c r="E206" s="827"/>
      <c r="F206" s="827"/>
      <c r="G206" s="827"/>
      <c r="H206" s="827"/>
    </row>
    <row r="207" spans="1:8">
      <c r="A207" s="827"/>
      <c r="B207" s="827"/>
      <c r="C207" s="827"/>
      <c r="D207" s="827"/>
      <c r="E207" s="827"/>
      <c r="F207" s="827"/>
      <c r="G207" s="827"/>
      <c r="H207" s="827"/>
    </row>
    <row r="208" spans="1:8">
      <c r="A208" s="827"/>
      <c r="B208" s="827"/>
      <c r="C208" s="827"/>
      <c r="D208" s="827"/>
      <c r="E208" s="827"/>
      <c r="F208" s="827"/>
      <c r="G208" s="827"/>
      <c r="H208" s="827"/>
    </row>
    <row r="209" spans="1:8">
      <c r="A209" s="827"/>
      <c r="B209" s="827"/>
      <c r="C209" s="827"/>
      <c r="D209" s="827"/>
      <c r="E209" s="827"/>
      <c r="F209" s="827"/>
      <c r="G209" s="827"/>
      <c r="H209" s="827"/>
    </row>
    <row r="210" spans="1:8">
      <c r="A210" s="827"/>
      <c r="B210" s="827"/>
      <c r="C210" s="827"/>
      <c r="D210" s="827"/>
      <c r="E210" s="827"/>
      <c r="F210" s="827"/>
      <c r="G210" s="827"/>
      <c r="H210" s="827"/>
    </row>
    <row r="211" spans="1:8">
      <c r="A211" s="827"/>
      <c r="B211" s="827"/>
      <c r="C211" s="827"/>
      <c r="D211" s="827"/>
      <c r="E211" s="827"/>
      <c r="F211" s="827"/>
      <c r="G211" s="827"/>
      <c r="H211" s="827"/>
    </row>
    <row r="212" spans="1:8">
      <c r="A212" s="827"/>
      <c r="B212" s="827"/>
      <c r="C212" s="827"/>
      <c r="D212" s="827"/>
      <c r="E212" s="827"/>
      <c r="F212" s="827"/>
      <c r="G212" s="827"/>
      <c r="H212" s="827"/>
    </row>
    <row r="213" spans="1:8">
      <c r="A213" s="827"/>
      <c r="B213" s="827"/>
      <c r="C213" s="827"/>
      <c r="D213" s="827"/>
      <c r="E213" s="827"/>
      <c r="F213" s="827"/>
      <c r="G213" s="827"/>
      <c r="H213" s="827"/>
    </row>
    <row r="214" spans="1:8">
      <c r="A214" s="827"/>
      <c r="B214" s="827"/>
      <c r="C214" s="827"/>
      <c r="D214" s="827"/>
      <c r="E214" s="827"/>
      <c r="F214" s="827"/>
      <c r="G214" s="827"/>
      <c r="H214" s="827"/>
    </row>
    <row r="215" spans="1:8">
      <c r="A215" s="827"/>
      <c r="B215" s="827"/>
      <c r="C215" s="827"/>
      <c r="D215" s="827"/>
      <c r="E215" s="827"/>
      <c r="F215" s="827"/>
      <c r="G215" s="827"/>
      <c r="H215" s="827"/>
    </row>
    <row r="216" spans="1:8">
      <c r="A216" s="827"/>
      <c r="B216" s="827"/>
      <c r="C216" s="827"/>
      <c r="D216" s="827"/>
      <c r="E216" s="827"/>
      <c r="F216" s="827"/>
      <c r="G216" s="827"/>
      <c r="H216" s="827"/>
    </row>
    <row r="217" spans="1:8">
      <c r="A217" s="827"/>
      <c r="B217" s="827"/>
      <c r="C217" s="827"/>
      <c r="D217" s="827"/>
      <c r="E217" s="827"/>
      <c r="F217" s="827"/>
      <c r="G217" s="827"/>
      <c r="H217" s="827"/>
    </row>
    <row r="218" spans="1:8">
      <c r="A218" s="827"/>
      <c r="B218" s="827"/>
      <c r="C218" s="827"/>
      <c r="D218" s="827"/>
      <c r="E218" s="827"/>
      <c r="F218" s="827"/>
      <c r="G218" s="827"/>
      <c r="H218" s="827"/>
    </row>
    <row r="219" spans="1:8">
      <c r="A219" s="827"/>
      <c r="B219" s="827"/>
      <c r="C219" s="827"/>
      <c r="D219" s="827"/>
      <c r="E219" s="827"/>
      <c r="F219" s="827"/>
      <c r="G219" s="827"/>
      <c r="H219" s="827"/>
    </row>
    <row r="220" spans="1:8">
      <c r="A220" s="827"/>
      <c r="B220" s="827"/>
      <c r="C220" s="827"/>
      <c r="D220" s="827"/>
      <c r="E220" s="827"/>
      <c r="F220" s="827"/>
      <c r="G220" s="827"/>
      <c r="H220" s="827"/>
    </row>
    <row r="221" spans="1:8">
      <c r="A221" s="827"/>
      <c r="B221" s="827"/>
      <c r="C221" s="827"/>
      <c r="D221" s="827"/>
      <c r="E221" s="827"/>
      <c r="F221" s="827"/>
      <c r="G221" s="827"/>
      <c r="H221" s="827"/>
    </row>
    <row r="222" spans="1:8">
      <c r="A222" s="827"/>
      <c r="B222" s="827"/>
      <c r="C222" s="827"/>
      <c r="D222" s="827"/>
      <c r="E222" s="827"/>
      <c r="F222" s="827"/>
      <c r="G222" s="827"/>
      <c r="H222" s="827"/>
    </row>
    <row r="223" spans="1:8">
      <c r="A223" s="827"/>
      <c r="B223" s="827"/>
      <c r="C223" s="827"/>
      <c r="D223" s="827"/>
      <c r="E223" s="827"/>
      <c r="F223" s="827"/>
      <c r="G223" s="827"/>
      <c r="H223" s="827"/>
    </row>
    <row r="224" spans="1:8">
      <c r="A224" s="827"/>
      <c r="B224" s="827"/>
      <c r="C224" s="827"/>
      <c r="D224" s="827"/>
      <c r="E224" s="827"/>
      <c r="F224" s="827"/>
      <c r="G224" s="827"/>
      <c r="H224" s="827"/>
    </row>
    <row r="225" spans="1:8">
      <c r="A225" s="827"/>
      <c r="B225" s="827"/>
      <c r="C225" s="827"/>
      <c r="D225" s="827"/>
      <c r="E225" s="827"/>
      <c r="F225" s="827"/>
      <c r="G225" s="827"/>
      <c r="H225" s="827"/>
    </row>
    <row r="226" spans="1:8">
      <c r="A226" s="827"/>
      <c r="B226" s="827"/>
      <c r="C226" s="827"/>
      <c r="D226" s="827"/>
      <c r="E226" s="827"/>
      <c r="F226" s="827"/>
      <c r="G226" s="827"/>
      <c r="H226" s="827"/>
    </row>
    <row r="227" spans="1:8">
      <c r="A227" s="827"/>
      <c r="B227" s="827"/>
      <c r="C227" s="827"/>
      <c r="D227" s="827"/>
      <c r="E227" s="827"/>
      <c r="F227" s="827"/>
      <c r="G227" s="827"/>
      <c r="H227" s="827"/>
    </row>
    <row r="228" spans="1:8">
      <c r="A228" s="827"/>
      <c r="B228" s="827"/>
      <c r="C228" s="827"/>
      <c r="D228" s="827"/>
      <c r="E228" s="827"/>
      <c r="F228" s="827"/>
      <c r="G228" s="827"/>
      <c r="H228" s="827"/>
    </row>
    <row r="229" spans="1:8">
      <c r="A229" s="827"/>
      <c r="B229" s="827"/>
      <c r="C229" s="827"/>
      <c r="D229" s="827"/>
      <c r="E229" s="827"/>
      <c r="F229" s="827"/>
      <c r="G229" s="827"/>
      <c r="H229" s="827"/>
    </row>
    <row r="230" spans="1:8">
      <c r="A230" s="827"/>
      <c r="B230" s="827"/>
      <c r="C230" s="827"/>
      <c r="D230" s="827"/>
      <c r="E230" s="827"/>
      <c r="F230" s="827"/>
      <c r="G230" s="827"/>
      <c r="H230" s="827"/>
    </row>
    <row r="231" spans="1:8">
      <c r="A231" s="827"/>
      <c r="B231" s="827"/>
      <c r="C231" s="827"/>
      <c r="D231" s="827"/>
      <c r="E231" s="827"/>
      <c r="F231" s="827"/>
      <c r="G231" s="827"/>
      <c r="H231" s="827"/>
    </row>
    <row r="232" spans="1:8">
      <c r="A232" s="827"/>
      <c r="B232" s="827"/>
      <c r="C232" s="827"/>
      <c r="D232" s="827"/>
      <c r="E232" s="827"/>
      <c r="F232" s="827"/>
      <c r="G232" s="827"/>
      <c r="H232" s="827"/>
    </row>
    <row r="233" spans="1:8">
      <c r="A233" s="827"/>
      <c r="B233" s="827"/>
      <c r="C233" s="827"/>
      <c r="D233" s="827"/>
      <c r="E233" s="827"/>
      <c r="F233" s="827"/>
      <c r="G233" s="827"/>
      <c r="H233" s="827"/>
    </row>
    <row r="234" spans="1:8">
      <c r="A234" s="827"/>
      <c r="B234" s="827"/>
      <c r="C234" s="827"/>
      <c r="D234" s="827"/>
      <c r="E234" s="827"/>
      <c r="F234" s="827"/>
      <c r="G234" s="827"/>
      <c r="H234" s="827"/>
    </row>
    <row r="235" spans="1:8">
      <c r="A235" s="827"/>
      <c r="B235" s="827"/>
      <c r="C235" s="827"/>
      <c r="D235" s="827"/>
      <c r="E235" s="827"/>
      <c r="F235" s="827"/>
      <c r="G235" s="827"/>
      <c r="H235" s="827"/>
    </row>
    <row r="236" spans="1:8">
      <c r="A236" s="827"/>
      <c r="B236" s="827"/>
      <c r="C236" s="827"/>
      <c r="D236" s="827"/>
      <c r="E236" s="827"/>
      <c r="F236" s="827"/>
      <c r="G236" s="827"/>
      <c r="H236" s="827"/>
    </row>
    <row r="237" spans="1:8">
      <c r="A237" s="827"/>
      <c r="B237" s="827"/>
      <c r="C237" s="827"/>
      <c r="D237" s="827"/>
      <c r="E237" s="827"/>
      <c r="F237" s="827"/>
      <c r="G237" s="827"/>
      <c r="H237" s="827"/>
    </row>
    <row r="238" spans="1:8">
      <c r="A238" s="827"/>
      <c r="B238" s="827"/>
      <c r="C238" s="827"/>
      <c r="D238" s="827"/>
      <c r="E238" s="827"/>
      <c r="F238" s="827"/>
      <c r="G238" s="827"/>
      <c r="H238" s="827"/>
    </row>
    <row r="239" spans="1:8">
      <c r="A239" s="827"/>
      <c r="B239" s="827"/>
      <c r="C239" s="827"/>
      <c r="D239" s="827"/>
      <c r="E239" s="827"/>
      <c r="F239" s="827"/>
      <c r="G239" s="827"/>
      <c r="H239" s="827"/>
    </row>
    <row r="240" spans="1:8">
      <c r="A240" s="827"/>
      <c r="B240" s="827"/>
      <c r="C240" s="827"/>
      <c r="D240" s="827"/>
      <c r="E240" s="827"/>
      <c r="F240" s="827"/>
      <c r="G240" s="827"/>
      <c r="H240" s="827"/>
    </row>
    <row r="241" spans="1:8">
      <c r="A241" s="827"/>
      <c r="B241" s="827"/>
      <c r="C241" s="827"/>
      <c r="D241" s="827"/>
      <c r="E241" s="827"/>
      <c r="F241" s="827"/>
      <c r="G241" s="827"/>
      <c r="H241" s="827"/>
    </row>
    <row r="242" spans="1:8">
      <c r="A242" s="827"/>
      <c r="B242" s="827"/>
      <c r="C242" s="827"/>
      <c r="D242" s="827"/>
      <c r="E242" s="827"/>
      <c r="F242" s="827"/>
      <c r="G242" s="827"/>
      <c r="H242" s="827"/>
    </row>
    <row r="243" spans="1:8">
      <c r="A243" s="827"/>
      <c r="B243" s="827"/>
      <c r="C243" s="827"/>
      <c r="D243" s="827"/>
      <c r="E243" s="827"/>
      <c r="F243" s="827"/>
      <c r="G243" s="827"/>
      <c r="H243" s="827"/>
    </row>
    <row r="244" spans="1:8">
      <c r="A244" s="827"/>
      <c r="B244" s="827"/>
      <c r="C244" s="827"/>
      <c r="D244" s="827"/>
      <c r="E244" s="827"/>
      <c r="F244" s="827"/>
      <c r="G244" s="827"/>
      <c r="H244" s="827"/>
    </row>
    <row r="245" spans="1:8">
      <c r="A245" s="827"/>
      <c r="B245" s="827"/>
      <c r="C245" s="827"/>
      <c r="D245" s="827"/>
      <c r="E245" s="827"/>
      <c r="F245" s="827"/>
      <c r="G245" s="827"/>
      <c r="H245" s="827"/>
    </row>
    <row r="246" spans="1:8">
      <c r="A246" s="827"/>
      <c r="B246" s="827"/>
      <c r="C246" s="827"/>
      <c r="D246" s="827"/>
      <c r="E246" s="827"/>
      <c r="F246" s="827"/>
      <c r="G246" s="827"/>
      <c r="H246" s="827"/>
    </row>
    <row r="247" spans="1:8">
      <c r="A247" s="827"/>
      <c r="B247" s="827"/>
      <c r="C247" s="827"/>
      <c r="D247" s="827"/>
      <c r="E247" s="827"/>
      <c r="F247" s="827"/>
      <c r="G247" s="827"/>
      <c r="H247" s="827"/>
    </row>
    <row r="248" spans="1:8">
      <c r="A248" s="827"/>
      <c r="B248" s="827"/>
      <c r="C248" s="827"/>
      <c r="D248" s="827"/>
      <c r="E248" s="827"/>
      <c r="F248" s="827"/>
      <c r="G248" s="827"/>
      <c r="H248" s="827"/>
    </row>
    <row r="249" spans="1:8">
      <c r="A249" s="827"/>
      <c r="B249" s="827"/>
      <c r="C249" s="827"/>
      <c r="D249" s="827"/>
      <c r="E249" s="827"/>
      <c r="F249" s="827"/>
      <c r="G249" s="827"/>
      <c r="H249" s="827"/>
    </row>
    <row r="250" spans="1:8">
      <c r="A250" s="827"/>
      <c r="B250" s="827"/>
      <c r="C250" s="827"/>
      <c r="D250" s="827"/>
      <c r="E250" s="827"/>
      <c r="F250" s="827"/>
      <c r="G250" s="827"/>
      <c r="H250" s="827"/>
    </row>
    <row r="251" spans="1:8">
      <c r="A251" s="827"/>
      <c r="B251" s="827"/>
      <c r="C251" s="827"/>
      <c r="D251" s="827"/>
      <c r="E251" s="827"/>
      <c r="F251" s="827"/>
      <c r="G251" s="827"/>
      <c r="H251" s="827"/>
    </row>
    <row r="252" spans="1:8">
      <c r="A252" s="827"/>
      <c r="B252" s="827"/>
      <c r="C252" s="827"/>
      <c r="D252" s="827"/>
      <c r="E252" s="827"/>
      <c r="F252" s="827"/>
      <c r="G252" s="827"/>
      <c r="H252" s="827"/>
    </row>
    <row r="253" spans="1:8">
      <c r="A253" s="827"/>
      <c r="B253" s="827"/>
      <c r="C253" s="827"/>
      <c r="D253" s="827"/>
      <c r="E253" s="827"/>
      <c r="F253" s="827"/>
      <c r="G253" s="827"/>
      <c r="H253" s="827"/>
    </row>
    <row r="254" spans="1:8">
      <c r="A254" s="827"/>
      <c r="B254" s="827"/>
      <c r="C254" s="827"/>
      <c r="D254" s="827"/>
      <c r="E254" s="827"/>
      <c r="F254" s="827"/>
      <c r="G254" s="827"/>
      <c r="H254" s="827"/>
    </row>
    <row r="255" spans="1:8">
      <c r="A255" s="827"/>
      <c r="B255" s="827"/>
      <c r="C255" s="827"/>
      <c r="D255" s="827"/>
      <c r="E255" s="827"/>
      <c r="F255" s="827"/>
      <c r="G255" s="827"/>
      <c r="H255" s="827"/>
    </row>
    <row r="256" spans="1:8">
      <c r="A256" s="827"/>
      <c r="B256" s="827"/>
      <c r="C256" s="827"/>
      <c r="D256" s="827"/>
      <c r="E256" s="827"/>
      <c r="F256" s="827"/>
      <c r="G256" s="827"/>
      <c r="H256" s="827"/>
    </row>
    <row r="257" spans="1:8">
      <c r="A257" s="827"/>
      <c r="B257" s="827"/>
      <c r="C257" s="827"/>
      <c r="D257" s="827"/>
      <c r="E257" s="827"/>
      <c r="F257" s="827"/>
      <c r="G257" s="827"/>
      <c r="H257" s="827"/>
    </row>
    <row r="258" spans="1:8">
      <c r="A258" s="827"/>
      <c r="B258" s="827"/>
      <c r="C258" s="827"/>
      <c r="D258" s="827"/>
      <c r="E258" s="827"/>
      <c r="F258" s="827"/>
      <c r="G258" s="827"/>
      <c r="H258" s="827"/>
    </row>
    <row r="259" spans="1:8">
      <c r="A259" s="827"/>
      <c r="B259" s="827"/>
      <c r="C259" s="827"/>
      <c r="D259" s="827"/>
      <c r="E259" s="827"/>
      <c r="F259" s="827"/>
      <c r="G259" s="827"/>
      <c r="H259" s="827"/>
    </row>
    <row r="260" spans="1:8">
      <c r="A260" s="827"/>
      <c r="B260" s="827"/>
      <c r="C260" s="827"/>
      <c r="D260" s="827"/>
      <c r="E260" s="827"/>
      <c r="F260" s="827"/>
      <c r="G260" s="827"/>
      <c r="H260" s="827"/>
    </row>
    <row r="261" spans="1:8">
      <c r="A261" s="827"/>
      <c r="B261" s="827"/>
      <c r="C261" s="827"/>
      <c r="D261" s="827"/>
      <c r="E261" s="827"/>
      <c r="F261" s="827"/>
      <c r="G261" s="827"/>
      <c r="H261" s="827"/>
    </row>
    <row r="262" spans="1:8">
      <c r="A262" s="827"/>
      <c r="B262" s="827"/>
      <c r="C262" s="827"/>
      <c r="D262" s="827"/>
      <c r="E262" s="827"/>
      <c r="F262" s="827"/>
      <c r="G262" s="827"/>
      <c r="H262" s="827"/>
    </row>
    <row r="263" spans="1:8">
      <c r="A263" s="827"/>
      <c r="B263" s="827"/>
      <c r="C263" s="827"/>
      <c r="D263" s="827"/>
      <c r="E263" s="827"/>
      <c r="F263" s="827"/>
      <c r="G263" s="827"/>
      <c r="H263" s="827"/>
    </row>
    <row r="264" spans="1:8">
      <c r="A264" s="827"/>
      <c r="B264" s="827"/>
      <c r="C264" s="827"/>
      <c r="D264" s="827"/>
      <c r="E264" s="827"/>
      <c r="F264" s="827"/>
      <c r="G264" s="827"/>
      <c r="H264" s="827"/>
    </row>
    <row r="265" spans="1:8">
      <c r="A265" s="827"/>
      <c r="B265" s="827"/>
      <c r="C265" s="827"/>
      <c r="D265" s="827"/>
      <c r="E265" s="827"/>
      <c r="F265" s="827"/>
      <c r="G265" s="827"/>
      <c r="H265" s="827"/>
    </row>
    <row r="266" spans="1:8">
      <c r="A266" s="827"/>
      <c r="B266" s="827"/>
      <c r="C266" s="827"/>
      <c r="D266" s="827"/>
      <c r="E266" s="827"/>
      <c r="F266" s="827"/>
      <c r="G266" s="827"/>
      <c r="H266" s="827"/>
    </row>
    <row r="267" spans="1:8">
      <c r="A267" s="827"/>
      <c r="B267" s="827"/>
      <c r="C267" s="827"/>
      <c r="D267" s="827"/>
      <c r="E267" s="827"/>
      <c r="F267" s="827"/>
      <c r="G267" s="827"/>
      <c r="H267" s="827"/>
    </row>
    <row r="268" spans="1:8">
      <c r="A268" s="827"/>
      <c r="B268" s="827"/>
      <c r="C268" s="827"/>
      <c r="D268" s="827"/>
      <c r="E268" s="827"/>
      <c r="F268" s="827"/>
      <c r="G268" s="827"/>
      <c r="H268" s="827"/>
    </row>
    <row r="269" spans="1:8">
      <c r="A269" s="827"/>
      <c r="B269" s="827"/>
      <c r="C269" s="827"/>
      <c r="D269" s="827"/>
      <c r="E269" s="827"/>
      <c r="F269" s="827"/>
      <c r="G269" s="827"/>
      <c r="H269" s="827"/>
    </row>
    <row r="270" spans="1:8">
      <c r="A270" s="827"/>
      <c r="B270" s="827"/>
      <c r="C270" s="827"/>
      <c r="D270" s="827"/>
      <c r="E270" s="827"/>
      <c r="F270" s="827"/>
      <c r="G270" s="827"/>
      <c r="H270" s="827"/>
    </row>
    <row r="271" spans="1:8">
      <c r="A271" s="827"/>
      <c r="B271" s="827"/>
      <c r="C271" s="827"/>
      <c r="D271" s="827"/>
      <c r="E271" s="827"/>
      <c r="F271" s="827"/>
      <c r="G271" s="827"/>
      <c r="H271" s="827"/>
    </row>
    <row r="272" spans="1:8">
      <c r="A272" s="827"/>
      <c r="B272" s="827"/>
      <c r="C272" s="827"/>
      <c r="D272" s="827"/>
      <c r="E272" s="827"/>
      <c r="F272" s="827"/>
      <c r="G272" s="827"/>
      <c r="H272" s="827"/>
    </row>
    <row r="273" spans="1:8">
      <c r="A273" s="827"/>
      <c r="B273" s="827"/>
      <c r="C273" s="827"/>
      <c r="D273" s="827"/>
      <c r="E273" s="827"/>
      <c r="F273" s="827"/>
      <c r="G273" s="827"/>
      <c r="H273" s="827"/>
    </row>
    <row r="274" spans="1:8">
      <c r="A274" s="827"/>
      <c r="B274" s="827"/>
      <c r="C274" s="827"/>
      <c r="D274" s="827"/>
      <c r="E274" s="827"/>
      <c r="F274" s="827"/>
      <c r="G274" s="827"/>
      <c r="H274" s="827"/>
    </row>
    <row r="275" spans="1:8">
      <c r="A275" s="827"/>
      <c r="B275" s="827"/>
      <c r="C275" s="827"/>
      <c r="D275" s="827"/>
      <c r="E275" s="827"/>
      <c r="F275" s="827"/>
      <c r="G275" s="827"/>
      <c r="H275" s="827"/>
    </row>
    <row r="276" spans="1:8">
      <c r="A276" s="827"/>
      <c r="B276" s="827"/>
      <c r="C276" s="827"/>
      <c r="D276" s="827"/>
      <c r="E276" s="827"/>
      <c r="F276" s="827"/>
      <c r="G276" s="827"/>
      <c r="H276" s="827"/>
    </row>
    <row r="277" spans="1:8">
      <c r="A277" s="827"/>
      <c r="B277" s="827"/>
      <c r="C277" s="827"/>
      <c r="D277" s="827"/>
      <c r="E277" s="827"/>
      <c r="F277" s="827"/>
      <c r="G277" s="827"/>
      <c r="H277" s="827"/>
    </row>
    <row r="278" spans="1:8">
      <c r="A278" s="827"/>
      <c r="B278" s="827"/>
      <c r="C278" s="827"/>
      <c r="D278" s="827"/>
      <c r="E278" s="827"/>
      <c r="F278" s="827"/>
      <c r="G278" s="827"/>
      <c r="H278" s="827"/>
    </row>
    <row r="279" spans="1:8">
      <c r="A279" s="827"/>
      <c r="B279" s="827"/>
      <c r="C279" s="827"/>
      <c r="D279" s="827"/>
      <c r="E279" s="827"/>
      <c r="F279" s="827"/>
      <c r="G279" s="827"/>
      <c r="H279" s="827"/>
    </row>
    <row r="280" spans="1:8">
      <c r="A280" s="827"/>
      <c r="B280" s="827"/>
      <c r="C280" s="827"/>
      <c r="D280" s="827"/>
      <c r="E280" s="827"/>
      <c r="F280" s="827"/>
      <c r="G280" s="827"/>
      <c r="H280" s="827"/>
    </row>
    <row r="281" spans="1:8">
      <c r="A281" s="827"/>
      <c r="B281" s="827"/>
      <c r="C281" s="827"/>
      <c r="D281" s="827"/>
      <c r="E281" s="827"/>
      <c r="F281" s="827"/>
      <c r="G281" s="827"/>
      <c r="H281" s="827"/>
    </row>
    <row r="282" spans="1:8">
      <c r="A282" s="827"/>
      <c r="B282" s="827"/>
      <c r="C282" s="827"/>
      <c r="D282" s="827"/>
      <c r="E282" s="827"/>
      <c r="F282" s="827"/>
      <c r="G282" s="827"/>
      <c r="H282" s="827"/>
    </row>
    <row r="283" spans="1:8">
      <c r="A283" s="827"/>
      <c r="B283" s="827"/>
      <c r="C283" s="827"/>
      <c r="D283" s="827"/>
      <c r="E283" s="827"/>
      <c r="F283" s="827"/>
      <c r="G283" s="827"/>
      <c r="H283" s="827"/>
    </row>
    <row r="284" spans="1:8">
      <c r="A284" s="827"/>
      <c r="B284" s="827"/>
      <c r="C284" s="827"/>
      <c r="D284" s="827"/>
      <c r="E284" s="827"/>
      <c r="F284" s="827"/>
      <c r="G284" s="827"/>
      <c r="H284" s="827"/>
    </row>
    <row r="285" spans="1:8">
      <c r="A285" s="827"/>
      <c r="B285" s="827"/>
      <c r="C285" s="827"/>
      <c r="D285" s="827"/>
      <c r="E285" s="827"/>
      <c r="F285" s="827"/>
      <c r="G285" s="827"/>
      <c r="H285" s="827"/>
    </row>
    <row r="286" spans="1:8">
      <c r="A286" s="827"/>
      <c r="B286" s="827"/>
      <c r="C286" s="827"/>
      <c r="D286" s="827"/>
      <c r="E286" s="827"/>
      <c r="F286" s="827"/>
      <c r="G286" s="827"/>
      <c r="H286" s="827"/>
    </row>
    <row r="287" spans="1:8">
      <c r="A287" s="827"/>
      <c r="B287" s="827"/>
      <c r="C287" s="827"/>
      <c r="D287" s="827"/>
      <c r="E287" s="827"/>
      <c r="F287" s="827"/>
      <c r="G287" s="827"/>
      <c r="H287" s="827"/>
    </row>
    <row r="288" spans="1:8">
      <c r="A288" s="827"/>
      <c r="B288" s="827"/>
      <c r="C288" s="827"/>
      <c r="D288" s="827"/>
      <c r="E288" s="827"/>
      <c r="F288" s="827"/>
      <c r="G288" s="827"/>
      <c r="H288" s="827"/>
    </row>
    <row r="289" spans="1:8">
      <c r="A289" s="827"/>
      <c r="B289" s="827"/>
      <c r="C289" s="827"/>
      <c r="D289" s="827"/>
      <c r="E289" s="827"/>
      <c r="F289" s="827"/>
      <c r="G289" s="827"/>
      <c r="H289" s="827"/>
    </row>
    <row r="290" spans="1:8">
      <c r="A290" s="827"/>
      <c r="B290" s="827"/>
      <c r="C290" s="827"/>
      <c r="D290" s="827"/>
      <c r="E290" s="827"/>
      <c r="F290" s="827"/>
      <c r="G290" s="827"/>
      <c r="H290" s="827"/>
    </row>
    <row r="291" spans="1:8">
      <c r="A291" s="827"/>
      <c r="B291" s="827"/>
      <c r="C291" s="827"/>
      <c r="D291" s="827"/>
      <c r="E291" s="827"/>
      <c r="F291" s="827"/>
      <c r="G291" s="827"/>
      <c r="H291" s="827"/>
    </row>
    <row r="292" spans="1:8">
      <c r="A292" s="827"/>
      <c r="B292" s="827"/>
      <c r="C292" s="827"/>
      <c r="D292" s="827"/>
      <c r="E292" s="827"/>
      <c r="F292" s="827"/>
      <c r="G292" s="827"/>
      <c r="H292" s="827"/>
    </row>
    <row r="293" spans="1:8">
      <c r="A293" s="827"/>
      <c r="B293" s="827"/>
      <c r="C293" s="827"/>
      <c r="D293" s="827"/>
      <c r="E293" s="827"/>
      <c r="F293" s="827"/>
      <c r="G293" s="827"/>
      <c r="H293" s="827"/>
    </row>
    <row r="294" spans="1:8">
      <c r="A294" s="827"/>
      <c r="B294" s="827"/>
      <c r="C294" s="827"/>
      <c r="D294" s="827"/>
      <c r="E294" s="827"/>
      <c r="F294" s="827"/>
      <c r="G294" s="827"/>
      <c r="H294" s="827"/>
    </row>
    <row r="295" spans="1:8">
      <c r="A295" s="827"/>
      <c r="B295" s="827"/>
      <c r="C295" s="827"/>
      <c r="D295" s="827"/>
      <c r="E295" s="827"/>
      <c r="F295" s="827"/>
      <c r="G295" s="827"/>
      <c r="H295" s="827"/>
    </row>
    <row r="296" spans="1:8">
      <c r="A296" s="827"/>
      <c r="B296" s="827"/>
      <c r="C296" s="827"/>
      <c r="D296" s="827"/>
      <c r="E296" s="827"/>
      <c r="F296" s="827"/>
      <c r="G296" s="827"/>
      <c r="H296" s="827"/>
    </row>
    <row r="297" spans="1:8">
      <c r="A297" s="827"/>
      <c r="B297" s="827"/>
      <c r="C297" s="827"/>
      <c r="D297" s="827"/>
      <c r="E297" s="827"/>
      <c r="F297" s="827"/>
      <c r="G297" s="827"/>
      <c r="H297" s="827"/>
    </row>
    <row r="298" spans="1:8">
      <c r="A298" s="827"/>
      <c r="B298" s="827"/>
      <c r="C298" s="827"/>
      <c r="D298" s="827"/>
      <c r="E298" s="827"/>
      <c r="F298" s="827"/>
      <c r="G298" s="827"/>
      <c r="H298" s="827"/>
    </row>
    <row r="299" spans="1:8">
      <c r="A299" s="827"/>
      <c r="B299" s="827"/>
      <c r="C299" s="827"/>
      <c r="D299" s="827"/>
      <c r="E299" s="827"/>
      <c r="F299" s="827"/>
      <c r="G299" s="827"/>
      <c r="H299" s="827"/>
    </row>
    <row r="300" spans="1:8">
      <c r="A300" s="827"/>
      <c r="B300" s="827"/>
      <c r="C300" s="827"/>
      <c r="D300" s="827"/>
      <c r="E300" s="827"/>
      <c r="F300" s="827"/>
      <c r="G300" s="827"/>
      <c r="H300" s="827"/>
    </row>
    <row r="301" spans="1:8">
      <c r="A301" s="827"/>
      <c r="B301" s="827"/>
      <c r="C301" s="827"/>
      <c r="D301" s="827"/>
      <c r="E301" s="827"/>
      <c r="F301" s="827"/>
      <c r="G301" s="827"/>
      <c r="H301" s="827"/>
    </row>
    <row r="302" spans="1:8">
      <c r="A302" s="827"/>
      <c r="B302" s="827"/>
      <c r="C302" s="827"/>
      <c r="D302" s="827"/>
      <c r="E302" s="827"/>
      <c r="F302" s="827"/>
      <c r="G302" s="827"/>
      <c r="H302" s="827"/>
    </row>
    <row r="303" spans="1:8">
      <c r="A303" s="827"/>
      <c r="B303" s="827"/>
      <c r="C303" s="827"/>
      <c r="D303" s="827"/>
      <c r="E303" s="827"/>
      <c r="F303" s="827"/>
      <c r="G303" s="827"/>
      <c r="H303" s="827"/>
    </row>
    <row r="304" spans="1:8">
      <c r="A304" s="827"/>
      <c r="B304" s="827"/>
      <c r="C304" s="827"/>
      <c r="D304" s="827"/>
      <c r="E304" s="827"/>
      <c r="F304" s="827"/>
      <c r="G304" s="827"/>
      <c r="H304" s="827"/>
    </row>
    <row r="305" spans="1:8">
      <c r="A305" s="827"/>
      <c r="B305" s="827"/>
      <c r="C305" s="827"/>
      <c r="D305" s="827"/>
      <c r="E305" s="827"/>
      <c r="F305" s="827"/>
      <c r="G305" s="827"/>
      <c r="H305" s="827"/>
    </row>
    <row r="306" spans="1:8">
      <c r="A306" s="827"/>
      <c r="B306" s="827"/>
      <c r="C306" s="827"/>
      <c r="D306" s="827"/>
      <c r="E306" s="827"/>
      <c r="F306" s="827"/>
      <c r="G306" s="827"/>
      <c r="H306" s="827"/>
    </row>
    <row r="307" spans="1:8">
      <c r="A307" s="827"/>
      <c r="B307" s="827"/>
      <c r="C307" s="827"/>
      <c r="D307" s="827"/>
      <c r="E307" s="827"/>
      <c r="F307" s="827"/>
      <c r="G307" s="827"/>
      <c r="H307" s="827"/>
    </row>
    <row r="308" spans="1:8">
      <c r="A308" s="827"/>
      <c r="B308" s="827"/>
      <c r="C308" s="827"/>
      <c r="D308" s="827"/>
      <c r="E308" s="827"/>
      <c r="F308" s="827"/>
      <c r="G308" s="827"/>
      <c r="H308" s="827"/>
    </row>
    <row r="309" spans="1:8">
      <c r="A309" s="827"/>
      <c r="B309" s="827"/>
      <c r="C309" s="827"/>
      <c r="D309" s="827"/>
      <c r="E309" s="827"/>
      <c r="F309" s="827"/>
      <c r="G309" s="827"/>
      <c r="H309" s="827"/>
    </row>
    <row r="310" spans="1:8">
      <c r="A310" s="827"/>
      <c r="B310" s="827"/>
      <c r="C310" s="827"/>
      <c r="D310" s="827"/>
      <c r="E310" s="827"/>
      <c r="F310" s="827"/>
      <c r="G310" s="827"/>
      <c r="H310" s="827"/>
    </row>
    <row r="311" spans="1:8">
      <c r="A311" s="827"/>
      <c r="B311" s="827"/>
      <c r="C311" s="827"/>
      <c r="D311" s="827"/>
      <c r="E311" s="827"/>
      <c r="F311" s="827"/>
      <c r="G311" s="827"/>
      <c r="H311" s="827"/>
    </row>
    <row r="312" spans="1:8">
      <c r="A312" s="827"/>
      <c r="B312" s="827"/>
      <c r="C312" s="827"/>
      <c r="D312" s="827"/>
      <c r="E312" s="827"/>
      <c r="F312" s="827"/>
      <c r="G312" s="827"/>
      <c r="H312" s="827"/>
    </row>
    <row r="313" spans="1:8">
      <c r="A313" s="827"/>
      <c r="B313" s="827"/>
      <c r="C313" s="827"/>
      <c r="D313" s="827"/>
      <c r="E313" s="827"/>
      <c r="F313" s="827"/>
      <c r="G313" s="827"/>
      <c r="H313" s="827"/>
    </row>
    <row r="314" spans="1:8">
      <c r="A314" s="827"/>
      <c r="B314" s="827"/>
      <c r="C314" s="827"/>
      <c r="D314" s="827"/>
      <c r="E314" s="827"/>
      <c r="F314" s="827"/>
      <c r="G314" s="827"/>
      <c r="H314" s="827"/>
    </row>
    <row r="315" spans="1:8">
      <c r="A315" s="827"/>
      <c r="B315" s="827"/>
      <c r="C315" s="827"/>
      <c r="D315" s="827"/>
      <c r="E315" s="827"/>
      <c r="F315" s="827"/>
      <c r="G315" s="827"/>
      <c r="H315" s="827"/>
    </row>
    <row r="316" spans="1:8">
      <c r="A316" s="827"/>
      <c r="B316" s="827"/>
      <c r="C316" s="827"/>
      <c r="D316" s="827"/>
      <c r="E316" s="827"/>
      <c r="F316" s="827"/>
      <c r="G316" s="827"/>
      <c r="H316" s="827"/>
    </row>
    <row r="317" spans="1:8">
      <c r="A317" s="827"/>
      <c r="B317" s="827"/>
      <c r="C317" s="827"/>
      <c r="D317" s="827"/>
      <c r="E317" s="827"/>
      <c r="F317" s="827"/>
      <c r="G317" s="827"/>
      <c r="H317" s="827"/>
    </row>
    <row r="318" spans="1:8">
      <c r="A318" s="827"/>
      <c r="B318" s="827"/>
      <c r="C318" s="827"/>
      <c r="D318" s="827"/>
      <c r="E318" s="827"/>
      <c r="F318" s="827"/>
      <c r="G318" s="827"/>
      <c r="H318" s="827"/>
    </row>
    <row r="319" spans="1:8">
      <c r="A319" s="827"/>
      <c r="B319" s="827"/>
      <c r="C319" s="827"/>
      <c r="D319" s="827"/>
      <c r="E319" s="827"/>
      <c r="F319" s="827"/>
      <c r="G319" s="827"/>
      <c r="H319" s="827"/>
    </row>
    <row r="320" spans="1:8">
      <c r="A320" s="827"/>
      <c r="B320" s="827"/>
      <c r="C320" s="827"/>
      <c r="D320" s="827"/>
      <c r="E320" s="827"/>
      <c r="F320" s="827"/>
      <c r="G320" s="827"/>
      <c r="H320" s="827"/>
    </row>
    <row r="321" spans="1:8">
      <c r="A321" s="827"/>
      <c r="B321" s="827"/>
      <c r="C321" s="827"/>
      <c r="D321" s="827"/>
      <c r="E321" s="827"/>
      <c r="F321" s="827"/>
      <c r="G321" s="827"/>
      <c r="H321" s="827"/>
    </row>
    <row r="322" spans="1:8">
      <c r="A322" s="827"/>
      <c r="B322" s="827"/>
      <c r="C322" s="827"/>
      <c r="D322" s="827"/>
      <c r="E322" s="827"/>
      <c r="F322" s="827"/>
      <c r="G322" s="827"/>
      <c r="H322" s="827"/>
    </row>
    <row r="323" spans="1:8">
      <c r="A323" s="827"/>
      <c r="B323" s="827"/>
      <c r="C323" s="827"/>
      <c r="D323" s="827"/>
      <c r="E323" s="827"/>
      <c r="F323" s="827"/>
      <c r="G323" s="827"/>
      <c r="H323" s="827"/>
    </row>
    <row r="324" spans="1:8">
      <c r="A324" s="827"/>
      <c r="B324" s="827"/>
      <c r="C324" s="827"/>
      <c r="D324" s="827"/>
      <c r="E324" s="827"/>
      <c r="F324" s="827"/>
      <c r="G324" s="827"/>
      <c r="H324" s="827"/>
    </row>
    <row r="325" spans="1:8">
      <c r="A325" s="827"/>
      <c r="B325" s="827"/>
      <c r="C325" s="827"/>
      <c r="D325" s="827"/>
      <c r="E325" s="827"/>
      <c r="F325" s="827"/>
      <c r="G325" s="827"/>
      <c r="H325" s="827"/>
    </row>
    <row r="326" spans="1:8">
      <c r="A326" s="827"/>
      <c r="B326" s="827"/>
      <c r="C326" s="827"/>
      <c r="D326" s="827"/>
      <c r="E326" s="827"/>
      <c r="F326" s="827"/>
      <c r="G326" s="827"/>
      <c r="H326" s="827"/>
    </row>
    <row r="327" spans="1:8">
      <c r="A327" s="827"/>
      <c r="B327" s="827"/>
      <c r="C327" s="827"/>
      <c r="D327" s="827"/>
      <c r="E327" s="827"/>
      <c r="F327" s="827"/>
      <c r="G327" s="827"/>
      <c r="H327" s="827"/>
    </row>
    <row r="328" spans="1:8">
      <c r="A328" s="827"/>
      <c r="B328" s="827"/>
      <c r="C328" s="827"/>
      <c r="D328" s="827"/>
      <c r="E328" s="827"/>
      <c r="F328" s="827"/>
      <c r="G328" s="827"/>
      <c r="H328" s="827"/>
    </row>
    <row r="329" spans="1:8">
      <c r="A329" s="827"/>
      <c r="B329" s="827"/>
      <c r="C329" s="827"/>
      <c r="D329" s="827"/>
      <c r="E329" s="827"/>
      <c r="F329" s="827"/>
      <c r="G329" s="827"/>
      <c r="H329" s="827"/>
    </row>
    <row r="330" spans="1:8">
      <c r="A330" s="827"/>
      <c r="B330" s="827"/>
      <c r="C330" s="827"/>
      <c r="D330" s="827"/>
      <c r="E330" s="827"/>
      <c r="F330" s="827"/>
      <c r="G330" s="827"/>
      <c r="H330" s="827"/>
    </row>
    <row r="331" spans="1:8">
      <c r="A331" s="827"/>
      <c r="B331" s="827"/>
      <c r="C331" s="827"/>
      <c r="D331" s="827"/>
      <c r="E331" s="827"/>
      <c r="F331" s="827"/>
      <c r="G331" s="827"/>
      <c r="H331" s="827"/>
    </row>
    <row r="332" spans="1:8">
      <c r="A332" s="827"/>
      <c r="B332" s="827"/>
      <c r="C332" s="827"/>
      <c r="D332" s="827"/>
      <c r="E332" s="827"/>
      <c r="F332" s="827"/>
      <c r="G332" s="827"/>
      <c r="H332" s="827"/>
    </row>
    <row r="333" spans="1:8">
      <c r="A333" s="827"/>
      <c r="B333" s="827"/>
      <c r="C333" s="827"/>
      <c r="D333" s="827"/>
      <c r="E333" s="827"/>
      <c r="F333" s="827"/>
      <c r="G333" s="827"/>
      <c r="H333" s="827"/>
    </row>
    <row r="334" spans="1:8">
      <c r="A334" s="827"/>
      <c r="B334" s="827"/>
      <c r="C334" s="827"/>
      <c r="D334" s="827"/>
      <c r="E334" s="827"/>
      <c r="F334" s="827"/>
      <c r="G334" s="827"/>
      <c r="H334" s="827"/>
    </row>
    <row r="335" spans="1:8">
      <c r="A335" s="827"/>
      <c r="B335" s="827"/>
      <c r="C335" s="827"/>
      <c r="D335" s="827"/>
      <c r="E335" s="827"/>
      <c r="F335" s="827"/>
      <c r="G335" s="827"/>
      <c r="H335" s="827"/>
    </row>
    <row r="336" spans="1:8">
      <c r="A336" s="827"/>
      <c r="B336" s="827"/>
      <c r="C336" s="827"/>
      <c r="D336" s="827"/>
      <c r="E336" s="827"/>
      <c r="F336" s="827"/>
      <c r="G336" s="827"/>
      <c r="H336" s="827"/>
    </row>
    <row r="337" spans="1:8">
      <c r="A337" s="827"/>
      <c r="B337" s="827"/>
      <c r="C337" s="827"/>
      <c r="D337" s="827"/>
      <c r="E337" s="827"/>
      <c r="F337" s="827"/>
      <c r="G337" s="827"/>
      <c r="H337" s="827"/>
    </row>
    <row r="338" spans="1:8">
      <c r="A338" s="827"/>
      <c r="B338" s="827"/>
      <c r="C338" s="827"/>
      <c r="D338" s="827"/>
      <c r="E338" s="827"/>
      <c r="F338" s="827"/>
      <c r="G338" s="827"/>
      <c r="H338" s="827"/>
    </row>
    <row r="339" spans="1:8">
      <c r="A339" s="827"/>
      <c r="B339" s="827"/>
      <c r="C339" s="827"/>
      <c r="D339" s="827"/>
      <c r="E339" s="827"/>
      <c r="F339" s="827"/>
      <c r="G339" s="827"/>
      <c r="H339" s="827"/>
    </row>
    <row r="340" spans="1:8">
      <c r="A340" s="827"/>
      <c r="B340" s="827"/>
      <c r="C340" s="827"/>
      <c r="D340" s="827"/>
      <c r="E340" s="827"/>
      <c r="F340" s="827"/>
      <c r="G340" s="827"/>
      <c r="H340" s="827"/>
    </row>
    <row r="341" spans="1:8">
      <c r="A341" s="827"/>
      <c r="B341" s="827"/>
      <c r="C341" s="827"/>
      <c r="D341" s="827"/>
      <c r="E341" s="827"/>
      <c r="F341" s="827"/>
      <c r="G341" s="827"/>
      <c r="H341" s="827"/>
    </row>
    <row r="342" spans="1:8">
      <c r="A342" s="827"/>
      <c r="B342" s="827"/>
      <c r="C342" s="827"/>
      <c r="D342" s="827"/>
      <c r="E342" s="827"/>
      <c r="F342" s="827"/>
      <c r="G342" s="827"/>
      <c r="H342" s="827"/>
    </row>
    <row r="343" spans="1:8">
      <c r="A343" s="827"/>
      <c r="B343" s="827"/>
      <c r="C343" s="827"/>
      <c r="D343" s="827"/>
      <c r="E343" s="827"/>
      <c r="F343" s="827"/>
      <c r="G343" s="827"/>
      <c r="H343" s="827"/>
    </row>
    <row r="344" spans="1:8">
      <c r="A344" s="827"/>
      <c r="B344" s="827"/>
      <c r="C344" s="827"/>
      <c r="D344" s="827"/>
      <c r="E344" s="827"/>
      <c r="F344" s="827"/>
      <c r="G344" s="827"/>
      <c r="H344" s="827"/>
    </row>
    <row r="345" spans="1:8">
      <c r="A345" s="827"/>
      <c r="B345" s="827"/>
      <c r="C345" s="827"/>
      <c r="D345" s="827"/>
      <c r="E345" s="827"/>
      <c r="F345" s="827"/>
      <c r="G345" s="827"/>
      <c r="H345" s="827"/>
    </row>
    <row r="346" spans="1:8">
      <c r="A346" s="827"/>
      <c r="B346" s="827"/>
      <c r="C346" s="827"/>
      <c r="D346" s="827"/>
      <c r="E346" s="827"/>
      <c r="F346" s="827"/>
      <c r="G346" s="827"/>
      <c r="H346" s="827"/>
    </row>
    <row r="347" spans="1:8">
      <c r="A347" s="827"/>
      <c r="B347" s="827"/>
      <c r="C347" s="827"/>
      <c r="D347" s="827"/>
      <c r="E347" s="827"/>
      <c r="F347" s="827"/>
      <c r="G347" s="827"/>
      <c r="H347" s="827"/>
    </row>
    <row r="348" spans="1:8">
      <c r="A348" s="827"/>
      <c r="B348" s="827"/>
      <c r="C348" s="827"/>
      <c r="D348" s="827"/>
      <c r="E348" s="827"/>
      <c r="F348" s="827"/>
      <c r="G348" s="827"/>
      <c r="H348" s="827"/>
    </row>
    <row r="349" spans="1:8">
      <c r="A349" s="827"/>
      <c r="B349" s="827"/>
      <c r="C349" s="827"/>
      <c r="D349" s="827"/>
      <c r="E349" s="827"/>
      <c r="F349" s="827"/>
      <c r="G349" s="827"/>
      <c r="H349" s="827"/>
    </row>
    <row r="350" spans="1:8">
      <c r="A350" s="827"/>
      <c r="B350" s="827"/>
      <c r="C350" s="827"/>
      <c r="D350" s="827"/>
      <c r="E350" s="827"/>
      <c r="F350" s="827"/>
      <c r="G350" s="827"/>
      <c r="H350" s="827"/>
    </row>
    <row r="351" spans="1:8">
      <c r="A351" s="827"/>
      <c r="B351" s="827"/>
      <c r="C351" s="827"/>
      <c r="D351" s="827"/>
      <c r="E351" s="827"/>
      <c r="F351" s="827"/>
      <c r="G351" s="827"/>
      <c r="H351" s="827"/>
    </row>
    <row r="352" spans="1:8">
      <c r="A352" s="827"/>
      <c r="B352" s="827"/>
      <c r="C352" s="827"/>
      <c r="D352" s="827"/>
      <c r="E352" s="827"/>
      <c r="F352" s="827"/>
      <c r="G352" s="827"/>
      <c r="H352" s="827"/>
    </row>
    <row r="353" spans="1:8">
      <c r="A353" s="827"/>
      <c r="B353" s="827"/>
      <c r="C353" s="827"/>
      <c r="D353" s="827"/>
      <c r="E353" s="827"/>
      <c r="F353" s="827"/>
      <c r="G353" s="827"/>
      <c r="H353" s="827"/>
    </row>
    <row r="354" spans="1:8">
      <c r="A354" s="827"/>
      <c r="B354" s="827"/>
      <c r="C354" s="827"/>
      <c r="D354" s="827"/>
      <c r="E354" s="827"/>
      <c r="F354" s="827"/>
      <c r="G354" s="827"/>
      <c r="H354" s="827"/>
    </row>
    <row r="355" spans="1:8">
      <c r="A355" s="827"/>
      <c r="B355" s="827"/>
      <c r="C355" s="827"/>
      <c r="D355" s="827"/>
      <c r="E355" s="827"/>
      <c r="F355" s="827"/>
      <c r="G355" s="827"/>
      <c r="H355" s="827"/>
    </row>
    <row r="356" spans="1:8">
      <c r="A356" s="827"/>
      <c r="B356" s="827"/>
      <c r="C356" s="827"/>
      <c r="D356" s="827"/>
      <c r="E356" s="827"/>
      <c r="F356" s="827"/>
      <c r="G356" s="827"/>
      <c r="H356" s="827"/>
    </row>
    <row r="357" spans="1:8">
      <c r="A357" s="827"/>
      <c r="B357" s="827"/>
      <c r="C357" s="827"/>
      <c r="D357" s="827"/>
      <c r="E357" s="827"/>
      <c r="F357" s="827"/>
      <c r="G357" s="827"/>
      <c r="H357" s="827"/>
    </row>
    <row r="358" spans="1:8">
      <c r="A358" s="827"/>
      <c r="B358" s="827"/>
      <c r="C358" s="827"/>
      <c r="D358" s="827"/>
      <c r="E358" s="827"/>
      <c r="F358" s="827"/>
      <c r="G358" s="827"/>
      <c r="H358" s="827"/>
    </row>
    <row r="359" spans="1:8">
      <c r="A359" s="827"/>
      <c r="B359" s="827"/>
      <c r="C359" s="827"/>
      <c r="D359" s="827"/>
      <c r="E359" s="827"/>
      <c r="F359" s="827"/>
      <c r="G359" s="827"/>
      <c r="H359" s="827"/>
    </row>
    <row r="360" spans="1:8">
      <c r="A360" s="827"/>
      <c r="B360" s="827"/>
      <c r="C360" s="827"/>
      <c r="D360" s="827"/>
      <c r="E360" s="827"/>
      <c r="F360" s="827"/>
      <c r="G360" s="827"/>
      <c r="H360" s="827"/>
    </row>
    <row r="361" spans="1:8">
      <c r="A361" s="827"/>
      <c r="B361" s="827"/>
      <c r="C361" s="827"/>
      <c r="D361" s="827"/>
      <c r="E361" s="827"/>
      <c r="F361" s="827"/>
      <c r="G361" s="827"/>
      <c r="H361" s="827"/>
    </row>
    <row r="362" spans="1:8">
      <c r="A362" s="827"/>
      <c r="B362" s="827"/>
      <c r="C362" s="827"/>
      <c r="D362" s="827"/>
      <c r="E362" s="827"/>
      <c r="F362" s="827"/>
      <c r="G362" s="827"/>
      <c r="H362" s="827"/>
    </row>
    <row r="363" spans="1:8">
      <c r="A363" s="827"/>
      <c r="B363" s="827"/>
      <c r="C363" s="827"/>
      <c r="D363" s="827"/>
      <c r="E363" s="827"/>
      <c r="F363" s="827"/>
      <c r="G363" s="827"/>
      <c r="H363" s="827"/>
    </row>
    <row r="364" spans="1:8">
      <c r="A364" s="827"/>
      <c r="B364" s="827"/>
      <c r="C364" s="827"/>
      <c r="D364" s="827"/>
      <c r="E364" s="827"/>
      <c r="F364" s="827"/>
      <c r="G364" s="827"/>
      <c r="H364" s="827"/>
    </row>
    <row r="365" spans="1:8">
      <c r="A365" s="827"/>
      <c r="B365" s="827"/>
      <c r="C365" s="827"/>
      <c r="D365" s="827"/>
      <c r="E365" s="827"/>
      <c r="F365" s="827"/>
      <c r="G365" s="827"/>
      <c r="H365" s="827"/>
    </row>
    <row r="366" spans="1:8">
      <c r="A366" s="827"/>
      <c r="B366" s="827"/>
      <c r="C366" s="827"/>
      <c r="D366" s="827"/>
      <c r="E366" s="827"/>
      <c r="F366" s="827"/>
      <c r="G366" s="827"/>
      <c r="H366" s="827"/>
    </row>
    <row r="367" spans="1:8">
      <c r="A367" s="827"/>
      <c r="B367" s="827"/>
      <c r="C367" s="827"/>
      <c r="D367" s="827"/>
      <c r="E367" s="827"/>
      <c r="F367" s="827"/>
      <c r="G367" s="827"/>
      <c r="H367" s="827"/>
    </row>
    <row r="368" spans="1:8">
      <c r="A368" s="827"/>
      <c r="B368" s="827"/>
      <c r="C368" s="827"/>
      <c r="D368" s="827"/>
      <c r="E368" s="827"/>
      <c r="F368" s="827"/>
      <c r="G368" s="827"/>
      <c r="H368" s="827"/>
    </row>
    <row r="369" spans="1:8">
      <c r="A369" s="827"/>
      <c r="B369" s="827"/>
      <c r="C369" s="827"/>
      <c r="D369" s="827"/>
      <c r="E369" s="827"/>
      <c r="F369" s="827"/>
      <c r="G369" s="827"/>
      <c r="H369" s="827"/>
    </row>
    <row r="370" spans="1:8">
      <c r="A370" s="827"/>
      <c r="B370" s="827"/>
      <c r="C370" s="827"/>
      <c r="D370" s="827"/>
      <c r="E370" s="827"/>
      <c r="F370" s="827"/>
      <c r="G370" s="827"/>
      <c r="H370" s="827"/>
    </row>
    <row r="371" spans="1:8">
      <c r="A371" s="827"/>
      <c r="B371" s="827"/>
      <c r="C371" s="827"/>
      <c r="D371" s="827"/>
      <c r="E371" s="827"/>
      <c r="F371" s="827"/>
      <c r="G371" s="827"/>
      <c r="H371" s="827"/>
    </row>
    <row r="372" spans="1:8">
      <c r="A372" s="827"/>
      <c r="B372" s="827"/>
      <c r="C372" s="827"/>
      <c r="D372" s="827"/>
      <c r="E372" s="827"/>
      <c r="F372" s="827"/>
      <c r="G372" s="827"/>
      <c r="H372" s="827"/>
    </row>
    <row r="373" spans="1:8">
      <c r="A373" s="827"/>
      <c r="B373" s="827"/>
      <c r="C373" s="827"/>
      <c r="D373" s="827"/>
      <c r="E373" s="827"/>
      <c r="F373" s="827"/>
      <c r="G373" s="827"/>
      <c r="H373" s="827"/>
    </row>
    <row r="374" spans="1:8">
      <c r="A374" s="827"/>
      <c r="B374" s="827"/>
      <c r="C374" s="827"/>
      <c r="D374" s="827"/>
      <c r="E374" s="827"/>
      <c r="F374" s="827"/>
      <c r="G374" s="827"/>
      <c r="H374" s="827"/>
    </row>
    <row r="375" spans="1:8">
      <c r="A375" s="827"/>
      <c r="B375" s="827"/>
      <c r="C375" s="827"/>
      <c r="D375" s="827"/>
      <c r="E375" s="827"/>
      <c r="F375" s="827"/>
      <c r="G375" s="827"/>
      <c r="H375" s="827"/>
    </row>
    <row r="376" spans="1:8">
      <c r="A376" s="827"/>
      <c r="B376" s="827"/>
      <c r="C376" s="827"/>
      <c r="D376" s="827"/>
      <c r="E376" s="827"/>
      <c r="F376" s="827"/>
      <c r="G376" s="827"/>
      <c r="H376" s="827"/>
    </row>
    <row r="377" spans="1:8">
      <c r="A377" s="827"/>
      <c r="B377" s="827"/>
      <c r="C377" s="827"/>
      <c r="D377" s="827"/>
      <c r="E377" s="827"/>
      <c r="F377" s="827"/>
      <c r="G377" s="827"/>
      <c r="H377" s="827"/>
    </row>
    <row r="378" spans="1:8">
      <c r="A378" s="827"/>
      <c r="B378" s="827"/>
      <c r="C378" s="827"/>
      <c r="D378" s="827"/>
      <c r="E378" s="827"/>
      <c r="F378" s="827"/>
      <c r="G378" s="827"/>
      <c r="H378" s="827"/>
    </row>
    <row r="379" spans="1:8">
      <c r="A379" s="827"/>
      <c r="B379" s="827"/>
      <c r="C379" s="827"/>
      <c r="D379" s="827"/>
      <c r="E379" s="827"/>
      <c r="F379" s="827"/>
      <c r="G379" s="827"/>
      <c r="H379" s="827"/>
    </row>
    <row r="380" spans="1:8">
      <c r="A380" s="827"/>
      <c r="B380" s="827"/>
      <c r="C380" s="827"/>
      <c r="D380" s="827"/>
      <c r="E380" s="827"/>
      <c r="F380" s="827"/>
      <c r="G380" s="827"/>
      <c r="H380" s="827"/>
    </row>
    <row r="381" spans="1:8">
      <c r="A381" s="827"/>
      <c r="B381" s="827"/>
      <c r="C381" s="827"/>
      <c r="D381" s="827"/>
      <c r="E381" s="827"/>
      <c r="F381" s="827"/>
      <c r="G381" s="827"/>
      <c r="H381" s="827"/>
    </row>
    <row r="382" spans="1:8">
      <c r="A382" s="827"/>
      <c r="B382" s="827"/>
      <c r="C382" s="827"/>
      <c r="D382" s="827"/>
      <c r="E382" s="827"/>
      <c r="F382" s="827"/>
      <c r="G382" s="827"/>
      <c r="H382" s="827"/>
    </row>
    <row r="383" spans="1:8">
      <c r="A383" s="827"/>
      <c r="B383" s="827"/>
      <c r="C383" s="827"/>
      <c r="D383" s="827"/>
      <c r="E383" s="827"/>
      <c r="F383" s="827"/>
      <c r="G383" s="827"/>
      <c r="H383" s="827"/>
    </row>
    <row r="384" spans="1:8">
      <c r="A384" s="827"/>
      <c r="B384" s="827"/>
      <c r="C384" s="827"/>
      <c r="D384" s="827"/>
      <c r="E384" s="827"/>
      <c r="F384" s="827"/>
      <c r="G384" s="827"/>
      <c r="H384" s="827"/>
    </row>
    <row r="385" spans="1:8">
      <c r="A385" s="827"/>
      <c r="B385" s="827"/>
      <c r="C385" s="827"/>
      <c r="D385" s="827"/>
      <c r="E385" s="827"/>
      <c r="F385" s="827"/>
      <c r="G385" s="827"/>
      <c r="H385" s="827"/>
    </row>
    <row r="386" spans="1:8">
      <c r="A386" s="827"/>
      <c r="B386" s="827"/>
      <c r="C386" s="827"/>
      <c r="D386" s="827"/>
      <c r="E386" s="827"/>
      <c r="F386" s="827"/>
      <c r="G386" s="827"/>
      <c r="H386" s="827"/>
    </row>
    <row r="387" spans="1:8">
      <c r="A387" s="827"/>
      <c r="B387" s="827"/>
      <c r="C387" s="827"/>
      <c r="D387" s="827"/>
      <c r="E387" s="827"/>
      <c r="F387" s="827"/>
      <c r="G387" s="827"/>
      <c r="H387" s="827"/>
    </row>
    <row r="388" spans="1:8">
      <c r="A388" s="827"/>
      <c r="B388" s="827"/>
      <c r="C388" s="827"/>
      <c r="D388" s="827"/>
      <c r="E388" s="827"/>
      <c r="F388" s="827"/>
      <c r="G388" s="827"/>
      <c r="H388" s="827"/>
    </row>
    <row r="389" spans="1:8">
      <c r="A389" s="827"/>
      <c r="B389" s="827"/>
      <c r="C389" s="827"/>
      <c r="D389" s="827"/>
      <c r="E389" s="827"/>
      <c r="F389" s="827"/>
      <c r="G389" s="827"/>
      <c r="H389" s="827"/>
    </row>
    <row r="390" spans="1:8">
      <c r="A390" s="827"/>
      <c r="B390" s="827"/>
      <c r="C390" s="827"/>
      <c r="D390" s="827"/>
      <c r="E390" s="827"/>
      <c r="F390" s="827"/>
      <c r="G390" s="827"/>
      <c r="H390" s="827"/>
    </row>
    <row r="391" spans="1:8">
      <c r="A391" s="827"/>
      <c r="B391" s="827"/>
      <c r="C391" s="827"/>
      <c r="D391" s="827"/>
      <c r="E391" s="827"/>
      <c r="F391" s="827"/>
      <c r="G391" s="827"/>
      <c r="H391" s="827"/>
    </row>
    <row r="392" spans="1:8">
      <c r="A392" s="827"/>
      <c r="B392" s="827"/>
      <c r="C392" s="827"/>
      <c r="D392" s="827"/>
      <c r="E392" s="827"/>
      <c r="F392" s="827"/>
      <c r="G392" s="827"/>
      <c r="H392" s="827"/>
    </row>
    <row r="393" spans="1:8">
      <c r="A393" s="827"/>
      <c r="B393" s="827"/>
      <c r="C393" s="827"/>
      <c r="D393" s="827"/>
      <c r="E393" s="827"/>
      <c r="F393" s="827"/>
      <c r="G393" s="827"/>
      <c r="H393" s="827"/>
    </row>
    <row r="394" spans="1:8">
      <c r="A394" s="827"/>
      <c r="B394" s="827"/>
      <c r="C394" s="827"/>
      <c r="D394" s="827"/>
      <c r="E394" s="827"/>
      <c r="F394" s="827"/>
      <c r="G394" s="827"/>
      <c r="H394" s="827"/>
    </row>
    <row r="395" spans="1:8">
      <c r="A395" s="827"/>
      <c r="B395" s="827"/>
      <c r="C395" s="827"/>
      <c r="D395" s="827"/>
      <c r="E395" s="827"/>
      <c r="F395" s="827"/>
      <c r="G395" s="827"/>
      <c r="H395" s="827"/>
    </row>
    <row r="396" spans="1:8">
      <c r="A396" s="827"/>
      <c r="B396" s="827"/>
      <c r="C396" s="827"/>
      <c r="D396" s="827"/>
      <c r="E396" s="827"/>
      <c r="F396" s="827"/>
      <c r="G396" s="827"/>
      <c r="H396" s="827"/>
    </row>
    <row r="397" spans="1:8">
      <c r="A397" s="827"/>
      <c r="B397" s="827"/>
      <c r="C397" s="827"/>
      <c r="D397" s="827"/>
      <c r="E397" s="827"/>
      <c r="F397" s="827"/>
      <c r="G397" s="827"/>
      <c r="H397" s="827"/>
    </row>
    <row r="398" spans="1:8">
      <c r="A398" s="827"/>
      <c r="B398" s="827"/>
      <c r="C398" s="827"/>
      <c r="D398" s="827"/>
      <c r="E398" s="827"/>
      <c r="F398" s="827"/>
      <c r="G398" s="827"/>
      <c r="H398" s="827"/>
    </row>
    <row r="399" spans="1:8">
      <c r="A399" s="827"/>
      <c r="B399" s="827"/>
      <c r="C399" s="827"/>
      <c r="D399" s="827"/>
      <c r="E399" s="827"/>
      <c r="F399" s="827"/>
      <c r="G399" s="827"/>
      <c r="H399" s="827"/>
    </row>
    <row r="400" spans="1:8">
      <c r="A400" s="827"/>
      <c r="B400" s="827"/>
      <c r="C400" s="827"/>
      <c r="D400" s="827"/>
      <c r="E400" s="827"/>
      <c r="F400" s="827"/>
      <c r="G400" s="827"/>
      <c r="H400" s="827"/>
    </row>
    <row r="401" spans="1:8">
      <c r="A401" s="827"/>
      <c r="B401" s="827"/>
      <c r="C401" s="827"/>
      <c r="D401" s="827"/>
      <c r="E401" s="827"/>
      <c r="F401" s="827"/>
      <c r="G401" s="827"/>
      <c r="H401" s="827"/>
    </row>
    <row r="402" spans="1:8">
      <c r="A402" s="827"/>
      <c r="B402" s="827"/>
      <c r="C402" s="827"/>
      <c r="D402" s="827"/>
      <c r="E402" s="827"/>
      <c r="F402" s="827"/>
      <c r="G402" s="827"/>
      <c r="H402" s="827"/>
    </row>
    <row r="403" spans="1:8">
      <c r="A403" s="827"/>
      <c r="B403" s="827"/>
      <c r="C403" s="827"/>
      <c r="D403" s="827"/>
      <c r="E403" s="827"/>
      <c r="F403" s="827"/>
      <c r="G403" s="827"/>
      <c r="H403" s="827"/>
    </row>
    <row r="404" spans="1:8">
      <c r="A404" s="827"/>
      <c r="B404" s="827"/>
      <c r="C404" s="827"/>
      <c r="D404" s="827"/>
      <c r="E404" s="827"/>
      <c r="F404" s="827"/>
      <c r="G404" s="827"/>
      <c r="H404" s="827"/>
    </row>
    <row r="405" spans="1:8">
      <c r="A405" s="827"/>
      <c r="B405" s="827"/>
      <c r="C405" s="827"/>
      <c r="D405" s="827"/>
      <c r="E405" s="827"/>
      <c r="F405" s="827"/>
      <c r="G405" s="827"/>
      <c r="H405" s="827"/>
    </row>
    <row r="406" spans="1:8">
      <c r="A406" s="827"/>
      <c r="B406" s="827"/>
      <c r="C406" s="827"/>
      <c r="D406" s="827"/>
      <c r="E406" s="827"/>
      <c r="F406" s="827"/>
      <c r="G406" s="827"/>
      <c r="H406" s="827"/>
    </row>
    <row r="407" spans="1:8">
      <c r="A407" s="827"/>
      <c r="B407" s="827"/>
      <c r="C407" s="827"/>
      <c r="D407" s="827"/>
      <c r="E407" s="827"/>
      <c r="F407" s="827"/>
      <c r="G407" s="827"/>
      <c r="H407" s="827"/>
    </row>
    <row r="408" spans="1:8">
      <c r="A408" s="827"/>
      <c r="B408" s="827"/>
      <c r="C408" s="827"/>
      <c r="D408" s="827"/>
      <c r="E408" s="827"/>
      <c r="F408" s="827"/>
      <c r="G408" s="827"/>
      <c r="H408" s="827"/>
    </row>
    <row r="409" spans="1:8">
      <c r="A409" s="827"/>
      <c r="B409" s="827"/>
      <c r="C409" s="827"/>
      <c r="D409" s="827"/>
      <c r="E409" s="827"/>
      <c r="F409" s="827"/>
      <c r="G409" s="827"/>
      <c r="H409" s="827"/>
    </row>
    <row r="410" spans="1:8">
      <c r="A410" s="827"/>
      <c r="B410" s="827"/>
      <c r="C410" s="827"/>
      <c r="D410" s="827"/>
      <c r="E410" s="827"/>
      <c r="F410" s="827"/>
      <c r="G410" s="827"/>
      <c r="H410" s="827"/>
    </row>
    <row r="411" spans="1:8">
      <c r="A411" s="827"/>
      <c r="B411" s="827"/>
      <c r="C411" s="827"/>
      <c r="D411" s="827"/>
      <c r="E411" s="827"/>
      <c r="F411" s="827"/>
      <c r="G411" s="827"/>
      <c r="H411" s="827"/>
    </row>
    <row r="412" spans="1:8">
      <c r="A412" s="827"/>
      <c r="B412" s="827"/>
      <c r="C412" s="827"/>
      <c r="D412" s="827"/>
      <c r="E412" s="827"/>
      <c r="F412" s="827"/>
      <c r="G412" s="827"/>
      <c r="H412" s="827"/>
    </row>
    <row r="413" spans="1:8">
      <c r="A413" s="827"/>
      <c r="B413" s="827"/>
      <c r="C413" s="827"/>
      <c r="D413" s="827"/>
      <c r="E413" s="827"/>
      <c r="F413" s="827"/>
      <c r="G413" s="827"/>
      <c r="H413" s="827"/>
    </row>
    <row r="414" spans="1:8">
      <c r="A414" s="827"/>
      <c r="B414" s="827"/>
      <c r="C414" s="827"/>
      <c r="D414" s="827"/>
      <c r="E414" s="827"/>
      <c r="F414" s="827"/>
      <c r="G414" s="827"/>
      <c r="H414" s="827"/>
    </row>
    <row r="415" spans="1:8">
      <c r="A415" s="827"/>
      <c r="B415" s="827"/>
      <c r="C415" s="827"/>
      <c r="D415" s="827"/>
      <c r="E415" s="827"/>
      <c r="F415" s="827"/>
      <c r="G415" s="827"/>
      <c r="H415" s="827"/>
    </row>
    <row r="416" spans="1:8">
      <c r="A416" s="827"/>
      <c r="B416" s="827"/>
      <c r="C416" s="827"/>
      <c r="D416" s="827"/>
      <c r="E416" s="827"/>
      <c r="F416" s="827"/>
      <c r="G416" s="827"/>
      <c r="H416" s="827"/>
    </row>
    <row r="417" spans="1:8">
      <c r="A417" s="827"/>
      <c r="B417" s="827"/>
      <c r="C417" s="827"/>
      <c r="D417" s="827"/>
      <c r="E417" s="827"/>
      <c r="F417" s="827"/>
      <c r="G417" s="827"/>
      <c r="H417" s="827"/>
    </row>
    <row r="418" spans="1:8">
      <c r="A418" s="827"/>
      <c r="B418" s="827"/>
      <c r="C418" s="827"/>
      <c r="D418" s="827"/>
      <c r="E418" s="827"/>
      <c r="F418" s="827"/>
      <c r="G418" s="827"/>
      <c r="H418" s="827"/>
    </row>
    <row r="419" spans="1:8">
      <c r="A419" s="827"/>
      <c r="B419" s="827"/>
      <c r="C419" s="827"/>
      <c r="D419" s="827"/>
      <c r="E419" s="827"/>
      <c r="F419" s="827"/>
      <c r="G419" s="827"/>
      <c r="H419" s="827"/>
    </row>
    <row r="420" spans="1:8">
      <c r="A420" s="827"/>
      <c r="B420" s="827"/>
      <c r="C420" s="827"/>
      <c r="D420" s="827"/>
      <c r="E420" s="827"/>
      <c r="F420" s="827"/>
      <c r="G420" s="827"/>
      <c r="H420" s="827"/>
    </row>
    <row r="421" spans="1:8">
      <c r="A421" s="827"/>
      <c r="B421" s="827"/>
      <c r="C421" s="827"/>
      <c r="D421" s="827"/>
      <c r="E421" s="827"/>
      <c r="F421" s="827"/>
      <c r="G421" s="827"/>
      <c r="H421" s="827"/>
    </row>
    <row r="422" spans="1:8">
      <c r="A422" s="827"/>
      <c r="B422" s="827"/>
      <c r="C422" s="827"/>
      <c r="D422" s="827"/>
      <c r="E422" s="827"/>
      <c r="F422" s="827"/>
      <c r="G422" s="827"/>
      <c r="H422" s="827"/>
    </row>
    <row r="423" spans="1:8">
      <c r="A423" s="827"/>
      <c r="B423" s="827"/>
      <c r="C423" s="827"/>
      <c r="D423" s="827"/>
      <c r="E423" s="827"/>
      <c r="F423" s="827"/>
      <c r="G423" s="827"/>
      <c r="H423" s="827"/>
    </row>
    <row r="424" spans="1:8">
      <c r="A424" s="827"/>
      <c r="B424" s="827"/>
      <c r="C424" s="827"/>
      <c r="D424" s="827"/>
      <c r="E424" s="827"/>
      <c r="F424" s="827"/>
      <c r="G424" s="827"/>
      <c r="H424" s="827"/>
    </row>
    <row r="425" spans="1:8">
      <c r="A425" s="827"/>
      <c r="B425" s="827"/>
      <c r="C425" s="827"/>
      <c r="D425" s="827"/>
      <c r="E425" s="827"/>
      <c r="F425" s="827"/>
      <c r="G425" s="827"/>
      <c r="H425" s="827"/>
    </row>
    <row r="426" spans="1:8">
      <c r="A426" s="827"/>
      <c r="B426" s="827"/>
      <c r="C426" s="827"/>
      <c r="D426" s="827"/>
      <c r="E426" s="827"/>
      <c r="F426" s="827"/>
      <c r="G426" s="827"/>
      <c r="H426" s="827"/>
    </row>
    <row r="427" spans="1:8">
      <c r="A427" s="827"/>
      <c r="B427" s="827"/>
      <c r="C427" s="827"/>
      <c r="D427" s="827"/>
      <c r="E427" s="827"/>
      <c r="F427" s="827"/>
      <c r="G427" s="827"/>
      <c r="H427" s="827"/>
    </row>
    <row r="428" spans="1:8">
      <c r="A428" s="827"/>
      <c r="B428" s="827"/>
      <c r="C428" s="827"/>
      <c r="D428" s="827"/>
      <c r="E428" s="827"/>
      <c r="F428" s="827"/>
      <c r="G428" s="827"/>
      <c r="H428" s="827"/>
    </row>
    <row r="429" spans="1:8">
      <c r="A429" s="827"/>
      <c r="B429" s="827"/>
      <c r="C429" s="827"/>
      <c r="D429" s="827"/>
      <c r="E429" s="827"/>
      <c r="F429" s="827"/>
      <c r="G429" s="827"/>
      <c r="H429" s="827"/>
    </row>
    <row r="430" spans="1:8">
      <c r="A430" s="827"/>
      <c r="B430" s="827"/>
      <c r="C430" s="827"/>
      <c r="D430" s="827"/>
      <c r="E430" s="827"/>
      <c r="F430" s="827"/>
      <c r="G430" s="827"/>
      <c r="H430" s="827"/>
    </row>
    <row r="431" spans="1:8">
      <c r="A431" s="827"/>
      <c r="B431" s="827"/>
      <c r="C431" s="827"/>
      <c r="D431" s="827"/>
      <c r="E431" s="827"/>
      <c r="F431" s="827"/>
      <c r="G431" s="827"/>
      <c r="H431" s="827"/>
    </row>
    <row r="432" spans="1:8">
      <c r="A432" s="827"/>
      <c r="B432" s="827"/>
      <c r="C432" s="827"/>
      <c r="D432" s="827"/>
      <c r="E432" s="827"/>
      <c r="F432" s="827"/>
      <c r="G432" s="827"/>
      <c r="H432" s="827"/>
    </row>
    <row r="433" spans="1:8">
      <c r="A433" s="827"/>
      <c r="B433" s="827"/>
      <c r="C433" s="827"/>
      <c r="D433" s="827"/>
      <c r="E433" s="827"/>
      <c r="F433" s="827"/>
      <c r="G433" s="827"/>
      <c r="H433" s="827"/>
    </row>
    <row r="434" spans="1:8">
      <c r="A434" s="827"/>
      <c r="B434" s="827"/>
      <c r="C434" s="827"/>
      <c r="D434" s="827"/>
      <c r="E434" s="827"/>
      <c r="F434" s="827"/>
      <c r="G434" s="827"/>
      <c r="H434" s="827"/>
    </row>
    <row r="435" spans="1:8">
      <c r="A435" s="827"/>
      <c r="B435" s="827"/>
      <c r="C435" s="827"/>
      <c r="D435" s="827"/>
      <c r="E435" s="827"/>
      <c r="F435" s="827"/>
      <c r="G435" s="827"/>
      <c r="H435" s="827"/>
    </row>
    <row r="436" spans="1:8">
      <c r="A436" s="827"/>
      <c r="B436" s="827"/>
      <c r="C436" s="827"/>
      <c r="D436" s="827"/>
      <c r="E436" s="827"/>
      <c r="F436" s="827"/>
      <c r="G436" s="827"/>
      <c r="H436" s="827"/>
    </row>
    <row r="437" spans="1:8">
      <c r="A437" s="827"/>
      <c r="B437" s="827"/>
      <c r="C437" s="827"/>
      <c r="D437" s="827"/>
      <c r="E437" s="827"/>
      <c r="F437" s="827"/>
      <c r="G437" s="827"/>
      <c r="H437" s="827"/>
    </row>
    <row r="438" spans="1:8">
      <c r="A438" s="827"/>
      <c r="B438" s="827"/>
      <c r="C438" s="827"/>
      <c r="D438" s="827"/>
      <c r="E438" s="827"/>
      <c r="F438" s="827"/>
      <c r="G438" s="827"/>
      <c r="H438" s="827"/>
    </row>
    <row r="439" spans="1:8">
      <c r="A439" s="827"/>
      <c r="B439" s="827"/>
      <c r="C439" s="827"/>
      <c r="D439" s="827"/>
      <c r="E439" s="827"/>
      <c r="F439" s="827"/>
      <c r="G439" s="827"/>
      <c r="H439" s="827"/>
    </row>
    <row r="440" spans="1:8">
      <c r="A440" s="827"/>
      <c r="B440" s="827"/>
      <c r="C440" s="827"/>
      <c r="D440" s="827"/>
      <c r="E440" s="827"/>
      <c r="F440" s="827"/>
      <c r="G440" s="827"/>
      <c r="H440" s="827"/>
    </row>
    <row r="441" spans="1:8">
      <c r="A441" s="827"/>
      <c r="B441" s="827"/>
      <c r="C441" s="827"/>
      <c r="D441" s="827"/>
      <c r="E441" s="827"/>
      <c r="F441" s="827"/>
      <c r="G441" s="827"/>
      <c r="H441" s="827"/>
    </row>
    <row r="442" spans="1:8">
      <c r="A442" s="827"/>
      <c r="B442" s="827"/>
      <c r="C442" s="827"/>
      <c r="D442" s="827"/>
      <c r="E442" s="827"/>
      <c r="F442" s="827"/>
      <c r="G442" s="827"/>
      <c r="H442" s="827"/>
    </row>
    <row r="443" spans="1:8">
      <c r="A443" s="827"/>
      <c r="B443" s="827"/>
      <c r="C443" s="827"/>
      <c r="D443" s="827"/>
      <c r="E443" s="827"/>
      <c r="F443" s="827"/>
      <c r="G443" s="827"/>
      <c r="H443" s="827"/>
    </row>
    <row r="444" spans="1:8">
      <c r="A444" s="827"/>
      <c r="B444" s="827"/>
      <c r="C444" s="827"/>
      <c r="D444" s="827"/>
      <c r="E444" s="827"/>
      <c r="F444" s="827"/>
      <c r="G444" s="827"/>
      <c r="H444" s="827"/>
    </row>
    <row r="445" spans="1:8">
      <c r="A445" s="827"/>
      <c r="B445" s="827"/>
      <c r="C445" s="827"/>
      <c r="D445" s="827"/>
      <c r="E445" s="827"/>
      <c r="F445" s="827"/>
      <c r="G445" s="827"/>
      <c r="H445" s="827"/>
    </row>
    <row r="446" spans="1:8">
      <c r="A446" s="827"/>
      <c r="B446" s="827"/>
      <c r="C446" s="827"/>
      <c r="D446" s="827"/>
      <c r="E446" s="827"/>
      <c r="F446" s="827"/>
      <c r="G446" s="827"/>
      <c r="H446" s="827"/>
    </row>
    <row r="447" spans="1:8">
      <c r="A447" s="827"/>
      <c r="B447" s="827"/>
      <c r="C447" s="827"/>
      <c r="D447" s="827"/>
      <c r="E447" s="827"/>
      <c r="F447" s="827"/>
      <c r="G447" s="827"/>
      <c r="H447" s="827"/>
    </row>
    <row r="448" spans="1:8">
      <c r="A448" s="827"/>
      <c r="B448" s="827"/>
      <c r="C448" s="827"/>
      <c r="D448" s="827"/>
      <c r="E448" s="827"/>
      <c r="F448" s="827"/>
      <c r="G448" s="827"/>
      <c r="H448" s="827"/>
    </row>
    <row r="449" spans="1:8">
      <c r="A449" s="827"/>
      <c r="B449" s="827"/>
      <c r="C449" s="827"/>
      <c r="D449" s="827"/>
      <c r="E449" s="827"/>
      <c r="F449" s="827"/>
      <c r="G449" s="827"/>
      <c r="H449" s="827"/>
    </row>
    <row r="450" spans="1:8">
      <c r="A450" s="827"/>
      <c r="B450" s="827"/>
      <c r="C450" s="827"/>
      <c r="D450" s="827"/>
      <c r="E450" s="827"/>
      <c r="F450" s="827"/>
      <c r="G450" s="827"/>
      <c r="H450" s="827"/>
    </row>
    <row r="451" spans="1:8">
      <c r="A451" s="827"/>
      <c r="B451" s="827"/>
      <c r="C451" s="827"/>
      <c r="D451" s="827"/>
      <c r="E451" s="827"/>
      <c r="F451" s="827"/>
      <c r="G451" s="827"/>
      <c r="H451" s="827"/>
    </row>
    <row r="452" spans="1:8">
      <c r="A452" s="827"/>
      <c r="B452" s="827"/>
      <c r="C452" s="827"/>
      <c r="D452" s="827"/>
      <c r="E452" s="827"/>
      <c r="F452" s="827"/>
      <c r="G452" s="827"/>
      <c r="H452" s="827"/>
    </row>
    <row r="453" spans="1:8">
      <c r="A453" s="827"/>
      <c r="B453" s="827"/>
      <c r="C453" s="827"/>
      <c r="D453" s="827"/>
      <c r="E453" s="827"/>
      <c r="F453" s="827"/>
      <c r="G453" s="827"/>
      <c r="H453" s="827"/>
    </row>
    <row r="454" spans="1:8">
      <c r="A454" s="827"/>
      <c r="B454" s="827"/>
      <c r="C454" s="827"/>
      <c r="D454" s="827"/>
      <c r="E454" s="827"/>
      <c r="F454" s="827"/>
      <c r="G454" s="827"/>
      <c r="H454" s="827"/>
    </row>
    <row r="455" spans="1:8">
      <c r="A455" s="827"/>
      <c r="B455" s="827"/>
      <c r="C455" s="827"/>
      <c r="D455" s="827"/>
      <c r="E455" s="827"/>
      <c r="F455" s="827"/>
      <c r="G455" s="827"/>
      <c r="H455" s="827"/>
    </row>
    <row r="456" spans="1:8">
      <c r="A456" s="827"/>
      <c r="B456" s="827"/>
      <c r="C456" s="827"/>
      <c r="D456" s="827"/>
      <c r="E456" s="827"/>
      <c r="F456" s="827"/>
      <c r="G456" s="827"/>
      <c r="H456" s="827"/>
    </row>
    <row r="457" spans="1:8">
      <c r="A457" s="827"/>
      <c r="B457" s="827"/>
      <c r="C457" s="827"/>
      <c r="D457" s="827"/>
      <c r="E457" s="827"/>
      <c r="F457" s="827"/>
      <c r="G457" s="827"/>
      <c r="H457" s="827"/>
    </row>
    <row r="458" spans="1:8">
      <c r="A458" s="827"/>
      <c r="B458" s="827"/>
      <c r="C458" s="827"/>
      <c r="D458" s="827"/>
      <c r="E458" s="827"/>
      <c r="F458" s="827"/>
      <c r="G458" s="827"/>
      <c r="H458" s="827"/>
    </row>
    <row r="459" spans="1:8">
      <c r="A459" s="827"/>
      <c r="B459" s="827"/>
      <c r="C459" s="827"/>
      <c r="D459" s="827"/>
      <c r="E459" s="827"/>
      <c r="F459" s="827"/>
      <c r="G459" s="827"/>
      <c r="H459" s="827"/>
    </row>
    <row r="460" spans="1:8">
      <c r="A460" s="827"/>
      <c r="B460" s="827"/>
      <c r="C460" s="827"/>
      <c r="D460" s="827"/>
      <c r="E460" s="827"/>
      <c r="F460" s="827"/>
      <c r="G460" s="827"/>
      <c r="H460" s="827"/>
    </row>
    <row r="461" spans="1:8">
      <c r="A461" s="827"/>
      <c r="B461" s="827"/>
      <c r="C461" s="827"/>
      <c r="D461" s="827"/>
      <c r="E461" s="827"/>
      <c r="F461" s="827"/>
      <c r="G461" s="827"/>
      <c r="H461" s="827"/>
    </row>
    <row r="462" spans="1:8">
      <c r="A462" s="827"/>
      <c r="B462" s="827"/>
      <c r="C462" s="827"/>
      <c r="D462" s="827"/>
      <c r="E462" s="827"/>
      <c r="F462" s="827"/>
      <c r="G462" s="827"/>
      <c r="H462" s="827"/>
    </row>
    <row r="463" spans="1:8">
      <c r="A463" s="827"/>
      <c r="B463" s="827"/>
      <c r="C463" s="827"/>
      <c r="D463" s="827"/>
      <c r="E463" s="827"/>
      <c r="F463" s="827"/>
      <c r="G463" s="827"/>
      <c r="H463" s="827"/>
    </row>
    <row r="464" spans="1:8">
      <c r="A464" s="827"/>
      <c r="B464" s="827"/>
      <c r="C464" s="827"/>
      <c r="D464" s="827"/>
      <c r="E464" s="827"/>
      <c r="F464" s="827"/>
      <c r="G464" s="827"/>
      <c r="H464" s="827"/>
    </row>
    <row r="465" spans="1:8">
      <c r="A465" s="827"/>
      <c r="B465" s="827"/>
      <c r="C465" s="827"/>
      <c r="D465" s="827"/>
      <c r="E465" s="827"/>
      <c r="F465" s="827"/>
      <c r="G465" s="827"/>
      <c r="H465" s="827"/>
    </row>
    <row r="466" spans="1:8">
      <c r="A466" s="827"/>
      <c r="B466" s="827"/>
      <c r="C466" s="827"/>
      <c r="D466" s="827"/>
      <c r="E466" s="827"/>
      <c r="F466" s="827"/>
      <c r="G466" s="827"/>
      <c r="H466" s="827"/>
    </row>
    <row r="467" spans="1:8">
      <c r="A467" s="827"/>
      <c r="B467" s="827"/>
      <c r="C467" s="827"/>
      <c r="D467" s="827"/>
      <c r="E467" s="827"/>
      <c r="F467" s="827"/>
      <c r="G467" s="827"/>
      <c r="H467" s="827"/>
    </row>
    <row r="468" spans="1:8">
      <c r="A468" s="827"/>
      <c r="B468" s="827"/>
      <c r="C468" s="827"/>
      <c r="D468" s="827"/>
      <c r="E468" s="827"/>
      <c r="F468" s="827"/>
      <c r="G468" s="827"/>
      <c r="H468" s="827"/>
    </row>
    <row r="469" spans="1:8">
      <c r="A469" s="827"/>
      <c r="B469" s="827"/>
      <c r="C469" s="827"/>
      <c r="D469" s="827"/>
      <c r="E469" s="827"/>
      <c r="F469" s="827"/>
      <c r="G469" s="827"/>
      <c r="H469" s="827"/>
    </row>
    <row r="470" spans="1:8">
      <c r="A470" s="827"/>
      <c r="B470" s="827"/>
      <c r="C470" s="827"/>
      <c r="D470" s="827"/>
      <c r="E470" s="827"/>
      <c r="F470" s="827"/>
      <c r="G470" s="827"/>
      <c r="H470" s="827"/>
    </row>
    <row r="471" spans="1:8">
      <c r="A471" s="827"/>
      <c r="B471" s="827"/>
      <c r="C471" s="827"/>
      <c r="D471" s="827"/>
      <c r="E471" s="827"/>
      <c r="F471" s="827"/>
      <c r="G471" s="827"/>
      <c r="H471" s="827"/>
    </row>
    <row r="472" spans="1:8">
      <c r="A472" s="827"/>
      <c r="B472" s="827"/>
      <c r="C472" s="827"/>
      <c r="D472" s="827"/>
      <c r="E472" s="827"/>
      <c r="F472" s="827"/>
      <c r="G472" s="827"/>
      <c r="H472" s="827"/>
    </row>
    <row r="473" spans="1:8">
      <c r="A473" s="827"/>
      <c r="B473" s="827"/>
      <c r="C473" s="827"/>
      <c r="D473" s="827"/>
      <c r="E473" s="827"/>
      <c r="F473" s="827"/>
      <c r="G473" s="827"/>
      <c r="H473" s="827"/>
    </row>
    <row r="474" spans="1:8">
      <c r="A474" s="827"/>
      <c r="B474" s="827"/>
      <c r="C474" s="827"/>
      <c r="D474" s="827"/>
      <c r="E474" s="827"/>
      <c r="F474" s="827"/>
      <c r="G474" s="827"/>
      <c r="H474" s="827"/>
    </row>
    <row r="475" spans="1:8">
      <c r="A475" s="827"/>
      <c r="B475" s="827"/>
      <c r="C475" s="827"/>
      <c r="D475" s="827"/>
      <c r="E475" s="827"/>
      <c r="F475" s="827"/>
      <c r="G475" s="827"/>
      <c r="H475" s="827"/>
    </row>
    <row r="476" spans="1:8">
      <c r="A476" s="827"/>
      <c r="B476" s="827"/>
      <c r="C476" s="827"/>
      <c r="D476" s="827"/>
      <c r="E476" s="827"/>
      <c r="F476" s="827"/>
      <c r="G476" s="827"/>
      <c r="H476" s="827"/>
    </row>
    <row r="477" spans="1:8">
      <c r="A477" s="827"/>
      <c r="B477" s="827"/>
      <c r="C477" s="827"/>
      <c r="D477" s="827"/>
      <c r="E477" s="827"/>
      <c r="F477" s="827"/>
      <c r="G477" s="827"/>
      <c r="H477" s="827"/>
    </row>
    <row r="478" spans="1:8">
      <c r="A478" s="827"/>
      <c r="B478" s="827"/>
      <c r="C478" s="827"/>
      <c r="D478" s="827"/>
      <c r="E478" s="827"/>
      <c r="F478" s="827"/>
      <c r="G478" s="827"/>
      <c r="H478" s="827"/>
    </row>
    <row r="479" spans="1:8">
      <c r="A479" s="827"/>
      <c r="B479" s="827"/>
      <c r="C479" s="827"/>
      <c r="D479" s="827"/>
      <c r="E479" s="827"/>
      <c r="F479" s="827"/>
      <c r="G479" s="827"/>
      <c r="H479" s="827"/>
    </row>
    <row r="480" spans="1:8">
      <c r="A480" s="827"/>
      <c r="B480" s="827"/>
      <c r="C480" s="827"/>
      <c r="D480" s="827"/>
      <c r="E480" s="827"/>
      <c r="F480" s="827"/>
      <c r="G480" s="827"/>
      <c r="H480" s="827"/>
    </row>
    <row r="481" spans="1:8">
      <c r="A481" s="827"/>
      <c r="B481" s="827"/>
      <c r="C481" s="827"/>
      <c r="D481" s="827"/>
      <c r="E481" s="827"/>
      <c r="F481" s="827"/>
      <c r="G481" s="827"/>
      <c r="H481" s="827"/>
    </row>
    <row r="482" spans="1:8">
      <c r="A482" s="827"/>
      <c r="B482" s="827"/>
      <c r="C482" s="827"/>
      <c r="D482" s="827"/>
      <c r="E482" s="827"/>
      <c r="F482" s="827"/>
      <c r="G482" s="827"/>
      <c r="H482" s="827"/>
    </row>
    <row r="483" spans="1:8">
      <c r="A483" s="827"/>
      <c r="B483" s="827"/>
      <c r="C483" s="827"/>
      <c r="D483" s="827"/>
      <c r="E483" s="827"/>
      <c r="F483" s="827"/>
      <c r="G483" s="827"/>
      <c r="H483" s="827"/>
    </row>
    <row r="484" spans="1:8">
      <c r="A484" s="827"/>
      <c r="B484" s="827"/>
      <c r="C484" s="827"/>
      <c r="D484" s="827"/>
      <c r="E484" s="827"/>
      <c r="F484" s="827"/>
      <c r="G484" s="827"/>
      <c r="H484" s="827"/>
    </row>
    <row r="485" spans="1:8">
      <c r="A485" s="827"/>
      <c r="B485" s="827"/>
      <c r="C485" s="827"/>
      <c r="D485" s="827"/>
      <c r="E485" s="827"/>
      <c r="F485" s="827"/>
      <c r="G485" s="827"/>
      <c r="H485" s="827"/>
    </row>
    <row r="486" spans="1:8">
      <c r="A486" s="827"/>
      <c r="B486" s="827"/>
      <c r="C486" s="827"/>
      <c r="D486" s="827"/>
      <c r="E486" s="827"/>
      <c r="F486" s="827"/>
      <c r="G486" s="827"/>
      <c r="H486" s="827"/>
    </row>
    <row r="487" spans="1:8">
      <c r="A487" s="827"/>
      <c r="B487" s="827"/>
      <c r="C487" s="827"/>
      <c r="D487" s="827"/>
      <c r="E487" s="827"/>
      <c r="F487" s="827"/>
      <c r="G487" s="827"/>
      <c r="H487" s="827"/>
    </row>
    <row r="488" spans="1:8">
      <c r="A488" s="827"/>
      <c r="B488" s="827"/>
      <c r="C488" s="827"/>
      <c r="D488" s="827"/>
      <c r="E488" s="827"/>
      <c r="F488" s="827"/>
      <c r="G488" s="827"/>
      <c r="H488" s="827"/>
    </row>
    <row r="489" spans="1:8">
      <c r="A489" s="827"/>
      <c r="B489" s="827"/>
      <c r="C489" s="827"/>
      <c r="D489" s="827"/>
      <c r="E489" s="827"/>
      <c r="F489" s="827"/>
      <c r="G489" s="827"/>
      <c r="H489" s="827"/>
    </row>
    <row r="490" spans="1:8">
      <c r="A490" s="827"/>
      <c r="B490" s="827"/>
      <c r="C490" s="827"/>
      <c r="D490" s="827"/>
      <c r="E490" s="827"/>
      <c r="F490" s="827"/>
      <c r="G490" s="827"/>
      <c r="H490" s="827"/>
    </row>
    <row r="491" spans="1:8">
      <c r="A491" s="827"/>
      <c r="B491" s="827"/>
      <c r="C491" s="827"/>
      <c r="D491" s="827"/>
      <c r="E491" s="827"/>
      <c r="F491" s="827"/>
      <c r="G491" s="827"/>
      <c r="H491" s="827"/>
    </row>
    <row r="492" spans="1:8">
      <c r="A492" s="827"/>
      <c r="B492" s="827"/>
      <c r="C492" s="827"/>
      <c r="D492" s="827"/>
      <c r="E492" s="827"/>
      <c r="F492" s="827"/>
      <c r="G492" s="827"/>
      <c r="H492" s="827"/>
    </row>
    <row r="493" spans="1:8">
      <c r="A493" s="827"/>
      <c r="B493" s="827"/>
      <c r="C493" s="827"/>
      <c r="D493" s="827"/>
      <c r="E493" s="827"/>
      <c r="F493" s="827"/>
      <c r="G493" s="827"/>
      <c r="H493" s="827"/>
    </row>
    <row r="494" spans="1:8">
      <c r="A494" s="827"/>
      <c r="B494" s="827"/>
      <c r="C494" s="827"/>
      <c r="D494" s="827"/>
      <c r="E494" s="827"/>
      <c r="F494" s="827"/>
      <c r="G494" s="827"/>
      <c r="H494" s="827"/>
    </row>
    <row r="495" spans="1:8">
      <c r="A495" s="827"/>
      <c r="B495" s="827"/>
      <c r="C495" s="827"/>
      <c r="D495" s="827"/>
      <c r="E495" s="827"/>
      <c r="F495" s="827"/>
      <c r="G495" s="827"/>
      <c r="H495" s="827"/>
    </row>
    <row r="496" spans="1:8">
      <c r="A496" s="827"/>
      <c r="B496" s="827"/>
      <c r="C496" s="827"/>
      <c r="D496" s="827"/>
      <c r="E496" s="827"/>
      <c r="F496" s="827"/>
      <c r="G496" s="827"/>
      <c r="H496" s="827"/>
    </row>
    <row r="497" spans="1:8">
      <c r="A497" s="827"/>
      <c r="B497" s="827"/>
      <c r="C497" s="827"/>
      <c r="D497" s="827"/>
      <c r="E497" s="827"/>
      <c r="F497" s="827"/>
      <c r="G497" s="827"/>
      <c r="H497" s="827"/>
    </row>
    <row r="498" spans="1:8">
      <c r="A498" s="827"/>
      <c r="B498" s="827"/>
      <c r="C498" s="827"/>
      <c r="D498" s="827"/>
      <c r="E498" s="827"/>
      <c r="F498" s="827"/>
      <c r="G498" s="827"/>
      <c r="H498" s="827"/>
    </row>
    <row r="499" spans="1:8">
      <c r="A499" s="827"/>
      <c r="B499" s="827"/>
      <c r="C499" s="827"/>
      <c r="D499" s="827"/>
      <c r="E499" s="827"/>
      <c r="F499" s="827"/>
      <c r="G499" s="827"/>
      <c r="H499" s="827"/>
    </row>
    <row r="500" spans="1:8">
      <c r="A500" s="827"/>
      <c r="B500" s="827"/>
      <c r="C500" s="827"/>
      <c r="D500" s="827"/>
      <c r="E500" s="827"/>
      <c r="F500" s="827"/>
      <c r="G500" s="827"/>
      <c r="H500" s="827"/>
    </row>
    <row r="501" spans="1:8">
      <c r="A501" s="827"/>
      <c r="B501" s="827"/>
      <c r="C501" s="827"/>
      <c r="D501" s="827"/>
      <c r="E501" s="827"/>
      <c r="F501" s="827"/>
      <c r="G501" s="827"/>
      <c r="H501" s="827"/>
    </row>
    <row r="502" spans="1:8">
      <c r="A502" s="827"/>
      <c r="B502" s="827"/>
      <c r="C502" s="827"/>
      <c r="D502" s="827"/>
      <c r="E502" s="827"/>
      <c r="F502" s="827"/>
      <c r="G502" s="827"/>
      <c r="H502" s="827"/>
    </row>
    <row r="503" spans="1:8">
      <c r="A503" s="827"/>
      <c r="B503" s="827"/>
      <c r="C503" s="827"/>
      <c r="D503" s="827"/>
      <c r="E503" s="827"/>
      <c r="F503" s="827"/>
      <c r="G503" s="827"/>
      <c r="H503" s="827"/>
    </row>
    <row r="504" spans="1:8">
      <c r="A504" s="827"/>
      <c r="B504" s="827"/>
      <c r="C504" s="827"/>
      <c r="D504" s="827"/>
      <c r="E504" s="827"/>
      <c r="F504" s="827"/>
      <c r="G504" s="827"/>
      <c r="H504" s="827"/>
    </row>
    <row r="505" spans="1:8">
      <c r="A505" s="827"/>
      <c r="B505" s="827"/>
      <c r="C505" s="827"/>
      <c r="D505" s="827"/>
      <c r="E505" s="827"/>
      <c r="F505" s="827"/>
      <c r="G505" s="827"/>
      <c r="H505" s="827"/>
    </row>
    <row r="506" spans="1:8">
      <c r="A506" s="827"/>
      <c r="B506" s="827"/>
      <c r="C506" s="827"/>
      <c r="D506" s="827"/>
      <c r="E506" s="827"/>
      <c r="F506" s="827"/>
      <c r="G506" s="827"/>
      <c r="H506" s="827"/>
    </row>
    <row r="507" spans="1:8">
      <c r="A507" s="827"/>
      <c r="B507" s="827"/>
      <c r="C507" s="827"/>
      <c r="D507" s="827"/>
      <c r="E507" s="827"/>
      <c r="F507" s="827"/>
      <c r="G507" s="827"/>
      <c r="H507" s="827"/>
    </row>
    <row r="508" spans="1:8">
      <c r="A508" s="827"/>
      <c r="B508" s="827"/>
      <c r="C508" s="827"/>
      <c r="D508" s="827"/>
      <c r="E508" s="827"/>
      <c r="F508" s="827"/>
      <c r="G508" s="827"/>
      <c r="H508" s="827"/>
    </row>
    <row r="509" spans="1:8">
      <c r="A509" s="827"/>
      <c r="B509" s="827"/>
      <c r="C509" s="827"/>
      <c r="D509" s="827"/>
      <c r="E509" s="827"/>
      <c r="F509" s="827"/>
      <c r="G509" s="827"/>
      <c r="H509" s="827"/>
    </row>
    <row r="510" spans="1:8">
      <c r="A510" s="827"/>
      <c r="B510" s="827"/>
      <c r="C510" s="827"/>
      <c r="D510" s="827"/>
      <c r="E510" s="827"/>
      <c r="F510" s="827"/>
      <c r="G510" s="827"/>
      <c r="H510" s="827"/>
    </row>
    <row r="511" spans="1:8">
      <c r="A511" s="827"/>
      <c r="B511" s="827"/>
      <c r="C511" s="827"/>
      <c r="D511" s="827"/>
      <c r="E511" s="827"/>
      <c r="F511" s="827"/>
      <c r="G511" s="827"/>
      <c r="H511" s="827"/>
    </row>
    <row r="512" spans="1:8">
      <c r="A512" s="827"/>
      <c r="B512" s="827"/>
      <c r="C512" s="827"/>
      <c r="D512" s="827"/>
      <c r="E512" s="827"/>
      <c r="F512" s="827"/>
      <c r="G512" s="827"/>
      <c r="H512" s="827"/>
    </row>
    <row r="513" spans="1:8">
      <c r="A513" s="827"/>
      <c r="B513" s="827"/>
      <c r="C513" s="827"/>
      <c r="D513" s="827"/>
      <c r="E513" s="827"/>
      <c r="F513" s="827"/>
      <c r="G513" s="827"/>
      <c r="H513" s="827"/>
    </row>
    <row r="514" spans="1:8">
      <c r="A514" s="827"/>
      <c r="B514" s="827"/>
      <c r="C514" s="827"/>
      <c r="D514" s="827"/>
      <c r="E514" s="827"/>
      <c r="F514" s="827"/>
      <c r="G514" s="827"/>
      <c r="H514" s="827"/>
    </row>
    <row r="515" spans="1:8">
      <c r="A515" s="827"/>
      <c r="B515" s="827"/>
      <c r="C515" s="827"/>
      <c r="D515" s="827"/>
      <c r="E515" s="827"/>
      <c r="F515" s="827"/>
      <c r="G515" s="827"/>
      <c r="H515" s="827"/>
    </row>
    <row r="516" spans="1:8">
      <c r="A516" s="827"/>
      <c r="B516" s="827"/>
      <c r="C516" s="827"/>
      <c r="D516" s="827"/>
      <c r="E516" s="827"/>
      <c r="F516" s="827"/>
      <c r="G516" s="827"/>
      <c r="H516" s="827"/>
    </row>
    <row r="517" spans="1:8">
      <c r="A517" s="827"/>
      <c r="B517" s="827"/>
      <c r="C517" s="827"/>
      <c r="D517" s="827"/>
      <c r="E517" s="827"/>
      <c r="F517" s="827"/>
      <c r="G517" s="827"/>
      <c r="H517" s="827"/>
    </row>
    <row r="518" spans="1:8">
      <c r="A518" s="827"/>
      <c r="B518" s="827"/>
      <c r="C518" s="827"/>
      <c r="D518" s="827"/>
      <c r="E518" s="827"/>
      <c r="F518" s="827"/>
      <c r="G518" s="827"/>
      <c r="H518" s="827"/>
    </row>
    <row r="519" spans="1:8">
      <c r="A519" s="827"/>
      <c r="B519" s="827"/>
      <c r="C519" s="827"/>
      <c r="D519" s="827"/>
      <c r="E519" s="827"/>
      <c r="F519" s="827"/>
      <c r="G519" s="827"/>
      <c r="H519" s="827"/>
    </row>
    <row r="520" spans="1:8">
      <c r="A520" s="827"/>
      <c r="B520" s="827"/>
      <c r="C520" s="827"/>
      <c r="D520" s="827"/>
      <c r="E520" s="827"/>
      <c r="F520" s="827"/>
      <c r="G520" s="827"/>
      <c r="H520" s="827"/>
    </row>
    <row r="521" spans="1:8">
      <c r="A521" s="827"/>
      <c r="B521" s="827"/>
      <c r="C521" s="827"/>
      <c r="D521" s="827"/>
      <c r="E521" s="827"/>
      <c r="F521" s="827"/>
      <c r="G521" s="827"/>
      <c r="H521" s="827"/>
    </row>
    <row r="522" spans="1:8">
      <c r="A522" s="827"/>
      <c r="B522" s="827"/>
      <c r="C522" s="827"/>
      <c r="D522" s="827"/>
      <c r="E522" s="827"/>
      <c r="F522" s="827"/>
      <c r="G522" s="827"/>
      <c r="H522" s="827"/>
    </row>
    <row r="523" spans="1:8">
      <c r="A523" s="827"/>
      <c r="B523" s="827"/>
      <c r="C523" s="827"/>
      <c r="D523" s="827"/>
      <c r="E523" s="827"/>
      <c r="F523" s="827"/>
      <c r="G523" s="827"/>
      <c r="H523" s="827"/>
    </row>
    <row r="524" spans="1:8">
      <c r="A524" s="827"/>
      <c r="B524" s="827"/>
      <c r="C524" s="827"/>
      <c r="D524" s="827"/>
      <c r="E524" s="827"/>
      <c r="F524" s="827"/>
      <c r="G524" s="827"/>
      <c r="H524" s="827"/>
    </row>
    <row r="525" spans="1:8">
      <c r="A525" s="827"/>
      <c r="B525" s="827"/>
      <c r="C525" s="827"/>
      <c r="D525" s="827"/>
      <c r="E525" s="827"/>
      <c r="F525" s="827"/>
      <c r="G525" s="827"/>
      <c r="H525" s="827"/>
    </row>
    <row r="526" spans="1:8">
      <c r="A526" s="827"/>
      <c r="B526" s="827"/>
      <c r="C526" s="827"/>
      <c r="D526" s="827"/>
      <c r="E526" s="827"/>
      <c r="F526" s="827"/>
      <c r="G526" s="827"/>
      <c r="H526" s="827"/>
    </row>
    <row r="527" spans="1:8">
      <c r="A527" s="827"/>
      <c r="B527" s="827"/>
      <c r="C527" s="827"/>
      <c r="D527" s="827"/>
      <c r="E527" s="827"/>
      <c r="F527" s="827"/>
      <c r="G527" s="827"/>
      <c r="H527" s="827"/>
    </row>
    <row r="528" spans="1:8">
      <c r="A528" s="827"/>
      <c r="B528" s="827"/>
      <c r="C528" s="827"/>
      <c r="D528" s="827"/>
      <c r="E528" s="827"/>
      <c r="F528" s="827"/>
      <c r="G528" s="827"/>
      <c r="H528" s="827"/>
    </row>
    <row r="529" spans="1:8">
      <c r="A529" s="827"/>
      <c r="B529" s="827"/>
      <c r="C529" s="827"/>
      <c r="D529" s="827"/>
      <c r="E529" s="827"/>
      <c r="F529" s="827"/>
      <c r="G529" s="827"/>
      <c r="H529" s="827"/>
    </row>
    <row r="530" spans="1:8">
      <c r="A530" s="827"/>
      <c r="B530" s="827"/>
      <c r="C530" s="827"/>
      <c r="D530" s="827"/>
      <c r="E530" s="827"/>
      <c r="F530" s="827"/>
      <c r="G530" s="827"/>
      <c r="H530" s="827"/>
    </row>
    <row r="531" spans="1:8">
      <c r="A531" s="827"/>
      <c r="B531" s="827"/>
      <c r="C531" s="827"/>
      <c r="D531" s="827"/>
      <c r="E531" s="827"/>
      <c r="F531" s="827"/>
      <c r="G531" s="827"/>
      <c r="H531" s="827"/>
    </row>
    <row r="532" spans="1:8">
      <c r="A532" s="827"/>
      <c r="B532" s="827"/>
      <c r="C532" s="827"/>
      <c r="D532" s="827"/>
      <c r="E532" s="827"/>
      <c r="F532" s="827"/>
      <c r="G532" s="827"/>
      <c r="H532" s="827"/>
    </row>
    <row r="533" spans="1:8">
      <c r="A533" s="827"/>
      <c r="B533" s="827"/>
      <c r="C533" s="827"/>
      <c r="D533" s="827"/>
      <c r="E533" s="827"/>
      <c r="F533" s="827"/>
      <c r="G533" s="827"/>
      <c r="H533" s="827"/>
    </row>
    <row r="534" spans="1:8">
      <c r="A534" s="827"/>
      <c r="B534" s="827"/>
      <c r="C534" s="827"/>
      <c r="D534" s="827"/>
      <c r="E534" s="827"/>
      <c r="F534" s="827"/>
      <c r="G534" s="827"/>
      <c r="H534" s="827"/>
    </row>
    <row r="535" spans="1:8">
      <c r="A535" s="827"/>
      <c r="B535" s="827"/>
      <c r="C535" s="827"/>
      <c r="D535" s="827"/>
      <c r="E535" s="827"/>
      <c r="F535" s="827"/>
      <c r="G535" s="827"/>
      <c r="H535" s="827"/>
    </row>
    <row r="536" spans="1:8">
      <c r="A536" s="827"/>
      <c r="B536" s="827"/>
      <c r="C536" s="827"/>
      <c r="D536" s="827"/>
      <c r="E536" s="827"/>
      <c r="F536" s="827"/>
      <c r="G536" s="827"/>
      <c r="H536" s="827"/>
    </row>
    <row r="537" spans="1:8">
      <c r="A537" s="827"/>
      <c r="B537" s="827"/>
      <c r="C537" s="827"/>
      <c r="D537" s="827"/>
      <c r="E537" s="827"/>
      <c r="F537" s="827"/>
      <c r="G537" s="827"/>
      <c r="H537" s="827"/>
    </row>
    <row r="538" spans="1:8">
      <c r="A538" s="827"/>
      <c r="B538" s="827"/>
      <c r="C538" s="827"/>
      <c r="D538" s="827"/>
      <c r="E538" s="827"/>
      <c r="F538" s="827"/>
      <c r="G538" s="827"/>
      <c r="H538" s="827"/>
    </row>
    <row r="539" spans="1:8">
      <c r="A539" s="827"/>
      <c r="B539" s="827"/>
      <c r="C539" s="827"/>
      <c r="D539" s="827"/>
      <c r="E539" s="827"/>
      <c r="F539" s="827"/>
      <c r="G539" s="827"/>
      <c r="H539" s="827"/>
    </row>
    <row r="540" spans="1:8">
      <c r="A540" s="827"/>
      <c r="B540" s="827"/>
      <c r="C540" s="827"/>
      <c r="D540" s="827"/>
      <c r="E540" s="827"/>
      <c r="F540" s="827"/>
      <c r="G540" s="827"/>
      <c r="H540" s="827"/>
    </row>
    <row r="541" spans="1:8">
      <c r="A541" s="827"/>
      <c r="B541" s="827"/>
      <c r="C541" s="827"/>
      <c r="D541" s="827"/>
      <c r="E541" s="827"/>
      <c r="F541" s="827"/>
      <c r="G541" s="827"/>
      <c r="H541" s="827"/>
    </row>
    <row r="542" spans="1:8">
      <c r="A542" s="827"/>
      <c r="B542" s="827"/>
      <c r="C542" s="827"/>
      <c r="D542" s="827"/>
      <c r="E542" s="827"/>
      <c r="F542" s="827"/>
      <c r="G542" s="827"/>
      <c r="H542" s="827"/>
    </row>
    <row r="543" spans="1:8">
      <c r="A543" s="827"/>
      <c r="B543" s="827"/>
      <c r="C543" s="827"/>
      <c r="D543" s="827"/>
      <c r="E543" s="827"/>
      <c r="F543" s="827"/>
      <c r="G543" s="827"/>
      <c r="H543" s="827"/>
    </row>
    <row r="544" spans="1:8">
      <c r="A544" s="827"/>
      <c r="B544" s="827"/>
      <c r="C544" s="827"/>
      <c r="D544" s="827"/>
      <c r="E544" s="827"/>
      <c r="F544" s="827"/>
      <c r="G544" s="827"/>
      <c r="H544" s="827"/>
    </row>
    <row r="545" spans="1:8">
      <c r="A545" s="827"/>
      <c r="B545" s="827"/>
      <c r="C545" s="827"/>
      <c r="D545" s="827"/>
      <c r="E545" s="827"/>
      <c r="F545" s="827"/>
      <c r="G545" s="827"/>
      <c r="H545" s="827"/>
    </row>
    <row r="546" spans="1:8">
      <c r="A546" s="827"/>
      <c r="B546" s="827"/>
      <c r="C546" s="827"/>
      <c r="D546" s="827"/>
      <c r="E546" s="827"/>
      <c r="F546" s="827"/>
      <c r="G546" s="827"/>
      <c r="H546" s="827"/>
    </row>
    <row r="547" spans="1:8">
      <c r="A547" s="827"/>
      <c r="B547" s="827"/>
      <c r="C547" s="827"/>
      <c r="D547" s="827"/>
      <c r="E547" s="827"/>
      <c r="F547" s="827"/>
      <c r="G547" s="827"/>
      <c r="H547" s="827"/>
    </row>
    <row r="548" spans="1:8">
      <c r="A548" s="827"/>
      <c r="B548" s="827"/>
      <c r="C548" s="827"/>
      <c r="D548" s="827"/>
      <c r="E548" s="827"/>
      <c r="F548" s="827"/>
      <c r="G548" s="827"/>
      <c r="H548" s="827"/>
    </row>
    <row r="549" spans="1:8">
      <c r="A549" s="827"/>
      <c r="B549" s="827"/>
      <c r="C549" s="827"/>
      <c r="D549" s="827"/>
      <c r="E549" s="827"/>
      <c r="F549" s="827"/>
      <c r="G549" s="827"/>
      <c r="H549" s="827"/>
    </row>
    <row r="550" spans="1:8">
      <c r="A550" s="827"/>
      <c r="B550" s="827"/>
      <c r="C550" s="827"/>
      <c r="D550" s="827"/>
      <c r="E550" s="827"/>
      <c r="F550" s="827"/>
      <c r="G550" s="827"/>
      <c r="H550" s="827"/>
    </row>
    <row r="551" spans="1:8">
      <c r="A551" s="827"/>
      <c r="B551" s="827"/>
      <c r="C551" s="827"/>
      <c r="D551" s="827"/>
      <c r="E551" s="827"/>
      <c r="F551" s="827"/>
      <c r="G551" s="827"/>
      <c r="H551" s="827"/>
    </row>
    <row r="552" spans="1:8">
      <c r="A552" s="827"/>
      <c r="B552" s="827"/>
      <c r="C552" s="827"/>
      <c r="D552" s="827"/>
      <c r="E552" s="827"/>
      <c r="F552" s="827"/>
      <c r="G552" s="827"/>
      <c r="H552" s="827"/>
    </row>
    <row r="553" spans="1:8">
      <c r="A553" s="827"/>
      <c r="B553" s="827"/>
      <c r="C553" s="827"/>
      <c r="D553" s="827"/>
      <c r="E553" s="827"/>
      <c r="F553" s="827"/>
      <c r="G553" s="827"/>
      <c r="H553" s="827"/>
    </row>
    <row r="554" spans="1:8">
      <c r="A554" s="827"/>
      <c r="B554" s="827"/>
      <c r="C554" s="827"/>
      <c r="D554" s="827"/>
      <c r="E554" s="827"/>
      <c r="F554" s="827"/>
      <c r="G554" s="827"/>
      <c r="H554" s="827"/>
    </row>
    <row r="555" spans="1:8">
      <c r="A555" s="827"/>
      <c r="B555" s="827"/>
      <c r="C555" s="827"/>
      <c r="D555" s="827"/>
      <c r="E555" s="827"/>
      <c r="F555" s="827"/>
      <c r="G555" s="827"/>
      <c r="H555" s="827"/>
    </row>
    <row r="556" spans="1:8">
      <c r="A556" s="827"/>
      <c r="B556" s="827"/>
      <c r="C556" s="827"/>
      <c r="D556" s="827"/>
      <c r="E556" s="827"/>
      <c r="F556" s="827"/>
      <c r="G556" s="827"/>
      <c r="H556" s="827"/>
    </row>
    <row r="557" spans="1:8">
      <c r="A557" s="827"/>
      <c r="B557" s="827"/>
      <c r="C557" s="827"/>
      <c r="D557" s="827"/>
      <c r="E557" s="827"/>
      <c r="F557" s="827"/>
      <c r="G557" s="827"/>
      <c r="H557" s="827"/>
    </row>
    <row r="558" spans="1:8">
      <c r="A558" s="827"/>
      <c r="B558" s="827"/>
      <c r="C558" s="827"/>
      <c r="D558" s="827"/>
      <c r="E558" s="827"/>
      <c r="F558" s="827"/>
      <c r="G558" s="827"/>
      <c r="H558" s="827"/>
    </row>
    <row r="559" spans="1:8">
      <c r="A559" s="827"/>
      <c r="B559" s="827"/>
      <c r="C559" s="827"/>
      <c r="D559" s="827"/>
      <c r="E559" s="827"/>
      <c r="F559" s="827"/>
      <c r="G559" s="827"/>
      <c r="H559" s="827"/>
    </row>
    <row r="560" spans="1:8">
      <c r="A560" s="827"/>
      <c r="B560" s="827"/>
      <c r="C560" s="827"/>
      <c r="D560" s="827"/>
      <c r="E560" s="827"/>
      <c r="F560" s="827"/>
      <c r="G560" s="827"/>
      <c r="H560" s="827"/>
    </row>
    <row r="561" spans="1:8">
      <c r="A561" s="827"/>
      <c r="B561" s="827"/>
      <c r="C561" s="827"/>
      <c r="D561" s="827"/>
      <c r="E561" s="827"/>
      <c r="F561" s="827"/>
      <c r="G561" s="827"/>
      <c r="H561" s="827"/>
    </row>
    <row r="562" spans="1:8">
      <c r="A562" s="827"/>
      <c r="B562" s="827"/>
      <c r="C562" s="827"/>
      <c r="D562" s="827"/>
      <c r="E562" s="827"/>
      <c r="F562" s="827"/>
      <c r="G562" s="827"/>
      <c r="H562" s="827"/>
    </row>
    <row r="563" spans="1:8">
      <c r="A563" s="827"/>
      <c r="B563" s="827"/>
      <c r="C563" s="827"/>
      <c r="D563" s="827"/>
      <c r="E563" s="827"/>
      <c r="F563" s="827"/>
      <c r="G563" s="827"/>
      <c r="H563" s="827"/>
    </row>
    <row r="564" spans="1:8">
      <c r="A564" s="827"/>
      <c r="B564" s="827"/>
      <c r="C564" s="827"/>
      <c r="D564" s="827"/>
      <c r="E564" s="827"/>
      <c r="F564" s="827"/>
      <c r="G564" s="827"/>
      <c r="H564" s="827"/>
    </row>
    <row r="565" spans="1:8">
      <c r="A565" s="827"/>
      <c r="B565" s="827"/>
      <c r="C565" s="827"/>
      <c r="D565" s="827"/>
      <c r="E565" s="827"/>
      <c r="F565" s="827"/>
      <c r="G565" s="827"/>
      <c r="H565" s="827"/>
    </row>
    <row r="566" spans="1:8">
      <c r="A566" s="827"/>
      <c r="B566" s="827"/>
      <c r="C566" s="827"/>
      <c r="D566" s="827"/>
      <c r="E566" s="827"/>
      <c r="F566" s="827"/>
      <c r="G566" s="827"/>
      <c r="H566" s="827"/>
    </row>
    <row r="567" spans="1:8">
      <c r="A567" s="827"/>
      <c r="B567" s="827"/>
      <c r="C567" s="827"/>
      <c r="D567" s="827"/>
      <c r="E567" s="827"/>
      <c r="F567" s="827"/>
      <c r="G567" s="827"/>
      <c r="H567" s="827"/>
    </row>
    <row r="568" spans="1:8">
      <c r="A568" s="827"/>
      <c r="B568" s="827"/>
      <c r="C568" s="827"/>
      <c r="D568" s="827"/>
      <c r="E568" s="827"/>
      <c r="F568" s="827"/>
      <c r="G568" s="827"/>
      <c r="H568" s="827"/>
    </row>
    <row r="569" spans="1:8">
      <c r="A569" s="827"/>
      <c r="B569" s="827"/>
      <c r="C569" s="827"/>
      <c r="D569" s="827"/>
      <c r="E569" s="827"/>
      <c r="F569" s="827"/>
      <c r="G569" s="827"/>
      <c r="H569" s="827"/>
    </row>
    <row r="570" spans="1:8">
      <c r="A570" s="827"/>
      <c r="B570" s="827"/>
      <c r="C570" s="827"/>
      <c r="D570" s="827"/>
      <c r="E570" s="827"/>
      <c r="F570" s="827"/>
      <c r="G570" s="827"/>
      <c r="H570" s="827"/>
    </row>
    <row r="571" spans="1:8">
      <c r="A571" s="827"/>
      <c r="B571" s="827"/>
      <c r="C571" s="827"/>
      <c r="D571" s="827"/>
      <c r="E571" s="827"/>
      <c r="F571" s="827"/>
      <c r="G571" s="827"/>
      <c r="H571" s="827"/>
    </row>
    <row r="572" spans="1:8">
      <c r="A572" s="827"/>
      <c r="B572" s="827"/>
      <c r="C572" s="827"/>
      <c r="D572" s="827"/>
      <c r="E572" s="827"/>
      <c r="F572" s="827"/>
      <c r="G572" s="827"/>
      <c r="H572" s="827"/>
    </row>
    <row r="573" spans="1:8">
      <c r="A573" s="827"/>
      <c r="B573" s="827"/>
      <c r="C573" s="827"/>
      <c r="D573" s="827"/>
      <c r="E573" s="827"/>
      <c r="F573" s="827"/>
      <c r="G573" s="827"/>
      <c r="H573" s="827"/>
    </row>
    <row r="574" spans="1:8">
      <c r="A574" s="827"/>
      <c r="B574" s="827"/>
      <c r="C574" s="827"/>
      <c r="D574" s="827"/>
      <c r="E574" s="827"/>
      <c r="F574" s="827"/>
      <c r="G574" s="827"/>
      <c r="H574" s="827"/>
    </row>
    <row r="575" spans="1:8">
      <c r="A575" s="827"/>
      <c r="B575" s="827"/>
      <c r="C575" s="827"/>
      <c r="D575" s="827"/>
      <c r="E575" s="827"/>
      <c r="F575" s="827"/>
      <c r="G575" s="827"/>
      <c r="H575" s="827"/>
    </row>
    <row r="576" spans="1:8">
      <c r="A576" s="827"/>
      <c r="B576" s="827"/>
      <c r="C576" s="827"/>
      <c r="D576" s="827"/>
      <c r="E576" s="827"/>
      <c r="F576" s="827"/>
      <c r="G576" s="827"/>
      <c r="H576" s="827"/>
    </row>
    <row r="577" spans="1:8">
      <c r="A577" s="827"/>
      <c r="B577" s="827"/>
      <c r="C577" s="827"/>
      <c r="D577" s="827"/>
      <c r="E577" s="827"/>
      <c r="F577" s="827"/>
      <c r="G577" s="827"/>
      <c r="H577" s="827"/>
    </row>
    <row r="578" spans="1:8">
      <c r="A578" s="827"/>
      <c r="B578" s="827"/>
      <c r="C578" s="827"/>
      <c r="D578" s="827"/>
      <c r="E578" s="827"/>
      <c r="F578" s="827"/>
      <c r="G578" s="827"/>
      <c r="H578" s="827"/>
    </row>
    <row r="579" spans="1:8">
      <c r="A579" s="827"/>
      <c r="B579" s="827"/>
      <c r="C579" s="827"/>
      <c r="D579" s="827"/>
      <c r="E579" s="827"/>
      <c r="F579" s="827"/>
      <c r="G579" s="827"/>
      <c r="H579" s="827"/>
    </row>
    <row r="580" spans="1:8">
      <c r="A580" s="827"/>
      <c r="B580" s="827"/>
      <c r="C580" s="827"/>
      <c r="D580" s="827"/>
      <c r="E580" s="827"/>
      <c r="F580" s="827"/>
      <c r="G580" s="827"/>
      <c r="H580" s="827"/>
    </row>
    <row r="581" spans="1:8">
      <c r="A581" s="827"/>
      <c r="B581" s="827"/>
      <c r="C581" s="827"/>
      <c r="D581" s="827"/>
      <c r="E581" s="827"/>
      <c r="F581" s="827"/>
      <c r="G581" s="827"/>
      <c r="H581" s="827"/>
    </row>
    <row r="582" spans="1:8">
      <c r="A582" s="827"/>
      <c r="B582" s="827"/>
      <c r="C582" s="827"/>
      <c r="D582" s="827"/>
      <c r="E582" s="827"/>
      <c r="F582" s="827"/>
      <c r="G582" s="827"/>
      <c r="H582" s="827"/>
    </row>
    <row r="583" spans="1:8">
      <c r="A583" s="827"/>
      <c r="B583" s="827"/>
      <c r="C583" s="827"/>
      <c r="D583" s="827"/>
      <c r="E583" s="827"/>
      <c r="F583" s="827"/>
      <c r="G583" s="827"/>
      <c r="H583" s="827"/>
    </row>
    <row r="584" spans="1:8">
      <c r="A584" s="827"/>
      <c r="B584" s="827"/>
      <c r="C584" s="827"/>
      <c r="D584" s="827"/>
      <c r="E584" s="827"/>
      <c r="F584" s="827"/>
      <c r="G584" s="827"/>
      <c r="H584" s="827"/>
    </row>
    <row r="585" spans="1:8">
      <c r="A585" s="827"/>
      <c r="B585" s="827"/>
      <c r="C585" s="827"/>
      <c r="D585" s="827"/>
      <c r="E585" s="827"/>
      <c r="F585" s="827"/>
      <c r="G585" s="827"/>
      <c r="H585" s="827"/>
    </row>
    <row r="586" spans="1:8">
      <c r="A586" s="827"/>
      <c r="B586" s="827"/>
      <c r="C586" s="827"/>
      <c r="D586" s="827"/>
      <c r="E586" s="827"/>
      <c r="F586" s="827"/>
      <c r="G586" s="827"/>
      <c r="H586" s="827"/>
    </row>
    <row r="587" spans="1:8">
      <c r="A587" s="827"/>
      <c r="B587" s="827"/>
      <c r="C587" s="827"/>
      <c r="D587" s="827"/>
      <c r="E587" s="827"/>
      <c r="F587" s="827"/>
      <c r="G587" s="827"/>
      <c r="H587" s="827"/>
    </row>
    <row r="588" spans="1:8">
      <c r="A588" s="827"/>
      <c r="B588" s="827"/>
      <c r="C588" s="827"/>
      <c r="D588" s="827"/>
      <c r="E588" s="827"/>
      <c r="F588" s="827"/>
      <c r="G588" s="827"/>
      <c r="H588" s="827"/>
    </row>
    <row r="589" spans="1:8">
      <c r="A589" s="827"/>
      <c r="B589" s="827"/>
      <c r="C589" s="827"/>
      <c r="D589" s="827"/>
      <c r="E589" s="827"/>
      <c r="F589" s="827"/>
      <c r="G589" s="827"/>
      <c r="H589" s="827"/>
    </row>
    <row r="590" spans="1:8">
      <c r="A590" s="827"/>
      <c r="B590" s="827"/>
      <c r="C590" s="827"/>
      <c r="D590" s="827"/>
      <c r="E590" s="827"/>
      <c r="F590" s="827"/>
      <c r="G590" s="827"/>
      <c r="H590" s="827"/>
    </row>
    <row r="591" spans="1:8">
      <c r="A591" s="827"/>
      <c r="B591" s="827"/>
      <c r="C591" s="827"/>
      <c r="D591" s="827"/>
      <c r="E591" s="827"/>
      <c r="F591" s="827"/>
      <c r="G591" s="827"/>
      <c r="H591" s="827"/>
    </row>
    <row r="592" spans="1:8">
      <c r="A592" s="827"/>
      <c r="B592" s="827"/>
      <c r="C592" s="827"/>
      <c r="D592" s="827"/>
      <c r="E592" s="827"/>
      <c r="F592" s="827"/>
      <c r="G592" s="827"/>
      <c r="H592" s="827"/>
    </row>
    <row r="593" spans="1:8">
      <c r="A593" s="827"/>
      <c r="B593" s="827"/>
      <c r="C593" s="827"/>
      <c r="D593" s="827"/>
      <c r="E593" s="827"/>
      <c r="F593" s="827"/>
      <c r="G593" s="827"/>
      <c r="H593" s="827"/>
    </row>
    <row r="594" spans="1:8">
      <c r="A594" s="827"/>
      <c r="B594" s="827"/>
      <c r="C594" s="827"/>
      <c r="D594" s="827"/>
      <c r="E594" s="827"/>
      <c r="F594" s="827"/>
      <c r="G594" s="827"/>
      <c r="H594" s="827"/>
    </row>
    <row r="595" spans="1:8">
      <c r="A595" s="827"/>
      <c r="B595" s="827"/>
      <c r="C595" s="827"/>
      <c r="D595" s="827"/>
      <c r="E595" s="827"/>
      <c r="F595" s="827"/>
      <c r="G595" s="827"/>
      <c r="H595" s="827"/>
    </row>
    <row r="596" spans="1:8">
      <c r="A596" s="827"/>
      <c r="B596" s="827"/>
      <c r="C596" s="827"/>
      <c r="D596" s="827"/>
      <c r="E596" s="827"/>
      <c r="F596" s="827"/>
      <c r="G596" s="827"/>
      <c r="H596" s="827"/>
    </row>
    <row r="597" spans="1:8">
      <c r="A597" s="827"/>
      <c r="B597" s="827"/>
      <c r="C597" s="827"/>
      <c r="D597" s="827"/>
      <c r="E597" s="827"/>
      <c r="F597" s="827"/>
      <c r="G597" s="827"/>
      <c r="H597" s="827"/>
    </row>
    <row r="598" spans="1:8">
      <c r="A598" s="827"/>
      <c r="B598" s="827"/>
      <c r="C598" s="827"/>
      <c r="D598" s="827"/>
      <c r="E598" s="827"/>
      <c r="F598" s="827"/>
      <c r="G598" s="827"/>
      <c r="H598" s="827"/>
    </row>
    <row r="599" spans="1:8">
      <c r="A599" s="827"/>
      <c r="B599" s="827"/>
      <c r="C599" s="827"/>
      <c r="D599" s="827"/>
      <c r="E599" s="827"/>
      <c r="F599" s="827"/>
      <c r="G599" s="827"/>
      <c r="H599" s="827"/>
    </row>
    <row r="600" spans="1:8">
      <c r="A600" s="827"/>
      <c r="B600" s="827"/>
      <c r="C600" s="827"/>
      <c r="D600" s="827"/>
      <c r="E600" s="827"/>
      <c r="F600" s="827"/>
      <c r="G600" s="827"/>
      <c r="H600" s="827"/>
    </row>
    <row r="601" spans="1:8">
      <c r="A601" s="827"/>
      <c r="B601" s="827"/>
      <c r="C601" s="827"/>
      <c r="D601" s="827"/>
      <c r="E601" s="827"/>
      <c r="F601" s="827"/>
      <c r="G601" s="827"/>
      <c r="H601" s="827"/>
    </row>
    <row r="602" spans="1:8">
      <c r="A602" s="827"/>
      <c r="B602" s="827"/>
      <c r="C602" s="827"/>
      <c r="D602" s="827"/>
      <c r="E602" s="827"/>
      <c r="F602" s="827"/>
      <c r="G602" s="827"/>
      <c r="H602" s="827"/>
    </row>
    <row r="603" spans="1:8">
      <c r="A603" s="827"/>
      <c r="B603" s="827"/>
      <c r="C603" s="827"/>
      <c r="D603" s="827"/>
      <c r="E603" s="827"/>
      <c r="F603" s="827"/>
      <c r="G603" s="827"/>
      <c r="H603" s="827"/>
    </row>
    <row r="604" spans="1:8">
      <c r="A604" s="827"/>
      <c r="B604" s="827"/>
      <c r="C604" s="827"/>
      <c r="D604" s="827"/>
      <c r="E604" s="827"/>
      <c r="F604" s="827"/>
      <c r="G604" s="827"/>
      <c r="H604" s="827"/>
    </row>
    <row r="605" spans="1:8">
      <c r="A605" s="827"/>
      <c r="B605" s="827"/>
      <c r="C605" s="827"/>
      <c r="D605" s="827"/>
      <c r="E605" s="827"/>
      <c r="F605" s="827"/>
      <c r="G605" s="827"/>
      <c r="H605" s="827"/>
    </row>
    <row r="606" spans="1:8">
      <c r="A606" s="827"/>
      <c r="B606" s="827"/>
      <c r="C606" s="827"/>
      <c r="D606" s="827"/>
      <c r="E606" s="827"/>
      <c r="F606" s="827"/>
      <c r="G606" s="827"/>
      <c r="H606" s="827"/>
    </row>
    <row r="607" spans="1:8">
      <c r="A607" s="827"/>
      <c r="B607" s="827"/>
      <c r="C607" s="827"/>
      <c r="D607" s="827"/>
      <c r="E607" s="827"/>
      <c r="F607" s="827"/>
      <c r="G607" s="827"/>
      <c r="H607" s="827"/>
    </row>
    <row r="608" spans="1:8">
      <c r="A608" s="827"/>
      <c r="B608" s="827"/>
      <c r="C608" s="827"/>
      <c r="D608" s="827"/>
      <c r="E608" s="827"/>
      <c r="F608" s="827"/>
      <c r="G608" s="827"/>
      <c r="H608" s="827"/>
    </row>
    <row r="609" spans="1:8">
      <c r="A609" s="827"/>
      <c r="B609" s="827"/>
      <c r="C609" s="827"/>
      <c r="D609" s="827"/>
      <c r="E609" s="827"/>
      <c r="F609" s="827"/>
      <c r="G609" s="827"/>
      <c r="H609" s="827"/>
    </row>
    <row r="610" spans="1:8">
      <c r="A610" s="827"/>
      <c r="B610" s="827"/>
      <c r="C610" s="827"/>
      <c r="D610" s="827"/>
      <c r="E610" s="827"/>
      <c r="F610" s="827"/>
      <c r="G610" s="827"/>
      <c r="H610" s="827"/>
    </row>
    <row r="611" spans="1:8">
      <c r="A611" s="827"/>
      <c r="B611" s="827"/>
      <c r="C611" s="827"/>
      <c r="D611" s="827"/>
      <c r="E611" s="827"/>
      <c r="F611" s="827"/>
      <c r="G611" s="827"/>
      <c r="H611" s="827"/>
    </row>
    <row r="612" spans="1:8">
      <c r="A612" s="827"/>
      <c r="B612" s="827"/>
      <c r="C612" s="827"/>
      <c r="D612" s="827"/>
      <c r="E612" s="827"/>
      <c r="F612" s="827"/>
      <c r="G612" s="827"/>
      <c r="H612" s="827"/>
    </row>
    <row r="613" spans="1:8">
      <c r="A613" s="827"/>
      <c r="B613" s="827"/>
      <c r="C613" s="827"/>
      <c r="D613" s="827"/>
      <c r="E613" s="827"/>
      <c r="F613" s="827"/>
      <c r="G613" s="827"/>
      <c r="H613" s="827"/>
    </row>
    <row r="614" spans="1:8">
      <c r="A614" s="827"/>
      <c r="B614" s="827"/>
      <c r="C614" s="827"/>
      <c r="D614" s="827"/>
      <c r="E614" s="827"/>
      <c r="F614" s="827"/>
      <c r="G614" s="827"/>
      <c r="H614" s="827"/>
    </row>
    <row r="615" spans="1:8">
      <c r="A615" s="827"/>
      <c r="B615" s="827"/>
      <c r="C615" s="827"/>
      <c r="D615" s="827"/>
      <c r="E615" s="827"/>
      <c r="F615" s="827"/>
      <c r="G615" s="827"/>
      <c r="H615" s="827"/>
    </row>
    <row r="616" spans="1:8">
      <c r="A616" s="827"/>
      <c r="B616" s="827"/>
      <c r="C616" s="827"/>
      <c r="D616" s="827"/>
      <c r="E616" s="827"/>
      <c r="F616" s="827"/>
      <c r="G616" s="827"/>
      <c r="H616" s="827"/>
    </row>
    <row r="617" spans="1:8">
      <c r="A617" s="827"/>
      <c r="B617" s="827"/>
      <c r="C617" s="827"/>
      <c r="D617" s="827"/>
      <c r="E617" s="827"/>
      <c r="F617" s="827"/>
      <c r="G617" s="827"/>
      <c r="H617" s="827"/>
    </row>
    <row r="618" spans="1:8">
      <c r="A618" s="827"/>
      <c r="B618" s="827"/>
      <c r="C618" s="827"/>
      <c r="D618" s="827"/>
      <c r="E618" s="827"/>
      <c r="F618" s="827"/>
      <c r="G618" s="827"/>
      <c r="H618" s="827"/>
    </row>
    <row r="619" spans="1:8">
      <c r="A619" s="827"/>
      <c r="B619" s="827"/>
      <c r="C619" s="827"/>
      <c r="D619" s="827"/>
      <c r="E619" s="827"/>
      <c r="F619" s="827"/>
      <c r="G619" s="827"/>
      <c r="H619" s="827"/>
    </row>
    <row r="620" spans="1:8">
      <c r="A620" s="827"/>
      <c r="B620" s="827"/>
      <c r="C620" s="827"/>
      <c r="D620" s="827"/>
      <c r="E620" s="827"/>
      <c r="F620" s="827"/>
      <c r="G620" s="827"/>
      <c r="H620" s="827"/>
    </row>
    <row r="621" spans="1:8">
      <c r="A621" s="827"/>
      <c r="B621" s="827"/>
      <c r="C621" s="827"/>
      <c r="D621" s="827"/>
      <c r="E621" s="827"/>
      <c r="F621" s="827"/>
      <c r="G621" s="827"/>
      <c r="H621" s="827"/>
    </row>
    <row r="622" spans="1:8">
      <c r="A622" s="827"/>
      <c r="B622" s="827"/>
      <c r="C622" s="827"/>
      <c r="D622" s="827"/>
      <c r="E622" s="827"/>
      <c r="F622" s="827"/>
      <c r="G622" s="827"/>
      <c r="H622" s="827"/>
    </row>
    <row r="623" spans="1:8">
      <c r="A623" s="827"/>
      <c r="B623" s="827"/>
      <c r="C623" s="827"/>
      <c r="D623" s="827"/>
      <c r="E623" s="827"/>
      <c r="F623" s="827"/>
      <c r="G623" s="827"/>
      <c r="H623" s="827"/>
    </row>
    <row r="624" spans="1:8">
      <c r="A624" s="827"/>
      <c r="B624" s="827"/>
      <c r="C624" s="827"/>
      <c r="D624" s="827"/>
      <c r="E624" s="827"/>
      <c r="F624" s="827"/>
      <c r="G624" s="827"/>
      <c r="H624" s="827"/>
    </row>
    <row r="625" spans="1:8">
      <c r="A625" s="827"/>
      <c r="B625" s="827"/>
      <c r="C625" s="827"/>
      <c r="D625" s="827"/>
      <c r="E625" s="827"/>
      <c r="F625" s="827"/>
      <c r="G625" s="827"/>
      <c r="H625" s="827"/>
    </row>
    <row r="626" spans="1:8">
      <c r="A626" s="827"/>
      <c r="B626" s="827"/>
      <c r="C626" s="827"/>
      <c r="D626" s="827"/>
      <c r="E626" s="827"/>
      <c r="F626" s="827"/>
      <c r="G626" s="827"/>
      <c r="H626" s="827"/>
    </row>
    <row r="627" spans="1:8">
      <c r="A627" s="827"/>
      <c r="B627" s="827"/>
      <c r="C627" s="827"/>
      <c r="D627" s="827"/>
      <c r="E627" s="827"/>
      <c r="F627" s="827"/>
      <c r="G627" s="827"/>
      <c r="H627" s="827"/>
    </row>
    <row r="628" spans="1:8">
      <c r="A628" s="827"/>
      <c r="B628" s="827"/>
      <c r="C628" s="827"/>
      <c r="D628" s="827"/>
      <c r="E628" s="827"/>
      <c r="F628" s="827"/>
      <c r="G628" s="827"/>
      <c r="H628" s="827"/>
    </row>
    <row r="629" spans="1:8">
      <c r="A629" s="827"/>
      <c r="B629" s="827"/>
      <c r="C629" s="827"/>
      <c r="D629" s="827"/>
      <c r="E629" s="827"/>
      <c r="F629" s="827"/>
      <c r="G629" s="827"/>
      <c r="H629" s="827"/>
    </row>
    <row r="630" spans="1:8">
      <c r="A630" s="827"/>
      <c r="B630" s="827"/>
      <c r="C630" s="827"/>
      <c r="D630" s="827"/>
      <c r="E630" s="827"/>
      <c r="F630" s="827"/>
      <c r="G630" s="827"/>
      <c r="H630" s="827"/>
    </row>
    <row r="631" spans="1:8">
      <c r="A631" s="827"/>
      <c r="B631" s="827"/>
      <c r="C631" s="827"/>
      <c r="D631" s="827"/>
      <c r="E631" s="827"/>
      <c r="F631" s="827"/>
      <c r="G631" s="827"/>
      <c r="H631" s="827"/>
    </row>
    <row r="632" spans="1:8">
      <c r="A632" s="827"/>
      <c r="B632" s="827"/>
      <c r="C632" s="827"/>
      <c r="D632" s="827"/>
      <c r="E632" s="827"/>
      <c r="F632" s="827"/>
      <c r="G632" s="827"/>
      <c r="H632" s="827"/>
    </row>
    <row r="633" spans="1:8">
      <c r="A633" s="827"/>
      <c r="B633" s="827"/>
      <c r="C633" s="827"/>
      <c r="D633" s="827"/>
      <c r="E633" s="827"/>
      <c r="F633" s="827"/>
      <c r="G633" s="827"/>
      <c r="H633" s="827"/>
    </row>
    <row r="634" spans="1:8">
      <c r="A634" s="827"/>
      <c r="B634" s="827"/>
      <c r="C634" s="827"/>
      <c r="D634" s="827"/>
      <c r="E634" s="827"/>
      <c r="F634" s="827"/>
      <c r="G634" s="827"/>
      <c r="H634" s="827"/>
    </row>
    <row r="635" spans="1:8">
      <c r="A635" s="827"/>
      <c r="B635" s="827"/>
      <c r="C635" s="827"/>
      <c r="D635" s="827"/>
      <c r="E635" s="827"/>
      <c r="F635" s="827"/>
      <c r="G635" s="827"/>
      <c r="H635" s="827"/>
    </row>
    <row r="636" spans="1:8">
      <c r="A636" s="827"/>
      <c r="B636" s="827"/>
      <c r="C636" s="827"/>
      <c r="D636" s="827"/>
      <c r="E636" s="827"/>
      <c r="F636" s="827"/>
      <c r="G636" s="827"/>
      <c r="H636" s="827"/>
    </row>
    <row r="637" spans="1:8">
      <c r="A637" s="827"/>
      <c r="B637" s="827"/>
      <c r="C637" s="827"/>
      <c r="D637" s="827"/>
      <c r="E637" s="827"/>
      <c r="F637" s="827"/>
      <c r="G637" s="827"/>
      <c r="H637" s="827"/>
    </row>
    <row r="638" spans="1:8">
      <c r="A638" s="827"/>
      <c r="B638" s="827"/>
      <c r="C638" s="827"/>
      <c r="D638" s="827"/>
      <c r="E638" s="827"/>
      <c r="F638" s="827"/>
      <c r="G638" s="827"/>
      <c r="H638" s="827"/>
    </row>
    <row r="639" spans="1:8">
      <c r="A639" s="827"/>
      <c r="B639" s="827"/>
      <c r="C639" s="827"/>
      <c r="D639" s="827"/>
      <c r="E639" s="827"/>
      <c r="F639" s="827"/>
      <c r="G639" s="827"/>
      <c r="H639" s="827"/>
    </row>
    <row r="640" spans="1:8">
      <c r="A640" s="827"/>
      <c r="B640" s="827"/>
      <c r="C640" s="827"/>
      <c r="D640" s="827"/>
      <c r="E640" s="827"/>
      <c r="F640" s="827"/>
      <c r="G640" s="827"/>
      <c r="H640" s="827"/>
    </row>
    <row r="641" spans="1:8">
      <c r="A641" s="827"/>
      <c r="B641" s="827"/>
      <c r="C641" s="827"/>
      <c r="D641" s="827"/>
      <c r="E641" s="827"/>
      <c r="F641" s="827"/>
      <c r="G641" s="827"/>
      <c r="H641" s="827"/>
    </row>
    <row r="642" spans="1:8">
      <c r="A642" s="827"/>
      <c r="B642" s="827"/>
      <c r="C642" s="827"/>
      <c r="D642" s="827"/>
      <c r="E642" s="827"/>
      <c r="F642" s="827"/>
      <c r="G642" s="827"/>
      <c r="H642" s="827"/>
    </row>
    <row r="643" spans="1:8">
      <c r="A643" s="827"/>
      <c r="B643" s="827"/>
      <c r="C643" s="827"/>
      <c r="D643" s="827"/>
      <c r="E643" s="827"/>
      <c r="F643" s="827"/>
      <c r="G643" s="827"/>
      <c r="H643" s="827"/>
    </row>
    <row r="644" spans="1:8">
      <c r="A644" s="827"/>
      <c r="B644" s="827"/>
      <c r="C644" s="827"/>
      <c r="D644" s="827"/>
      <c r="E644" s="827"/>
      <c r="F644" s="827"/>
      <c r="G644" s="827"/>
      <c r="H644" s="827"/>
    </row>
    <row r="645" spans="1:8">
      <c r="A645" s="827"/>
      <c r="B645" s="827"/>
      <c r="C645" s="827"/>
      <c r="D645" s="827"/>
      <c r="E645" s="827"/>
      <c r="F645" s="827"/>
      <c r="G645" s="827"/>
      <c r="H645" s="827"/>
    </row>
    <row r="646" spans="1:8">
      <c r="A646" s="827"/>
      <c r="B646" s="827"/>
      <c r="C646" s="827"/>
      <c r="D646" s="827"/>
      <c r="E646" s="827"/>
      <c r="F646" s="827"/>
      <c r="G646" s="827"/>
      <c r="H646" s="827"/>
    </row>
    <row r="647" spans="1:8">
      <c r="A647" s="827"/>
      <c r="B647" s="827"/>
      <c r="C647" s="827"/>
      <c r="D647" s="827"/>
      <c r="E647" s="827"/>
      <c r="F647" s="827"/>
      <c r="G647" s="827"/>
      <c r="H647" s="827"/>
    </row>
    <row r="648" spans="1:8">
      <c r="A648" s="827"/>
      <c r="B648" s="827"/>
      <c r="C648" s="827"/>
      <c r="D648" s="827"/>
      <c r="E648" s="827"/>
      <c r="F648" s="827"/>
      <c r="G648" s="827"/>
      <c r="H648" s="827"/>
    </row>
    <row r="649" spans="1:8">
      <c r="A649" s="827"/>
      <c r="B649" s="827"/>
      <c r="C649" s="827"/>
      <c r="D649" s="827"/>
      <c r="E649" s="827"/>
      <c r="F649" s="827"/>
      <c r="G649" s="827"/>
      <c r="H649" s="827"/>
    </row>
    <row r="650" spans="1:8">
      <c r="A650" s="827"/>
      <c r="B650" s="827"/>
      <c r="C650" s="827"/>
      <c r="D650" s="827"/>
      <c r="E650" s="827"/>
      <c r="F650" s="827"/>
      <c r="G650" s="827"/>
      <c r="H650" s="827"/>
    </row>
    <row r="651" spans="1:8">
      <c r="A651" s="827"/>
      <c r="B651" s="827"/>
      <c r="C651" s="827"/>
      <c r="D651" s="827"/>
      <c r="E651" s="827"/>
      <c r="F651" s="827"/>
      <c r="G651" s="827"/>
      <c r="H651" s="827"/>
    </row>
    <row r="652" spans="1:8">
      <c r="A652" s="827"/>
      <c r="B652" s="827"/>
      <c r="C652" s="827"/>
      <c r="D652" s="827"/>
      <c r="E652" s="827"/>
      <c r="F652" s="827"/>
      <c r="G652" s="827"/>
      <c r="H652" s="827"/>
    </row>
    <row r="653" spans="1:8">
      <c r="A653" s="827"/>
      <c r="B653" s="827"/>
      <c r="C653" s="827"/>
      <c r="D653" s="827"/>
      <c r="E653" s="827"/>
      <c r="F653" s="827"/>
      <c r="G653" s="827"/>
      <c r="H653" s="827"/>
    </row>
    <row r="654" spans="1:8">
      <c r="A654" s="827"/>
      <c r="B654" s="827"/>
      <c r="C654" s="827"/>
      <c r="D654" s="827"/>
      <c r="E654" s="827"/>
      <c r="F654" s="827"/>
      <c r="G654" s="827"/>
      <c r="H654" s="827"/>
    </row>
    <row r="655" spans="1:8">
      <c r="A655" s="827"/>
      <c r="B655" s="827"/>
      <c r="C655" s="827"/>
      <c r="D655" s="827"/>
      <c r="E655" s="827"/>
      <c r="F655" s="827"/>
      <c r="G655" s="827"/>
      <c r="H655" s="827"/>
    </row>
    <row r="656" spans="1:8">
      <c r="A656" s="827"/>
      <c r="B656" s="827"/>
      <c r="C656" s="827"/>
      <c r="D656" s="827"/>
      <c r="E656" s="827"/>
      <c r="F656" s="827"/>
      <c r="G656" s="827"/>
      <c r="H656" s="827"/>
    </row>
    <row r="657" spans="1:8">
      <c r="A657" s="827"/>
      <c r="B657" s="827"/>
      <c r="C657" s="827"/>
      <c r="D657" s="827"/>
      <c r="E657" s="827"/>
      <c r="F657" s="827"/>
      <c r="G657" s="827"/>
      <c r="H657" s="827"/>
    </row>
    <row r="658" spans="1:8">
      <c r="A658" s="827"/>
      <c r="B658" s="827"/>
      <c r="C658" s="827"/>
      <c r="D658" s="827"/>
      <c r="E658" s="827"/>
      <c r="F658" s="827"/>
      <c r="G658" s="827"/>
      <c r="H658" s="827"/>
    </row>
    <row r="659" spans="1:8">
      <c r="A659" s="827"/>
      <c r="B659" s="827"/>
      <c r="C659" s="827"/>
      <c r="D659" s="827"/>
      <c r="E659" s="827"/>
      <c r="F659" s="827"/>
      <c r="G659" s="827"/>
      <c r="H659" s="827"/>
    </row>
    <row r="660" spans="1:8">
      <c r="A660" s="827"/>
      <c r="B660" s="827"/>
      <c r="C660" s="827"/>
      <c r="D660" s="827"/>
      <c r="E660" s="827"/>
      <c r="F660" s="827"/>
      <c r="G660" s="827"/>
      <c r="H660" s="827"/>
    </row>
    <row r="661" spans="1:8">
      <c r="A661" s="827"/>
      <c r="B661" s="827"/>
      <c r="C661" s="827"/>
      <c r="D661" s="827"/>
      <c r="E661" s="827"/>
      <c r="F661" s="827"/>
      <c r="G661" s="827"/>
      <c r="H661" s="827"/>
    </row>
    <row r="662" spans="1:8">
      <c r="A662" s="827"/>
      <c r="B662" s="827"/>
      <c r="C662" s="827"/>
      <c r="D662" s="827"/>
      <c r="E662" s="827"/>
      <c r="F662" s="827"/>
      <c r="G662" s="827"/>
      <c r="H662" s="827"/>
    </row>
    <row r="663" spans="1:8">
      <c r="A663" s="827"/>
      <c r="B663" s="827"/>
      <c r="C663" s="827"/>
      <c r="D663" s="827"/>
      <c r="E663" s="827"/>
      <c r="F663" s="827"/>
      <c r="G663" s="827"/>
      <c r="H663" s="827"/>
    </row>
    <row r="664" spans="1:8">
      <c r="A664" s="827"/>
      <c r="B664" s="827"/>
      <c r="C664" s="827"/>
      <c r="D664" s="827"/>
      <c r="E664" s="827"/>
      <c r="F664" s="827"/>
      <c r="G664" s="827"/>
      <c r="H664" s="827"/>
    </row>
    <row r="665" spans="1:8">
      <c r="A665" s="827"/>
      <c r="B665" s="827"/>
      <c r="C665" s="827"/>
      <c r="D665" s="827"/>
      <c r="E665" s="827"/>
      <c r="F665" s="827"/>
      <c r="G665" s="827"/>
      <c r="H665" s="827"/>
    </row>
    <row r="666" spans="1:8">
      <c r="A666" s="827"/>
      <c r="B666" s="827"/>
      <c r="C666" s="827"/>
      <c r="D666" s="827"/>
      <c r="E666" s="827"/>
      <c r="F666" s="827"/>
      <c r="G666" s="827"/>
      <c r="H666" s="827"/>
    </row>
    <row r="667" spans="1:8">
      <c r="A667" s="827"/>
      <c r="B667" s="827"/>
      <c r="C667" s="827"/>
      <c r="D667" s="827"/>
      <c r="E667" s="827"/>
      <c r="F667" s="827"/>
      <c r="G667" s="827"/>
      <c r="H667" s="827"/>
    </row>
    <row r="668" spans="1:8">
      <c r="A668" s="827"/>
      <c r="B668" s="827"/>
      <c r="C668" s="827"/>
      <c r="D668" s="827"/>
      <c r="E668" s="827"/>
      <c r="F668" s="827"/>
      <c r="G668" s="827"/>
      <c r="H668" s="827"/>
    </row>
    <row r="669" spans="1:8">
      <c r="A669" s="827"/>
      <c r="B669" s="827"/>
      <c r="C669" s="827"/>
      <c r="D669" s="827"/>
      <c r="E669" s="827"/>
      <c r="F669" s="827"/>
      <c r="G669" s="827"/>
      <c r="H669" s="827"/>
    </row>
    <row r="670" spans="1:8">
      <c r="A670" s="827"/>
      <c r="B670" s="827"/>
      <c r="C670" s="827"/>
      <c r="D670" s="827"/>
      <c r="E670" s="827"/>
      <c r="F670" s="827"/>
      <c r="G670" s="827"/>
      <c r="H670" s="827"/>
    </row>
    <row r="671" spans="1:8">
      <c r="A671" s="827"/>
      <c r="B671" s="827"/>
      <c r="C671" s="827"/>
      <c r="D671" s="827"/>
      <c r="E671" s="827"/>
      <c r="F671" s="827"/>
      <c r="G671" s="827"/>
      <c r="H671" s="827"/>
    </row>
    <row r="672" spans="1:8">
      <c r="A672" s="827"/>
      <c r="B672" s="827"/>
      <c r="C672" s="827"/>
      <c r="D672" s="827"/>
      <c r="E672" s="827"/>
      <c r="F672" s="827"/>
      <c r="G672" s="827"/>
      <c r="H672" s="827"/>
    </row>
    <row r="673" spans="1:8">
      <c r="A673" s="827"/>
      <c r="B673" s="827"/>
      <c r="C673" s="827"/>
      <c r="D673" s="827"/>
      <c r="E673" s="827"/>
      <c r="F673" s="827"/>
      <c r="G673" s="827"/>
      <c r="H673" s="827"/>
    </row>
    <row r="674" spans="1:8">
      <c r="A674" s="827"/>
      <c r="B674" s="827"/>
      <c r="C674" s="827"/>
      <c r="D674" s="827"/>
      <c r="E674" s="827"/>
      <c r="F674" s="827"/>
      <c r="G674" s="827"/>
      <c r="H674" s="827"/>
    </row>
    <row r="675" spans="1:8">
      <c r="A675" s="827"/>
      <c r="B675" s="827"/>
      <c r="C675" s="827"/>
      <c r="D675" s="827"/>
      <c r="E675" s="827"/>
      <c r="F675" s="827"/>
      <c r="G675" s="827"/>
      <c r="H675" s="827"/>
    </row>
    <row r="676" spans="1:8">
      <c r="A676" s="827"/>
      <c r="B676" s="827"/>
      <c r="C676" s="827"/>
      <c r="D676" s="827"/>
      <c r="E676" s="827"/>
      <c r="F676" s="827"/>
      <c r="G676" s="827"/>
      <c r="H676" s="827"/>
    </row>
    <row r="677" spans="1:8">
      <c r="A677" s="827"/>
      <c r="B677" s="827"/>
      <c r="C677" s="827"/>
      <c r="D677" s="827"/>
      <c r="E677" s="827"/>
      <c r="F677" s="827"/>
      <c r="G677" s="827"/>
      <c r="H677" s="827"/>
    </row>
    <row r="678" spans="1:8">
      <c r="A678" s="827"/>
      <c r="B678" s="827"/>
      <c r="C678" s="827"/>
      <c r="D678" s="827"/>
      <c r="E678" s="827"/>
      <c r="F678" s="827"/>
      <c r="G678" s="827"/>
      <c r="H678" s="827"/>
    </row>
    <row r="679" spans="1:8">
      <c r="A679" s="827"/>
      <c r="B679" s="827"/>
      <c r="C679" s="827"/>
      <c r="D679" s="827"/>
      <c r="E679" s="827"/>
      <c r="F679" s="827"/>
      <c r="G679" s="827"/>
      <c r="H679" s="827"/>
    </row>
    <row r="680" spans="1:8">
      <c r="A680" s="827"/>
      <c r="B680" s="827"/>
      <c r="C680" s="827"/>
      <c r="D680" s="827"/>
      <c r="E680" s="827"/>
      <c r="F680" s="827"/>
      <c r="G680" s="827"/>
      <c r="H680" s="827"/>
    </row>
    <row r="681" spans="1:8">
      <c r="A681" s="827"/>
      <c r="B681" s="827"/>
      <c r="C681" s="827"/>
      <c r="D681" s="827"/>
      <c r="E681" s="827"/>
      <c r="F681" s="827"/>
      <c r="G681" s="827"/>
      <c r="H681" s="827"/>
    </row>
    <row r="682" spans="1:8">
      <c r="A682" s="827"/>
      <c r="B682" s="827"/>
      <c r="C682" s="827"/>
      <c r="D682" s="827"/>
      <c r="E682" s="827"/>
      <c r="F682" s="827"/>
      <c r="G682" s="827"/>
      <c r="H682" s="827"/>
    </row>
    <row r="683" spans="1:8">
      <c r="A683" s="827"/>
      <c r="B683" s="827"/>
      <c r="C683" s="827"/>
      <c r="D683" s="827"/>
      <c r="E683" s="827"/>
      <c r="F683" s="827"/>
      <c r="G683" s="827"/>
      <c r="H683" s="827"/>
    </row>
    <row r="684" spans="1:8">
      <c r="A684" s="827"/>
      <c r="B684" s="827"/>
      <c r="C684" s="827"/>
      <c r="D684" s="827"/>
      <c r="E684" s="827"/>
      <c r="F684" s="827"/>
      <c r="G684" s="827"/>
      <c r="H684" s="827"/>
    </row>
    <row r="685" spans="1:8">
      <c r="A685" s="827"/>
      <c r="B685" s="827"/>
      <c r="C685" s="827"/>
      <c r="D685" s="827"/>
      <c r="E685" s="827"/>
      <c r="F685" s="827"/>
      <c r="G685" s="827"/>
      <c r="H685" s="827"/>
    </row>
    <row r="686" spans="1:8">
      <c r="A686" s="827"/>
      <c r="B686" s="827"/>
      <c r="C686" s="827"/>
      <c r="D686" s="827"/>
      <c r="E686" s="827"/>
      <c r="F686" s="827"/>
      <c r="G686" s="827"/>
      <c r="H686" s="827"/>
    </row>
    <row r="687" spans="1:8">
      <c r="A687" s="827"/>
      <c r="B687" s="827"/>
      <c r="C687" s="827"/>
      <c r="D687" s="827"/>
      <c r="E687" s="827"/>
      <c r="F687" s="827"/>
      <c r="G687" s="827"/>
      <c r="H687" s="827"/>
    </row>
    <row r="688" spans="1:8">
      <c r="A688" s="827"/>
      <c r="B688" s="827"/>
      <c r="C688" s="827"/>
      <c r="D688" s="827"/>
      <c r="E688" s="827"/>
      <c r="F688" s="827"/>
      <c r="G688" s="827"/>
      <c r="H688" s="827"/>
    </row>
    <row r="689" spans="1:8">
      <c r="A689" s="827"/>
      <c r="B689" s="827"/>
      <c r="C689" s="827"/>
      <c r="D689" s="827"/>
      <c r="E689" s="827"/>
      <c r="F689" s="827"/>
      <c r="G689" s="827"/>
      <c r="H689" s="827"/>
    </row>
    <row r="690" spans="1:8">
      <c r="A690" s="827"/>
      <c r="B690" s="827"/>
      <c r="C690" s="827"/>
      <c r="D690" s="827"/>
      <c r="E690" s="827"/>
      <c r="F690" s="827"/>
      <c r="G690" s="827"/>
      <c r="H690" s="827"/>
    </row>
    <row r="691" spans="1:8">
      <c r="A691" s="827"/>
      <c r="B691" s="827"/>
      <c r="C691" s="827"/>
      <c r="D691" s="827"/>
      <c r="E691" s="827"/>
      <c r="F691" s="827"/>
      <c r="G691" s="827"/>
      <c r="H691" s="827"/>
    </row>
    <row r="692" spans="1:8">
      <c r="A692" s="827"/>
      <c r="B692" s="827"/>
      <c r="C692" s="827"/>
      <c r="D692" s="827"/>
      <c r="E692" s="827"/>
      <c r="F692" s="827"/>
      <c r="G692" s="827"/>
      <c r="H692" s="827"/>
    </row>
    <row r="693" spans="1:8">
      <c r="A693" s="827"/>
      <c r="B693" s="827"/>
      <c r="C693" s="827"/>
      <c r="D693" s="827"/>
      <c r="E693" s="827"/>
      <c r="F693" s="827"/>
      <c r="G693" s="827"/>
      <c r="H693" s="827"/>
    </row>
    <row r="694" spans="1:8">
      <c r="A694" s="827"/>
      <c r="B694" s="827"/>
      <c r="C694" s="827"/>
      <c r="D694" s="827"/>
      <c r="E694" s="827"/>
      <c r="F694" s="827"/>
      <c r="G694" s="827"/>
      <c r="H694" s="827"/>
    </row>
    <row r="695" spans="1:8">
      <c r="A695" s="827"/>
      <c r="B695" s="827"/>
      <c r="C695" s="827"/>
      <c r="D695" s="827"/>
      <c r="E695" s="827"/>
      <c r="F695" s="827"/>
      <c r="G695" s="827"/>
      <c r="H695" s="827"/>
    </row>
    <row r="696" spans="1:8">
      <c r="A696" s="827"/>
      <c r="B696" s="827"/>
      <c r="C696" s="827"/>
      <c r="D696" s="827"/>
      <c r="E696" s="827"/>
      <c r="F696" s="827"/>
      <c r="G696" s="827"/>
      <c r="H696" s="827"/>
    </row>
    <row r="697" spans="1:8">
      <c r="A697" s="827"/>
      <c r="B697" s="827"/>
      <c r="C697" s="827"/>
      <c r="D697" s="827"/>
      <c r="E697" s="827"/>
      <c r="F697" s="827"/>
      <c r="G697" s="827"/>
      <c r="H697" s="827"/>
    </row>
    <row r="698" spans="1:8">
      <c r="A698" s="827"/>
      <c r="B698" s="827"/>
      <c r="C698" s="827"/>
      <c r="D698" s="827"/>
      <c r="E698" s="827"/>
      <c r="F698" s="827"/>
      <c r="G698" s="827"/>
      <c r="H698" s="827"/>
    </row>
    <row r="699" spans="1:8">
      <c r="A699" s="827"/>
      <c r="B699" s="827"/>
      <c r="C699" s="827"/>
      <c r="D699" s="827"/>
      <c r="E699" s="827"/>
      <c r="F699" s="827"/>
      <c r="G699" s="827"/>
      <c r="H699" s="827"/>
    </row>
    <row r="700" spans="1:8">
      <c r="A700" s="827"/>
      <c r="B700" s="827"/>
      <c r="C700" s="827"/>
      <c r="D700" s="827"/>
      <c r="E700" s="827"/>
      <c r="F700" s="827"/>
      <c r="G700" s="827"/>
      <c r="H700" s="827"/>
    </row>
    <row r="701" spans="1:8">
      <c r="A701" s="827"/>
      <c r="B701" s="827"/>
      <c r="C701" s="827"/>
      <c r="D701" s="827"/>
      <c r="E701" s="827"/>
      <c r="F701" s="827"/>
      <c r="G701" s="827"/>
      <c r="H701" s="827"/>
    </row>
    <row r="702" spans="1:8">
      <c r="A702" s="827"/>
      <c r="B702" s="827"/>
      <c r="C702" s="827"/>
      <c r="D702" s="827"/>
      <c r="E702" s="827"/>
      <c r="F702" s="827"/>
      <c r="G702" s="827"/>
      <c r="H702" s="827"/>
    </row>
    <row r="703" spans="1:8">
      <c r="A703" s="827"/>
      <c r="B703" s="827"/>
      <c r="C703" s="827"/>
      <c r="D703" s="827"/>
      <c r="E703" s="827"/>
      <c r="F703" s="827"/>
      <c r="G703" s="827"/>
      <c r="H703" s="827"/>
    </row>
    <row r="704" spans="1:8">
      <c r="A704" s="827"/>
      <c r="B704" s="827"/>
      <c r="C704" s="827"/>
      <c r="D704" s="827"/>
      <c r="E704" s="827"/>
      <c r="F704" s="827"/>
      <c r="G704" s="827"/>
      <c r="H704" s="827"/>
    </row>
    <row r="705" spans="1:8">
      <c r="A705" s="827"/>
      <c r="B705" s="827"/>
      <c r="C705" s="827"/>
      <c r="D705" s="827"/>
      <c r="E705" s="827"/>
      <c r="F705" s="827"/>
      <c r="G705" s="827"/>
      <c r="H705" s="827"/>
    </row>
    <row r="706" spans="1:8">
      <c r="A706" s="827"/>
      <c r="B706" s="827"/>
      <c r="C706" s="827"/>
      <c r="D706" s="827"/>
      <c r="E706" s="827"/>
      <c r="F706" s="827"/>
      <c r="G706" s="827"/>
      <c r="H706" s="827"/>
    </row>
    <row r="707" spans="1:8">
      <c r="A707" s="827"/>
      <c r="B707" s="827"/>
      <c r="C707" s="827"/>
      <c r="D707" s="827"/>
      <c r="E707" s="827"/>
      <c r="F707" s="827"/>
      <c r="G707" s="827"/>
      <c r="H707" s="827"/>
    </row>
    <row r="708" spans="1:8">
      <c r="A708" s="827"/>
      <c r="B708" s="827"/>
      <c r="C708" s="827"/>
      <c r="D708" s="827"/>
      <c r="E708" s="827"/>
      <c r="F708" s="827"/>
      <c r="G708" s="827"/>
      <c r="H708" s="827"/>
    </row>
    <row r="709" spans="1:8">
      <c r="A709" s="827"/>
      <c r="B709" s="827"/>
      <c r="C709" s="827"/>
      <c r="D709" s="827"/>
      <c r="E709" s="827"/>
      <c r="F709" s="827"/>
      <c r="G709" s="827"/>
      <c r="H709" s="827"/>
    </row>
    <row r="710" spans="1:8">
      <c r="A710" s="827"/>
      <c r="B710" s="827"/>
      <c r="C710" s="827"/>
      <c r="D710" s="827"/>
      <c r="E710" s="827"/>
      <c r="F710" s="827"/>
      <c r="G710" s="827"/>
      <c r="H710" s="827"/>
    </row>
    <row r="711" spans="1:8">
      <c r="A711" s="827"/>
      <c r="B711" s="827"/>
      <c r="C711" s="827"/>
      <c r="D711" s="827"/>
      <c r="E711" s="827"/>
      <c r="F711" s="827"/>
      <c r="G711" s="827"/>
      <c r="H711" s="827"/>
    </row>
    <row r="712" spans="1:8">
      <c r="A712" s="827"/>
      <c r="B712" s="827"/>
      <c r="C712" s="827"/>
      <c r="D712" s="827"/>
      <c r="E712" s="827"/>
      <c r="F712" s="827"/>
      <c r="G712" s="827"/>
      <c r="H712" s="827"/>
    </row>
    <row r="713" spans="1:8">
      <c r="A713" s="827"/>
      <c r="B713" s="827"/>
      <c r="C713" s="827"/>
      <c r="D713" s="827"/>
      <c r="E713" s="827"/>
      <c r="F713" s="827"/>
      <c r="G713" s="827"/>
      <c r="H713" s="827"/>
    </row>
    <row r="714" spans="1:8">
      <c r="A714" s="827"/>
      <c r="B714" s="827"/>
      <c r="C714" s="827"/>
      <c r="D714" s="827"/>
      <c r="E714" s="827"/>
      <c r="F714" s="827"/>
      <c r="G714" s="827"/>
      <c r="H714" s="827"/>
    </row>
    <row r="715" spans="1:8">
      <c r="A715" s="827"/>
      <c r="B715" s="827"/>
      <c r="C715" s="827"/>
      <c r="D715" s="827"/>
      <c r="E715" s="827"/>
      <c r="F715" s="827"/>
      <c r="G715" s="827"/>
      <c r="H715" s="827"/>
    </row>
    <row r="716" spans="1:8">
      <c r="A716" s="827"/>
      <c r="B716" s="827"/>
      <c r="C716" s="827"/>
      <c r="D716" s="827"/>
      <c r="E716" s="827"/>
      <c r="F716" s="827"/>
      <c r="G716" s="827"/>
      <c r="H716" s="827"/>
    </row>
    <row r="717" spans="1:8">
      <c r="A717" s="827"/>
      <c r="B717" s="827"/>
      <c r="C717" s="827"/>
      <c r="D717" s="827"/>
      <c r="E717" s="827"/>
      <c r="F717" s="827"/>
      <c r="G717" s="827"/>
      <c r="H717" s="827"/>
    </row>
    <row r="718" spans="1:8">
      <c r="A718" s="827"/>
      <c r="B718" s="827"/>
      <c r="C718" s="827"/>
      <c r="D718" s="827"/>
      <c r="E718" s="827"/>
      <c r="F718" s="827"/>
      <c r="G718" s="827"/>
      <c r="H718" s="827"/>
    </row>
    <row r="719" spans="1:8">
      <c r="A719" s="827"/>
      <c r="B719" s="827"/>
      <c r="C719" s="827"/>
      <c r="D719" s="827"/>
      <c r="E719" s="827"/>
      <c r="F719" s="827"/>
      <c r="G719" s="827"/>
      <c r="H719" s="827"/>
    </row>
    <row r="720" spans="1:8">
      <c r="A720" s="827"/>
      <c r="B720" s="827"/>
      <c r="C720" s="827"/>
      <c r="D720" s="827"/>
      <c r="E720" s="827"/>
      <c r="F720" s="827"/>
      <c r="G720" s="827"/>
      <c r="H720" s="827"/>
    </row>
    <row r="721" spans="1:8">
      <c r="A721" s="827"/>
      <c r="B721" s="827"/>
      <c r="C721" s="827"/>
      <c r="D721" s="827"/>
      <c r="E721" s="827"/>
      <c r="F721" s="827"/>
      <c r="G721" s="827"/>
      <c r="H721" s="827"/>
    </row>
    <row r="722" spans="1:8">
      <c r="A722" s="827"/>
      <c r="B722" s="827"/>
      <c r="C722" s="827"/>
      <c r="D722" s="827"/>
      <c r="E722" s="827"/>
      <c r="F722" s="827"/>
      <c r="G722" s="827"/>
      <c r="H722" s="827"/>
    </row>
    <row r="723" spans="1:8">
      <c r="A723" s="827"/>
      <c r="B723" s="827"/>
      <c r="C723" s="827"/>
      <c r="D723" s="827"/>
      <c r="E723" s="827"/>
      <c r="F723" s="827"/>
      <c r="G723" s="827"/>
      <c r="H723" s="827"/>
    </row>
    <row r="724" spans="1:8">
      <c r="A724" s="827"/>
      <c r="B724" s="827"/>
      <c r="C724" s="827"/>
      <c r="D724" s="827"/>
      <c r="E724" s="827"/>
      <c r="F724" s="827"/>
      <c r="G724" s="827"/>
      <c r="H724" s="827"/>
    </row>
    <row r="725" spans="1:8">
      <c r="A725" s="827"/>
      <c r="B725" s="827"/>
      <c r="C725" s="827"/>
      <c r="D725" s="827"/>
      <c r="E725" s="827"/>
      <c r="F725" s="827"/>
      <c r="G725" s="827"/>
      <c r="H725" s="827"/>
    </row>
    <row r="726" spans="1:8">
      <c r="A726" s="827"/>
      <c r="B726" s="827"/>
      <c r="C726" s="827"/>
      <c r="D726" s="827"/>
      <c r="E726" s="827"/>
      <c r="F726" s="827"/>
      <c r="G726" s="827"/>
      <c r="H726" s="827"/>
    </row>
    <row r="727" spans="1:8">
      <c r="A727" s="827"/>
      <c r="B727" s="827"/>
      <c r="C727" s="827"/>
      <c r="D727" s="827"/>
      <c r="E727" s="827"/>
      <c r="F727" s="827"/>
      <c r="G727" s="827"/>
      <c r="H727" s="827"/>
    </row>
    <row r="728" spans="1:8">
      <c r="A728" s="827"/>
      <c r="B728" s="827"/>
      <c r="C728" s="827"/>
      <c r="D728" s="827"/>
      <c r="E728" s="827"/>
      <c r="F728" s="827"/>
      <c r="G728" s="827"/>
      <c r="H728" s="827"/>
    </row>
    <row r="729" spans="1:8">
      <c r="A729" s="827"/>
      <c r="B729" s="827"/>
      <c r="C729" s="827"/>
      <c r="D729" s="827"/>
      <c r="E729" s="827"/>
      <c r="F729" s="827"/>
      <c r="G729" s="827"/>
      <c r="H729" s="827"/>
    </row>
    <row r="730" spans="1:8">
      <c r="A730" s="827"/>
      <c r="B730" s="827"/>
      <c r="C730" s="827"/>
      <c r="D730" s="827"/>
      <c r="E730" s="827"/>
      <c r="F730" s="827"/>
      <c r="G730" s="827"/>
      <c r="H730" s="827"/>
    </row>
    <row r="731" spans="1:8">
      <c r="A731" s="827"/>
      <c r="B731" s="827"/>
      <c r="C731" s="827"/>
      <c r="D731" s="827"/>
      <c r="E731" s="827"/>
      <c r="F731" s="827"/>
      <c r="G731" s="827"/>
      <c r="H731" s="827"/>
    </row>
    <row r="732" spans="1:8">
      <c r="A732" s="827"/>
      <c r="B732" s="827"/>
      <c r="C732" s="827"/>
      <c r="D732" s="827"/>
      <c r="E732" s="827"/>
      <c r="F732" s="827"/>
      <c r="G732" s="827"/>
      <c r="H732" s="827"/>
    </row>
    <row r="733" spans="1:8">
      <c r="A733" s="827"/>
      <c r="B733" s="827"/>
      <c r="C733" s="827"/>
      <c r="D733" s="827"/>
      <c r="E733" s="827"/>
      <c r="F733" s="827"/>
      <c r="G733" s="827"/>
      <c r="H733" s="827"/>
    </row>
    <row r="734" spans="1:8">
      <c r="A734" s="827"/>
      <c r="B734" s="827"/>
      <c r="C734" s="827"/>
      <c r="D734" s="827"/>
      <c r="E734" s="827"/>
      <c r="F734" s="827"/>
      <c r="G734" s="827"/>
      <c r="H734" s="827"/>
    </row>
    <row r="735" spans="1:8">
      <c r="A735" s="827"/>
      <c r="B735" s="827"/>
      <c r="C735" s="827"/>
      <c r="D735" s="827"/>
      <c r="E735" s="827"/>
      <c r="F735" s="827"/>
      <c r="G735" s="827"/>
      <c r="H735" s="827"/>
    </row>
    <row r="736" spans="1:8">
      <c r="A736" s="827"/>
      <c r="B736" s="827"/>
      <c r="C736" s="827"/>
      <c r="D736" s="827"/>
      <c r="E736" s="827"/>
      <c r="F736" s="827"/>
      <c r="G736" s="827"/>
      <c r="H736" s="827"/>
    </row>
    <row r="737" spans="1:8">
      <c r="A737" s="827"/>
      <c r="B737" s="827"/>
      <c r="C737" s="827"/>
      <c r="D737" s="827"/>
      <c r="E737" s="827"/>
      <c r="F737" s="827"/>
      <c r="G737" s="827"/>
      <c r="H737" s="827"/>
    </row>
    <row r="738" spans="1:8">
      <c r="A738" s="827"/>
      <c r="B738" s="827"/>
      <c r="C738" s="827"/>
      <c r="D738" s="827"/>
      <c r="E738" s="827"/>
      <c r="F738" s="827"/>
      <c r="G738" s="827"/>
      <c r="H738" s="827"/>
    </row>
    <row r="739" spans="1:8">
      <c r="A739" s="827"/>
      <c r="B739" s="827"/>
      <c r="C739" s="827"/>
      <c r="D739" s="827"/>
      <c r="E739" s="827"/>
      <c r="F739" s="827"/>
      <c r="G739" s="827"/>
      <c r="H739" s="827"/>
    </row>
    <row r="740" spans="1:8">
      <c r="A740" s="827"/>
      <c r="B740" s="827"/>
      <c r="C740" s="827"/>
      <c r="D740" s="827"/>
      <c r="E740" s="827"/>
      <c r="F740" s="827"/>
      <c r="G740" s="827"/>
      <c r="H740" s="827"/>
    </row>
    <row r="741" spans="1:8">
      <c r="A741" s="827"/>
      <c r="B741" s="827"/>
      <c r="C741" s="827"/>
      <c r="D741" s="827"/>
      <c r="E741" s="827"/>
      <c r="F741" s="827"/>
      <c r="G741" s="827"/>
      <c r="H741" s="827"/>
    </row>
    <row r="742" spans="1:8">
      <c r="A742" s="827"/>
      <c r="B742" s="827"/>
      <c r="C742" s="827"/>
      <c r="D742" s="827"/>
      <c r="E742" s="827"/>
      <c r="F742" s="827"/>
      <c r="G742" s="827"/>
      <c r="H742" s="827"/>
    </row>
    <row r="743" spans="1:8">
      <c r="A743" s="827"/>
      <c r="B743" s="827"/>
      <c r="C743" s="827"/>
      <c r="D743" s="827"/>
      <c r="E743" s="827"/>
      <c r="F743" s="827"/>
      <c r="G743" s="827"/>
      <c r="H743" s="827"/>
    </row>
    <row r="744" spans="1:8">
      <c r="A744" s="827"/>
      <c r="B744" s="827"/>
      <c r="C744" s="827"/>
      <c r="D744" s="827"/>
      <c r="E744" s="827"/>
      <c r="F744" s="827"/>
      <c r="G744" s="827"/>
      <c r="H744" s="827"/>
    </row>
    <row r="745" spans="1:8">
      <c r="A745" s="827"/>
      <c r="B745" s="827"/>
      <c r="C745" s="827"/>
      <c r="D745" s="827"/>
      <c r="E745" s="827"/>
      <c r="F745" s="827"/>
      <c r="G745" s="827"/>
      <c r="H745" s="827"/>
    </row>
    <row r="746" spans="1:8">
      <c r="A746" s="827"/>
      <c r="B746" s="827"/>
      <c r="C746" s="827"/>
      <c r="D746" s="827"/>
      <c r="E746" s="827"/>
      <c r="F746" s="827"/>
      <c r="G746" s="827"/>
      <c r="H746" s="827"/>
    </row>
    <row r="747" spans="1:8">
      <c r="A747" s="827"/>
      <c r="B747" s="827"/>
      <c r="C747" s="827"/>
      <c r="D747" s="827"/>
      <c r="E747" s="827"/>
      <c r="F747" s="827"/>
      <c r="G747" s="827"/>
      <c r="H747" s="827"/>
    </row>
    <row r="748" spans="1:8">
      <c r="A748" s="827"/>
      <c r="B748" s="827"/>
      <c r="C748" s="827"/>
      <c r="D748" s="827"/>
      <c r="E748" s="827"/>
      <c r="F748" s="827"/>
      <c r="G748" s="827"/>
      <c r="H748" s="827"/>
    </row>
    <row r="749" spans="1:8">
      <c r="A749" s="827"/>
      <c r="B749" s="827"/>
      <c r="C749" s="827"/>
      <c r="D749" s="827"/>
      <c r="E749" s="827"/>
      <c r="F749" s="827"/>
      <c r="G749" s="827"/>
      <c r="H749" s="827"/>
    </row>
    <row r="750" spans="1:8">
      <c r="A750" s="827"/>
      <c r="B750" s="827"/>
      <c r="C750" s="827"/>
      <c r="D750" s="827"/>
      <c r="E750" s="827"/>
      <c r="F750" s="827"/>
      <c r="G750" s="827"/>
      <c r="H750" s="827"/>
    </row>
    <row r="751" spans="1:8">
      <c r="A751" s="827"/>
      <c r="B751" s="827"/>
      <c r="C751" s="827"/>
      <c r="D751" s="827"/>
      <c r="E751" s="827"/>
      <c r="F751" s="827"/>
      <c r="G751" s="827"/>
      <c r="H751" s="827"/>
    </row>
    <row r="752" spans="1:8">
      <c r="A752" s="827"/>
      <c r="B752" s="827"/>
      <c r="C752" s="827"/>
      <c r="D752" s="827"/>
      <c r="E752" s="827"/>
      <c r="F752" s="827"/>
      <c r="G752" s="827"/>
      <c r="H752" s="827"/>
    </row>
    <row r="753" spans="1:8">
      <c r="A753" s="827"/>
      <c r="B753" s="827"/>
      <c r="C753" s="827"/>
      <c r="D753" s="827"/>
      <c r="E753" s="827"/>
      <c r="F753" s="827"/>
      <c r="G753" s="827"/>
      <c r="H753" s="827"/>
    </row>
    <row r="754" spans="1:8">
      <c r="A754" s="827"/>
      <c r="B754" s="827"/>
      <c r="C754" s="827"/>
      <c r="D754" s="827"/>
      <c r="E754" s="827"/>
      <c r="F754" s="827"/>
      <c r="G754" s="827"/>
      <c r="H754" s="827"/>
    </row>
    <row r="755" spans="1:8">
      <c r="A755" s="827"/>
      <c r="B755" s="827"/>
      <c r="C755" s="827"/>
      <c r="D755" s="827"/>
      <c r="E755" s="827"/>
      <c r="F755" s="827"/>
      <c r="G755" s="827"/>
      <c r="H755" s="827"/>
    </row>
    <row r="756" spans="1:8">
      <c r="A756" s="827"/>
      <c r="B756" s="827"/>
      <c r="C756" s="827"/>
      <c r="D756" s="827"/>
      <c r="E756" s="827"/>
      <c r="F756" s="827"/>
      <c r="G756" s="827"/>
      <c r="H756" s="827"/>
    </row>
    <row r="757" spans="1:8">
      <c r="A757" s="827"/>
      <c r="B757" s="827"/>
      <c r="C757" s="827"/>
      <c r="D757" s="827"/>
      <c r="E757" s="827"/>
      <c r="F757" s="827"/>
      <c r="G757" s="827"/>
      <c r="H757" s="827"/>
    </row>
    <row r="758" spans="1:8">
      <c r="A758" s="827"/>
      <c r="B758" s="827"/>
      <c r="C758" s="827"/>
      <c r="D758" s="827"/>
      <c r="E758" s="827"/>
      <c r="F758" s="827"/>
      <c r="G758" s="827"/>
      <c r="H758" s="827"/>
    </row>
    <row r="759" spans="1:8">
      <c r="A759" s="827"/>
      <c r="B759" s="827"/>
      <c r="C759" s="827"/>
      <c r="D759" s="827"/>
      <c r="E759" s="827"/>
      <c r="F759" s="827"/>
      <c r="G759" s="827"/>
      <c r="H759" s="827"/>
    </row>
    <row r="760" spans="1:8">
      <c r="A760" s="827"/>
      <c r="B760" s="827"/>
      <c r="C760" s="827"/>
      <c r="D760" s="827"/>
      <c r="E760" s="827"/>
      <c r="F760" s="827"/>
      <c r="G760" s="827"/>
      <c r="H760" s="827"/>
    </row>
    <row r="761" spans="1:8">
      <c r="A761" s="827"/>
      <c r="B761" s="827"/>
      <c r="C761" s="827"/>
      <c r="D761" s="827"/>
      <c r="E761" s="827"/>
      <c r="F761" s="827"/>
      <c r="G761" s="827"/>
      <c r="H761" s="827"/>
    </row>
    <row r="762" spans="1:8">
      <c r="A762" s="827"/>
      <c r="B762" s="827"/>
      <c r="C762" s="827"/>
      <c r="D762" s="827"/>
      <c r="E762" s="827"/>
      <c r="F762" s="827"/>
      <c r="G762" s="827"/>
      <c r="H762" s="827"/>
    </row>
    <row r="763" spans="1:8">
      <c r="A763" s="827"/>
      <c r="B763" s="827"/>
      <c r="C763" s="827"/>
      <c r="D763" s="827"/>
      <c r="E763" s="827"/>
      <c r="F763" s="827"/>
      <c r="G763" s="827"/>
      <c r="H763" s="827"/>
    </row>
    <row r="764" spans="1:8">
      <c r="A764" s="827"/>
      <c r="B764" s="827"/>
      <c r="C764" s="827"/>
      <c r="D764" s="827"/>
      <c r="E764" s="827"/>
      <c r="F764" s="827"/>
      <c r="G764" s="827"/>
      <c r="H764" s="827"/>
    </row>
    <row r="765" spans="1:8">
      <c r="A765" s="827"/>
      <c r="B765" s="827"/>
      <c r="C765" s="827"/>
      <c r="D765" s="827"/>
      <c r="E765" s="827"/>
      <c r="F765" s="827"/>
      <c r="G765" s="827"/>
      <c r="H765" s="827"/>
    </row>
    <row r="766" spans="1:8">
      <c r="A766" s="827"/>
      <c r="B766" s="827"/>
      <c r="C766" s="827"/>
      <c r="D766" s="827"/>
      <c r="E766" s="827"/>
      <c r="F766" s="827"/>
      <c r="G766" s="827"/>
      <c r="H766" s="827"/>
    </row>
    <row r="767" spans="1:8">
      <c r="A767" s="827"/>
      <c r="B767" s="827"/>
      <c r="C767" s="827"/>
      <c r="D767" s="827"/>
      <c r="E767" s="827"/>
      <c r="F767" s="827"/>
      <c r="G767" s="827"/>
      <c r="H767" s="827"/>
    </row>
    <row r="768" spans="1:8">
      <c r="A768" s="827"/>
      <c r="B768" s="827"/>
      <c r="C768" s="827"/>
      <c r="D768" s="827"/>
      <c r="E768" s="827"/>
      <c r="F768" s="827"/>
      <c r="G768" s="827"/>
      <c r="H768" s="827"/>
    </row>
    <row r="769" spans="1:8">
      <c r="A769" s="827"/>
      <c r="B769" s="827"/>
      <c r="C769" s="827"/>
      <c r="D769" s="827"/>
      <c r="E769" s="827"/>
      <c r="F769" s="827"/>
      <c r="G769" s="827"/>
      <c r="H769" s="827"/>
    </row>
    <row r="770" spans="1:8">
      <c r="A770" s="827"/>
      <c r="B770" s="827"/>
      <c r="C770" s="827"/>
      <c r="D770" s="827"/>
      <c r="E770" s="827"/>
      <c r="F770" s="827"/>
      <c r="G770" s="827"/>
      <c r="H770" s="827"/>
    </row>
    <row r="771" spans="1:8">
      <c r="A771" s="827"/>
      <c r="B771" s="827"/>
      <c r="C771" s="827"/>
      <c r="D771" s="827"/>
      <c r="E771" s="827"/>
      <c r="F771" s="827"/>
      <c r="G771" s="827"/>
      <c r="H771" s="827"/>
    </row>
    <row r="772" spans="1:8">
      <c r="A772" s="827"/>
      <c r="B772" s="827"/>
      <c r="C772" s="827"/>
      <c r="D772" s="827"/>
      <c r="E772" s="827"/>
      <c r="F772" s="827"/>
      <c r="G772" s="827"/>
      <c r="H772" s="827"/>
    </row>
    <row r="773" spans="1:8">
      <c r="A773" s="827"/>
      <c r="B773" s="827"/>
      <c r="C773" s="827"/>
      <c r="D773" s="827"/>
      <c r="E773" s="827"/>
      <c r="F773" s="827"/>
      <c r="G773" s="827"/>
      <c r="H773" s="827"/>
    </row>
    <row r="774" spans="1:8">
      <c r="A774" s="827"/>
      <c r="B774" s="827"/>
      <c r="C774" s="827"/>
      <c r="D774" s="827"/>
      <c r="E774" s="827"/>
      <c r="F774" s="827"/>
      <c r="G774" s="827"/>
      <c r="H774" s="827"/>
    </row>
    <row r="775" spans="1:8">
      <c r="A775" s="827"/>
      <c r="B775" s="827"/>
      <c r="C775" s="827"/>
      <c r="D775" s="827"/>
      <c r="E775" s="827"/>
      <c r="F775" s="827"/>
      <c r="G775" s="827"/>
      <c r="H775" s="827"/>
    </row>
    <row r="776" spans="1:8">
      <c r="A776" s="827"/>
      <c r="B776" s="827"/>
      <c r="C776" s="827"/>
      <c r="D776" s="827"/>
      <c r="E776" s="827"/>
      <c r="F776" s="827"/>
      <c r="G776" s="827"/>
      <c r="H776" s="827"/>
    </row>
    <row r="777" spans="1:8">
      <c r="A777" s="827"/>
      <c r="B777" s="827"/>
      <c r="C777" s="827"/>
      <c r="D777" s="827"/>
      <c r="E777" s="827"/>
      <c r="F777" s="827"/>
      <c r="G777" s="827"/>
      <c r="H777" s="827"/>
    </row>
    <row r="778" spans="1:8">
      <c r="A778" s="827"/>
      <c r="B778" s="827"/>
      <c r="C778" s="827"/>
      <c r="D778" s="827"/>
      <c r="E778" s="827"/>
      <c r="F778" s="827"/>
      <c r="G778" s="827"/>
      <c r="H778" s="827"/>
    </row>
    <row r="779" spans="1:8">
      <c r="A779" s="827"/>
      <c r="B779" s="827"/>
      <c r="C779" s="827"/>
      <c r="D779" s="827"/>
      <c r="E779" s="827"/>
      <c r="F779" s="827"/>
      <c r="G779" s="827"/>
      <c r="H779" s="827"/>
    </row>
    <row r="780" spans="1:8">
      <c r="A780" s="827"/>
      <c r="B780" s="827"/>
      <c r="C780" s="827"/>
      <c r="D780" s="827"/>
      <c r="E780" s="827"/>
      <c r="F780" s="827"/>
      <c r="G780" s="827"/>
      <c r="H780" s="827"/>
    </row>
    <row r="781" spans="1:8">
      <c r="A781" s="827"/>
      <c r="B781" s="827"/>
      <c r="C781" s="827"/>
      <c r="D781" s="827"/>
      <c r="E781" s="827"/>
      <c r="F781" s="827"/>
      <c r="G781" s="827"/>
      <c r="H781" s="827"/>
    </row>
    <row r="782" spans="1:8">
      <c r="A782" s="827"/>
      <c r="B782" s="827"/>
      <c r="C782" s="827"/>
      <c r="D782" s="827"/>
      <c r="E782" s="827"/>
      <c r="F782" s="827"/>
      <c r="G782" s="827"/>
      <c r="H782" s="827"/>
    </row>
    <row r="783" spans="1:8">
      <c r="A783" s="827"/>
      <c r="B783" s="827"/>
      <c r="C783" s="827"/>
      <c r="D783" s="827"/>
      <c r="E783" s="827"/>
      <c r="F783" s="827"/>
      <c r="G783" s="827"/>
      <c r="H783" s="827"/>
    </row>
    <row r="784" spans="1:8">
      <c r="A784" s="827"/>
      <c r="B784" s="827"/>
      <c r="C784" s="827"/>
      <c r="D784" s="827"/>
      <c r="E784" s="827"/>
      <c r="F784" s="827"/>
      <c r="G784" s="827"/>
      <c r="H784" s="827"/>
    </row>
    <row r="785" spans="1:8">
      <c r="A785" s="827"/>
      <c r="B785" s="827"/>
      <c r="C785" s="827"/>
      <c r="D785" s="827"/>
      <c r="E785" s="827"/>
      <c r="F785" s="827"/>
      <c r="G785" s="827"/>
      <c r="H785" s="827"/>
    </row>
    <row r="786" spans="1:8">
      <c r="A786" s="827"/>
      <c r="B786" s="827"/>
      <c r="C786" s="827"/>
      <c r="D786" s="827"/>
      <c r="E786" s="827"/>
      <c r="F786" s="827"/>
      <c r="G786" s="827"/>
      <c r="H786" s="827"/>
    </row>
    <row r="787" spans="1:8">
      <c r="A787" s="827"/>
      <c r="B787" s="827"/>
      <c r="C787" s="827"/>
      <c r="D787" s="827"/>
      <c r="E787" s="827"/>
      <c r="F787" s="827"/>
      <c r="G787" s="827"/>
      <c r="H787" s="827"/>
    </row>
    <row r="788" spans="1:8">
      <c r="A788" s="827"/>
      <c r="B788" s="827"/>
      <c r="C788" s="827"/>
      <c r="D788" s="827"/>
      <c r="E788" s="827"/>
      <c r="F788" s="827"/>
      <c r="G788" s="827"/>
      <c r="H788" s="827"/>
    </row>
    <row r="789" spans="1:8">
      <c r="A789" s="827"/>
      <c r="B789" s="827"/>
      <c r="C789" s="827"/>
      <c r="D789" s="827"/>
      <c r="E789" s="827"/>
      <c r="F789" s="827"/>
      <c r="G789" s="827"/>
      <c r="H789" s="827"/>
    </row>
    <row r="790" spans="1:8">
      <c r="A790" s="827"/>
      <c r="B790" s="827"/>
      <c r="C790" s="827"/>
      <c r="D790" s="827"/>
      <c r="E790" s="827"/>
      <c r="F790" s="827"/>
      <c r="G790" s="827"/>
      <c r="H790" s="827"/>
    </row>
    <row r="791" spans="1:8">
      <c r="A791" s="827"/>
      <c r="B791" s="827"/>
      <c r="C791" s="827"/>
      <c r="D791" s="827"/>
      <c r="E791" s="827"/>
      <c r="F791" s="827"/>
      <c r="G791" s="827"/>
      <c r="H791" s="827"/>
    </row>
    <row r="792" spans="1:8">
      <c r="A792" s="827"/>
      <c r="B792" s="827"/>
      <c r="C792" s="827"/>
      <c r="D792" s="827"/>
      <c r="E792" s="827"/>
      <c r="F792" s="827"/>
      <c r="G792" s="827"/>
      <c r="H792" s="827"/>
    </row>
    <row r="793" spans="1:8">
      <c r="A793" s="827"/>
      <c r="B793" s="827"/>
      <c r="C793" s="827"/>
      <c r="D793" s="827"/>
      <c r="E793" s="827"/>
      <c r="F793" s="827"/>
      <c r="G793" s="827"/>
      <c r="H793" s="827"/>
    </row>
    <row r="794" spans="1:8">
      <c r="A794" s="827"/>
      <c r="B794" s="827"/>
      <c r="C794" s="827"/>
      <c r="D794" s="827"/>
      <c r="E794" s="827"/>
      <c r="F794" s="827"/>
      <c r="G794" s="827"/>
      <c r="H794" s="827"/>
    </row>
    <row r="795" spans="1:8">
      <c r="A795" s="827"/>
      <c r="B795" s="827"/>
      <c r="C795" s="827"/>
      <c r="D795" s="827"/>
      <c r="E795" s="827"/>
      <c r="F795" s="827"/>
      <c r="G795" s="827"/>
      <c r="H795" s="827"/>
    </row>
    <row r="796" spans="1:8">
      <c r="A796" s="827"/>
      <c r="B796" s="827"/>
      <c r="C796" s="827"/>
      <c r="D796" s="827"/>
      <c r="E796" s="827"/>
      <c r="F796" s="827"/>
      <c r="G796" s="827"/>
      <c r="H796" s="827"/>
    </row>
    <row r="797" spans="1:8">
      <c r="A797" s="827"/>
      <c r="B797" s="827"/>
      <c r="C797" s="827"/>
      <c r="D797" s="827"/>
      <c r="E797" s="827"/>
      <c r="F797" s="827"/>
      <c r="G797" s="827"/>
      <c r="H797" s="827"/>
    </row>
    <row r="798" spans="1:8">
      <c r="A798" s="827"/>
      <c r="B798" s="827"/>
      <c r="C798" s="827"/>
      <c r="D798" s="827"/>
      <c r="E798" s="827"/>
      <c r="F798" s="827"/>
      <c r="G798" s="827"/>
      <c r="H798" s="827"/>
    </row>
    <row r="799" spans="1:8">
      <c r="A799" s="827"/>
      <c r="B799" s="827"/>
      <c r="C799" s="827"/>
      <c r="D799" s="827"/>
      <c r="E799" s="827"/>
      <c r="F799" s="827"/>
      <c r="G799" s="827"/>
      <c r="H799" s="827"/>
    </row>
    <row r="800" spans="1:8">
      <c r="A800" s="827"/>
      <c r="B800" s="827"/>
      <c r="C800" s="827"/>
      <c r="D800" s="827"/>
      <c r="E800" s="827"/>
      <c r="F800" s="827"/>
      <c r="G800" s="827"/>
      <c r="H800" s="827"/>
    </row>
    <row r="801" spans="1:8">
      <c r="A801" s="827"/>
      <c r="B801" s="827"/>
      <c r="C801" s="827"/>
      <c r="D801" s="827"/>
      <c r="E801" s="827"/>
      <c r="F801" s="827"/>
      <c r="G801" s="827"/>
      <c r="H801" s="827"/>
    </row>
    <row r="802" spans="1:8">
      <c r="A802" s="827"/>
      <c r="B802" s="827"/>
      <c r="C802" s="827"/>
      <c r="D802" s="827"/>
      <c r="E802" s="827"/>
      <c r="F802" s="827"/>
      <c r="G802" s="827"/>
      <c r="H802" s="827"/>
    </row>
    <row r="803" spans="1:8">
      <c r="A803" s="827"/>
      <c r="B803" s="827"/>
      <c r="C803" s="827"/>
      <c r="D803" s="827"/>
      <c r="E803" s="827"/>
      <c r="F803" s="827"/>
      <c r="G803" s="827"/>
      <c r="H803" s="827"/>
    </row>
    <row r="804" spans="1:8">
      <c r="A804" s="827"/>
      <c r="B804" s="827"/>
      <c r="C804" s="827"/>
      <c r="D804" s="827"/>
      <c r="E804" s="827"/>
      <c r="F804" s="827"/>
      <c r="G804" s="827"/>
      <c r="H804" s="827"/>
    </row>
    <row r="805" spans="1:8">
      <c r="A805" s="827"/>
      <c r="B805" s="827"/>
      <c r="C805" s="827"/>
      <c r="D805" s="827"/>
      <c r="E805" s="827"/>
      <c r="F805" s="827"/>
      <c r="G805" s="827"/>
      <c r="H805" s="827"/>
    </row>
    <row r="806" spans="1:8">
      <c r="A806" s="827"/>
      <c r="B806" s="827"/>
      <c r="C806" s="827"/>
      <c r="D806" s="827"/>
      <c r="E806" s="827"/>
      <c r="F806" s="827"/>
      <c r="G806" s="827"/>
      <c r="H806" s="827"/>
    </row>
    <row r="807" spans="1:8">
      <c r="A807" s="827"/>
      <c r="B807" s="827"/>
      <c r="C807" s="827"/>
      <c r="D807" s="827"/>
      <c r="E807" s="827"/>
      <c r="F807" s="827"/>
      <c r="G807" s="827"/>
      <c r="H807" s="827"/>
    </row>
    <row r="808" spans="1:8">
      <c r="A808" s="827"/>
      <c r="B808" s="827"/>
      <c r="C808" s="827"/>
      <c r="D808" s="827"/>
      <c r="E808" s="827"/>
      <c r="F808" s="827"/>
      <c r="G808" s="827"/>
      <c r="H808" s="827"/>
    </row>
    <row r="809" spans="1:8">
      <c r="A809" s="827"/>
      <c r="B809" s="827"/>
      <c r="C809" s="827"/>
      <c r="D809" s="827"/>
      <c r="E809" s="827"/>
      <c r="F809" s="827"/>
      <c r="G809" s="827"/>
      <c r="H809" s="827"/>
    </row>
    <row r="810" spans="1:8">
      <c r="A810" s="827"/>
      <c r="B810" s="827"/>
      <c r="C810" s="827"/>
      <c r="D810" s="827"/>
      <c r="E810" s="827"/>
      <c r="F810" s="827"/>
      <c r="G810" s="827"/>
      <c r="H810" s="827"/>
    </row>
    <row r="811" spans="1:8">
      <c r="A811" s="827"/>
      <c r="B811" s="827"/>
      <c r="C811" s="827"/>
      <c r="D811" s="827"/>
      <c r="E811" s="827"/>
      <c r="F811" s="827"/>
      <c r="G811" s="827"/>
      <c r="H811" s="827"/>
    </row>
    <row r="812" spans="1:8">
      <c r="A812" s="827"/>
      <c r="B812" s="827"/>
      <c r="C812" s="827"/>
      <c r="D812" s="827"/>
      <c r="E812" s="827"/>
      <c r="F812" s="827"/>
      <c r="G812" s="827"/>
      <c r="H812" s="827"/>
    </row>
    <row r="813" spans="1:8">
      <c r="A813" s="827"/>
      <c r="B813" s="827"/>
      <c r="C813" s="827"/>
      <c r="D813" s="827"/>
      <c r="E813" s="827"/>
      <c r="F813" s="827"/>
      <c r="G813" s="827"/>
      <c r="H813" s="827"/>
    </row>
    <row r="814" spans="1:8">
      <c r="A814" s="827"/>
      <c r="B814" s="827"/>
      <c r="C814" s="827"/>
      <c r="D814" s="827"/>
      <c r="E814" s="827"/>
      <c r="F814" s="827"/>
      <c r="G814" s="827"/>
      <c r="H814" s="827"/>
    </row>
    <row r="815" spans="1:8">
      <c r="A815" s="827"/>
      <c r="B815" s="827"/>
      <c r="C815" s="827"/>
      <c r="D815" s="827"/>
      <c r="E815" s="827"/>
      <c r="F815" s="827"/>
      <c r="G815" s="827"/>
      <c r="H815" s="827"/>
    </row>
    <row r="816" spans="1:8">
      <c r="A816" s="827"/>
      <c r="B816" s="827"/>
      <c r="C816" s="827"/>
      <c r="D816" s="827"/>
      <c r="E816" s="827"/>
      <c r="F816" s="827"/>
      <c r="G816" s="827"/>
      <c r="H816" s="827"/>
    </row>
    <row r="817" spans="1:8">
      <c r="A817" s="827"/>
      <c r="B817" s="827"/>
      <c r="C817" s="827"/>
      <c r="D817" s="827"/>
      <c r="E817" s="827"/>
      <c r="F817" s="827"/>
      <c r="G817" s="827"/>
      <c r="H817" s="827"/>
    </row>
    <row r="818" spans="1:8">
      <c r="A818" s="827"/>
      <c r="B818" s="827"/>
      <c r="C818" s="827"/>
      <c r="D818" s="827"/>
      <c r="E818" s="827"/>
      <c r="F818" s="827"/>
      <c r="G818" s="827"/>
      <c r="H818" s="827"/>
    </row>
    <row r="819" spans="1:8">
      <c r="A819" s="827"/>
      <c r="B819" s="827"/>
      <c r="C819" s="827"/>
      <c r="D819" s="827"/>
      <c r="E819" s="827"/>
      <c r="F819" s="827"/>
      <c r="G819" s="827"/>
      <c r="H819" s="827"/>
    </row>
    <row r="820" spans="1:8">
      <c r="A820" s="827"/>
      <c r="B820" s="827"/>
      <c r="C820" s="827"/>
      <c r="D820" s="827"/>
      <c r="E820" s="827"/>
      <c r="F820" s="827"/>
      <c r="G820" s="827"/>
      <c r="H820" s="827"/>
    </row>
    <row r="821" spans="1:8">
      <c r="A821" s="827"/>
      <c r="B821" s="827"/>
      <c r="C821" s="827"/>
      <c r="D821" s="827"/>
      <c r="E821" s="827"/>
      <c r="F821" s="827"/>
      <c r="G821" s="827"/>
      <c r="H821" s="827"/>
    </row>
    <row r="822" spans="1:8">
      <c r="A822" s="827"/>
      <c r="B822" s="827"/>
      <c r="C822" s="827"/>
      <c r="D822" s="827"/>
      <c r="E822" s="827"/>
      <c r="F822" s="827"/>
      <c r="G822" s="827"/>
      <c r="H822" s="827"/>
    </row>
    <row r="823" spans="1:8">
      <c r="A823" s="827"/>
      <c r="B823" s="827"/>
      <c r="C823" s="827"/>
      <c r="D823" s="827"/>
      <c r="E823" s="827"/>
      <c r="F823" s="827"/>
      <c r="G823" s="827"/>
      <c r="H823" s="827"/>
    </row>
    <row r="824" spans="1:8">
      <c r="A824" s="827"/>
      <c r="B824" s="827"/>
      <c r="C824" s="827"/>
      <c r="D824" s="827"/>
      <c r="E824" s="827"/>
      <c r="F824" s="827"/>
      <c r="G824" s="827"/>
      <c r="H824" s="827"/>
    </row>
    <row r="825" spans="1:8">
      <c r="A825" s="827"/>
      <c r="B825" s="827"/>
      <c r="C825" s="827"/>
      <c r="D825" s="827"/>
      <c r="E825" s="827"/>
      <c r="F825" s="827"/>
      <c r="G825" s="827"/>
      <c r="H825" s="827"/>
    </row>
    <row r="826" spans="1:8">
      <c r="A826" s="827"/>
      <c r="B826" s="827"/>
      <c r="C826" s="827"/>
      <c r="D826" s="827"/>
      <c r="E826" s="827"/>
      <c r="F826" s="827"/>
      <c r="G826" s="827"/>
      <c r="H826" s="827"/>
    </row>
    <row r="827" spans="1:8">
      <c r="A827" s="827"/>
      <c r="B827" s="827"/>
      <c r="C827" s="827"/>
      <c r="D827" s="827"/>
      <c r="E827" s="827"/>
      <c r="F827" s="827"/>
      <c r="G827" s="827"/>
      <c r="H827" s="827"/>
    </row>
    <row r="828" spans="1:8">
      <c r="A828" s="827"/>
      <c r="B828" s="827"/>
      <c r="C828" s="827"/>
      <c r="D828" s="827"/>
      <c r="E828" s="827"/>
      <c r="F828" s="827"/>
      <c r="G828" s="827"/>
      <c r="H828" s="827"/>
    </row>
    <row r="829" spans="1:8">
      <c r="A829" s="827"/>
      <c r="B829" s="827"/>
      <c r="C829" s="827"/>
      <c r="D829" s="827"/>
      <c r="E829" s="827"/>
      <c r="F829" s="827"/>
      <c r="G829" s="827"/>
      <c r="H829" s="827"/>
    </row>
    <row r="830" spans="1:8">
      <c r="A830" s="827"/>
      <c r="B830" s="827"/>
      <c r="C830" s="827"/>
      <c r="D830" s="827"/>
      <c r="E830" s="827"/>
      <c r="F830" s="827"/>
      <c r="G830" s="827"/>
      <c r="H830" s="827"/>
    </row>
    <row r="831" spans="1:8">
      <c r="A831" s="827"/>
      <c r="B831" s="827"/>
      <c r="C831" s="827"/>
      <c r="D831" s="827"/>
      <c r="E831" s="827"/>
      <c r="F831" s="827"/>
      <c r="G831" s="827"/>
      <c r="H831" s="827"/>
    </row>
    <row r="832" spans="1:8">
      <c r="A832" s="827"/>
      <c r="B832" s="827"/>
      <c r="C832" s="827"/>
      <c r="D832" s="827"/>
      <c r="E832" s="827"/>
      <c r="F832" s="827"/>
      <c r="G832" s="827"/>
      <c r="H832" s="827"/>
    </row>
    <row r="833" spans="1:8">
      <c r="A833" s="827"/>
      <c r="B833" s="827"/>
      <c r="C833" s="827"/>
      <c r="D833" s="827"/>
      <c r="E833" s="827"/>
      <c r="F833" s="827"/>
      <c r="G833" s="827"/>
      <c r="H833" s="827"/>
    </row>
    <row r="834" spans="1:8">
      <c r="A834" s="827"/>
      <c r="B834" s="827"/>
      <c r="C834" s="827"/>
      <c r="D834" s="827"/>
      <c r="E834" s="827"/>
      <c r="F834" s="827"/>
      <c r="G834" s="827"/>
      <c r="H834" s="827"/>
    </row>
    <row r="835" spans="1:8">
      <c r="A835" s="827"/>
      <c r="B835" s="827"/>
      <c r="C835" s="827"/>
      <c r="D835" s="827"/>
      <c r="E835" s="827"/>
      <c r="F835" s="827"/>
      <c r="G835" s="827"/>
      <c r="H835" s="827"/>
    </row>
    <row r="836" spans="1:8">
      <c r="A836" s="827"/>
      <c r="B836" s="827"/>
      <c r="C836" s="827"/>
      <c r="D836" s="827"/>
      <c r="E836" s="827"/>
      <c r="F836" s="827"/>
      <c r="G836" s="827"/>
      <c r="H836" s="827"/>
    </row>
    <row r="837" spans="1:8">
      <c r="A837" s="827"/>
      <c r="B837" s="827"/>
      <c r="C837" s="827"/>
      <c r="D837" s="827"/>
      <c r="E837" s="827"/>
      <c r="F837" s="827"/>
      <c r="G837" s="827"/>
      <c r="H837" s="827"/>
    </row>
    <row r="838" spans="1:8">
      <c r="A838" s="827"/>
      <c r="B838" s="827"/>
      <c r="C838" s="827"/>
      <c r="D838" s="827"/>
      <c r="E838" s="827"/>
      <c r="F838" s="827"/>
      <c r="G838" s="827"/>
      <c r="H838" s="827"/>
    </row>
    <row r="839" spans="1:8">
      <c r="A839" s="827"/>
      <c r="B839" s="827"/>
      <c r="C839" s="827"/>
      <c r="D839" s="827"/>
      <c r="E839" s="827"/>
      <c r="F839" s="827"/>
      <c r="G839" s="827"/>
      <c r="H839" s="827"/>
    </row>
    <row r="840" spans="1:8">
      <c r="A840" s="827"/>
      <c r="B840" s="827"/>
      <c r="C840" s="827"/>
      <c r="D840" s="827"/>
      <c r="E840" s="827"/>
      <c r="F840" s="827"/>
      <c r="G840" s="827"/>
      <c r="H840" s="827"/>
    </row>
    <row r="841" spans="1:8">
      <c r="A841" s="827"/>
      <c r="B841" s="827"/>
      <c r="C841" s="827"/>
      <c r="D841" s="827"/>
      <c r="E841" s="827"/>
      <c r="F841" s="827"/>
      <c r="G841" s="827"/>
      <c r="H841" s="827"/>
    </row>
    <row r="842" spans="1:8">
      <c r="A842" s="827"/>
      <c r="B842" s="827"/>
      <c r="C842" s="827"/>
      <c r="D842" s="827"/>
      <c r="E842" s="827"/>
      <c r="F842" s="827"/>
      <c r="G842" s="827"/>
      <c r="H842" s="827"/>
    </row>
    <row r="843" spans="1:8">
      <c r="A843" s="827"/>
      <c r="B843" s="827"/>
      <c r="C843" s="827"/>
      <c r="D843" s="827"/>
      <c r="E843" s="827"/>
      <c r="F843" s="827"/>
      <c r="G843" s="827"/>
      <c r="H843" s="827"/>
    </row>
    <row r="844" spans="1:8">
      <c r="A844" s="827"/>
      <c r="B844" s="827"/>
      <c r="C844" s="827"/>
      <c r="D844" s="827"/>
      <c r="E844" s="827"/>
      <c r="F844" s="827"/>
      <c r="G844" s="827"/>
      <c r="H844" s="827"/>
    </row>
    <row r="845" spans="1:8">
      <c r="A845" s="827"/>
      <c r="B845" s="827"/>
      <c r="C845" s="827"/>
      <c r="D845" s="827"/>
      <c r="E845" s="827"/>
      <c r="F845" s="827"/>
      <c r="G845" s="827"/>
      <c r="H845" s="827"/>
    </row>
    <row r="846" spans="1:8">
      <c r="A846" s="827"/>
      <c r="B846" s="827"/>
      <c r="C846" s="827"/>
      <c r="D846" s="827"/>
      <c r="E846" s="827"/>
      <c r="F846" s="827"/>
      <c r="G846" s="827"/>
      <c r="H846" s="827"/>
    </row>
    <row r="847" spans="1:8">
      <c r="A847" s="827"/>
      <c r="B847" s="827"/>
      <c r="C847" s="827"/>
      <c r="D847" s="827"/>
      <c r="E847" s="827"/>
      <c r="F847" s="827"/>
      <c r="G847" s="827"/>
      <c r="H847" s="827"/>
    </row>
    <row r="848" spans="1:8">
      <c r="A848" s="827"/>
      <c r="B848" s="827"/>
      <c r="C848" s="827"/>
      <c r="D848" s="827"/>
      <c r="E848" s="827"/>
      <c r="F848" s="827"/>
      <c r="G848" s="827"/>
      <c r="H848" s="827"/>
    </row>
    <row r="849" spans="1:8">
      <c r="A849" s="827"/>
      <c r="B849" s="827"/>
      <c r="C849" s="827"/>
      <c r="D849" s="827"/>
      <c r="E849" s="827"/>
      <c r="F849" s="827"/>
      <c r="G849" s="827"/>
      <c r="H849" s="827"/>
    </row>
    <row r="850" spans="1:8">
      <c r="A850" s="827"/>
      <c r="B850" s="827"/>
      <c r="C850" s="827"/>
      <c r="D850" s="827"/>
      <c r="E850" s="827"/>
      <c r="F850" s="827"/>
      <c r="G850" s="827"/>
      <c r="H850" s="827"/>
    </row>
    <row r="851" spans="1:8">
      <c r="A851" s="827"/>
      <c r="B851" s="827"/>
      <c r="C851" s="827"/>
      <c r="D851" s="827"/>
      <c r="E851" s="827"/>
      <c r="F851" s="827"/>
      <c r="G851" s="827"/>
      <c r="H851" s="827"/>
    </row>
    <row r="852" spans="1:8">
      <c r="A852" s="827"/>
      <c r="B852" s="827"/>
      <c r="C852" s="827"/>
      <c r="D852" s="827"/>
      <c r="E852" s="827"/>
      <c r="F852" s="827"/>
      <c r="G852" s="827"/>
      <c r="H852" s="827"/>
    </row>
    <row r="853" spans="1:8">
      <c r="A853" s="827"/>
      <c r="B853" s="827"/>
      <c r="C853" s="827"/>
      <c r="D853" s="827"/>
      <c r="E853" s="827"/>
      <c r="F853" s="827"/>
      <c r="G853" s="827"/>
      <c r="H853" s="827"/>
    </row>
    <row r="854" spans="1:8">
      <c r="A854" s="827"/>
      <c r="B854" s="827"/>
      <c r="C854" s="827"/>
      <c r="D854" s="827"/>
      <c r="E854" s="827"/>
      <c r="F854" s="827"/>
      <c r="G854" s="827"/>
      <c r="H854" s="827"/>
    </row>
    <row r="855" spans="1:8">
      <c r="A855" s="827"/>
      <c r="B855" s="827"/>
      <c r="C855" s="827"/>
      <c r="D855" s="827"/>
      <c r="E855" s="827"/>
      <c r="F855" s="827"/>
      <c r="G855" s="827"/>
      <c r="H855" s="827"/>
    </row>
    <row r="856" spans="1:8">
      <c r="A856" s="827"/>
      <c r="B856" s="827"/>
      <c r="C856" s="827"/>
      <c r="D856" s="827"/>
      <c r="E856" s="827"/>
      <c r="F856" s="827"/>
      <c r="G856" s="827"/>
      <c r="H856" s="827"/>
    </row>
    <row r="857" spans="1:8">
      <c r="A857" s="827"/>
      <c r="B857" s="827"/>
      <c r="C857" s="827"/>
      <c r="D857" s="827"/>
      <c r="E857" s="827"/>
      <c r="F857" s="827"/>
      <c r="G857" s="827"/>
      <c r="H857" s="827"/>
    </row>
    <row r="858" spans="1:8">
      <c r="A858" s="827"/>
      <c r="B858" s="827"/>
      <c r="C858" s="827"/>
      <c r="D858" s="827"/>
      <c r="E858" s="827"/>
      <c r="F858" s="827"/>
      <c r="G858" s="827"/>
      <c r="H858" s="827"/>
    </row>
    <row r="859" spans="1:8">
      <c r="A859" s="827"/>
      <c r="B859" s="827"/>
      <c r="C859" s="827"/>
      <c r="D859" s="827"/>
      <c r="E859" s="827"/>
      <c r="F859" s="827"/>
      <c r="G859" s="827"/>
      <c r="H859" s="827"/>
    </row>
    <row r="860" spans="1:8">
      <c r="A860" s="827"/>
      <c r="B860" s="827"/>
      <c r="C860" s="827"/>
      <c r="D860" s="827"/>
      <c r="E860" s="827"/>
      <c r="F860" s="827"/>
      <c r="G860" s="827"/>
      <c r="H860" s="827"/>
    </row>
    <row r="861" spans="1:8">
      <c r="A861" s="827"/>
      <c r="B861" s="827"/>
      <c r="C861" s="827"/>
      <c r="D861" s="827"/>
      <c r="E861" s="827"/>
      <c r="F861" s="827"/>
      <c r="G861" s="827"/>
      <c r="H861" s="827"/>
    </row>
    <row r="862" spans="1:8">
      <c r="A862" s="827"/>
      <c r="B862" s="827"/>
      <c r="C862" s="827"/>
      <c r="D862" s="827"/>
      <c r="E862" s="827"/>
      <c r="F862" s="827"/>
      <c r="G862" s="827"/>
      <c r="H862" s="827"/>
    </row>
    <row r="863" spans="1:8">
      <c r="A863" s="827"/>
      <c r="B863" s="827"/>
      <c r="C863" s="827"/>
      <c r="D863" s="827"/>
      <c r="E863" s="827"/>
      <c r="F863" s="827"/>
      <c r="G863" s="827"/>
      <c r="H863" s="827"/>
    </row>
    <row r="864" spans="1:8">
      <c r="A864" s="827"/>
      <c r="B864" s="827"/>
      <c r="C864" s="827"/>
      <c r="D864" s="827"/>
      <c r="E864" s="827"/>
      <c r="F864" s="827"/>
      <c r="G864" s="827"/>
      <c r="H864" s="827"/>
    </row>
    <row r="865" spans="1:8">
      <c r="A865" s="827"/>
      <c r="B865" s="827"/>
      <c r="C865" s="827"/>
      <c r="D865" s="827"/>
      <c r="E865" s="827"/>
      <c r="F865" s="827"/>
      <c r="G865" s="827"/>
      <c r="H865" s="827"/>
    </row>
    <row r="866" spans="1:8">
      <c r="A866" s="827"/>
      <c r="B866" s="827"/>
      <c r="C866" s="827"/>
      <c r="D866" s="827"/>
      <c r="E866" s="827"/>
      <c r="F866" s="827"/>
      <c r="G866" s="827"/>
      <c r="H866" s="827"/>
    </row>
    <row r="867" spans="1:8">
      <c r="A867" s="827"/>
      <c r="B867" s="827"/>
      <c r="C867" s="827"/>
      <c r="D867" s="827"/>
      <c r="E867" s="827"/>
      <c r="F867" s="827"/>
      <c r="G867" s="827"/>
      <c r="H867" s="827"/>
    </row>
    <row r="868" spans="1:8">
      <c r="A868" s="827"/>
      <c r="B868" s="827"/>
      <c r="C868" s="827"/>
      <c r="D868" s="827"/>
      <c r="E868" s="827"/>
      <c r="F868" s="827"/>
      <c r="G868" s="827"/>
      <c r="H868" s="827"/>
    </row>
    <row r="869" spans="1:8">
      <c r="A869" s="827"/>
      <c r="B869" s="827"/>
      <c r="C869" s="827"/>
      <c r="D869" s="827"/>
      <c r="E869" s="827"/>
      <c r="F869" s="827"/>
      <c r="G869" s="827"/>
      <c r="H869" s="827"/>
    </row>
    <row r="870" spans="1:8">
      <c r="A870" s="827"/>
      <c r="B870" s="827"/>
      <c r="C870" s="827"/>
      <c r="D870" s="827"/>
      <c r="E870" s="827"/>
      <c r="F870" s="827"/>
      <c r="G870" s="827"/>
      <c r="H870" s="827"/>
    </row>
    <row r="871" spans="1:8">
      <c r="A871" s="827"/>
      <c r="B871" s="827"/>
      <c r="C871" s="827"/>
      <c r="D871" s="827"/>
      <c r="E871" s="827"/>
      <c r="F871" s="827"/>
      <c r="G871" s="827"/>
      <c r="H871" s="827"/>
    </row>
    <row r="872" spans="1:8">
      <c r="A872" s="827"/>
      <c r="B872" s="827"/>
      <c r="C872" s="827"/>
      <c r="D872" s="827"/>
      <c r="E872" s="827"/>
      <c r="F872" s="827"/>
      <c r="G872" s="827"/>
      <c r="H872" s="827"/>
    </row>
    <row r="873" spans="1:8">
      <c r="A873" s="827"/>
      <c r="B873" s="827"/>
      <c r="C873" s="827"/>
      <c r="D873" s="827"/>
      <c r="E873" s="827"/>
      <c r="F873" s="827"/>
      <c r="G873" s="827"/>
      <c r="H873" s="827"/>
    </row>
    <row r="874" spans="1:8">
      <c r="A874" s="827"/>
      <c r="B874" s="827"/>
      <c r="C874" s="827"/>
      <c r="D874" s="827"/>
      <c r="E874" s="827"/>
      <c r="F874" s="827"/>
      <c r="G874" s="827"/>
      <c r="H874" s="827"/>
    </row>
    <row r="875" spans="1:8">
      <c r="A875" s="827"/>
      <c r="B875" s="827"/>
      <c r="C875" s="827"/>
      <c r="D875" s="827"/>
      <c r="E875" s="827"/>
      <c r="F875" s="827"/>
      <c r="G875" s="827"/>
      <c r="H875" s="827"/>
    </row>
    <row r="876" spans="1:8">
      <c r="A876" s="827"/>
      <c r="B876" s="827"/>
      <c r="C876" s="827"/>
      <c r="D876" s="827"/>
      <c r="E876" s="827"/>
      <c r="F876" s="827"/>
      <c r="G876" s="827"/>
      <c r="H876" s="827"/>
    </row>
    <row r="877" spans="1:8">
      <c r="A877" s="827"/>
      <c r="B877" s="827"/>
      <c r="C877" s="827"/>
      <c r="D877" s="827"/>
      <c r="E877" s="827"/>
      <c r="F877" s="827"/>
      <c r="G877" s="827"/>
      <c r="H877" s="827"/>
    </row>
    <row r="878" spans="1:8">
      <c r="A878" s="827"/>
      <c r="B878" s="827"/>
      <c r="C878" s="827"/>
      <c r="D878" s="827"/>
      <c r="E878" s="827"/>
      <c r="F878" s="827"/>
      <c r="G878" s="827"/>
      <c r="H878" s="827"/>
    </row>
    <row r="879" spans="1:8">
      <c r="A879" s="827"/>
      <c r="B879" s="827"/>
      <c r="C879" s="827"/>
      <c r="D879" s="827"/>
      <c r="E879" s="827"/>
      <c r="F879" s="827"/>
      <c r="G879" s="827"/>
      <c r="H879" s="827"/>
    </row>
    <row r="880" spans="1:8">
      <c r="A880" s="827"/>
      <c r="B880" s="827"/>
      <c r="C880" s="827"/>
      <c r="D880" s="827"/>
      <c r="E880" s="827"/>
      <c r="F880" s="827"/>
      <c r="G880" s="827"/>
      <c r="H880" s="827"/>
    </row>
    <row r="881" spans="1:8">
      <c r="A881" s="827"/>
      <c r="B881" s="827"/>
      <c r="C881" s="827"/>
      <c r="D881" s="827"/>
      <c r="E881" s="827"/>
      <c r="F881" s="827"/>
      <c r="G881" s="827"/>
      <c r="H881" s="827"/>
    </row>
    <row r="882" spans="1:8">
      <c r="A882" s="827"/>
      <c r="B882" s="827"/>
      <c r="C882" s="827"/>
      <c r="D882" s="827"/>
      <c r="E882" s="827"/>
      <c r="F882" s="827"/>
      <c r="G882" s="827"/>
      <c r="H882" s="827"/>
    </row>
    <row r="883" spans="1:8">
      <c r="A883" s="827"/>
      <c r="B883" s="827"/>
      <c r="C883" s="827"/>
      <c r="D883" s="827"/>
      <c r="E883" s="827"/>
      <c r="F883" s="827"/>
      <c r="G883" s="827"/>
      <c r="H883" s="827"/>
    </row>
    <row r="884" spans="1:8">
      <c r="A884" s="827"/>
      <c r="B884" s="827"/>
      <c r="C884" s="827"/>
      <c r="D884" s="827"/>
      <c r="E884" s="827"/>
      <c r="F884" s="827"/>
      <c r="G884" s="827"/>
      <c r="H884" s="827"/>
    </row>
    <row r="885" spans="1:8">
      <c r="A885" s="827"/>
      <c r="B885" s="827"/>
      <c r="C885" s="827"/>
      <c r="D885" s="827"/>
      <c r="E885" s="827"/>
      <c r="F885" s="827"/>
      <c r="G885" s="827"/>
      <c r="H885" s="827"/>
    </row>
    <row r="886" spans="1:8">
      <c r="A886" s="827"/>
      <c r="B886" s="827"/>
      <c r="C886" s="827"/>
      <c r="D886" s="827"/>
      <c r="E886" s="827"/>
      <c r="F886" s="827"/>
      <c r="G886" s="827"/>
      <c r="H886" s="827"/>
    </row>
    <row r="887" spans="1:8">
      <c r="A887" s="827"/>
      <c r="B887" s="827"/>
      <c r="C887" s="827"/>
      <c r="D887" s="827"/>
      <c r="E887" s="827"/>
      <c r="F887" s="827"/>
      <c r="G887" s="827"/>
      <c r="H887" s="827"/>
    </row>
    <row r="888" spans="1:8">
      <c r="A888" s="827"/>
      <c r="B888" s="827"/>
      <c r="C888" s="827"/>
      <c r="D888" s="827"/>
      <c r="E888" s="827"/>
      <c r="F888" s="827"/>
      <c r="G888" s="827"/>
      <c r="H888" s="827"/>
    </row>
    <row r="889" spans="1:8">
      <c r="A889" s="827"/>
      <c r="B889" s="827"/>
      <c r="C889" s="827"/>
      <c r="D889" s="827"/>
      <c r="E889" s="827"/>
      <c r="F889" s="827"/>
      <c r="G889" s="827"/>
      <c r="H889" s="827"/>
    </row>
    <row r="890" spans="1:8">
      <c r="A890" s="827"/>
      <c r="B890" s="827"/>
      <c r="C890" s="827"/>
      <c r="D890" s="827"/>
      <c r="E890" s="827"/>
      <c r="F890" s="827"/>
      <c r="G890" s="827"/>
      <c r="H890" s="827"/>
    </row>
    <row r="891" spans="1:8">
      <c r="A891" s="827"/>
      <c r="B891" s="827"/>
      <c r="C891" s="827"/>
      <c r="D891" s="827"/>
      <c r="E891" s="827"/>
      <c r="F891" s="827"/>
      <c r="G891" s="827"/>
      <c r="H891" s="827"/>
    </row>
    <row r="892" spans="1:8">
      <c r="A892" s="827"/>
      <c r="B892" s="827"/>
      <c r="C892" s="827"/>
      <c r="D892" s="827"/>
      <c r="E892" s="827"/>
      <c r="F892" s="827"/>
      <c r="G892" s="827"/>
      <c r="H892" s="827"/>
    </row>
    <row r="893" spans="1:8">
      <c r="A893" s="827"/>
      <c r="B893" s="827"/>
      <c r="C893" s="827"/>
      <c r="D893" s="827"/>
      <c r="E893" s="827"/>
      <c r="F893" s="827"/>
      <c r="G893" s="827"/>
      <c r="H893" s="827"/>
    </row>
    <row r="894" spans="1:8">
      <c r="A894" s="827"/>
      <c r="B894" s="827"/>
      <c r="C894" s="827"/>
      <c r="D894" s="827"/>
      <c r="E894" s="827"/>
      <c r="F894" s="827"/>
      <c r="G894" s="827"/>
      <c r="H894" s="827"/>
    </row>
    <row r="895" spans="1:8">
      <c r="A895" s="827"/>
      <c r="B895" s="827"/>
      <c r="C895" s="827"/>
      <c r="D895" s="827"/>
      <c r="E895" s="827"/>
      <c r="F895" s="827"/>
      <c r="G895" s="827"/>
      <c r="H895" s="827"/>
    </row>
    <row r="896" spans="1:8">
      <c r="A896" s="827"/>
      <c r="B896" s="827"/>
      <c r="C896" s="827"/>
      <c r="D896" s="827"/>
      <c r="E896" s="827"/>
      <c r="F896" s="827"/>
      <c r="G896" s="827"/>
      <c r="H896" s="827"/>
    </row>
    <row r="897" spans="1:8">
      <c r="A897" s="827"/>
      <c r="B897" s="827"/>
      <c r="C897" s="827"/>
      <c r="D897" s="827"/>
      <c r="E897" s="827"/>
      <c r="F897" s="827"/>
      <c r="G897" s="827"/>
      <c r="H897" s="827"/>
    </row>
    <row r="898" spans="1:8">
      <c r="A898" s="827"/>
      <c r="B898" s="827"/>
      <c r="C898" s="827"/>
      <c r="D898" s="827"/>
      <c r="E898" s="827"/>
      <c r="F898" s="827"/>
      <c r="G898" s="827"/>
      <c r="H898" s="827"/>
    </row>
    <row r="899" spans="1:8">
      <c r="A899" s="827"/>
      <c r="B899" s="827"/>
      <c r="C899" s="827"/>
      <c r="D899" s="827"/>
      <c r="E899" s="827"/>
      <c r="F899" s="827"/>
      <c r="G899" s="827"/>
      <c r="H899" s="827"/>
    </row>
    <row r="900" spans="1:8">
      <c r="A900" s="827"/>
      <c r="B900" s="827"/>
      <c r="C900" s="827"/>
      <c r="D900" s="827"/>
      <c r="E900" s="827"/>
      <c r="F900" s="827"/>
      <c r="G900" s="827"/>
      <c r="H900" s="827"/>
    </row>
    <row r="901" spans="1:8">
      <c r="A901" s="827"/>
      <c r="B901" s="827"/>
      <c r="C901" s="827"/>
      <c r="D901" s="827"/>
      <c r="E901" s="827"/>
      <c r="F901" s="827"/>
      <c r="G901" s="827"/>
      <c r="H901" s="827"/>
    </row>
    <row r="902" spans="1:8">
      <c r="A902" s="827"/>
      <c r="B902" s="827"/>
      <c r="C902" s="827"/>
      <c r="D902" s="827"/>
      <c r="E902" s="827"/>
      <c r="F902" s="827"/>
      <c r="G902" s="827"/>
      <c r="H902" s="827"/>
    </row>
    <row r="903" spans="1:8">
      <c r="A903" s="827"/>
      <c r="B903" s="827"/>
      <c r="C903" s="827"/>
      <c r="D903" s="827"/>
      <c r="E903" s="827"/>
      <c r="F903" s="827"/>
      <c r="G903" s="827"/>
      <c r="H903" s="827"/>
    </row>
    <row r="904" spans="1:8">
      <c r="A904" s="827"/>
      <c r="B904" s="827"/>
      <c r="C904" s="827"/>
      <c r="D904" s="827"/>
      <c r="E904" s="827"/>
      <c r="F904" s="827"/>
      <c r="G904" s="827"/>
      <c r="H904" s="827"/>
    </row>
    <row r="905" spans="1:8">
      <c r="A905" s="827"/>
      <c r="B905" s="827"/>
      <c r="C905" s="827"/>
      <c r="D905" s="827"/>
      <c r="E905" s="827"/>
      <c r="F905" s="827"/>
      <c r="G905" s="827"/>
      <c r="H905" s="827"/>
    </row>
    <row r="906" spans="1:8">
      <c r="A906" s="827"/>
      <c r="B906" s="827"/>
      <c r="C906" s="827"/>
      <c r="D906" s="827"/>
      <c r="E906" s="827"/>
      <c r="F906" s="827"/>
      <c r="G906" s="827"/>
      <c r="H906" s="827"/>
    </row>
    <row r="907" spans="1:8">
      <c r="A907" s="827"/>
      <c r="B907" s="827"/>
      <c r="C907" s="827"/>
      <c r="D907" s="827"/>
      <c r="E907" s="827"/>
      <c r="F907" s="827"/>
      <c r="G907" s="827"/>
      <c r="H907" s="827"/>
    </row>
    <row r="908" spans="1:8">
      <c r="A908" s="827"/>
      <c r="B908" s="827"/>
      <c r="C908" s="827"/>
      <c r="D908" s="827"/>
      <c r="E908" s="827"/>
      <c r="F908" s="827"/>
      <c r="G908" s="827"/>
      <c r="H908" s="827"/>
    </row>
    <row r="909" spans="1:8">
      <c r="A909" s="827"/>
      <c r="B909" s="827"/>
      <c r="C909" s="827"/>
      <c r="D909" s="827"/>
      <c r="E909" s="827"/>
      <c r="F909" s="827"/>
      <c r="G909" s="827"/>
      <c r="H909" s="827"/>
    </row>
    <row r="910" spans="1:8">
      <c r="A910" s="827"/>
      <c r="B910" s="827"/>
      <c r="C910" s="827"/>
      <c r="D910" s="827"/>
      <c r="E910" s="827"/>
      <c r="F910" s="827"/>
      <c r="G910" s="827"/>
      <c r="H910" s="827"/>
    </row>
    <row r="911" spans="1:8">
      <c r="A911" s="827"/>
      <c r="B911" s="827"/>
      <c r="C911" s="827"/>
      <c r="D911" s="827"/>
      <c r="E911" s="827"/>
      <c r="F911" s="827"/>
      <c r="G911" s="827"/>
      <c r="H911" s="827"/>
    </row>
    <row r="912" spans="1:8">
      <c r="A912" s="827"/>
      <c r="B912" s="827"/>
      <c r="C912" s="827"/>
      <c r="D912" s="827"/>
      <c r="E912" s="827"/>
      <c r="F912" s="827"/>
      <c r="G912" s="827"/>
      <c r="H912" s="827"/>
    </row>
    <row r="913" spans="1:8">
      <c r="A913" s="827"/>
      <c r="B913" s="827"/>
      <c r="C913" s="827"/>
      <c r="D913" s="827"/>
      <c r="E913" s="827"/>
      <c r="F913" s="827"/>
      <c r="G913" s="827"/>
      <c r="H913" s="827"/>
    </row>
    <row r="914" spans="1:8">
      <c r="A914" s="827"/>
      <c r="B914" s="827"/>
      <c r="C914" s="827"/>
      <c r="D914" s="827"/>
      <c r="E914" s="827"/>
      <c r="F914" s="827"/>
      <c r="G914" s="827"/>
      <c r="H914" s="827"/>
    </row>
    <row r="915" spans="1:8">
      <c r="A915" s="827"/>
      <c r="B915" s="827"/>
      <c r="C915" s="827"/>
      <c r="D915" s="827"/>
      <c r="E915" s="827"/>
      <c r="F915" s="827"/>
      <c r="G915" s="827"/>
      <c r="H915" s="827"/>
    </row>
    <row r="916" spans="1:8">
      <c r="A916" s="827"/>
      <c r="B916" s="827"/>
      <c r="C916" s="827"/>
      <c r="D916" s="827"/>
      <c r="E916" s="827"/>
      <c r="F916" s="827"/>
      <c r="G916" s="827"/>
      <c r="H916" s="827"/>
    </row>
    <row r="917" spans="1:8">
      <c r="A917" s="827"/>
      <c r="B917" s="827"/>
      <c r="C917" s="827"/>
      <c r="D917" s="827"/>
      <c r="E917" s="827"/>
      <c r="F917" s="827"/>
      <c r="G917" s="827"/>
      <c r="H917" s="827"/>
    </row>
    <row r="918" spans="1:8">
      <c r="A918" s="827"/>
      <c r="B918" s="827"/>
      <c r="C918" s="827"/>
      <c r="D918" s="827"/>
      <c r="E918" s="827"/>
      <c r="F918" s="827"/>
      <c r="G918" s="827"/>
      <c r="H918" s="827"/>
    </row>
    <row r="919" spans="1:8">
      <c r="A919" s="827"/>
      <c r="B919" s="827"/>
      <c r="C919" s="827"/>
      <c r="D919" s="827"/>
      <c r="E919" s="827"/>
      <c r="F919" s="827"/>
      <c r="G919" s="827"/>
      <c r="H919" s="827"/>
    </row>
    <row r="920" spans="1:8">
      <c r="A920" s="827"/>
      <c r="B920" s="827"/>
      <c r="C920" s="827"/>
      <c r="D920" s="827"/>
      <c r="E920" s="827"/>
      <c r="F920" s="827"/>
      <c r="G920" s="827"/>
      <c r="H920" s="827"/>
    </row>
    <row r="921" spans="1:8">
      <c r="A921" s="827"/>
      <c r="B921" s="827"/>
      <c r="C921" s="827"/>
      <c r="D921" s="827"/>
      <c r="E921" s="827"/>
      <c r="F921" s="827"/>
      <c r="G921" s="827"/>
      <c r="H921" s="827"/>
    </row>
    <row r="922" spans="1:8">
      <c r="A922" s="827"/>
      <c r="B922" s="827"/>
      <c r="C922" s="827"/>
      <c r="D922" s="827"/>
      <c r="E922" s="827"/>
      <c r="F922" s="827"/>
      <c r="G922" s="827"/>
      <c r="H922" s="827"/>
    </row>
    <row r="923" spans="1:8">
      <c r="A923" s="827"/>
      <c r="B923" s="827"/>
      <c r="C923" s="827"/>
      <c r="D923" s="827"/>
      <c r="E923" s="827"/>
      <c r="F923" s="827"/>
      <c r="G923" s="827"/>
      <c r="H923" s="827"/>
    </row>
    <row r="924" spans="1:8">
      <c r="A924" s="827"/>
      <c r="B924" s="827"/>
      <c r="C924" s="827"/>
      <c r="D924" s="827"/>
      <c r="E924" s="827"/>
      <c r="F924" s="827"/>
      <c r="G924" s="827"/>
      <c r="H924" s="827"/>
    </row>
    <row r="925" spans="1:8">
      <c r="A925" s="827"/>
      <c r="B925" s="827"/>
      <c r="C925" s="827"/>
      <c r="D925" s="827"/>
      <c r="E925" s="827"/>
      <c r="F925" s="827"/>
      <c r="G925" s="827"/>
      <c r="H925" s="827"/>
    </row>
    <row r="926" spans="1:8">
      <c r="A926" s="827"/>
      <c r="B926" s="827"/>
      <c r="C926" s="827"/>
      <c r="D926" s="827"/>
      <c r="E926" s="827"/>
      <c r="F926" s="827"/>
      <c r="G926" s="827"/>
      <c r="H926" s="827"/>
    </row>
    <row r="927" spans="1:8">
      <c r="A927" s="827"/>
      <c r="B927" s="827"/>
      <c r="C927" s="827"/>
      <c r="D927" s="827"/>
      <c r="E927" s="827"/>
      <c r="F927" s="827"/>
      <c r="G927" s="827"/>
      <c r="H927" s="827"/>
    </row>
    <row r="928" spans="1:8">
      <c r="A928" s="827"/>
      <c r="B928" s="827"/>
      <c r="C928" s="827"/>
      <c r="D928" s="827"/>
      <c r="E928" s="827"/>
      <c r="F928" s="827"/>
      <c r="G928" s="827"/>
      <c r="H928" s="827"/>
    </row>
    <row r="929" spans="1:8">
      <c r="A929" s="827"/>
      <c r="B929" s="827"/>
      <c r="C929" s="827"/>
      <c r="D929" s="827"/>
      <c r="E929" s="827"/>
      <c r="F929" s="827"/>
      <c r="G929" s="827"/>
      <c r="H929" s="827"/>
    </row>
    <row r="930" spans="1:8">
      <c r="A930" s="827"/>
      <c r="B930" s="827"/>
      <c r="C930" s="827"/>
      <c r="D930" s="827"/>
      <c r="E930" s="827"/>
      <c r="F930" s="827"/>
      <c r="G930" s="827"/>
      <c r="H930" s="827"/>
    </row>
    <row r="931" spans="1:8">
      <c r="A931" s="827"/>
      <c r="B931" s="827"/>
      <c r="C931" s="827"/>
      <c r="D931" s="827"/>
      <c r="E931" s="827"/>
      <c r="F931" s="827"/>
      <c r="G931" s="827"/>
      <c r="H931" s="827"/>
    </row>
    <row r="932" spans="1:8">
      <c r="A932" s="827"/>
      <c r="B932" s="827"/>
      <c r="C932" s="827"/>
      <c r="D932" s="827"/>
      <c r="E932" s="827"/>
      <c r="F932" s="827"/>
      <c r="G932" s="827"/>
      <c r="H932" s="827"/>
    </row>
    <row r="933" spans="1:8">
      <c r="A933" s="827"/>
      <c r="B933" s="827"/>
      <c r="C933" s="827"/>
      <c r="D933" s="827"/>
      <c r="E933" s="827"/>
      <c r="F933" s="827"/>
      <c r="G933" s="827"/>
      <c r="H933" s="827"/>
    </row>
    <row r="934" spans="1:8">
      <c r="A934" s="827"/>
      <c r="B934" s="827"/>
      <c r="C934" s="827"/>
      <c r="D934" s="827"/>
      <c r="E934" s="827"/>
      <c r="F934" s="827"/>
      <c r="G934" s="827"/>
      <c r="H934" s="827"/>
    </row>
    <row r="935" spans="1:8">
      <c r="A935" s="827"/>
      <c r="B935" s="827"/>
      <c r="C935" s="827"/>
      <c r="D935" s="827"/>
      <c r="E935" s="827"/>
      <c r="F935" s="827"/>
      <c r="G935" s="827"/>
      <c r="H935" s="827"/>
    </row>
    <row r="936" spans="1:8">
      <c r="A936" s="827"/>
      <c r="B936" s="827"/>
      <c r="C936" s="827"/>
      <c r="D936" s="827"/>
      <c r="E936" s="827"/>
      <c r="F936" s="827"/>
      <c r="G936" s="827"/>
      <c r="H936" s="827"/>
    </row>
    <row r="937" spans="1:8">
      <c r="A937" s="827"/>
      <c r="B937" s="827"/>
      <c r="C937" s="827"/>
      <c r="D937" s="827"/>
      <c r="E937" s="827"/>
      <c r="F937" s="827"/>
      <c r="G937" s="827"/>
      <c r="H937" s="827"/>
    </row>
    <row r="938" spans="1:8">
      <c r="A938" s="827"/>
      <c r="B938" s="827"/>
      <c r="C938" s="827"/>
      <c r="D938" s="827"/>
      <c r="E938" s="827"/>
      <c r="F938" s="827"/>
      <c r="G938" s="827"/>
      <c r="H938" s="827"/>
    </row>
    <row r="939" spans="1:8">
      <c r="A939" s="827"/>
      <c r="B939" s="827"/>
      <c r="C939" s="827"/>
      <c r="D939" s="827"/>
      <c r="E939" s="827"/>
      <c r="F939" s="827"/>
      <c r="G939" s="827"/>
      <c r="H939" s="827"/>
    </row>
    <row r="940" spans="1:8">
      <c r="A940" s="827"/>
      <c r="B940" s="827"/>
      <c r="C940" s="827"/>
      <c r="D940" s="827"/>
      <c r="E940" s="827"/>
      <c r="F940" s="827"/>
      <c r="G940" s="827"/>
      <c r="H940" s="827"/>
    </row>
    <row r="941" spans="1:8">
      <c r="A941" s="827"/>
      <c r="B941" s="827"/>
      <c r="C941" s="827"/>
      <c r="D941" s="827"/>
      <c r="E941" s="827"/>
      <c r="F941" s="827"/>
      <c r="G941" s="827"/>
      <c r="H941" s="827"/>
    </row>
    <row r="942" spans="1:8">
      <c r="A942" s="827"/>
      <c r="B942" s="827"/>
      <c r="C942" s="827"/>
      <c r="D942" s="827"/>
      <c r="E942" s="827"/>
      <c r="F942" s="827"/>
      <c r="G942" s="827"/>
      <c r="H942" s="827"/>
    </row>
    <row r="943" spans="1:8">
      <c r="A943" s="827"/>
      <c r="B943" s="827"/>
      <c r="C943" s="827"/>
      <c r="D943" s="827"/>
      <c r="E943" s="827"/>
      <c r="F943" s="827"/>
      <c r="G943" s="827"/>
      <c r="H943" s="827"/>
    </row>
    <row r="944" spans="1:8">
      <c r="A944" s="827"/>
      <c r="B944" s="827"/>
      <c r="C944" s="827"/>
      <c r="D944" s="827"/>
      <c r="E944" s="827"/>
      <c r="F944" s="827"/>
      <c r="G944" s="827"/>
      <c r="H944" s="827"/>
    </row>
    <row r="945" spans="1:8">
      <c r="A945" s="827"/>
      <c r="B945" s="827"/>
      <c r="C945" s="827"/>
      <c r="D945" s="827"/>
      <c r="E945" s="827"/>
      <c r="F945" s="827"/>
      <c r="G945" s="827"/>
      <c r="H945" s="827"/>
    </row>
    <row r="946" spans="1:8">
      <c r="A946" s="827"/>
      <c r="B946" s="827"/>
      <c r="C946" s="827"/>
      <c r="D946" s="827"/>
      <c r="E946" s="827"/>
      <c r="F946" s="827"/>
      <c r="G946" s="827"/>
      <c r="H946" s="827"/>
    </row>
    <row r="947" spans="1:8">
      <c r="A947" s="827"/>
      <c r="B947" s="827"/>
      <c r="C947" s="827"/>
      <c r="D947" s="827"/>
      <c r="E947" s="827"/>
      <c r="F947" s="827"/>
      <c r="G947" s="827"/>
      <c r="H947" s="827"/>
    </row>
    <row r="948" spans="1:8">
      <c r="A948" s="827"/>
      <c r="B948" s="827"/>
      <c r="C948" s="827"/>
      <c r="D948" s="827"/>
      <c r="E948" s="827"/>
      <c r="F948" s="827"/>
      <c r="G948" s="827"/>
      <c r="H948" s="827"/>
    </row>
    <row r="949" spans="1:8">
      <c r="A949" s="827"/>
      <c r="B949" s="827"/>
      <c r="C949" s="827"/>
      <c r="D949" s="827"/>
      <c r="E949" s="827"/>
      <c r="F949" s="827"/>
      <c r="G949" s="827"/>
      <c r="H949" s="827"/>
    </row>
    <row r="950" spans="1:8">
      <c r="A950" s="827"/>
      <c r="B950" s="827"/>
      <c r="C950" s="827"/>
      <c r="D950" s="827"/>
      <c r="E950" s="827"/>
      <c r="F950" s="827"/>
      <c r="G950" s="827"/>
      <c r="H950" s="827"/>
    </row>
    <row r="951" spans="1:8">
      <c r="A951" s="827"/>
      <c r="B951" s="827"/>
      <c r="C951" s="827"/>
      <c r="D951" s="827"/>
      <c r="E951" s="827"/>
      <c r="F951" s="827"/>
      <c r="G951" s="827"/>
      <c r="H951" s="827"/>
    </row>
    <row r="952" spans="1:8">
      <c r="A952" s="827"/>
      <c r="B952" s="827"/>
      <c r="C952" s="827"/>
      <c r="D952" s="827"/>
      <c r="E952" s="827"/>
      <c r="F952" s="827"/>
      <c r="G952" s="827"/>
      <c r="H952" s="827"/>
    </row>
    <row r="953" spans="1:8">
      <c r="A953" s="827"/>
      <c r="B953" s="827"/>
      <c r="C953" s="827"/>
      <c r="D953" s="827"/>
      <c r="E953" s="827"/>
      <c r="F953" s="827"/>
      <c r="G953" s="827"/>
      <c r="H953" s="827"/>
    </row>
    <row r="954" spans="1:8">
      <c r="A954" s="827"/>
      <c r="B954" s="827"/>
      <c r="C954" s="827"/>
      <c r="D954" s="827"/>
      <c r="E954" s="827"/>
      <c r="F954" s="827"/>
      <c r="G954" s="827"/>
      <c r="H954" s="827"/>
    </row>
    <row r="955" spans="1:8">
      <c r="A955" s="827"/>
      <c r="B955" s="827"/>
      <c r="C955" s="827"/>
      <c r="D955" s="827"/>
      <c r="E955" s="827"/>
      <c r="F955" s="827"/>
      <c r="G955" s="827"/>
      <c r="H955" s="827"/>
    </row>
    <row r="956" spans="1:8">
      <c r="A956" s="827"/>
      <c r="B956" s="827"/>
      <c r="C956" s="827"/>
      <c r="D956" s="827"/>
      <c r="E956" s="827"/>
      <c r="F956" s="827"/>
      <c r="G956" s="827"/>
      <c r="H956" s="827"/>
    </row>
    <row r="957" spans="1:8">
      <c r="A957" s="827"/>
      <c r="B957" s="827"/>
      <c r="C957" s="827"/>
      <c r="D957" s="827"/>
      <c r="E957" s="827"/>
      <c r="F957" s="827"/>
      <c r="G957" s="827"/>
      <c r="H957" s="827"/>
    </row>
    <row r="958" spans="1:8">
      <c r="A958" s="827"/>
      <c r="B958" s="827"/>
      <c r="C958" s="827"/>
      <c r="D958" s="827"/>
      <c r="E958" s="827"/>
      <c r="F958" s="827"/>
      <c r="G958" s="827"/>
      <c r="H958" s="827"/>
    </row>
    <row r="959" spans="1:8">
      <c r="A959" s="827"/>
      <c r="B959" s="827"/>
      <c r="C959" s="827"/>
      <c r="D959" s="827"/>
      <c r="E959" s="827"/>
      <c r="F959" s="827"/>
      <c r="G959" s="827"/>
      <c r="H959" s="827"/>
    </row>
    <row r="960" spans="1:8">
      <c r="A960" s="827"/>
      <c r="B960" s="827"/>
      <c r="C960" s="827"/>
      <c r="D960" s="827"/>
      <c r="E960" s="827"/>
      <c r="F960" s="827"/>
      <c r="G960" s="827"/>
      <c r="H960" s="827"/>
    </row>
    <row r="961" spans="1:8">
      <c r="A961" s="827"/>
      <c r="B961" s="827"/>
      <c r="C961" s="827"/>
      <c r="D961" s="827"/>
      <c r="E961" s="827"/>
      <c r="F961" s="827"/>
      <c r="G961" s="827"/>
      <c r="H961" s="827"/>
    </row>
    <row r="962" spans="1:8">
      <c r="A962" s="827"/>
      <c r="B962" s="827"/>
      <c r="C962" s="827"/>
      <c r="D962" s="827"/>
      <c r="E962" s="827"/>
      <c r="F962" s="827"/>
      <c r="G962" s="827"/>
      <c r="H962" s="827"/>
    </row>
    <row r="963" spans="1:8">
      <c r="A963" s="827"/>
      <c r="B963" s="827"/>
      <c r="C963" s="827"/>
      <c r="D963" s="827"/>
      <c r="E963" s="827"/>
      <c r="F963" s="827"/>
      <c r="G963" s="827"/>
      <c r="H963" s="827"/>
    </row>
    <row r="964" spans="1:8">
      <c r="A964" s="827"/>
      <c r="B964" s="827"/>
      <c r="C964" s="827"/>
      <c r="D964" s="827"/>
      <c r="E964" s="827"/>
      <c r="F964" s="827"/>
      <c r="G964" s="827"/>
      <c r="H964" s="827"/>
    </row>
    <row r="965" spans="1:8">
      <c r="A965" s="827"/>
      <c r="B965" s="827"/>
      <c r="C965" s="827"/>
      <c r="D965" s="827"/>
      <c r="E965" s="827"/>
      <c r="F965" s="827"/>
      <c r="G965" s="827"/>
      <c r="H965" s="827"/>
    </row>
    <row r="966" spans="1:8">
      <c r="A966" s="827"/>
      <c r="B966" s="827"/>
      <c r="C966" s="827"/>
      <c r="D966" s="827"/>
      <c r="E966" s="827"/>
      <c r="F966" s="827"/>
      <c r="G966" s="827"/>
      <c r="H966" s="827"/>
    </row>
    <row r="967" spans="1:8">
      <c r="A967" s="827"/>
      <c r="B967" s="827"/>
      <c r="C967" s="827"/>
      <c r="D967" s="827"/>
      <c r="E967" s="827"/>
      <c r="F967" s="827"/>
      <c r="G967" s="827"/>
      <c r="H967" s="827"/>
    </row>
    <row r="968" spans="1:8">
      <c r="A968" s="827"/>
      <c r="B968" s="827"/>
      <c r="C968" s="827"/>
      <c r="D968" s="827"/>
      <c r="E968" s="827"/>
      <c r="F968" s="827"/>
      <c r="G968" s="827"/>
      <c r="H968" s="827"/>
    </row>
    <row r="969" spans="1:8">
      <c r="A969" s="827"/>
      <c r="B969" s="827"/>
      <c r="C969" s="827"/>
      <c r="D969" s="827"/>
      <c r="E969" s="827"/>
      <c r="F969" s="827"/>
      <c r="G969" s="827"/>
      <c r="H969" s="827"/>
    </row>
    <row r="970" spans="1:8">
      <c r="A970" s="827"/>
      <c r="B970" s="827"/>
      <c r="C970" s="827"/>
      <c r="D970" s="827"/>
      <c r="E970" s="827"/>
      <c r="F970" s="827"/>
      <c r="G970" s="827"/>
      <c r="H970" s="827"/>
    </row>
    <row r="971" spans="1:8">
      <c r="A971" s="827"/>
      <c r="B971" s="827"/>
      <c r="C971" s="827"/>
      <c r="D971" s="827"/>
      <c r="E971" s="827"/>
      <c r="F971" s="827"/>
      <c r="G971" s="827"/>
      <c r="H971" s="827"/>
    </row>
    <row r="972" spans="1:8">
      <c r="A972" s="827"/>
      <c r="B972" s="827"/>
      <c r="C972" s="827"/>
      <c r="D972" s="827"/>
      <c r="E972" s="827"/>
      <c r="F972" s="827"/>
      <c r="G972" s="827"/>
      <c r="H972" s="827"/>
    </row>
    <row r="973" spans="1:8">
      <c r="A973" s="827"/>
      <c r="B973" s="827"/>
      <c r="C973" s="827"/>
      <c r="D973" s="827"/>
      <c r="E973" s="827"/>
      <c r="F973" s="827"/>
      <c r="G973" s="827"/>
      <c r="H973" s="827"/>
    </row>
    <row r="974" spans="1:8">
      <c r="A974" s="827"/>
      <c r="B974" s="827"/>
      <c r="C974" s="827"/>
      <c r="D974" s="827"/>
      <c r="E974" s="827"/>
      <c r="F974" s="827"/>
      <c r="G974" s="827"/>
      <c r="H974" s="827"/>
    </row>
    <row r="975" spans="1:8">
      <c r="A975" s="827"/>
      <c r="B975" s="827"/>
      <c r="C975" s="827"/>
      <c r="D975" s="827"/>
      <c r="E975" s="827"/>
      <c r="F975" s="827"/>
      <c r="G975" s="827"/>
      <c r="H975" s="827"/>
    </row>
    <row r="976" spans="1:8">
      <c r="A976" s="827"/>
      <c r="B976" s="827"/>
      <c r="C976" s="827"/>
      <c r="D976" s="827"/>
      <c r="E976" s="827"/>
      <c r="F976" s="827"/>
      <c r="G976" s="827"/>
      <c r="H976" s="827"/>
    </row>
    <row r="977" spans="1:8">
      <c r="A977" s="827"/>
      <c r="B977" s="827"/>
      <c r="C977" s="827"/>
      <c r="D977" s="827"/>
      <c r="E977" s="827"/>
      <c r="F977" s="827"/>
      <c r="G977" s="827"/>
      <c r="H977" s="827"/>
    </row>
    <row r="978" spans="1:8">
      <c r="A978" s="827"/>
      <c r="B978" s="827"/>
      <c r="C978" s="827"/>
      <c r="D978" s="827"/>
      <c r="E978" s="827"/>
      <c r="F978" s="827"/>
      <c r="G978" s="827"/>
      <c r="H978" s="827"/>
    </row>
    <row r="979" spans="1:8">
      <c r="A979" s="827"/>
      <c r="B979" s="827"/>
      <c r="C979" s="827"/>
      <c r="D979" s="827"/>
      <c r="E979" s="827"/>
      <c r="F979" s="827"/>
      <c r="G979" s="827"/>
      <c r="H979" s="827"/>
    </row>
    <row r="980" spans="1:8">
      <c r="A980" s="827"/>
      <c r="B980" s="827"/>
      <c r="C980" s="827"/>
      <c r="D980" s="827"/>
      <c r="E980" s="827"/>
      <c r="F980" s="827"/>
      <c r="G980" s="827"/>
      <c r="H980" s="827"/>
    </row>
    <row r="981" spans="1:8">
      <c r="A981" s="827"/>
      <c r="B981" s="827"/>
      <c r="C981" s="827"/>
      <c r="D981" s="827"/>
      <c r="E981" s="827"/>
      <c r="F981" s="827"/>
      <c r="G981" s="827"/>
      <c r="H981" s="827"/>
    </row>
    <row r="982" spans="1:8">
      <c r="A982" s="827"/>
      <c r="B982" s="827"/>
      <c r="C982" s="827"/>
      <c r="D982" s="827"/>
      <c r="E982" s="827"/>
      <c r="F982" s="827"/>
      <c r="G982" s="827"/>
      <c r="H982" s="827"/>
    </row>
    <row r="983" spans="1:8">
      <c r="A983" s="827"/>
      <c r="B983" s="827"/>
      <c r="C983" s="827"/>
      <c r="D983" s="827"/>
      <c r="E983" s="827"/>
      <c r="F983" s="827"/>
      <c r="G983" s="827"/>
      <c r="H983" s="827"/>
    </row>
    <row r="984" spans="1:8">
      <c r="A984" s="827"/>
      <c r="B984" s="827"/>
      <c r="C984" s="827"/>
      <c r="D984" s="827"/>
      <c r="E984" s="827"/>
      <c r="F984" s="827"/>
      <c r="G984" s="827"/>
      <c r="H984" s="827"/>
    </row>
    <row r="985" spans="1:8">
      <c r="A985" s="827"/>
      <c r="B985" s="827"/>
      <c r="C985" s="827"/>
      <c r="D985" s="827"/>
      <c r="E985" s="827"/>
      <c r="F985" s="827"/>
      <c r="G985" s="827"/>
      <c r="H985" s="827"/>
    </row>
    <row r="986" spans="1:8">
      <c r="A986" s="827"/>
      <c r="B986" s="827"/>
      <c r="C986" s="827"/>
      <c r="D986" s="827"/>
      <c r="E986" s="827"/>
      <c r="F986" s="827"/>
      <c r="G986" s="827"/>
      <c r="H986" s="827"/>
    </row>
    <row r="987" spans="1:8">
      <c r="A987" s="827"/>
      <c r="B987" s="827"/>
      <c r="C987" s="827"/>
      <c r="D987" s="827"/>
      <c r="E987" s="827"/>
      <c r="F987" s="827"/>
      <c r="G987" s="827"/>
      <c r="H987" s="827"/>
    </row>
    <row r="988" spans="1:8">
      <c r="A988" s="827"/>
      <c r="B988" s="827"/>
      <c r="C988" s="827"/>
      <c r="D988" s="827"/>
      <c r="E988" s="827"/>
      <c r="F988" s="827"/>
      <c r="G988" s="827"/>
      <c r="H988" s="827"/>
    </row>
    <row r="989" spans="1:8">
      <c r="A989" s="827"/>
      <c r="B989" s="827"/>
      <c r="C989" s="827"/>
      <c r="D989" s="827"/>
      <c r="E989" s="827"/>
      <c r="F989" s="827"/>
      <c r="G989" s="827"/>
      <c r="H989" s="827"/>
    </row>
    <row r="990" spans="1:8">
      <c r="A990" s="827"/>
      <c r="B990" s="827"/>
      <c r="C990" s="827"/>
      <c r="D990" s="827"/>
      <c r="E990" s="827"/>
      <c r="F990" s="827"/>
      <c r="G990" s="827"/>
      <c r="H990" s="827"/>
    </row>
    <row r="991" spans="1:8">
      <c r="A991" s="827"/>
      <c r="B991" s="827"/>
      <c r="C991" s="827"/>
      <c r="D991" s="827"/>
      <c r="E991" s="827"/>
      <c r="F991" s="827"/>
      <c r="G991" s="827"/>
      <c r="H991" s="827"/>
    </row>
  </sheetData>
  <mergeCells count="12">
    <mergeCell ref="G6:G7"/>
    <mergeCell ref="H6:H7"/>
    <mergeCell ref="A2:H2"/>
    <mergeCell ref="A3:H3"/>
    <mergeCell ref="A5:A7"/>
    <mergeCell ref="B5:B7"/>
    <mergeCell ref="C5:D5"/>
    <mergeCell ref="E5:H5"/>
    <mergeCell ref="C6:C7"/>
    <mergeCell ref="D6:D7"/>
    <mergeCell ref="E6:E7"/>
    <mergeCell ref="F6:F7"/>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xml><?xml version="1.0" encoding="utf-8"?>
<worksheet xmlns="http://schemas.openxmlformats.org/spreadsheetml/2006/main" xmlns:r="http://schemas.openxmlformats.org/officeDocument/2006/relationships">
  <dimension ref="A1:N67"/>
  <sheetViews>
    <sheetView showGridLines="0" topLeftCell="A12" workbookViewId="0">
      <selection activeCell="C38" sqref="C38"/>
    </sheetView>
  </sheetViews>
  <sheetFormatPr defaultColWidth="9.7109375" defaultRowHeight="11.25"/>
  <cols>
    <col min="1" max="1" width="3.28515625" style="574" customWidth="1"/>
    <col min="2" max="2" width="4.28515625" style="574" customWidth="1"/>
    <col min="3" max="3" width="34.42578125" style="574" customWidth="1"/>
    <col min="4" max="4" width="8.7109375" style="574" customWidth="1"/>
    <col min="5" max="5" width="6.5703125" style="574" customWidth="1"/>
    <col min="6" max="6" width="8.85546875" style="574" customWidth="1"/>
    <col min="7" max="7" width="6.85546875" style="574" customWidth="1"/>
    <col min="8" max="8" width="8.85546875" style="574" customWidth="1"/>
    <col min="9" max="9" width="6.85546875" style="574" customWidth="1"/>
    <col min="10" max="10" width="9" style="574" customWidth="1"/>
    <col min="11" max="11" width="7.5703125" style="574" customWidth="1"/>
    <col min="12" max="12" width="8.85546875" style="574" customWidth="1"/>
    <col min="13" max="13" width="6.42578125" style="574" customWidth="1"/>
    <col min="14" max="16384" width="9.7109375" style="574"/>
  </cols>
  <sheetData>
    <row r="1" spans="1:14" ht="17.25" customHeight="1">
      <c r="A1" s="1921" t="s">
        <v>1737</v>
      </c>
    </row>
    <row r="2" spans="1:14" s="616" customFormat="1" ht="12" customHeight="1">
      <c r="A2" s="2004" t="s">
        <v>349</v>
      </c>
      <c r="B2" s="2004"/>
      <c r="C2" s="2004"/>
      <c r="D2" s="2004"/>
      <c r="E2" s="2004"/>
      <c r="F2" s="2004"/>
      <c r="G2" s="2004"/>
      <c r="H2" s="2004"/>
      <c r="I2" s="615"/>
      <c r="J2" s="615"/>
      <c r="K2" s="615"/>
      <c r="L2" s="615"/>
      <c r="M2" s="615"/>
    </row>
    <row r="3" spans="1:14" s="616" customFormat="1" ht="21.75" customHeight="1">
      <c r="A3" s="1992" t="s">
        <v>350</v>
      </c>
      <c r="B3" s="2005"/>
      <c r="C3" s="2005"/>
      <c r="D3" s="2005"/>
      <c r="E3" s="2005"/>
      <c r="F3" s="2005"/>
      <c r="G3" s="2005"/>
      <c r="H3" s="2005"/>
      <c r="I3" s="2005"/>
      <c r="J3" s="2005"/>
      <c r="K3" s="2005"/>
      <c r="L3" s="2005"/>
      <c r="M3" s="2005"/>
    </row>
    <row r="4" spans="1:14" ht="12" customHeight="1">
      <c r="A4" s="617" t="s">
        <v>324</v>
      </c>
      <c r="B4" s="617"/>
      <c r="C4" s="618"/>
      <c r="D4" s="618"/>
      <c r="E4" s="619"/>
      <c r="F4" s="619"/>
      <c r="G4" s="619"/>
      <c r="H4" s="620"/>
      <c r="I4" s="621"/>
      <c r="J4" s="621"/>
      <c r="K4" s="621"/>
      <c r="L4" s="621"/>
      <c r="M4" s="621"/>
    </row>
    <row r="5" spans="1:14" ht="11.25" customHeight="1">
      <c r="A5" s="2006" t="s">
        <v>325</v>
      </c>
      <c r="B5" s="2007"/>
      <c r="C5" s="2008"/>
      <c r="D5" s="2012" t="s">
        <v>0</v>
      </c>
      <c r="E5" s="2013"/>
      <c r="F5" s="2014"/>
      <c r="G5" s="2014"/>
      <c r="H5" s="2014"/>
      <c r="I5" s="2014"/>
      <c r="J5" s="2014"/>
      <c r="K5" s="2014"/>
      <c r="L5" s="2014"/>
      <c r="M5" s="2015"/>
    </row>
    <row r="6" spans="1:14" ht="11.25" customHeight="1">
      <c r="A6" s="2009"/>
      <c r="B6" s="2010"/>
      <c r="C6" s="2011"/>
      <c r="D6" s="2016"/>
      <c r="E6" s="2017"/>
      <c r="F6" s="2018"/>
      <c r="G6" s="2018"/>
      <c r="H6" s="2018"/>
      <c r="I6" s="2018"/>
      <c r="J6" s="2018"/>
      <c r="K6" s="2018"/>
      <c r="L6" s="2018"/>
      <c r="M6" s="2019"/>
    </row>
    <row r="7" spans="1:14" ht="17.25" customHeight="1">
      <c r="A7" s="2009"/>
      <c r="B7" s="2010"/>
      <c r="C7" s="2011"/>
      <c r="D7" s="2020" t="s">
        <v>0</v>
      </c>
      <c r="E7" s="2021"/>
      <c r="F7" s="2022" t="s">
        <v>351</v>
      </c>
      <c r="G7" s="2023"/>
      <c r="H7" s="2022" t="s">
        <v>352</v>
      </c>
      <c r="I7" s="2023"/>
      <c r="J7" s="2022" t="s">
        <v>353</v>
      </c>
      <c r="K7" s="2023"/>
      <c r="L7" s="2020" t="s">
        <v>354</v>
      </c>
      <c r="M7" s="2021"/>
    </row>
    <row r="8" spans="1:14" ht="12.75" customHeight="1">
      <c r="A8" s="2009"/>
      <c r="B8" s="2010"/>
      <c r="C8" s="2011"/>
      <c r="D8" s="622" t="s">
        <v>328</v>
      </c>
      <c r="E8" s="623" t="s">
        <v>121</v>
      </c>
      <c r="F8" s="622" t="s">
        <v>328</v>
      </c>
      <c r="G8" s="623" t="s">
        <v>121</v>
      </c>
      <c r="H8" s="622" t="s">
        <v>328</v>
      </c>
      <c r="I8" s="623" t="s">
        <v>121</v>
      </c>
      <c r="J8" s="622" t="s">
        <v>328</v>
      </c>
      <c r="K8" s="623" t="s">
        <v>121</v>
      </c>
      <c r="L8" s="622" t="s">
        <v>328</v>
      </c>
      <c r="M8" s="622" t="s">
        <v>121</v>
      </c>
    </row>
    <row r="9" spans="1:14" ht="4.5" customHeight="1">
      <c r="A9" s="624"/>
      <c r="B9" s="624"/>
      <c r="C9" s="618"/>
      <c r="D9" s="618"/>
      <c r="E9" s="624"/>
      <c r="F9" s="624"/>
      <c r="G9" s="624"/>
      <c r="H9" s="624"/>
      <c r="I9" s="621"/>
      <c r="J9" s="621"/>
      <c r="K9" s="621"/>
      <c r="L9" s="621"/>
      <c r="M9" s="621"/>
    </row>
    <row r="10" spans="1:14" ht="15" customHeight="1">
      <c r="A10" s="624"/>
      <c r="B10" s="625" t="s">
        <v>329</v>
      </c>
      <c r="C10" s="626"/>
      <c r="D10" s="627">
        <v>20363</v>
      </c>
      <c r="E10" s="628">
        <v>100</v>
      </c>
      <c r="F10" s="629">
        <v>20589</v>
      </c>
      <c r="G10" s="628">
        <v>100</v>
      </c>
      <c r="H10" s="630">
        <v>22346</v>
      </c>
      <c r="I10" s="628">
        <v>100</v>
      </c>
      <c r="J10" s="630">
        <v>22885</v>
      </c>
      <c r="K10" s="628">
        <v>100</v>
      </c>
      <c r="L10" s="630">
        <v>15737</v>
      </c>
      <c r="M10" s="628">
        <v>100</v>
      </c>
    </row>
    <row r="11" spans="1:14" ht="9" customHeight="1">
      <c r="A11" s="624"/>
      <c r="B11" s="624"/>
      <c r="C11" s="618"/>
      <c r="D11" s="631"/>
      <c r="E11" s="624"/>
      <c r="F11" s="632"/>
      <c r="G11" s="633"/>
      <c r="H11" s="624"/>
      <c r="I11" s="633"/>
      <c r="J11" s="624"/>
      <c r="K11" s="633"/>
      <c r="L11" s="624"/>
      <c r="M11" s="633"/>
    </row>
    <row r="12" spans="1:14" s="639" customFormat="1" ht="15" customHeight="1">
      <c r="A12" s="634">
        <v>9</v>
      </c>
      <c r="B12" s="635" t="s">
        <v>330</v>
      </c>
      <c r="C12" s="635"/>
      <c r="D12" s="636">
        <v>845</v>
      </c>
      <c r="E12" s="637">
        <v>4.2</v>
      </c>
      <c r="F12" s="638">
        <v>868</v>
      </c>
      <c r="G12" s="637">
        <v>4.2</v>
      </c>
      <c r="H12" s="638">
        <v>1041</v>
      </c>
      <c r="I12" s="637">
        <v>4.7</v>
      </c>
      <c r="J12" s="638">
        <v>994</v>
      </c>
      <c r="K12" s="637">
        <v>4.3</v>
      </c>
      <c r="L12" s="638">
        <v>505</v>
      </c>
      <c r="M12" s="637">
        <v>3.2</v>
      </c>
    </row>
    <row r="13" spans="1:14" ht="7.5" customHeight="1">
      <c r="A13" s="618"/>
      <c r="B13" s="618"/>
      <c r="C13" s="618"/>
      <c r="D13" s="631"/>
      <c r="E13" s="640"/>
      <c r="F13" s="641"/>
      <c r="G13" s="642"/>
      <c r="H13" s="643"/>
      <c r="I13" s="642"/>
      <c r="J13" s="643"/>
      <c r="K13" s="642"/>
      <c r="L13" s="643"/>
      <c r="M13" s="642"/>
    </row>
    <row r="14" spans="1:14" ht="27.75" customHeight="1">
      <c r="A14" s="644"/>
      <c r="B14" s="645" t="s">
        <v>331</v>
      </c>
      <c r="C14" s="645" t="s">
        <v>332</v>
      </c>
      <c r="D14" s="646">
        <v>88</v>
      </c>
      <c r="E14" s="647">
        <v>0.4</v>
      </c>
      <c r="F14" s="648">
        <v>106</v>
      </c>
      <c r="G14" s="647">
        <v>0.5</v>
      </c>
      <c r="H14" s="648">
        <v>108</v>
      </c>
      <c r="I14" s="647">
        <v>0.5</v>
      </c>
      <c r="J14" s="648">
        <v>114</v>
      </c>
      <c r="K14" s="647">
        <v>0.5</v>
      </c>
      <c r="L14" s="648">
        <v>38</v>
      </c>
      <c r="M14" s="647">
        <v>0.2</v>
      </c>
      <c r="N14" s="594"/>
    </row>
    <row r="15" spans="1:14" ht="27.75" customHeight="1">
      <c r="A15" s="618"/>
      <c r="B15" s="645" t="s">
        <v>333</v>
      </c>
      <c r="C15" s="645" t="s">
        <v>334</v>
      </c>
      <c r="D15" s="649">
        <v>5</v>
      </c>
      <c r="E15" s="650">
        <v>0</v>
      </c>
      <c r="F15" s="651" t="s">
        <v>142</v>
      </c>
      <c r="G15" s="651" t="s">
        <v>142</v>
      </c>
      <c r="H15" s="652" t="s">
        <v>355</v>
      </c>
      <c r="I15" s="647" t="s">
        <v>336</v>
      </c>
      <c r="J15" s="652" t="s">
        <v>335</v>
      </c>
      <c r="K15" s="647" t="s">
        <v>336</v>
      </c>
      <c r="L15" s="652" t="s">
        <v>142</v>
      </c>
      <c r="M15" s="652" t="s">
        <v>142</v>
      </c>
      <c r="N15" s="594"/>
    </row>
    <row r="16" spans="1:14" ht="27.75" customHeight="1">
      <c r="A16" s="653"/>
      <c r="B16" s="654" t="s">
        <v>338</v>
      </c>
      <c r="C16" s="655" t="s">
        <v>339</v>
      </c>
      <c r="D16" s="649">
        <v>197</v>
      </c>
      <c r="E16" s="656">
        <v>1</v>
      </c>
      <c r="F16" s="657">
        <v>281</v>
      </c>
      <c r="G16" s="656">
        <v>1.4</v>
      </c>
      <c r="H16" s="658">
        <v>215</v>
      </c>
      <c r="I16" s="647">
        <v>1</v>
      </c>
      <c r="J16" s="658">
        <v>219</v>
      </c>
      <c r="K16" s="647">
        <v>1</v>
      </c>
      <c r="L16" s="658">
        <v>146</v>
      </c>
      <c r="M16" s="647">
        <v>0.9</v>
      </c>
      <c r="N16" s="594"/>
    </row>
    <row r="17" spans="1:14" ht="18" customHeight="1">
      <c r="A17" s="653"/>
      <c r="B17" s="659" t="s">
        <v>340</v>
      </c>
      <c r="C17" s="659" t="s">
        <v>341</v>
      </c>
      <c r="D17" s="660">
        <v>267</v>
      </c>
      <c r="E17" s="656">
        <v>1.3</v>
      </c>
      <c r="F17" s="657">
        <v>303</v>
      </c>
      <c r="G17" s="656">
        <v>1.5</v>
      </c>
      <c r="H17" s="658">
        <v>342</v>
      </c>
      <c r="I17" s="647">
        <v>1.5</v>
      </c>
      <c r="J17" s="658">
        <v>312</v>
      </c>
      <c r="K17" s="647">
        <v>1.4</v>
      </c>
      <c r="L17" s="658">
        <v>146</v>
      </c>
      <c r="M17" s="647">
        <v>0.9</v>
      </c>
      <c r="N17" s="594"/>
    </row>
    <row r="18" spans="1:14" ht="21.75" customHeight="1">
      <c r="A18" s="653"/>
      <c r="B18" s="659" t="s">
        <v>342</v>
      </c>
      <c r="C18" s="659" t="s">
        <v>343</v>
      </c>
      <c r="D18" s="661">
        <v>190</v>
      </c>
      <c r="E18" s="647">
        <v>0.9</v>
      </c>
      <c r="F18" s="658">
        <v>76</v>
      </c>
      <c r="G18" s="647">
        <v>0.4</v>
      </c>
      <c r="H18" s="658">
        <v>287</v>
      </c>
      <c r="I18" s="647">
        <v>1.3</v>
      </c>
      <c r="J18" s="658">
        <v>224</v>
      </c>
      <c r="K18" s="647">
        <v>1</v>
      </c>
      <c r="L18" s="658">
        <v>82</v>
      </c>
      <c r="M18" s="647">
        <v>0.5</v>
      </c>
      <c r="N18" s="594"/>
    </row>
    <row r="19" spans="1:14" ht="24" customHeight="1">
      <c r="A19" s="653"/>
      <c r="B19" s="659" t="s">
        <v>344</v>
      </c>
      <c r="C19" s="659" t="s">
        <v>345</v>
      </c>
      <c r="D19" s="661">
        <v>99</v>
      </c>
      <c r="E19" s="647">
        <v>0.5</v>
      </c>
      <c r="F19" s="652" t="s">
        <v>142</v>
      </c>
      <c r="G19" s="647" t="s">
        <v>142</v>
      </c>
      <c r="H19" s="658">
        <v>82</v>
      </c>
      <c r="I19" s="647">
        <v>0.4</v>
      </c>
      <c r="J19" s="658">
        <v>119</v>
      </c>
      <c r="K19" s="647">
        <v>0.5</v>
      </c>
      <c r="L19" s="658">
        <v>92</v>
      </c>
      <c r="M19" s="647">
        <v>0.6</v>
      </c>
      <c r="N19" s="594"/>
    </row>
    <row r="20" spans="1:14" ht="5.25" customHeight="1" thickBot="1">
      <c r="A20" s="662"/>
      <c r="B20" s="662"/>
      <c r="C20" s="662"/>
      <c r="D20" s="662"/>
      <c r="E20" s="662"/>
      <c r="F20" s="662"/>
      <c r="G20" s="662"/>
      <c r="H20" s="662"/>
      <c r="I20" s="662"/>
      <c r="J20" s="662"/>
      <c r="K20" s="662"/>
      <c r="L20" s="662"/>
      <c r="M20" s="662"/>
    </row>
    <row r="21" spans="1:14" ht="3.75" customHeight="1" thickTop="1">
      <c r="A21" s="618"/>
      <c r="B21" s="618"/>
      <c r="C21" s="618"/>
      <c r="D21" s="618"/>
      <c r="E21" s="618"/>
      <c r="F21" s="618"/>
      <c r="G21" s="618"/>
      <c r="H21" s="618"/>
      <c r="I21" s="621"/>
      <c r="J21" s="621"/>
      <c r="K21" s="621"/>
      <c r="L21" s="621"/>
      <c r="M21" s="621"/>
    </row>
    <row r="22" spans="1:14" ht="11.25" customHeight="1">
      <c r="A22" s="618"/>
      <c r="B22" s="618"/>
      <c r="C22" s="618"/>
      <c r="D22" s="618"/>
      <c r="E22" s="618"/>
      <c r="F22" s="618"/>
      <c r="G22" s="618"/>
      <c r="H22" s="618"/>
      <c r="I22" s="621"/>
      <c r="J22" s="621"/>
      <c r="K22" s="621"/>
      <c r="L22" s="621"/>
      <c r="M22" s="621"/>
    </row>
    <row r="23" spans="1:14" ht="10.5" customHeight="1">
      <c r="A23" s="618"/>
      <c r="B23" s="618"/>
      <c r="C23" s="621"/>
      <c r="D23" s="618"/>
      <c r="E23" s="618"/>
      <c r="F23" s="618"/>
      <c r="G23" s="618"/>
      <c r="H23" s="618"/>
      <c r="I23" s="621"/>
      <c r="J23" s="621"/>
      <c r="K23" s="621"/>
      <c r="L23" s="621"/>
      <c r="M23" s="621"/>
    </row>
    <row r="24" spans="1:14" ht="12" customHeight="1">
      <c r="A24" s="2004" t="s">
        <v>349</v>
      </c>
      <c r="B24" s="2004"/>
      <c r="C24" s="2004"/>
      <c r="D24" s="2004"/>
      <c r="E24" s="2004"/>
      <c r="F24" s="2004"/>
      <c r="G24" s="2004"/>
      <c r="H24" s="2004"/>
      <c r="I24" s="615"/>
      <c r="J24" s="615"/>
      <c r="K24" s="615"/>
      <c r="L24" s="615"/>
      <c r="M24" s="615"/>
    </row>
    <row r="25" spans="1:14" ht="21.75" customHeight="1">
      <c r="A25" s="1992" t="s">
        <v>356</v>
      </c>
      <c r="B25" s="2005"/>
      <c r="C25" s="2005"/>
      <c r="D25" s="2005"/>
      <c r="E25" s="2005"/>
      <c r="F25" s="2005"/>
      <c r="G25" s="2005"/>
      <c r="H25" s="2005"/>
      <c r="I25" s="2005"/>
      <c r="J25" s="2005"/>
      <c r="K25" s="2005"/>
      <c r="L25" s="2005"/>
      <c r="M25" s="2005"/>
    </row>
    <row r="26" spans="1:14" ht="12" customHeight="1">
      <c r="A26" s="617" t="s">
        <v>324</v>
      </c>
      <c r="B26" s="617"/>
      <c r="C26" s="618"/>
      <c r="D26" s="618"/>
      <c r="E26" s="619"/>
      <c r="F26" s="619"/>
      <c r="G26" s="619"/>
      <c r="H26" s="620"/>
      <c r="I26" s="621"/>
      <c r="J26" s="621"/>
      <c r="K26" s="621"/>
      <c r="L26" s="621"/>
      <c r="M26" s="621"/>
    </row>
    <row r="27" spans="1:14">
      <c r="A27" s="2006" t="s">
        <v>325</v>
      </c>
      <c r="B27" s="2007"/>
      <c r="C27" s="2008"/>
      <c r="D27" s="2012" t="s">
        <v>326</v>
      </c>
      <c r="E27" s="2013"/>
      <c r="F27" s="2014"/>
      <c r="G27" s="2014"/>
      <c r="H27" s="2014"/>
      <c r="I27" s="2014"/>
      <c r="J27" s="2014"/>
      <c r="K27" s="2014"/>
      <c r="L27" s="2014"/>
      <c r="M27" s="2015"/>
    </row>
    <row r="28" spans="1:14">
      <c r="A28" s="2009"/>
      <c r="B28" s="2010"/>
      <c r="C28" s="2011"/>
      <c r="D28" s="2016"/>
      <c r="E28" s="2017"/>
      <c r="F28" s="2018"/>
      <c r="G28" s="2018"/>
      <c r="H28" s="2018"/>
      <c r="I28" s="2018"/>
      <c r="J28" s="2018"/>
      <c r="K28" s="2018"/>
      <c r="L28" s="2018"/>
      <c r="M28" s="2019"/>
    </row>
    <row r="29" spans="1:14" ht="17.25" customHeight="1">
      <c r="A29" s="2009"/>
      <c r="B29" s="2010"/>
      <c r="C29" s="2011"/>
      <c r="D29" s="2020" t="s">
        <v>0</v>
      </c>
      <c r="E29" s="2021"/>
      <c r="F29" s="2022" t="s">
        <v>351</v>
      </c>
      <c r="G29" s="2023"/>
      <c r="H29" s="2022" t="s">
        <v>352</v>
      </c>
      <c r="I29" s="2023"/>
      <c r="J29" s="2022" t="s">
        <v>353</v>
      </c>
      <c r="K29" s="2023"/>
      <c r="L29" s="2020" t="s">
        <v>354</v>
      </c>
      <c r="M29" s="2021"/>
    </row>
    <row r="30" spans="1:14" ht="12.75">
      <c r="A30" s="2009"/>
      <c r="B30" s="2010"/>
      <c r="C30" s="2011"/>
      <c r="D30" s="622" t="s">
        <v>328</v>
      </c>
      <c r="E30" s="623" t="s">
        <v>121</v>
      </c>
      <c r="F30" s="622" t="s">
        <v>328</v>
      </c>
      <c r="G30" s="623" t="s">
        <v>121</v>
      </c>
      <c r="H30" s="622" t="s">
        <v>328</v>
      </c>
      <c r="I30" s="623" t="s">
        <v>121</v>
      </c>
      <c r="J30" s="622" t="s">
        <v>328</v>
      </c>
      <c r="K30" s="623" t="s">
        <v>121</v>
      </c>
      <c r="L30" s="622" t="s">
        <v>328</v>
      </c>
      <c r="M30" s="622" t="s">
        <v>121</v>
      </c>
    </row>
    <row r="31" spans="1:14" ht="4.5" customHeight="1">
      <c r="A31" s="624"/>
      <c r="B31" s="624"/>
      <c r="C31" s="618"/>
      <c r="D31" s="618"/>
      <c r="E31" s="624"/>
      <c r="F31" s="624"/>
      <c r="G31" s="624"/>
      <c r="H31" s="624"/>
      <c r="I31" s="621"/>
      <c r="J31" s="621"/>
      <c r="K31" s="621"/>
      <c r="L31" s="621"/>
      <c r="M31" s="621"/>
    </row>
    <row r="32" spans="1:14" ht="12.75">
      <c r="A32" s="624"/>
      <c r="B32" s="663" t="s">
        <v>329</v>
      </c>
      <c r="C32" s="626"/>
      <c r="D32" s="630">
        <v>21952</v>
      </c>
      <c r="E32" s="628">
        <f>(+D32/21952)*100</f>
        <v>100</v>
      </c>
      <c r="F32" s="630">
        <v>20932</v>
      </c>
      <c r="G32" s="628">
        <v>100</v>
      </c>
      <c r="H32" s="630">
        <v>22860</v>
      </c>
      <c r="I32" s="628">
        <v>100</v>
      </c>
      <c r="J32" s="630">
        <v>23901</v>
      </c>
      <c r="K32" s="628">
        <v>100</v>
      </c>
      <c r="L32" s="630">
        <v>18453</v>
      </c>
      <c r="M32" s="628">
        <v>100</v>
      </c>
    </row>
    <row r="33" spans="1:13" ht="9" customHeight="1">
      <c r="A33" s="624"/>
      <c r="B33" s="624"/>
      <c r="C33" s="618"/>
      <c r="D33" s="624"/>
      <c r="E33" s="633"/>
      <c r="F33" s="624"/>
      <c r="G33" s="633"/>
      <c r="H33" s="624"/>
      <c r="I33" s="633"/>
      <c r="J33" s="624"/>
      <c r="K33" s="633"/>
      <c r="L33" s="624"/>
      <c r="M33" s="633"/>
    </row>
    <row r="34" spans="1:13" ht="12.75">
      <c r="A34" s="664">
        <v>9</v>
      </c>
      <c r="B34" s="665" t="s">
        <v>330</v>
      </c>
      <c r="C34" s="665"/>
      <c r="D34" s="666">
        <v>913</v>
      </c>
      <c r="E34" s="628">
        <f>(+D34/21952)*100</f>
        <v>4.159074344023324</v>
      </c>
      <c r="F34" s="666">
        <v>817</v>
      </c>
      <c r="G34" s="640">
        <f>(+F34/20932)*100</f>
        <v>3.9031148480794955</v>
      </c>
      <c r="H34" s="666">
        <v>1058</v>
      </c>
      <c r="I34" s="640">
        <v>4.5999999999999996</v>
      </c>
      <c r="J34" s="666">
        <v>1044</v>
      </c>
      <c r="K34" s="640">
        <v>4.4000000000000004</v>
      </c>
      <c r="L34" s="666">
        <v>599</v>
      </c>
      <c r="M34" s="640">
        <v>3.2</v>
      </c>
    </row>
    <row r="35" spans="1:13" ht="7.5" customHeight="1">
      <c r="A35" s="618"/>
      <c r="B35" s="618"/>
      <c r="C35" s="618"/>
      <c r="D35" s="643"/>
      <c r="E35" s="637"/>
      <c r="F35" s="621"/>
      <c r="G35" s="621"/>
      <c r="H35" s="621"/>
      <c r="I35" s="621"/>
      <c r="J35" s="621"/>
      <c r="K35" s="621"/>
      <c r="L35" s="667"/>
      <c r="M35" s="621"/>
    </row>
    <row r="36" spans="1:13" ht="25.5">
      <c r="A36" s="644"/>
      <c r="B36" s="645" t="s">
        <v>331</v>
      </c>
      <c r="C36" s="645" t="s">
        <v>332</v>
      </c>
      <c r="D36" s="668">
        <v>99</v>
      </c>
      <c r="E36" s="669">
        <f>(+D36/21952)*100</f>
        <v>0.45098396501457733</v>
      </c>
      <c r="F36" s="670" t="s">
        <v>357</v>
      </c>
      <c r="G36" s="671" t="s">
        <v>358</v>
      </c>
      <c r="H36" s="670">
        <v>117</v>
      </c>
      <c r="I36" s="671">
        <v>0.5</v>
      </c>
      <c r="J36" s="670">
        <v>123</v>
      </c>
      <c r="K36" s="671">
        <v>0.5</v>
      </c>
      <c r="L36" s="670">
        <v>47</v>
      </c>
      <c r="M36" s="671">
        <v>0.3</v>
      </c>
    </row>
    <row r="37" spans="1:13" ht="18" customHeight="1">
      <c r="A37" s="618"/>
      <c r="B37" s="645" t="s">
        <v>333</v>
      </c>
      <c r="C37" s="645" t="s">
        <v>334</v>
      </c>
      <c r="D37" s="672" t="s">
        <v>335</v>
      </c>
      <c r="E37" s="673" t="s">
        <v>359</v>
      </c>
      <c r="F37" s="674" t="s">
        <v>142</v>
      </c>
      <c r="G37" s="674" t="s">
        <v>142</v>
      </c>
      <c r="H37" s="674" t="s">
        <v>355</v>
      </c>
      <c r="I37" s="671" t="s">
        <v>336</v>
      </c>
      <c r="J37" s="674" t="s">
        <v>142</v>
      </c>
      <c r="K37" s="671" t="s">
        <v>142</v>
      </c>
      <c r="L37" s="674" t="s">
        <v>142</v>
      </c>
      <c r="M37" s="671" t="s">
        <v>142</v>
      </c>
    </row>
    <row r="38" spans="1:13" ht="27" customHeight="1">
      <c r="A38" s="653"/>
      <c r="B38" s="645" t="s">
        <v>338</v>
      </c>
      <c r="C38" s="645" t="s">
        <v>339</v>
      </c>
      <c r="D38" s="657">
        <v>204</v>
      </c>
      <c r="E38" s="675">
        <f t="shared" ref="E38:E41" si="0">(+D38/21952)*100</f>
        <v>0.92930029154518945</v>
      </c>
      <c r="F38" s="652">
        <v>276</v>
      </c>
      <c r="G38" s="647">
        <f t="shared" ref="G38:G40" si="1">(+F38/20932)*100</f>
        <v>1.3185553219950317</v>
      </c>
      <c r="H38" s="652">
        <v>204</v>
      </c>
      <c r="I38" s="647">
        <v>0.9</v>
      </c>
      <c r="J38" s="652">
        <v>222</v>
      </c>
      <c r="K38" s="647">
        <v>0.9</v>
      </c>
      <c r="L38" s="652">
        <v>168</v>
      </c>
      <c r="M38" s="647">
        <v>0.9</v>
      </c>
    </row>
    <row r="39" spans="1:13" ht="18" customHeight="1">
      <c r="A39" s="653"/>
      <c r="B39" s="659" t="s">
        <v>340</v>
      </c>
      <c r="C39" s="659" t="s">
        <v>341</v>
      </c>
      <c r="D39" s="657">
        <v>295</v>
      </c>
      <c r="E39" s="675">
        <f t="shared" si="0"/>
        <v>1.3438411078717203</v>
      </c>
      <c r="F39" s="658">
        <v>304</v>
      </c>
      <c r="G39" s="647">
        <f t="shared" si="1"/>
        <v>1.4523218039365564</v>
      </c>
      <c r="H39" s="658">
        <v>368</v>
      </c>
      <c r="I39" s="647">
        <v>1.6</v>
      </c>
      <c r="J39" s="658">
        <v>325</v>
      </c>
      <c r="K39" s="647">
        <v>1.4</v>
      </c>
      <c r="L39" s="676">
        <v>180</v>
      </c>
      <c r="M39" s="647">
        <v>1</v>
      </c>
    </row>
    <row r="40" spans="1:13" ht="24.75" customHeight="1">
      <c r="A40" s="653"/>
      <c r="B40" s="659" t="s">
        <v>342</v>
      </c>
      <c r="C40" s="659" t="s">
        <v>343</v>
      </c>
      <c r="D40" s="657">
        <v>202</v>
      </c>
      <c r="E40" s="675">
        <f t="shared" si="0"/>
        <v>0.92018950437317781</v>
      </c>
      <c r="F40" s="658">
        <v>69</v>
      </c>
      <c r="G40" s="647">
        <f t="shared" si="1"/>
        <v>0.32963883049875792</v>
      </c>
      <c r="H40" s="658">
        <v>272</v>
      </c>
      <c r="I40" s="647">
        <v>1.2</v>
      </c>
      <c r="J40" s="658">
        <v>238</v>
      </c>
      <c r="K40" s="647">
        <v>1</v>
      </c>
      <c r="L40" s="676">
        <v>100</v>
      </c>
      <c r="M40" s="647">
        <v>0.5</v>
      </c>
    </row>
    <row r="41" spans="1:13" ht="25.5" customHeight="1">
      <c r="A41" s="653"/>
      <c r="B41" s="659" t="s">
        <v>344</v>
      </c>
      <c r="C41" s="659" t="s">
        <v>345</v>
      </c>
      <c r="D41" s="657">
        <v>108</v>
      </c>
      <c r="E41" s="675">
        <f t="shared" si="0"/>
        <v>0.4919825072886298</v>
      </c>
      <c r="F41" s="676" t="s">
        <v>142</v>
      </c>
      <c r="G41" s="686" t="s">
        <v>142</v>
      </c>
      <c r="H41" s="658">
        <v>90</v>
      </c>
      <c r="I41" s="647">
        <f t="shared" ref="I41" si="2">(+H41/24083)*100</f>
        <v>0.37370759456878294</v>
      </c>
      <c r="J41" s="658">
        <v>131</v>
      </c>
      <c r="K41" s="647">
        <v>0.5</v>
      </c>
      <c r="L41" s="676" t="s">
        <v>360</v>
      </c>
      <c r="M41" s="647" t="s">
        <v>361</v>
      </c>
    </row>
    <row r="42" spans="1:13" ht="5.25" customHeight="1" thickBot="1">
      <c r="A42" s="662"/>
      <c r="B42" s="662"/>
      <c r="C42" s="662"/>
      <c r="D42" s="662"/>
      <c r="E42" s="662"/>
      <c r="F42" s="662"/>
      <c r="G42" s="662"/>
      <c r="H42" s="662"/>
      <c r="I42" s="662"/>
      <c r="J42" s="662"/>
      <c r="K42" s="662"/>
      <c r="L42" s="662"/>
      <c r="M42" s="662"/>
    </row>
    <row r="43" spans="1:13" ht="10.5" customHeight="1" thickTop="1">
      <c r="A43" s="621"/>
      <c r="B43" s="621"/>
      <c r="C43" s="621"/>
      <c r="D43" s="621"/>
      <c r="E43" s="621"/>
      <c r="F43" s="621"/>
      <c r="G43" s="621"/>
      <c r="H43" s="621"/>
      <c r="I43" s="621"/>
      <c r="J43" s="621"/>
      <c r="K43" s="621"/>
      <c r="L43" s="621"/>
      <c r="M43" s="621"/>
    </row>
    <row r="44" spans="1:13" ht="10.5" customHeight="1">
      <c r="A44" s="621"/>
      <c r="B44" s="621"/>
      <c r="C44" s="621"/>
      <c r="D44" s="621"/>
      <c r="E44" s="621"/>
      <c r="F44" s="621"/>
      <c r="G44" s="621"/>
      <c r="H44" s="621"/>
      <c r="I44" s="621"/>
      <c r="J44" s="621"/>
      <c r="K44" s="621"/>
      <c r="L44" s="621"/>
      <c r="M44" s="621"/>
    </row>
    <row r="45" spans="1:13" ht="18" customHeight="1">
      <c r="A45" s="2004" t="s">
        <v>349</v>
      </c>
      <c r="B45" s="2004"/>
      <c r="C45" s="2004"/>
      <c r="D45" s="2004"/>
      <c r="E45" s="2004"/>
      <c r="F45" s="2004"/>
      <c r="G45" s="2004"/>
      <c r="H45" s="2004"/>
      <c r="I45" s="615"/>
      <c r="J45" s="615"/>
      <c r="K45" s="615"/>
      <c r="L45" s="615"/>
      <c r="M45" s="615"/>
    </row>
    <row r="46" spans="1:13" ht="21.75" customHeight="1">
      <c r="A46" s="1992" t="s">
        <v>356</v>
      </c>
      <c r="B46" s="2005"/>
      <c r="C46" s="2005"/>
      <c r="D46" s="2005"/>
      <c r="E46" s="2005"/>
      <c r="F46" s="2005"/>
      <c r="G46" s="2005"/>
      <c r="H46" s="2005"/>
      <c r="I46" s="2005"/>
      <c r="J46" s="2005"/>
      <c r="K46" s="2005"/>
      <c r="L46" s="2005"/>
      <c r="M46" s="2005"/>
    </row>
    <row r="47" spans="1:13" ht="12" customHeight="1">
      <c r="A47" s="617" t="s">
        <v>324</v>
      </c>
      <c r="B47" s="617"/>
      <c r="C47" s="618"/>
      <c r="D47" s="618"/>
      <c r="E47" s="619"/>
      <c r="F47" s="619"/>
      <c r="G47" s="619"/>
      <c r="H47" s="620"/>
      <c r="I47" s="621"/>
      <c r="J47" s="621"/>
      <c r="K47" s="621"/>
      <c r="L47" s="621"/>
      <c r="M47" s="621"/>
    </row>
    <row r="48" spans="1:13">
      <c r="A48" s="2006" t="s">
        <v>325</v>
      </c>
      <c r="B48" s="2007"/>
      <c r="C48" s="2008"/>
      <c r="D48" s="2012" t="s">
        <v>327</v>
      </c>
      <c r="E48" s="2013"/>
      <c r="F48" s="2014"/>
      <c r="G48" s="2014"/>
      <c r="H48" s="2014"/>
      <c r="I48" s="2014"/>
      <c r="J48" s="2014"/>
      <c r="K48" s="2014"/>
      <c r="L48" s="2014"/>
      <c r="M48" s="2015"/>
    </row>
    <row r="49" spans="1:14">
      <c r="A49" s="2009"/>
      <c r="B49" s="2010"/>
      <c r="C49" s="2011"/>
      <c r="D49" s="2016"/>
      <c r="E49" s="2017"/>
      <c r="F49" s="2018"/>
      <c r="G49" s="2018"/>
      <c r="H49" s="2018"/>
      <c r="I49" s="2018"/>
      <c r="J49" s="2018"/>
      <c r="K49" s="2018"/>
      <c r="L49" s="2018"/>
      <c r="M49" s="2019"/>
    </row>
    <row r="50" spans="1:14" ht="17.25" customHeight="1">
      <c r="A50" s="2009"/>
      <c r="B50" s="2010"/>
      <c r="C50" s="2011"/>
      <c r="D50" s="2020" t="s">
        <v>0</v>
      </c>
      <c r="E50" s="2021"/>
      <c r="F50" s="2022" t="s">
        <v>351</v>
      </c>
      <c r="G50" s="2023"/>
      <c r="H50" s="2022" t="s">
        <v>352</v>
      </c>
      <c r="I50" s="2023"/>
      <c r="J50" s="2022" t="s">
        <v>353</v>
      </c>
      <c r="K50" s="2023"/>
      <c r="L50" s="2020" t="s">
        <v>354</v>
      </c>
      <c r="M50" s="2021"/>
    </row>
    <row r="51" spans="1:14" ht="12.75">
      <c r="A51" s="2009"/>
      <c r="B51" s="2010"/>
      <c r="C51" s="2011"/>
      <c r="D51" s="622" t="s">
        <v>328</v>
      </c>
      <c r="E51" s="623" t="s">
        <v>121</v>
      </c>
      <c r="F51" s="622" t="s">
        <v>328</v>
      </c>
      <c r="G51" s="623" t="s">
        <v>121</v>
      </c>
      <c r="H51" s="622" t="s">
        <v>328</v>
      </c>
      <c r="I51" s="623" t="s">
        <v>121</v>
      </c>
      <c r="J51" s="622" t="s">
        <v>328</v>
      </c>
      <c r="K51" s="623" t="s">
        <v>121</v>
      </c>
      <c r="L51" s="622" t="s">
        <v>328</v>
      </c>
      <c r="M51" s="622" t="s">
        <v>121</v>
      </c>
    </row>
    <row r="52" spans="1:14" ht="4.5" customHeight="1">
      <c r="A52" s="624"/>
      <c r="B52" s="624"/>
      <c r="C52" s="618"/>
      <c r="D52" s="618"/>
      <c r="E52" s="624"/>
      <c r="F52" s="624"/>
      <c r="G52" s="624"/>
      <c r="H52" s="624"/>
      <c r="I52" s="621"/>
      <c r="J52" s="621"/>
      <c r="K52" s="621"/>
      <c r="L52" s="621"/>
      <c r="M52" s="621"/>
    </row>
    <row r="53" spans="1:14" ht="12.75" customHeight="1">
      <c r="A53" s="624"/>
      <c r="B53" s="663" t="s">
        <v>329</v>
      </c>
      <c r="C53" s="626"/>
      <c r="D53" s="677">
        <v>18109</v>
      </c>
      <c r="E53" s="628">
        <v>100</v>
      </c>
      <c r="F53" s="630">
        <v>20106</v>
      </c>
      <c r="G53" s="628">
        <v>100</v>
      </c>
      <c r="H53" s="630">
        <v>21541</v>
      </c>
      <c r="I53" s="628">
        <v>100</v>
      </c>
      <c r="J53" s="630">
        <v>21172</v>
      </c>
      <c r="K53" s="628">
        <v>100</v>
      </c>
      <c r="L53" s="630">
        <v>12806</v>
      </c>
      <c r="M53" s="628">
        <v>100</v>
      </c>
    </row>
    <row r="54" spans="1:14" ht="9" customHeight="1">
      <c r="A54" s="624"/>
      <c r="B54" s="624"/>
      <c r="C54" s="618"/>
      <c r="D54" s="618"/>
      <c r="E54" s="624"/>
      <c r="F54" s="624"/>
      <c r="G54" s="633"/>
      <c r="H54" s="624"/>
      <c r="I54" s="633"/>
      <c r="J54" s="624"/>
      <c r="K54" s="633"/>
      <c r="L54" s="624"/>
      <c r="M54" s="633"/>
    </row>
    <row r="55" spans="1:14" ht="12.75" customHeight="1">
      <c r="A55" s="664">
        <v>9</v>
      </c>
      <c r="B55" s="665" t="s">
        <v>330</v>
      </c>
      <c r="C55" s="665"/>
      <c r="D55" s="678">
        <v>749</v>
      </c>
      <c r="E55" s="679">
        <f>(+D55/18096)*100</f>
        <v>4.1390362511052166</v>
      </c>
      <c r="F55" s="680">
        <v>941</v>
      </c>
      <c r="G55" s="679">
        <v>4.7</v>
      </c>
      <c r="H55" s="680">
        <v>1013</v>
      </c>
      <c r="I55" s="679">
        <v>4.7</v>
      </c>
      <c r="J55" s="680">
        <v>909</v>
      </c>
      <c r="K55" s="679">
        <v>4.3</v>
      </c>
      <c r="L55" s="680">
        <v>404</v>
      </c>
      <c r="M55" s="679">
        <v>3.2</v>
      </c>
      <c r="N55" s="681"/>
    </row>
    <row r="56" spans="1:14" ht="7.5" customHeight="1">
      <c r="A56" s="618"/>
      <c r="B56" s="618"/>
      <c r="C56" s="618"/>
      <c r="D56" s="682"/>
      <c r="E56" s="679"/>
      <c r="F56" s="683"/>
      <c r="G56" s="684"/>
      <c r="H56" s="683"/>
      <c r="I56" s="684"/>
      <c r="J56" s="683"/>
      <c r="K56" s="684"/>
      <c r="L56" s="683"/>
      <c r="M56" s="685"/>
      <c r="N56" s="681"/>
    </row>
    <row r="57" spans="1:14" ht="27.75" customHeight="1">
      <c r="A57" s="644"/>
      <c r="B57" s="645" t="s">
        <v>331</v>
      </c>
      <c r="C57" s="645" t="s">
        <v>332</v>
      </c>
      <c r="D57" s="661">
        <v>71</v>
      </c>
      <c r="E57" s="647">
        <f>(+D57/18109)*100</f>
        <v>0.39207024131647245</v>
      </c>
      <c r="F57" s="686" t="s">
        <v>362</v>
      </c>
      <c r="G57" s="647" t="s">
        <v>358</v>
      </c>
      <c r="H57" s="648">
        <v>94</v>
      </c>
      <c r="I57" s="647">
        <v>0.4</v>
      </c>
      <c r="J57" s="648">
        <v>98</v>
      </c>
      <c r="K57" s="647">
        <v>0.5</v>
      </c>
      <c r="L57" s="648">
        <v>28</v>
      </c>
      <c r="M57" s="647">
        <v>0.2</v>
      </c>
    </row>
    <row r="58" spans="1:14" ht="27.75" customHeight="1">
      <c r="A58" s="618"/>
      <c r="B58" s="645" t="s">
        <v>333</v>
      </c>
      <c r="C58" s="645" t="s">
        <v>334</v>
      </c>
      <c r="D58" s="687" t="s">
        <v>337</v>
      </c>
      <c r="E58" s="647" t="s">
        <v>336</v>
      </c>
      <c r="F58" s="652" t="s">
        <v>142</v>
      </c>
      <c r="G58" s="652" t="s">
        <v>142</v>
      </c>
      <c r="H58" s="652" t="s">
        <v>142</v>
      </c>
      <c r="I58" s="652" t="s">
        <v>142</v>
      </c>
      <c r="J58" s="652" t="s">
        <v>142</v>
      </c>
      <c r="K58" s="652" t="s">
        <v>142</v>
      </c>
      <c r="L58" s="652" t="s">
        <v>142</v>
      </c>
      <c r="M58" s="652" t="s">
        <v>142</v>
      </c>
    </row>
    <row r="59" spans="1:14" ht="27.75" customHeight="1">
      <c r="A59" s="653"/>
      <c r="B59" s="645" t="s">
        <v>338</v>
      </c>
      <c r="C59" s="645" t="s">
        <v>339</v>
      </c>
      <c r="D59" s="661">
        <v>187</v>
      </c>
      <c r="E59" s="647">
        <f t="shared" ref="E59:E62" si="3">(+D59/18096)*100</f>
        <v>1.0333775419982316</v>
      </c>
      <c r="F59" s="658">
        <v>288</v>
      </c>
      <c r="G59" s="647">
        <v>1.4</v>
      </c>
      <c r="H59" s="658">
        <v>231</v>
      </c>
      <c r="I59" s="647">
        <v>1.1000000000000001</v>
      </c>
      <c r="J59" s="658">
        <v>215</v>
      </c>
      <c r="K59" s="647">
        <v>1</v>
      </c>
      <c r="L59" s="658">
        <v>122</v>
      </c>
      <c r="M59" s="647">
        <v>1</v>
      </c>
    </row>
    <row r="60" spans="1:14" ht="18" customHeight="1">
      <c r="A60" s="653"/>
      <c r="B60" s="645" t="s">
        <v>340</v>
      </c>
      <c r="C60" s="645" t="s">
        <v>341</v>
      </c>
      <c r="D60" s="688">
        <v>226</v>
      </c>
      <c r="E60" s="671">
        <f t="shared" si="3"/>
        <v>1.2488947833775421</v>
      </c>
      <c r="F60" s="689">
        <v>303</v>
      </c>
      <c r="G60" s="671">
        <v>1.5</v>
      </c>
      <c r="H60" s="689">
        <v>300</v>
      </c>
      <c r="I60" s="671">
        <v>1.4</v>
      </c>
      <c r="J60" s="689">
        <v>290</v>
      </c>
      <c r="K60" s="671">
        <v>1.4</v>
      </c>
      <c r="L60" s="689">
        <v>110</v>
      </c>
      <c r="M60" s="671">
        <v>0.9</v>
      </c>
    </row>
    <row r="61" spans="1:14" ht="18" customHeight="1">
      <c r="A61" s="653"/>
      <c r="B61" s="645" t="s">
        <v>342</v>
      </c>
      <c r="C61" s="645" t="s">
        <v>343</v>
      </c>
      <c r="D61" s="688">
        <v>174</v>
      </c>
      <c r="E61" s="671">
        <f t="shared" si="3"/>
        <v>0.96153846153846156</v>
      </c>
      <c r="F61" s="689">
        <v>86</v>
      </c>
      <c r="G61" s="671">
        <v>0.4</v>
      </c>
      <c r="H61" s="689">
        <v>312</v>
      </c>
      <c r="I61" s="671">
        <v>1.4</v>
      </c>
      <c r="J61" s="689">
        <v>202</v>
      </c>
      <c r="K61" s="671">
        <v>1</v>
      </c>
      <c r="L61" s="689">
        <v>62</v>
      </c>
      <c r="M61" s="671">
        <v>0.5</v>
      </c>
    </row>
    <row r="62" spans="1:14" ht="15.75" customHeight="1">
      <c r="A62" s="653"/>
      <c r="B62" s="645" t="s">
        <v>344</v>
      </c>
      <c r="C62" s="645" t="s">
        <v>345</v>
      </c>
      <c r="D62" s="688">
        <v>87</v>
      </c>
      <c r="E62" s="671">
        <f t="shared" si="3"/>
        <v>0.48076923076923078</v>
      </c>
      <c r="F62" s="690" t="s">
        <v>142</v>
      </c>
      <c r="G62" s="690" t="s">
        <v>142</v>
      </c>
      <c r="H62" s="691">
        <v>70</v>
      </c>
      <c r="I62" s="671">
        <v>0.3</v>
      </c>
      <c r="J62" s="689">
        <v>98</v>
      </c>
      <c r="K62" s="671">
        <v>0.5</v>
      </c>
      <c r="L62" s="691" t="s">
        <v>363</v>
      </c>
      <c r="M62" s="671" t="s">
        <v>361</v>
      </c>
    </row>
    <row r="63" spans="1:14" ht="5.25" customHeight="1" thickBot="1">
      <c r="A63" s="662"/>
      <c r="B63" s="662"/>
      <c r="C63" s="662"/>
      <c r="D63" s="662"/>
      <c r="E63" s="662"/>
      <c r="F63" s="662"/>
      <c r="G63" s="662"/>
      <c r="H63" s="662"/>
      <c r="I63" s="662"/>
      <c r="J63" s="662"/>
      <c r="K63" s="662"/>
      <c r="L63" s="662"/>
      <c r="M63" s="662"/>
    </row>
    <row r="64" spans="1:14" ht="17.25" customHeight="1" thickTop="1">
      <c r="A64" s="621" t="s">
        <v>346</v>
      </c>
      <c r="B64" s="618"/>
      <c r="C64" s="618"/>
      <c r="D64" s="618"/>
      <c r="E64" s="618"/>
      <c r="F64" s="618"/>
      <c r="G64" s="618"/>
      <c r="H64" s="618"/>
      <c r="I64" s="621"/>
      <c r="J64" s="621"/>
      <c r="K64" s="621"/>
      <c r="L64" s="621"/>
      <c r="M64" s="621"/>
    </row>
    <row r="65" spans="1:13" ht="12.75">
      <c r="A65" s="621" t="s">
        <v>347</v>
      </c>
      <c r="B65" s="618"/>
      <c r="C65" s="621"/>
      <c r="D65" s="618"/>
      <c r="E65" s="618"/>
      <c r="F65" s="618"/>
      <c r="G65" s="618"/>
      <c r="H65" s="618"/>
      <c r="I65" s="621"/>
      <c r="J65" s="621"/>
      <c r="K65" s="621"/>
      <c r="L65" s="621"/>
      <c r="M65" s="621"/>
    </row>
    <row r="66" spans="1:13" ht="4.5" customHeight="1">
      <c r="A66" s="621"/>
      <c r="B66" s="621"/>
      <c r="C66" s="621"/>
      <c r="D66" s="621"/>
      <c r="E66" s="621"/>
      <c r="F66" s="621"/>
      <c r="G66" s="621"/>
      <c r="H66" s="621"/>
      <c r="I66" s="621"/>
      <c r="J66" s="621"/>
      <c r="K66" s="621"/>
      <c r="L66" s="621"/>
      <c r="M66" s="621"/>
    </row>
    <row r="67" spans="1:13" ht="12.75">
      <c r="A67" s="618" t="s">
        <v>348</v>
      </c>
      <c r="B67" s="621"/>
      <c r="C67" s="621"/>
      <c r="D67" s="621"/>
      <c r="E67" s="621"/>
      <c r="F67" s="621"/>
      <c r="G67" s="621"/>
      <c r="H67" s="621"/>
      <c r="I67" s="621"/>
      <c r="J67" s="621"/>
      <c r="K67" s="621"/>
      <c r="L67" s="621"/>
      <c r="M67" s="621"/>
    </row>
  </sheetData>
  <mergeCells count="27">
    <mergeCell ref="A2:H2"/>
    <mergeCell ref="A3:M3"/>
    <mergeCell ref="A5:C8"/>
    <mergeCell ref="D5:M6"/>
    <mergeCell ref="D7:E7"/>
    <mergeCell ref="F7:G7"/>
    <mergeCell ref="H7:I7"/>
    <mergeCell ref="J7:K7"/>
    <mergeCell ref="L7:M7"/>
    <mergeCell ref="A24:H24"/>
    <mergeCell ref="A25:M25"/>
    <mergeCell ref="A27:C30"/>
    <mergeCell ref="D27:M28"/>
    <mergeCell ref="D29:E29"/>
    <mergeCell ref="F29:G29"/>
    <mergeCell ref="H29:I29"/>
    <mergeCell ref="J29:K29"/>
    <mergeCell ref="L29:M29"/>
    <mergeCell ref="A45:H45"/>
    <mergeCell ref="A46:M46"/>
    <mergeCell ref="A48:C51"/>
    <mergeCell ref="D48:M49"/>
    <mergeCell ref="D50:E50"/>
    <mergeCell ref="F50:G50"/>
    <mergeCell ref="H50:I50"/>
    <mergeCell ref="J50:K50"/>
    <mergeCell ref="L50:M50"/>
  </mergeCells>
  <hyperlinks>
    <hyperlink ref="A1" location="Índice!A1" display="Voltar ao índice"/>
  </hyperlinks>
  <printOptions gridLinesSet="0"/>
  <pageMargins left="0.78740157480314965" right="0.25" top="0.56000000000000005" bottom="0.78740157480314965" header="0.18" footer="0"/>
  <pageSetup paperSize="9" scale="78" orientation="portrait" horizontalDpi="4294967292" verticalDpi="300" r:id="rId1"/>
  <headerFooter alignWithMargins="0"/>
</worksheet>
</file>

<file path=xl/worksheets/sheet90.xml><?xml version="1.0" encoding="utf-8"?>
<worksheet xmlns="http://schemas.openxmlformats.org/spreadsheetml/2006/main" xmlns:r="http://schemas.openxmlformats.org/officeDocument/2006/relationships">
  <dimension ref="A1:J995"/>
  <sheetViews>
    <sheetView workbookViewId="0"/>
  </sheetViews>
  <sheetFormatPr defaultRowHeight="12.75"/>
  <cols>
    <col min="1" max="1" width="25.42578125" style="812" customWidth="1"/>
    <col min="2" max="2" width="7.28515625" style="812" customWidth="1"/>
    <col min="3" max="4" width="8.5703125" style="812" customWidth="1"/>
    <col min="5" max="5" width="11.42578125" style="812" customWidth="1"/>
    <col min="6" max="8" width="8.5703125" style="812" customWidth="1"/>
    <col min="9" max="9" width="4.85546875" style="1065" customWidth="1"/>
    <col min="10" max="10" width="9.140625" style="1065"/>
    <col min="11" max="256" width="9.140625" style="812"/>
    <col min="257" max="257" width="25.42578125" style="812" customWidth="1"/>
    <col min="258" max="258" width="7.28515625" style="812" customWidth="1"/>
    <col min="259" max="260" width="8.5703125" style="812" customWidth="1"/>
    <col min="261" max="261" width="11.42578125" style="812" customWidth="1"/>
    <col min="262" max="264" width="8.5703125" style="812" customWidth="1"/>
    <col min="265" max="265" width="4.85546875" style="812" customWidth="1"/>
    <col min="266" max="512" width="9.140625" style="812"/>
    <col min="513" max="513" width="25.42578125" style="812" customWidth="1"/>
    <col min="514" max="514" width="7.28515625" style="812" customWidth="1"/>
    <col min="515" max="516" width="8.5703125" style="812" customWidth="1"/>
    <col min="517" max="517" width="11.42578125" style="812" customWidth="1"/>
    <col min="518" max="520" width="8.5703125" style="812" customWidth="1"/>
    <col min="521" max="521" width="4.85546875" style="812" customWidth="1"/>
    <col min="522" max="768" width="9.140625" style="812"/>
    <col min="769" max="769" width="25.42578125" style="812" customWidth="1"/>
    <col min="770" max="770" width="7.28515625" style="812" customWidth="1"/>
    <col min="771" max="772" width="8.5703125" style="812" customWidth="1"/>
    <col min="773" max="773" width="11.42578125" style="812" customWidth="1"/>
    <col min="774" max="776" width="8.5703125" style="812" customWidth="1"/>
    <col min="777" max="777" width="4.85546875" style="812" customWidth="1"/>
    <col min="778" max="1024" width="9.140625" style="812"/>
    <col min="1025" max="1025" width="25.42578125" style="812" customWidth="1"/>
    <col min="1026" max="1026" width="7.28515625" style="812" customWidth="1"/>
    <col min="1027" max="1028" width="8.5703125" style="812" customWidth="1"/>
    <col min="1029" max="1029" width="11.42578125" style="812" customWidth="1"/>
    <col min="1030" max="1032" width="8.5703125" style="812" customWidth="1"/>
    <col min="1033" max="1033" width="4.85546875" style="812" customWidth="1"/>
    <col min="1034" max="1280" width="9.140625" style="812"/>
    <col min="1281" max="1281" width="25.42578125" style="812" customWidth="1"/>
    <col min="1282" max="1282" width="7.28515625" style="812" customWidth="1"/>
    <col min="1283" max="1284" width="8.5703125" style="812" customWidth="1"/>
    <col min="1285" max="1285" width="11.42578125" style="812" customWidth="1"/>
    <col min="1286" max="1288" width="8.5703125" style="812" customWidth="1"/>
    <col min="1289" max="1289" width="4.85546875" style="812" customWidth="1"/>
    <col min="1290" max="1536" width="9.140625" style="812"/>
    <col min="1537" max="1537" width="25.42578125" style="812" customWidth="1"/>
    <col min="1538" max="1538" width="7.28515625" style="812" customWidth="1"/>
    <col min="1539" max="1540" width="8.5703125" style="812" customWidth="1"/>
    <col min="1541" max="1541" width="11.42578125" style="812" customWidth="1"/>
    <col min="1542" max="1544" width="8.5703125" style="812" customWidth="1"/>
    <col min="1545" max="1545" width="4.85546875" style="812" customWidth="1"/>
    <col min="1546" max="1792" width="9.140625" style="812"/>
    <col min="1793" max="1793" width="25.42578125" style="812" customWidth="1"/>
    <col min="1794" max="1794" width="7.28515625" style="812" customWidth="1"/>
    <col min="1795" max="1796" width="8.5703125" style="812" customWidth="1"/>
    <col min="1797" max="1797" width="11.42578125" style="812" customWidth="1"/>
    <col min="1798" max="1800" width="8.5703125" style="812" customWidth="1"/>
    <col min="1801" max="1801" width="4.85546875" style="812" customWidth="1"/>
    <col min="1802" max="2048" width="9.140625" style="812"/>
    <col min="2049" max="2049" width="25.42578125" style="812" customWidth="1"/>
    <col min="2050" max="2050" width="7.28515625" style="812" customWidth="1"/>
    <col min="2051" max="2052" width="8.5703125" style="812" customWidth="1"/>
    <col min="2053" max="2053" width="11.42578125" style="812" customWidth="1"/>
    <col min="2054" max="2056" width="8.5703125" style="812" customWidth="1"/>
    <col min="2057" max="2057" width="4.85546875" style="812" customWidth="1"/>
    <col min="2058" max="2304" width="9.140625" style="812"/>
    <col min="2305" max="2305" width="25.42578125" style="812" customWidth="1"/>
    <col min="2306" max="2306" width="7.28515625" style="812" customWidth="1"/>
    <col min="2307" max="2308" width="8.5703125" style="812" customWidth="1"/>
    <col min="2309" max="2309" width="11.42578125" style="812" customWidth="1"/>
    <col min="2310" max="2312" width="8.5703125" style="812" customWidth="1"/>
    <col min="2313" max="2313" width="4.85546875" style="812" customWidth="1"/>
    <col min="2314" max="2560" width="9.140625" style="812"/>
    <col min="2561" max="2561" width="25.42578125" style="812" customWidth="1"/>
    <col min="2562" max="2562" width="7.28515625" style="812" customWidth="1"/>
    <col min="2563" max="2564" width="8.5703125" style="812" customWidth="1"/>
    <col min="2565" max="2565" width="11.42578125" style="812" customWidth="1"/>
    <col min="2566" max="2568" width="8.5703125" style="812" customWidth="1"/>
    <col min="2569" max="2569" width="4.85546875" style="812" customWidth="1"/>
    <col min="2570" max="2816" width="9.140625" style="812"/>
    <col min="2817" max="2817" width="25.42578125" style="812" customWidth="1"/>
    <col min="2818" max="2818" width="7.28515625" style="812" customWidth="1"/>
    <col min="2819" max="2820" width="8.5703125" style="812" customWidth="1"/>
    <col min="2821" max="2821" width="11.42578125" style="812" customWidth="1"/>
    <col min="2822" max="2824" width="8.5703125" style="812" customWidth="1"/>
    <col min="2825" max="2825" width="4.85546875" style="812" customWidth="1"/>
    <col min="2826" max="3072" width="9.140625" style="812"/>
    <col min="3073" max="3073" width="25.42578125" style="812" customWidth="1"/>
    <col min="3074" max="3074" width="7.28515625" style="812" customWidth="1"/>
    <col min="3075" max="3076" width="8.5703125" style="812" customWidth="1"/>
    <col min="3077" max="3077" width="11.42578125" style="812" customWidth="1"/>
    <col min="3078" max="3080" width="8.5703125" style="812" customWidth="1"/>
    <col min="3081" max="3081" width="4.85546875" style="812" customWidth="1"/>
    <col min="3082" max="3328" width="9.140625" style="812"/>
    <col min="3329" max="3329" width="25.42578125" style="812" customWidth="1"/>
    <col min="3330" max="3330" width="7.28515625" style="812" customWidth="1"/>
    <col min="3331" max="3332" width="8.5703125" style="812" customWidth="1"/>
    <col min="3333" max="3333" width="11.42578125" style="812" customWidth="1"/>
    <col min="3334" max="3336" width="8.5703125" style="812" customWidth="1"/>
    <col min="3337" max="3337" width="4.85546875" style="812" customWidth="1"/>
    <col min="3338" max="3584" width="9.140625" style="812"/>
    <col min="3585" max="3585" width="25.42578125" style="812" customWidth="1"/>
    <col min="3586" max="3586" width="7.28515625" style="812" customWidth="1"/>
    <col min="3587" max="3588" width="8.5703125" style="812" customWidth="1"/>
    <col min="3589" max="3589" width="11.42578125" style="812" customWidth="1"/>
    <col min="3590" max="3592" width="8.5703125" style="812" customWidth="1"/>
    <col min="3593" max="3593" width="4.85546875" style="812" customWidth="1"/>
    <col min="3594" max="3840" width="9.140625" style="812"/>
    <col min="3841" max="3841" width="25.42578125" style="812" customWidth="1"/>
    <col min="3842" max="3842" width="7.28515625" style="812" customWidth="1"/>
    <col min="3843" max="3844" width="8.5703125" style="812" customWidth="1"/>
    <col min="3845" max="3845" width="11.42578125" style="812" customWidth="1"/>
    <col min="3846" max="3848" width="8.5703125" style="812" customWidth="1"/>
    <col min="3849" max="3849" width="4.85546875" style="812" customWidth="1"/>
    <col min="3850" max="4096" width="9.140625" style="812"/>
    <col min="4097" max="4097" width="25.42578125" style="812" customWidth="1"/>
    <col min="4098" max="4098" width="7.28515625" style="812" customWidth="1"/>
    <col min="4099" max="4100" width="8.5703125" style="812" customWidth="1"/>
    <col min="4101" max="4101" width="11.42578125" style="812" customWidth="1"/>
    <col min="4102" max="4104" width="8.5703125" style="812" customWidth="1"/>
    <col min="4105" max="4105" width="4.85546875" style="812" customWidth="1"/>
    <col min="4106" max="4352" width="9.140625" style="812"/>
    <col min="4353" max="4353" width="25.42578125" style="812" customWidth="1"/>
    <col min="4354" max="4354" width="7.28515625" style="812" customWidth="1"/>
    <col min="4355" max="4356" width="8.5703125" style="812" customWidth="1"/>
    <col min="4357" max="4357" width="11.42578125" style="812" customWidth="1"/>
    <col min="4358" max="4360" width="8.5703125" style="812" customWidth="1"/>
    <col min="4361" max="4361" width="4.85546875" style="812" customWidth="1"/>
    <col min="4362" max="4608" width="9.140625" style="812"/>
    <col min="4609" max="4609" width="25.42578125" style="812" customWidth="1"/>
    <col min="4610" max="4610" width="7.28515625" style="812" customWidth="1"/>
    <col min="4611" max="4612" width="8.5703125" style="812" customWidth="1"/>
    <col min="4613" max="4613" width="11.42578125" style="812" customWidth="1"/>
    <col min="4614" max="4616" width="8.5703125" style="812" customWidth="1"/>
    <col min="4617" max="4617" width="4.85546875" style="812" customWidth="1"/>
    <col min="4618" max="4864" width="9.140625" style="812"/>
    <col min="4865" max="4865" width="25.42578125" style="812" customWidth="1"/>
    <col min="4866" max="4866" width="7.28515625" style="812" customWidth="1"/>
    <col min="4867" max="4868" width="8.5703125" style="812" customWidth="1"/>
    <col min="4869" max="4869" width="11.42578125" style="812" customWidth="1"/>
    <col min="4870" max="4872" width="8.5703125" style="812" customWidth="1"/>
    <col min="4873" max="4873" width="4.85546875" style="812" customWidth="1"/>
    <col min="4874" max="5120" width="9.140625" style="812"/>
    <col min="5121" max="5121" width="25.42578125" style="812" customWidth="1"/>
    <col min="5122" max="5122" width="7.28515625" style="812" customWidth="1"/>
    <col min="5123" max="5124" width="8.5703125" style="812" customWidth="1"/>
    <col min="5125" max="5125" width="11.42578125" style="812" customWidth="1"/>
    <col min="5126" max="5128" width="8.5703125" style="812" customWidth="1"/>
    <col min="5129" max="5129" width="4.85546875" style="812" customWidth="1"/>
    <col min="5130" max="5376" width="9.140625" style="812"/>
    <col min="5377" max="5377" width="25.42578125" style="812" customWidth="1"/>
    <col min="5378" max="5378" width="7.28515625" style="812" customWidth="1"/>
    <col min="5379" max="5380" width="8.5703125" style="812" customWidth="1"/>
    <col min="5381" max="5381" width="11.42578125" style="812" customWidth="1"/>
    <col min="5382" max="5384" width="8.5703125" style="812" customWidth="1"/>
    <col min="5385" max="5385" width="4.85546875" style="812" customWidth="1"/>
    <col min="5386" max="5632" width="9.140625" style="812"/>
    <col min="5633" max="5633" width="25.42578125" style="812" customWidth="1"/>
    <col min="5634" max="5634" width="7.28515625" style="812" customWidth="1"/>
    <col min="5635" max="5636" width="8.5703125" style="812" customWidth="1"/>
    <col min="5637" max="5637" width="11.42578125" style="812" customWidth="1"/>
    <col min="5638" max="5640" width="8.5703125" style="812" customWidth="1"/>
    <col min="5641" max="5641" width="4.85546875" style="812" customWidth="1"/>
    <col min="5642" max="5888" width="9.140625" style="812"/>
    <col min="5889" max="5889" width="25.42578125" style="812" customWidth="1"/>
    <col min="5890" max="5890" width="7.28515625" style="812" customWidth="1"/>
    <col min="5891" max="5892" width="8.5703125" style="812" customWidth="1"/>
    <col min="5893" max="5893" width="11.42578125" style="812" customWidth="1"/>
    <col min="5894" max="5896" width="8.5703125" style="812" customWidth="1"/>
    <col min="5897" max="5897" width="4.85546875" style="812" customWidth="1"/>
    <col min="5898" max="6144" width="9.140625" style="812"/>
    <col min="6145" max="6145" width="25.42578125" style="812" customWidth="1"/>
    <col min="6146" max="6146" width="7.28515625" style="812" customWidth="1"/>
    <col min="6147" max="6148" width="8.5703125" style="812" customWidth="1"/>
    <col min="6149" max="6149" width="11.42578125" style="812" customWidth="1"/>
    <col min="6150" max="6152" width="8.5703125" style="812" customWidth="1"/>
    <col min="6153" max="6153" width="4.85546875" style="812" customWidth="1"/>
    <col min="6154" max="6400" width="9.140625" style="812"/>
    <col min="6401" max="6401" width="25.42578125" style="812" customWidth="1"/>
    <col min="6402" max="6402" width="7.28515625" style="812" customWidth="1"/>
    <col min="6403" max="6404" width="8.5703125" style="812" customWidth="1"/>
    <col min="6405" max="6405" width="11.42578125" style="812" customWidth="1"/>
    <col min="6406" max="6408" width="8.5703125" style="812" customWidth="1"/>
    <col min="6409" max="6409" width="4.85546875" style="812" customWidth="1"/>
    <col min="6410" max="6656" width="9.140625" style="812"/>
    <col min="6657" max="6657" width="25.42578125" style="812" customWidth="1"/>
    <col min="6658" max="6658" width="7.28515625" style="812" customWidth="1"/>
    <col min="6659" max="6660" width="8.5703125" style="812" customWidth="1"/>
    <col min="6661" max="6661" width="11.42578125" style="812" customWidth="1"/>
    <col min="6662" max="6664" width="8.5703125" style="812" customWidth="1"/>
    <col min="6665" max="6665" width="4.85546875" style="812" customWidth="1"/>
    <col min="6666" max="6912" width="9.140625" style="812"/>
    <col min="6913" max="6913" width="25.42578125" style="812" customWidth="1"/>
    <col min="6914" max="6914" width="7.28515625" style="812" customWidth="1"/>
    <col min="6915" max="6916" width="8.5703125" style="812" customWidth="1"/>
    <col min="6917" max="6917" width="11.42578125" style="812" customWidth="1"/>
    <col min="6918" max="6920" width="8.5703125" style="812" customWidth="1"/>
    <col min="6921" max="6921" width="4.85546875" style="812" customWidth="1"/>
    <col min="6922" max="7168" width="9.140625" style="812"/>
    <col min="7169" max="7169" width="25.42578125" style="812" customWidth="1"/>
    <col min="7170" max="7170" width="7.28515625" style="812" customWidth="1"/>
    <col min="7171" max="7172" width="8.5703125" style="812" customWidth="1"/>
    <col min="7173" max="7173" width="11.42578125" style="812" customWidth="1"/>
    <col min="7174" max="7176" width="8.5703125" style="812" customWidth="1"/>
    <col min="7177" max="7177" width="4.85546875" style="812" customWidth="1"/>
    <col min="7178" max="7424" width="9.140625" style="812"/>
    <col min="7425" max="7425" width="25.42578125" style="812" customWidth="1"/>
    <col min="7426" max="7426" width="7.28515625" style="812" customWidth="1"/>
    <col min="7427" max="7428" width="8.5703125" style="812" customWidth="1"/>
    <col min="7429" max="7429" width="11.42578125" style="812" customWidth="1"/>
    <col min="7430" max="7432" width="8.5703125" style="812" customWidth="1"/>
    <col min="7433" max="7433" width="4.85546875" style="812" customWidth="1"/>
    <col min="7434" max="7680" width="9.140625" style="812"/>
    <col min="7681" max="7681" width="25.42578125" style="812" customWidth="1"/>
    <col min="7682" max="7682" width="7.28515625" style="812" customWidth="1"/>
    <col min="7683" max="7684" width="8.5703125" style="812" customWidth="1"/>
    <col min="7685" max="7685" width="11.42578125" style="812" customWidth="1"/>
    <col min="7686" max="7688" width="8.5703125" style="812" customWidth="1"/>
    <col min="7689" max="7689" width="4.85546875" style="812" customWidth="1"/>
    <col min="7690" max="7936" width="9.140625" style="812"/>
    <col min="7937" max="7937" width="25.42578125" style="812" customWidth="1"/>
    <col min="7938" max="7938" width="7.28515625" style="812" customWidth="1"/>
    <col min="7939" max="7940" width="8.5703125" style="812" customWidth="1"/>
    <col min="7941" max="7941" width="11.42578125" style="812" customWidth="1"/>
    <col min="7942" max="7944" width="8.5703125" style="812" customWidth="1"/>
    <col min="7945" max="7945" width="4.85546875" style="812" customWidth="1"/>
    <col min="7946" max="8192" width="9.140625" style="812"/>
    <col min="8193" max="8193" width="25.42578125" style="812" customWidth="1"/>
    <col min="8194" max="8194" width="7.28515625" style="812" customWidth="1"/>
    <col min="8195" max="8196" width="8.5703125" style="812" customWidth="1"/>
    <col min="8197" max="8197" width="11.42578125" style="812" customWidth="1"/>
    <col min="8198" max="8200" width="8.5703125" style="812" customWidth="1"/>
    <col min="8201" max="8201" width="4.85546875" style="812" customWidth="1"/>
    <col min="8202" max="8448" width="9.140625" style="812"/>
    <col min="8449" max="8449" width="25.42578125" style="812" customWidth="1"/>
    <col min="8450" max="8450" width="7.28515625" style="812" customWidth="1"/>
    <col min="8451" max="8452" width="8.5703125" style="812" customWidth="1"/>
    <col min="8453" max="8453" width="11.42578125" style="812" customWidth="1"/>
    <col min="8454" max="8456" width="8.5703125" style="812" customWidth="1"/>
    <col min="8457" max="8457" width="4.85546875" style="812" customWidth="1"/>
    <col min="8458" max="8704" width="9.140625" style="812"/>
    <col min="8705" max="8705" width="25.42578125" style="812" customWidth="1"/>
    <col min="8706" max="8706" width="7.28515625" style="812" customWidth="1"/>
    <col min="8707" max="8708" width="8.5703125" style="812" customWidth="1"/>
    <col min="8709" max="8709" width="11.42578125" style="812" customWidth="1"/>
    <col min="8710" max="8712" width="8.5703125" style="812" customWidth="1"/>
    <col min="8713" max="8713" width="4.85546875" style="812" customWidth="1"/>
    <col min="8714" max="8960" width="9.140625" style="812"/>
    <col min="8961" max="8961" width="25.42578125" style="812" customWidth="1"/>
    <col min="8962" max="8962" width="7.28515625" style="812" customWidth="1"/>
    <col min="8963" max="8964" width="8.5703125" style="812" customWidth="1"/>
    <col min="8965" max="8965" width="11.42578125" style="812" customWidth="1"/>
    <col min="8966" max="8968" width="8.5703125" style="812" customWidth="1"/>
    <col min="8969" max="8969" width="4.85546875" style="812" customWidth="1"/>
    <col min="8970" max="9216" width="9.140625" style="812"/>
    <col min="9217" max="9217" width="25.42578125" style="812" customWidth="1"/>
    <col min="9218" max="9218" width="7.28515625" style="812" customWidth="1"/>
    <col min="9219" max="9220" width="8.5703125" style="812" customWidth="1"/>
    <col min="9221" max="9221" width="11.42578125" style="812" customWidth="1"/>
    <col min="9222" max="9224" width="8.5703125" style="812" customWidth="1"/>
    <col min="9225" max="9225" width="4.85546875" style="812" customWidth="1"/>
    <col min="9226" max="9472" width="9.140625" style="812"/>
    <col min="9473" max="9473" width="25.42578125" style="812" customWidth="1"/>
    <col min="9474" max="9474" width="7.28515625" style="812" customWidth="1"/>
    <col min="9475" max="9476" width="8.5703125" style="812" customWidth="1"/>
    <col min="9477" max="9477" width="11.42578125" style="812" customWidth="1"/>
    <col min="9478" max="9480" width="8.5703125" style="812" customWidth="1"/>
    <col min="9481" max="9481" width="4.85546875" style="812" customWidth="1"/>
    <col min="9482" max="9728" width="9.140625" style="812"/>
    <col min="9729" max="9729" width="25.42578125" style="812" customWidth="1"/>
    <col min="9730" max="9730" width="7.28515625" style="812" customWidth="1"/>
    <col min="9731" max="9732" width="8.5703125" style="812" customWidth="1"/>
    <col min="9733" max="9733" width="11.42578125" style="812" customWidth="1"/>
    <col min="9734" max="9736" width="8.5703125" style="812" customWidth="1"/>
    <col min="9737" max="9737" width="4.85546875" style="812" customWidth="1"/>
    <col min="9738" max="9984" width="9.140625" style="812"/>
    <col min="9985" max="9985" width="25.42578125" style="812" customWidth="1"/>
    <col min="9986" max="9986" width="7.28515625" style="812" customWidth="1"/>
    <col min="9987" max="9988" width="8.5703125" style="812" customWidth="1"/>
    <col min="9989" max="9989" width="11.42578125" style="812" customWidth="1"/>
    <col min="9990" max="9992" width="8.5703125" style="812" customWidth="1"/>
    <col min="9993" max="9993" width="4.85546875" style="812" customWidth="1"/>
    <col min="9994" max="10240" width="9.140625" style="812"/>
    <col min="10241" max="10241" width="25.42578125" style="812" customWidth="1"/>
    <col min="10242" max="10242" width="7.28515625" style="812" customWidth="1"/>
    <col min="10243" max="10244" width="8.5703125" style="812" customWidth="1"/>
    <col min="10245" max="10245" width="11.42578125" style="812" customWidth="1"/>
    <col min="10246" max="10248" width="8.5703125" style="812" customWidth="1"/>
    <col min="10249" max="10249" width="4.85546875" style="812" customWidth="1"/>
    <col min="10250" max="10496" width="9.140625" style="812"/>
    <col min="10497" max="10497" width="25.42578125" style="812" customWidth="1"/>
    <col min="10498" max="10498" width="7.28515625" style="812" customWidth="1"/>
    <col min="10499" max="10500" width="8.5703125" style="812" customWidth="1"/>
    <col min="10501" max="10501" width="11.42578125" style="812" customWidth="1"/>
    <col min="10502" max="10504" width="8.5703125" style="812" customWidth="1"/>
    <col min="10505" max="10505" width="4.85546875" style="812" customWidth="1"/>
    <col min="10506" max="10752" width="9.140625" style="812"/>
    <col min="10753" max="10753" width="25.42578125" style="812" customWidth="1"/>
    <col min="10754" max="10754" width="7.28515625" style="812" customWidth="1"/>
    <col min="10755" max="10756" width="8.5703125" style="812" customWidth="1"/>
    <col min="10757" max="10757" width="11.42578125" style="812" customWidth="1"/>
    <col min="10758" max="10760" width="8.5703125" style="812" customWidth="1"/>
    <col min="10761" max="10761" width="4.85546875" style="812" customWidth="1"/>
    <col min="10762" max="11008" width="9.140625" style="812"/>
    <col min="11009" max="11009" width="25.42578125" style="812" customWidth="1"/>
    <col min="11010" max="11010" width="7.28515625" style="812" customWidth="1"/>
    <col min="11011" max="11012" width="8.5703125" style="812" customWidth="1"/>
    <col min="11013" max="11013" width="11.42578125" style="812" customWidth="1"/>
    <col min="11014" max="11016" width="8.5703125" style="812" customWidth="1"/>
    <col min="11017" max="11017" width="4.85546875" style="812" customWidth="1"/>
    <col min="11018" max="11264" width="9.140625" style="812"/>
    <col min="11265" max="11265" width="25.42578125" style="812" customWidth="1"/>
    <col min="11266" max="11266" width="7.28515625" style="812" customWidth="1"/>
    <col min="11267" max="11268" width="8.5703125" style="812" customWidth="1"/>
    <col min="11269" max="11269" width="11.42578125" style="812" customWidth="1"/>
    <col min="11270" max="11272" width="8.5703125" style="812" customWidth="1"/>
    <col min="11273" max="11273" width="4.85546875" style="812" customWidth="1"/>
    <col min="11274" max="11520" width="9.140625" style="812"/>
    <col min="11521" max="11521" width="25.42578125" style="812" customWidth="1"/>
    <col min="11522" max="11522" width="7.28515625" style="812" customWidth="1"/>
    <col min="11523" max="11524" width="8.5703125" style="812" customWidth="1"/>
    <col min="11525" max="11525" width="11.42578125" style="812" customWidth="1"/>
    <col min="11526" max="11528" width="8.5703125" style="812" customWidth="1"/>
    <col min="11529" max="11529" width="4.85546875" style="812" customWidth="1"/>
    <col min="11530" max="11776" width="9.140625" style="812"/>
    <col min="11777" max="11777" width="25.42578125" style="812" customWidth="1"/>
    <col min="11778" max="11778" width="7.28515625" style="812" customWidth="1"/>
    <col min="11779" max="11780" width="8.5703125" style="812" customWidth="1"/>
    <col min="11781" max="11781" width="11.42578125" style="812" customWidth="1"/>
    <col min="11782" max="11784" width="8.5703125" style="812" customWidth="1"/>
    <col min="11785" max="11785" width="4.85546875" style="812" customWidth="1"/>
    <col min="11786" max="12032" width="9.140625" style="812"/>
    <col min="12033" max="12033" width="25.42578125" style="812" customWidth="1"/>
    <col min="12034" max="12034" width="7.28515625" style="812" customWidth="1"/>
    <col min="12035" max="12036" width="8.5703125" style="812" customWidth="1"/>
    <col min="12037" max="12037" width="11.42578125" style="812" customWidth="1"/>
    <col min="12038" max="12040" width="8.5703125" style="812" customWidth="1"/>
    <col min="12041" max="12041" width="4.85546875" style="812" customWidth="1"/>
    <col min="12042" max="12288" width="9.140625" style="812"/>
    <col min="12289" max="12289" width="25.42578125" style="812" customWidth="1"/>
    <col min="12290" max="12290" width="7.28515625" style="812" customWidth="1"/>
    <col min="12291" max="12292" width="8.5703125" style="812" customWidth="1"/>
    <col min="12293" max="12293" width="11.42578125" style="812" customWidth="1"/>
    <col min="12294" max="12296" width="8.5703125" style="812" customWidth="1"/>
    <col min="12297" max="12297" width="4.85546875" style="812" customWidth="1"/>
    <col min="12298" max="12544" width="9.140625" style="812"/>
    <col min="12545" max="12545" width="25.42578125" style="812" customWidth="1"/>
    <col min="12546" max="12546" width="7.28515625" style="812" customWidth="1"/>
    <col min="12547" max="12548" width="8.5703125" style="812" customWidth="1"/>
    <col min="12549" max="12549" width="11.42578125" style="812" customWidth="1"/>
    <col min="12550" max="12552" width="8.5703125" style="812" customWidth="1"/>
    <col min="12553" max="12553" width="4.85546875" style="812" customWidth="1"/>
    <col min="12554" max="12800" width="9.140625" style="812"/>
    <col min="12801" max="12801" width="25.42578125" style="812" customWidth="1"/>
    <col min="12802" max="12802" width="7.28515625" style="812" customWidth="1"/>
    <col min="12803" max="12804" width="8.5703125" style="812" customWidth="1"/>
    <col min="12805" max="12805" width="11.42578125" style="812" customWidth="1"/>
    <col min="12806" max="12808" width="8.5703125" style="812" customWidth="1"/>
    <col min="12809" max="12809" width="4.85546875" style="812" customWidth="1"/>
    <col min="12810" max="13056" width="9.140625" style="812"/>
    <col min="13057" max="13057" width="25.42578125" style="812" customWidth="1"/>
    <col min="13058" max="13058" width="7.28515625" style="812" customWidth="1"/>
    <col min="13059" max="13060" width="8.5703125" style="812" customWidth="1"/>
    <col min="13061" max="13061" width="11.42578125" style="812" customWidth="1"/>
    <col min="13062" max="13064" width="8.5703125" style="812" customWidth="1"/>
    <col min="13065" max="13065" width="4.85546875" style="812" customWidth="1"/>
    <col min="13066" max="13312" width="9.140625" style="812"/>
    <col min="13313" max="13313" width="25.42578125" style="812" customWidth="1"/>
    <col min="13314" max="13314" width="7.28515625" style="812" customWidth="1"/>
    <col min="13315" max="13316" width="8.5703125" style="812" customWidth="1"/>
    <col min="13317" max="13317" width="11.42578125" style="812" customWidth="1"/>
    <col min="13318" max="13320" width="8.5703125" style="812" customWidth="1"/>
    <col min="13321" max="13321" width="4.85546875" style="812" customWidth="1"/>
    <col min="13322" max="13568" width="9.140625" style="812"/>
    <col min="13569" max="13569" width="25.42578125" style="812" customWidth="1"/>
    <col min="13570" max="13570" width="7.28515625" style="812" customWidth="1"/>
    <col min="13571" max="13572" width="8.5703125" style="812" customWidth="1"/>
    <col min="13573" max="13573" width="11.42578125" style="812" customWidth="1"/>
    <col min="13574" max="13576" width="8.5703125" style="812" customWidth="1"/>
    <col min="13577" max="13577" width="4.85546875" style="812" customWidth="1"/>
    <col min="13578" max="13824" width="9.140625" style="812"/>
    <col min="13825" max="13825" width="25.42578125" style="812" customWidth="1"/>
    <col min="13826" max="13826" width="7.28515625" style="812" customWidth="1"/>
    <col min="13827" max="13828" width="8.5703125" style="812" customWidth="1"/>
    <col min="13829" max="13829" width="11.42578125" style="812" customWidth="1"/>
    <col min="13830" max="13832" width="8.5703125" style="812" customWidth="1"/>
    <col min="13833" max="13833" width="4.85546875" style="812" customWidth="1"/>
    <col min="13834" max="14080" width="9.140625" style="812"/>
    <col min="14081" max="14081" width="25.42578125" style="812" customWidth="1"/>
    <col min="14082" max="14082" width="7.28515625" style="812" customWidth="1"/>
    <col min="14083" max="14084" width="8.5703125" style="812" customWidth="1"/>
    <col min="14085" max="14085" width="11.42578125" style="812" customWidth="1"/>
    <col min="14086" max="14088" width="8.5703125" style="812" customWidth="1"/>
    <col min="14089" max="14089" width="4.85546875" style="812" customWidth="1"/>
    <col min="14090" max="14336" width="9.140625" style="812"/>
    <col min="14337" max="14337" width="25.42578125" style="812" customWidth="1"/>
    <col min="14338" max="14338" width="7.28515625" style="812" customWidth="1"/>
    <col min="14339" max="14340" width="8.5703125" style="812" customWidth="1"/>
    <col min="14341" max="14341" width="11.42578125" style="812" customWidth="1"/>
    <col min="14342" max="14344" width="8.5703125" style="812" customWidth="1"/>
    <col min="14345" max="14345" width="4.85546875" style="812" customWidth="1"/>
    <col min="14346" max="14592" width="9.140625" style="812"/>
    <col min="14593" max="14593" width="25.42578125" style="812" customWidth="1"/>
    <col min="14594" max="14594" width="7.28515625" style="812" customWidth="1"/>
    <col min="14595" max="14596" width="8.5703125" style="812" customWidth="1"/>
    <col min="14597" max="14597" width="11.42578125" style="812" customWidth="1"/>
    <col min="14598" max="14600" width="8.5703125" style="812" customWidth="1"/>
    <col min="14601" max="14601" width="4.85546875" style="812" customWidth="1"/>
    <col min="14602" max="14848" width="9.140625" style="812"/>
    <col min="14849" max="14849" width="25.42578125" style="812" customWidth="1"/>
    <col min="14850" max="14850" width="7.28515625" style="812" customWidth="1"/>
    <col min="14851" max="14852" width="8.5703125" style="812" customWidth="1"/>
    <col min="14853" max="14853" width="11.42578125" style="812" customWidth="1"/>
    <col min="14854" max="14856" width="8.5703125" style="812" customWidth="1"/>
    <col min="14857" max="14857" width="4.85546875" style="812" customWidth="1"/>
    <col min="14858" max="15104" width="9.140625" style="812"/>
    <col min="15105" max="15105" width="25.42578125" style="812" customWidth="1"/>
    <col min="15106" max="15106" width="7.28515625" style="812" customWidth="1"/>
    <col min="15107" max="15108" width="8.5703125" style="812" customWidth="1"/>
    <col min="15109" max="15109" width="11.42578125" style="812" customWidth="1"/>
    <col min="15110" max="15112" width="8.5703125" style="812" customWidth="1"/>
    <col min="15113" max="15113" width="4.85546875" style="812" customWidth="1"/>
    <col min="15114" max="15360" width="9.140625" style="812"/>
    <col min="15361" max="15361" width="25.42578125" style="812" customWidth="1"/>
    <col min="15362" max="15362" width="7.28515625" style="812" customWidth="1"/>
    <col min="15363" max="15364" width="8.5703125" style="812" customWidth="1"/>
    <col min="15365" max="15365" width="11.42578125" style="812" customWidth="1"/>
    <col min="15366" max="15368" width="8.5703125" style="812" customWidth="1"/>
    <col min="15369" max="15369" width="4.85546875" style="812" customWidth="1"/>
    <col min="15370" max="15616" width="9.140625" style="812"/>
    <col min="15617" max="15617" width="25.42578125" style="812" customWidth="1"/>
    <col min="15618" max="15618" width="7.28515625" style="812" customWidth="1"/>
    <col min="15619" max="15620" width="8.5703125" style="812" customWidth="1"/>
    <col min="15621" max="15621" width="11.42578125" style="812" customWidth="1"/>
    <col min="15622" max="15624" width="8.5703125" style="812" customWidth="1"/>
    <col min="15625" max="15625" width="4.85546875" style="812" customWidth="1"/>
    <col min="15626" max="15872" width="9.140625" style="812"/>
    <col min="15873" max="15873" width="25.42578125" style="812" customWidth="1"/>
    <col min="15874" max="15874" width="7.28515625" style="812" customWidth="1"/>
    <col min="15875" max="15876" width="8.5703125" style="812" customWidth="1"/>
    <col min="15877" max="15877" width="11.42578125" style="812" customWidth="1"/>
    <col min="15878" max="15880" width="8.5703125" style="812" customWidth="1"/>
    <col min="15881" max="15881" width="4.85546875" style="812" customWidth="1"/>
    <col min="15882" max="16128" width="9.140625" style="812"/>
    <col min="16129" max="16129" width="25.42578125" style="812" customWidth="1"/>
    <col min="16130" max="16130" width="7.28515625" style="812" customWidth="1"/>
    <col min="16131" max="16132" width="8.5703125" style="812" customWidth="1"/>
    <col min="16133" max="16133" width="11.42578125" style="812" customWidth="1"/>
    <col min="16134" max="16136" width="8.5703125" style="812" customWidth="1"/>
    <col min="16137" max="16137" width="4.85546875" style="812" customWidth="1"/>
    <col min="16138" max="16384" width="9.140625" style="812"/>
  </cols>
  <sheetData>
    <row r="1" spans="1:10" ht="17.25" customHeight="1">
      <c r="A1" s="1921" t="s">
        <v>1737</v>
      </c>
      <c r="B1" s="810"/>
      <c r="C1" s="810"/>
      <c r="D1" s="810"/>
      <c r="E1" s="810"/>
      <c r="F1" s="1913"/>
      <c r="G1" s="1913"/>
      <c r="H1" s="1913"/>
    </row>
    <row r="2" spans="1:10" ht="23.25" customHeight="1">
      <c r="A2" s="2117" t="s">
        <v>1113</v>
      </c>
      <c r="B2" s="2117"/>
      <c r="C2" s="2117"/>
      <c r="D2" s="2117"/>
      <c r="E2" s="2117"/>
      <c r="F2" s="2117"/>
      <c r="G2" s="2117"/>
      <c r="H2" s="2117"/>
    </row>
    <row r="3" spans="1:10" ht="12.95" customHeight="1">
      <c r="A3" s="813">
        <v>2016</v>
      </c>
      <c r="B3" s="813"/>
      <c r="C3" s="813"/>
      <c r="D3" s="431"/>
      <c r="E3" s="431"/>
      <c r="F3" s="431"/>
      <c r="G3" s="431"/>
      <c r="H3" s="1073" t="s">
        <v>673</v>
      </c>
    </row>
    <row r="4" spans="1:10" ht="12" customHeight="1">
      <c r="A4" s="2250" t="s">
        <v>700</v>
      </c>
      <c r="B4" s="2278" t="s">
        <v>1108</v>
      </c>
      <c r="C4" s="2279"/>
      <c r="D4" s="2279"/>
      <c r="E4" s="2279"/>
      <c r="F4" s="2279"/>
      <c r="G4" s="2279"/>
      <c r="H4" s="2282"/>
    </row>
    <row r="5" spans="1:10" ht="55.5" customHeight="1">
      <c r="A5" s="2252"/>
      <c r="B5" s="1118" t="s">
        <v>1114</v>
      </c>
      <c r="C5" s="1119" t="s">
        <v>1115</v>
      </c>
      <c r="D5" s="1119" t="s">
        <v>1116</v>
      </c>
      <c r="E5" s="1119" t="s">
        <v>1117</v>
      </c>
      <c r="F5" s="1119" t="s">
        <v>1118</v>
      </c>
      <c r="G5" s="1119" t="s">
        <v>1119</v>
      </c>
      <c r="H5" s="1119" t="s">
        <v>796</v>
      </c>
    </row>
    <row r="6" spans="1:10" s="1065" customFormat="1" ht="12.95" customHeight="1">
      <c r="A6" s="1103"/>
      <c r="B6" s="1103"/>
      <c r="C6" s="1103"/>
      <c r="D6" s="1103"/>
      <c r="E6" s="1103"/>
      <c r="F6" s="1103"/>
      <c r="G6" s="1103"/>
      <c r="H6" s="1103"/>
    </row>
    <row r="7" spans="1:10" s="1319" customFormat="1" ht="12.95" customHeight="1">
      <c r="A7" s="1319" t="s">
        <v>28</v>
      </c>
      <c r="B7" s="1320">
        <v>355</v>
      </c>
      <c r="C7" s="1320">
        <v>149</v>
      </c>
      <c r="D7" s="1320">
        <v>200</v>
      </c>
      <c r="E7" s="1320">
        <v>52</v>
      </c>
      <c r="F7" s="1320">
        <v>89</v>
      </c>
      <c r="G7" s="1320">
        <v>149</v>
      </c>
      <c r="H7" s="1320">
        <v>40</v>
      </c>
      <c r="I7" s="1410"/>
      <c r="J7" s="1410"/>
    </row>
    <row r="8" spans="1:10" s="1319" customFormat="1" ht="12.95" customHeight="1">
      <c r="I8" s="1410"/>
      <c r="J8" s="1410"/>
    </row>
    <row r="9" spans="1:10" s="1319" customFormat="1" ht="12.95" customHeight="1">
      <c r="A9" s="1319" t="s">
        <v>418</v>
      </c>
      <c r="B9" s="1320">
        <v>345</v>
      </c>
      <c r="C9" s="1320">
        <v>145</v>
      </c>
      <c r="D9" s="1320">
        <v>194</v>
      </c>
      <c r="E9" s="1320">
        <v>50</v>
      </c>
      <c r="F9" s="1320">
        <v>87</v>
      </c>
      <c r="G9" s="1320">
        <v>133</v>
      </c>
      <c r="H9" s="1320">
        <v>40</v>
      </c>
      <c r="I9" s="1065"/>
      <c r="J9" s="1410"/>
    </row>
    <row r="10" spans="1:10" s="1319" customFormat="1" ht="12.95" customHeight="1">
      <c r="I10" s="1065"/>
      <c r="J10" s="1410"/>
    </row>
    <row r="11" spans="1:10" s="1322" customFormat="1" ht="12.95" customHeight="1">
      <c r="A11" s="1322" t="s">
        <v>419</v>
      </c>
      <c r="B11" s="1323">
        <v>89</v>
      </c>
      <c r="C11" s="1323">
        <v>33</v>
      </c>
      <c r="D11" s="1323">
        <v>35</v>
      </c>
      <c r="E11" s="1323">
        <v>7</v>
      </c>
      <c r="F11" s="1323">
        <v>20</v>
      </c>
      <c r="G11" s="1323">
        <v>18</v>
      </c>
      <c r="H11" s="1323">
        <v>10</v>
      </c>
      <c r="I11" s="1065"/>
      <c r="J11" s="1410"/>
    </row>
    <row r="12" spans="1:10" s="1322" customFormat="1" ht="12.95" customHeight="1">
      <c r="A12" s="1322" t="s">
        <v>421</v>
      </c>
      <c r="B12" s="1323">
        <v>82</v>
      </c>
      <c r="C12" s="1323">
        <v>11</v>
      </c>
      <c r="D12" s="1323">
        <v>29</v>
      </c>
      <c r="E12" s="1323">
        <v>9</v>
      </c>
      <c r="F12" s="1323">
        <v>17</v>
      </c>
      <c r="G12" s="1323">
        <v>26</v>
      </c>
      <c r="H12" s="1323">
        <v>3</v>
      </c>
      <c r="I12" s="1065"/>
      <c r="J12" s="1410"/>
    </row>
    <row r="13" spans="1:10" s="1322" customFormat="1" ht="12.95" customHeight="1">
      <c r="A13" s="1322" t="s">
        <v>1035</v>
      </c>
      <c r="B13" s="1326">
        <v>154</v>
      </c>
      <c r="C13" s="1326">
        <v>92</v>
      </c>
      <c r="D13" s="1404">
        <v>126</v>
      </c>
      <c r="E13" s="1407">
        <v>34</v>
      </c>
      <c r="F13" s="1407">
        <v>47</v>
      </c>
      <c r="G13" s="1407">
        <v>82</v>
      </c>
      <c r="H13" s="1407">
        <v>26</v>
      </c>
      <c r="I13" s="1065"/>
      <c r="J13" s="1410"/>
    </row>
    <row r="14" spans="1:10" s="1322" customFormat="1" ht="12.95" customHeight="1">
      <c r="A14" s="1322" t="s">
        <v>424</v>
      </c>
      <c r="B14" s="1326">
        <v>15</v>
      </c>
      <c r="C14" s="1326">
        <v>6</v>
      </c>
      <c r="D14" s="1404">
        <v>4</v>
      </c>
      <c r="E14" s="1407">
        <v>0</v>
      </c>
      <c r="F14" s="1407">
        <v>2</v>
      </c>
      <c r="G14" s="1407">
        <v>3</v>
      </c>
      <c r="H14" s="1407">
        <v>1</v>
      </c>
      <c r="I14" s="1065"/>
      <c r="J14" s="1410"/>
    </row>
    <row r="15" spans="1:10" s="1322" customFormat="1" ht="12.95" customHeight="1">
      <c r="A15" s="1322" t="s">
        <v>425</v>
      </c>
      <c r="B15" s="1326">
        <v>5</v>
      </c>
      <c r="C15" s="1326">
        <v>3</v>
      </c>
      <c r="D15" s="1404">
        <v>0</v>
      </c>
      <c r="E15" s="1407">
        <v>0</v>
      </c>
      <c r="F15" s="1407">
        <v>1</v>
      </c>
      <c r="G15" s="1407">
        <v>4</v>
      </c>
      <c r="H15" s="1407">
        <v>0</v>
      </c>
      <c r="I15" s="1065"/>
      <c r="J15" s="1410"/>
    </row>
    <row r="16" spans="1:10" s="1322" customFormat="1" ht="12.95" customHeight="1">
      <c r="I16" s="1065"/>
      <c r="J16" s="1410"/>
    </row>
    <row r="17" spans="1:10" s="1319" customFormat="1" ht="12.95" customHeight="1">
      <c r="A17" s="1319" t="s">
        <v>426</v>
      </c>
      <c r="B17" s="1357">
        <v>5</v>
      </c>
      <c r="C17" s="1357">
        <v>2</v>
      </c>
      <c r="D17" s="1408">
        <v>2</v>
      </c>
      <c r="E17" s="1411">
        <v>1</v>
      </c>
      <c r="F17" s="1411">
        <v>1</v>
      </c>
      <c r="G17" s="1411">
        <v>5</v>
      </c>
      <c r="H17" s="1357">
        <v>0</v>
      </c>
      <c r="I17" s="1065"/>
      <c r="J17" s="1410"/>
    </row>
    <row r="18" spans="1:10" s="1319" customFormat="1" ht="12.95" customHeight="1">
      <c r="I18" s="1065"/>
      <c r="J18" s="1410"/>
    </row>
    <row r="19" spans="1:10" s="1319" customFormat="1" ht="12.95" customHeight="1">
      <c r="A19" s="1319" t="s">
        <v>427</v>
      </c>
      <c r="B19" s="1409">
        <v>5</v>
      </c>
      <c r="C19" s="1357">
        <v>2</v>
      </c>
      <c r="D19" s="1408">
        <v>4</v>
      </c>
      <c r="E19" s="1411">
        <v>1</v>
      </c>
      <c r="F19" s="1411">
        <v>1</v>
      </c>
      <c r="G19" s="1411">
        <v>11</v>
      </c>
      <c r="H19" s="1357">
        <v>0</v>
      </c>
      <c r="I19" s="1065"/>
      <c r="J19" s="1410"/>
    </row>
    <row r="20" spans="1:10" s="1319" customFormat="1" ht="6.95" customHeight="1" thickBot="1">
      <c r="A20" s="1329"/>
      <c r="B20" s="1329"/>
      <c r="C20" s="1329"/>
      <c r="D20" s="1329"/>
      <c r="E20" s="1329"/>
      <c r="F20" s="1329"/>
      <c r="G20" s="1329"/>
      <c r="H20" s="1329"/>
      <c r="I20" s="1065"/>
      <c r="J20" s="1065"/>
    </row>
    <row r="21" spans="1:10" ht="18" customHeight="1" thickTop="1">
      <c r="A21" s="1346" t="s">
        <v>1036</v>
      </c>
      <c r="B21" s="827"/>
      <c r="C21" s="827"/>
      <c r="D21" s="827"/>
      <c r="E21" s="827"/>
      <c r="F21" s="827"/>
      <c r="G21" s="827"/>
      <c r="H21" s="827"/>
    </row>
    <row r="22" spans="1:10">
      <c r="A22" s="827"/>
      <c r="B22" s="827"/>
      <c r="C22" s="827"/>
      <c r="D22" s="827"/>
      <c r="E22" s="827"/>
      <c r="F22" s="827"/>
      <c r="G22" s="827"/>
      <c r="H22" s="827"/>
    </row>
    <row r="23" spans="1:10">
      <c r="A23" s="1086" t="s">
        <v>691</v>
      </c>
      <c r="B23" s="827"/>
      <c r="C23" s="827"/>
      <c r="D23" s="827"/>
      <c r="E23" s="827"/>
      <c r="F23" s="827"/>
      <c r="G23" s="827"/>
      <c r="I23" s="812"/>
      <c r="J23" s="812"/>
    </row>
    <row r="24" spans="1:10">
      <c r="A24" s="1337" t="s">
        <v>1042</v>
      </c>
      <c r="B24" s="827"/>
      <c r="C24" s="827"/>
      <c r="D24" s="827"/>
      <c r="E24" s="827"/>
      <c r="F24" s="827"/>
      <c r="G24" s="827"/>
      <c r="I24" s="812"/>
      <c r="J24" s="812"/>
    </row>
    <row r="25" spans="1:10">
      <c r="A25" s="1337" t="s">
        <v>1081</v>
      </c>
      <c r="B25" s="827"/>
      <c r="C25" s="827"/>
      <c r="D25" s="827"/>
      <c r="E25" s="827"/>
      <c r="F25" s="827"/>
      <c r="G25" s="827"/>
      <c r="H25" s="827"/>
    </row>
    <row r="26" spans="1:10">
      <c r="A26" s="827"/>
      <c r="B26" s="827"/>
      <c r="C26" s="827"/>
      <c r="D26" s="827"/>
      <c r="E26" s="827"/>
      <c r="F26" s="827"/>
      <c r="G26" s="827"/>
      <c r="H26" s="827"/>
    </row>
    <row r="27" spans="1:10">
      <c r="A27" s="827"/>
      <c r="B27" s="827"/>
      <c r="C27" s="827"/>
      <c r="D27" s="827"/>
      <c r="E27" s="827"/>
      <c r="F27" s="827"/>
      <c r="G27" s="827"/>
      <c r="H27" s="827"/>
    </row>
    <row r="28" spans="1:10">
      <c r="A28" s="827"/>
      <c r="B28" s="827"/>
      <c r="C28" s="827"/>
      <c r="D28" s="827"/>
      <c r="E28" s="827"/>
      <c r="F28" s="827"/>
      <c r="G28" s="827"/>
      <c r="H28" s="827"/>
    </row>
    <row r="29" spans="1:10">
      <c r="A29" s="827"/>
      <c r="B29" s="827"/>
      <c r="C29" s="827"/>
      <c r="D29" s="827"/>
      <c r="E29" s="827"/>
      <c r="F29" s="827"/>
      <c r="G29" s="827"/>
      <c r="H29" s="827"/>
    </row>
    <row r="30" spans="1:10">
      <c r="A30" s="827"/>
      <c r="B30" s="827"/>
      <c r="C30" s="827"/>
      <c r="D30" s="827"/>
      <c r="E30" s="827"/>
      <c r="F30" s="827"/>
      <c r="G30" s="827"/>
      <c r="H30" s="827"/>
    </row>
    <row r="31" spans="1:10">
      <c r="A31" s="827"/>
      <c r="B31" s="827"/>
      <c r="C31" s="827"/>
      <c r="D31" s="827"/>
      <c r="E31" s="827"/>
      <c r="F31" s="827"/>
      <c r="G31" s="827"/>
      <c r="H31" s="827"/>
    </row>
    <row r="32" spans="1:10">
      <c r="A32" s="827"/>
      <c r="B32" s="827"/>
      <c r="C32" s="827"/>
      <c r="D32" s="827"/>
      <c r="E32" s="827"/>
      <c r="F32" s="827"/>
      <c r="G32" s="827"/>
      <c r="H32" s="827"/>
    </row>
    <row r="33" spans="1:8">
      <c r="A33" s="827"/>
      <c r="B33" s="827"/>
      <c r="C33" s="827"/>
      <c r="D33" s="827"/>
      <c r="E33" s="827"/>
      <c r="F33" s="827"/>
      <c r="G33" s="827"/>
      <c r="H33" s="827"/>
    </row>
    <row r="34" spans="1:8">
      <c r="A34" s="827"/>
      <c r="B34" s="827"/>
      <c r="C34" s="827"/>
      <c r="D34" s="827"/>
      <c r="E34" s="827"/>
      <c r="F34" s="827"/>
      <c r="G34" s="827"/>
      <c r="H34" s="827"/>
    </row>
    <row r="35" spans="1:8">
      <c r="A35" s="827"/>
      <c r="B35" s="827"/>
      <c r="C35" s="827"/>
      <c r="D35" s="827"/>
      <c r="E35" s="827"/>
      <c r="F35" s="827"/>
      <c r="G35" s="827"/>
      <c r="H35" s="827"/>
    </row>
    <row r="36" spans="1:8">
      <c r="A36" s="827"/>
      <c r="B36" s="827"/>
      <c r="C36" s="827"/>
      <c r="D36" s="827"/>
      <c r="E36" s="827"/>
      <c r="F36" s="827"/>
      <c r="G36" s="827"/>
      <c r="H36" s="827"/>
    </row>
    <row r="37" spans="1:8">
      <c r="A37" s="827"/>
      <c r="B37" s="827"/>
      <c r="C37" s="827"/>
      <c r="D37" s="827"/>
      <c r="E37" s="827"/>
      <c r="F37" s="827"/>
      <c r="G37" s="827"/>
      <c r="H37" s="827"/>
    </row>
    <row r="38" spans="1:8">
      <c r="A38" s="827"/>
      <c r="B38" s="827"/>
      <c r="C38" s="827"/>
      <c r="D38" s="827"/>
      <c r="E38" s="827"/>
      <c r="F38" s="827"/>
      <c r="G38" s="827"/>
      <c r="H38" s="827"/>
    </row>
    <row r="39" spans="1:8">
      <c r="A39" s="827"/>
      <c r="B39" s="827"/>
      <c r="C39" s="827"/>
      <c r="D39" s="827"/>
      <c r="E39" s="827"/>
      <c r="F39" s="827"/>
      <c r="G39" s="827"/>
      <c r="H39" s="827"/>
    </row>
    <row r="40" spans="1:8">
      <c r="A40" s="827"/>
      <c r="B40" s="827"/>
      <c r="C40" s="827"/>
      <c r="D40" s="827"/>
      <c r="E40" s="827"/>
      <c r="F40" s="827"/>
      <c r="G40" s="827"/>
      <c r="H40" s="827"/>
    </row>
    <row r="41" spans="1:8">
      <c r="A41" s="827"/>
      <c r="B41" s="827"/>
      <c r="C41" s="827"/>
      <c r="D41" s="827"/>
      <c r="E41" s="827"/>
      <c r="F41" s="827"/>
      <c r="G41" s="827"/>
      <c r="H41" s="827"/>
    </row>
    <row r="42" spans="1:8">
      <c r="A42" s="827"/>
      <c r="B42" s="827"/>
      <c r="C42" s="827"/>
      <c r="D42" s="827"/>
      <c r="E42" s="827"/>
      <c r="F42" s="827"/>
      <c r="G42" s="827"/>
      <c r="H42" s="827"/>
    </row>
    <row r="43" spans="1:8">
      <c r="A43" s="827"/>
      <c r="B43" s="827"/>
      <c r="C43" s="827"/>
      <c r="D43" s="827"/>
      <c r="E43" s="827"/>
      <c r="F43" s="827"/>
      <c r="G43" s="827"/>
      <c r="H43" s="827"/>
    </row>
    <row r="44" spans="1:8">
      <c r="A44" s="827"/>
      <c r="B44" s="827"/>
      <c r="C44" s="827"/>
      <c r="D44" s="827"/>
      <c r="E44" s="827"/>
      <c r="F44" s="827"/>
      <c r="G44" s="827"/>
      <c r="H44" s="827"/>
    </row>
    <row r="45" spans="1:8">
      <c r="A45" s="827"/>
      <c r="B45" s="827"/>
      <c r="C45" s="827"/>
      <c r="D45" s="827"/>
      <c r="E45" s="827"/>
      <c r="F45" s="827"/>
      <c r="G45" s="827"/>
      <c r="H45" s="827"/>
    </row>
    <row r="46" spans="1:8">
      <c r="A46" s="827"/>
      <c r="B46" s="827"/>
      <c r="C46" s="827"/>
      <c r="D46" s="827"/>
      <c r="E46" s="827"/>
      <c r="F46" s="827"/>
      <c r="G46" s="827"/>
      <c r="H46" s="827"/>
    </row>
    <row r="47" spans="1:8">
      <c r="A47" s="827"/>
      <c r="B47" s="827"/>
      <c r="C47" s="827"/>
      <c r="D47" s="827"/>
      <c r="E47" s="827"/>
      <c r="F47" s="827"/>
      <c r="G47" s="827"/>
      <c r="H47" s="827"/>
    </row>
    <row r="48" spans="1:8">
      <c r="A48" s="827"/>
      <c r="B48" s="827"/>
      <c r="C48" s="827"/>
      <c r="D48" s="827"/>
      <c r="E48" s="827"/>
      <c r="F48" s="827"/>
      <c r="G48" s="827"/>
      <c r="H48" s="827"/>
    </row>
    <row r="49" spans="1:8">
      <c r="A49" s="827"/>
      <c r="B49" s="827"/>
      <c r="C49" s="827"/>
      <c r="D49" s="827"/>
      <c r="E49" s="827"/>
      <c r="F49" s="827"/>
      <c r="G49" s="827"/>
      <c r="H49" s="827"/>
    </row>
    <row r="50" spans="1:8">
      <c r="A50" s="827"/>
      <c r="B50" s="827"/>
      <c r="C50" s="827"/>
      <c r="D50" s="827"/>
      <c r="E50" s="827"/>
      <c r="F50" s="827"/>
      <c r="G50" s="827"/>
      <c r="H50" s="827"/>
    </row>
    <row r="51" spans="1:8">
      <c r="A51" s="827"/>
      <c r="B51" s="827"/>
      <c r="C51" s="827"/>
      <c r="D51" s="827"/>
      <c r="E51" s="827"/>
      <c r="F51" s="827"/>
      <c r="G51" s="827"/>
      <c r="H51" s="827"/>
    </row>
    <row r="52" spans="1:8">
      <c r="A52" s="827"/>
      <c r="B52" s="827"/>
      <c r="C52" s="827"/>
      <c r="D52" s="827"/>
      <c r="E52" s="827"/>
      <c r="F52" s="827"/>
      <c r="G52" s="827"/>
      <c r="H52" s="827"/>
    </row>
    <row r="53" spans="1:8">
      <c r="A53" s="827"/>
      <c r="B53" s="827"/>
      <c r="C53" s="827"/>
      <c r="D53" s="827"/>
      <c r="E53" s="827"/>
      <c r="F53" s="827"/>
      <c r="G53" s="827"/>
      <c r="H53" s="827"/>
    </row>
    <row r="54" spans="1:8">
      <c r="A54" s="827"/>
      <c r="B54" s="827"/>
      <c r="C54" s="827"/>
      <c r="D54" s="827"/>
      <c r="E54" s="827"/>
      <c r="F54" s="827"/>
      <c r="G54" s="827"/>
      <c r="H54" s="827"/>
    </row>
    <row r="55" spans="1:8">
      <c r="A55" s="827"/>
      <c r="B55" s="827"/>
      <c r="C55" s="827"/>
      <c r="D55" s="827"/>
      <c r="E55" s="827"/>
      <c r="F55" s="827"/>
      <c r="G55" s="827"/>
      <c r="H55" s="827"/>
    </row>
    <row r="56" spans="1:8">
      <c r="A56" s="827"/>
      <c r="B56" s="827"/>
      <c r="C56" s="827"/>
      <c r="D56" s="827"/>
      <c r="E56" s="827"/>
      <c r="F56" s="827"/>
      <c r="G56" s="827"/>
      <c r="H56" s="827"/>
    </row>
    <row r="57" spans="1:8">
      <c r="A57" s="827"/>
      <c r="B57" s="827"/>
      <c r="C57" s="827"/>
      <c r="D57" s="827"/>
      <c r="E57" s="827"/>
      <c r="F57" s="827"/>
      <c r="G57" s="827"/>
      <c r="H57" s="827"/>
    </row>
    <row r="58" spans="1:8">
      <c r="A58" s="827"/>
      <c r="B58" s="827"/>
      <c r="C58" s="827"/>
      <c r="D58" s="827"/>
      <c r="E58" s="827"/>
      <c r="F58" s="827"/>
      <c r="G58" s="827"/>
      <c r="H58" s="827"/>
    </row>
    <row r="59" spans="1:8">
      <c r="A59" s="827"/>
      <c r="B59" s="827"/>
      <c r="C59" s="827"/>
      <c r="D59" s="827"/>
      <c r="E59" s="827"/>
      <c r="F59" s="827"/>
      <c r="G59" s="827"/>
      <c r="H59" s="827"/>
    </row>
    <row r="60" spans="1:8">
      <c r="A60" s="827"/>
      <c r="B60" s="827"/>
      <c r="C60" s="827"/>
      <c r="D60" s="827"/>
      <c r="E60" s="827"/>
      <c r="F60" s="827"/>
      <c r="G60" s="827"/>
      <c r="H60" s="827"/>
    </row>
    <row r="61" spans="1:8">
      <c r="A61" s="827"/>
      <c r="B61" s="827"/>
      <c r="C61" s="827"/>
      <c r="D61" s="827"/>
      <c r="E61" s="827"/>
      <c r="F61" s="827"/>
      <c r="G61" s="827"/>
      <c r="H61" s="827"/>
    </row>
    <row r="62" spans="1:8">
      <c r="A62" s="827"/>
      <c r="B62" s="827"/>
      <c r="C62" s="827"/>
      <c r="D62" s="827"/>
      <c r="E62" s="827"/>
      <c r="F62" s="827"/>
      <c r="G62" s="827"/>
      <c r="H62" s="827"/>
    </row>
    <row r="63" spans="1:8">
      <c r="A63" s="827"/>
      <c r="B63" s="827"/>
      <c r="C63" s="827"/>
      <c r="D63" s="827"/>
      <c r="E63" s="827"/>
      <c r="F63" s="827"/>
      <c r="G63" s="827"/>
      <c r="H63" s="827"/>
    </row>
    <row r="64" spans="1:8">
      <c r="A64" s="827"/>
      <c r="B64" s="827"/>
      <c r="C64" s="827"/>
      <c r="D64" s="827"/>
      <c r="E64" s="827"/>
      <c r="F64" s="827"/>
      <c r="G64" s="827"/>
      <c r="H64" s="827"/>
    </row>
    <row r="65" spans="1:8">
      <c r="A65" s="827"/>
      <c r="B65" s="827"/>
      <c r="C65" s="827"/>
      <c r="D65" s="827"/>
      <c r="E65" s="827"/>
      <c r="F65" s="827"/>
      <c r="G65" s="827"/>
      <c r="H65" s="827"/>
    </row>
    <row r="66" spans="1:8">
      <c r="A66" s="827"/>
      <c r="B66" s="827"/>
      <c r="C66" s="827"/>
      <c r="D66" s="827"/>
      <c r="E66" s="827"/>
      <c r="F66" s="827"/>
      <c r="G66" s="827"/>
      <c r="H66" s="827"/>
    </row>
    <row r="67" spans="1:8">
      <c r="A67" s="827"/>
      <c r="B67" s="827"/>
      <c r="C67" s="827"/>
      <c r="D67" s="827"/>
      <c r="E67" s="827"/>
      <c r="F67" s="827"/>
      <c r="G67" s="827"/>
      <c r="H67" s="827"/>
    </row>
    <row r="68" spans="1:8">
      <c r="A68" s="827"/>
      <c r="B68" s="827"/>
      <c r="C68" s="827"/>
      <c r="D68" s="827"/>
      <c r="E68" s="827"/>
      <c r="F68" s="827"/>
      <c r="G68" s="827"/>
      <c r="H68" s="827"/>
    </row>
    <row r="69" spans="1:8">
      <c r="A69" s="827"/>
      <c r="B69" s="827"/>
      <c r="C69" s="827"/>
      <c r="D69" s="827"/>
      <c r="E69" s="827"/>
      <c r="F69" s="827"/>
      <c r="G69" s="827"/>
      <c r="H69" s="827"/>
    </row>
    <row r="70" spans="1:8">
      <c r="A70" s="827"/>
      <c r="B70" s="827"/>
      <c r="C70" s="827"/>
      <c r="D70" s="827"/>
      <c r="E70" s="827"/>
      <c r="F70" s="827"/>
      <c r="G70" s="827"/>
      <c r="H70" s="827"/>
    </row>
    <row r="71" spans="1:8">
      <c r="A71" s="827"/>
      <c r="B71" s="827"/>
      <c r="C71" s="827"/>
      <c r="D71" s="827"/>
      <c r="E71" s="827"/>
      <c r="F71" s="827"/>
      <c r="G71" s="827"/>
      <c r="H71" s="827"/>
    </row>
    <row r="72" spans="1:8">
      <c r="A72" s="827"/>
      <c r="B72" s="827"/>
      <c r="C72" s="827"/>
      <c r="D72" s="827"/>
      <c r="E72" s="827"/>
      <c r="F72" s="827"/>
      <c r="G72" s="827"/>
      <c r="H72" s="827"/>
    </row>
    <row r="73" spans="1:8">
      <c r="A73" s="827"/>
      <c r="B73" s="827"/>
      <c r="C73" s="827"/>
      <c r="D73" s="827"/>
      <c r="E73" s="827"/>
      <c r="F73" s="827"/>
      <c r="G73" s="827"/>
      <c r="H73" s="827"/>
    </row>
    <row r="74" spans="1:8">
      <c r="A74" s="827"/>
      <c r="B74" s="827"/>
      <c r="C74" s="827"/>
      <c r="D74" s="827"/>
      <c r="E74" s="827"/>
      <c r="F74" s="827"/>
      <c r="G74" s="827"/>
      <c r="H74" s="827"/>
    </row>
    <row r="75" spans="1:8">
      <c r="A75" s="827"/>
      <c r="B75" s="827"/>
      <c r="C75" s="827"/>
      <c r="D75" s="827"/>
      <c r="E75" s="827"/>
      <c r="F75" s="827"/>
      <c r="G75" s="827"/>
      <c r="H75" s="827"/>
    </row>
    <row r="76" spans="1:8">
      <c r="A76" s="827"/>
      <c r="B76" s="827"/>
      <c r="C76" s="827"/>
      <c r="D76" s="827"/>
      <c r="E76" s="827"/>
      <c r="F76" s="827"/>
      <c r="G76" s="827"/>
      <c r="H76" s="827"/>
    </row>
    <row r="77" spans="1:8">
      <c r="A77" s="827"/>
      <c r="B77" s="827"/>
      <c r="C77" s="827"/>
      <c r="D77" s="827"/>
      <c r="E77" s="827"/>
      <c r="F77" s="827"/>
      <c r="G77" s="827"/>
      <c r="H77" s="827"/>
    </row>
    <row r="78" spans="1:8">
      <c r="A78" s="827"/>
      <c r="B78" s="827"/>
      <c r="C78" s="827"/>
      <c r="D78" s="827"/>
      <c r="E78" s="827"/>
      <c r="F78" s="827"/>
      <c r="G78" s="827"/>
      <c r="H78" s="827"/>
    </row>
    <row r="79" spans="1:8">
      <c r="A79" s="827"/>
      <c r="B79" s="827"/>
      <c r="C79" s="827"/>
      <c r="D79" s="827"/>
      <c r="E79" s="827"/>
      <c r="F79" s="827"/>
      <c r="G79" s="827"/>
      <c r="H79" s="827"/>
    </row>
    <row r="80" spans="1:8">
      <c r="A80" s="827"/>
      <c r="B80" s="827"/>
      <c r="C80" s="827"/>
      <c r="D80" s="827"/>
      <c r="E80" s="827"/>
      <c r="F80" s="827"/>
      <c r="G80" s="827"/>
      <c r="H80" s="827"/>
    </row>
    <row r="81" spans="1:8">
      <c r="A81" s="827"/>
      <c r="B81" s="827"/>
      <c r="C81" s="827"/>
      <c r="D81" s="827"/>
      <c r="E81" s="827"/>
      <c r="F81" s="827"/>
      <c r="G81" s="827"/>
      <c r="H81" s="827"/>
    </row>
    <row r="82" spans="1:8">
      <c r="A82" s="827"/>
      <c r="B82" s="827"/>
      <c r="C82" s="827"/>
      <c r="D82" s="827"/>
      <c r="E82" s="827"/>
      <c r="F82" s="827"/>
      <c r="G82" s="827"/>
      <c r="H82" s="827"/>
    </row>
    <row r="83" spans="1:8">
      <c r="A83" s="827"/>
      <c r="B83" s="827"/>
      <c r="C83" s="827"/>
      <c r="D83" s="827"/>
      <c r="E83" s="827"/>
      <c r="F83" s="827"/>
      <c r="G83" s="827"/>
      <c r="H83" s="827"/>
    </row>
    <row r="84" spans="1:8">
      <c r="A84" s="827"/>
      <c r="B84" s="827"/>
      <c r="C84" s="827"/>
      <c r="D84" s="827"/>
      <c r="E84" s="827"/>
      <c r="F84" s="827"/>
      <c r="G84" s="827"/>
      <c r="H84" s="827"/>
    </row>
    <row r="85" spans="1:8">
      <c r="A85" s="827"/>
      <c r="B85" s="827"/>
      <c r="C85" s="827"/>
      <c r="D85" s="827"/>
      <c r="E85" s="827"/>
      <c r="F85" s="827"/>
      <c r="G85" s="827"/>
      <c r="H85" s="827"/>
    </row>
    <row r="86" spans="1:8">
      <c r="A86" s="827"/>
      <c r="B86" s="827"/>
      <c r="C86" s="827"/>
      <c r="D86" s="827"/>
      <c r="E86" s="827"/>
      <c r="F86" s="827"/>
      <c r="G86" s="827"/>
      <c r="H86" s="827"/>
    </row>
    <row r="87" spans="1:8">
      <c r="A87" s="827"/>
      <c r="B87" s="827"/>
      <c r="C87" s="827"/>
      <c r="D87" s="827"/>
      <c r="E87" s="827"/>
      <c r="F87" s="827"/>
      <c r="G87" s="827"/>
      <c r="H87" s="827"/>
    </row>
    <row r="88" spans="1:8">
      <c r="A88" s="827"/>
      <c r="B88" s="827"/>
      <c r="C88" s="827"/>
      <c r="D88" s="827"/>
      <c r="E88" s="827"/>
      <c r="F88" s="827"/>
      <c r="G88" s="827"/>
      <c r="H88" s="827"/>
    </row>
    <row r="89" spans="1:8">
      <c r="A89" s="827"/>
      <c r="B89" s="827"/>
      <c r="C89" s="827"/>
      <c r="D89" s="827"/>
      <c r="E89" s="827"/>
      <c r="F89" s="827"/>
      <c r="G89" s="827"/>
      <c r="H89" s="827"/>
    </row>
    <row r="90" spans="1:8">
      <c r="A90" s="827"/>
      <c r="B90" s="827"/>
      <c r="C90" s="827"/>
      <c r="D90" s="827"/>
      <c r="E90" s="827"/>
      <c r="F90" s="827"/>
      <c r="G90" s="827"/>
      <c r="H90" s="827"/>
    </row>
    <row r="91" spans="1:8">
      <c r="A91" s="827"/>
      <c r="B91" s="827"/>
      <c r="C91" s="827"/>
      <c r="D91" s="827"/>
      <c r="E91" s="827"/>
      <c r="F91" s="827"/>
      <c r="G91" s="827"/>
      <c r="H91" s="827"/>
    </row>
    <row r="92" spans="1:8">
      <c r="A92" s="827"/>
      <c r="B92" s="827"/>
      <c r="C92" s="827"/>
      <c r="D92" s="827"/>
      <c r="E92" s="827"/>
      <c r="F92" s="827"/>
      <c r="G92" s="827"/>
      <c r="H92" s="827"/>
    </row>
    <row r="93" spans="1:8">
      <c r="A93" s="827"/>
      <c r="B93" s="827"/>
      <c r="C93" s="827"/>
      <c r="D93" s="827"/>
      <c r="E93" s="827"/>
      <c r="F93" s="827"/>
      <c r="G93" s="827"/>
      <c r="H93" s="827"/>
    </row>
    <row r="94" spans="1:8">
      <c r="A94" s="827"/>
      <c r="B94" s="827"/>
      <c r="C94" s="827"/>
      <c r="D94" s="827"/>
      <c r="E94" s="827"/>
      <c r="F94" s="827"/>
      <c r="G94" s="827"/>
      <c r="H94" s="827"/>
    </row>
    <row r="95" spans="1:8">
      <c r="A95" s="827"/>
      <c r="B95" s="827"/>
      <c r="C95" s="827"/>
      <c r="D95" s="827"/>
      <c r="E95" s="827"/>
      <c r="F95" s="827"/>
      <c r="G95" s="827"/>
      <c r="H95" s="827"/>
    </row>
    <row r="96" spans="1:8">
      <c r="A96" s="827"/>
      <c r="B96" s="827"/>
      <c r="C96" s="827"/>
      <c r="D96" s="827"/>
      <c r="E96" s="827"/>
      <c r="F96" s="827"/>
      <c r="G96" s="827"/>
      <c r="H96" s="827"/>
    </row>
    <row r="97" spans="1:8">
      <c r="A97" s="827"/>
      <c r="B97" s="827"/>
      <c r="C97" s="827"/>
      <c r="D97" s="827"/>
      <c r="E97" s="827"/>
      <c r="F97" s="827"/>
      <c r="G97" s="827"/>
      <c r="H97" s="827"/>
    </row>
    <row r="98" spans="1:8">
      <c r="A98" s="827"/>
      <c r="B98" s="827"/>
      <c r="C98" s="827"/>
      <c r="D98" s="827"/>
      <c r="E98" s="827"/>
      <c r="F98" s="827"/>
      <c r="G98" s="827"/>
      <c r="H98" s="827"/>
    </row>
    <row r="99" spans="1:8">
      <c r="A99" s="827"/>
      <c r="B99" s="827"/>
      <c r="C99" s="827"/>
      <c r="D99" s="827"/>
      <c r="E99" s="827"/>
      <c r="F99" s="827"/>
      <c r="G99" s="827"/>
      <c r="H99" s="827"/>
    </row>
    <row r="100" spans="1:8">
      <c r="A100" s="827"/>
      <c r="B100" s="827"/>
      <c r="C100" s="827"/>
      <c r="D100" s="827"/>
      <c r="E100" s="827"/>
      <c r="F100" s="827"/>
      <c r="G100" s="827"/>
      <c r="H100" s="827"/>
    </row>
    <row r="101" spans="1:8">
      <c r="A101" s="827"/>
      <c r="B101" s="827"/>
      <c r="C101" s="827"/>
      <c r="D101" s="827"/>
      <c r="E101" s="827"/>
      <c r="F101" s="827"/>
      <c r="G101" s="827"/>
      <c r="H101" s="827"/>
    </row>
    <row r="102" spans="1:8">
      <c r="A102" s="827"/>
      <c r="B102" s="827"/>
      <c r="C102" s="827"/>
      <c r="D102" s="827"/>
      <c r="E102" s="827"/>
      <c r="F102" s="827"/>
      <c r="G102" s="827"/>
      <c r="H102" s="827"/>
    </row>
    <row r="103" spans="1:8">
      <c r="A103" s="827"/>
      <c r="B103" s="827"/>
      <c r="C103" s="827"/>
      <c r="D103" s="827"/>
      <c r="E103" s="827"/>
      <c r="F103" s="827"/>
      <c r="G103" s="827"/>
      <c r="H103" s="827"/>
    </row>
    <row r="104" spans="1:8">
      <c r="A104" s="827"/>
      <c r="B104" s="827"/>
      <c r="C104" s="827"/>
      <c r="D104" s="827"/>
      <c r="E104" s="827"/>
      <c r="F104" s="827"/>
      <c r="G104" s="827"/>
      <c r="H104" s="827"/>
    </row>
    <row r="105" spans="1:8">
      <c r="A105" s="827"/>
      <c r="B105" s="827"/>
      <c r="C105" s="827"/>
      <c r="D105" s="827"/>
      <c r="E105" s="827"/>
      <c r="F105" s="827"/>
      <c r="G105" s="827"/>
      <c r="H105" s="827"/>
    </row>
    <row r="106" spans="1:8">
      <c r="A106" s="827"/>
      <c r="B106" s="827"/>
      <c r="C106" s="827"/>
      <c r="D106" s="827"/>
      <c r="E106" s="827"/>
      <c r="F106" s="827"/>
      <c r="G106" s="827"/>
      <c r="H106" s="827"/>
    </row>
    <row r="107" spans="1:8">
      <c r="A107" s="827"/>
      <c r="B107" s="827"/>
      <c r="C107" s="827"/>
      <c r="D107" s="827"/>
      <c r="E107" s="827"/>
      <c r="F107" s="827"/>
      <c r="G107" s="827"/>
      <c r="H107" s="827"/>
    </row>
    <row r="108" spans="1:8">
      <c r="A108" s="827"/>
      <c r="B108" s="827"/>
      <c r="C108" s="827"/>
      <c r="D108" s="827"/>
      <c r="E108" s="827"/>
      <c r="F108" s="827"/>
      <c r="G108" s="827"/>
      <c r="H108" s="827"/>
    </row>
    <row r="109" spans="1:8">
      <c r="A109" s="827"/>
      <c r="B109" s="827"/>
      <c r="C109" s="827"/>
      <c r="D109" s="827"/>
      <c r="E109" s="827"/>
      <c r="F109" s="827"/>
      <c r="G109" s="827"/>
      <c r="H109" s="827"/>
    </row>
    <row r="110" spans="1:8">
      <c r="A110" s="827"/>
      <c r="B110" s="827"/>
      <c r="C110" s="827"/>
      <c r="D110" s="827"/>
      <c r="E110" s="827"/>
      <c r="F110" s="827"/>
      <c r="G110" s="827"/>
      <c r="H110" s="827"/>
    </row>
    <row r="111" spans="1:8">
      <c r="A111" s="827"/>
      <c r="B111" s="827"/>
      <c r="C111" s="827"/>
      <c r="D111" s="827"/>
      <c r="E111" s="827"/>
      <c r="F111" s="827"/>
      <c r="G111" s="827"/>
      <c r="H111" s="827"/>
    </row>
    <row r="112" spans="1:8">
      <c r="A112" s="827"/>
      <c r="B112" s="827"/>
      <c r="C112" s="827"/>
      <c r="D112" s="827"/>
      <c r="E112" s="827"/>
      <c r="F112" s="827"/>
      <c r="G112" s="827"/>
      <c r="H112" s="827"/>
    </row>
    <row r="113" spans="1:8">
      <c r="A113" s="827"/>
      <c r="B113" s="827"/>
      <c r="C113" s="827"/>
      <c r="D113" s="827"/>
      <c r="E113" s="827"/>
      <c r="F113" s="827"/>
      <c r="G113" s="827"/>
      <c r="H113" s="827"/>
    </row>
    <row r="114" spans="1:8">
      <c r="A114" s="827"/>
      <c r="B114" s="827"/>
      <c r="C114" s="827"/>
      <c r="D114" s="827"/>
      <c r="E114" s="827"/>
      <c r="F114" s="827"/>
      <c r="G114" s="827"/>
      <c r="H114" s="827"/>
    </row>
    <row r="115" spans="1:8">
      <c r="A115" s="827"/>
      <c r="B115" s="827"/>
      <c r="C115" s="827"/>
      <c r="D115" s="827"/>
      <c r="E115" s="827"/>
      <c r="F115" s="827"/>
      <c r="G115" s="827"/>
      <c r="H115" s="827"/>
    </row>
    <row r="116" spans="1:8">
      <c r="A116" s="827"/>
      <c r="B116" s="827"/>
      <c r="C116" s="827"/>
      <c r="D116" s="827"/>
      <c r="E116" s="827"/>
      <c r="F116" s="827"/>
      <c r="G116" s="827"/>
      <c r="H116" s="827"/>
    </row>
    <row r="117" spans="1:8">
      <c r="A117" s="827"/>
      <c r="B117" s="827"/>
      <c r="C117" s="827"/>
      <c r="D117" s="827"/>
      <c r="E117" s="827"/>
      <c r="F117" s="827"/>
      <c r="G117" s="827"/>
      <c r="H117" s="827"/>
    </row>
    <row r="118" spans="1:8">
      <c r="A118" s="827"/>
      <c r="B118" s="827"/>
      <c r="C118" s="827"/>
      <c r="D118" s="827"/>
      <c r="E118" s="827"/>
      <c r="F118" s="827"/>
      <c r="G118" s="827"/>
      <c r="H118" s="827"/>
    </row>
    <row r="119" spans="1:8">
      <c r="A119" s="827"/>
      <c r="B119" s="827"/>
      <c r="C119" s="827"/>
      <c r="D119" s="827"/>
      <c r="E119" s="827"/>
      <c r="F119" s="827"/>
      <c r="G119" s="827"/>
      <c r="H119" s="827"/>
    </row>
    <row r="120" spans="1:8">
      <c r="A120" s="827"/>
      <c r="B120" s="827"/>
      <c r="C120" s="827"/>
      <c r="D120" s="827"/>
      <c r="E120" s="827"/>
      <c r="F120" s="827"/>
      <c r="G120" s="827"/>
      <c r="H120" s="827"/>
    </row>
    <row r="121" spans="1:8">
      <c r="A121" s="827"/>
      <c r="B121" s="827"/>
      <c r="C121" s="827"/>
      <c r="D121" s="827"/>
      <c r="E121" s="827"/>
      <c r="F121" s="827"/>
      <c r="G121" s="827"/>
      <c r="H121" s="827"/>
    </row>
    <row r="122" spans="1:8">
      <c r="A122" s="827"/>
      <c r="B122" s="827"/>
      <c r="C122" s="827"/>
      <c r="D122" s="827"/>
      <c r="E122" s="827"/>
      <c r="F122" s="827"/>
      <c r="G122" s="827"/>
      <c r="H122" s="827"/>
    </row>
    <row r="123" spans="1:8">
      <c r="A123" s="827"/>
      <c r="B123" s="827"/>
      <c r="C123" s="827"/>
      <c r="D123" s="827"/>
      <c r="E123" s="827"/>
      <c r="F123" s="827"/>
      <c r="G123" s="827"/>
      <c r="H123" s="827"/>
    </row>
    <row r="124" spans="1:8">
      <c r="A124" s="827"/>
      <c r="B124" s="827"/>
      <c r="C124" s="827"/>
      <c r="D124" s="827"/>
      <c r="E124" s="827"/>
      <c r="F124" s="827"/>
      <c r="G124" s="827"/>
      <c r="H124" s="827"/>
    </row>
    <row r="125" spans="1:8">
      <c r="A125" s="827"/>
      <c r="B125" s="827"/>
      <c r="C125" s="827"/>
      <c r="D125" s="827"/>
      <c r="E125" s="827"/>
      <c r="F125" s="827"/>
      <c r="G125" s="827"/>
      <c r="H125" s="827"/>
    </row>
    <row r="126" spans="1:8">
      <c r="A126" s="827"/>
      <c r="B126" s="827"/>
      <c r="C126" s="827"/>
      <c r="D126" s="827"/>
      <c r="E126" s="827"/>
      <c r="F126" s="827"/>
      <c r="G126" s="827"/>
      <c r="H126" s="827"/>
    </row>
    <row r="127" spans="1:8">
      <c r="A127" s="827"/>
      <c r="B127" s="827"/>
      <c r="C127" s="827"/>
      <c r="D127" s="827"/>
      <c r="E127" s="827"/>
      <c r="F127" s="827"/>
      <c r="G127" s="827"/>
      <c r="H127" s="827"/>
    </row>
    <row r="128" spans="1:8">
      <c r="A128" s="827"/>
      <c r="B128" s="827"/>
      <c r="C128" s="827"/>
      <c r="D128" s="827"/>
      <c r="E128" s="827"/>
      <c r="F128" s="827"/>
      <c r="G128" s="827"/>
      <c r="H128" s="827"/>
    </row>
    <row r="129" spans="1:8">
      <c r="A129" s="827"/>
      <c r="B129" s="827"/>
      <c r="C129" s="827"/>
      <c r="D129" s="827"/>
      <c r="E129" s="827"/>
      <c r="F129" s="827"/>
      <c r="G129" s="827"/>
      <c r="H129" s="827"/>
    </row>
    <row r="130" spans="1:8">
      <c r="A130" s="827"/>
      <c r="B130" s="827"/>
      <c r="C130" s="827"/>
      <c r="D130" s="827"/>
      <c r="E130" s="827"/>
      <c r="F130" s="827"/>
      <c r="G130" s="827"/>
      <c r="H130" s="827"/>
    </row>
    <row r="131" spans="1:8">
      <c r="A131" s="827"/>
      <c r="B131" s="827"/>
      <c r="C131" s="827"/>
      <c r="D131" s="827"/>
      <c r="E131" s="827"/>
      <c r="F131" s="827"/>
      <c r="G131" s="827"/>
      <c r="H131" s="827"/>
    </row>
    <row r="132" spans="1:8">
      <c r="A132" s="827"/>
      <c r="B132" s="827"/>
      <c r="C132" s="827"/>
      <c r="D132" s="827"/>
      <c r="E132" s="827"/>
      <c r="F132" s="827"/>
      <c r="G132" s="827"/>
      <c r="H132" s="827"/>
    </row>
    <row r="133" spans="1:8">
      <c r="A133" s="827"/>
      <c r="B133" s="827"/>
      <c r="C133" s="827"/>
      <c r="D133" s="827"/>
      <c r="E133" s="827"/>
      <c r="F133" s="827"/>
      <c r="G133" s="827"/>
      <c r="H133" s="827"/>
    </row>
    <row r="134" spans="1:8">
      <c r="A134" s="827"/>
      <c r="B134" s="827"/>
      <c r="C134" s="827"/>
      <c r="D134" s="827"/>
      <c r="E134" s="827"/>
      <c r="F134" s="827"/>
      <c r="G134" s="827"/>
      <c r="H134" s="827"/>
    </row>
    <row r="135" spans="1:8">
      <c r="A135" s="827"/>
      <c r="B135" s="827"/>
      <c r="C135" s="827"/>
      <c r="D135" s="827"/>
      <c r="E135" s="827"/>
      <c r="F135" s="827"/>
      <c r="G135" s="827"/>
      <c r="H135" s="827"/>
    </row>
    <row r="136" spans="1:8">
      <c r="A136" s="827"/>
      <c r="B136" s="827"/>
      <c r="C136" s="827"/>
      <c r="D136" s="827"/>
      <c r="E136" s="827"/>
      <c r="F136" s="827"/>
      <c r="G136" s="827"/>
      <c r="H136" s="827"/>
    </row>
    <row r="137" spans="1:8">
      <c r="A137" s="827"/>
      <c r="B137" s="827"/>
      <c r="C137" s="827"/>
      <c r="D137" s="827"/>
      <c r="E137" s="827"/>
      <c r="F137" s="827"/>
      <c r="G137" s="827"/>
      <c r="H137" s="827"/>
    </row>
    <row r="138" spans="1:8">
      <c r="A138" s="827"/>
      <c r="B138" s="827"/>
      <c r="C138" s="827"/>
      <c r="D138" s="827"/>
      <c r="E138" s="827"/>
      <c r="F138" s="827"/>
      <c r="G138" s="827"/>
      <c r="H138" s="827"/>
    </row>
    <row r="139" spans="1:8">
      <c r="A139" s="827"/>
      <c r="B139" s="827"/>
      <c r="C139" s="827"/>
      <c r="D139" s="827"/>
      <c r="E139" s="827"/>
      <c r="F139" s="827"/>
      <c r="G139" s="827"/>
      <c r="H139" s="827"/>
    </row>
    <row r="140" spans="1:8">
      <c r="A140" s="827"/>
      <c r="B140" s="827"/>
      <c r="C140" s="827"/>
      <c r="D140" s="827"/>
      <c r="E140" s="827"/>
      <c r="F140" s="827"/>
      <c r="G140" s="827"/>
      <c r="H140" s="827"/>
    </row>
    <row r="141" spans="1:8">
      <c r="A141" s="827"/>
      <c r="B141" s="827"/>
      <c r="C141" s="827"/>
      <c r="D141" s="827"/>
      <c r="E141" s="827"/>
      <c r="F141" s="827"/>
      <c r="G141" s="827"/>
      <c r="H141" s="827"/>
    </row>
    <row r="142" spans="1:8">
      <c r="A142" s="827"/>
      <c r="B142" s="827"/>
      <c r="C142" s="827"/>
      <c r="D142" s="827"/>
      <c r="E142" s="827"/>
      <c r="F142" s="827"/>
      <c r="G142" s="827"/>
      <c r="H142" s="827"/>
    </row>
    <row r="143" spans="1:8">
      <c r="A143" s="827"/>
      <c r="B143" s="827"/>
      <c r="C143" s="827"/>
      <c r="D143" s="827"/>
      <c r="E143" s="827"/>
      <c r="F143" s="827"/>
      <c r="G143" s="827"/>
      <c r="H143" s="827"/>
    </row>
    <row r="144" spans="1:8">
      <c r="A144" s="827"/>
      <c r="B144" s="827"/>
      <c r="C144" s="827"/>
      <c r="D144" s="827"/>
      <c r="E144" s="827"/>
      <c r="F144" s="827"/>
      <c r="G144" s="827"/>
      <c r="H144" s="827"/>
    </row>
    <row r="145" spans="1:8">
      <c r="A145" s="827"/>
      <c r="B145" s="827"/>
      <c r="C145" s="827"/>
      <c r="D145" s="827"/>
      <c r="E145" s="827"/>
      <c r="F145" s="827"/>
      <c r="G145" s="827"/>
      <c r="H145" s="827"/>
    </row>
    <row r="146" spans="1:8">
      <c r="A146" s="827"/>
      <c r="B146" s="827"/>
      <c r="C146" s="827"/>
      <c r="D146" s="827"/>
      <c r="E146" s="827"/>
      <c r="F146" s="827"/>
      <c r="G146" s="827"/>
      <c r="H146" s="827"/>
    </row>
    <row r="147" spans="1:8">
      <c r="A147" s="827"/>
      <c r="B147" s="827"/>
      <c r="C147" s="827"/>
      <c r="D147" s="827"/>
      <c r="E147" s="827"/>
      <c r="F147" s="827"/>
      <c r="G147" s="827"/>
      <c r="H147" s="827"/>
    </row>
    <row r="148" spans="1:8">
      <c r="A148" s="827"/>
      <c r="B148" s="827"/>
      <c r="C148" s="827"/>
      <c r="D148" s="827"/>
      <c r="E148" s="827"/>
      <c r="F148" s="827"/>
      <c r="G148" s="827"/>
      <c r="H148" s="827"/>
    </row>
    <row r="149" spans="1:8">
      <c r="A149" s="827"/>
      <c r="B149" s="827"/>
      <c r="C149" s="827"/>
      <c r="D149" s="827"/>
      <c r="E149" s="827"/>
      <c r="F149" s="827"/>
      <c r="G149" s="827"/>
      <c r="H149" s="827"/>
    </row>
    <row r="150" spans="1:8">
      <c r="A150" s="827"/>
      <c r="B150" s="827"/>
      <c r="C150" s="827"/>
      <c r="D150" s="827"/>
      <c r="E150" s="827"/>
      <c r="F150" s="827"/>
      <c r="G150" s="827"/>
      <c r="H150" s="827"/>
    </row>
    <row r="151" spans="1:8">
      <c r="A151" s="827"/>
      <c r="B151" s="827"/>
      <c r="C151" s="827"/>
      <c r="D151" s="827"/>
      <c r="E151" s="827"/>
      <c r="F151" s="827"/>
      <c r="G151" s="827"/>
      <c r="H151" s="827"/>
    </row>
    <row r="152" spans="1:8">
      <c r="A152" s="827"/>
      <c r="B152" s="827"/>
      <c r="C152" s="827"/>
      <c r="D152" s="827"/>
      <c r="E152" s="827"/>
      <c r="F152" s="827"/>
      <c r="G152" s="827"/>
      <c r="H152" s="827"/>
    </row>
    <row r="153" spans="1:8">
      <c r="A153" s="827"/>
      <c r="B153" s="827"/>
      <c r="C153" s="827"/>
      <c r="D153" s="827"/>
      <c r="E153" s="827"/>
      <c r="F153" s="827"/>
      <c r="G153" s="827"/>
      <c r="H153" s="827"/>
    </row>
    <row r="154" spans="1:8">
      <c r="A154" s="827"/>
      <c r="B154" s="827"/>
      <c r="C154" s="827"/>
      <c r="D154" s="827"/>
      <c r="E154" s="827"/>
      <c r="F154" s="827"/>
      <c r="G154" s="827"/>
      <c r="H154" s="827"/>
    </row>
    <row r="155" spans="1:8">
      <c r="A155" s="827"/>
      <c r="B155" s="827"/>
      <c r="C155" s="827"/>
      <c r="D155" s="827"/>
      <c r="E155" s="827"/>
      <c r="F155" s="827"/>
      <c r="G155" s="827"/>
      <c r="H155" s="827"/>
    </row>
    <row r="156" spans="1:8">
      <c r="A156" s="827"/>
      <c r="B156" s="827"/>
      <c r="C156" s="827"/>
      <c r="D156" s="827"/>
      <c r="E156" s="827"/>
      <c r="F156" s="827"/>
      <c r="G156" s="827"/>
      <c r="H156" s="827"/>
    </row>
    <row r="157" spans="1:8">
      <c r="A157" s="827"/>
      <c r="B157" s="827"/>
      <c r="C157" s="827"/>
      <c r="D157" s="827"/>
      <c r="E157" s="827"/>
      <c r="F157" s="827"/>
      <c r="G157" s="827"/>
      <c r="H157" s="827"/>
    </row>
    <row r="158" spans="1:8">
      <c r="A158" s="827"/>
      <c r="B158" s="827"/>
      <c r="C158" s="827"/>
      <c r="D158" s="827"/>
      <c r="E158" s="827"/>
      <c r="F158" s="827"/>
      <c r="G158" s="827"/>
      <c r="H158" s="827"/>
    </row>
    <row r="159" spans="1:8">
      <c r="A159" s="827"/>
      <c r="B159" s="827"/>
      <c r="C159" s="827"/>
      <c r="D159" s="827"/>
      <c r="E159" s="827"/>
      <c r="F159" s="827"/>
      <c r="G159" s="827"/>
      <c r="H159" s="827"/>
    </row>
    <row r="160" spans="1:8">
      <c r="A160" s="827"/>
      <c r="B160" s="827"/>
      <c r="C160" s="827"/>
      <c r="D160" s="827"/>
      <c r="E160" s="827"/>
      <c r="F160" s="827"/>
      <c r="G160" s="827"/>
      <c r="H160" s="827"/>
    </row>
    <row r="161" spans="1:8">
      <c r="A161" s="827"/>
      <c r="B161" s="827"/>
      <c r="C161" s="827"/>
      <c r="D161" s="827"/>
      <c r="E161" s="827"/>
      <c r="F161" s="827"/>
      <c r="G161" s="827"/>
      <c r="H161" s="827"/>
    </row>
    <row r="162" spans="1:8">
      <c r="A162" s="827"/>
      <c r="B162" s="827"/>
      <c r="C162" s="827"/>
      <c r="D162" s="827"/>
      <c r="E162" s="827"/>
      <c r="F162" s="827"/>
      <c r="G162" s="827"/>
      <c r="H162" s="827"/>
    </row>
    <row r="163" spans="1:8">
      <c r="A163" s="827"/>
      <c r="B163" s="827"/>
      <c r="C163" s="827"/>
      <c r="D163" s="827"/>
      <c r="E163" s="827"/>
      <c r="F163" s="827"/>
      <c r="G163" s="827"/>
      <c r="H163" s="827"/>
    </row>
    <row r="164" spans="1:8">
      <c r="A164" s="827"/>
      <c r="B164" s="827"/>
      <c r="C164" s="827"/>
      <c r="D164" s="827"/>
      <c r="E164" s="827"/>
      <c r="F164" s="827"/>
      <c r="G164" s="827"/>
      <c r="H164" s="827"/>
    </row>
    <row r="165" spans="1:8">
      <c r="A165" s="827"/>
      <c r="B165" s="827"/>
      <c r="C165" s="827"/>
      <c r="D165" s="827"/>
      <c r="E165" s="827"/>
      <c r="F165" s="827"/>
      <c r="G165" s="827"/>
      <c r="H165" s="827"/>
    </row>
    <row r="166" spans="1:8">
      <c r="A166" s="827"/>
      <c r="B166" s="827"/>
      <c r="C166" s="827"/>
      <c r="D166" s="827"/>
      <c r="E166" s="827"/>
      <c r="F166" s="827"/>
      <c r="G166" s="827"/>
      <c r="H166" s="827"/>
    </row>
    <row r="167" spans="1:8">
      <c r="A167" s="827"/>
      <c r="B167" s="827"/>
      <c r="C167" s="827"/>
      <c r="D167" s="827"/>
      <c r="E167" s="827"/>
      <c r="F167" s="827"/>
      <c r="G167" s="827"/>
      <c r="H167" s="827"/>
    </row>
    <row r="168" spans="1:8">
      <c r="A168" s="827"/>
      <c r="B168" s="827"/>
      <c r="C168" s="827"/>
      <c r="D168" s="827"/>
      <c r="E168" s="827"/>
      <c r="F168" s="827"/>
      <c r="G168" s="827"/>
      <c r="H168" s="827"/>
    </row>
    <row r="169" spans="1:8">
      <c r="A169" s="827"/>
      <c r="B169" s="827"/>
      <c r="C169" s="827"/>
      <c r="D169" s="827"/>
      <c r="E169" s="827"/>
      <c r="F169" s="827"/>
      <c r="G169" s="827"/>
      <c r="H169" s="827"/>
    </row>
    <row r="170" spans="1:8">
      <c r="A170" s="827"/>
      <c r="B170" s="827"/>
      <c r="C170" s="827"/>
      <c r="D170" s="827"/>
      <c r="E170" s="827"/>
      <c r="F170" s="827"/>
      <c r="G170" s="827"/>
      <c r="H170" s="827"/>
    </row>
    <row r="171" spans="1:8">
      <c r="A171" s="827"/>
      <c r="B171" s="827"/>
      <c r="C171" s="827"/>
      <c r="D171" s="827"/>
      <c r="E171" s="827"/>
      <c r="F171" s="827"/>
      <c r="G171" s="827"/>
      <c r="H171" s="827"/>
    </row>
    <row r="172" spans="1:8">
      <c r="A172" s="827"/>
      <c r="B172" s="827"/>
      <c r="C172" s="827"/>
      <c r="D172" s="827"/>
      <c r="E172" s="827"/>
      <c r="F172" s="827"/>
      <c r="G172" s="827"/>
      <c r="H172" s="827"/>
    </row>
    <row r="173" spans="1:8">
      <c r="A173" s="827"/>
      <c r="B173" s="827"/>
      <c r="C173" s="827"/>
      <c r="D173" s="827"/>
      <c r="E173" s="827"/>
      <c r="F173" s="827"/>
      <c r="G173" s="827"/>
      <c r="H173" s="827"/>
    </row>
    <row r="174" spans="1:8">
      <c r="A174" s="827"/>
      <c r="B174" s="827"/>
      <c r="C174" s="827"/>
      <c r="D174" s="827"/>
      <c r="E174" s="827"/>
      <c r="F174" s="827"/>
      <c r="G174" s="827"/>
      <c r="H174" s="827"/>
    </row>
    <row r="175" spans="1:8">
      <c r="A175" s="827"/>
      <c r="B175" s="827"/>
      <c r="C175" s="827"/>
      <c r="D175" s="827"/>
      <c r="E175" s="827"/>
      <c r="F175" s="827"/>
      <c r="G175" s="827"/>
      <c r="H175" s="827"/>
    </row>
    <row r="176" spans="1:8">
      <c r="A176" s="827"/>
      <c r="B176" s="827"/>
      <c r="C176" s="827"/>
      <c r="D176" s="827"/>
      <c r="E176" s="827"/>
      <c r="F176" s="827"/>
      <c r="G176" s="827"/>
      <c r="H176" s="827"/>
    </row>
    <row r="177" spans="1:8">
      <c r="A177" s="827"/>
      <c r="B177" s="827"/>
      <c r="C177" s="827"/>
      <c r="D177" s="827"/>
      <c r="E177" s="827"/>
      <c r="F177" s="827"/>
      <c r="G177" s="827"/>
      <c r="H177" s="827"/>
    </row>
    <row r="178" spans="1:8">
      <c r="A178" s="827"/>
      <c r="B178" s="827"/>
      <c r="C178" s="827"/>
      <c r="D178" s="827"/>
      <c r="E178" s="827"/>
      <c r="F178" s="827"/>
      <c r="G178" s="827"/>
      <c r="H178" s="827"/>
    </row>
    <row r="179" spans="1:8">
      <c r="A179" s="827"/>
      <c r="B179" s="827"/>
      <c r="C179" s="827"/>
      <c r="D179" s="827"/>
      <c r="E179" s="827"/>
      <c r="F179" s="827"/>
      <c r="G179" s="827"/>
      <c r="H179" s="827"/>
    </row>
    <row r="180" spans="1:8">
      <c r="A180" s="827"/>
      <c r="B180" s="827"/>
      <c r="C180" s="827"/>
      <c r="D180" s="827"/>
      <c r="E180" s="827"/>
      <c r="F180" s="827"/>
      <c r="G180" s="827"/>
      <c r="H180" s="827"/>
    </row>
    <row r="181" spans="1:8">
      <c r="A181" s="827"/>
      <c r="B181" s="827"/>
      <c r="C181" s="827"/>
      <c r="D181" s="827"/>
      <c r="E181" s="827"/>
      <c r="F181" s="827"/>
      <c r="G181" s="827"/>
      <c r="H181" s="827"/>
    </row>
    <row r="182" spans="1:8">
      <c r="A182" s="827"/>
      <c r="B182" s="827"/>
      <c r="C182" s="827"/>
      <c r="D182" s="827"/>
      <c r="E182" s="827"/>
      <c r="F182" s="827"/>
      <c r="G182" s="827"/>
      <c r="H182" s="827"/>
    </row>
    <row r="183" spans="1:8">
      <c r="A183" s="827"/>
      <c r="B183" s="827"/>
      <c r="C183" s="827"/>
      <c r="D183" s="827"/>
      <c r="E183" s="827"/>
      <c r="F183" s="827"/>
      <c r="G183" s="827"/>
      <c r="H183" s="827"/>
    </row>
    <row r="184" spans="1:8">
      <c r="A184" s="827"/>
      <c r="B184" s="827"/>
      <c r="C184" s="827"/>
      <c r="D184" s="827"/>
      <c r="E184" s="827"/>
      <c r="F184" s="827"/>
      <c r="G184" s="827"/>
      <c r="H184" s="827"/>
    </row>
    <row r="185" spans="1:8">
      <c r="A185" s="827"/>
      <c r="B185" s="827"/>
      <c r="C185" s="827"/>
      <c r="D185" s="827"/>
      <c r="E185" s="827"/>
      <c r="F185" s="827"/>
      <c r="G185" s="827"/>
      <c r="H185" s="827"/>
    </row>
    <row r="186" spans="1:8">
      <c r="A186" s="827"/>
      <c r="B186" s="827"/>
      <c r="C186" s="827"/>
      <c r="D186" s="827"/>
      <c r="E186" s="827"/>
      <c r="F186" s="827"/>
      <c r="G186" s="827"/>
      <c r="H186" s="827"/>
    </row>
    <row r="187" spans="1:8">
      <c r="A187" s="827"/>
      <c r="B187" s="827"/>
      <c r="C187" s="827"/>
      <c r="D187" s="827"/>
      <c r="E187" s="827"/>
      <c r="F187" s="827"/>
      <c r="G187" s="827"/>
      <c r="H187" s="827"/>
    </row>
    <row r="188" spans="1:8">
      <c r="A188" s="827"/>
      <c r="B188" s="827"/>
      <c r="C188" s="827"/>
      <c r="D188" s="827"/>
      <c r="E188" s="827"/>
      <c r="F188" s="827"/>
      <c r="G188" s="827"/>
      <c r="H188" s="827"/>
    </row>
    <row r="189" spans="1:8">
      <c r="A189" s="827"/>
      <c r="B189" s="827"/>
      <c r="C189" s="827"/>
      <c r="D189" s="827"/>
      <c r="E189" s="827"/>
      <c r="F189" s="827"/>
      <c r="G189" s="827"/>
      <c r="H189" s="827"/>
    </row>
    <row r="190" spans="1:8">
      <c r="A190" s="827"/>
      <c r="B190" s="827"/>
      <c r="C190" s="827"/>
      <c r="D190" s="827"/>
      <c r="E190" s="827"/>
      <c r="F190" s="827"/>
      <c r="G190" s="827"/>
      <c r="H190" s="827"/>
    </row>
    <row r="191" spans="1:8">
      <c r="A191" s="827"/>
      <c r="B191" s="827"/>
      <c r="C191" s="827"/>
      <c r="D191" s="827"/>
      <c r="E191" s="827"/>
      <c r="F191" s="827"/>
      <c r="G191" s="827"/>
      <c r="H191" s="827"/>
    </row>
    <row r="192" spans="1:8">
      <c r="A192" s="827"/>
      <c r="B192" s="827"/>
      <c r="C192" s="827"/>
      <c r="D192" s="827"/>
      <c r="E192" s="827"/>
      <c r="F192" s="827"/>
      <c r="G192" s="827"/>
      <c r="H192" s="827"/>
    </row>
    <row r="193" spans="1:8">
      <c r="A193" s="827"/>
      <c r="B193" s="827"/>
      <c r="C193" s="827"/>
      <c r="D193" s="827"/>
      <c r="E193" s="827"/>
      <c r="F193" s="827"/>
      <c r="G193" s="827"/>
      <c r="H193" s="827"/>
    </row>
    <row r="194" spans="1:8">
      <c r="A194" s="827"/>
      <c r="B194" s="827"/>
      <c r="C194" s="827"/>
      <c r="D194" s="827"/>
      <c r="E194" s="827"/>
      <c r="F194" s="827"/>
      <c r="G194" s="827"/>
      <c r="H194" s="827"/>
    </row>
    <row r="195" spans="1:8">
      <c r="A195" s="827"/>
      <c r="B195" s="827"/>
      <c r="C195" s="827"/>
      <c r="D195" s="827"/>
      <c r="E195" s="827"/>
      <c r="F195" s="827"/>
      <c r="G195" s="827"/>
      <c r="H195" s="827"/>
    </row>
    <row r="196" spans="1:8">
      <c r="A196" s="827"/>
      <c r="B196" s="827"/>
      <c r="C196" s="827"/>
      <c r="D196" s="827"/>
      <c r="E196" s="827"/>
      <c r="F196" s="827"/>
      <c r="G196" s="827"/>
      <c r="H196" s="827"/>
    </row>
    <row r="197" spans="1:8">
      <c r="A197" s="827"/>
      <c r="B197" s="827"/>
      <c r="C197" s="827"/>
      <c r="D197" s="827"/>
      <c r="E197" s="827"/>
      <c r="F197" s="827"/>
      <c r="G197" s="827"/>
      <c r="H197" s="827"/>
    </row>
    <row r="198" spans="1:8">
      <c r="A198" s="827"/>
      <c r="B198" s="827"/>
      <c r="C198" s="827"/>
      <c r="D198" s="827"/>
      <c r="E198" s="827"/>
      <c r="F198" s="827"/>
      <c r="G198" s="827"/>
      <c r="H198" s="827"/>
    </row>
    <row r="199" spans="1:8">
      <c r="A199" s="827"/>
      <c r="B199" s="827"/>
      <c r="C199" s="827"/>
      <c r="D199" s="827"/>
      <c r="E199" s="827"/>
      <c r="F199" s="827"/>
      <c r="G199" s="827"/>
      <c r="H199" s="827"/>
    </row>
    <row r="200" spans="1:8">
      <c r="A200" s="827"/>
      <c r="B200" s="827"/>
      <c r="C200" s="827"/>
      <c r="D200" s="827"/>
      <c r="E200" s="827"/>
      <c r="F200" s="827"/>
      <c r="G200" s="827"/>
      <c r="H200" s="827"/>
    </row>
    <row r="201" spans="1:8">
      <c r="A201" s="827"/>
      <c r="B201" s="827"/>
      <c r="C201" s="827"/>
      <c r="D201" s="827"/>
      <c r="E201" s="827"/>
      <c r="F201" s="827"/>
      <c r="G201" s="827"/>
      <c r="H201" s="827"/>
    </row>
    <row r="202" spans="1:8">
      <c r="A202" s="827"/>
      <c r="B202" s="827"/>
      <c r="C202" s="827"/>
      <c r="D202" s="827"/>
      <c r="E202" s="827"/>
      <c r="F202" s="827"/>
      <c r="G202" s="827"/>
      <c r="H202" s="827"/>
    </row>
    <row r="203" spans="1:8">
      <c r="A203" s="827"/>
      <c r="B203" s="827"/>
      <c r="C203" s="827"/>
      <c r="D203" s="827"/>
      <c r="E203" s="827"/>
      <c r="F203" s="827"/>
      <c r="G203" s="827"/>
      <c r="H203" s="827"/>
    </row>
    <row r="204" spans="1:8">
      <c r="A204" s="827"/>
      <c r="B204" s="827"/>
      <c r="C204" s="827"/>
      <c r="D204" s="827"/>
      <c r="E204" s="827"/>
      <c r="F204" s="827"/>
      <c r="G204" s="827"/>
      <c r="H204" s="827"/>
    </row>
    <row r="205" spans="1:8">
      <c r="A205" s="827"/>
      <c r="B205" s="827"/>
      <c r="C205" s="827"/>
      <c r="D205" s="827"/>
      <c r="E205" s="827"/>
      <c r="F205" s="827"/>
      <c r="G205" s="827"/>
      <c r="H205" s="827"/>
    </row>
    <row r="206" spans="1:8">
      <c r="A206" s="827"/>
      <c r="B206" s="827"/>
      <c r="C206" s="827"/>
      <c r="D206" s="827"/>
      <c r="E206" s="827"/>
      <c r="F206" s="827"/>
      <c r="G206" s="827"/>
      <c r="H206" s="827"/>
    </row>
    <row r="207" spans="1:8">
      <c r="A207" s="827"/>
      <c r="B207" s="827"/>
      <c r="C207" s="827"/>
      <c r="D207" s="827"/>
      <c r="E207" s="827"/>
      <c r="F207" s="827"/>
      <c r="G207" s="827"/>
      <c r="H207" s="827"/>
    </row>
    <row r="208" spans="1:8">
      <c r="A208" s="827"/>
      <c r="B208" s="827"/>
      <c r="C208" s="827"/>
      <c r="D208" s="827"/>
      <c r="E208" s="827"/>
      <c r="F208" s="827"/>
      <c r="G208" s="827"/>
      <c r="H208" s="827"/>
    </row>
    <row r="209" spans="1:8">
      <c r="A209" s="827"/>
      <c r="B209" s="827"/>
      <c r="C209" s="827"/>
      <c r="D209" s="827"/>
      <c r="E209" s="827"/>
      <c r="F209" s="827"/>
      <c r="G209" s="827"/>
      <c r="H209" s="827"/>
    </row>
    <row r="210" spans="1:8">
      <c r="A210" s="827"/>
      <c r="B210" s="827"/>
      <c r="C210" s="827"/>
      <c r="D210" s="827"/>
      <c r="E210" s="827"/>
      <c r="F210" s="827"/>
      <c r="G210" s="827"/>
      <c r="H210" s="827"/>
    </row>
    <row r="211" spans="1:8">
      <c r="A211" s="827"/>
      <c r="B211" s="827"/>
      <c r="C211" s="827"/>
      <c r="D211" s="827"/>
      <c r="E211" s="827"/>
      <c r="F211" s="827"/>
      <c r="G211" s="827"/>
      <c r="H211" s="827"/>
    </row>
    <row r="212" spans="1:8">
      <c r="A212" s="827"/>
      <c r="B212" s="827"/>
      <c r="C212" s="827"/>
      <c r="D212" s="827"/>
      <c r="E212" s="827"/>
      <c r="F212" s="827"/>
      <c r="G212" s="827"/>
      <c r="H212" s="827"/>
    </row>
    <row r="213" spans="1:8">
      <c r="A213" s="827"/>
      <c r="B213" s="827"/>
      <c r="C213" s="827"/>
      <c r="D213" s="827"/>
      <c r="E213" s="827"/>
      <c r="F213" s="827"/>
      <c r="G213" s="827"/>
      <c r="H213" s="827"/>
    </row>
    <row r="214" spans="1:8">
      <c r="A214" s="827"/>
      <c r="B214" s="827"/>
      <c r="C214" s="827"/>
      <c r="D214" s="827"/>
      <c r="E214" s="827"/>
      <c r="F214" s="827"/>
      <c r="G214" s="827"/>
      <c r="H214" s="827"/>
    </row>
    <row r="215" spans="1:8">
      <c r="A215" s="827"/>
      <c r="B215" s="827"/>
      <c r="C215" s="827"/>
      <c r="D215" s="827"/>
      <c r="E215" s="827"/>
      <c r="F215" s="827"/>
      <c r="G215" s="827"/>
      <c r="H215" s="827"/>
    </row>
    <row r="216" spans="1:8">
      <c r="A216" s="827"/>
      <c r="B216" s="827"/>
      <c r="C216" s="827"/>
      <c r="D216" s="827"/>
      <c r="E216" s="827"/>
      <c r="F216" s="827"/>
      <c r="G216" s="827"/>
      <c r="H216" s="827"/>
    </row>
    <row r="217" spans="1:8">
      <c r="A217" s="827"/>
      <c r="B217" s="827"/>
      <c r="C217" s="827"/>
      <c r="D217" s="827"/>
      <c r="E217" s="827"/>
      <c r="F217" s="827"/>
      <c r="G217" s="827"/>
      <c r="H217" s="827"/>
    </row>
    <row r="218" spans="1:8">
      <c r="A218" s="827"/>
      <c r="B218" s="827"/>
      <c r="C218" s="827"/>
      <c r="D218" s="827"/>
      <c r="E218" s="827"/>
      <c r="F218" s="827"/>
      <c r="G218" s="827"/>
      <c r="H218" s="827"/>
    </row>
    <row r="219" spans="1:8">
      <c r="A219" s="827"/>
      <c r="B219" s="827"/>
      <c r="C219" s="827"/>
      <c r="D219" s="827"/>
      <c r="E219" s="827"/>
      <c r="F219" s="827"/>
      <c r="G219" s="827"/>
      <c r="H219" s="827"/>
    </row>
    <row r="220" spans="1:8">
      <c r="A220" s="827"/>
      <c r="B220" s="827"/>
      <c r="C220" s="827"/>
      <c r="D220" s="827"/>
      <c r="E220" s="827"/>
      <c r="F220" s="827"/>
      <c r="G220" s="827"/>
      <c r="H220" s="827"/>
    </row>
    <row r="221" spans="1:8">
      <c r="A221" s="827"/>
      <c r="B221" s="827"/>
      <c r="C221" s="827"/>
      <c r="D221" s="827"/>
      <c r="E221" s="827"/>
      <c r="F221" s="827"/>
      <c r="G221" s="827"/>
      <c r="H221" s="827"/>
    </row>
    <row r="222" spans="1:8">
      <c r="A222" s="827"/>
      <c r="B222" s="827"/>
      <c r="C222" s="827"/>
      <c r="D222" s="827"/>
      <c r="E222" s="827"/>
      <c r="F222" s="827"/>
      <c r="G222" s="827"/>
      <c r="H222" s="827"/>
    </row>
    <row r="223" spans="1:8">
      <c r="A223" s="827"/>
      <c r="B223" s="827"/>
      <c r="C223" s="827"/>
      <c r="D223" s="827"/>
      <c r="E223" s="827"/>
      <c r="F223" s="827"/>
      <c r="G223" s="827"/>
      <c r="H223" s="827"/>
    </row>
    <row r="224" spans="1:8">
      <c r="A224" s="827"/>
      <c r="B224" s="827"/>
      <c r="C224" s="827"/>
      <c r="D224" s="827"/>
      <c r="E224" s="827"/>
      <c r="F224" s="827"/>
      <c r="G224" s="827"/>
      <c r="H224" s="827"/>
    </row>
    <row r="225" spans="1:8">
      <c r="A225" s="827"/>
      <c r="B225" s="827"/>
      <c r="C225" s="827"/>
      <c r="D225" s="827"/>
      <c r="E225" s="827"/>
      <c r="F225" s="827"/>
      <c r="G225" s="827"/>
      <c r="H225" s="827"/>
    </row>
    <row r="226" spans="1:8">
      <c r="A226" s="827"/>
      <c r="B226" s="827"/>
      <c r="C226" s="827"/>
      <c r="D226" s="827"/>
      <c r="E226" s="827"/>
      <c r="F226" s="827"/>
      <c r="G226" s="827"/>
      <c r="H226" s="827"/>
    </row>
    <row r="227" spans="1:8">
      <c r="A227" s="827"/>
      <c r="B227" s="827"/>
      <c r="C227" s="827"/>
      <c r="D227" s="827"/>
      <c r="E227" s="827"/>
      <c r="F227" s="827"/>
      <c r="G227" s="827"/>
      <c r="H227" s="827"/>
    </row>
    <row r="228" spans="1:8">
      <c r="A228" s="827"/>
      <c r="B228" s="827"/>
      <c r="C228" s="827"/>
      <c r="D228" s="827"/>
      <c r="E228" s="827"/>
      <c r="F228" s="827"/>
      <c r="G228" s="827"/>
      <c r="H228" s="827"/>
    </row>
    <row r="229" spans="1:8">
      <c r="A229" s="827"/>
      <c r="B229" s="827"/>
      <c r="C229" s="827"/>
      <c r="D229" s="827"/>
      <c r="E229" s="827"/>
      <c r="F229" s="827"/>
      <c r="G229" s="827"/>
      <c r="H229" s="827"/>
    </row>
    <row r="230" spans="1:8">
      <c r="A230" s="827"/>
      <c r="B230" s="827"/>
      <c r="C230" s="827"/>
      <c r="D230" s="827"/>
      <c r="E230" s="827"/>
      <c r="F230" s="827"/>
      <c r="G230" s="827"/>
      <c r="H230" s="827"/>
    </row>
    <row r="231" spans="1:8">
      <c r="A231" s="827"/>
      <c r="B231" s="827"/>
      <c r="C231" s="827"/>
      <c r="D231" s="827"/>
      <c r="E231" s="827"/>
      <c r="F231" s="827"/>
      <c r="G231" s="827"/>
      <c r="H231" s="827"/>
    </row>
    <row r="232" spans="1:8">
      <c r="A232" s="827"/>
      <c r="B232" s="827"/>
      <c r="C232" s="827"/>
      <c r="D232" s="827"/>
      <c r="E232" s="827"/>
      <c r="F232" s="827"/>
      <c r="G232" s="827"/>
      <c r="H232" s="827"/>
    </row>
    <row r="233" spans="1:8">
      <c r="A233" s="827"/>
      <c r="B233" s="827"/>
      <c r="C233" s="827"/>
      <c r="D233" s="827"/>
      <c r="E233" s="827"/>
      <c r="F233" s="827"/>
      <c r="G233" s="827"/>
      <c r="H233" s="827"/>
    </row>
    <row r="234" spans="1:8">
      <c r="A234" s="827"/>
      <c r="B234" s="827"/>
      <c r="C234" s="827"/>
      <c r="D234" s="827"/>
      <c r="E234" s="827"/>
      <c r="F234" s="827"/>
      <c r="G234" s="827"/>
      <c r="H234" s="827"/>
    </row>
    <row r="235" spans="1:8">
      <c r="A235" s="827"/>
      <c r="B235" s="827"/>
      <c r="C235" s="827"/>
      <c r="D235" s="827"/>
      <c r="E235" s="827"/>
      <c r="F235" s="827"/>
      <c r="G235" s="827"/>
      <c r="H235" s="827"/>
    </row>
    <row r="236" spans="1:8">
      <c r="A236" s="827"/>
      <c r="B236" s="827"/>
      <c r="C236" s="827"/>
      <c r="D236" s="827"/>
      <c r="E236" s="827"/>
      <c r="F236" s="827"/>
      <c r="G236" s="827"/>
      <c r="H236" s="827"/>
    </row>
    <row r="237" spans="1:8">
      <c r="A237" s="827"/>
      <c r="B237" s="827"/>
      <c r="C237" s="827"/>
      <c r="D237" s="827"/>
      <c r="E237" s="827"/>
      <c r="F237" s="827"/>
      <c r="G237" s="827"/>
      <c r="H237" s="827"/>
    </row>
    <row r="238" spans="1:8">
      <c r="A238" s="827"/>
      <c r="B238" s="827"/>
      <c r="C238" s="827"/>
      <c r="D238" s="827"/>
      <c r="E238" s="827"/>
      <c r="F238" s="827"/>
      <c r="G238" s="827"/>
      <c r="H238" s="827"/>
    </row>
    <row r="239" spans="1:8">
      <c r="A239" s="827"/>
      <c r="B239" s="827"/>
      <c r="C239" s="827"/>
      <c r="D239" s="827"/>
      <c r="E239" s="827"/>
      <c r="F239" s="827"/>
      <c r="G239" s="827"/>
      <c r="H239" s="827"/>
    </row>
    <row r="240" spans="1:8">
      <c r="A240" s="827"/>
      <c r="B240" s="827"/>
      <c r="C240" s="827"/>
      <c r="D240" s="827"/>
      <c r="E240" s="827"/>
      <c r="F240" s="827"/>
      <c r="G240" s="827"/>
      <c r="H240" s="827"/>
    </row>
    <row r="241" spans="1:8">
      <c r="A241" s="827"/>
      <c r="B241" s="827"/>
      <c r="C241" s="827"/>
      <c r="D241" s="827"/>
      <c r="E241" s="827"/>
      <c r="F241" s="827"/>
      <c r="G241" s="827"/>
      <c r="H241" s="827"/>
    </row>
    <row r="242" spans="1:8">
      <c r="A242" s="827"/>
      <c r="B242" s="827"/>
      <c r="C242" s="827"/>
      <c r="D242" s="827"/>
      <c r="E242" s="827"/>
      <c r="F242" s="827"/>
      <c r="G242" s="827"/>
      <c r="H242" s="827"/>
    </row>
    <row r="243" spans="1:8">
      <c r="A243" s="827"/>
      <c r="B243" s="827"/>
      <c r="C243" s="827"/>
      <c r="D243" s="827"/>
      <c r="E243" s="827"/>
      <c r="F243" s="827"/>
      <c r="G243" s="827"/>
      <c r="H243" s="827"/>
    </row>
    <row r="244" spans="1:8">
      <c r="A244" s="827"/>
      <c r="B244" s="827"/>
      <c r="C244" s="827"/>
      <c r="D244" s="827"/>
      <c r="E244" s="827"/>
      <c r="F244" s="827"/>
      <c r="G244" s="827"/>
      <c r="H244" s="827"/>
    </row>
    <row r="245" spans="1:8">
      <c r="A245" s="827"/>
      <c r="B245" s="827"/>
      <c r="C245" s="827"/>
      <c r="D245" s="827"/>
      <c r="E245" s="827"/>
      <c r="F245" s="827"/>
      <c r="G245" s="827"/>
      <c r="H245" s="827"/>
    </row>
    <row r="246" spans="1:8">
      <c r="A246" s="827"/>
      <c r="B246" s="827"/>
      <c r="C246" s="827"/>
      <c r="D246" s="827"/>
      <c r="E246" s="827"/>
      <c r="F246" s="827"/>
      <c r="G246" s="827"/>
      <c r="H246" s="827"/>
    </row>
    <row r="247" spans="1:8">
      <c r="A247" s="827"/>
      <c r="B247" s="827"/>
      <c r="C247" s="827"/>
      <c r="D247" s="827"/>
      <c r="E247" s="827"/>
      <c r="F247" s="827"/>
      <c r="G247" s="827"/>
      <c r="H247" s="827"/>
    </row>
    <row r="248" spans="1:8">
      <c r="A248" s="827"/>
      <c r="B248" s="827"/>
      <c r="C248" s="827"/>
      <c r="D248" s="827"/>
      <c r="E248" s="827"/>
      <c r="F248" s="827"/>
      <c r="G248" s="827"/>
      <c r="H248" s="827"/>
    </row>
    <row r="249" spans="1:8">
      <c r="A249" s="827"/>
      <c r="B249" s="827"/>
      <c r="C249" s="827"/>
      <c r="D249" s="827"/>
      <c r="E249" s="827"/>
      <c r="F249" s="827"/>
      <c r="G249" s="827"/>
      <c r="H249" s="827"/>
    </row>
    <row r="250" spans="1:8">
      <c r="A250" s="827"/>
      <c r="B250" s="827"/>
      <c r="C250" s="827"/>
      <c r="D250" s="827"/>
      <c r="E250" s="827"/>
      <c r="F250" s="827"/>
      <c r="G250" s="827"/>
      <c r="H250" s="827"/>
    </row>
    <row r="251" spans="1:8">
      <c r="A251" s="827"/>
      <c r="B251" s="827"/>
      <c r="C251" s="827"/>
      <c r="D251" s="827"/>
      <c r="E251" s="827"/>
      <c r="F251" s="827"/>
      <c r="G251" s="827"/>
      <c r="H251" s="827"/>
    </row>
    <row r="252" spans="1:8">
      <c r="A252" s="827"/>
      <c r="B252" s="827"/>
      <c r="C252" s="827"/>
      <c r="D252" s="827"/>
      <c r="E252" s="827"/>
      <c r="F252" s="827"/>
      <c r="G252" s="827"/>
      <c r="H252" s="827"/>
    </row>
    <row r="253" spans="1:8">
      <c r="A253" s="827"/>
      <c r="B253" s="827"/>
      <c r="C253" s="827"/>
      <c r="D253" s="827"/>
      <c r="E253" s="827"/>
      <c r="F253" s="827"/>
      <c r="G253" s="827"/>
      <c r="H253" s="827"/>
    </row>
    <row r="254" spans="1:8">
      <c r="A254" s="827"/>
      <c r="B254" s="827"/>
      <c r="C254" s="827"/>
      <c r="D254" s="827"/>
      <c r="E254" s="827"/>
      <c r="F254" s="827"/>
      <c r="G254" s="827"/>
      <c r="H254" s="827"/>
    </row>
    <row r="255" spans="1:8">
      <c r="A255" s="827"/>
      <c r="B255" s="827"/>
      <c r="C255" s="827"/>
      <c r="D255" s="827"/>
      <c r="E255" s="827"/>
      <c r="F255" s="827"/>
      <c r="G255" s="827"/>
      <c r="H255" s="827"/>
    </row>
    <row r="256" spans="1:8">
      <c r="A256" s="827"/>
      <c r="B256" s="827"/>
      <c r="C256" s="827"/>
      <c r="D256" s="827"/>
      <c r="E256" s="827"/>
      <c r="F256" s="827"/>
      <c r="G256" s="827"/>
      <c r="H256" s="827"/>
    </row>
    <row r="257" spans="1:8">
      <c r="A257" s="827"/>
      <c r="B257" s="827"/>
      <c r="C257" s="827"/>
      <c r="D257" s="827"/>
      <c r="E257" s="827"/>
      <c r="F257" s="827"/>
      <c r="G257" s="827"/>
      <c r="H257" s="827"/>
    </row>
    <row r="258" spans="1:8">
      <c r="A258" s="827"/>
      <c r="B258" s="827"/>
      <c r="C258" s="827"/>
      <c r="D258" s="827"/>
      <c r="E258" s="827"/>
      <c r="F258" s="827"/>
      <c r="G258" s="827"/>
      <c r="H258" s="827"/>
    </row>
    <row r="259" spans="1:8">
      <c r="A259" s="827"/>
      <c r="B259" s="827"/>
      <c r="C259" s="827"/>
      <c r="D259" s="827"/>
      <c r="E259" s="827"/>
      <c r="F259" s="827"/>
      <c r="G259" s="827"/>
      <c r="H259" s="827"/>
    </row>
    <row r="260" spans="1:8">
      <c r="A260" s="827"/>
      <c r="B260" s="827"/>
      <c r="C260" s="827"/>
      <c r="D260" s="827"/>
      <c r="E260" s="827"/>
      <c r="F260" s="827"/>
      <c r="G260" s="827"/>
      <c r="H260" s="827"/>
    </row>
    <row r="261" spans="1:8">
      <c r="A261" s="827"/>
      <c r="B261" s="827"/>
      <c r="C261" s="827"/>
      <c r="D261" s="827"/>
      <c r="E261" s="827"/>
      <c r="F261" s="827"/>
      <c r="G261" s="827"/>
      <c r="H261" s="827"/>
    </row>
    <row r="262" spans="1:8">
      <c r="A262" s="827"/>
      <c r="B262" s="827"/>
      <c r="C262" s="827"/>
      <c r="D262" s="827"/>
      <c r="E262" s="827"/>
      <c r="F262" s="827"/>
      <c r="G262" s="827"/>
      <c r="H262" s="827"/>
    </row>
    <row r="263" spans="1:8">
      <c r="A263" s="827"/>
      <c r="B263" s="827"/>
      <c r="C263" s="827"/>
      <c r="D263" s="827"/>
      <c r="E263" s="827"/>
      <c r="F263" s="827"/>
      <c r="G263" s="827"/>
      <c r="H263" s="827"/>
    </row>
    <row r="264" spans="1:8">
      <c r="A264" s="827"/>
      <c r="B264" s="827"/>
      <c r="C264" s="827"/>
      <c r="D264" s="827"/>
      <c r="E264" s="827"/>
      <c r="F264" s="827"/>
      <c r="G264" s="827"/>
      <c r="H264" s="827"/>
    </row>
    <row r="265" spans="1:8">
      <c r="A265" s="827"/>
      <c r="B265" s="827"/>
      <c r="C265" s="827"/>
      <c r="D265" s="827"/>
      <c r="E265" s="827"/>
      <c r="F265" s="827"/>
      <c r="G265" s="827"/>
      <c r="H265" s="827"/>
    </row>
    <row r="266" spans="1:8">
      <c r="A266" s="827"/>
      <c r="B266" s="827"/>
      <c r="C266" s="827"/>
      <c r="D266" s="827"/>
      <c r="E266" s="827"/>
      <c r="F266" s="827"/>
      <c r="G266" s="827"/>
      <c r="H266" s="827"/>
    </row>
    <row r="267" spans="1:8">
      <c r="A267" s="827"/>
      <c r="B267" s="827"/>
      <c r="C267" s="827"/>
      <c r="D267" s="827"/>
      <c r="E267" s="827"/>
      <c r="F267" s="827"/>
      <c r="G267" s="827"/>
      <c r="H267" s="827"/>
    </row>
    <row r="268" spans="1:8">
      <c r="A268" s="827"/>
      <c r="B268" s="827"/>
      <c r="C268" s="827"/>
      <c r="D268" s="827"/>
      <c r="E268" s="827"/>
      <c r="F268" s="827"/>
      <c r="G268" s="827"/>
      <c r="H268" s="827"/>
    </row>
    <row r="269" spans="1:8">
      <c r="A269" s="827"/>
      <c r="B269" s="827"/>
      <c r="C269" s="827"/>
      <c r="D269" s="827"/>
      <c r="E269" s="827"/>
      <c r="F269" s="827"/>
      <c r="G269" s="827"/>
      <c r="H269" s="827"/>
    </row>
    <row r="270" spans="1:8">
      <c r="A270" s="827"/>
      <c r="B270" s="827"/>
      <c r="C270" s="827"/>
      <c r="D270" s="827"/>
      <c r="E270" s="827"/>
      <c r="F270" s="827"/>
      <c r="G270" s="827"/>
      <c r="H270" s="827"/>
    </row>
    <row r="271" spans="1:8">
      <c r="A271" s="827"/>
      <c r="B271" s="827"/>
      <c r="C271" s="827"/>
      <c r="D271" s="827"/>
      <c r="E271" s="827"/>
      <c r="F271" s="827"/>
      <c r="G271" s="827"/>
      <c r="H271" s="827"/>
    </row>
    <row r="272" spans="1:8">
      <c r="A272" s="827"/>
      <c r="B272" s="827"/>
      <c r="C272" s="827"/>
      <c r="D272" s="827"/>
      <c r="E272" s="827"/>
      <c r="F272" s="827"/>
      <c r="G272" s="827"/>
      <c r="H272" s="827"/>
    </row>
    <row r="273" spans="1:8">
      <c r="A273" s="827"/>
      <c r="B273" s="827"/>
      <c r="C273" s="827"/>
      <c r="D273" s="827"/>
      <c r="E273" s="827"/>
      <c r="F273" s="827"/>
      <c r="G273" s="827"/>
      <c r="H273" s="827"/>
    </row>
    <row r="274" spans="1:8">
      <c r="A274" s="827"/>
      <c r="B274" s="827"/>
      <c r="C274" s="827"/>
      <c r="D274" s="827"/>
      <c r="E274" s="827"/>
      <c r="F274" s="827"/>
      <c r="G274" s="827"/>
      <c r="H274" s="827"/>
    </row>
    <row r="275" spans="1:8">
      <c r="A275" s="827"/>
      <c r="B275" s="827"/>
      <c r="C275" s="827"/>
      <c r="D275" s="827"/>
      <c r="E275" s="827"/>
      <c r="F275" s="827"/>
      <c r="G275" s="827"/>
      <c r="H275" s="827"/>
    </row>
    <row r="276" spans="1:8">
      <c r="A276" s="827"/>
      <c r="B276" s="827"/>
      <c r="C276" s="827"/>
      <c r="D276" s="827"/>
      <c r="E276" s="827"/>
      <c r="F276" s="827"/>
      <c r="G276" s="827"/>
      <c r="H276" s="827"/>
    </row>
    <row r="277" spans="1:8">
      <c r="A277" s="827"/>
      <c r="B277" s="827"/>
      <c r="C277" s="827"/>
      <c r="D277" s="827"/>
      <c r="E277" s="827"/>
      <c r="F277" s="827"/>
      <c r="G277" s="827"/>
      <c r="H277" s="827"/>
    </row>
    <row r="278" spans="1:8">
      <c r="A278" s="827"/>
      <c r="B278" s="827"/>
      <c r="C278" s="827"/>
      <c r="D278" s="827"/>
      <c r="E278" s="827"/>
      <c r="F278" s="827"/>
      <c r="G278" s="827"/>
      <c r="H278" s="827"/>
    </row>
    <row r="279" spans="1:8">
      <c r="A279" s="827"/>
      <c r="B279" s="827"/>
      <c r="C279" s="827"/>
      <c r="D279" s="827"/>
      <c r="E279" s="827"/>
      <c r="F279" s="827"/>
      <c r="G279" s="827"/>
      <c r="H279" s="827"/>
    </row>
    <row r="280" spans="1:8">
      <c r="A280" s="827"/>
      <c r="B280" s="827"/>
      <c r="C280" s="827"/>
      <c r="D280" s="827"/>
      <c r="E280" s="827"/>
      <c r="F280" s="827"/>
      <c r="G280" s="827"/>
      <c r="H280" s="827"/>
    </row>
    <row r="281" spans="1:8">
      <c r="A281" s="827"/>
      <c r="B281" s="827"/>
      <c r="C281" s="827"/>
      <c r="D281" s="827"/>
      <c r="E281" s="827"/>
      <c r="F281" s="827"/>
      <c r="G281" s="827"/>
      <c r="H281" s="827"/>
    </row>
    <row r="282" spans="1:8">
      <c r="A282" s="827"/>
      <c r="B282" s="827"/>
      <c r="C282" s="827"/>
      <c r="D282" s="827"/>
      <c r="E282" s="827"/>
      <c r="F282" s="827"/>
      <c r="G282" s="827"/>
      <c r="H282" s="827"/>
    </row>
    <row r="283" spans="1:8">
      <c r="A283" s="827"/>
      <c r="B283" s="827"/>
      <c r="C283" s="827"/>
      <c r="D283" s="827"/>
      <c r="E283" s="827"/>
      <c r="F283" s="827"/>
      <c r="G283" s="827"/>
      <c r="H283" s="827"/>
    </row>
    <row r="284" spans="1:8">
      <c r="A284" s="827"/>
      <c r="B284" s="827"/>
      <c r="C284" s="827"/>
      <c r="D284" s="827"/>
      <c r="E284" s="827"/>
      <c r="F284" s="827"/>
      <c r="G284" s="827"/>
      <c r="H284" s="827"/>
    </row>
    <row r="285" spans="1:8">
      <c r="A285" s="827"/>
      <c r="B285" s="827"/>
      <c r="C285" s="827"/>
      <c r="D285" s="827"/>
      <c r="E285" s="827"/>
      <c r="F285" s="827"/>
      <c r="G285" s="827"/>
      <c r="H285" s="827"/>
    </row>
    <row r="286" spans="1:8">
      <c r="A286" s="827"/>
      <c r="B286" s="827"/>
      <c r="C286" s="827"/>
      <c r="D286" s="827"/>
      <c r="E286" s="827"/>
      <c r="F286" s="827"/>
      <c r="G286" s="827"/>
      <c r="H286" s="827"/>
    </row>
    <row r="287" spans="1:8">
      <c r="A287" s="827"/>
      <c r="B287" s="827"/>
      <c r="C287" s="827"/>
      <c r="D287" s="827"/>
      <c r="E287" s="827"/>
      <c r="F287" s="827"/>
      <c r="G287" s="827"/>
      <c r="H287" s="827"/>
    </row>
    <row r="288" spans="1:8">
      <c r="A288" s="827"/>
      <c r="B288" s="827"/>
      <c r="C288" s="827"/>
      <c r="D288" s="827"/>
      <c r="E288" s="827"/>
      <c r="F288" s="827"/>
      <c r="G288" s="827"/>
      <c r="H288" s="827"/>
    </row>
    <row r="289" spans="1:8">
      <c r="A289" s="827"/>
      <c r="B289" s="827"/>
      <c r="C289" s="827"/>
      <c r="D289" s="827"/>
      <c r="E289" s="827"/>
      <c r="F289" s="827"/>
      <c r="G289" s="827"/>
      <c r="H289" s="827"/>
    </row>
    <row r="290" spans="1:8">
      <c r="A290" s="827"/>
      <c r="B290" s="827"/>
      <c r="C290" s="827"/>
      <c r="D290" s="827"/>
      <c r="E290" s="827"/>
      <c r="F290" s="827"/>
      <c r="G290" s="827"/>
      <c r="H290" s="827"/>
    </row>
    <row r="291" spans="1:8">
      <c r="A291" s="827"/>
      <c r="B291" s="827"/>
      <c r="C291" s="827"/>
      <c r="D291" s="827"/>
      <c r="E291" s="827"/>
      <c r="F291" s="827"/>
      <c r="G291" s="827"/>
      <c r="H291" s="827"/>
    </row>
    <row r="292" spans="1:8">
      <c r="A292" s="827"/>
      <c r="B292" s="827"/>
      <c r="C292" s="827"/>
      <c r="D292" s="827"/>
      <c r="E292" s="827"/>
      <c r="F292" s="827"/>
      <c r="G292" s="827"/>
      <c r="H292" s="827"/>
    </row>
    <row r="293" spans="1:8">
      <c r="A293" s="827"/>
      <c r="B293" s="827"/>
      <c r="C293" s="827"/>
      <c r="D293" s="827"/>
      <c r="E293" s="827"/>
      <c r="F293" s="827"/>
      <c r="G293" s="827"/>
      <c r="H293" s="827"/>
    </row>
    <row r="294" spans="1:8">
      <c r="A294" s="827"/>
      <c r="B294" s="827"/>
      <c r="C294" s="827"/>
      <c r="D294" s="827"/>
      <c r="E294" s="827"/>
      <c r="F294" s="827"/>
      <c r="G294" s="827"/>
      <c r="H294" s="827"/>
    </row>
    <row r="295" spans="1:8">
      <c r="A295" s="827"/>
      <c r="B295" s="827"/>
      <c r="C295" s="827"/>
      <c r="D295" s="827"/>
      <c r="E295" s="827"/>
      <c r="F295" s="827"/>
      <c r="G295" s="827"/>
      <c r="H295" s="827"/>
    </row>
    <row r="296" spans="1:8">
      <c r="A296" s="827"/>
      <c r="B296" s="827"/>
      <c r="C296" s="827"/>
      <c r="D296" s="827"/>
      <c r="E296" s="827"/>
      <c r="F296" s="827"/>
      <c r="G296" s="827"/>
      <c r="H296" s="827"/>
    </row>
    <row r="297" spans="1:8">
      <c r="A297" s="827"/>
      <c r="B297" s="827"/>
      <c r="C297" s="827"/>
      <c r="D297" s="827"/>
      <c r="E297" s="827"/>
      <c r="F297" s="827"/>
      <c r="G297" s="827"/>
      <c r="H297" s="827"/>
    </row>
    <row r="298" spans="1:8">
      <c r="A298" s="827"/>
      <c r="B298" s="827"/>
      <c r="C298" s="827"/>
      <c r="D298" s="827"/>
      <c r="E298" s="827"/>
      <c r="F298" s="827"/>
      <c r="G298" s="827"/>
      <c r="H298" s="827"/>
    </row>
    <row r="299" spans="1:8">
      <c r="A299" s="827"/>
      <c r="B299" s="827"/>
      <c r="C299" s="827"/>
      <c r="D299" s="827"/>
      <c r="E299" s="827"/>
      <c r="F299" s="827"/>
      <c r="G299" s="827"/>
      <c r="H299" s="827"/>
    </row>
    <row r="300" spans="1:8">
      <c r="A300" s="827"/>
      <c r="B300" s="827"/>
      <c r="C300" s="827"/>
      <c r="D300" s="827"/>
      <c r="E300" s="827"/>
      <c r="F300" s="827"/>
      <c r="G300" s="827"/>
      <c r="H300" s="827"/>
    </row>
    <row r="301" spans="1:8">
      <c r="A301" s="827"/>
      <c r="B301" s="827"/>
      <c r="C301" s="827"/>
      <c r="D301" s="827"/>
      <c r="E301" s="827"/>
      <c r="F301" s="827"/>
      <c r="G301" s="827"/>
      <c r="H301" s="827"/>
    </row>
    <row r="302" spans="1:8">
      <c r="A302" s="827"/>
      <c r="B302" s="827"/>
      <c r="C302" s="827"/>
      <c r="D302" s="827"/>
      <c r="E302" s="827"/>
      <c r="F302" s="827"/>
      <c r="G302" s="827"/>
      <c r="H302" s="827"/>
    </row>
    <row r="303" spans="1:8">
      <c r="A303" s="827"/>
      <c r="B303" s="827"/>
      <c r="C303" s="827"/>
      <c r="D303" s="827"/>
      <c r="E303" s="827"/>
      <c r="F303" s="827"/>
      <c r="G303" s="827"/>
      <c r="H303" s="827"/>
    </row>
    <row r="304" spans="1:8">
      <c r="A304" s="827"/>
      <c r="B304" s="827"/>
      <c r="C304" s="827"/>
      <c r="D304" s="827"/>
      <c r="E304" s="827"/>
      <c r="F304" s="827"/>
      <c r="G304" s="827"/>
      <c r="H304" s="827"/>
    </row>
    <row r="305" spans="1:8">
      <c r="A305" s="827"/>
      <c r="B305" s="827"/>
      <c r="C305" s="827"/>
      <c r="D305" s="827"/>
      <c r="E305" s="827"/>
      <c r="F305" s="827"/>
      <c r="G305" s="827"/>
      <c r="H305" s="827"/>
    </row>
    <row r="306" spans="1:8">
      <c r="A306" s="827"/>
      <c r="B306" s="827"/>
      <c r="C306" s="827"/>
      <c r="D306" s="827"/>
      <c r="E306" s="827"/>
      <c r="F306" s="827"/>
      <c r="G306" s="827"/>
      <c r="H306" s="827"/>
    </row>
    <row r="307" spans="1:8">
      <c r="A307" s="827"/>
      <c r="B307" s="827"/>
      <c r="C307" s="827"/>
      <c r="D307" s="827"/>
      <c r="E307" s="827"/>
      <c r="F307" s="827"/>
      <c r="G307" s="827"/>
      <c r="H307" s="827"/>
    </row>
    <row r="308" spans="1:8">
      <c r="A308" s="827"/>
      <c r="B308" s="827"/>
      <c r="C308" s="827"/>
      <c r="D308" s="827"/>
      <c r="E308" s="827"/>
      <c r="F308" s="827"/>
      <c r="G308" s="827"/>
      <c r="H308" s="827"/>
    </row>
    <row r="309" spans="1:8">
      <c r="A309" s="827"/>
      <c r="B309" s="827"/>
      <c r="C309" s="827"/>
      <c r="D309" s="827"/>
      <c r="E309" s="827"/>
      <c r="F309" s="827"/>
      <c r="G309" s="827"/>
      <c r="H309" s="827"/>
    </row>
    <row r="310" spans="1:8">
      <c r="A310" s="827"/>
      <c r="B310" s="827"/>
      <c r="C310" s="827"/>
      <c r="D310" s="827"/>
      <c r="E310" s="827"/>
      <c r="F310" s="827"/>
      <c r="G310" s="827"/>
      <c r="H310" s="827"/>
    </row>
    <row r="311" spans="1:8">
      <c r="A311" s="827"/>
      <c r="B311" s="827"/>
      <c r="C311" s="827"/>
      <c r="D311" s="827"/>
      <c r="E311" s="827"/>
      <c r="F311" s="827"/>
      <c r="G311" s="827"/>
      <c r="H311" s="827"/>
    </row>
    <row r="312" spans="1:8">
      <c r="A312" s="827"/>
      <c r="B312" s="827"/>
      <c r="C312" s="827"/>
      <c r="D312" s="827"/>
      <c r="E312" s="827"/>
      <c r="F312" s="827"/>
      <c r="G312" s="827"/>
      <c r="H312" s="827"/>
    </row>
    <row r="313" spans="1:8">
      <c r="A313" s="827"/>
      <c r="B313" s="827"/>
      <c r="C313" s="827"/>
      <c r="D313" s="827"/>
      <c r="E313" s="827"/>
      <c r="F313" s="827"/>
      <c r="G313" s="827"/>
      <c r="H313" s="827"/>
    </row>
    <row r="314" spans="1:8">
      <c r="A314" s="827"/>
      <c r="B314" s="827"/>
      <c r="C314" s="827"/>
      <c r="D314" s="827"/>
      <c r="E314" s="827"/>
      <c r="F314" s="827"/>
      <c r="G314" s="827"/>
      <c r="H314" s="827"/>
    </row>
    <row r="315" spans="1:8">
      <c r="A315" s="827"/>
      <c r="B315" s="827"/>
      <c r="C315" s="827"/>
      <c r="D315" s="827"/>
      <c r="E315" s="827"/>
      <c r="F315" s="827"/>
      <c r="G315" s="827"/>
      <c r="H315" s="827"/>
    </row>
    <row r="316" spans="1:8">
      <c r="A316" s="827"/>
      <c r="B316" s="827"/>
      <c r="C316" s="827"/>
      <c r="D316" s="827"/>
      <c r="E316" s="827"/>
      <c r="F316" s="827"/>
      <c r="G316" s="827"/>
      <c r="H316" s="827"/>
    </row>
    <row r="317" spans="1:8">
      <c r="A317" s="827"/>
      <c r="B317" s="827"/>
      <c r="C317" s="827"/>
      <c r="D317" s="827"/>
      <c r="E317" s="827"/>
      <c r="F317" s="827"/>
      <c r="G317" s="827"/>
      <c r="H317" s="827"/>
    </row>
    <row r="318" spans="1:8">
      <c r="A318" s="827"/>
      <c r="B318" s="827"/>
      <c r="C318" s="827"/>
      <c r="D318" s="827"/>
      <c r="E318" s="827"/>
      <c r="F318" s="827"/>
      <c r="G318" s="827"/>
      <c r="H318" s="827"/>
    </row>
    <row r="319" spans="1:8">
      <c r="A319" s="827"/>
      <c r="B319" s="827"/>
      <c r="C319" s="827"/>
      <c r="D319" s="827"/>
      <c r="E319" s="827"/>
      <c r="F319" s="827"/>
      <c r="G319" s="827"/>
      <c r="H319" s="827"/>
    </row>
    <row r="320" spans="1:8">
      <c r="A320" s="827"/>
      <c r="B320" s="827"/>
      <c r="C320" s="827"/>
      <c r="D320" s="827"/>
      <c r="E320" s="827"/>
      <c r="F320" s="827"/>
      <c r="G320" s="827"/>
      <c r="H320" s="827"/>
    </row>
    <row r="321" spans="1:8">
      <c r="A321" s="827"/>
      <c r="B321" s="827"/>
      <c r="C321" s="827"/>
      <c r="D321" s="827"/>
      <c r="E321" s="827"/>
      <c r="F321" s="827"/>
      <c r="G321" s="827"/>
      <c r="H321" s="827"/>
    </row>
    <row r="322" spans="1:8">
      <c r="A322" s="827"/>
      <c r="B322" s="827"/>
      <c r="C322" s="827"/>
      <c r="D322" s="827"/>
      <c r="E322" s="827"/>
      <c r="F322" s="827"/>
      <c r="G322" s="827"/>
      <c r="H322" s="827"/>
    </row>
    <row r="323" spans="1:8">
      <c r="A323" s="827"/>
      <c r="B323" s="827"/>
      <c r="C323" s="827"/>
      <c r="D323" s="827"/>
      <c r="E323" s="827"/>
      <c r="F323" s="827"/>
      <c r="G323" s="827"/>
      <c r="H323" s="827"/>
    </row>
    <row r="324" spans="1:8">
      <c r="A324" s="827"/>
      <c r="B324" s="827"/>
      <c r="C324" s="827"/>
      <c r="D324" s="827"/>
      <c r="E324" s="827"/>
      <c r="F324" s="827"/>
      <c r="G324" s="827"/>
      <c r="H324" s="827"/>
    </row>
    <row r="325" spans="1:8">
      <c r="A325" s="827"/>
      <c r="B325" s="827"/>
      <c r="C325" s="827"/>
      <c r="D325" s="827"/>
      <c r="E325" s="827"/>
      <c r="F325" s="827"/>
      <c r="G325" s="827"/>
      <c r="H325" s="827"/>
    </row>
    <row r="326" spans="1:8">
      <c r="A326" s="827"/>
      <c r="B326" s="827"/>
      <c r="C326" s="827"/>
      <c r="D326" s="827"/>
      <c r="E326" s="827"/>
      <c r="F326" s="827"/>
      <c r="G326" s="827"/>
      <c r="H326" s="827"/>
    </row>
    <row r="327" spans="1:8">
      <c r="A327" s="827"/>
      <c r="B327" s="827"/>
      <c r="C327" s="827"/>
      <c r="D327" s="827"/>
      <c r="E327" s="827"/>
      <c r="F327" s="827"/>
      <c r="G327" s="827"/>
      <c r="H327" s="827"/>
    </row>
    <row r="328" spans="1:8">
      <c r="A328" s="827"/>
      <c r="B328" s="827"/>
      <c r="C328" s="827"/>
      <c r="D328" s="827"/>
      <c r="E328" s="827"/>
      <c r="F328" s="827"/>
      <c r="G328" s="827"/>
      <c r="H328" s="827"/>
    </row>
    <row r="329" spans="1:8">
      <c r="A329" s="827"/>
      <c r="B329" s="827"/>
      <c r="C329" s="827"/>
      <c r="D329" s="827"/>
      <c r="E329" s="827"/>
      <c r="F329" s="827"/>
      <c r="G329" s="827"/>
      <c r="H329" s="827"/>
    </row>
    <row r="330" spans="1:8">
      <c r="A330" s="827"/>
      <c r="B330" s="827"/>
      <c r="C330" s="827"/>
      <c r="D330" s="827"/>
      <c r="E330" s="827"/>
      <c r="F330" s="827"/>
      <c r="G330" s="827"/>
      <c r="H330" s="827"/>
    </row>
    <row r="331" spans="1:8">
      <c r="A331" s="827"/>
      <c r="B331" s="827"/>
      <c r="C331" s="827"/>
      <c r="D331" s="827"/>
      <c r="E331" s="827"/>
      <c r="F331" s="827"/>
      <c r="G331" s="827"/>
      <c r="H331" s="827"/>
    </row>
    <row r="332" spans="1:8">
      <c r="A332" s="827"/>
      <c r="B332" s="827"/>
      <c r="C332" s="827"/>
      <c r="D332" s="827"/>
      <c r="E332" s="827"/>
      <c r="F332" s="827"/>
      <c r="G332" s="827"/>
      <c r="H332" s="827"/>
    </row>
    <row r="333" spans="1:8">
      <c r="A333" s="827"/>
      <c r="B333" s="827"/>
      <c r="C333" s="827"/>
      <c r="D333" s="827"/>
      <c r="E333" s="827"/>
      <c r="F333" s="827"/>
      <c r="G333" s="827"/>
      <c r="H333" s="827"/>
    </row>
    <row r="334" spans="1:8">
      <c r="A334" s="827"/>
      <c r="B334" s="827"/>
      <c r="C334" s="827"/>
      <c r="D334" s="827"/>
      <c r="E334" s="827"/>
      <c r="F334" s="827"/>
      <c r="G334" s="827"/>
      <c r="H334" s="827"/>
    </row>
    <row r="335" spans="1:8">
      <c r="A335" s="827"/>
      <c r="B335" s="827"/>
      <c r="C335" s="827"/>
      <c r="D335" s="827"/>
      <c r="E335" s="827"/>
      <c r="F335" s="827"/>
      <c r="G335" s="827"/>
      <c r="H335" s="827"/>
    </row>
    <row r="336" spans="1:8">
      <c r="A336" s="827"/>
      <c r="B336" s="827"/>
      <c r="C336" s="827"/>
      <c r="D336" s="827"/>
      <c r="E336" s="827"/>
      <c r="F336" s="827"/>
      <c r="G336" s="827"/>
      <c r="H336" s="827"/>
    </row>
    <row r="337" spans="1:8">
      <c r="A337" s="827"/>
      <c r="B337" s="827"/>
      <c r="C337" s="827"/>
      <c r="D337" s="827"/>
      <c r="E337" s="827"/>
      <c r="F337" s="827"/>
      <c r="G337" s="827"/>
      <c r="H337" s="827"/>
    </row>
    <row r="338" spans="1:8">
      <c r="A338" s="827"/>
      <c r="B338" s="827"/>
      <c r="C338" s="827"/>
      <c r="D338" s="827"/>
      <c r="E338" s="827"/>
      <c r="F338" s="827"/>
      <c r="G338" s="827"/>
      <c r="H338" s="827"/>
    </row>
    <row r="339" spans="1:8">
      <c r="A339" s="827"/>
      <c r="B339" s="827"/>
      <c r="C339" s="827"/>
      <c r="D339" s="827"/>
      <c r="E339" s="827"/>
      <c r="F339" s="827"/>
      <c r="G339" s="827"/>
      <c r="H339" s="827"/>
    </row>
    <row r="340" spans="1:8">
      <c r="A340" s="827"/>
      <c r="B340" s="827"/>
      <c r="C340" s="827"/>
      <c r="D340" s="827"/>
      <c r="E340" s="827"/>
      <c r="F340" s="827"/>
      <c r="G340" s="827"/>
      <c r="H340" s="827"/>
    </row>
    <row r="341" spans="1:8">
      <c r="A341" s="827"/>
      <c r="B341" s="827"/>
      <c r="C341" s="827"/>
      <c r="D341" s="827"/>
      <c r="E341" s="827"/>
      <c r="F341" s="827"/>
      <c r="G341" s="827"/>
      <c r="H341" s="827"/>
    </row>
    <row r="342" spans="1:8">
      <c r="A342" s="827"/>
      <c r="B342" s="827"/>
      <c r="C342" s="827"/>
      <c r="D342" s="827"/>
      <c r="E342" s="827"/>
      <c r="F342" s="827"/>
      <c r="G342" s="827"/>
      <c r="H342" s="827"/>
    </row>
    <row r="343" spans="1:8">
      <c r="A343" s="827"/>
      <c r="B343" s="827"/>
      <c r="C343" s="827"/>
      <c r="D343" s="827"/>
      <c r="E343" s="827"/>
      <c r="F343" s="827"/>
      <c r="G343" s="827"/>
      <c r="H343" s="827"/>
    </row>
    <row r="344" spans="1:8">
      <c r="A344" s="827"/>
      <c r="B344" s="827"/>
      <c r="C344" s="827"/>
      <c r="D344" s="827"/>
      <c r="E344" s="827"/>
      <c r="F344" s="827"/>
      <c r="G344" s="827"/>
      <c r="H344" s="827"/>
    </row>
    <row r="345" spans="1:8">
      <c r="A345" s="827"/>
      <c r="B345" s="827"/>
      <c r="C345" s="827"/>
      <c r="D345" s="827"/>
      <c r="E345" s="827"/>
      <c r="F345" s="827"/>
      <c r="G345" s="827"/>
      <c r="H345" s="827"/>
    </row>
    <row r="346" spans="1:8">
      <c r="A346" s="827"/>
      <c r="B346" s="827"/>
      <c r="C346" s="827"/>
      <c r="D346" s="827"/>
      <c r="E346" s="827"/>
      <c r="F346" s="827"/>
      <c r="G346" s="827"/>
      <c r="H346" s="827"/>
    </row>
    <row r="347" spans="1:8">
      <c r="A347" s="827"/>
      <c r="B347" s="827"/>
      <c r="C347" s="827"/>
      <c r="D347" s="827"/>
      <c r="E347" s="827"/>
      <c r="F347" s="827"/>
      <c r="G347" s="827"/>
      <c r="H347" s="827"/>
    </row>
    <row r="348" spans="1:8">
      <c r="A348" s="827"/>
      <c r="B348" s="827"/>
      <c r="C348" s="827"/>
      <c r="D348" s="827"/>
      <c r="E348" s="827"/>
      <c r="F348" s="827"/>
      <c r="G348" s="827"/>
      <c r="H348" s="827"/>
    </row>
    <row r="349" spans="1:8">
      <c r="A349" s="827"/>
      <c r="B349" s="827"/>
      <c r="C349" s="827"/>
      <c r="D349" s="827"/>
      <c r="E349" s="827"/>
      <c r="F349" s="827"/>
      <c r="G349" s="827"/>
      <c r="H349" s="827"/>
    </row>
    <row r="350" spans="1:8">
      <c r="A350" s="827"/>
      <c r="B350" s="827"/>
      <c r="C350" s="827"/>
      <c r="D350" s="827"/>
      <c r="E350" s="827"/>
      <c r="F350" s="827"/>
      <c r="G350" s="827"/>
      <c r="H350" s="827"/>
    </row>
    <row r="351" spans="1:8">
      <c r="A351" s="827"/>
      <c r="B351" s="827"/>
      <c r="C351" s="827"/>
      <c r="D351" s="827"/>
      <c r="E351" s="827"/>
      <c r="F351" s="827"/>
      <c r="G351" s="827"/>
      <c r="H351" s="827"/>
    </row>
    <row r="352" spans="1:8">
      <c r="A352" s="827"/>
      <c r="B352" s="827"/>
      <c r="C352" s="827"/>
      <c r="D352" s="827"/>
      <c r="E352" s="827"/>
      <c r="F352" s="827"/>
      <c r="G352" s="827"/>
      <c r="H352" s="827"/>
    </row>
    <row r="353" spans="1:8">
      <c r="A353" s="827"/>
      <c r="B353" s="827"/>
      <c r="C353" s="827"/>
      <c r="D353" s="827"/>
      <c r="E353" s="827"/>
      <c r="F353" s="827"/>
      <c r="G353" s="827"/>
      <c r="H353" s="827"/>
    </row>
    <row r="354" spans="1:8">
      <c r="A354" s="827"/>
      <c r="B354" s="827"/>
      <c r="C354" s="827"/>
      <c r="D354" s="827"/>
      <c r="E354" s="827"/>
      <c r="F354" s="827"/>
      <c r="G354" s="827"/>
      <c r="H354" s="827"/>
    </row>
    <row r="355" spans="1:8">
      <c r="A355" s="827"/>
      <c r="B355" s="827"/>
      <c r="C355" s="827"/>
      <c r="D355" s="827"/>
      <c r="E355" s="827"/>
      <c r="F355" s="827"/>
      <c r="G355" s="827"/>
      <c r="H355" s="827"/>
    </row>
    <row r="356" spans="1:8">
      <c r="A356" s="827"/>
      <c r="B356" s="827"/>
      <c r="C356" s="827"/>
      <c r="D356" s="827"/>
      <c r="E356" s="827"/>
      <c r="F356" s="827"/>
      <c r="G356" s="827"/>
      <c r="H356" s="827"/>
    </row>
    <row r="357" spans="1:8">
      <c r="A357" s="827"/>
      <c r="B357" s="827"/>
      <c r="C357" s="827"/>
      <c r="D357" s="827"/>
      <c r="E357" s="827"/>
      <c r="F357" s="827"/>
      <c r="G357" s="827"/>
      <c r="H357" s="827"/>
    </row>
    <row r="358" spans="1:8">
      <c r="A358" s="827"/>
      <c r="B358" s="827"/>
      <c r="C358" s="827"/>
      <c r="D358" s="827"/>
      <c r="E358" s="827"/>
      <c r="F358" s="827"/>
      <c r="G358" s="827"/>
      <c r="H358" s="827"/>
    </row>
    <row r="359" spans="1:8">
      <c r="A359" s="827"/>
      <c r="B359" s="827"/>
      <c r="C359" s="827"/>
      <c r="D359" s="827"/>
      <c r="E359" s="827"/>
      <c r="F359" s="827"/>
      <c r="G359" s="827"/>
      <c r="H359" s="827"/>
    </row>
    <row r="360" spans="1:8">
      <c r="A360" s="827"/>
      <c r="B360" s="827"/>
      <c r="C360" s="827"/>
      <c r="D360" s="827"/>
      <c r="E360" s="827"/>
      <c r="F360" s="827"/>
      <c r="G360" s="827"/>
      <c r="H360" s="827"/>
    </row>
    <row r="361" spans="1:8">
      <c r="A361" s="827"/>
      <c r="B361" s="827"/>
      <c r="C361" s="827"/>
      <c r="D361" s="827"/>
      <c r="E361" s="827"/>
      <c r="F361" s="827"/>
      <c r="G361" s="827"/>
      <c r="H361" s="827"/>
    </row>
    <row r="362" spans="1:8">
      <c r="A362" s="827"/>
      <c r="B362" s="827"/>
      <c r="C362" s="827"/>
      <c r="D362" s="827"/>
      <c r="E362" s="827"/>
      <c r="F362" s="827"/>
      <c r="G362" s="827"/>
      <c r="H362" s="827"/>
    </row>
    <row r="363" spans="1:8">
      <c r="A363" s="827"/>
      <c r="B363" s="827"/>
      <c r="C363" s="827"/>
      <c r="D363" s="827"/>
      <c r="E363" s="827"/>
      <c r="F363" s="827"/>
      <c r="G363" s="827"/>
      <c r="H363" s="827"/>
    </row>
    <row r="364" spans="1:8">
      <c r="A364" s="827"/>
      <c r="B364" s="827"/>
      <c r="C364" s="827"/>
      <c r="D364" s="827"/>
      <c r="E364" s="827"/>
      <c r="F364" s="827"/>
      <c r="G364" s="827"/>
      <c r="H364" s="827"/>
    </row>
    <row r="365" spans="1:8">
      <c r="A365" s="827"/>
      <c r="B365" s="827"/>
      <c r="C365" s="827"/>
      <c r="D365" s="827"/>
      <c r="E365" s="827"/>
      <c r="F365" s="827"/>
      <c r="G365" s="827"/>
      <c r="H365" s="827"/>
    </row>
    <row r="366" spans="1:8">
      <c r="A366" s="827"/>
      <c r="B366" s="827"/>
      <c r="C366" s="827"/>
      <c r="D366" s="827"/>
      <c r="E366" s="827"/>
      <c r="F366" s="827"/>
      <c r="G366" s="827"/>
      <c r="H366" s="827"/>
    </row>
    <row r="367" spans="1:8">
      <c r="A367" s="827"/>
      <c r="B367" s="827"/>
      <c r="C367" s="827"/>
      <c r="D367" s="827"/>
      <c r="E367" s="827"/>
      <c r="F367" s="827"/>
      <c r="G367" s="827"/>
      <c r="H367" s="827"/>
    </row>
    <row r="368" spans="1:8">
      <c r="A368" s="827"/>
      <c r="B368" s="827"/>
      <c r="C368" s="827"/>
      <c r="D368" s="827"/>
      <c r="E368" s="827"/>
      <c r="F368" s="827"/>
      <c r="G368" s="827"/>
      <c r="H368" s="827"/>
    </row>
    <row r="369" spans="1:8">
      <c r="A369" s="827"/>
      <c r="B369" s="827"/>
      <c r="C369" s="827"/>
      <c r="D369" s="827"/>
      <c r="E369" s="827"/>
      <c r="F369" s="827"/>
      <c r="G369" s="827"/>
      <c r="H369" s="827"/>
    </row>
    <row r="370" spans="1:8">
      <c r="A370" s="827"/>
      <c r="B370" s="827"/>
      <c r="C370" s="827"/>
      <c r="D370" s="827"/>
      <c r="E370" s="827"/>
      <c r="F370" s="827"/>
      <c r="G370" s="827"/>
      <c r="H370" s="827"/>
    </row>
    <row r="371" spans="1:8">
      <c r="A371" s="827"/>
      <c r="B371" s="827"/>
      <c r="C371" s="827"/>
      <c r="D371" s="827"/>
      <c r="E371" s="827"/>
      <c r="F371" s="827"/>
      <c r="G371" s="827"/>
      <c r="H371" s="827"/>
    </row>
    <row r="372" spans="1:8">
      <c r="A372" s="827"/>
      <c r="B372" s="827"/>
      <c r="C372" s="827"/>
      <c r="D372" s="827"/>
      <c r="E372" s="827"/>
      <c r="F372" s="827"/>
      <c r="G372" s="827"/>
      <c r="H372" s="827"/>
    </row>
    <row r="373" spans="1:8">
      <c r="A373" s="827"/>
      <c r="B373" s="827"/>
      <c r="C373" s="827"/>
      <c r="D373" s="827"/>
      <c r="E373" s="827"/>
      <c r="F373" s="827"/>
      <c r="G373" s="827"/>
      <c r="H373" s="827"/>
    </row>
    <row r="374" spans="1:8">
      <c r="A374" s="827"/>
      <c r="B374" s="827"/>
      <c r="C374" s="827"/>
      <c r="D374" s="827"/>
      <c r="E374" s="827"/>
      <c r="F374" s="827"/>
      <c r="G374" s="827"/>
      <c r="H374" s="827"/>
    </row>
    <row r="375" spans="1:8">
      <c r="A375" s="827"/>
      <c r="B375" s="827"/>
      <c r="C375" s="827"/>
      <c r="D375" s="827"/>
      <c r="E375" s="827"/>
      <c r="F375" s="827"/>
      <c r="G375" s="827"/>
      <c r="H375" s="827"/>
    </row>
    <row r="376" spans="1:8">
      <c r="A376" s="827"/>
      <c r="B376" s="827"/>
      <c r="C376" s="827"/>
      <c r="D376" s="827"/>
      <c r="E376" s="827"/>
      <c r="F376" s="827"/>
      <c r="G376" s="827"/>
      <c r="H376" s="827"/>
    </row>
    <row r="377" spans="1:8">
      <c r="A377" s="827"/>
      <c r="B377" s="827"/>
      <c r="C377" s="827"/>
      <c r="D377" s="827"/>
      <c r="E377" s="827"/>
      <c r="F377" s="827"/>
      <c r="G377" s="827"/>
      <c r="H377" s="827"/>
    </row>
    <row r="378" spans="1:8">
      <c r="A378" s="827"/>
      <c r="B378" s="827"/>
      <c r="C378" s="827"/>
      <c r="D378" s="827"/>
      <c r="E378" s="827"/>
      <c r="F378" s="827"/>
      <c r="G378" s="827"/>
      <c r="H378" s="827"/>
    </row>
    <row r="379" spans="1:8">
      <c r="A379" s="827"/>
      <c r="B379" s="827"/>
      <c r="C379" s="827"/>
      <c r="D379" s="827"/>
      <c r="E379" s="827"/>
      <c r="F379" s="827"/>
      <c r="G379" s="827"/>
      <c r="H379" s="827"/>
    </row>
    <row r="380" spans="1:8">
      <c r="A380" s="827"/>
      <c r="B380" s="827"/>
      <c r="C380" s="827"/>
      <c r="D380" s="827"/>
      <c r="E380" s="827"/>
      <c r="F380" s="827"/>
      <c r="G380" s="827"/>
      <c r="H380" s="827"/>
    </row>
    <row r="381" spans="1:8">
      <c r="A381" s="827"/>
      <c r="B381" s="827"/>
      <c r="C381" s="827"/>
      <c r="D381" s="827"/>
      <c r="E381" s="827"/>
      <c r="F381" s="827"/>
      <c r="G381" s="827"/>
      <c r="H381" s="827"/>
    </row>
    <row r="382" spans="1:8">
      <c r="A382" s="827"/>
      <c r="B382" s="827"/>
      <c r="C382" s="827"/>
      <c r="D382" s="827"/>
      <c r="E382" s="827"/>
      <c r="F382" s="827"/>
      <c r="G382" s="827"/>
      <c r="H382" s="827"/>
    </row>
    <row r="383" spans="1:8">
      <c r="A383" s="827"/>
      <c r="B383" s="827"/>
      <c r="C383" s="827"/>
      <c r="D383" s="827"/>
      <c r="E383" s="827"/>
      <c r="F383" s="827"/>
      <c r="G383" s="827"/>
      <c r="H383" s="827"/>
    </row>
    <row r="384" spans="1:8">
      <c r="A384" s="827"/>
      <c r="B384" s="827"/>
      <c r="C384" s="827"/>
      <c r="D384" s="827"/>
      <c r="E384" s="827"/>
      <c r="F384" s="827"/>
      <c r="G384" s="827"/>
      <c r="H384" s="827"/>
    </row>
    <row r="385" spans="1:8">
      <c r="A385" s="827"/>
      <c r="B385" s="827"/>
      <c r="C385" s="827"/>
      <c r="D385" s="827"/>
      <c r="E385" s="827"/>
      <c r="F385" s="827"/>
      <c r="G385" s="827"/>
      <c r="H385" s="827"/>
    </row>
    <row r="386" spans="1:8">
      <c r="A386" s="827"/>
      <c r="B386" s="827"/>
      <c r="C386" s="827"/>
      <c r="D386" s="827"/>
      <c r="E386" s="827"/>
      <c r="F386" s="827"/>
      <c r="G386" s="827"/>
      <c r="H386" s="827"/>
    </row>
    <row r="387" spans="1:8">
      <c r="A387" s="827"/>
      <c r="B387" s="827"/>
      <c r="C387" s="827"/>
      <c r="D387" s="827"/>
      <c r="E387" s="827"/>
      <c r="F387" s="827"/>
      <c r="G387" s="827"/>
      <c r="H387" s="827"/>
    </row>
    <row r="388" spans="1:8">
      <c r="A388" s="827"/>
      <c r="B388" s="827"/>
      <c r="C388" s="827"/>
      <c r="D388" s="827"/>
      <c r="E388" s="827"/>
      <c r="F388" s="827"/>
      <c r="G388" s="827"/>
      <c r="H388" s="827"/>
    </row>
    <row r="389" spans="1:8">
      <c r="A389" s="827"/>
      <c r="B389" s="827"/>
      <c r="C389" s="827"/>
      <c r="D389" s="827"/>
      <c r="E389" s="827"/>
      <c r="F389" s="827"/>
      <c r="G389" s="827"/>
      <c r="H389" s="827"/>
    </row>
    <row r="390" spans="1:8">
      <c r="A390" s="827"/>
      <c r="B390" s="827"/>
      <c r="C390" s="827"/>
      <c r="D390" s="827"/>
      <c r="E390" s="827"/>
      <c r="F390" s="827"/>
      <c r="G390" s="827"/>
      <c r="H390" s="827"/>
    </row>
    <row r="391" spans="1:8">
      <c r="A391" s="827"/>
      <c r="B391" s="827"/>
      <c r="C391" s="827"/>
      <c r="D391" s="827"/>
      <c r="E391" s="827"/>
      <c r="F391" s="827"/>
      <c r="G391" s="827"/>
      <c r="H391" s="827"/>
    </row>
    <row r="392" spans="1:8">
      <c r="A392" s="827"/>
      <c r="B392" s="827"/>
      <c r="C392" s="827"/>
      <c r="D392" s="827"/>
      <c r="E392" s="827"/>
      <c r="F392" s="827"/>
      <c r="G392" s="827"/>
      <c r="H392" s="827"/>
    </row>
    <row r="393" spans="1:8">
      <c r="A393" s="827"/>
      <c r="B393" s="827"/>
      <c r="C393" s="827"/>
      <c r="D393" s="827"/>
      <c r="E393" s="827"/>
      <c r="F393" s="827"/>
      <c r="G393" s="827"/>
      <c r="H393" s="827"/>
    </row>
    <row r="394" spans="1:8">
      <c r="A394" s="827"/>
      <c r="B394" s="827"/>
      <c r="C394" s="827"/>
      <c r="D394" s="827"/>
      <c r="E394" s="827"/>
      <c r="F394" s="827"/>
      <c r="G394" s="827"/>
      <c r="H394" s="827"/>
    </row>
    <row r="395" spans="1:8">
      <c r="A395" s="827"/>
      <c r="B395" s="827"/>
      <c r="C395" s="827"/>
      <c r="D395" s="827"/>
      <c r="E395" s="827"/>
      <c r="F395" s="827"/>
      <c r="G395" s="827"/>
      <c r="H395" s="827"/>
    </row>
    <row r="396" spans="1:8">
      <c r="A396" s="827"/>
      <c r="B396" s="827"/>
      <c r="C396" s="827"/>
      <c r="D396" s="827"/>
      <c r="E396" s="827"/>
      <c r="F396" s="827"/>
      <c r="G396" s="827"/>
      <c r="H396" s="827"/>
    </row>
    <row r="397" spans="1:8">
      <c r="A397" s="827"/>
      <c r="B397" s="827"/>
      <c r="C397" s="827"/>
      <c r="D397" s="827"/>
      <c r="E397" s="827"/>
      <c r="F397" s="827"/>
      <c r="G397" s="827"/>
      <c r="H397" s="827"/>
    </row>
    <row r="398" spans="1:8">
      <c r="A398" s="827"/>
      <c r="B398" s="827"/>
      <c r="C398" s="827"/>
      <c r="D398" s="827"/>
      <c r="E398" s="827"/>
      <c r="F398" s="827"/>
      <c r="G398" s="827"/>
      <c r="H398" s="827"/>
    </row>
    <row r="399" spans="1:8">
      <c r="A399" s="827"/>
      <c r="B399" s="827"/>
      <c r="C399" s="827"/>
      <c r="D399" s="827"/>
      <c r="E399" s="827"/>
      <c r="F399" s="827"/>
      <c r="G399" s="827"/>
      <c r="H399" s="827"/>
    </row>
    <row r="400" spans="1:8">
      <c r="A400" s="827"/>
      <c r="B400" s="827"/>
      <c r="C400" s="827"/>
      <c r="D400" s="827"/>
      <c r="E400" s="827"/>
      <c r="F400" s="827"/>
      <c r="G400" s="827"/>
      <c r="H400" s="827"/>
    </row>
    <row r="401" spans="1:8">
      <c r="A401" s="827"/>
      <c r="B401" s="827"/>
      <c r="C401" s="827"/>
      <c r="D401" s="827"/>
      <c r="E401" s="827"/>
      <c r="F401" s="827"/>
      <c r="G401" s="827"/>
      <c r="H401" s="827"/>
    </row>
    <row r="402" spans="1:8">
      <c r="A402" s="827"/>
      <c r="B402" s="827"/>
      <c r="C402" s="827"/>
      <c r="D402" s="827"/>
      <c r="E402" s="827"/>
      <c r="F402" s="827"/>
      <c r="G402" s="827"/>
      <c r="H402" s="827"/>
    </row>
    <row r="403" spans="1:8">
      <c r="A403" s="827"/>
      <c r="B403" s="827"/>
      <c r="C403" s="827"/>
      <c r="D403" s="827"/>
      <c r="E403" s="827"/>
      <c r="F403" s="827"/>
      <c r="G403" s="827"/>
      <c r="H403" s="827"/>
    </row>
    <row r="404" spans="1:8">
      <c r="A404" s="827"/>
      <c r="B404" s="827"/>
      <c r="C404" s="827"/>
      <c r="D404" s="827"/>
      <c r="E404" s="827"/>
      <c r="F404" s="827"/>
      <c r="G404" s="827"/>
      <c r="H404" s="827"/>
    </row>
    <row r="405" spans="1:8">
      <c r="A405" s="827"/>
      <c r="B405" s="827"/>
      <c r="C405" s="827"/>
      <c r="D405" s="827"/>
      <c r="E405" s="827"/>
      <c r="F405" s="827"/>
      <c r="G405" s="827"/>
      <c r="H405" s="827"/>
    </row>
    <row r="406" spans="1:8">
      <c r="A406" s="827"/>
      <c r="B406" s="827"/>
      <c r="C406" s="827"/>
      <c r="D406" s="827"/>
      <c r="E406" s="827"/>
      <c r="F406" s="827"/>
      <c r="G406" s="827"/>
      <c r="H406" s="827"/>
    </row>
    <row r="407" spans="1:8">
      <c r="A407" s="827"/>
      <c r="B407" s="827"/>
      <c r="C407" s="827"/>
      <c r="D407" s="827"/>
      <c r="E407" s="827"/>
      <c r="F407" s="827"/>
      <c r="G407" s="827"/>
      <c r="H407" s="827"/>
    </row>
    <row r="408" spans="1:8">
      <c r="A408" s="827"/>
      <c r="B408" s="827"/>
      <c r="C408" s="827"/>
      <c r="D408" s="827"/>
      <c r="E408" s="827"/>
      <c r="F408" s="827"/>
      <c r="G408" s="827"/>
      <c r="H408" s="827"/>
    </row>
    <row r="409" spans="1:8">
      <c r="A409" s="827"/>
      <c r="B409" s="827"/>
      <c r="C409" s="827"/>
      <c r="D409" s="827"/>
      <c r="E409" s="827"/>
      <c r="F409" s="827"/>
      <c r="G409" s="827"/>
      <c r="H409" s="827"/>
    </row>
    <row r="410" spans="1:8">
      <c r="A410" s="827"/>
      <c r="B410" s="827"/>
      <c r="C410" s="827"/>
      <c r="D410" s="827"/>
      <c r="E410" s="827"/>
      <c r="F410" s="827"/>
      <c r="G410" s="827"/>
      <c r="H410" s="827"/>
    </row>
    <row r="411" spans="1:8">
      <c r="A411" s="827"/>
      <c r="B411" s="827"/>
      <c r="C411" s="827"/>
      <c r="D411" s="827"/>
      <c r="E411" s="827"/>
      <c r="F411" s="827"/>
      <c r="G411" s="827"/>
      <c r="H411" s="827"/>
    </row>
    <row r="412" spans="1:8">
      <c r="A412" s="827"/>
      <c r="B412" s="827"/>
      <c r="C412" s="827"/>
      <c r="D412" s="827"/>
      <c r="E412" s="827"/>
      <c r="F412" s="827"/>
      <c r="G412" s="827"/>
      <c r="H412" s="827"/>
    </row>
    <row r="413" spans="1:8">
      <c r="A413" s="827"/>
      <c r="B413" s="827"/>
      <c r="C413" s="827"/>
      <c r="D413" s="827"/>
      <c r="E413" s="827"/>
      <c r="F413" s="827"/>
      <c r="G413" s="827"/>
      <c r="H413" s="827"/>
    </row>
    <row r="414" spans="1:8">
      <c r="A414" s="827"/>
      <c r="B414" s="827"/>
      <c r="C414" s="827"/>
      <c r="D414" s="827"/>
      <c r="E414" s="827"/>
      <c r="F414" s="827"/>
      <c r="G414" s="827"/>
      <c r="H414" s="827"/>
    </row>
    <row r="415" spans="1:8">
      <c r="A415" s="827"/>
      <c r="B415" s="827"/>
      <c r="C415" s="827"/>
      <c r="D415" s="827"/>
      <c r="E415" s="827"/>
      <c r="F415" s="827"/>
      <c r="G415" s="827"/>
      <c r="H415" s="827"/>
    </row>
    <row r="416" spans="1:8">
      <c r="A416" s="827"/>
      <c r="B416" s="827"/>
      <c r="C416" s="827"/>
      <c r="D416" s="827"/>
      <c r="E416" s="827"/>
      <c r="F416" s="827"/>
      <c r="G416" s="827"/>
      <c r="H416" s="827"/>
    </row>
    <row r="417" spans="1:8">
      <c r="A417" s="827"/>
      <c r="B417" s="827"/>
      <c r="C417" s="827"/>
      <c r="D417" s="827"/>
      <c r="E417" s="827"/>
      <c r="F417" s="827"/>
      <c r="G417" s="827"/>
      <c r="H417" s="827"/>
    </row>
    <row r="418" spans="1:8">
      <c r="A418" s="827"/>
      <c r="B418" s="827"/>
      <c r="C418" s="827"/>
      <c r="D418" s="827"/>
      <c r="E418" s="827"/>
      <c r="F418" s="827"/>
      <c r="G418" s="827"/>
      <c r="H418" s="827"/>
    </row>
    <row r="419" spans="1:8">
      <c r="A419" s="827"/>
      <c r="B419" s="827"/>
      <c r="C419" s="827"/>
      <c r="D419" s="827"/>
      <c r="E419" s="827"/>
      <c r="F419" s="827"/>
      <c r="G419" s="827"/>
      <c r="H419" s="827"/>
    </row>
    <row r="420" spans="1:8">
      <c r="A420" s="827"/>
      <c r="B420" s="827"/>
      <c r="C420" s="827"/>
      <c r="D420" s="827"/>
      <c r="E420" s="827"/>
      <c r="F420" s="827"/>
      <c r="G420" s="827"/>
      <c r="H420" s="827"/>
    </row>
    <row r="421" spans="1:8">
      <c r="A421" s="827"/>
      <c r="B421" s="827"/>
      <c r="C421" s="827"/>
      <c r="D421" s="827"/>
      <c r="E421" s="827"/>
      <c r="F421" s="827"/>
      <c r="G421" s="827"/>
      <c r="H421" s="827"/>
    </row>
    <row r="422" spans="1:8">
      <c r="A422" s="827"/>
      <c r="B422" s="827"/>
      <c r="C422" s="827"/>
      <c r="D422" s="827"/>
      <c r="E422" s="827"/>
      <c r="F422" s="827"/>
      <c r="G422" s="827"/>
      <c r="H422" s="827"/>
    </row>
    <row r="423" spans="1:8">
      <c r="A423" s="827"/>
      <c r="B423" s="827"/>
      <c r="C423" s="827"/>
      <c r="D423" s="827"/>
      <c r="E423" s="827"/>
      <c r="F423" s="827"/>
      <c r="G423" s="827"/>
      <c r="H423" s="827"/>
    </row>
    <row r="424" spans="1:8">
      <c r="A424" s="827"/>
      <c r="B424" s="827"/>
      <c r="C424" s="827"/>
      <c r="D424" s="827"/>
      <c r="E424" s="827"/>
      <c r="F424" s="827"/>
      <c r="G424" s="827"/>
      <c r="H424" s="827"/>
    </row>
    <row r="425" spans="1:8">
      <c r="A425" s="827"/>
      <c r="B425" s="827"/>
      <c r="C425" s="827"/>
      <c r="D425" s="827"/>
      <c r="E425" s="827"/>
      <c r="F425" s="827"/>
      <c r="G425" s="827"/>
      <c r="H425" s="827"/>
    </row>
    <row r="426" spans="1:8">
      <c r="A426" s="827"/>
      <c r="B426" s="827"/>
      <c r="C426" s="827"/>
      <c r="D426" s="827"/>
      <c r="E426" s="827"/>
      <c r="F426" s="827"/>
      <c r="G426" s="827"/>
      <c r="H426" s="827"/>
    </row>
    <row r="427" spans="1:8">
      <c r="A427" s="827"/>
      <c r="B427" s="827"/>
      <c r="C427" s="827"/>
      <c r="D427" s="827"/>
      <c r="E427" s="827"/>
      <c r="F427" s="827"/>
      <c r="G427" s="827"/>
      <c r="H427" s="827"/>
    </row>
    <row r="428" spans="1:8">
      <c r="A428" s="827"/>
      <c r="B428" s="827"/>
      <c r="C428" s="827"/>
      <c r="D428" s="827"/>
      <c r="E428" s="827"/>
      <c r="F428" s="827"/>
      <c r="G428" s="827"/>
      <c r="H428" s="827"/>
    </row>
    <row r="429" spans="1:8">
      <c r="A429" s="827"/>
      <c r="B429" s="827"/>
      <c r="C429" s="827"/>
      <c r="D429" s="827"/>
      <c r="E429" s="827"/>
      <c r="F429" s="827"/>
      <c r="G429" s="827"/>
      <c r="H429" s="827"/>
    </row>
    <row r="430" spans="1:8">
      <c r="A430" s="827"/>
      <c r="B430" s="827"/>
      <c r="C430" s="827"/>
      <c r="D430" s="827"/>
      <c r="E430" s="827"/>
      <c r="F430" s="827"/>
      <c r="G430" s="827"/>
      <c r="H430" s="827"/>
    </row>
    <row r="431" spans="1:8">
      <c r="A431" s="827"/>
      <c r="B431" s="827"/>
      <c r="C431" s="827"/>
      <c r="D431" s="827"/>
      <c r="E431" s="827"/>
      <c r="F431" s="827"/>
      <c r="G431" s="827"/>
      <c r="H431" s="827"/>
    </row>
    <row r="432" spans="1:8">
      <c r="A432" s="827"/>
      <c r="B432" s="827"/>
      <c r="C432" s="827"/>
      <c r="D432" s="827"/>
      <c r="E432" s="827"/>
      <c r="F432" s="827"/>
      <c r="G432" s="827"/>
      <c r="H432" s="827"/>
    </row>
    <row r="433" spans="1:8">
      <c r="A433" s="827"/>
      <c r="B433" s="827"/>
      <c r="C433" s="827"/>
      <c r="D433" s="827"/>
      <c r="E433" s="827"/>
      <c r="F433" s="827"/>
      <c r="G433" s="827"/>
      <c r="H433" s="827"/>
    </row>
    <row r="434" spans="1:8">
      <c r="A434" s="827"/>
      <c r="B434" s="827"/>
      <c r="C434" s="827"/>
      <c r="D434" s="827"/>
      <c r="E434" s="827"/>
      <c r="F434" s="827"/>
      <c r="G434" s="827"/>
      <c r="H434" s="827"/>
    </row>
    <row r="435" spans="1:8">
      <c r="A435" s="827"/>
      <c r="B435" s="827"/>
      <c r="C435" s="827"/>
      <c r="D435" s="827"/>
      <c r="E435" s="827"/>
      <c r="F435" s="827"/>
      <c r="G435" s="827"/>
      <c r="H435" s="827"/>
    </row>
    <row r="436" spans="1:8">
      <c r="A436" s="827"/>
      <c r="B436" s="827"/>
      <c r="C436" s="827"/>
      <c r="D436" s="827"/>
      <c r="E436" s="827"/>
      <c r="F436" s="827"/>
      <c r="G436" s="827"/>
      <c r="H436" s="827"/>
    </row>
    <row r="437" spans="1:8">
      <c r="A437" s="827"/>
      <c r="B437" s="827"/>
      <c r="C437" s="827"/>
      <c r="D437" s="827"/>
      <c r="E437" s="827"/>
      <c r="F437" s="827"/>
      <c r="G437" s="827"/>
      <c r="H437" s="827"/>
    </row>
    <row r="438" spans="1:8">
      <c r="A438" s="827"/>
      <c r="B438" s="827"/>
      <c r="C438" s="827"/>
      <c r="D438" s="827"/>
      <c r="E438" s="827"/>
      <c r="F438" s="827"/>
      <c r="G438" s="827"/>
      <c r="H438" s="827"/>
    </row>
    <row r="439" spans="1:8">
      <c r="A439" s="827"/>
      <c r="B439" s="827"/>
      <c r="C439" s="827"/>
      <c r="D439" s="827"/>
      <c r="E439" s="827"/>
      <c r="F439" s="827"/>
      <c r="G439" s="827"/>
      <c r="H439" s="827"/>
    </row>
    <row r="440" spans="1:8">
      <c r="A440" s="827"/>
      <c r="B440" s="827"/>
      <c r="C440" s="827"/>
      <c r="D440" s="827"/>
      <c r="E440" s="827"/>
      <c r="F440" s="827"/>
      <c r="G440" s="827"/>
      <c r="H440" s="827"/>
    </row>
    <row r="441" spans="1:8">
      <c r="A441" s="827"/>
      <c r="B441" s="827"/>
      <c r="C441" s="827"/>
      <c r="D441" s="827"/>
      <c r="E441" s="827"/>
      <c r="F441" s="827"/>
      <c r="G441" s="827"/>
      <c r="H441" s="827"/>
    </row>
    <row r="442" spans="1:8">
      <c r="A442" s="827"/>
      <c r="B442" s="827"/>
      <c r="C442" s="827"/>
      <c r="D442" s="827"/>
      <c r="E442" s="827"/>
      <c r="F442" s="827"/>
      <c r="G442" s="827"/>
      <c r="H442" s="827"/>
    </row>
    <row r="443" spans="1:8">
      <c r="A443" s="827"/>
      <c r="B443" s="827"/>
      <c r="C443" s="827"/>
      <c r="D443" s="827"/>
      <c r="E443" s="827"/>
      <c r="F443" s="827"/>
      <c r="G443" s="827"/>
      <c r="H443" s="827"/>
    </row>
    <row r="444" spans="1:8">
      <c r="A444" s="827"/>
      <c r="B444" s="827"/>
      <c r="C444" s="827"/>
      <c r="D444" s="827"/>
      <c r="E444" s="827"/>
      <c r="F444" s="827"/>
      <c r="G444" s="827"/>
      <c r="H444" s="827"/>
    </row>
    <row r="445" spans="1:8">
      <c r="A445" s="827"/>
      <c r="B445" s="827"/>
      <c r="C445" s="827"/>
      <c r="D445" s="827"/>
      <c r="E445" s="827"/>
      <c r="F445" s="827"/>
      <c r="G445" s="827"/>
      <c r="H445" s="827"/>
    </row>
    <row r="446" spans="1:8">
      <c r="A446" s="827"/>
      <c r="B446" s="827"/>
      <c r="C446" s="827"/>
      <c r="D446" s="827"/>
      <c r="E446" s="827"/>
      <c r="F446" s="827"/>
      <c r="G446" s="827"/>
      <c r="H446" s="827"/>
    </row>
    <row r="447" spans="1:8">
      <c r="A447" s="827"/>
      <c r="B447" s="827"/>
      <c r="C447" s="827"/>
      <c r="D447" s="827"/>
      <c r="E447" s="827"/>
      <c r="F447" s="827"/>
      <c r="G447" s="827"/>
      <c r="H447" s="827"/>
    </row>
    <row r="448" spans="1:8">
      <c r="A448" s="827"/>
      <c r="B448" s="827"/>
      <c r="C448" s="827"/>
      <c r="D448" s="827"/>
      <c r="E448" s="827"/>
      <c r="F448" s="827"/>
      <c r="G448" s="827"/>
      <c r="H448" s="827"/>
    </row>
    <row r="449" spans="1:8">
      <c r="A449" s="827"/>
      <c r="B449" s="827"/>
      <c r="C449" s="827"/>
      <c r="D449" s="827"/>
      <c r="E449" s="827"/>
      <c r="F449" s="827"/>
      <c r="G449" s="827"/>
      <c r="H449" s="827"/>
    </row>
    <row r="450" spans="1:8">
      <c r="A450" s="827"/>
      <c r="B450" s="827"/>
      <c r="C450" s="827"/>
      <c r="D450" s="827"/>
      <c r="E450" s="827"/>
      <c r="F450" s="827"/>
      <c r="G450" s="827"/>
      <c r="H450" s="827"/>
    </row>
    <row r="451" spans="1:8">
      <c r="A451" s="827"/>
      <c r="B451" s="827"/>
      <c r="C451" s="827"/>
      <c r="D451" s="827"/>
      <c r="E451" s="827"/>
      <c r="F451" s="827"/>
      <c r="G451" s="827"/>
      <c r="H451" s="827"/>
    </row>
    <row r="452" spans="1:8">
      <c r="A452" s="827"/>
      <c r="B452" s="827"/>
      <c r="C452" s="827"/>
      <c r="D452" s="827"/>
      <c r="E452" s="827"/>
      <c r="F452" s="827"/>
      <c r="G452" s="827"/>
      <c r="H452" s="827"/>
    </row>
    <row r="453" spans="1:8">
      <c r="A453" s="827"/>
      <c r="B453" s="827"/>
      <c r="C453" s="827"/>
      <c r="D453" s="827"/>
      <c r="E453" s="827"/>
      <c r="F453" s="827"/>
      <c r="G453" s="827"/>
      <c r="H453" s="827"/>
    </row>
    <row r="454" spans="1:8">
      <c r="A454" s="827"/>
      <c r="B454" s="827"/>
      <c r="C454" s="827"/>
      <c r="D454" s="827"/>
      <c r="E454" s="827"/>
      <c r="F454" s="827"/>
      <c r="G454" s="827"/>
      <c r="H454" s="827"/>
    </row>
    <row r="455" spans="1:8">
      <c r="A455" s="827"/>
      <c r="B455" s="827"/>
      <c r="C455" s="827"/>
      <c r="D455" s="827"/>
      <c r="E455" s="827"/>
      <c r="F455" s="827"/>
      <c r="G455" s="827"/>
      <c r="H455" s="827"/>
    </row>
    <row r="456" spans="1:8">
      <c r="A456" s="827"/>
      <c r="B456" s="827"/>
      <c r="C456" s="827"/>
      <c r="D456" s="827"/>
      <c r="E456" s="827"/>
      <c r="F456" s="827"/>
      <c r="G456" s="827"/>
      <c r="H456" s="827"/>
    </row>
    <row r="457" spans="1:8">
      <c r="A457" s="827"/>
      <c r="B457" s="827"/>
      <c r="C457" s="827"/>
      <c r="D457" s="827"/>
      <c r="E457" s="827"/>
      <c r="F457" s="827"/>
      <c r="G457" s="827"/>
      <c r="H457" s="827"/>
    </row>
    <row r="458" spans="1:8">
      <c r="A458" s="827"/>
      <c r="B458" s="827"/>
      <c r="C458" s="827"/>
      <c r="D458" s="827"/>
      <c r="E458" s="827"/>
      <c r="F458" s="827"/>
      <c r="G458" s="827"/>
      <c r="H458" s="827"/>
    </row>
    <row r="459" spans="1:8">
      <c r="A459" s="827"/>
      <c r="B459" s="827"/>
      <c r="C459" s="827"/>
      <c r="D459" s="827"/>
      <c r="E459" s="827"/>
      <c r="F459" s="827"/>
      <c r="G459" s="827"/>
      <c r="H459" s="827"/>
    </row>
    <row r="460" spans="1:8">
      <c r="A460" s="827"/>
      <c r="B460" s="827"/>
      <c r="C460" s="827"/>
      <c r="D460" s="827"/>
      <c r="E460" s="827"/>
      <c r="F460" s="827"/>
      <c r="G460" s="827"/>
      <c r="H460" s="827"/>
    </row>
    <row r="461" spans="1:8">
      <c r="A461" s="827"/>
      <c r="B461" s="827"/>
      <c r="C461" s="827"/>
      <c r="D461" s="827"/>
      <c r="E461" s="827"/>
      <c r="F461" s="827"/>
      <c r="G461" s="827"/>
      <c r="H461" s="827"/>
    </row>
    <row r="462" spans="1:8">
      <c r="A462" s="827"/>
      <c r="B462" s="827"/>
      <c r="C462" s="827"/>
      <c r="D462" s="827"/>
      <c r="E462" s="827"/>
      <c r="F462" s="827"/>
      <c r="G462" s="827"/>
      <c r="H462" s="827"/>
    </row>
    <row r="463" spans="1:8">
      <c r="A463" s="827"/>
      <c r="B463" s="827"/>
      <c r="C463" s="827"/>
      <c r="D463" s="827"/>
      <c r="E463" s="827"/>
      <c r="F463" s="827"/>
      <c r="G463" s="827"/>
      <c r="H463" s="827"/>
    </row>
    <row r="464" spans="1:8">
      <c r="A464" s="827"/>
      <c r="B464" s="827"/>
      <c r="C464" s="827"/>
      <c r="D464" s="827"/>
      <c r="E464" s="827"/>
      <c r="F464" s="827"/>
      <c r="G464" s="827"/>
      <c r="H464" s="827"/>
    </row>
    <row r="465" spans="1:8">
      <c r="A465" s="827"/>
      <c r="B465" s="827"/>
      <c r="C465" s="827"/>
      <c r="D465" s="827"/>
      <c r="E465" s="827"/>
      <c r="F465" s="827"/>
      <c r="G465" s="827"/>
      <c r="H465" s="827"/>
    </row>
    <row r="466" spans="1:8">
      <c r="A466" s="827"/>
      <c r="B466" s="827"/>
      <c r="C466" s="827"/>
      <c r="D466" s="827"/>
      <c r="E466" s="827"/>
      <c r="F466" s="827"/>
      <c r="G466" s="827"/>
      <c r="H466" s="827"/>
    </row>
    <row r="467" spans="1:8">
      <c r="A467" s="827"/>
      <c r="B467" s="827"/>
      <c r="C467" s="827"/>
      <c r="D467" s="827"/>
      <c r="E467" s="827"/>
      <c r="F467" s="827"/>
      <c r="G467" s="827"/>
      <c r="H467" s="827"/>
    </row>
    <row r="468" spans="1:8">
      <c r="A468" s="827"/>
      <c r="B468" s="827"/>
      <c r="C468" s="827"/>
      <c r="D468" s="827"/>
      <c r="E468" s="827"/>
      <c r="F468" s="827"/>
      <c r="G468" s="827"/>
      <c r="H468" s="827"/>
    </row>
    <row r="469" spans="1:8">
      <c r="A469" s="827"/>
      <c r="B469" s="827"/>
      <c r="C469" s="827"/>
      <c r="D469" s="827"/>
      <c r="E469" s="827"/>
      <c r="F469" s="827"/>
      <c r="G469" s="827"/>
      <c r="H469" s="827"/>
    </row>
    <row r="470" spans="1:8">
      <c r="A470" s="827"/>
      <c r="B470" s="827"/>
      <c r="C470" s="827"/>
      <c r="D470" s="827"/>
      <c r="E470" s="827"/>
      <c r="F470" s="827"/>
      <c r="G470" s="827"/>
      <c r="H470" s="827"/>
    </row>
    <row r="471" spans="1:8">
      <c r="A471" s="827"/>
      <c r="B471" s="827"/>
      <c r="C471" s="827"/>
      <c r="D471" s="827"/>
      <c r="E471" s="827"/>
      <c r="F471" s="827"/>
      <c r="G471" s="827"/>
      <c r="H471" s="827"/>
    </row>
    <row r="472" spans="1:8">
      <c r="A472" s="827"/>
      <c r="B472" s="827"/>
      <c r="C472" s="827"/>
      <c r="D472" s="827"/>
      <c r="E472" s="827"/>
      <c r="F472" s="827"/>
      <c r="G472" s="827"/>
      <c r="H472" s="827"/>
    </row>
    <row r="473" spans="1:8">
      <c r="A473" s="827"/>
      <c r="B473" s="827"/>
      <c r="C473" s="827"/>
      <c r="D473" s="827"/>
      <c r="E473" s="827"/>
      <c r="F473" s="827"/>
      <c r="G473" s="827"/>
      <c r="H473" s="827"/>
    </row>
    <row r="474" spans="1:8">
      <c r="A474" s="827"/>
      <c r="B474" s="827"/>
      <c r="C474" s="827"/>
      <c r="D474" s="827"/>
      <c r="E474" s="827"/>
      <c r="F474" s="827"/>
      <c r="G474" s="827"/>
      <c r="H474" s="827"/>
    </row>
    <row r="475" spans="1:8">
      <c r="A475" s="827"/>
      <c r="B475" s="827"/>
      <c r="C475" s="827"/>
      <c r="D475" s="827"/>
      <c r="E475" s="827"/>
      <c r="F475" s="827"/>
      <c r="G475" s="827"/>
      <c r="H475" s="827"/>
    </row>
    <row r="476" spans="1:8">
      <c r="A476" s="827"/>
      <c r="B476" s="827"/>
      <c r="C476" s="827"/>
      <c r="D476" s="827"/>
      <c r="E476" s="827"/>
      <c r="F476" s="827"/>
      <c r="G476" s="827"/>
      <c r="H476" s="827"/>
    </row>
    <row r="477" spans="1:8">
      <c r="A477" s="827"/>
      <c r="B477" s="827"/>
      <c r="C477" s="827"/>
      <c r="D477" s="827"/>
      <c r="E477" s="827"/>
      <c r="F477" s="827"/>
      <c r="G477" s="827"/>
      <c r="H477" s="827"/>
    </row>
    <row r="478" spans="1:8">
      <c r="A478" s="827"/>
      <c r="B478" s="827"/>
      <c r="C478" s="827"/>
      <c r="D478" s="827"/>
      <c r="E478" s="827"/>
      <c r="F478" s="827"/>
      <c r="G478" s="827"/>
      <c r="H478" s="827"/>
    </row>
    <row r="479" spans="1:8">
      <c r="A479" s="827"/>
      <c r="B479" s="827"/>
      <c r="C479" s="827"/>
      <c r="D479" s="827"/>
      <c r="E479" s="827"/>
      <c r="F479" s="827"/>
      <c r="G479" s="827"/>
      <c r="H479" s="827"/>
    </row>
    <row r="480" spans="1:8">
      <c r="A480" s="827"/>
      <c r="B480" s="827"/>
      <c r="C480" s="827"/>
      <c r="D480" s="827"/>
      <c r="E480" s="827"/>
      <c r="F480" s="827"/>
      <c r="G480" s="827"/>
      <c r="H480" s="827"/>
    </row>
    <row r="481" spans="1:8">
      <c r="A481" s="827"/>
      <c r="B481" s="827"/>
      <c r="C481" s="827"/>
      <c r="D481" s="827"/>
      <c r="E481" s="827"/>
      <c r="F481" s="827"/>
      <c r="G481" s="827"/>
      <c r="H481" s="827"/>
    </row>
    <row r="482" spans="1:8">
      <c r="A482" s="827"/>
      <c r="B482" s="827"/>
      <c r="C482" s="827"/>
      <c r="D482" s="827"/>
      <c r="E482" s="827"/>
      <c r="F482" s="827"/>
      <c r="G482" s="827"/>
      <c r="H482" s="827"/>
    </row>
    <row r="483" spans="1:8">
      <c r="A483" s="827"/>
      <c r="B483" s="827"/>
      <c r="C483" s="827"/>
      <c r="D483" s="827"/>
      <c r="E483" s="827"/>
      <c r="F483" s="827"/>
      <c r="G483" s="827"/>
      <c r="H483" s="827"/>
    </row>
    <row r="484" spans="1:8">
      <c r="A484" s="827"/>
      <c r="B484" s="827"/>
      <c r="C484" s="827"/>
      <c r="D484" s="827"/>
      <c r="E484" s="827"/>
      <c r="F484" s="827"/>
      <c r="G484" s="827"/>
      <c r="H484" s="827"/>
    </row>
    <row r="485" spans="1:8">
      <c r="A485" s="827"/>
      <c r="B485" s="827"/>
      <c r="C485" s="827"/>
      <c r="D485" s="827"/>
      <c r="E485" s="827"/>
      <c r="F485" s="827"/>
      <c r="G485" s="827"/>
      <c r="H485" s="827"/>
    </row>
    <row r="486" spans="1:8">
      <c r="A486" s="827"/>
      <c r="B486" s="827"/>
      <c r="C486" s="827"/>
      <c r="D486" s="827"/>
      <c r="E486" s="827"/>
      <c r="F486" s="827"/>
      <c r="G486" s="827"/>
      <c r="H486" s="827"/>
    </row>
    <row r="487" spans="1:8">
      <c r="A487" s="827"/>
      <c r="B487" s="827"/>
      <c r="C487" s="827"/>
      <c r="D487" s="827"/>
      <c r="E487" s="827"/>
      <c r="F487" s="827"/>
      <c r="G487" s="827"/>
      <c r="H487" s="827"/>
    </row>
    <row r="488" spans="1:8">
      <c r="A488" s="827"/>
      <c r="B488" s="827"/>
      <c r="C488" s="827"/>
      <c r="D488" s="827"/>
      <c r="E488" s="827"/>
      <c r="F488" s="827"/>
      <c r="G488" s="827"/>
      <c r="H488" s="827"/>
    </row>
    <row r="489" spans="1:8">
      <c r="A489" s="827"/>
      <c r="B489" s="827"/>
      <c r="C489" s="827"/>
      <c r="D489" s="827"/>
      <c r="E489" s="827"/>
      <c r="F489" s="827"/>
      <c r="G489" s="827"/>
      <c r="H489" s="827"/>
    </row>
    <row r="490" spans="1:8">
      <c r="A490" s="827"/>
      <c r="B490" s="827"/>
      <c r="C490" s="827"/>
      <c r="D490" s="827"/>
      <c r="E490" s="827"/>
      <c r="F490" s="827"/>
      <c r="G490" s="827"/>
      <c r="H490" s="827"/>
    </row>
    <row r="491" spans="1:8">
      <c r="A491" s="827"/>
      <c r="B491" s="827"/>
      <c r="C491" s="827"/>
      <c r="D491" s="827"/>
      <c r="E491" s="827"/>
      <c r="F491" s="827"/>
      <c r="G491" s="827"/>
      <c r="H491" s="827"/>
    </row>
    <row r="492" spans="1:8">
      <c r="A492" s="827"/>
      <c r="B492" s="827"/>
      <c r="C492" s="827"/>
      <c r="D492" s="827"/>
      <c r="E492" s="827"/>
      <c r="F492" s="827"/>
      <c r="G492" s="827"/>
      <c r="H492" s="827"/>
    </row>
    <row r="493" spans="1:8">
      <c r="A493" s="827"/>
      <c r="B493" s="827"/>
      <c r="C493" s="827"/>
      <c r="D493" s="827"/>
      <c r="E493" s="827"/>
      <c r="F493" s="827"/>
      <c r="G493" s="827"/>
      <c r="H493" s="827"/>
    </row>
    <row r="494" spans="1:8">
      <c r="A494" s="827"/>
      <c r="B494" s="827"/>
      <c r="C494" s="827"/>
      <c r="D494" s="827"/>
      <c r="E494" s="827"/>
      <c r="F494" s="827"/>
      <c r="G494" s="827"/>
      <c r="H494" s="827"/>
    </row>
    <row r="495" spans="1:8">
      <c r="A495" s="827"/>
      <c r="B495" s="827"/>
      <c r="C495" s="827"/>
      <c r="D495" s="827"/>
      <c r="E495" s="827"/>
      <c r="F495" s="827"/>
      <c r="G495" s="827"/>
      <c r="H495" s="827"/>
    </row>
    <row r="496" spans="1:8">
      <c r="A496" s="827"/>
      <c r="B496" s="827"/>
      <c r="C496" s="827"/>
      <c r="D496" s="827"/>
      <c r="E496" s="827"/>
      <c r="F496" s="827"/>
      <c r="G496" s="827"/>
      <c r="H496" s="827"/>
    </row>
    <row r="497" spans="1:8">
      <c r="A497" s="827"/>
      <c r="B497" s="827"/>
      <c r="C497" s="827"/>
      <c r="D497" s="827"/>
      <c r="E497" s="827"/>
      <c r="F497" s="827"/>
      <c r="G497" s="827"/>
      <c r="H497" s="827"/>
    </row>
    <row r="498" spans="1:8">
      <c r="A498" s="827"/>
      <c r="B498" s="827"/>
      <c r="C498" s="827"/>
      <c r="D498" s="827"/>
      <c r="E498" s="827"/>
      <c r="F498" s="827"/>
      <c r="G498" s="827"/>
      <c r="H498" s="827"/>
    </row>
    <row r="499" spans="1:8">
      <c r="A499" s="827"/>
      <c r="B499" s="827"/>
      <c r="C499" s="827"/>
      <c r="D499" s="827"/>
      <c r="E499" s="827"/>
      <c r="F499" s="827"/>
      <c r="G499" s="827"/>
      <c r="H499" s="827"/>
    </row>
    <row r="500" spans="1:8">
      <c r="A500" s="827"/>
      <c r="B500" s="827"/>
      <c r="C500" s="827"/>
      <c r="D500" s="827"/>
      <c r="E500" s="827"/>
      <c r="F500" s="827"/>
      <c r="G500" s="827"/>
      <c r="H500" s="827"/>
    </row>
    <row r="501" spans="1:8">
      <c r="A501" s="827"/>
      <c r="B501" s="827"/>
      <c r="C501" s="827"/>
      <c r="D501" s="827"/>
      <c r="E501" s="827"/>
      <c r="F501" s="827"/>
      <c r="G501" s="827"/>
      <c r="H501" s="827"/>
    </row>
    <row r="502" spans="1:8">
      <c r="A502" s="827"/>
      <c r="B502" s="827"/>
      <c r="C502" s="827"/>
      <c r="D502" s="827"/>
      <c r="E502" s="827"/>
      <c r="F502" s="827"/>
      <c r="G502" s="827"/>
      <c r="H502" s="827"/>
    </row>
    <row r="503" spans="1:8">
      <c r="A503" s="827"/>
      <c r="B503" s="827"/>
      <c r="C503" s="827"/>
      <c r="D503" s="827"/>
      <c r="E503" s="827"/>
      <c r="F503" s="827"/>
      <c r="G503" s="827"/>
      <c r="H503" s="827"/>
    </row>
    <row r="504" spans="1:8">
      <c r="A504" s="827"/>
      <c r="B504" s="827"/>
      <c r="C504" s="827"/>
      <c r="D504" s="827"/>
      <c r="E504" s="827"/>
      <c r="F504" s="827"/>
      <c r="G504" s="827"/>
      <c r="H504" s="827"/>
    </row>
    <row r="505" spans="1:8">
      <c r="A505" s="827"/>
      <c r="B505" s="827"/>
      <c r="C505" s="827"/>
      <c r="D505" s="827"/>
      <c r="E505" s="827"/>
      <c r="F505" s="827"/>
      <c r="G505" s="827"/>
      <c r="H505" s="827"/>
    </row>
    <row r="506" spans="1:8">
      <c r="A506" s="827"/>
      <c r="B506" s="827"/>
      <c r="C506" s="827"/>
      <c r="D506" s="827"/>
      <c r="E506" s="827"/>
      <c r="F506" s="827"/>
      <c r="G506" s="827"/>
      <c r="H506" s="827"/>
    </row>
    <row r="507" spans="1:8">
      <c r="A507" s="827"/>
      <c r="B507" s="827"/>
      <c r="C507" s="827"/>
      <c r="D507" s="827"/>
      <c r="E507" s="827"/>
      <c r="F507" s="827"/>
      <c r="G507" s="827"/>
      <c r="H507" s="827"/>
    </row>
    <row r="508" spans="1:8">
      <c r="A508" s="827"/>
      <c r="B508" s="827"/>
      <c r="C508" s="827"/>
      <c r="D508" s="827"/>
      <c r="E508" s="827"/>
      <c r="F508" s="827"/>
      <c r="G508" s="827"/>
      <c r="H508" s="827"/>
    </row>
    <row r="509" spans="1:8">
      <c r="A509" s="827"/>
      <c r="B509" s="827"/>
      <c r="C509" s="827"/>
      <c r="D509" s="827"/>
      <c r="E509" s="827"/>
      <c r="F509" s="827"/>
      <c r="G509" s="827"/>
      <c r="H509" s="827"/>
    </row>
    <row r="510" spans="1:8">
      <c r="A510" s="827"/>
      <c r="B510" s="827"/>
      <c r="C510" s="827"/>
      <c r="D510" s="827"/>
      <c r="E510" s="827"/>
      <c r="F510" s="827"/>
      <c r="G510" s="827"/>
      <c r="H510" s="827"/>
    </row>
    <row r="511" spans="1:8">
      <c r="A511" s="827"/>
      <c r="B511" s="827"/>
      <c r="C511" s="827"/>
      <c r="D511" s="827"/>
      <c r="E511" s="827"/>
      <c r="F511" s="827"/>
      <c r="G511" s="827"/>
      <c r="H511" s="827"/>
    </row>
    <row r="512" spans="1:8">
      <c r="A512" s="827"/>
      <c r="B512" s="827"/>
      <c r="C512" s="827"/>
      <c r="D512" s="827"/>
      <c r="E512" s="827"/>
      <c r="F512" s="827"/>
      <c r="G512" s="827"/>
      <c r="H512" s="827"/>
    </row>
    <row r="513" spans="1:8">
      <c r="A513" s="827"/>
      <c r="B513" s="827"/>
      <c r="C513" s="827"/>
      <c r="D513" s="827"/>
      <c r="E513" s="827"/>
      <c r="F513" s="827"/>
      <c r="G513" s="827"/>
      <c r="H513" s="827"/>
    </row>
    <row r="514" spans="1:8">
      <c r="A514" s="827"/>
      <c r="B514" s="827"/>
      <c r="C514" s="827"/>
      <c r="D514" s="827"/>
      <c r="E514" s="827"/>
      <c r="F514" s="827"/>
      <c r="G514" s="827"/>
      <c r="H514" s="827"/>
    </row>
    <row r="515" spans="1:8">
      <c r="A515" s="827"/>
      <c r="B515" s="827"/>
      <c r="C515" s="827"/>
      <c r="D515" s="827"/>
      <c r="E515" s="827"/>
      <c r="F515" s="827"/>
      <c r="G515" s="827"/>
      <c r="H515" s="827"/>
    </row>
    <row r="516" spans="1:8">
      <c r="A516" s="827"/>
      <c r="B516" s="827"/>
      <c r="C516" s="827"/>
      <c r="D516" s="827"/>
      <c r="E516" s="827"/>
      <c r="F516" s="827"/>
      <c r="G516" s="827"/>
      <c r="H516" s="827"/>
    </row>
    <row r="517" spans="1:8">
      <c r="A517" s="827"/>
      <c r="B517" s="827"/>
      <c r="C517" s="827"/>
      <c r="D517" s="827"/>
      <c r="E517" s="827"/>
      <c r="F517" s="827"/>
      <c r="G517" s="827"/>
      <c r="H517" s="827"/>
    </row>
    <row r="518" spans="1:8">
      <c r="A518" s="827"/>
      <c r="B518" s="827"/>
      <c r="C518" s="827"/>
      <c r="D518" s="827"/>
      <c r="E518" s="827"/>
      <c r="F518" s="827"/>
      <c r="G518" s="827"/>
      <c r="H518" s="827"/>
    </row>
    <row r="519" spans="1:8">
      <c r="A519" s="827"/>
      <c r="B519" s="827"/>
      <c r="C519" s="827"/>
      <c r="D519" s="827"/>
      <c r="E519" s="827"/>
      <c r="F519" s="827"/>
      <c r="G519" s="827"/>
      <c r="H519" s="827"/>
    </row>
    <row r="520" spans="1:8">
      <c r="A520" s="827"/>
      <c r="B520" s="827"/>
      <c r="C520" s="827"/>
      <c r="D520" s="827"/>
      <c r="E520" s="827"/>
      <c r="F520" s="827"/>
      <c r="G520" s="827"/>
      <c r="H520" s="827"/>
    </row>
    <row r="521" spans="1:8">
      <c r="A521" s="827"/>
      <c r="B521" s="827"/>
      <c r="C521" s="827"/>
      <c r="D521" s="827"/>
      <c r="E521" s="827"/>
      <c r="F521" s="827"/>
      <c r="G521" s="827"/>
      <c r="H521" s="827"/>
    </row>
    <row r="522" spans="1:8">
      <c r="A522" s="827"/>
      <c r="B522" s="827"/>
      <c r="C522" s="827"/>
      <c r="D522" s="827"/>
      <c r="E522" s="827"/>
      <c r="F522" s="827"/>
      <c r="G522" s="827"/>
      <c r="H522" s="827"/>
    </row>
    <row r="523" spans="1:8">
      <c r="A523" s="827"/>
      <c r="B523" s="827"/>
      <c r="C523" s="827"/>
      <c r="D523" s="827"/>
      <c r="E523" s="827"/>
      <c r="F523" s="827"/>
      <c r="G523" s="827"/>
      <c r="H523" s="827"/>
    </row>
    <row r="524" spans="1:8">
      <c r="A524" s="827"/>
      <c r="B524" s="827"/>
      <c r="C524" s="827"/>
      <c r="D524" s="827"/>
      <c r="E524" s="827"/>
      <c r="F524" s="827"/>
      <c r="G524" s="827"/>
      <c r="H524" s="827"/>
    </row>
    <row r="525" spans="1:8">
      <c r="A525" s="827"/>
      <c r="B525" s="827"/>
      <c r="C525" s="827"/>
      <c r="D525" s="827"/>
      <c r="E525" s="827"/>
      <c r="F525" s="827"/>
      <c r="G525" s="827"/>
      <c r="H525" s="827"/>
    </row>
    <row r="526" spans="1:8">
      <c r="A526" s="827"/>
      <c r="B526" s="827"/>
      <c r="C526" s="827"/>
      <c r="D526" s="827"/>
      <c r="E526" s="827"/>
      <c r="F526" s="827"/>
      <c r="G526" s="827"/>
      <c r="H526" s="827"/>
    </row>
    <row r="527" spans="1:8">
      <c r="A527" s="827"/>
      <c r="B527" s="827"/>
      <c r="C527" s="827"/>
      <c r="D527" s="827"/>
      <c r="E527" s="827"/>
      <c r="F527" s="827"/>
      <c r="G527" s="827"/>
      <c r="H527" s="827"/>
    </row>
    <row r="528" spans="1:8">
      <c r="A528" s="827"/>
      <c r="B528" s="827"/>
      <c r="C528" s="827"/>
      <c r="D528" s="827"/>
      <c r="E528" s="827"/>
      <c r="F528" s="827"/>
      <c r="G528" s="827"/>
      <c r="H528" s="827"/>
    </row>
    <row r="529" spans="1:8">
      <c r="A529" s="827"/>
      <c r="B529" s="827"/>
      <c r="C529" s="827"/>
      <c r="D529" s="827"/>
      <c r="E529" s="827"/>
      <c r="F529" s="827"/>
      <c r="G529" s="827"/>
      <c r="H529" s="827"/>
    </row>
    <row r="530" spans="1:8">
      <c r="A530" s="827"/>
      <c r="B530" s="827"/>
      <c r="C530" s="827"/>
      <c r="D530" s="827"/>
      <c r="E530" s="827"/>
      <c r="F530" s="827"/>
      <c r="G530" s="827"/>
      <c r="H530" s="827"/>
    </row>
    <row r="531" spans="1:8">
      <c r="A531" s="827"/>
      <c r="B531" s="827"/>
      <c r="C531" s="827"/>
      <c r="D531" s="827"/>
      <c r="E531" s="827"/>
      <c r="F531" s="827"/>
      <c r="G531" s="827"/>
      <c r="H531" s="827"/>
    </row>
    <row r="532" spans="1:8">
      <c r="A532" s="827"/>
      <c r="B532" s="827"/>
      <c r="C532" s="827"/>
      <c r="D532" s="827"/>
      <c r="E532" s="827"/>
      <c r="F532" s="827"/>
      <c r="G532" s="827"/>
      <c r="H532" s="827"/>
    </row>
    <row r="533" spans="1:8">
      <c r="A533" s="827"/>
      <c r="B533" s="827"/>
      <c r="C533" s="827"/>
      <c r="D533" s="827"/>
      <c r="E533" s="827"/>
      <c r="F533" s="827"/>
      <c r="G533" s="827"/>
      <c r="H533" s="827"/>
    </row>
    <row r="534" spans="1:8">
      <c r="A534" s="827"/>
      <c r="B534" s="827"/>
      <c r="C534" s="827"/>
      <c r="D534" s="827"/>
      <c r="E534" s="827"/>
      <c r="F534" s="827"/>
      <c r="G534" s="827"/>
      <c r="H534" s="827"/>
    </row>
    <row r="535" spans="1:8">
      <c r="A535" s="827"/>
      <c r="B535" s="827"/>
      <c r="C535" s="827"/>
      <c r="D535" s="827"/>
      <c r="E535" s="827"/>
      <c r="F535" s="827"/>
      <c r="G535" s="827"/>
      <c r="H535" s="827"/>
    </row>
    <row r="536" spans="1:8">
      <c r="A536" s="827"/>
      <c r="B536" s="827"/>
      <c r="C536" s="827"/>
      <c r="D536" s="827"/>
      <c r="E536" s="827"/>
      <c r="F536" s="827"/>
      <c r="G536" s="827"/>
      <c r="H536" s="827"/>
    </row>
    <row r="537" spans="1:8">
      <c r="A537" s="827"/>
      <c r="B537" s="827"/>
      <c r="C537" s="827"/>
      <c r="D537" s="827"/>
      <c r="E537" s="827"/>
      <c r="F537" s="827"/>
      <c r="G537" s="827"/>
      <c r="H537" s="827"/>
    </row>
    <row r="538" spans="1:8">
      <c r="A538" s="827"/>
      <c r="B538" s="827"/>
      <c r="C538" s="827"/>
      <c r="D538" s="827"/>
      <c r="E538" s="827"/>
      <c r="F538" s="827"/>
      <c r="G538" s="827"/>
      <c r="H538" s="827"/>
    </row>
    <row r="539" spans="1:8">
      <c r="A539" s="827"/>
      <c r="B539" s="827"/>
      <c r="C539" s="827"/>
      <c r="D539" s="827"/>
      <c r="E539" s="827"/>
      <c r="F539" s="827"/>
      <c r="G539" s="827"/>
      <c r="H539" s="827"/>
    </row>
    <row r="540" spans="1:8">
      <c r="A540" s="827"/>
      <c r="B540" s="827"/>
      <c r="C540" s="827"/>
      <c r="D540" s="827"/>
      <c r="E540" s="827"/>
      <c r="F540" s="827"/>
      <c r="G540" s="827"/>
      <c r="H540" s="827"/>
    </row>
    <row r="541" spans="1:8">
      <c r="A541" s="827"/>
      <c r="B541" s="827"/>
      <c r="C541" s="827"/>
      <c r="D541" s="827"/>
      <c r="E541" s="827"/>
      <c r="F541" s="827"/>
      <c r="G541" s="827"/>
      <c r="H541" s="827"/>
    </row>
    <row r="542" spans="1:8">
      <c r="A542" s="827"/>
      <c r="B542" s="827"/>
      <c r="C542" s="827"/>
      <c r="D542" s="827"/>
      <c r="E542" s="827"/>
      <c r="F542" s="827"/>
      <c r="G542" s="827"/>
      <c r="H542" s="827"/>
    </row>
    <row r="543" spans="1:8">
      <c r="A543" s="827"/>
      <c r="B543" s="827"/>
      <c r="C543" s="827"/>
      <c r="D543" s="827"/>
      <c r="E543" s="827"/>
      <c r="F543" s="827"/>
      <c r="G543" s="827"/>
      <c r="H543" s="827"/>
    </row>
    <row r="544" spans="1:8">
      <c r="A544" s="827"/>
      <c r="B544" s="827"/>
      <c r="C544" s="827"/>
      <c r="D544" s="827"/>
      <c r="E544" s="827"/>
      <c r="F544" s="827"/>
      <c r="G544" s="827"/>
      <c r="H544" s="827"/>
    </row>
    <row r="545" spans="1:8">
      <c r="A545" s="827"/>
      <c r="B545" s="827"/>
      <c r="C545" s="827"/>
      <c r="D545" s="827"/>
      <c r="E545" s="827"/>
      <c r="F545" s="827"/>
      <c r="G545" s="827"/>
      <c r="H545" s="827"/>
    </row>
    <row r="546" spans="1:8">
      <c r="A546" s="827"/>
      <c r="B546" s="827"/>
      <c r="C546" s="827"/>
      <c r="D546" s="827"/>
      <c r="E546" s="827"/>
      <c r="F546" s="827"/>
      <c r="G546" s="827"/>
      <c r="H546" s="827"/>
    </row>
    <row r="547" spans="1:8">
      <c r="A547" s="827"/>
      <c r="B547" s="827"/>
      <c r="C547" s="827"/>
      <c r="D547" s="827"/>
      <c r="E547" s="827"/>
      <c r="F547" s="827"/>
      <c r="G547" s="827"/>
      <c r="H547" s="827"/>
    </row>
    <row r="548" spans="1:8">
      <c r="A548" s="827"/>
      <c r="B548" s="827"/>
      <c r="C548" s="827"/>
      <c r="D548" s="827"/>
      <c r="E548" s="827"/>
      <c r="F548" s="827"/>
      <c r="G548" s="827"/>
      <c r="H548" s="827"/>
    </row>
    <row r="549" spans="1:8">
      <c r="A549" s="827"/>
      <c r="B549" s="827"/>
      <c r="C549" s="827"/>
      <c r="D549" s="827"/>
      <c r="E549" s="827"/>
      <c r="F549" s="827"/>
      <c r="G549" s="827"/>
      <c r="H549" s="827"/>
    </row>
    <row r="550" spans="1:8">
      <c r="A550" s="827"/>
      <c r="B550" s="827"/>
      <c r="C550" s="827"/>
      <c r="D550" s="827"/>
      <c r="E550" s="827"/>
      <c r="F550" s="827"/>
      <c r="G550" s="827"/>
      <c r="H550" s="827"/>
    </row>
    <row r="551" spans="1:8">
      <c r="A551" s="827"/>
      <c r="B551" s="827"/>
      <c r="C551" s="827"/>
      <c r="D551" s="827"/>
      <c r="E551" s="827"/>
      <c r="F551" s="827"/>
      <c r="G551" s="827"/>
      <c r="H551" s="827"/>
    </row>
    <row r="552" spans="1:8">
      <c r="A552" s="827"/>
      <c r="B552" s="827"/>
      <c r="C552" s="827"/>
      <c r="D552" s="827"/>
      <c r="E552" s="827"/>
      <c r="F552" s="827"/>
      <c r="G552" s="827"/>
      <c r="H552" s="827"/>
    </row>
    <row r="553" spans="1:8">
      <c r="A553" s="827"/>
      <c r="B553" s="827"/>
      <c r="C553" s="827"/>
      <c r="D553" s="827"/>
      <c r="E553" s="827"/>
      <c r="F553" s="827"/>
      <c r="G553" s="827"/>
      <c r="H553" s="827"/>
    </row>
    <row r="554" spans="1:8">
      <c r="A554" s="827"/>
      <c r="B554" s="827"/>
      <c r="C554" s="827"/>
      <c r="D554" s="827"/>
      <c r="E554" s="827"/>
      <c r="F554" s="827"/>
      <c r="G554" s="827"/>
      <c r="H554" s="827"/>
    </row>
    <row r="555" spans="1:8">
      <c r="A555" s="827"/>
      <c r="B555" s="827"/>
      <c r="C555" s="827"/>
      <c r="D555" s="827"/>
      <c r="E555" s="827"/>
      <c r="F555" s="827"/>
      <c r="G555" s="827"/>
      <c r="H555" s="827"/>
    </row>
    <row r="556" spans="1:8">
      <c r="A556" s="827"/>
      <c r="B556" s="827"/>
      <c r="C556" s="827"/>
      <c r="D556" s="827"/>
      <c r="E556" s="827"/>
      <c r="F556" s="827"/>
      <c r="G556" s="827"/>
      <c r="H556" s="827"/>
    </row>
    <row r="557" spans="1:8">
      <c r="A557" s="827"/>
      <c r="B557" s="827"/>
      <c r="C557" s="827"/>
      <c r="D557" s="827"/>
      <c r="E557" s="827"/>
      <c r="F557" s="827"/>
      <c r="G557" s="827"/>
      <c r="H557" s="827"/>
    </row>
    <row r="558" spans="1:8">
      <c r="A558" s="827"/>
      <c r="B558" s="827"/>
      <c r="C558" s="827"/>
      <c r="D558" s="827"/>
      <c r="E558" s="827"/>
      <c r="F558" s="827"/>
      <c r="G558" s="827"/>
      <c r="H558" s="827"/>
    </row>
    <row r="559" spans="1:8">
      <c r="A559" s="827"/>
      <c r="B559" s="827"/>
      <c r="C559" s="827"/>
      <c r="D559" s="827"/>
      <c r="E559" s="827"/>
      <c r="F559" s="827"/>
      <c r="G559" s="827"/>
      <c r="H559" s="827"/>
    </row>
    <row r="560" spans="1:8">
      <c r="A560" s="827"/>
      <c r="B560" s="827"/>
      <c r="C560" s="827"/>
      <c r="D560" s="827"/>
      <c r="E560" s="827"/>
      <c r="F560" s="827"/>
      <c r="G560" s="827"/>
      <c r="H560" s="827"/>
    </row>
    <row r="561" spans="1:8">
      <c r="A561" s="827"/>
      <c r="B561" s="827"/>
      <c r="C561" s="827"/>
      <c r="D561" s="827"/>
      <c r="E561" s="827"/>
      <c r="F561" s="827"/>
      <c r="G561" s="827"/>
      <c r="H561" s="827"/>
    </row>
    <row r="562" spans="1:8">
      <c r="A562" s="827"/>
      <c r="B562" s="827"/>
      <c r="C562" s="827"/>
      <c r="D562" s="827"/>
      <c r="E562" s="827"/>
      <c r="F562" s="827"/>
      <c r="G562" s="827"/>
      <c r="H562" s="827"/>
    </row>
    <row r="563" spans="1:8">
      <c r="A563" s="827"/>
      <c r="B563" s="827"/>
      <c r="C563" s="827"/>
      <c r="D563" s="827"/>
      <c r="E563" s="827"/>
      <c r="F563" s="827"/>
      <c r="G563" s="827"/>
      <c r="H563" s="827"/>
    </row>
    <row r="564" spans="1:8">
      <c r="A564" s="827"/>
      <c r="B564" s="827"/>
      <c r="C564" s="827"/>
      <c r="D564" s="827"/>
      <c r="E564" s="827"/>
      <c r="F564" s="827"/>
      <c r="G564" s="827"/>
      <c r="H564" s="827"/>
    </row>
    <row r="565" spans="1:8">
      <c r="A565" s="827"/>
      <c r="B565" s="827"/>
      <c r="C565" s="827"/>
      <c r="D565" s="827"/>
      <c r="E565" s="827"/>
      <c r="F565" s="827"/>
      <c r="G565" s="827"/>
      <c r="H565" s="827"/>
    </row>
    <row r="566" spans="1:8">
      <c r="A566" s="827"/>
      <c r="B566" s="827"/>
      <c r="C566" s="827"/>
      <c r="D566" s="827"/>
      <c r="E566" s="827"/>
      <c r="F566" s="827"/>
      <c r="G566" s="827"/>
      <c r="H566" s="827"/>
    </row>
    <row r="567" spans="1:8">
      <c r="A567" s="827"/>
      <c r="B567" s="827"/>
      <c r="C567" s="827"/>
      <c r="D567" s="827"/>
      <c r="E567" s="827"/>
      <c r="F567" s="827"/>
      <c r="G567" s="827"/>
      <c r="H567" s="827"/>
    </row>
    <row r="568" spans="1:8">
      <c r="A568" s="827"/>
      <c r="B568" s="827"/>
      <c r="C568" s="827"/>
      <c r="D568" s="827"/>
      <c r="E568" s="827"/>
      <c r="F568" s="827"/>
      <c r="G568" s="827"/>
      <c r="H568" s="827"/>
    </row>
    <row r="569" spans="1:8">
      <c r="A569" s="827"/>
      <c r="B569" s="827"/>
      <c r="C569" s="827"/>
      <c r="D569" s="827"/>
      <c r="E569" s="827"/>
      <c r="F569" s="827"/>
      <c r="G569" s="827"/>
      <c r="H569" s="827"/>
    </row>
    <row r="570" spans="1:8">
      <c r="A570" s="827"/>
      <c r="B570" s="827"/>
      <c r="C570" s="827"/>
      <c r="D570" s="827"/>
      <c r="E570" s="827"/>
      <c r="F570" s="827"/>
      <c r="G570" s="827"/>
      <c r="H570" s="827"/>
    </row>
    <row r="571" spans="1:8">
      <c r="A571" s="827"/>
      <c r="B571" s="827"/>
      <c r="C571" s="827"/>
      <c r="D571" s="827"/>
      <c r="E571" s="827"/>
      <c r="F571" s="827"/>
      <c r="G571" s="827"/>
      <c r="H571" s="827"/>
    </row>
    <row r="572" spans="1:8">
      <c r="A572" s="827"/>
      <c r="B572" s="827"/>
      <c r="C572" s="827"/>
      <c r="D572" s="827"/>
      <c r="E572" s="827"/>
      <c r="F572" s="827"/>
      <c r="G572" s="827"/>
      <c r="H572" s="827"/>
    </row>
    <row r="573" spans="1:8">
      <c r="A573" s="827"/>
      <c r="B573" s="827"/>
      <c r="C573" s="827"/>
      <c r="D573" s="827"/>
      <c r="E573" s="827"/>
      <c r="F573" s="827"/>
      <c r="G573" s="827"/>
      <c r="H573" s="827"/>
    </row>
    <row r="574" spans="1:8">
      <c r="A574" s="827"/>
      <c r="B574" s="827"/>
      <c r="C574" s="827"/>
      <c r="D574" s="827"/>
      <c r="E574" s="827"/>
      <c r="F574" s="827"/>
      <c r="G574" s="827"/>
      <c r="H574" s="827"/>
    </row>
    <row r="575" spans="1:8">
      <c r="A575" s="827"/>
      <c r="B575" s="827"/>
      <c r="C575" s="827"/>
      <c r="D575" s="827"/>
      <c r="E575" s="827"/>
      <c r="F575" s="827"/>
      <c r="G575" s="827"/>
      <c r="H575" s="827"/>
    </row>
    <row r="576" spans="1:8">
      <c r="A576" s="827"/>
      <c r="B576" s="827"/>
      <c r="C576" s="827"/>
      <c r="D576" s="827"/>
      <c r="E576" s="827"/>
      <c r="F576" s="827"/>
      <c r="G576" s="827"/>
      <c r="H576" s="827"/>
    </row>
    <row r="577" spans="1:8">
      <c r="A577" s="827"/>
      <c r="B577" s="827"/>
      <c r="C577" s="827"/>
      <c r="D577" s="827"/>
      <c r="E577" s="827"/>
      <c r="F577" s="827"/>
      <c r="G577" s="827"/>
      <c r="H577" s="827"/>
    </row>
    <row r="578" spans="1:8">
      <c r="A578" s="827"/>
      <c r="B578" s="827"/>
      <c r="C578" s="827"/>
      <c r="D578" s="827"/>
      <c r="E578" s="827"/>
      <c r="F578" s="827"/>
      <c r="G578" s="827"/>
      <c r="H578" s="827"/>
    </row>
    <row r="579" spans="1:8">
      <c r="A579" s="827"/>
      <c r="B579" s="827"/>
      <c r="C579" s="827"/>
      <c r="D579" s="827"/>
      <c r="E579" s="827"/>
      <c r="F579" s="827"/>
      <c r="G579" s="827"/>
      <c r="H579" s="827"/>
    </row>
    <row r="580" spans="1:8">
      <c r="A580" s="827"/>
      <c r="B580" s="827"/>
      <c r="C580" s="827"/>
      <c r="D580" s="827"/>
      <c r="E580" s="827"/>
      <c r="F580" s="827"/>
      <c r="G580" s="827"/>
      <c r="H580" s="827"/>
    </row>
    <row r="581" spans="1:8">
      <c r="A581" s="827"/>
      <c r="B581" s="827"/>
      <c r="C581" s="827"/>
      <c r="D581" s="827"/>
      <c r="E581" s="827"/>
      <c r="F581" s="827"/>
      <c r="G581" s="827"/>
      <c r="H581" s="827"/>
    </row>
    <row r="582" spans="1:8">
      <c r="A582" s="827"/>
      <c r="B582" s="827"/>
      <c r="C582" s="827"/>
      <c r="D582" s="827"/>
      <c r="E582" s="827"/>
      <c r="F582" s="827"/>
      <c r="G582" s="827"/>
      <c r="H582" s="827"/>
    </row>
    <row r="583" spans="1:8">
      <c r="A583" s="827"/>
      <c r="B583" s="827"/>
      <c r="C583" s="827"/>
      <c r="D583" s="827"/>
      <c r="E583" s="827"/>
      <c r="F583" s="827"/>
      <c r="G583" s="827"/>
      <c r="H583" s="827"/>
    </row>
    <row r="584" spans="1:8">
      <c r="A584" s="827"/>
      <c r="B584" s="827"/>
      <c r="C584" s="827"/>
      <c r="D584" s="827"/>
      <c r="E584" s="827"/>
      <c r="F584" s="827"/>
      <c r="G584" s="827"/>
      <c r="H584" s="827"/>
    </row>
    <row r="585" spans="1:8">
      <c r="A585" s="827"/>
      <c r="B585" s="827"/>
      <c r="C585" s="827"/>
      <c r="D585" s="827"/>
      <c r="E585" s="827"/>
      <c r="F585" s="827"/>
      <c r="G585" s="827"/>
      <c r="H585" s="827"/>
    </row>
    <row r="586" spans="1:8">
      <c r="A586" s="827"/>
      <c r="B586" s="827"/>
      <c r="C586" s="827"/>
      <c r="D586" s="827"/>
      <c r="E586" s="827"/>
      <c r="F586" s="827"/>
      <c r="G586" s="827"/>
      <c r="H586" s="827"/>
    </row>
    <row r="587" spans="1:8">
      <c r="A587" s="827"/>
      <c r="B587" s="827"/>
      <c r="C587" s="827"/>
      <c r="D587" s="827"/>
      <c r="E587" s="827"/>
      <c r="F587" s="827"/>
      <c r="G587" s="827"/>
      <c r="H587" s="827"/>
    </row>
    <row r="588" spans="1:8">
      <c r="A588" s="827"/>
      <c r="B588" s="827"/>
      <c r="C588" s="827"/>
      <c r="D588" s="827"/>
      <c r="E588" s="827"/>
      <c r="F588" s="827"/>
      <c r="G588" s="827"/>
      <c r="H588" s="827"/>
    </row>
    <row r="589" spans="1:8">
      <c r="A589" s="827"/>
      <c r="B589" s="827"/>
      <c r="C589" s="827"/>
      <c r="D589" s="827"/>
      <c r="E589" s="827"/>
      <c r="F589" s="827"/>
      <c r="G589" s="827"/>
      <c r="H589" s="827"/>
    </row>
    <row r="590" spans="1:8">
      <c r="A590" s="827"/>
      <c r="B590" s="827"/>
      <c r="C590" s="827"/>
      <c r="D590" s="827"/>
      <c r="E590" s="827"/>
      <c r="F590" s="827"/>
      <c r="G590" s="827"/>
      <c r="H590" s="827"/>
    </row>
    <row r="591" spans="1:8">
      <c r="A591" s="827"/>
      <c r="B591" s="827"/>
      <c r="C591" s="827"/>
      <c r="D591" s="827"/>
      <c r="E591" s="827"/>
      <c r="F591" s="827"/>
      <c r="G591" s="827"/>
      <c r="H591" s="827"/>
    </row>
    <row r="592" spans="1:8">
      <c r="A592" s="827"/>
      <c r="B592" s="827"/>
      <c r="C592" s="827"/>
      <c r="D592" s="827"/>
      <c r="E592" s="827"/>
      <c r="F592" s="827"/>
      <c r="G592" s="827"/>
      <c r="H592" s="827"/>
    </row>
    <row r="593" spans="1:8">
      <c r="A593" s="827"/>
      <c r="B593" s="827"/>
      <c r="C593" s="827"/>
      <c r="D593" s="827"/>
      <c r="E593" s="827"/>
      <c r="F593" s="827"/>
      <c r="G593" s="827"/>
      <c r="H593" s="827"/>
    </row>
    <row r="594" spans="1:8">
      <c r="A594" s="827"/>
      <c r="B594" s="827"/>
      <c r="C594" s="827"/>
      <c r="D594" s="827"/>
      <c r="E594" s="827"/>
      <c r="F594" s="827"/>
      <c r="G594" s="827"/>
      <c r="H594" s="827"/>
    </row>
    <row r="595" spans="1:8">
      <c r="A595" s="827"/>
      <c r="B595" s="827"/>
      <c r="C595" s="827"/>
      <c r="D595" s="827"/>
      <c r="E595" s="827"/>
      <c r="F595" s="827"/>
      <c r="G595" s="827"/>
      <c r="H595" s="827"/>
    </row>
    <row r="596" spans="1:8">
      <c r="A596" s="827"/>
      <c r="B596" s="827"/>
      <c r="C596" s="827"/>
      <c r="D596" s="827"/>
      <c r="E596" s="827"/>
      <c r="F596" s="827"/>
      <c r="G596" s="827"/>
      <c r="H596" s="827"/>
    </row>
    <row r="597" spans="1:8">
      <c r="A597" s="827"/>
      <c r="B597" s="827"/>
      <c r="C597" s="827"/>
      <c r="D597" s="827"/>
      <c r="E597" s="827"/>
      <c r="F597" s="827"/>
      <c r="G597" s="827"/>
      <c r="H597" s="827"/>
    </row>
    <row r="598" spans="1:8">
      <c r="A598" s="827"/>
      <c r="B598" s="827"/>
      <c r="C598" s="827"/>
      <c r="D598" s="827"/>
      <c r="E598" s="827"/>
      <c r="F598" s="827"/>
      <c r="G598" s="827"/>
      <c r="H598" s="827"/>
    </row>
    <row r="599" spans="1:8">
      <c r="A599" s="827"/>
      <c r="B599" s="827"/>
      <c r="C599" s="827"/>
      <c r="D599" s="827"/>
      <c r="E599" s="827"/>
      <c r="F599" s="827"/>
      <c r="G599" s="827"/>
      <c r="H599" s="827"/>
    </row>
    <row r="600" spans="1:8">
      <c r="A600" s="827"/>
      <c r="B600" s="827"/>
      <c r="C600" s="827"/>
      <c r="D600" s="827"/>
      <c r="E600" s="827"/>
      <c r="F600" s="827"/>
      <c r="G600" s="827"/>
      <c r="H600" s="827"/>
    </row>
    <row r="601" spans="1:8">
      <c r="A601" s="827"/>
      <c r="B601" s="827"/>
      <c r="C601" s="827"/>
      <c r="D601" s="827"/>
      <c r="E601" s="827"/>
      <c r="F601" s="827"/>
      <c r="G601" s="827"/>
      <c r="H601" s="827"/>
    </row>
    <row r="602" spans="1:8">
      <c r="A602" s="827"/>
      <c r="B602" s="827"/>
      <c r="C602" s="827"/>
      <c r="D602" s="827"/>
      <c r="E602" s="827"/>
      <c r="F602" s="827"/>
      <c r="G602" s="827"/>
      <c r="H602" s="827"/>
    </row>
    <row r="603" spans="1:8">
      <c r="A603" s="827"/>
      <c r="B603" s="827"/>
      <c r="C603" s="827"/>
      <c r="D603" s="827"/>
      <c r="E603" s="827"/>
      <c r="F603" s="827"/>
      <c r="G603" s="827"/>
      <c r="H603" s="827"/>
    </row>
    <row r="604" spans="1:8">
      <c r="A604" s="827"/>
      <c r="B604" s="827"/>
      <c r="C604" s="827"/>
      <c r="D604" s="827"/>
      <c r="E604" s="827"/>
      <c r="F604" s="827"/>
      <c r="G604" s="827"/>
      <c r="H604" s="827"/>
    </row>
    <row r="605" spans="1:8">
      <c r="A605" s="827"/>
      <c r="B605" s="827"/>
      <c r="C605" s="827"/>
      <c r="D605" s="827"/>
      <c r="E605" s="827"/>
      <c r="F605" s="827"/>
      <c r="G605" s="827"/>
      <c r="H605" s="827"/>
    </row>
    <row r="606" spans="1:8">
      <c r="A606" s="827"/>
      <c r="B606" s="827"/>
      <c r="C606" s="827"/>
      <c r="D606" s="827"/>
      <c r="E606" s="827"/>
      <c r="F606" s="827"/>
      <c r="G606" s="827"/>
      <c r="H606" s="827"/>
    </row>
    <row r="607" spans="1:8">
      <c r="A607" s="827"/>
      <c r="B607" s="827"/>
      <c r="C607" s="827"/>
      <c r="D607" s="827"/>
      <c r="E607" s="827"/>
      <c r="F607" s="827"/>
      <c r="G607" s="827"/>
      <c r="H607" s="827"/>
    </row>
    <row r="608" spans="1:8">
      <c r="A608" s="827"/>
      <c r="B608" s="827"/>
      <c r="C608" s="827"/>
      <c r="D608" s="827"/>
      <c r="E608" s="827"/>
      <c r="F608" s="827"/>
      <c r="G608" s="827"/>
      <c r="H608" s="827"/>
    </row>
    <row r="609" spans="1:8">
      <c r="A609" s="827"/>
      <c r="B609" s="827"/>
      <c r="C609" s="827"/>
      <c r="D609" s="827"/>
      <c r="E609" s="827"/>
      <c r="F609" s="827"/>
      <c r="G609" s="827"/>
      <c r="H609" s="827"/>
    </row>
    <row r="610" spans="1:8">
      <c r="A610" s="827"/>
      <c r="B610" s="827"/>
      <c r="C610" s="827"/>
      <c r="D610" s="827"/>
      <c r="E610" s="827"/>
      <c r="F610" s="827"/>
      <c r="G610" s="827"/>
      <c r="H610" s="827"/>
    </row>
    <row r="611" spans="1:8">
      <c r="A611" s="827"/>
      <c r="B611" s="827"/>
      <c r="C611" s="827"/>
      <c r="D611" s="827"/>
      <c r="E611" s="827"/>
      <c r="F611" s="827"/>
      <c r="G611" s="827"/>
      <c r="H611" s="827"/>
    </row>
    <row r="612" spans="1:8">
      <c r="A612" s="827"/>
      <c r="B612" s="827"/>
      <c r="C612" s="827"/>
      <c r="D612" s="827"/>
      <c r="E612" s="827"/>
      <c r="F612" s="827"/>
      <c r="G612" s="827"/>
      <c r="H612" s="827"/>
    </row>
    <row r="613" spans="1:8">
      <c r="A613" s="827"/>
      <c r="B613" s="827"/>
      <c r="C613" s="827"/>
      <c r="D613" s="827"/>
      <c r="E613" s="827"/>
      <c r="F613" s="827"/>
      <c r="G613" s="827"/>
      <c r="H613" s="827"/>
    </row>
    <row r="614" spans="1:8">
      <c r="A614" s="827"/>
      <c r="B614" s="827"/>
      <c r="C614" s="827"/>
      <c r="D614" s="827"/>
      <c r="E614" s="827"/>
      <c r="F614" s="827"/>
      <c r="G614" s="827"/>
      <c r="H614" s="827"/>
    </row>
    <row r="615" spans="1:8">
      <c r="A615" s="827"/>
      <c r="B615" s="827"/>
      <c r="C615" s="827"/>
      <c r="D615" s="827"/>
      <c r="E615" s="827"/>
      <c r="F615" s="827"/>
      <c r="G615" s="827"/>
      <c r="H615" s="827"/>
    </row>
    <row r="616" spans="1:8">
      <c r="A616" s="827"/>
      <c r="B616" s="827"/>
      <c r="C616" s="827"/>
      <c r="D616" s="827"/>
      <c r="E616" s="827"/>
      <c r="F616" s="827"/>
      <c r="G616" s="827"/>
      <c r="H616" s="827"/>
    </row>
    <row r="617" spans="1:8">
      <c r="A617" s="827"/>
      <c r="B617" s="827"/>
      <c r="C617" s="827"/>
      <c r="D617" s="827"/>
      <c r="E617" s="827"/>
      <c r="F617" s="827"/>
      <c r="G617" s="827"/>
      <c r="H617" s="827"/>
    </row>
    <row r="618" spans="1:8">
      <c r="A618" s="827"/>
      <c r="B618" s="827"/>
      <c r="C618" s="827"/>
      <c r="D618" s="827"/>
      <c r="E618" s="827"/>
      <c r="F618" s="827"/>
      <c r="G618" s="827"/>
      <c r="H618" s="827"/>
    </row>
    <row r="619" spans="1:8">
      <c r="A619" s="827"/>
      <c r="B619" s="827"/>
      <c r="C619" s="827"/>
      <c r="D619" s="827"/>
      <c r="E619" s="827"/>
      <c r="F619" s="827"/>
      <c r="G619" s="827"/>
      <c r="H619" s="827"/>
    </row>
    <row r="620" spans="1:8">
      <c r="A620" s="827"/>
      <c r="B620" s="827"/>
      <c r="C620" s="827"/>
      <c r="D620" s="827"/>
      <c r="E620" s="827"/>
      <c r="F620" s="827"/>
      <c r="G620" s="827"/>
      <c r="H620" s="827"/>
    </row>
    <row r="621" spans="1:8">
      <c r="A621" s="827"/>
      <c r="B621" s="827"/>
      <c r="C621" s="827"/>
      <c r="D621" s="827"/>
      <c r="E621" s="827"/>
      <c r="F621" s="827"/>
      <c r="G621" s="827"/>
      <c r="H621" s="827"/>
    </row>
    <row r="622" spans="1:8">
      <c r="A622" s="827"/>
      <c r="B622" s="827"/>
      <c r="C622" s="827"/>
      <c r="D622" s="827"/>
      <c r="E622" s="827"/>
      <c r="F622" s="827"/>
      <c r="G622" s="827"/>
      <c r="H622" s="827"/>
    </row>
    <row r="623" spans="1:8">
      <c r="A623" s="827"/>
      <c r="B623" s="827"/>
      <c r="C623" s="827"/>
      <c r="D623" s="827"/>
      <c r="E623" s="827"/>
      <c r="F623" s="827"/>
      <c r="G623" s="827"/>
      <c r="H623" s="827"/>
    </row>
    <row r="624" spans="1:8">
      <c r="A624" s="827"/>
      <c r="B624" s="827"/>
      <c r="C624" s="827"/>
      <c r="D624" s="827"/>
      <c r="E624" s="827"/>
      <c r="F624" s="827"/>
      <c r="G624" s="827"/>
      <c r="H624" s="827"/>
    </row>
    <row r="625" spans="1:8">
      <c r="A625" s="827"/>
      <c r="B625" s="827"/>
      <c r="C625" s="827"/>
      <c r="D625" s="827"/>
      <c r="E625" s="827"/>
      <c r="F625" s="827"/>
      <c r="G625" s="827"/>
      <c r="H625" s="827"/>
    </row>
    <row r="626" spans="1:8">
      <c r="A626" s="827"/>
      <c r="B626" s="827"/>
      <c r="C626" s="827"/>
      <c r="D626" s="827"/>
      <c r="E626" s="827"/>
      <c r="F626" s="827"/>
      <c r="G626" s="827"/>
      <c r="H626" s="827"/>
    </row>
    <row r="627" spans="1:8">
      <c r="A627" s="827"/>
      <c r="B627" s="827"/>
      <c r="C627" s="827"/>
      <c r="D627" s="827"/>
      <c r="E627" s="827"/>
      <c r="F627" s="827"/>
      <c r="G627" s="827"/>
      <c r="H627" s="827"/>
    </row>
    <row r="628" spans="1:8">
      <c r="A628" s="827"/>
      <c r="B628" s="827"/>
      <c r="C628" s="827"/>
      <c r="D628" s="827"/>
      <c r="E628" s="827"/>
      <c r="F628" s="827"/>
      <c r="G628" s="827"/>
      <c r="H628" s="827"/>
    </row>
    <row r="629" spans="1:8">
      <c r="A629" s="827"/>
      <c r="B629" s="827"/>
      <c r="C629" s="827"/>
      <c r="D629" s="827"/>
      <c r="E629" s="827"/>
      <c r="F629" s="827"/>
      <c r="G629" s="827"/>
      <c r="H629" s="827"/>
    </row>
    <row r="630" spans="1:8">
      <c r="A630" s="827"/>
      <c r="B630" s="827"/>
      <c r="C630" s="827"/>
      <c r="D630" s="827"/>
      <c r="E630" s="827"/>
      <c r="F630" s="827"/>
      <c r="G630" s="827"/>
      <c r="H630" s="827"/>
    </row>
    <row r="631" spans="1:8">
      <c r="A631" s="827"/>
      <c r="B631" s="827"/>
      <c r="C631" s="827"/>
      <c r="D631" s="827"/>
      <c r="E631" s="827"/>
      <c r="F631" s="827"/>
      <c r="G631" s="827"/>
      <c r="H631" s="827"/>
    </row>
    <row r="632" spans="1:8">
      <c r="A632" s="827"/>
      <c r="B632" s="827"/>
      <c r="C632" s="827"/>
      <c r="D632" s="827"/>
      <c r="E632" s="827"/>
      <c r="F632" s="827"/>
      <c r="G632" s="827"/>
      <c r="H632" s="827"/>
    </row>
    <row r="633" spans="1:8">
      <c r="A633" s="827"/>
      <c r="B633" s="827"/>
      <c r="C633" s="827"/>
      <c r="D633" s="827"/>
      <c r="E633" s="827"/>
      <c r="F633" s="827"/>
      <c r="G633" s="827"/>
      <c r="H633" s="827"/>
    </row>
    <row r="634" spans="1:8">
      <c r="A634" s="827"/>
      <c r="B634" s="827"/>
      <c r="C634" s="827"/>
      <c r="D634" s="827"/>
      <c r="E634" s="827"/>
      <c r="F634" s="827"/>
      <c r="G634" s="827"/>
      <c r="H634" s="827"/>
    </row>
    <row r="635" spans="1:8">
      <c r="A635" s="827"/>
      <c r="B635" s="827"/>
      <c r="C635" s="827"/>
      <c r="D635" s="827"/>
      <c r="E635" s="827"/>
      <c r="F635" s="827"/>
      <c r="G635" s="827"/>
      <c r="H635" s="827"/>
    </row>
    <row r="636" spans="1:8">
      <c r="A636" s="827"/>
      <c r="B636" s="827"/>
      <c r="C636" s="827"/>
      <c r="D636" s="827"/>
      <c r="E636" s="827"/>
      <c r="F636" s="827"/>
      <c r="G636" s="827"/>
      <c r="H636" s="827"/>
    </row>
    <row r="637" spans="1:8">
      <c r="A637" s="827"/>
      <c r="B637" s="827"/>
      <c r="C637" s="827"/>
      <c r="D637" s="827"/>
      <c r="E637" s="827"/>
      <c r="F637" s="827"/>
      <c r="G637" s="827"/>
      <c r="H637" s="827"/>
    </row>
    <row r="638" spans="1:8">
      <c r="A638" s="827"/>
      <c r="B638" s="827"/>
      <c r="C638" s="827"/>
      <c r="D638" s="827"/>
      <c r="E638" s="827"/>
      <c r="F638" s="827"/>
      <c r="G638" s="827"/>
      <c r="H638" s="827"/>
    </row>
    <row r="639" spans="1:8">
      <c r="A639" s="827"/>
      <c r="B639" s="827"/>
      <c r="C639" s="827"/>
      <c r="D639" s="827"/>
      <c r="E639" s="827"/>
      <c r="F639" s="827"/>
      <c r="G639" s="827"/>
      <c r="H639" s="827"/>
    </row>
    <row r="640" spans="1:8">
      <c r="A640" s="827"/>
      <c r="B640" s="827"/>
      <c r="C640" s="827"/>
      <c r="D640" s="827"/>
      <c r="E640" s="827"/>
      <c r="F640" s="827"/>
      <c r="G640" s="827"/>
      <c r="H640" s="827"/>
    </row>
    <row r="641" spans="1:8">
      <c r="A641" s="827"/>
      <c r="B641" s="827"/>
      <c r="C641" s="827"/>
      <c r="D641" s="827"/>
      <c r="E641" s="827"/>
      <c r="F641" s="827"/>
      <c r="G641" s="827"/>
      <c r="H641" s="827"/>
    </row>
    <row r="642" spans="1:8">
      <c r="A642" s="827"/>
      <c r="B642" s="827"/>
      <c r="C642" s="827"/>
      <c r="D642" s="827"/>
      <c r="E642" s="827"/>
      <c r="F642" s="827"/>
      <c r="G642" s="827"/>
      <c r="H642" s="827"/>
    </row>
    <row r="643" spans="1:8">
      <c r="A643" s="827"/>
      <c r="B643" s="827"/>
      <c r="C643" s="827"/>
      <c r="D643" s="827"/>
      <c r="E643" s="827"/>
      <c r="F643" s="827"/>
      <c r="G643" s="827"/>
      <c r="H643" s="827"/>
    </row>
    <row r="644" spans="1:8">
      <c r="A644" s="827"/>
      <c r="B644" s="827"/>
      <c r="C644" s="827"/>
      <c r="D644" s="827"/>
      <c r="E644" s="827"/>
      <c r="F644" s="827"/>
      <c r="G644" s="827"/>
      <c r="H644" s="827"/>
    </row>
    <row r="645" spans="1:8">
      <c r="A645" s="827"/>
      <c r="B645" s="827"/>
      <c r="C645" s="827"/>
      <c r="D645" s="827"/>
      <c r="E645" s="827"/>
      <c r="F645" s="827"/>
      <c r="G645" s="827"/>
      <c r="H645" s="827"/>
    </row>
    <row r="646" spans="1:8">
      <c r="A646" s="827"/>
      <c r="B646" s="827"/>
      <c r="C646" s="827"/>
      <c r="D646" s="827"/>
      <c r="E646" s="827"/>
      <c r="F646" s="827"/>
      <c r="G646" s="827"/>
      <c r="H646" s="827"/>
    </row>
    <row r="647" spans="1:8">
      <c r="A647" s="827"/>
      <c r="B647" s="827"/>
      <c r="C647" s="827"/>
      <c r="D647" s="827"/>
      <c r="E647" s="827"/>
      <c r="F647" s="827"/>
      <c r="G647" s="827"/>
      <c r="H647" s="827"/>
    </row>
    <row r="648" spans="1:8">
      <c r="A648" s="827"/>
      <c r="B648" s="827"/>
      <c r="C648" s="827"/>
      <c r="D648" s="827"/>
      <c r="E648" s="827"/>
      <c r="F648" s="827"/>
      <c r="G648" s="827"/>
      <c r="H648" s="827"/>
    </row>
    <row r="649" spans="1:8">
      <c r="A649" s="827"/>
      <c r="B649" s="827"/>
      <c r="C649" s="827"/>
      <c r="D649" s="827"/>
      <c r="E649" s="827"/>
      <c r="F649" s="827"/>
      <c r="G649" s="827"/>
      <c r="H649" s="827"/>
    </row>
    <row r="650" spans="1:8">
      <c r="A650" s="827"/>
      <c r="B650" s="827"/>
      <c r="C650" s="827"/>
      <c r="D650" s="827"/>
      <c r="E650" s="827"/>
      <c r="F650" s="827"/>
      <c r="G650" s="827"/>
      <c r="H650" s="827"/>
    </row>
    <row r="651" spans="1:8">
      <c r="A651" s="827"/>
      <c r="B651" s="827"/>
      <c r="C651" s="827"/>
      <c r="D651" s="827"/>
      <c r="E651" s="827"/>
      <c r="F651" s="827"/>
      <c r="G651" s="827"/>
      <c r="H651" s="827"/>
    </row>
    <row r="652" spans="1:8">
      <c r="A652" s="827"/>
      <c r="B652" s="827"/>
      <c r="C652" s="827"/>
      <c r="D652" s="827"/>
      <c r="E652" s="827"/>
      <c r="F652" s="827"/>
      <c r="G652" s="827"/>
      <c r="H652" s="827"/>
    </row>
    <row r="653" spans="1:8">
      <c r="A653" s="827"/>
      <c r="B653" s="827"/>
      <c r="C653" s="827"/>
      <c r="D653" s="827"/>
      <c r="E653" s="827"/>
      <c r="F653" s="827"/>
      <c r="G653" s="827"/>
      <c r="H653" s="827"/>
    </row>
    <row r="654" spans="1:8">
      <c r="A654" s="827"/>
      <c r="B654" s="827"/>
      <c r="C654" s="827"/>
      <c r="D654" s="827"/>
      <c r="E654" s="827"/>
      <c r="F654" s="827"/>
      <c r="G654" s="827"/>
      <c r="H654" s="827"/>
    </row>
    <row r="655" spans="1:8">
      <c r="A655" s="827"/>
      <c r="B655" s="827"/>
      <c r="C655" s="827"/>
      <c r="D655" s="827"/>
      <c r="E655" s="827"/>
      <c r="F655" s="827"/>
      <c r="G655" s="827"/>
      <c r="H655" s="827"/>
    </row>
    <row r="656" spans="1:8">
      <c r="A656" s="827"/>
      <c r="B656" s="827"/>
      <c r="C656" s="827"/>
      <c r="D656" s="827"/>
      <c r="E656" s="827"/>
      <c r="F656" s="827"/>
      <c r="G656" s="827"/>
      <c r="H656" s="827"/>
    </row>
    <row r="657" spans="1:8">
      <c r="A657" s="827"/>
      <c r="B657" s="827"/>
      <c r="C657" s="827"/>
      <c r="D657" s="827"/>
      <c r="E657" s="827"/>
      <c r="F657" s="827"/>
      <c r="G657" s="827"/>
      <c r="H657" s="827"/>
    </row>
    <row r="658" spans="1:8">
      <c r="A658" s="827"/>
      <c r="B658" s="827"/>
      <c r="C658" s="827"/>
      <c r="D658" s="827"/>
      <c r="E658" s="827"/>
      <c r="F658" s="827"/>
      <c r="G658" s="827"/>
      <c r="H658" s="827"/>
    </row>
    <row r="659" spans="1:8">
      <c r="A659" s="827"/>
      <c r="B659" s="827"/>
      <c r="C659" s="827"/>
      <c r="D659" s="827"/>
      <c r="E659" s="827"/>
      <c r="F659" s="827"/>
      <c r="G659" s="827"/>
      <c r="H659" s="827"/>
    </row>
    <row r="660" spans="1:8">
      <c r="A660" s="827"/>
      <c r="B660" s="827"/>
      <c r="C660" s="827"/>
      <c r="D660" s="827"/>
      <c r="E660" s="827"/>
      <c r="F660" s="827"/>
      <c r="G660" s="827"/>
      <c r="H660" s="827"/>
    </row>
    <row r="661" spans="1:8">
      <c r="A661" s="827"/>
      <c r="B661" s="827"/>
      <c r="C661" s="827"/>
      <c r="D661" s="827"/>
      <c r="E661" s="827"/>
      <c r="F661" s="827"/>
      <c r="G661" s="827"/>
      <c r="H661" s="827"/>
    </row>
    <row r="662" spans="1:8">
      <c r="A662" s="827"/>
      <c r="B662" s="827"/>
      <c r="C662" s="827"/>
      <c r="D662" s="827"/>
      <c r="E662" s="827"/>
      <c r="F662" s="827"/>
      <c r="G662" s="827"/>
      <c r="H662" s="827"/>
    </row>
    <row r="663" spans="1:8">
      <c r="A663" s="827"/>
      <c r="B663" s="827"/>
      <c r="C663" s="827"/>
      <c r="D663" s="827"/>
      <c r="E663" s="827"/>
      <c r="F663" s="827"/>
      <c r="G663" s="827"/>
      <c r="H663" s="827"/>
    </row>
    <row r="664" spans="1:8">
      <c r="A664" s="827"/>
      <c r="B664" s="827"/>
      <c r="C664" s="827"/>
      <c r="D664" s="827"/>
      <c r="E664" s="827"/>
      <c r="F664" s="827"/>
      <c r="G664" s="827"/>
      <c r="H664" s="827"/>
    </row>
    <row r="665" spans="1:8">
      <c r="A665" s="827"/>
      <c r="B665" s="827"/>
      <c r="C665" s="827"/>
      <c r="D665" s="827"/>
      <c r="E665" s="827"/>
      <c r="F665" s="827"/>
      <c r="G665" s="827"/>
      <c r="H665" s="827"/>
    </row>
    <row r="666" spans="1:8">
      <c r="A666" s="827"/>
      <c r="B666" s="827"/>
      <c r="C666" s="827"/>
      <c r="D666" s="827"/>
      <c r="E666" s="827"/>
      <c r="F666" s="827"/>
      <c r="G666" s="827"/>
      <c r="H666" s="827"/>
    </row>
    <row r="667" spans="1:8">
      <c r="A667" s="827"/>
      <c r="B667" s="827"/>
      <c r="C667" s="827"/>
      <c r="D667" s="827"/>
      <c r="E667" s="827"/>
      <c r="F667" s="827"/>
      <c r="G667" s="827"/>
      <c r="H667" s="827"/>
    </row>
    <row r="668" spans="1:8">
      <c r="A668" s="827"/>
      <c r="B668" s="827"/>
      <c r="C668" s="827"/>
      <c r="D668" s="827"/>
      <c r="E668" s="827"/>
      <c r="F668" s="827"/>
      <c r="G668" s="827"/>
      <c r="H668" s="827"/>
    </row>
    <row r="669" spans="1:8">
      <c r="A669" s="827"/>
      <c r="B669" s="827"/>
      <c r="C669" s="827"/>
      <c r="D669" s="827"/>
      <c r="E669" s="827"/>
      <c r="F669" s="827"/>
      <c r="G669" s="827"/>
      <c r="H669" s="827"/>
    </row>
    <row r="670" spans="1:8">
      <c r="A670" s="827"/>
      <c r="B670" s="827"/>
      <c r="C670" s="827"/>
      <c r="D670" s="827"/>
      <c r="E670" s="827"/>
      <c r="F670" s="827"/>
      <c r="G670" s="827"/>
      <c r="H670" s="827"/>
    </row>
    <row r="671" spans="1:8">
      <c r="A671" s="827"/>
      <c r="B671" s="827"/>
      <c r="C671" s="827"/>
      <c r="D671" s="827"/>
      <c r="E671" s="827"/>
      <c r="F671" s="827"/>
      <c r="G671" s="827"/>
      <c r="H671" s="827"/>
    </row>
    <row r="672" spans="1:8">
      <c r="A672" s="827"/>
      <c r="B672" s="827"/>
      <c r="C672" s="827"/>
      <c r="D672" s="827"/>
      <c r="E672" s="827"/>
      <c r="F672" s="827"/>
      <c r="G672" s="827"/>
      <c r="H672" s="827"/>
    </row>
    <row r="673" spans="1:8">
      <c r="A673" s="827"/>
      <c r="B673" s="827"/>
      <c r="C673" s="827"/>
      <c r="D673" s="827"/>
      <c r="E673" s="827"/>
      <c r="F673" s="827"/>
      <c r="G673" s="827"/>
      <c r="H673" s="827"/>
    </row>
    <row r="674" spans="1:8">
      <c r="A674" s="827"/>
      <c r="B674" s="827"/>
      <c r="C674" s="827"/>
      <c r="D674" s="827"/>
      <c r="E674" s="827"/>
      <c r="F674" s="827"/>
      <c r="G674" s="827"/>
      <c r="H674" s="827"/>
    </row>
    <row r="675" spans="1:8">
      <c r="A675" s="827"/>
      <c r="B675" s="827"/>
      <c r="C675" s="827"/>
      <c r="D675" s="827"/>
      <c r="E675" s="827"/>
      <c r="F675" s="827"/>
      <c r="G675" s="827"/>
      <c r="H675" s="827"/>
    </row>
    <row r="676" spans="1:8">
      <c r="A676" s="827"/>
      <c r="B676" s="827"/>
      <c r="C676" s="827"/>
      <c r="D676" s="827"/>
      <c r="E676" s="827"/>
      <c r="F676" s="827"/>
      <c r="G676" s="827"/>
      <c r="H676" s="827"/>
    </row>
    <row r="677" spans="1:8">
      <c r="A677" s="827"/>
      <c r="B677" s="827"/>
      <c r="C677" s="827"/>
      <c r="D677" s="827"/>
      <c r="E677" s="827"/>
      <c r="F677" s="827"/>
      <c r="G677" s="827"/>
      <c r="H677" s="827"/>
    </row>
    <row r="678" spans="1:8">
      <c r="A678" s="827"/>
      <c r="B678" s="827"/>
      <c r="C678" s="827"/>
      <c r="D678" s="827"/>
      <c r="E678" s="827"/>
      <c r="F678" s="827"/>
      <c r="G678" s="827"/>
      <c r="H678" s="827"/>
    </row>
    <row r="679" spans="1:8">
      <c r="A679" s="827"/>
      <c r="B679" s="827"/>
      <c r="C679" s="827"/>
      <c r="D679" s="827"/>
      <c r="E679" s="827"/>
      <c r="F679" s="827"/>
      <c r="G679" s="827"/>
      <c r="H679" s="827"/>
    </row>
    <row r="680" spans="1:8">
      <c r="A680" s="827"/>
      <c r="B680" s="827"/>
      <c r="C680" s="827"/>
      <c r="D680" s="827"/>
      <c r="E680" s="827"/>
      <c r="F680" s="827"/>
      <c r="G680" s="827"/>
      <c r="H680" s="827"/>
    </row>
    <row r="681" spans="1:8">
      <c r="A681" s="827"/>
      <c r="B681" s="827"/>
      <c r="C681" s="827"/>
      <c r="D681" s="827"/>
      <c r="E681" s="827"/>
      <c r="F681" s="827"/>
      <c r="G681" s="827"/>
      <c r="H681" s="827"/>
    </row>
    <row r="682" spans="1:8">
      <c r="A682" s="827"/>
      <c r="B682" s="827"/>
      <c r="C682" s="827"/>
      <c r="D682" s="827"/>
      <c r="E682" s="827"/>
      <c r="F682" s="827"/>
      <c r="G682" s="827"/>
      <c r="H682" s="827"/>
    </row>
    <row r="683" spans="1:8">
      <c r="A683" s="827"/>
      <c r="B683" s="827"/>
      <c r="C683" s="827"/>
      <c r="D683" s="827"/>
      <c r="E683" s="827"/>
      <c r="F683" s="827"/>
      <c r="G683" s="827"/>
      <c r="H683" s="827"/>
    </row>
    <row r="684" spans="1:8">
      <c r="A684" s="827"/>
      <c r="B684" s="827"/>
      <c r="C684" s="827"/>
      <c r="D684" s="827"/>
      <c r="E684" s="827"/>
      <c r="F684" s="827"/>
      <c r="G684" s="827"/>
      <c r="H684" s="827"/>
    </row>
    <row r="685" spans="1:8">
      <c r="A685" s="827"/>
      <c r="B685" s="827"/>
      <c r="C685" s="827"/>
      <c r="D685" s="827"/>
      <c r="E685" s="827"/>
      <c r="F685" s="827"/>
      <c r="G685" s="827"/>
      <c r="H685" s="827"/>
    </row>
    <row r="686" spans="1:8">
      <c r="A686" s="827"/>
      <c r="B686" s="827"/>
      <c r="C686" s="827"/>
      <c r="D686" s="827"/>
      <c r="E686" s="827"/>
      <c r="F686" s="827"/>
      <c r="G686" s="827"/>
      <c r="H686" s="827"/>
    </row>
    <row r="687" spans="1:8">
      <c r="A687" s="827"/>
      <c r="B687" s="827"/>
      <c r="C687" s="827"/>
      <c r="D687" s="827"/>
      <c r="E687" s="827"/>
      <c r="F687" s="827"/>
      <c r="G687" s="827"/>
      <c r="H687" s="827"/>
    </row>
    <row r="688" spans="1:8">
      <c r="A688" s="827"/>
      <c r="B688" s="827"/>
      <c r="C688" s="827"/>
      <c r="D688" s="827"/>
      <c r="E688" s="827"/>
      <c r="F688" s="827"/>
      <c r="G688" s="827"/>
      <c r="H688" s="827"/>
    </row>
    <row r="689" spans="1:8">
      <c r="A689" s="827"/>
      <c r="B689" s="827"/>
      <c r="C689" s="827"/>
      <c r="D689" s="827"/>
      <c r="E689" s="827"/>
      <c r="F689" s="827"/>
      <c r="G689" s="827"/>
      <c r="H689" s="827"/>
    </row>
    <row r="690" spans="1:8">
      <c r="A690" s="827"/>
      <c r="B690" s="827"/>
      <c r="C690" s="827"/>
      <c r="D690" s="827"/>
      <c r="E690" s="827"/>
      <c r="F690" s="827"/>
      <c r="G690" s="827"/>
      <c r="H690" s="827"/>
    </row>
    <row r="691" spans="1:8">
      <c r="A691" s="827"/>
      <c r="B691" s="827"/>
      <c r="C691" s="827"/>
      <c r="D691" s="827"/>
      <c r="E691" s="827"/>
      <c r="F691" s="827"/>
      <c r="G691" s="827"/>
      <c r="H691" s="827"/>
    </row>
    <row r="692" spans="1:8">
      <c r="A692" s="827"/>
      <c r="B692" s="827"/>
      <c r="C692" s="827"/>
      <c r="D692" s="827"/>
      <c r="E692" s="827"/>
      <c r="F692" s="827"/>
      <c r="G692" s="827"/>
      <c r="H692" s="827"/>
    </row>
    <row r="693" spans="1:8">
      <c r="A693" s="827"/>
      <c r="B693" s="827"/>
      <c r="C693" s="827"/>
      <c r="D693" s="827"/>
      <c r="E693" s="827"/>
      <c r="F693" s="827"/>
      <c r="G693" s="827"/>
      <c r="H693" s="827"/>
    </row>
    <row r="694" spans="1:8">
      <c r="A694" s="827"/>
      <c r="B694" s="827"/>
      <c r="C694" s="827"/>
      <c r="D694" s="827"/>
      <c r="E694" s="827"/>
      <c r="F694" s="827"/>
      <c r="G694" s="827"/>
      <c r="H694" s="827"/>
    </row>
    <row r="695" spans="1:8">
      <c r="A695" s="827"/>
      <c r="B695" s="827"/>
      <c r="C695" s="827"/>
      <c r="D695" s="827"/>
      <c r="E695" s="827"/>
      <c r="F695" s="827"/>
      <c r="G695" s="827"/>
      <c r="H695" s="827"/>
    </row>
    <row r="696" spans="1:8">
      <c r="A696" s="827"/>
      <c r="B696" s="827"/>
      <c r="C696" s="827"/>
      <c r="D696" s="827"/>
      <c r="E696" s="827"/>
      <c r="F696" s="827"/>
      <c r="G696" s="827"/>
      <c r="H696" s="827"/>
    </row>
    <row r="697" spans="1:8">
      <c r="A697" s="827"/>
      <c r="B697" s="827"/>
      <c r="C697" s="827"/>
      <c r="D697" s="827"/>
      <c r="E697" s="827"/>
      <c r="F697" s="827"/>
      <c r="G697" s="827"/>
      <c r="H697" s="827"/>
    </row>
    <row r="698" spans="1:8">
      <c r="A698" s="827"/>
      <c r="B698" s="827"/>
      <c r="C698" s="827"/>
      <c r="D698" s="827"/>
      <c r="E698" s="827"/>
      <c r="F698" s="827"/>
      <c r="G698" s="827"/>
      <c r="H698" s="827"/>
    </row>
    <row r="699" spans="1:8">
      <c r="A699" s="827"/>
      <c r="B699" s="827"/>
      <c r="C699" s="827"/>
      <c r="D699" s="827"/>
      <c r="E699" s="827"/>
      <c r="F699" s="827"/>
      <c r="G699" s="827"/>
      <c r="H699" s="827"/>
    </row>
    <row r="700" spans="1:8">
      <c r="A700" s="827"/>
      <c r="B700" s="827"/>
      <c r="C700" s="827"/>
      <c r="D700" s="827"/>
      <c r="E700" s="827"/>
      <c r="F700" s="827"/>
      <c r="G700" s="827"/>
      <c r="H700" s="827"/>
    </row>
    <row r="701" spans="1:8">
      <c r="A701" s="827"/>
      <c r="B701" s="827"/>
      <c r="C701" s="827"/>
      <c r="D701" s="827"/>
      <c r="E701" s="827"/>
      <c r="F701" s="827"/>
      <c r="G701" s="827"/>
      <c r="H701" s="827"/>
    </row>
    <row r="702" spans="1:8">
      <c r="A702" s="827"/>
      <c r="B702" s="827"/>
      <c r="C702" s="827"/>
      <c r="D702" s="827"/>
      <c r="E702" s="827"/>
      <c r="F702" s="827"/>
      <c r="G702" s="827"/>
      <c r="H702" s="827"/>
    </row>
    <row r="703" spans="1:8">
      <c r="A703" s="827"/>
      <c r="B703" s="827"/>
      <c r="C703" s="827"/>
      <c r="D703" s="827"/>
      <c r="E703" s="827"/>
      <c r="F703" s="827"/>
      <c r="G703" s="827"/>
      <c r="H703" s="827"/>
    </row>
    <row r="704" spans="1:8">
      <c r="A704" s="827"/>
      <c r="B704" s="827"/>
      <c r="C704" s="827"/>
      <c r="D704" s="827"/>
      <c r="E704" s="827"/>
      <c r="F704" s="827"/>
      <c r="G704" s="827"/>
      <c r="H704" s="827"/>
    </row>
    <row r="705" spans="1:8">
      <c r="A705" s="827"/>
      <c r="B705" s="827"/>
      <c r="C705" s="827"/>
      <c r="D705" s="827"/>
      <c r="E705" s="827"/>
      <c r="F705" s="827"/>
      <c r="G705" s="827"/>
      <c r="H705" s="827"/>
    </row>
    <row r="706" spans="1:8">
      <c r="A706" s="827"/>
      <c r="B706" s="827"/>
      <c r="C706" s="827"/>
      <c r="D706" s="827"/>
      <c r="E706" s="827"/>
      <c r="F706" s="827"/>
      <c r="G706" s="827"/>
      <c r="H706" s="827"/>
    </row>
    <row r="707" spans="1:8">
      <c r="A707" s="827"/>
      <c r="B707" s="827"/>
      <c r="C707" s="827"/>
      <c r="D707" s="827"/>
      <c r="E707" s="827"/>
      <c r="F707" s="827"/>
      <c r="G707" s="827"/>
      <c r="H707" s="827"/>
    </row>
    <row r="708" spans="1:8">
      <c r="A708" s="827"/>
      <c r="B708" s="827"/>
      <c r="C708" s="827"/>
      <c r="D708" s="827"/>
      <c r="E708" s="827"/>
      <c r="F708" s="827"/>
      <c r="G708" s="827"/>
      <c r="H708" s="827"/>
    </row>
    <row r="709" spans="1:8">
      <c r="A709" s="827"/>
      <c r="B709" s="827"/>
      <c r="C709" s="827"/>
      <c r="D709" s="827"/>
      <c r="E709" s="827"/>
      <c r="F709" s="827"/>
      <c r="G709" s="827"/>
      <c r="H709" s="827"/>
    </row>
    <row r="710" spans="1:8">
      <c r="A710" s="827"/>
      <c r="B710" s="827"/>
      <c r="C710" s="827"/>
      <c r="D710" s="827"/>
      <c r="E710" s="827"/>
      <c r="F710" s="827"/>
      <c r="G710" s="827"/>
      <c r="H710" s="827"/>
    </row>
    <row r="711" spans="1:8">
      <c r="A711" s="827"/>
      <c r="B711" s="827"/>
      <c r="C711" s="827"/>
      <c r="D711" s="827"/>
      <c r="E711" s="827"/>
      <c r="F711" s="827"/>
      <c r="G711" s="827"/>
      <c r="H711" s="827"/>
    </row>
    <row r="712" spans="1:8">
      <c r="A712" s="827"/>
      <c r="B712" s="827"/>
      <c r="C712" s="827"/>
      <c r="D712" s="827"/>
      <c r="E712" s="827"/>
      <c r="F712" s="827"/>
      <c r="G712" s="827"/>
      <c r="H712" s="827"/>
    </row>
    <row r="713" spans="1:8">
      <c r="A713" s="827"/>
      <c r="B713" s="827"/>
      <c r="C713" s="827"/>
      <c r="D713" s="827"/>
      <c r="E713" s="827"/>
      <c r="F713" s="827"/>
      <c r="G713" s="827"/>
      <c r="H713" s="827"/>
    </row>
    <row r="714" spans="1:8">
      <c r="A714" s="827"/>
      <c r="B714" s="827"/>
      <c r="C714" s="827"/>
      <c r="D714" s="827"/>
      <c r="E714" s="827"/>
      <c r="F714" s="827"/>
      <c r="G714" s="827"/>
      <c r="H714" s="827"/>
    </row>
    <row r="715" spans="1:8">
      <c r="A715" s="827"/>
      <c r="B715" s="827"/>
      <c r="C715" s="827"/>
      <c r="D715" s="827"/>
      <c r="E715" s="827"/>
      <c r="F715" s="827"/>
      <c r="G715" s="827"/>
      <c r="H715" s="827"/>
    </row>
    <row r="716" spans="1:8">
      <c r="A716" s="827"/>
      <c r="B716" s="827"/>
      <c r="C716" s="827"/>
      <c r="D716" s="827"/>
      <c r="E716" s="827"/>
      <c r="F716" s="827"/>
      <c r="G716" s="827"/>
      <c r="H716" s="827"/>
    </row>
    <row r="717" spans="1:8">
      <c r="A717" s="827"/>
      <c r="B717" s="827"/>
      <c r="C717" s="827"/>
      <c r="D717" s="827"/>
      <c r="E717" s="827"/>
      <c r="F717" s="827"/>
      <c r="G717" s="827"/>
      <c r="H717" s="827"/>
    </row>
    <row r="718" spans="1:8">
      <c r="A718" s="827"/>
      <c r="B718" s="827"/>
      <c r="C718" s="827"/>
      <c r="D718" s="827"/>
      <c r="E718" s="827"/>
      <c r="F718" s="827"/>
      <c r="G718" s="827"/>
      <c r="H718" s="827"/>
    </row>
    <row r="719" spans="1:8">
      <c r="A719" s="827"/>
      <c r="B719" s="827"/>
      <c r="C719" s="827"/>
      <c r="D719" s="827"/>
      <c r="E719" s="827"/>
      <c r="F719" s="827"/>
      <c r="G719" s="827"/>
      <c r="H719" s="827"/>
    </row>
    <row r="720" spans="1:8">
      <c r="A720" s="827"/>
      <c r="B720" s="827"/>
      <c r="C720" s="827"/>
      <c r="D720" s="827"/>
      <c r="E720" s="827"/>
      <c r="F720" s="827"/>
      <c r="G720" s="827"/>
      <c r="H720" s="827"/>
    </row>
    <row r="721" spans="1:8">
      <c r="A721" s="827"/>
      <c r="B721" s="827"/>
      <c r="C721" s="827"/>
      <c r="D721" s="827"/>
      <c r="E721" s="827"/>
      <c r="F721" s="827"/>
      <c r="G721" s="827"/>
      <c r="H721" s="827"/>
    </row>
    <row r="722" spans="1:8">
      <c r="A722" s="827"/>
      <c r="B722" s="827"/>
      <c r="C722" s="827"/>
      <c r="D722" s="827"/>
      <c r="E722" s="827"/>
      <c r="F722" s="827"/>
      <c r="G722" s="827"/>
      <c r="H722" s="827"/>
    </row>
    <row r="723" spans="1:8">
      <c r="A723" s="827"/>
      <c r="B723" s="827"/>
      <c r="C723" s="827"/>
      <c r="D723" s="827"/>
      <c r="E723" s="827"/>
      <c r="F723" s="827"/>
      <c r="G723" s="827"/>
      <c r="H723" s="827"/>
    </row>
    <row r="724" spans="1:8">
      <c r="A724" s="827"/>
      <c r="B724" s="827"/>
      <c r="C724" s="827"/>
      <c r="D724" s="827"/>
      <c r="E724" s="827"/>
      <c r="F724" s="827"/>
      <c r="G724" s="827"/>
      <c r="H724" s="827"/>
    </row>
    <row r="725" spans="1:8">
      <c r="A725" s="827"/>
      <c r="B725" s="827"/>
      <c r="C725" s="827"/>
      <c r="D725" s="827"/>
      <c r="E725" s="827"/>
      <c r="F725" s="827"/>
      <c r="G725" s="827"/>
      <c r="H725" s="827"/>
    </row>
    <row r="726" spans="1:8">
      <c r="A726" s="827"/>
      <c r="B726" s="827"/>
      <c r="C726" s="827"/>
      <c r="D726" s="827"/>
      <c r="E726" s="827"/>
      <c r="F726" s="827"/>
      <c r="G726" s="827"/>
      <c r="H726" s="827"/>
    </row>
    <row r="727" spans="1:8">
      <c r="A727" s="827"/>
      <c r="B727" s="827"/>
      <c r="C727" s="827"/>
      <c r="D727" s="827"/>
      <c r="E727" s="827"/>
      <c r="F727" s="827"/>
      <c r="G727" s="827"/>
      <c r="H727" s="827"/>
    </row>
    <row r="728" spans="1:8">
      <c r="A728" s="827"/>
      <c r="B728" s="827"/>
      <c r="C728" s="827"/>
      <c r="D728" s="827"/>
      <c r="E728" s="827"/>
      <c r="F728" s="827"/>
      <c r="G728" s="827"/>
      <c r="H728" s="827"/>
    </row>
    <row r="729" spans="1:8">
      <c r="A729" s="827"/>
      <c r="B729" s="827"/>
      <c r="C729" s="827"/>
      <c r="D729" s="827"/>
      <c r="E729" s="827"/>
      <c r="F729" s="827"/>
      <c r="G729" s="827"/>
      <c r="H729" s="827"/>
    </row>
    <row r="730" spans="1:8">
      <c r="A730" s="827"/>
      <c r="B730" s="827"/>
      <c r="C730" s="827"/>
      <c r="D730" s="827"/>
      <c r="E730" s="827"/>
      <c r="F730" s="827"/>
      <c r="G730" s="827"/>
      <c r="H730" s="827"/>
    </row>
    <row r="731" spans="1:8">
      <c r="A731" s="827"/>
      <c r="B731" s="827"/>
      <c r="C731" s="827"/>
      <c r="D731" s="827"/>
      <c r="E731" s="827"/>
      <c r="F731" s="827"/>
      <c r="G731" s="827"/>
      <c r="H731" s="827"/>
    </row>
    <row r="732" spans="1:8">
      <c r="A732" s="827"/>
      <c r="B732" s="827"/>
      <c r="C732" s="827"/>
      <c r="D732" s="827"/>
      <c r="E732" s="827"/>
      <c r="F732" s="827"/>
      <c r="G732" s="827"/>
      <c r="H732" s="827"/>
    </row>
    <row r="733" spans="1:8">
      <c r="A733" s="827"/>
      <c r="B733" s="827"/>
      <c r="C733" s="827"/>
      <c r="D733" s="827"/>
      <c r="E733" s="827"/>
      <c r="F733" s="827"/>
      <c r="G733" s="827"/>
      <c r="H733" s="827"/>
    </row>
    <row r="734" spans="1:8">
      <c r="A734" s="827"/>
      <c r="B734" s="827"/>
      <c r="C734" s="827"/>
      <c r="D734" s="827"/>
      <c r="E734" s="827"/>
      <c r="F734" s="827"/>
      <c r="G734" s="827"/>
      <c r="H734" s="827"/>
    </row>
    <row r="735" spans="1:8">
      <c r="A735" s="827"/>
      <c r="B735" s="827"/>
      <c r="C735" s="827"/>
      <c r="D735" s="827"/>
      <c r="E735" s="827"/>
      <c r="F735" s="827"/>
      <c r="G735" s="827"/>
      <c r="H735" s="827"/>
    </row>
    <row r="736" spans="1:8">
      <c r="A736" s="827"/>
      <c r="B736" s="827"/>
      <c r="C736" s="827"/>
      <c r="D736" s="827"/>
      <c r="E736" s="827"/>
      <c r="F736" s="827"/>
      <c r="G736" s="827"/>
      <c r="H736" s="827"/>
    </row>
    <row r="737" spans="1:8">
      <c r="A737" s="827"/>
      <c r="B737" s="827"/>
      <c r="C737" s="827"/>
      <c r="D737" s="827"/>
      <c r="E737" s="827"/>
      <c r="F737" s="827"/>
      <c r="G737" s="827"/>
      <c r="H737" s="827"/>
    </row>
    <row r="738" spans="1:8">
      <c r="A738" s="827"/>
      <c r="B738" s="827"/>
      <c r="C738" s="827"/>
      <c r="D738" s="827"/>
      <c r="E738" s="827"/>
      <c r="F738" s="827"/>
      <c r="G738" s="827"/>
      <c r="H738" s="827"/>
    </row>
    <row r="739" spans="1:8">
      <c r="A739" s="827"/>
      <c r="B739" s="827"/>
      <c r="C739" s="827"/>
      <c r="D739" s="827"/>
      <c r="E739" s="827"/>
      <c r="F739" s="827"/>
      <c r="G739" s="827"/>
      <c r="H739" s="827"/>
    </row>
    <row r="740" spans="1:8">
      <c r="A740" s="827"/>
      <c r="B740" s="827"/>
      <c r="C740" s="827"/>
      <c r="D740" s="827"/>
      <c r="E740" s="827"/>
      <c r="F740" s="827"/>
      <c r="G740" s="827"/>
      <c r="H740" s="827"/>
    </row>
    <row r="741" spans="1:8">
      <c r="A741" s="827"/>
      <c r="B741" s="827"/>
      <c r="C741" s="827"/>
      <c r="D741" s="827"/>
      <c r="E741" s="827"/>
      <c r="F741" s="827"/>
      <c r="G741" s="827"/>
      <c r="H741" s="827"/>
    </row>
    <row r="742" spans="1:8">
      <c r="A742" s="827"/>
      <c r="B742" s="827"/>
      <c r="C742" s="827"/>
      <c r="D742" s="827"/>
      <c r="E742" s="827"/>
      <c r="F742" s="827"/>
      <c r="G742" s="827"/>
      <c r="H742" s="827"/>
    </row>
    <row r="743" spans="1:8">
      <c r="A743" s="827"/>
      <c r="B743" s="827"/>
      <c r="C743" s="827"/>
      <c r="D743" s="827"/>
      <c r="E743" s="827"/>
      <c r="F743" s="827"/>
      <c r="G743" s="827"/>
      <c r="H743" s="827"/>
    </row>
    <row r="744" spans="1:8">
      <c r="A744" s="827"/>
      <c r="B744" s="827"/>
      <c r="C744" s="827"/>
      <c r="D744" s="827"/>
      <c r="E744" s="827"/>
      <c r="F744" s="827"/>
      <c r="G744" s="827"/>
      <c r="H744" s="827"/>
    </row>
    <row r="745" spans="1:8">
      <c r="A745" s="827"/>
      <c r="B745" s="827"/>
      <c r="C745" s="827"/>
      <c r="D745" s="827"/>
      <c r="E745" s="827"/>
      <c r="F745" s="827"/>
      <c r="G745" s="827"/>
      <c r="H745" s="827"/>
    </row>
    <row r="746" spans="1:8">
      <c r="A746" s="827"/>
      <c r="B746" s="827"/>
      <c r="C746" s="827"/>
      <c r="D746" s="827"/>
      <c r="E746" s="827"/>
      <c r="F746" s="827"/>
      <c r="G746" s="827"/>
      <c r="H746" s="827"/>
    </row>
    <row r="747" spans="1:8">
      <c r="A747" s="827"/>
      <c r="B747" s="827"/>
      <c r="C747" s="827"/>
      <c r="D747" s="827"/>
      <c r="E747" s="827"/>
      <c r="F747" s="827"/>
      <c r="G747" s="827"/>
      <c r="H747" s="827"/>
    </row>
    <row r="748" spans="1:8">
      <c r="A748" s="827"/>
      <c r="B748" s="827"/>
      <c r="C748" s="827"/>
      <c r="D748" s="827"/>
      <c r="E748" s="827"/>
      <c r="F748" s="827"/>
      <c r="G748" s="827"/>
      <c r="H748" s="827"/>
    </row>
    <row r="749" spans="1:8">
      <c r="A749" s="827"/>
      <c r="B749" s="827"/>
      <c r="C749" s="827"/>
      <c r="D749" s="827"/>
      <c r="E749" s="827"/>
      <c r="F749" s="827"/>
      <c r="G749" s="827"/>
      <c r="H749" s="827"/>
    </row>
    <row r="750" spans="1:8">
      <c r="A750" s="827"/>
      <c r="B750" s="827"/>
      <c r="C750" s="827"/>
      <c r="D750" s="827"/>
      <c r="E750" s="827"/>
      <c r="F750" s="827"/>
      <c r="G750" s="827"/>
      <c r="H750" s="827"/>
    </row>
    <row r="751" spans="1:8">
      <c r="A751" s="827"/>
      <c r="B751" s="827"/>
      <c r="C751" s="827"/>
      <c r="D751" s="827"/>
      <c r="E751" s="827"/>
      <c r="F751" s="827"/>
      <c r="G751" s="827"/>
      <c r="H751" s="827"/>
    </row>
    <row r="752" spans="1:8">
      <c r="A752" s="827"/>
      <c r="B752" s="827"/>
      <c r="C752" s="827"/>
      <c r="D752" s="827"/>
      <c r="E752" s="827"/>
      <c r="F752" s="827"/>
      <c r="G752" s="827"/>
      <c r="H752" s="827"/>
    </row>
    <row r="753" spans="1:8">
      <c r="A753" s="827"/>
      <c r="B753" s="827"/>
      <c r="C753" s="827"/>
      <c r="D753" s="827"/>
      <c r="E753" s="827"/>
      <c r="F753" s="827"/>
      <c r="G753" s="827"/>
      <c r="H753" s="827"/>
    </row>
    <row r="754" spans="1:8">
      <c r="A754" s="827"/>
      <c r="B754" s="827"/>
      <c r="C754" s="827"/>
      <c r="D754" s="827"/>
      <c r="E754" s="827"/>
      <c r="F754" s="827"/>
      <c r="G754" s="827"/>
      <c r="H754" s="827"/>
    </row>
    <row r="755" spans="1:8">
      <c r="A755" s="827"/>
      <c r="B755" s="827"/>
      <c r="C755" s="827"/>
      <c r="D755" s="827"/>
      <c r="E755" s="827"/>
      <c r="F755" s="827"/>
      <c r="G755" s="827"/>
      <c r="H755" s="827"/>
    </row>
    <row r="756" spans="1:8">
      <c r="A756" s="827"/>
      <c r="B756" s="827"/>
      <c r="C756" s="827"/>
      <c r="D756" s="827"/>
      <c r="E756" s="827"/>
      <c r="F756" s="827"/>
      <c r="G756" s="827"/>
      <c r="H756" s="827"/>
    </row>
    <row r="757" spans="1:8">
      <c r="A757" s="827"/>
      <c r="B757" s="827"/>
      <c r="C757" s="827"/>
      <c r="D757" s="827"/>
      <c r="E757" s="827"/>
      <c r="F757" s="827"/>
      <c r="G757" s="827"/>
      <c r="H757" s="827"/>
    </row>
    <row r="758" spans="1:8">
      <c r="A758" s="827"/>
      <c r="B758" s="827"/>
      <c r="C758" s="827"/>
      <c r="D758" s="827"/>
      <c r="E758" s="827"/>
      <c r="F758" s="827"/>
      <c r="G758" s="827"/>
      <c r="H758" s="827"/>
    </row>
    <row r="759" spans="1:8">
      <c r="A759" s="827"/>
      <c r="B759" s="827"/>
      <c r="C759" s="827"/>
      <c r="D759" s="827"/>
      <c r="E759" s="827"/>
      <c r="F759" s="827"/>
      <c r="G759" s="827"/>
      <c r="H759" s="827"/>
    </row>
    <row r="760" spans="1:8">
      <c r="A760" s="827"/>
      <c r="B760" s="827"/>
      <c r="C760" s="827"/>
      <c r="D760" s="827"/>
      <c r="E760" s="827"/>
      <c r="F760" s="827"/>
      <c r="G760" s="827"/>
      <c r="H760" s="827"/>
    </row>
    <row r="761" spans="1:8">
      <c r="A761" s="827"/>
      <c r="B761" s="827"/>
      <c r="C761" s="827"/>
      <c r="D761" s="827"/>
      <c r="E761" s="827"/>
      <c r="F761" s="827"/>
      <c r="G761" s="827"/>
      <c r="H761" s="827"/>
    </row>
    <row r="762" spans="1:8">
      <c r="A762" s="827"/>
      <c r="B762" s="827"/>
      <c r="C762" s="827"/>
      <c r="D762" s="827"/>
      <c r="E762" s="827"/>
      <c r="F762" s="827"/>
      <c r="G762" s="827"/>
      <c r="H762" s="827"/>
    </row>
    <row r="763" spans="1:8">
      <c r="A763" s="827"/>
      <c r="B763" s="827"/>
      <c r="C763" s="827"/>
      <c r="D763" s="827"/>
      <c r="E763" s="827"/>
      <c r="F763" s="827"/>
      <c r="G763" s="827"/>
      <c r="H763" s="827"/>
    </row>
    <row r="764" spans="1:8">
      <c r="A764" s="827"/>
      <c r="B764" s="827"/>
      <c r="C764" s="827"/>
      <c r="D764" s="827"/>
      <c r="E764" s="827"/>
      <c r="F764" s="827"/>
      <c r="G764" s="827"/>
      <c r="H764" s="827"/>
    </row>
    <row r="765" spans="1:8">
      <c r="A765" s="827"/>
      <c r="B765" s="827"/>
      <c r="C765" s="827"/>
      <c r="D765" s="827"/>
      <c r="E765" s="827"/>
      <c r="F765" s="827"/>
      <c r="G765" s="827"/>
      <c r="H765" s="827"/>
    </row>
    <row r="766" spans="1:8">
      <c r="A766" s="827"/>
      <c r="B766" s="827"/>
      <c r="C766" s="827"/>
      <c r="D766" s="827"/>
      <c r="E766" s="827"/>
      <c r="F766" s="827"/>
      <c r="G766" s="827"/>
      <c r="H766" s="827"/>
    </row>
    <row r="767" spans="1:8">
      <c r="A767" s="827"/>
      <c r="B767" s="827"/>
      <c r="C767" s="827"/>
      <c r="D767" s="827"/>
      <c r="E767" s="827"/>
      <c r="F767" s="827"/>
      <c r="G767" s="827"/>
      <c r="H767" s="827"/>
    </row>
    <row r="768" spans="1:8">
      <c r="A768" s="827"/>
      <c r="B768" s="827"/>
      <c r="C768" s="827"/>
      <c r="D768" s="827"/>
      <c r="E768" s="827"/>
      <c r="F768" s="827"/>
      <c r="G768" s="827"/>
      <c r="H768" s="827"/>
    </row>
    <row r="769" spans="1:8">
      <c r="A769" s="827"/>
      <c r="B769" s="827"/>
      <c r="C769" s="827"/>
      <c r="D769" s="827"/>
      <c r="E769" s="827"/>
      <c r="F769" s="827"/>
      <c r="G769" s="827"/>
      <c r="H769" s="827"/>
    </row>
    <row r="770" spans="1:8">
      <c r="A770" s="827"/>
      <c r="B770" s="827"/>
      <c r="C770" s="827"/>
      <c r="D770" s="827"/>
      <c r="E770" s="827"/>
      <c r="F770" s="827"/>
      <c r="G770" s="827"/>
      <c r="H770" s="827"/>
    </row>
    <row r="771" spans="1:8">
      <c r="A771" s="827"/>
      <c r="B771" s="827"/>
      <c r="C771" s="827"/>
      <c r="D771" s="827"/>
      <c r="E771" s="827"/>
      <c r="F771" s="827"/>
      <c r="G771" s="827"/>
      <c r="H771" s="827"/>
    </row>
    <row r="772" spans="1:8">
      <c r="A772" s="827"/>
      <c r="B772" s="827"/>
      <c r="C772" s="827"/>
      <c r="D772" s="827"/>
      <c r="E772" s="827"/>
      <c r="F772" s="827"/>
      <c r="G772" s="827"/>
      <c r="H772" s="827"/>
    </row>
    <row r="773" spans="1:8">
      <c r="A773" s="827"/>
      <c r="B773" s="827"/>
      <c r="C773" s="827"/>
      <c r="D773" s="827"/>
      <c r="E773" s="827"/>
      <c r="F773" s="827"/>
      <c r="G773" s="827"/>
      <c r="H773" s="827"/>
    </row>
    <row r="774" spans="1:8">
      <c r="A774" s="827"/>
      <c r="B774" s="827"/>
      <c r="C774" s="827"/>
      <c r="D774" s="827"/>
      <c r="E774" s="827"/>
      <c r="F774" s="827"/>
      <c r="G774" s="827"/>
      <c r="H774" s="827"/>
    </row>
    <row r="775" spans="1:8">
      <c r="A775" s="827"/>
      <c r="B775" s="827"/>
      <c r="C775" s="827"/>
      <c r="D775" s="827"/>
      <c r="E775" s="827"/>
      <c r="F775" s="827"/>
      <c r="G775" s="827"/>
      <c r="H775" s="827"/>
    </row>
    <row r="776" spans="1:8">
      <c r="A776" s="827"/>
      <c r="B776" s="827"/>
      <c r="C776" s="827"/>
      <c r="D776" s="827"/>
      <c r="E776" s="827"/>
      <c r="F776" s="827"/>
      <c r="G776" s="827"/>
      <c r="H776" s="827"/>
    </row>
    <row r="777" spans="1:8">
      <c r="A777" s="827"/>
      <c r="B777" s="827"/>
      <c r="C777" s="827"/>
      <c r="D777" s="827"/>
      <c r="E777" s="827"/>
      <c r="F777" s="827"/>
      <c r="G777" s="827"/>
      <c r="H777" s="827"/>
    </row>
    <row r="778" spans="1:8">
      <c r="A778" s="827"/>
      <c r="B778" s="827"/>
      <c r="C778" s="827"/>
      <c r="D778" s="827"/>
      <c r="E778" s="827"/>
      <c r="F778" s="827"/>
      <c r="G778" s="827"/>
      <c r="H778" s="827"/>
    </row>
    <row r="779" spans="1:8">
      <c r="A779" s="827"/>
      <c r="B779" s="827"/>
      <c r="C779" s="827"/>
      <c r="D779" s="827"/>
      <c r="E779" s="827"/>
      <c r="F779" s="827"/>
      <c r="G779" s="827"/>
      <c r="H779" s="827"/>
    </row>
    <row r="780" spans="1:8">
      <c r="A780" s="827"/>
      <c r="B780" s="827"/>
      <c r="C780" s="827"/>
      <c r="D780" s="827"/>
      <c r="E780" s="827"/>
      <c r="F780" s="827"/>
      <c r="G780" s="827"/>
      <c r="H780" s="827"/>
    </row>
    <row r="781" spans="1:8">
      <c r="A781" s="827"/>
      <c r="B781" s="827"/>
      <c r="C781" s="827"/>
      <c r="D781" s="827"/>
      <c r="E781" s="827"/>
      <c r="F781" s="827"/>
      <c r="G781" s="827"/>
      <c r="H781" s="827"/>
    </row>
    <row r="782" spans="1:8">
      <c r="A782" s="827"/>
      <c r="B782" s="827"/>
      <c r="C782" s="827"/>
      <c r="D782" s="827"/>
      <c r="E782" s="827"/>
      <c r="F782" s="827"/>
      <c r="G782" s="827"/>
      <c r="H782" s="827"/>
    </row>
    <row r="783" spans="1:8">
      <c r="A783" s="827"/>
      <c r="B783" s="827"/>
      <c r="C783" s="827"/>
      <c r="D783" s="827"/>
      <c r="E783" s="827"/>
      <c r="F783" s="827"/>
      <c r="G783" s="827"/>
      <c r="H783" s="827"/>
    </row>
    <row r="784" spans="1:8">
      <c r="A784" s="827"/>
      <c r="B784" s="827"/>
      <c r="C784" s="827"/>
      <c r="D784" s="827"/>
      <c r="E784" s="827"/>
      <c r="F784" s="827"/>
      <c r="G784" s="827"/>
      <c r="H784" s="827"/>
    </row>
    <row r="785" spans="1:8">
      <c r="A785" s="827"/>
      <c r="B785" s="827"/>
      <c r="C785" s="827"/>
      <c r="D785" s="827"/>
      <c r="E785" s="827"/>
      <c r="F785" s="827"/>
      <c r="G785" s="827"/>
      <c r="H785" s="827"/>
    </row>
    <row r="786" spans="1:8">
      <c r="A786" s="827"/>
      <c r="B786" s="827"/>
      <c r="C786" s="827"/>
      <c r="D786" s="827"/>
      <c r="E786" s="827"/>
      <c r="F786" s="827"/>
      <c r="G786" s="827"/>
      <c r="H786" s="827"/>
    </row>
    <row r="787" spans="1:8">
      <c r="A787" s="827"/>
      <c r="B787" s="827"/>
      <c r="C787" s="827"/>
      <c r="D787" s="827"/>
      <c r="E787" s="827"/>
      <c r="F787" s="827"/>
      <c r="G787" s="827"/>
      <c r="H787" s="827"/>
    </row>
    <row r="788" spans="1:8">
      <c r="A788" s="827"/>
      <c r="B788" s="827"/>
      <c r="C788" s="827"/>
      <c r="D788" s="827"/>
      <c r="E788" s="827"/>
      <c r="F788" s="827"/>
      <c r="G788" s="827"/>
      <c r="H788" s="827"/>
    </row>
    <row r="789" spans="1:8">
      <c r="A789" s="827"/>
      <c r="B789" s="827"/>
      <c r="C789" s="827"/>
      <c r="D789" s="827"/>
      <c r="E789" s="827"/>
      <c r="F789" s="827"/>
      <c r="G789" s="827"/>
      <c r="H789" s="827"/>
    </row>
    <row r="790" spans="1:8">
      <c r="A790" s="827"/>
      <c r="B790" s="827"/>
      <c r="C790" s="827"/>
      <c r="D790" s="827"/>
      <c r="E790" s="827"/>
      <c r="F790" s="827"/>
      <c r="G790" s="827"/>
      <c r="H790" s="827"/>
    </row>
    <row r="791" spans="1:8">
      <c r="A791" s="827"/>
      <c r="B791" s="827"/>
      <c r="C791" s="827"/>
      <c r="D791" s="827"/>
      <c r="E791" s="827"/>
      <c r="F791" s="827"/>
      <c r="G791" s="827"/>
      <c r="H791" s="827"/>
    </row>
    <row r="792" spans="1:8">
      <c r="A792" s="827"/>
      <c r="B792" s="827"/>
      <c r="C792" s="827"/>
      <c r="D792" s="827"/>
      <c r="E792" s="827"/>
      <c r="F792" s="827"/>
      <c r="G792" s="827"/>
      <c r="H792" s="827"/>
    </row>
    <row r="793" spans="1:8">
      <c r="A793" s="827"/>
      <c r="B793" s="827"/>
      <c r="C793" s="827"/>
      <c r="D793" s="827"/>
      <c r="E793" s="827"/>
      <c r="F793" s="827"/>
      <c r="G793" s="827"/>
      <c r="H793" s="827"/>
    </row>
    <row r="794" spans="1:8">
      <c r="A794" s="827"/>
      <c r="B794" s="827"/>
      <c r="C794" s="827"/>
      <c r="D794" s="827"/>
      <c r="E794" s="827"/>
      <c r="F794" s="827"/>
      <c r="G794" s="827"/>
      <c r="H794" s="827"/>
    </row>
    <row r="795" spans="1:8">
      <c r="A795" s="827"/>
      <c r="B795" s="827"/>
      <c r="C795" s="827"/>
      <c r="D795" s="827"/>
      <c r="E795" s="827"/>
      <c r="F795" s="827"/>
      <c r="G795" s="827"/>
      <c r="H795" s="827"/>
    </row>
    <row r="796" spans="1:8">
      <c r="A796" s="827"/>
      <c r="B796" s="827"/>
      <c r="C796" s="827"/>
      <c r="D796" s="827"/>
      <c r="E796" s="827"/>
      <c r="F796" s="827"/>
      <c r="G796" s="827"/>
      <c r="H796" s="827"/>
    </row>
    <row r="797" spans="1:8">
      <c r="A797" s="827"/>
      <c r="B797" s="827"/>
      <c r="C797" s="827"/>
      <c r="D797" s="827"/>
      <c r="E797" s="827"/>
      <c r="F797" s="827"/>
      <c r="G797" s="827"/>
      <c r="H797" s="827"/>
    </row>
    <row r="798" spans="1:8">
      <c r="A798" s="827"/>
      <c r="B798" s="827"/>
      <c r="C798" s="827"/>
      <c r="D798" s="827"/>
      <c r="E798" s="827"/>
      <c r="F798" s="827"/>
      <c r="G798" s="827"/>
      <c r="H798" s="827"/>
    </row>
    <row r="799" spans="1:8">
      <c r="A799" s="827"/>
      <c r="B799" s="827"/>
      <c r="C799" s="827"/>
      <c r="D799" s="827"/>
      <c r="E799" s="827"/>
      <c r="F799" s="827"/>
      <c r="G799" s="827"/>
      <c r="H799" s="827"/>
    </row>
    <row r="800" spans="1:8">
      <c r="A800" s="827"/>
      <c r="B800" s="827"/>
      <c r="C800" s="827"/>
      <c r="D800" s="827"/>
      <c r="E800" s="827"/>
      <c r="F800" s="827"/>
      <c r="G800" s="827"/>
      <c r="H800" s="827"/>
    </row>
    <row r="801" spans="1:8">
      <c r="A801" s="827"/>
      <c r="B801" s="827"/>
      <c r="C801" s="827"/>
      <c r="D801" s="827"/>
      <c r="E801" s="827"/>
      <c r="F801" s="827"/>
      <c r="G801" s="827"/>
      <c r="H801" s="827"/>
    </row>
    <row r="802" spans="1:8">
      <c r="A802" s="827"/>
      <c r="B802" s="827"/>
      <c r="C802" s="827"/>
      <c r="D802" s="827"/>
      <c r="E802" s="827"/>
      <c r="F802" s="827"/>
      <c r="G802" s="827"/>
      <c r="H802" s="827"/>
    </row>
    <row r="803" spans="1:8">
      <c r="A803" s="827"/>
      <c r="B803" s="827"/>
      <c r="C803" s="827"/>
      <c r="D803" s="827"/>
      <c r="E803" s="827"/>
      <c r="F803" s="827"/>
      <c r="G803" s="827"/>
      <c r="H803" s="827"/>
    </row>
    <row r="804" spans="1:8">
      <c r="A804" s="827"/>
      <c r="B804" s="827"/>
      <c r="C804" s="827"/>
      <c r="D804" s="827"/>
      <c r="E804" s="827"/>
      <c r="F804" s="827"/>
      <c r="G804" s="827"/>
      <c r="H804" s="827"/>
    </row>
    <row r="805" spans="1:8">
      <c r="A805" s="827"/>
      <c r="B805" s="827"/>
      <c r="C805" s="827"/>
      <c r="D805" s="827"/>
      <c r="E805" s="827"/>
      <c r="F805" s="827"/>
      <c r="G805" s="827"/>
      <c r="H805" s="827"/>
    </row>
    <row r="806" spans="1:8">
      <c r="A806" s="827"/>
      <c r="B806" s="827"/>
      <c r="C806" s="827"/>
      <c r="D806" s="827"/>
      <c r="E806" s="827"/>
      <c r="F806" s="827"/>
      <c r="G806" s="827"/>
      <c r="H806" s="827"/>
    </row>
    <row r="807" spans="1:8">
      <c r="A807" s="827"/>
      <c r="B807" s="827"/>
      <c r="C807" s="827"/>
      <c r="D807" s="827"/>
      <c r="E807" s="827"/>
      <c r="F807" s="827"/>
      <c r="G807" s="827"/>
      <c r="H807" s="827"/>
    </row>
    <row r="808" spans="1:8">
      <c r="A808" s="827"/>
      <c r="B808" s="827"/>
      <c r="C808" s="827"/>
      <c r="D808" s="827"/>
      <c r="E808" s="827"/>
      <c r="F808" s="827"/>
      <c r="G808" s="827"/>
      <c r="H808" s="827"/>
    </row>
    <row r="809" spans="1:8">
      <c r="A809" s="827"/>
      <c r="B809" s="827"/>
      <c r="C809" s="827"/>
      <c r="D809" s="827"/>
      <c r="E809" s="827"/>
      <c r="F809" s="827"/>
      <c r="G809" s="827"/>
      <c r="H809" s="827"/>
    </row>
    <row r="810" spans="1:8">
      <c r="A810" s="827"/>
      <c r="B810" s="827"/>
      <c r="C810" s="827"/>
      <c r="D810" s="827"/>
      <c r="E810" s="827"/>
      <c r="F810" s="827"/>
      <c r="G810" s="827"/>
      <c r="H810" s="827"/>
    </row>
    <row r="811" spans="1:8">
      <c r="A811" s="827"/>
      <c r="B811" s="827"/>
      <c r="C811" s="827"/>
      <c r="D811" s="827"/>
      <c r="E811" s="827"/>
      <c r="F811" s="827"/>
      <c r="G811" s="827"/>
      <c r="H811" s="827"/>
    </row>
    <row r="812" spans="1:8">
      <c r="A812" s="827"/>
      <c r="B812" s="827"/>
      <c r="C812" s="827"/>
      <c r="D812" s="827"/>
      <c r="E812" s="827"/>
      <c r="F812" s="827"/>
      <c r="G812" s="827"/>
      <c r="H812" s="827"/>
    </row>
    <row r="813" spans="1:8">
      <c r="A813" s="827"/>
      <c r="B813" s="827"/>
      <c r="C813" s="827"/>
      <c r="D813" s="827"/>
      <c r="E813" s="827"/>
      <c r="F813" s="827"/>
      <c r="G813" s="827"/>
      <c r="H813" s="827"/>
    </row>
    <row r="814" spans="1:8">
      <c r="A814" s="827"/>
      <c r="B814" s="827"/>
      <c r="C814" s="827"/>
      <c r="D814" s="827"/>
      <c r="E814" s="827"/>
      <c r="F814" s="827"/>
      <c r="G814" s="827"/>
      <c r="H814" s="827"/>
    </row>
    <row r="815" spans="1:8">
      <c r="A815" s="827"/>
      <c r="B815" s="827"/>
      <c r="C815" s="827"/>
      <c r="D815" s="827"/>
      <c r="E815" s="827"/>
      <c r="F815" s="827"/>
      <c r="G815" s="827"/>
      <c r="H815" s="827"/>
    </row>
    <row r="816" spans="1:8">
      <c r="A816" s="827"/>
      <c r="B816" s="827"/>
      <c r="C816" s="827"/>
      <c r="D816" s="827"/>
      <c r="E816" s="827"/>
      <c r="F816" s="827"/>
      <c r="G816" s="827"/>
      <c r="H816" s="827"/>
    </row>
    <row r="817" spans="1:8">
      <c r="A817" s="827"/>
      <c r="B817" s="827"/>
      <c r="C817" s="827"/>
      <c r="D817" s="827"/>
      <c r="E817" s="827"/>
      <c r="F817" s="827"/>
      <c r="G817" s="827"/>
      <c r="H817" s="827"/>
    </row>
    <row r="818" spans="1:8">
      <c r="A818" s="827"/>
      <c r="B818" s="827"/>
      <c r="C818" s="827"/>
      <c r="D818" s="827"/>
      <c r="E818" s="827"/>
      <c r="F818" s="827"/>
      <c r="G818" s="827"/>
      <c r="H818" s="827"/>
    </row>
    <row r="819" spans="1:8">
      <c r="A819" s="827"/>
      <c r="B819" s="827"/>
      <c r="C819" s="827"/>
      <c r="D819" s="827"/>
      <c r="E819" s="827"/>
      <c r="F819" s="827"/>
      <c r="G819" s="827"/>
      <c r="H819" s="827"/>
    </row>
    <row r="820" spans="1:8">
      <c r="A820" s="827"/>
      <c r="B820" s="827"/>
      <c r="C820" s="827"/>
      <c r="D820" s="827"/>
      <c r="E820" s="827"/>
      <c r="F820" s="827"/>
      <c r="G820" s="827"/>
      <c r="H820" s="827"/>
    </row>
    <row r="821" spans="1:8">
      <c r="A821" s="827"/>
      <c r="B821" s="827"/>
      <c r="C821" s="827"/>
      <c r="D821" s="827"/>
      <c r="E821" s="827"/>
      <c r="F821" s="827"/>
      <c r="G821" s="827"/>
      <c r="H821" s="827"/>
    </row>
    <row r="822" spans="1:8">
      <c r="A822" s="827"/>
      <c r="B822" s="827"/>
      <c r="C822" s="827"/>
      <c r="D822" s="827"/>
      <c r="E822" s="827"/>
      <c r="F822" s="827"/>
      <c r="G822" s="827"/>
      <c r="H822" s="827"/>
    </row>
    <row r="823" spans="1:8">
      <c r="A823" s="827"/>
      <c r="B823" s="827"/>
      <c r="C823" s="827"/>
      <c r="D823" s="827"/>
      <c r="E823" s="827"/>
      <c r="F823" s="827"/>
      <c r="G823" s="827"/>
      <c r="H823" s="827"/>
    </row>
    <row r="824" spans="1:8">
      <c r="A824" s="827"/>
      <c r="B824" s="827"/>
      <c r="C824" s="827"/>
      <c r="D824" s="827"/>
      <c r="E824" s="827"/>
      <c r="F824" s="827"/>
      <c r="G824" s="827"/>
      <c r="H824" s="827"/>
    </row>
    <row r="825" spans="1:8">
      <c r="A825" s="827"/>
      <c r="B825" s="827"/>
      <c r="C825" s="827"/>
      <c r="D825" s="827"/>
      <c r="E825" s="827"/>
      <c r="F825" s="827"/>
      <c r="G825" s="827"/>
      <c r="H825" s="827"/>
    </row>
    <row r="826" spans="1:8">
      <c r="A826" s="827"/>
      <c r="B826" s="827"/>
      <c r="C826" s="827"/>
      <c r="D826" s="827"/>
      <c r="E826" s="827"/>
      <c r="F826" s="827"/>
      <c r="G826" s="827"/>
      <c r="H826" s="827"/>
    </row>
    <row r="827" spans="1:8">
      <c r="A827" s="827"/>
      <c r="B827" s="827"/>
      <c r="C827" s="827"/>
      <c r="D827" s="827"/>
      <c r="E827" s="827"/>
      <c r="F827" s="827"/>
      <c r="G827" s="827"/>
      <c r="H827" s="827"/>
    </row>
    <row r="828" spans="1:8">
      <c r="A828" s="827"/>
      <c r="B828" s="827"/>
      <c r="C828" s="827"/>
      <c r="D828" s="827"/>
      <c r="E828" s="827"/>
      <c r="F828" s="827"/>
      <c r="G828" s="827"/>
      <c r="H828" s="827"/>
    </row>
    <row r="829" spans="1:8">
      <c r="A829" s="827"/>
      <c r="B829" s="827"/>
      <c r="C829" s="827"/>
      <c r="D829" s="827"/>
      <c r="E829" s="827"/>
      <c r="F829" s="827"/>
      <c r="G829" s="827"/>
      <c r="H829" s="827"/>
    </row>
    <row r="830" spans="1:8">
      <c r="A830" s="827"/>
      <c r="B830" s="827"/>
      <c r="C830" s="827"/>
      <c r="D830" s="827"/>
      <c r="E830" s="827"/>
      <c r="F830" s="827"/>
      <c r="G830" s="827"/>
      <c r="H830" s="827"/>
    </row>
    <row r="831" spans="1:8">
      <c r="A831" s="827"/>
      <c r="B831" s="827"/>
      <c r="C831" s="827"/>
      <c r="D831" s="827"/>
      <c r="E831" s="827"/>
      <c r="F831" s="827"/>
      <c r="G831" s="827"/>
      <c r="H831" s="827"/>
    </row>
    <row r="832" spans="1:8">
      <c r="A832" s="827"/>
      <c r="B832" s="827"/>
      <c r="C832" s="827"/>
      <c r="D832" s="827"/>
      <c r="E832" s="827"/>
      <c r="F832" s="827"/>
      <c r="G832" s="827"/>
      <c r="H832" s="827"/>
    </row>
    <row r="833" spans="1:8">
      <c r="A833" s="827"/>
      <c r="B833" s="827"/>
      <c r="C833" s="827"/>
      <c r="D833" s="827"/>
      <c r="E833" s="827"/>
      <c r="F833" s="827"/>
      <c r="G833" s="827"/>
      <c r="H833" s="827"/>
    </row>
    <row r="834" spans="1:8">
      <c r="A834" s="827"/>
      <c r="B834" s="827"/>
      <c r="C834" s="827"/>
      <c r="D834" s="827"/>
      <c r="E834" s="827"/>
      <c r="F834" s="827"/>
      <c r="G834" s="827"/>
      <c r="H834" s="827"/>
    </row>
    <row r="835" spans="1:8">
      <c r="A835" s="827"/>
      <c r="B835" s="827"/>
      <c r="C835" s="827"/>
      <c r="D835" s="827"/>
      <c r="E835" s="827"/>
      <c r="F835" s="827"/>
      <c r="G835" s="827"/>
      <c r="H835" s="827"/>
    </row>
    <row r="836" spans="1:8">
      <c r="A836" s="827"/>
      <c r="B836" s="827"/>
      <c r="C836" s="827"/>
      <c r="D836" s="827"/>
      <c r="E836" s="827"/>
      <c r="F836" s="827"/>
      <c r="G836" s="827"/>
      <c r="H836" s="827"/>
    </row>
    <row r="837" spans="1:8">
      <c r="A837" s="827"/>
      <c r="B837" s="827"/>
      <c r="C837" s="827"/>
      <c r="D837" s="827"/>
      <c r="E837" s="827"/>
      <c r="F837" s="827"/>
      <c r="G837" s="827"/>
      <c r="H837" s="827"/>
    </row>
    <row r="838" spans="1:8">
      <c r="A838" s="827"/>
      <c r="B838" s="827"/>
      <c r="C838" s="827"/>
      <c r="D838" s="827"/>
      <c r="E838" s="827"/>
      <c r="F838" s="827"/>
      <c r="G838" s="827"/>
      <c r="H838" s="827"/>
    </row>
    <row r="839" spans="1:8">
      <c r="A839" s="827"/>
      <c r="B839" s="827"/>
      <c r="C839" s="827"/>
      <c r="D839" s="827"/>
      <c r="E839" s="827"/>
      <c r="F839" s="827"/>
      <c r="G839" s="827"/>
      <c r="H839" s="827"/>
    </row>
    <row r="840" spans="1:8">
      <c r="A840" s="827"/>
      <c r="B840" s="827"/>
      <c r="C840" s="827"/>
      <c r="D840" s="827"/>
      <c r="E840" s="827"/>
      <c r="F840" s="827"/>
      <c r="G840" s="827"/>
      <c r="H840" s="827"/>
    </row>
    <row r="841" spans="1:8">
      <c r="A841" s="827"/>
      <c r="B841" s="827"/>
      <c r="C841" s="827"/>
      <c r="D841" s="827"/>
      <c r="E841" s="827"/>
      <c r="F841" s="827"/>
      <c r="G841" s="827"/>
      <c r="H841" s="827"/>
    </row>
    <row r="842" spans="1:8">
      <c r="A842" s="827"/>
      <c r="B842" s="827"/>
      <c r="C842" s="827"/>
      <c r="D842" s="827"/>
      <c r="E842" s="827"/>
      <c r="F842" s="827"/>
      <c r="G842" s="827"/>
      <c r="H842" s="827"/>
    </row>
    <row r="843" spans="1:8">
      <c r="A843" s="827"/>
      <c r="B843" s="827"/>
      <c r="C843" s="827"/>
      <c r="D843" s="827"/>
      <c r="E843" s="827"/>
      <c r="F843" s="827"/>
      <c r="G843" s="827"/>
      <c r="H843" s="827"/>
    </row>
    <row r="844" spans="1:8">
      <c r="A844" s="827"/>
      <c r="B844" s="827"/>
      <c r="C844" s="827"/>
      <c r="D844" s="827"/>
      <c r="E844" s="827"/>
      <c r="F844" s="827"/>
      <c r="G844" s="827"/>
      <c r="H844" s="827"/>
    </row>
    <row r="845" spans="1:8">
      <c r="A845" s="827"/>
      <c r="B845" s="827"/>
      <c r="C845" s="827"/>
      <c r="D845" s="827"/>
      <c r="E845" s="827"/>
      <c r="F845" s="827"/>
      <c r="G845" s="827"/>
      <c r="H845" s="827"/>
    </row>
    <row r="846" spans="1:8">
      <c r="A846" s="827"/>
      <c r="B846" s="827"/>
      <c r="C846" s="827"/>
      <c r="D846" s="827"/>
      <c r="E846" s="827"/>
      <c r="F846" s="827"/>
      <c r="G846" s="827"/>
      <c r="H846" s="827"/>
    </row>
    <row r="847" spans="1:8">
      <c r="A847" s="827"/>
      <c r="B847" s="827"/>
      <c r="C847" s="827"/>
      <c r="D847" s="827"/>
      <c r="E847" s="827"/>
      <c r="F847" s="827"/>
      <c r="G847" s="827"/>
      <c r="H847" s="827"/>
    </row>
    <row r="848" spans="1:8">
      <c r="A848" s="827"/>
      <c r="B848" s="827"/>
      <c r="C848" s="827"/>
      <c r="D848" s="827"/>
      <c r="E848" s="827"/>
      <c r="F848" s="827"/>
      <c r="G848" s="827"/>
      <c r="H848" s="827"/>
    </row>
    <row r="849" spans="1:8">
      <c r="A849" s="827"/>
      <c r="B849" s="827"/>
      <c r="C849" s="827"/>
      <c r="D849" s="827"/>
      <c r="E849" s="827"/>
      <c r="F849" s="827"/>
      <c r="G849" s="827"/>
      <c r="H849" s="827"/>
    </row>
    <row r="850" spans="1:8">
      <c r="A850" s="827"/>
      <c r="B850" s="827"/>
      <c r="C850" s="827"/>
      <c r="D850" s="827"/>
      <c r="E850" s="827"/>
      <c r="F850" s="827"/>
      <c r="G850" s="827"/>
      <c r="H850" s="827"/>
    </row>
    <row r="851" spans="1:8">
      <c r="A851" s="827"/>
      <c r="B851" s="827"/>
      <c r="C851" s="827"/>
      <c r="D851" s="827"/>
      <c r="E851" s="827"/>
      <c r="F851" s="827"/>
      <c r="G851" s="827"/>
      <c r="H851" s="827"/>
    </row>
    <row r="852" spans="1:8">
      <c r="A852" s="827"/>
      <c r="B852" s="827"/>
      <c r="C852" s="827"/>
      <c r="D852" s="827"/>
      <c r="E852" s="827"/>
      <c r="F852" s="827"/>
      <c r="G852" s="827"/>
      <c r="H852" s="827"/>
    </row>
    <row r="853" spans="1:8">
      <c r="A853" s="827"/>
      <c r="B853" s="827"/>
      <c r="C853" s="827"/>
      <c r="D853" s="827"/>
      <c r="E853" s="827"/>
      <c r="F853" s="827"/>
      <c r="G853" s="827"/>
      <c r="H853" s="827"/>
    </row>
    <row r="854" spans="1:8">
      <c r="A854" s="827"/>
      <c r="B854" s="827"/>
      <c r="C854" s="827"/>
      <c r="D854" s="827"/>
      <c r="E854" s="827"/>
      <c r="F854" s="827"/>
      <c r="G854" s="827"/>
      <c r="H854" s="827"/>
    </row>
    <row r="855" spans="1:8">
      <c r="A855" s="827"/>
      <c r="B855" s="827"/>
      <c r="C855" s="827"/>
      <c r="D855" s="827"/>
      <c r="E855" s="827"/>
      <c r="F855" s="827"/>
      <c r="G855" s="827"/>
      <c r="H855" s="827"/>
    </row>
    <row r="856" spans="1:8">
      <c r="A856" s="827"/>
      <c r="B856" s="827"/>
      <c r="C856" s="827"/>
      <c r="D856" s="827"/>
      <c r="E856" s="827"/>
      <c r="F856" s="827"/>
      <c r="G856" s="827"/>
      <c r="H856" s="827"/>
    </row>
    <row r="857" spans="1:8">
      <c r="A857" s="827"/>
      <c r="B857" s="827"/>
      <c r="C857" s="827"/>
      <c r="D857" s="827"/>
      <c r="E857" s="827"/>
      <c r="F857" s="827"/>
      <c r="G857" s="827"/>
      <c r="H857" s="827"/>
    </row>
    <row r="858" spans="1:8">
      <c r="A858" s="827"/>
      <c r="B858" s="827"/>
      <c r="C858" s="827"/>
      <c r="D858" s="827"/>
      <c r="E858" s="827"/>
      <c r="F858" s="827"/>
      <c r="G858" s="827"/>
      <c r="H858" s="827"/>
    </row>
    <row r="859" spans="1:8">
      <c r="A859" s="827"/>
      <c r="B859" s="827"/>
      <c r="C859" s="827"/>
      <c r="D859" s="827"/>
      <c r="E859" s="827"/>
      <c r="F859" s="827"/>
      <c r="G859" s="827"/>
      <c r="H859" s="827"/>
    </row>
    <row r="860" spans="1:8">
      <c r="A860" s="827"/>
      <c r="B860" s="827"/>
      <c r="C860" s="827"/>
      <c r="D860" s="827"/>
      <c r="E860" s="827"/>
      <c r="F860" s="827"/>
      <c r="G860" s="827"/>
      <c r="H860" s="827"/>
    </row>
    <row r="861" spans="1:8">
      <c r="A861" s="827"/>
      <c r="B861" s="827"/>
      <c r="C861" s="827"/>
      <c r="D861" s="827"/>
      <c r="E861" s="827"/>
      <c r="F861" s="827"/>
      <c r="G861" s="827"/>
      <c r="H861" s="827"/>
    </row>
    <row r="862" spans="1:8">
      <c r="A862" s="827"/>
      <c r="B862" s="827"/>
      <c r="C862" s="827"/>
      <c r="D862" s="827"/>
      <c r="E862" s="827"/>
      <c r="F862" s="827"/>
      <c r="G862" s="827"/>
      <c r="H862" s="827"/>
    </row>
    <row r="863" spans="1:8">
      <c r="A863" s="827"/>
      <c r="B863" s="827"/>
      <c r="C863" s="827"/>
      <c r="D863" s="827"/>
      <c r="E863" s="827"/>
      <c r="F863" s="827"/>
      <c r="G863" s="827"/>
      <c r="H863" s="827"/>
    </row>
    <row r="864" spans="1:8">
      <c r="A864" s="827"/>
      <c r="B864" s="827"/>
      <c r="C864" s="827"/>
      <c r="D864" s="827"/>
      <c r="E864" s="827"/>
      <c r="F864" s="827"/>
      <c r="G864" s="827"/>
      <c r="H864" s="827"/>
    </row>
    <row r="865" spans="1:8">
      <c r="A865" s="827"/>
      <c r="B865" s="827"/>
      <c r="C865" s="827"/>
      <c r="D865" s="827"/>
      <c r="E865" s="827"/>
      <c r="F865" s="827"/>
      <c r="G865" s="827"/>
      <c r="H865" s="827"/>
    </row>
    <row r="866" spans="1:8">
      <c r="A866" s="827"/>
      <c r="B866" s="827"/>
      <c r="C866" s="827"/>
      <c r="D866" s="827"/>
      <c r="E866" s="827"/>
      <c r="F866" s="827"/>
      <c r="G866" s="827"/>
      <c r="H866" s="827"/>
    </row>
    <row r="867" spans="1:8">
      <c r="A867" s="827"/>
      <c r="B867" s="827"/>
      <c r="C867" s="827"/>
      <c r="D867" s="827"/>
      <c r="E867" s="827"/>
      <c r="F867" s="827"/>
      <c r="G867" s="827"/>
      <c r="H867" s="827"/>
    </row>
    <row r="868" spans="1:8">
      <c r="A868" s="827"/>
      <c r="B868" s="827"/>
      <c r="C868" s="827"/>
      <c r="D868" s="827"/>
      <c r="E868" s="827"/>
      <c r="F868" s="827"/>
      <c r="G868" s="827"/>
      <c r="H868" s="827"/>
    </row>
    <row r="869" spans="1:8">
      <c r="A869" s="827"/>
      <c r="B869" s="827"/>
      <c r="C869" s="827"/>
      <c r="D869" s="827"/>
      <c r="E869" s="827"/>
      <c r="F869" s="827"/>
      <c r="G869" s="827"/>
      <c r="H869" s="827"/>
    </row>
    <row r="870" spans="1:8">
      <c r="A870" s="827"/>
      <c r="B870" s="827"/>
      <c r="C870" s="827"/>
      <c r="D870" s="827"/>
      <c r="E870" s="827"/>
      <c r="F870" s="827"/>
      <c r="G870" s="827"/>
      <c r="H870" s="827"/>
    </row>
    <row r="871" spans="1:8">
      <c r="A871" s="827"/>
      <c r="B871" s="827"/>
      <c r="C871" s="827"/>
      <c r="D871" s="827"/>
      <c r="E871" s="827"/>
      <c r="F871" s="827"/>
      <c r="G871" s="827"/>
      <c r="H871" s="827"/>
    </row>
    <row r="872" spans="1:8">
      <c r="A872" s="827"/>
      <c r="B872" s="827"/>
      <c r="C872" s="827"/>
      <c r="D872" s="827"/>
      <c r="E872" s="827"/>
      <c r="F872" s="827"/>
      <c r="G872" s="827"/>
      <c r="H872" s="827"/>
    </row>
    <row r="873" spans="1:8">
      <c r="A873" s="827"/>
      <c r="B873" s="827"/>
      <c r="C873" s="827"/>
      <c r="D873" s="827"/>
      <c r="E873" s="827"/>
      <c r="F873" s="827"/>
      <c r="G873" s="827"/>
      <c r="H873" s="827"/>
    </row>
    <row r="874" spans="1:8">
      <c r="A874" s="827"/>
      <c r="B874" s="827"/>
      <c r="C874" s="827"/>
      <c r="D874" s="827"/>
      <c r="E874" s="827"/>
      <c r="F874" s="827"/>
      <c r="G874" s="827"/>
      <c r="H874" s="827"/>
    </row>
    <row r="875" spans="1:8">
      <c r="A875" s="827"/>
      <c r="B875" s="827"/>
      <c r="C875" s="827"/>
      <c r="D875" s="827"/>
      <c r="E875" s="827"/>
      <c r="F875" s="827"/>
      <c r="G875" s="827"/>
      <c r="H875" s="827"/>
    </row>
    <row r="876" spans="1:8">
      <c r="A876" s="827"/>
      <c r="B876" s="827"/>
      <c r="C876" s="827"/>
      <c r="D876" s="827"/>
      <c r="E876" s="827"/>
      <c r="F876" s="827"/>
      <c r="G876" s="827"/>
      <c r="H876" s="827"/>
    </row>
    <row r="877" spans="1:8">
      <c r="A877" s="827"/>
      <c r="B877" s="827"/>
      <c r="C877" s="827"/>
      <c r="D877" s="827"/>
      <c r="E877" s="827"/>
      <c r="F877" s="827"/>
      <c r="G877" s="827"/>
      <c r="H877" s="827"/>
    </row>
    <row r="878" spans="1:8">
      <c r="A878" s="827"/>
      <c r="B878" s="827"/>
      <c r="C878" s="827"/>
      <c r="D878" s="827"/>
      <c r="E878" s="827"/>
      <c r="F878" s="827"/>
      <c r="G878" s="827"/>
      <c r="H878" s="827"/>
    </row>
    <row r="879" spans="1:8">
      <c r="A879" s="827"/>
      <c r="B879" s="827"/>
      <c r="C879" s="827"/>
      <c r="D879" s="827"/>
      <c r="E879" s="827"/>
      <c r="F879" s="827"/>
      <c r="G879" s="827"/>
      <c r="H879" s="827"/>
    </row>
    <row r="880" spans="1:8">
      <c r="A880" s="827"/>
      <c r="B880" s="827"/>
      <c r="C880" s="827"/>
      <c r="D880" s="827"/>
      <c r="E880" s="827"/>
      <c r="F880" s="827"/>
      <c r="G880" s="827"/>
      <c r="H880" s="827"/>
    </row>
    <row r="881" spans="1:8">
      <c r="A881" s="827"/>
      <c r="B881" s="827"/>
      <c r="C881" s="827"/>
      <c r="D881" s="827"/>
      <c r="E881" s="827"/>
      <c r="F881" s="827"/>
      <c r="G881" s="827"/>
      <c r="H881" s="827"/>
    </row>
    <row r="882" spans="1:8">
      <c r="A882" s="827"/>
      <c r="B882" s="827"/>
      <c r="C882" s="827"/>
      <c r="D882" s="827"/>
      <c r="E882" s="827"/>
      <c r="F882" s="827"/>
      <c r="G882" s="827"/>
      <c r="H882" s="827"/>
    </row>
    <row r="883" spans="1:8">
      <c r="A883" s="827"/>
      <c r="B883" s="827"/>
      <c r="C883" s="827"/>
      <c r="D883" s="827"/>
      <c r="E883" s="827"/>
      <c r="F883" s="827"/>
      <c r="G883" s="827"/>
      <c r="H883" s="827"/>
    </row>
    <row r="884" spans="1:8">
      <c r="A884" s="827"/>
      <c r="B884" s="827"/>
      <c r="C884" s="827"/>
      <c r="D884" s="827"/>
      <c r="E884" s="827"/>
      <c r="F884" s="827"/>
      <c r="G884" s="827"/>
      <c r="H884" s="827"/>
    </row>
    <row r="885" spans="1:8">
      <c r="A885" s="827"/>
      <c r="B885" s="827"/>
      <c r="C885" s="827"/>
      <c r="D885" s="827"/>
      <c r="E885" s="827"/>
      <c r="F885" s="827"/>
      <c r="G885" s="827"/>
      <c r="H885" s="827"/>
    </row>
    <row r="886" spans="1:8">
      <c r="A886" s="827"/>
      <c r="B886" s="827"/>
      <c r="C886" s="827"/>
      <c r="D886" s="827"/>
      <c r="E886" s="827"/>
      <c r="F886" s="827"/>
      <c r="G886" s="827"/>
      <c r="H886" s="827"/>
    </row>
    <row r="887" spans="1:8">
      <c r="A887" s="827"/>
      <c r="B887" s="827"/>
      <c r="C887" s="827"/>
      <c r="D887" s="827"/>
      <c r="E887" s="827"/>
      <c r="F887" s="827"/>
      <c r="G887" s="827"/>
      <c r="H887" s="827"/>
    </row>
    <row r="888" spans="1:8">
      <c r="A888" s="827"/>
      <c r="B888" s="827"/>
      <c r="C888" s="827"/>
      <c r="D888" s="827"/>
      <c r="E888" s="827"/>
      <c r="F888" s="827"/>
      <c r="G888" s="827"/>
      <c r="H888" s="827"/>
    </row>
    <row r="889" spans="1:8">
      <c r="A889" s="827"/>
      <c r="B889" s="827"/>
      <c r="C889" s="827"/>
      <c r="D889" s="827"/>
      <c r="E889" s="827"/>
      <c r="F889" s="827"/>
      <c r="G889" s="827"/>
      <c r="H889" s="827"/>
    </row>
    <row r="890" spans="1:8">
      <c r="A890" s="827"/>
      <c r="B890" s="827"/>
      <c r="C890" s="827"/>
      <c r="D890" s="827"/>
      <c r="E890" s="827"/>
      <c r="F890" s="827"/>
      <c r="G890" s="827"/>
      <c r="H890" s="827"/>
    </row>
    <row r="891" spans="1:8">
      <c r="A891" s="827"/>
      <c r="B891" s="827"/>
      <c r="C891" s="827"/>
      <c r="D891" s="827"/>
      <c r="E891" s="827"/>
      <c r="F891" s="827"/>
      <c r="G891" s="827"/>
      <c r="H891" s="827"/>
    </row>
    <row r="892" spans="1:8">
      <c r="A892" s="827"/>
      <c r="B892" s="827"/>
      <c r="C892" s="827"/>
      <c r="D892" s="827"/>
      <c r="E892" s="827"/>
      <c r="F892" s="827"/>
      <c r="G892" s="827"/>
      <c r="H892" s="827"/>
    </row>
    <row r="893" spans="1:8">
      <c r="A893" s="827"/>
      <c r="B893" s="827"/>
      <c r="C893" s="827"/>
      <c r="D893" s="827"/>
      <c r="E893" s="827"/>
      <c r="F893" s="827"/>
      <c r="G893" s="827"/>
      <c r="H893" s="827"/>
    </row>
    <row r="894" spans="1:8">
      <c r="A894" s="827"/>
      <c r="B894" s="827"/>
      <c r="C894" s="827"/>
      <c r="D894" s="827"/>
      <c r="E894" s="827"/>
      <c r="F894" s="827"/>
      <c r="G894" s="827"/>
      <c r="H894" s="827"/>
    </row>
    <row r="895" spans="1:8">
      <c r="A895" s="827"/>
      <c r="B895" s="827"/>
      <c r="C895" s="827"/>
      <c r="D895" s="827"/>
      <c r="E895" s="827"/>
      <c r="F895" s="827"/>
      <c r="G895" s="827"/>
      <c r="H895" s="827"/>
    </row>
    <row r="896" spans="1:8">
      <c r="A896" s="827"/>
      <c r="B896" s="827"/>
      <c r="C896" s="827"/>
      <c r="D896" s="827"/>
      <c r="E896" s="827"/>
      <c r="F896" s="827"/>
      <c r="G896" s="827"/>
      <c r="H896" s="827"/>
    </row>
    <row r="897" spans="1:8">
      <c r="A897" s="827"/>
      <c r="B897" s="827"/>
      <c r="C897" s="827"/>
      <c r="D897" s="827"/>
      <c r="E897" s="827"/>
      <c r="F897" s="827"/>
      <c r="G897" s="827"/>
      <c r="H897" s="827"/>
    </row>
    <row r="898" spans="1:8">
      <c r="A898" s="827"/>
      <c r="B898" s="827"/>
      <c r="C898" s="827"/>
      <c r="D898" s="827"/>
      <c r="E898" s="827"/>
      <c r="F898" s="827"/>
      <c r="G898" s="827"/>
      <c r="H898" s="827"/>
    </row>
    <row r="899" spans="1:8">
      <c r="A899" s="827"/>
      <c r="B899" s="827"/>
      <c r="C899" s="827"/>
      <c r="D899" s="827"/>
      <c r="E899" s="827"/>
      <c r="F899" s="827"/>
      <c r="G899" s="827"/>
      <c r="H899" s="827"/>
    </row>
    <row r="900" spans="1:8">
      <c r="A900" s="827"/>
      <c r="B900" s="827"/>
      <c r="C900" s="827"/>
      <c r="D900" s="827"/>
      <c r="E900" s="827"/>
      <c r="F900" s="827"/>
      <c r="G900" s="827"/>
      <c r="H900" s="827"/>
    </row>
    <row r="901" spans="1:8">
      <c r="A901" s="827"/>
      <c r="B901" s="827"/>
      <c r="C901" s="827"/>
      <c r="D901" s="827"/>
      <c r="E901" s="827"/>
      <c r="F901" s="827"/>
      <c r="G901" s="827"/>
      <c r="H901" s="827"/>
    </row>
    <row r="902" spans="1:8">
      <c r="A902" s="827"/>
      <c r="B902" s="827"/>
      <c r="C902" s="827"/>
      <c r="D902" s="827"/>
      <c r="E902" s="827"/>
      <c r="F902" s="827"/>
      <c r="G902" s="827"/>
      <c r="H902" s="827"/>
    </row>
    <row r="903" spans="1:8">
      <c r="A903" s="827"/>
      <c r="B903" s="827"/>
      <c r="C903" s="827"/>
      <c r="D903" s="827"/>
      <c r="E903" s="827"/>
      <c r="F903" s="827"/>
      <c r="G903" s="827"/>
      <c r="H903" s="827"/>
    </row>
    <row r="904" spans="1:8">
      <c r="A904" s="827"/>
      <c r="B904" s="827"/>
      <c r="C904" s="827"/>
      <c r="D904" s="827"/>
      <c r="E904" s="827"/>
      <c r="F904" s="827"/>
      <c r="G904" s="827"/>
      <c r="H904" s="827"/>
    </row>
    <row r="905" spans="1:8">
      <c r="A905" s="827"/>
      <c r="B905" s="827"/>
      <c r="C905" s="827"/>
      <c r="D905" s="827"/>
      <c r="E905" s="827"/>
      <c r="F905" s="827"/>
      <c r="G905" s="827"/>
      <c r="H905" s="827"/>
    </row>
    <row r="906" spans="1:8">
      <c r="A906" s="827"/>
      <c r="B906" s="827"/>
      <c r="C906" s="827"/>
      <c r="D906" s="827"/>
      <c r="E906" s="827"/>
      <c r="F906" s="827"/>
      <c r="G906" s="827"/>
      <c r="H906" s="827"/>
    </row>
    <row r="907" spans="1:8">
      <c r="A907" s="827"/>
      <c r="B907" s="827"/>
      <c r="C907" s="827"/>
      <c r="D907" s="827"/>
      <c r="E907" s="827"/>
      <c r="F907" s="827"/>
      <c r="G907" s="827"/>
      <c r="H907" s="827"/>
    </row>
    <row r="908" spans="1:8">
      <c r="A908" s="827"/>
      <c r="B908" s="827"/>
      <c r="C908" s="827"/>
      <c r="D908" s="827"/>
      <c r="E908" s="827"/>
      <c r="F908" s="827"/>
      <c r="G908" s="827"/>
      <c r="H908" s="827"/>
    </row>
    <row r="909" spans="1:8">
      <c r="A909" s="827"/>
      <c r="B909" s="827"/>
      <c r="C909" s="827"/>
      <c r="D909" s="827"/>
      <c r="E909" s="827"/>
      <c r="F909" s="827"/>
      <c r="G909" s="827"/>
      <c r="H909" s="827"/>
    </row>
    <row r="910" spans="1:8">
      <c r="A910" s="827"/>
      <c r="B910" s="827"/>
      <c r="C910" s="827"/>
      <c r="D910" s="827"/>
      <c r="E910" s="827"/>
      <c r="F910" s="827"/>
      <c r="G910" s="827"/>
      <c r="H910" s="827"/>
    </row>
    <row r="911" spans="1:8">
      <c r="A911" s="827"/>
      <c r="B911" s="827"/>
      <c r="C911" s="827"/>
      <c r="D911" s="827"/>
      <c r="E911" s="827"/>
      <c r="F911" s="827"/>
      <c r="G911" s="827"/>
      <c r="H911" s="827"/>
    </row>
    <row r="912" spans="1:8">
      <c r="A912" s="827"/>
      <c r="B912" s="827"/>
      <c r="C912" s="827"/>
      <c r="D912" s="827"/>
      <c r="E912" s="827"/>
      <c r="F912" s="827"/>
      <c r="G912" s="827"/>
      <c r="H912" s="827"/>
    </row>
    <row r="913" spans="1:8">
      <c r="A913" s="827"/>
      <c r="B913" s="827"/>
      <c r="C913" s="827"/>
      <c r="D913" s="827"/>
      <c r="E913" s="827"/>
      <c r="F913" s="827"/>
      <c r="G913" s="827"/>
      <c r="H913" s="827"/>
    </row>
    <row r="914" spans="1:8">
      <c r="A914" s="827"/>
      <c r="B914" s="827"/>
      <c r="C914" s="827"/>
      <c r="D914" s="827"/>
      <c r="E914" s="827"/>
      <c r="F914" s="827"/>
      <c r="G914" s="827"/>
      <c r="H914" s="827"/>
    </row>
    <row r="915" spans="1:8">
      <c r="A915" s="827"/>
      <c r="B915" s="827"/>
      <c r="C915" s="827"/>
      <c r="D915" s="827"/>
      <c r="E915" s="827"/>
      <c r="F915" s="827"/>
      <c r="G915" s="827"/>
      <c r="H915" s="827"/>
    </row>
    <row r="916" spans="1:8">
      <c r="A916" s="827"/>
      <c r="B916" s="827"/>
      <c r="C916" s="827"/>
      <c r="D916" s="827"/>
      <c r="E916" s="827"/>
      <c r="F916" s="827"/>
      <c r="G916" s="827"/>
      <c r="H916" s="827"/>
    </row>
    <row r="917" spans="1:8">
      <c r="A917" s="827"/>
      <c r="B917" s="827"/>
      <c r="C917" s="827"/>
      <c r="D917" s="827"/>
      <c r="E917" s="827"/>
      <c r="F917" s="827"/>
      <c r="G917" s="827"/>
      <c r="H917" s="827"/>
    </row>
    <row r="918" spans="1:8">
      <c r="A918" s="827"/>
      <c r="B918" s="827"/>
      <c r="C918" s="827"/>
      <c r="D918" s="827"/>
      <c r="E918" s="827"/>
      <c r="F918" s="827"/>
      <c r="G918" s="827"/>
      <c r="H918" s="827"/>
    </row>
    <row r="919" spans="1:8">
      <c r="A919" s="827"/>
      <c r="B919" s="827"/>
      <c r="C919" s="827"/>
      <c r="D919" s="827"/>
      <c r="E919" s="827"/>
      <c r="F919" s="827"/>
      <c r="G919" s="827"/>
      <c r="H919" s="827"/>
    </row>
    <row r="920" spans="1:8">
      <c r="A920" s="827"/>
      <c r="B920" s="827"/>
      <c r="C920" s="827"/>
      <c r="D920" s="827"/>
      <c r="E920" s="827"/>
      <c r="F920" s="827"/>
      <c r="G920" s="827"/>
      <c r="H920" s="827"/>
    </row>
    <row r="921" spans="1:8">
      <c r="A921" s="827"/>
      <c r="B921" s="827"/>
      <c r="C921" s="827"/>
      <c r="D921" s="827"/>
      <c r="E921" s="827"/>
      <c r="F921" s="827"/>
      <c r="G921" s="827"/>
      <c r="H921" s="827"/>
    </row>
    <row r="922" spans="1:8">
      <c r="A922" s="827"/>
      <c r="B922" s="827"/>
      <c r="C922" s="827"/>
      <c r="D922" s="827"/>
      <c r="E922" s="827"/>
      <c r="F922" s="827"/>
      <c r="G922" s="827"/>
      <c r="H922" s="827"/>
    </row>
    <row r="923" spans="1:8">
      <c r="A923" s="827"/>
      <c r="B923" s="827"/>
      <c r="C923" s="827"/>
      <c r="D923" s="827"/>
      <c r="E923" s="827"/>
      <c r="F923" s="827"/>
      <c r="G923" s="827"/>
      <c r="H923" s="827"/>
    </row>
    <row r="924" spans="1:8">
      <c r="A924" s="827"/>
      <c r="B924" s="827"/>
      <c r="C924" s="827"/>
      <c r="D924" s="827"/>
      <c r="E924" s="827"/>
      <c r="F924" s="827"/>
      <c r="G924" s="827"/>
      <c r="H924" s="827"/>
    </row>
    <row r="925" spans="1:8">
      <c r="A925" s="827"/>
      <c r="B925" s="827"/>
      <c r="C925" s="827"/>
      <c r="D925" s="827"/>
      <c r="E925" s="827"/>
      <c r="F925" s="827"/>
      <c r="G925" s="827"/>
      <c r="H925" s="827"/>
    </row>
    <row r="926" spans="1:8">
      <c r="A926" s="827"/>
      <c r="B926" s="827"/>
      <c r="C926" s="827"/>
      <c r="D926" s="827"/>
      <c r="E926" s="827"/>
      <c r="F926" s="827"/>
      <c r="G926" s="827"/>
      <c r="H926" s="827"/>
    </row>
    <row r="927" spans="1:8">
      <c r="A927" s="827"/>
      <c r="B927" s="827"/>
      <c r="C927" s="827"/>
      <c r="D927" s="827"/>
      <c r="E927" s="827"/>
      <c r="F927" s="827"/>
      <c r="G927" s="827"/>
      <c r="H927" s="827"/>
    </row>
    <row r="928" spans="1:8">
      <c r="A928" s="827"/>
      <c r="B928" s="827"/>
      <c r="C928" s="827"/>
      <c r="D928" s="827"/>
      <c r="E928" s="827"/>
      <c r="F928" s="827"/>
      <c r="G928" s="827"/>
      <c r="H928" s="827"/>
    </row>
    <row r="929" spans="1:8">
      <c r="A929" s="827"/>
      <c r="B929" s="827"/>
      <c r="C929" s="827"/>
      <c r="D929" s="827"/>
      <c r="E929" s="827"/>
      <c r="F929" s="827"/>
      <c r="G929" s="827"/>
      <c r="H929" s="827"/>
    </row>
    <row r="930" spans="1:8">
      <c r="A930" s="827"/>
      <c r="B930" s="827"/>
      <c r="C930" s="827"/>
      <c r="D930" s="827"/>
      <c r="E930" s="827"/>
      <c r="F930" s="827"/>
      <c r="G930" s="827"/>
      <c r="H930" s="827"/>
    </row>
    <row r="931" spans="1:8">
      <c r="A931" s="827"/>
      <c r="B931" s="827"/>
      <c r="C931" s="827"/>
      <c r="D931" s="827"/>
      <c r="E931" s="827"/>
      <c r="F931" s="827"/>
      <c r="G931" s="827"/>
      <c r="H931" s="827"/>
    </row>
    <row r="932" spans="1:8">
      <c r="A932" s="827"/>
      <c r="B932" s="827"/>
      <c r="C932" s="827"/>
      <c r="D932" s="827"/>
      <c r="E932" s="827"/>
      <c r="F932" s="827"/>
      <c r="G932" s="827"/>
      <c r="H932" s="827"/>
    </row>
    <row r="933" spans="1:8">
      <c r="A933" s="827"/>
      <c r="B933" s="827"/>
      <c r="C933" s="827"/>
      <c r="D933" s="827"/>
      <c r="E933" s="827"/>
      <c r="F933" s="827"/>
      <c r="G933" s="827"/>
      <c r="H933" s="827"/>
    </row>
    <row r="934" spans="1:8">
      <c r="A934" s="827"/>
      <c r="B934" s="827"/>
      <c r="C934" s="827"/>
      <c r="D934" s="827"/>
      <c r="E934" s="827"/>
      <c r="F934" s="827"/>
      <c r="G934" s="827"/>
      <c r="H934" s="827"/>
    </row>
    <row r="935" spans="1:8">
      <c r="A935" s="827"/>
      <c r="B935" s="827"/>
      <c r="C935" s="827"/>
      <c r="D935" s="827"/>
      <c r="E935" s="827"/>
      <c r="F935" s="827"/>
      <c r="G935" s="827"/>
      <c r="H935" s="827"/>
    </row>
    <row r="936" spans="1:8">
      <c r="A936" s="827"/>
      <c r="B936" s="827"/>
      <c r="C936" s="827"/>
      <c r="D936" s="827"/>
      <c r="E936" s="827"/>
      <c r="F936" s="827"/>
      <c r="G936" s="827"/>
      <c r="H936" s="827"/>
    </row>
    <row r="937" spans="1:8">
      <c r="A937" s="827"/>
      <c r="B937" s="827"/>
      <c r="C937" s="827"/>
      <c r="D937" s="827"/>
      <c r="E937" s="827"/>
      <c r="F937" s="827"/>
      <c r="G937" s="827"/>
      <c r="H937" s="827"/>
    </row>
    <row r="938" spans="1:8">
      <c r="A938" s="827"/>
      <c r="B938" s="827"/>
      <c r="C938" s="827"/>
      <c r="D938" s="827"/>
      <c r="E938" s="827"/>
      <c r="F938" s="827"/>
      <c r="G938" s="827"/>
      <c r="H938" s="827"/>
    </row>
    <row r="939" spans="1:8">
      <c r="A939" s="827"/>
      <c r="B939" s="827"/>
      <c r="C939" s="827"/>
      <c r="D939" s="827"/>
      <c r="E939" s="827"/>
      <c r="F939" s="827"/>
      <c r="G939" s="827"/>
      <c r="H939" s="827"/>
    </row>
    <row r="940" spans="1:8">
      <c r="A940" s="827"/>
      <c r="B940" s="827"/>
      <c r="C940" s="827"/>
      <c r="D940" s="827"/>
      <c r="E940" s="827"/>
      <c r="F940" s="827"/>
      <c r="G940" s="827"/>
      <c r="H940" s="827"/>
    </row>
    <row r="941" spans="1:8">
      <c r="A941" s="827"/>
      <c r="B941" s="827"/>
      <c r="C941" s="827"/>
      <c r="D941" s="827"/>
      <c r="E941" s="827"/>
      <c r="F941" s="827"/>
      <c r="G941" s="827"/>
      <c r="H941" s="827"/>
    </row>
    <row r="942" spans="1:8">
      <c r="A942" s="827"/>
      <c r="B942" s="827"/>
      <c r="C942" s="827"/>
      <c r="D942" s="827"/>
      <c r="E942" s="827"/>
      <c r="F942" s="827"/>
      <c r="G942" s="827"/>
      <c r="H942" s="827"/>
    </row>
    <row r="943" spans="1:8">
      <c r="A943" s="827"/>
      <c r="B943" s="827"/>
      <c r="C943" s="827"/>
      <c r="D943" s="827"/>
      <c r="E943" s="827"/>
      <c r="F943" s="827"/>
      <c r="G943" s="827"/>
      <c r="H943" s="827"/>
    </row>
    <row r="944" spans="1:8">
      <c r="A944" s="827"/>
      <c r="B944" s="827"/>
      <c r="C944" s="827"/>
      <c r="D944" s="827"/>
      <c r="E944" s="827"/>
      <c r="F944" s="827"/>
      <c r="G944" s="827"/>
      <c r="H944" s="827"/>
    </row>
    <row r="945" spans="1:8">
      <c r="A945" s="827"/>
      <c r="B945" s="827"/>
      <c r="C945" s="827"/>
      <c r="D945" s="827"/>
      <c r="E945" s="827"/>
      <c r="F945" s="827"/>
      <c r="G945" s="827"/>
      <c r="H945" s="827"/>
    </row>
    <row r="946" spans="1:8">
      <c r="A946" s="827"/>
      <c r="B946" s="827"/>
      <c r="C946" s="827"/>
      <c r="D946" s="827"/>
      <c r="E946" s="827"/>
      <c r="F946" s="827"/>
      <c r="G946" s="827"/>
      <c r="H946" s="827"/>
    </row>
    <row r="947" spans="1:8">
      <c r="A947" s="827"/>
      <c r="B947" s="827"/>
      <c r="C947" s="827"/>
      <c r="D947" s="827"/>
      <c r="E947" s="827"/>
      <c r="F947" s="827"/>
      <c r="G947" s="827"/>
      <c r="H947" s="827"/>
    </row>
    <row r="948" spans="1:8">
      <c r="A948" s="827"/>
      <c r="B948" s="827"/>
      <c r="C948" s="827"/>
      <c r="D948" s="827"/>
      <c r="E948" s="827"/>
      <c r="F948" s="827"/>
      <c r="G948" s="827"/>
      <c r="H948" s="827"/>
    </row>
    <row r="949" spans="1:8">
      <c r="A949" s="827"/>
      <c r="B949" s="827"/>
      <c r="C949" s="827"/>
      <c r="D949" s="827"/>
      <c r="E949" s="827"/>
      <c r="F949" s="827"/>
      <c r="G949" s="827"/>
      <c r="H949" s="827"/>
    </row>
    <row r="950" spans="1:8">
      <c r="A950" s="827"/>
      <c r="B950" s="827"/>
      <c r="C950" s="827"/>
      <c r="D950" s="827"/>
      <c r="E950" s="827"/>
      <c r="F950" s="827"/>
      <c r="G950" s="827"/>
      <c r="H950" s="827"/>
    </row>
    <row r="951" spans="1:8">
      <c r="A951" s="827"/>
      <c r="B951" s="827"/>
      <c r="C951" s="827"/>
      <c r="D951" s="827"/>
      <c r="E951" s="827"/>
      <c r="F951" s="827"/>
      <c r="G951" s="827"/>
      <c r="H951" s="827"/>
    </row>
    <row r="952" spans="1:8">
      <c r="A952" s="827"/>
      <c r="B952" s="827"/>
      <c r="C952" s="827"/>
      <c r="D952" s="827"/>
      <c r="E952" s="827"/>
      <c r="F952" s="827"/>
      <c r="G952" s="827"/>
      <c r="H952" s="827"/>
    </row>
    <row r="953" spans="1:8">
      <c r="A953" s="827"/>
      <c r="B953" s="827"/>
      <c r="C953" s="827"/>
      <c r="D953" s="827"/>
      <c r="E953" s="827"/>
      <c r="F953" s="827"/>
      <c r="G953" s="827"/>
      <c r="H953" s="827"/>
    </row>
    <row r="954" spans="1:8">
      <c r="A954" s="827"/>
      <c r="B954" s="827"/>
      <c r="C954" s="827"/>
      <c r="D954" s="827"/>
      <c r="E954" s="827"/>
      <c r="F954" s="827"/>
      <c r="G954" s="827"/>
      <c r="H954" s="827"/>
    </row>
    <row r="955" spans="1:8">
      <c r="A955" s="827"/>
      <c r="B955" s="827"/>
      <c r="C955" s="827"/>
      <c r="D955" s="827"/>
      <c r="E955" s="827"/>
      <c r="F955" s="827"/>
      <c r="G955" s="827"/>
      <c r="H955" s="827"/>
    </row>
    <row r="956" spans="1:8">
      <c r="A956" s="827"/>
      <c r="B956" s="827"/>
      <c r="C956" s="827"/>
      <c r="D956" s="827"/>
      <c r="E956" s="827"/>
      <c r="F956" s="827"/>
      <c r="G956" s="827"/>
      <c r="H956" s="827"/>
    </row>
    <row r="957" spans="1:8">
      <c r="A957" s="827"/>
      <c r="B957" s="827"/>
      <c r="C957" s="827"/>
      <c r="D957" s="827"/>
      <c r="E957" s="827"/>
      <c r="F957" s="827"/>
      <c r="G957" s="827"/>
      <c r="H957" s="827"/>
    </row>
    <row r="958" spans="1:8">
      <c r="A958" s="827"/>
      <c r="B958" s="827"/>
      <c r="C958" s="827"/>
      <c r="D958" s="827"/>
      <c r="E958" s="827"/>
      <c r="F958" s="827"/>
      <c r="G958" s="827"/>
      <c r="H958" s="827"/>
    </row>
    <row r="959" spans="1:8">
      <c r="A959" s="827"/>
      <c r="B959" s="827"/>
      <c r="C959" s="827"/>
      <c r="D959" s="827"/>
      <c r="E959" s="827"/>
      <c r="F959" s="827"/>
      <c r="G959" s="827"/>
      <c r="H959" s="827"/>
    </row>
    <row r="960" spans="1:8">
      <c r="A960" s="827"/>
      <c r="B960" s="827"/>
      <c r="C960" s="827"/>
      <c r="D960" s="827"/>
      <c r="E960" s="827"/>
      <c r="F960" s="827"/>
      <c r="G960" s="827"/>
      <c r="H960" s="827"/>
    </row>
    <row r="961" spans="1:8">
      <c r="A961" s="827"/>
      <c r="B961" s="827"/>
      <c r="C961" s="827"/>
      <c r="D961" s="827"/>
      <c r="E961" s="827"/>
      <c r="F961" s="827"/>
      <c r="G961" s="827"/>
      <c r="H961" s="827"/>
    </row>
    <row r="962" spans="1:8">
      <c r="A962" s="827"/>
      <c r="B962" s="827"/>
      <c r="C962" s="827"/>
      <c r="D962" s="827"/>
      <c r="E962" s="827"/>
      <c r="F962" s="827"/>
      <c r="G962" s="827"/>
      <c r="H962" s="827"/>
    </row>
    <row r="963" spans="1:8">
      <c r="A963" s="827"/>
      <c r="B963" s="827"/>
      <c r="C963" s="827"/>
      <c r="D963" s="827"/>
      <c r="E963" s="827"/>
      <c r="F963" s="827"/>
      <c r="G963" s="827"/>
      <c r="H963" s="827"/>
    </row>
    <row r="964" spans="1:8">
      <c r="A964" s="827"/>
      <c r="B964" s="827"/>
      <c r="C964" s="827"/>
      <c r="D964" s="827"/>
      <c r="E964" s="827"/>
      <c r="F964" s="827"/>
      <c r="G964" s="827"/>
      <c r="H964" s="827"/>
    </row>
    <row r="965" spans="1:8">
      <c r="A965" s="827"/>
      <c r="B965" s="827"/>
      <c r="C965" s="827"/>
      <c r="D965" s="827"/>
      <c r="E965" s="827"/>
      <c r="F965" s="827"/>
      <c r="G965" s="827"/>
      <c r="H965" s="827"/>
    </row>
    <row r="966" spans="1:8">
      <c r="A966" s="827"/>
      <c r="B966" s="827"/>
      <c r="C966" s="827"/>
      <c r="D966" s="827"/>
      <c r="E966" s="827"/>
      <c r="F966" s="827"/>
      <c r="G966" s="827"/>
      <c r="H966" s="827"/>
    </row>
    <row r="967" spans="1:8">
      <c r="A967" s="827"/>
      <c r="B967" s="827"/>
      <c r="C967" s="827"/>
      <c r="D967" s="827"/>
      <c r="E967" s="827"/>
      <c r="F967" s="827"/>
      <c r="G967" s="827"/>
      <c r="H967" s="827"/>
    </row>
    <row r="968" spans="1:8">
      <c r="A968" s="827"/>
      <c r="B968" s="827"/>
      <c r="C968" s="827"/>
      <c r="D968" s="827"/>
      <c r="E968" s="827"/>
      <c r="F968" s="827"/>
      <c r="G968" s="827"/>
      <c r="H968" s="827"/>
    </row>
    <row r="969" spans="1:8">
      <c r="A969" s="827"/>
      <c r="B969" s="827"/>
      <c r="C969" s="827"/>
      <c r="D969" s="827"/>
      <c r="E969" s="827"/>
      <c r="F969" s="827"/>
      <c r="G969" s="827"/>
      <c r="H969" s="827"/>
    </row>
    <row r="970" spans="1:8">
      <c r="A970" s="827"/>
      <c r="B970" s="827"/>
      <c r="C970" s="827"/>
      <c r="D970" s="827"/>
      <c r="E970" s="827"/>
      <c r="F970" s="827"/>
      <c r="G970" s="827"/>
      <c r="H970" s="827"/>
    </row>
    <row r="971" spans="1:8">
      <c r="A971" s="827"/>
      <c r="B971" s="827"/>
      <c r="C971" s="827"/>
      <c r="D971" s="827"/>
      <c r="E971" s="827"/>
      <c r="F971" s="827"/>
      <c r="G971" s="827"/>
      <c r="H971" s="827"/>
    </row>
    <row r="972" spans="1:8">
      <c r="A972" s="827"/>
      <c r="B972" s="827"/>
      <c r="C972" s="827"/>
      <c r="D972" s="827"/>
      <c r="E972" s="827"/>
      <c r="F972" s="827"/>
      <c r="G972" s="827"/>
      <c r="H972" s="827"/>
    </row>
    <row r="973" spans="1:8">
      <c r="A973" s="827"/>
      <c r="B973" s="827"/>
      <c r="C973" s="827"/>
      <c r="D973" s="827"/>
      <c r="E973" s="827"/>
      <c r="F973" s="827"/>
      <c r="G973" s="827"/>
      <c r="H973" s="827"/>
    </row>
    <row r="974" spans="1:8">
      <c r="A974" s="827"/>
      <c r="B974" s="827"/>
      <c r="C974" s="827"/>
      <c r="D974" s="827"/>
      <c r="E974" s="827"/>
      <c r="F974" s="827"/>
      <c r="G974" s="827"/>
      <c r="H974" s="827"/>
    </row>
    <row r="975" spans="1:8">
      <c r="A975" s="827"/>
      <c r="B975" s="827"/>
      <c r="C975" s="827"/>
      <c r="D975" s="827"/>
      <c r="E975" s="827"/>
      <c r="F975" s="827"/>
      <c r="G975" s="827"/>
      <c r="H975" s="827"/>
    </row>
    <row r="976" spans="1:8">
      <c r="A976" s="827"/>
      <c r="B976" s="827"/>
      <c r="C976" s="827"/>
      <c r="D976" s="827"/>
      <c r="E976" s="827"/>
      <c r="F976" s="827"/>
      <c r="G976" s="827"/>
      <c r="H976" s="827"/>
    </row>
    <row r="977" spans="1:8">
      <c r="A977" s="827"/>
      <c r="B977" s="827"/>
      <c r="C977" s="827"/>
      <c r="D977" s="827"/>
      <c r="E977" s="827"/>
      <c r="F977" s="827"/>
      <c r="G977" s="827"/>
      <c r="H977" s="827"/>
    </row>
    <row r="978" spans="1:8">
      <c r="A978" s="827"/>
      <c r="B978" s="827"/>
      <c r="C978" s="827"/>
      <c r="D978" s="827"/>
      <c r="E978" s="827"/>
      <c r="F978" s="827"/>
      <c r="G978" s="827"/>
      <c r="H978" s="827"/>
    </row>
    <row r="979" spans="1:8">
      <c r="A979" s="827"/>
      <c r="B979" s="827"/>
      <c r="C979" s="827"/>
      <c r="D979" s="827"/>
      <c r="E979" s="827"/>
      <c r="F979" s="827"/>
      <c r="G979" s="827"/>
      <c r="H979" s="827"/>
    </row>
    <row r="980" spans="1:8">
      <c r="A980" s="827"/>
      <c r="B980" s="827"/>
      <c r="C980" s="827"/>
      <c r="D980" s="827"/>
      <c r="E980" s="827"/>
      <c r="F980" s="827"/>
      <c r="G980" s="827"/>
      <c r="H980" s="827"/>
    </row>
    <row r="981" spans="1:8">
      <c r="A981" s="827"/>
      <c r="B981" s="827"/>
      <c r="C981" s="827"/>
      <c r="D981" s="827"/>
      <c r="E981" s="827"/>
      <c r="F981" s="827"/>
      <c r="G981" s="827"/>
      <c r="H981" s="827"/>
    </row>
    <row r="982" spans="1:8">
      <c r="A982" s="827"/>
      <c r="B982" s="827"/>
      <c r="C982" s="827"/>
      <c r="D982" s="827"/>
      <c r="E982" s="827"/>
      <c r="F982" s="827"/>
      <c r="G982" s="827"/>
      <c r="H982" s="827"/>
    </row>
    <row r="983" spans="1:8">
      <c r="A983" s="827"/>
      <c r="B983" s="827"/>
      <c r="C983" s="827"/>
      <c r="D983" s="827"/>
      <c r="E983" s="827"/>
      <c r="F983" s="827"/>
      <c r="G983" s="827"/>
      <c r="H983" s="827"/>
    </row>
    <row r="984" spans="1:8">
      <c r="A984" s="827"/>
      <c r="B984" s="827"/>
      <c r="C984" s="827"/>
      <c r="D984" s="827"/>
      <c r="E984" s="827"/>
      <c r="F984" s="827"/>
      <c r="G984" s="827"/>
      <c r="H984" s="827"/>
    </row>
    <row r="985" spans="1:8">
      <c r="A985" s="827"/>
      <c r="B985" s="827"/>
      <c r="C985" s="827"/>
      <c r="D985" s="827"/>
      <c r="E985" s="827"/>
      <c r="F985" s="827"/>
      <c r="G985" s="827"/>
      <c r="H985" s="827"/>
    </row>
    <row r="986" spans="1:8">
      <c r="A986" s="827"/>
      <c r="B986" s="827"/>
      <c r="C986" s="827"/>
      <c r="D986" s="827"/>
      <c r="E986" s="827"/>
      <c r="F986" s="827"/>
      <c r="G986" s="827"/>
      <c r="H986" s="827"/>
    </row>
    <row r="987" spans="1:8">
      <c r="A987" s="827"/>
      <c r="B987" s="827"/>
      <c r="C987" s="827"/>
      <c r="D987" s="827"/>
      <c r="E987" s="827"/>
      <c r="F987" s="827"/>
      <c r="G987" s="827"/>
      <c r="H987" s="827"/>
    </row>
    <row r="988" spans="1:8">
      <c r="A988" s="827"/>
      <c r="B988" s="827"/>
      <c r="C988" s="827"/>
      <c r="D988" s="827"/>
      <c r="E988" s="827"/>
      <c r="F988" s="827"/>
      <c r="G988" s="827"/>
      <c r="H988" s="827"/>
    </row>
    <row r="989" spans="1:8">
      <c r="A989" s="827"/>
      <c r="B989" s="827"/>
      <c r="C989" s="827"/>
      <c r="D989" s="827"/>
      <c r="E989" s="827"/>
      <c r="F989" s="827"/>
      <c r="G989" s="827"/>
      <c r="H989" s="827"/>
    </row>
    <row r="990" spans="1:8">
      <c r="A990" s="827"/>
      <c r="B990" s="827"/>
      <c r="C990" s="827"/>
      <c r="D990" s="827"/>
      <c r="E990" s="827"/>
      <c r="F990" s="827"/>
      <c r="G990" s="827"/>
      <c r="H990" s="827"/>
    </row>
    <row r="991" spans="1:8">
      <c r="A991" s="827"/>
      <c r="B991" s="827"/>
      <c r="C991" s="827"/>
      <c r="D991" s="827"/>
      <c r="E991" s="827"/>
      <c r="F991" s="827"/>
      <c r="G991" s="827"/>
      <c r="H991" s="827"/>
    </row>
    <row r="992" spans="1:8">
      <c r="A992" s="827"/>
      <c r="B992" s="827"/>
      <c r="C992" s="827"/>
      <c r="D992" s="827"/>
      <c r="E992" s="827"/>
      <c r="F992" s="827"/>
      <c r="G992" s="827"/>
      <c r="H992" s="827"/>
    </row>
    <row r="993" spans="1:8">
      <c r="A993" s="827"/>
      <c r="B993" s="827"/>
      <c r="C993" s="827"/>
      <c r="D993" s="827"/>
      <c r="E993" s="827"/>
      <c r="F993" s="827"/>
      <c r="G993" s="827"/>
      <c r="H993" s="827"/>
    </row>
    <row r="994" spans="1:8">
      <c r="A994" s="827"/>
      <c r="B994" s="827"/>
      <c r="C994" s="827"/>
      <c r="D994" s="827"/>
      <c r="E994" s="827"/>
      <c r="F994" s="827"/>
      <c r="G994" s="827"/>
      <c r="H994" s="827"/>
    </row>
    <row r="995" spans="1:8">
      <c r="A995" s="827"/>
      <c r="B995" s="827"/>
      <c r="C995" s="827"/>
      <c r="D995" s="827"/>
      <c r="E995" s="827"/>
      <c r="F995" s="827"/>
      <c r="G995" s="827"/>
      <c r="H995" s="827"/>
    </row>
  </sheetData>
  <mergeCells count="3">
    <mergeCell ref="A2:H2"/>
    <mergeCell ref="A4:A5"/>
    <mergeCell ref="B4:H4"/>
  </mergeCells>
  <hyperlinks>
    <hyperlink ref="A24" r:id="rId1"/>
    <hyperlink ref="A25" r:id="rId2"/>
    <hyperlink ref="A1" location="Índice!A1" display="Voltar ao índice"/>
  </hyperlinks>
  <pageMargins left="0.78740157480314965" right="0.78740157480314965" top="1.1811023622047245" bottom="0.78740157480314965" header="0" footer="0"/>
  <pageSetup paperSize="9" orientation="portrait" horizontalDpi="1200" verticalDpi="1200" r:id="rId3"/>
  <headerFooter alignWithMargins="0"/>
</worksheet>
</file>

<file path=xl/worksheets/sheet91.xml><?xml version="1.0" encoding="utf-8"?>
<worksheet xmlns="http://schemas.openxmlformats.org/spreadsheetml/2006/main" xmlns:r="http://schemas.openxmlformats.org/officeDocument/2006/relationships">
  <dimension ref="A1:N947"/>
  <sheetViews>
    <sheetView workbookViewId="0"/>
  </sheetViews>
  <sheetFormatPr defaultRowHeight="12.75"/>
  <cols>
    <col min="1" max="1" width="22.5703125" style="812" customWidth="1"/>
    <col min="2" max="2" width="10" style="812" customWidth="1"/>
    <col min="3" max="4" width="8.28515625" style="812" customWidth="1"/>
    <col min="5" max="5" width="11" style="812" customWidth="1"/>
    <col min="6" max="6" width="8.5703125" style="812" customWidth="1"/>
    <col min="7" max="7" width="8" style="812" customWidth="1"/>
    <col min="8" max="8" width="10" style="812" customWidth="1"/>
    <col min="9" max="9" width="4.85546875" style="1065" customWidth="1"/>
    <col min="10" max="14" width="9.140625" style="1065"/>
    <col min="15" max="256" width="9.140625" style="812"/>
    <col min="257" max="257" width="22.5703125" style="812" customWidth="1"/>
    <col min="258" max="258" width="10" style="812" customWidth="1"/>
    <col min="259" max="260" width="8.28515625" style="812" customWidth="1"/>
    <col min="261" max="261" width="11" style="812" customWidth="1"/>
    <col min="262" max="262" width="8.5703125" style="812" customWidth="1"/>
    <col min="263" max="263" width="8" style="812" customWidth="1"/>
    <col min="264" max="264" width="10" style="812" customWidth="1"/>
    <col min="265" max="265" width="4.85546875" style="812" customWidth="1"/>
    <col min="266" max="512" width="9.140625" style="812"/>
    <col min="513" max="513" width="22.5703125" style="812" customWidth="1"/>
    <col min="514" max="514" width="10" style="812" customWidth="1"/>
    <col min="515" max="516" width="8.28515625" style="812" customWidth="1"/>
    <col min="517" max="517" width="11" style="812" customWidth="1"/>
    <col min="518" max="518" width="8.5703125" style="812" customWidth="1"/>
    <col min="519" max="519" width="8" style="812" customWidth="1"/>
    <col min="520" max="520" width="10" style="812" customWidth="1"/>
    <col min="521" max="521" width="4.85546875" style="812" customWidth="1"/>
    <col min="522" max="768" width="9.140625" style="812"/>
    <col min="769" max="769" width="22.5703125" style="812" customWidth="1"/>
    <col min="770" max="770" width="10" style="812" customWidth="1"/>
    <col min="771" max="772" width="8.28515625" style="812" customWidth="1"/>
    <col min="773" max="773" width="11" style="812" customWidth="1"/>
    <col min="774" max="774" width="8.5703125" style="812" customWidth="1"/>
    <col min="775" max="775" width="8" style="812" customWidth="1"/>
    <col min="776" max="776" width="10" style="812" customWidth="1"/>
    <col min="777" max="777" width="4.85546875" style="812" customWidth="1"/>
    <col min="778" max="1024" width="9.140625" style="812"/>
    <col min="1025" max="1025" width="22.5703125" style="812" customWidth="1"/>
    <col min="1026" max="1026" width="10" style="812" customWidth="1"/>
    <col min="1027" max="1028" width="8.28515625" style="812" customWidth="1"/>
    <col min="1029" max="1029" width="11" style="812" customWidth="1"/>
    <col min="1030" max="1030" width="8.5703125" style="812" customWidth="1"/>
    <col min="1031" max="1031" width="8" style="812" customWidth="1"/>
    <col min="1032" max="1032" width="10" style="812" customWidth="1"/>
    <col min="1033" max="1033" width="4.85546875" style="812" customWidth="1"/>
    <col min="1034" max="1280" width="9.140625" style="812"/>
    <col min="1281" max="1281" width="22.5703125" style="812" customWidth="1"/>
    <col min="1282" max="1282" width="10" style="812" customWidth="1"/>
    <col min="1283" max="1284" width="8.28515625" style="812" customWidth="1"/>
    <col min="1285" max="1285" width="11" style="812" customWidth="1"/>
    <col min="1286" max="1286" width="8.5703125" style="812" customWidth="1"/>
    <col min="1287" max="1287" width="8" style="812" customWidth="1"/>
    <col min="1288" max="1288" width="10" style="812" customWidth="1"/>
    <col min="1289" max="1289" width="4.85546875" style="812" customWidth="1"/>
    <col min="1290" max="1536" width="9.140625" style="812"/>
    <col min="1537" max="1537" width="22.5703125" style="812" customWidth="1"/>
    <col min="1538" max="1538" width="10" style="812" customWidth="1"/>
    <col min="1539" max="1540" width="8.28515625" style="812" customWidth="1"/>
    <col min="1541" max="1541" width="11" style="812" customWidth="1"/>
    <col min="1542" max="1542" width="8.5703125" style="812" customWidth="1"/>
    <col min="1543" max="1543" width="8" style="812" customWidth="1"/>
    <col min="1544" max="1544" width="10" style="812" customWidth="1"/>
    <col min="1545" max="1545" width="4.85546875" style="812" customWidth="1"/>
    <col min="1546" max="1792" width="9.140625" style="812"/>
    <col min="1793" max="1793" width="22.5703125" style="812" customWidth="1"/>
    <col min="1794" max="1794" width="10" style="812" customWidth="1"/>
    <col min="1795" max="1796" width="8.28515625" style="812" customWidth="1"/>
    <col min="1797" max="1797" width="11" style="812" customWidth="1"/>
    <col min="1798" max="1798" width="8.5703125" style="812" customWidth="1"/>
    <col min="1799" max="1799" width="8" style="812" customWidth="1"/>
    <col min="1800" max="1800" width="10" style="812" customWidth="1"/>
    <col min="1801" max="1801" width="4.85546875" style="812" customWidth="1"/>
    <col min="1802" max="2048" width="9.140625" style="812"/>
    <col min="2049" max="2049" width="22.5703125" style="812" customWidth="1"/>
    <col min="2050" max="2050" width="10" style="812" customWidth="1"/>
    <col min="2051" max="2052" width="8.28515625" style="812" customWidth="1"/>
    <col min="2053" max="2053" width="11" style="812" customWidth="1"/>
    <col min="2054" max="2054" width="8.5703125" style="812" customWidth="1"/>
    <col min="2055" max="2055" width="8" style="812" customWidth="1"/>
    <col min="2056" max="2056" width="10" style="812" customWidth="1"/>
    <col min="2057" max="2057" width="4.85546875" style="812" customWidth="1"/>
    <col min="2058" max="2304" width="9.140625" style="812"/>
    <col min="2305" max="2305" width="22.5703125" style="812" customWidth="1"/>
    <col min="2306" max="2306" width="10" style="812" customWidth="1"/>
    <col min="2307" max="2308" width="8.28515625" style="812" customWidth="1"/>
    <col min="2309" max="2309" width="11" style="812" customWidth="1"/>
    <col min="2310" max="2310" width="8.5703125" style="812" customWidth="1"/>
    <col min="2311" max="2311" width="8" style="812" customWidth="1"/>
    <col min="2312" max="2312" width="10" style="812" customWidth="1"/>
    <col min="2313" max="2313" width="4.85546875" style="812" customWidth="1"/>
    <col min="2314" max="2560" width="9.140625" style="812"/>
    <col min="2561" max="2561" width="22.5703125" style="812" customWidth="1"/>
    <col min="2562" max="2562" width="10" style="812" customWidth="1"/>
    <col min="2563" max="2564" width="8.28515625" style="812" customWidth="1"/>
    <col min="2565" max="2565" width="11" style="812" customWidth="1"/>
    <col min="2566" max="2566" width="8.5703125" style="812" customWidth="1"/>
    <col min="2567" max="2567" width="8" style="812" customWidth="1"/>
    <col min="2568" max="2568" width="10" style="812" customWidth="1"/>
    <col min="2569" max="2569" width="4.85546875" style="812" customWidth="1"/>
    <col min="2570" max="2816" width="9.140625" style="812"/>
    <col min="2817" max="2817" width="22.5703125" style="812" customWidth="1"/>
    <col min="2818" max="2818" width="10" style="812" customWidth="1"/>
    <col min="2819" max="2820" width="8.28515625" style="812" customWidth="1"/>
    <col min="2821" max="2821" width="11" style="812" customWidth="1"/>
    <col min="2822" max="2822" width="8.5703125" style="812" customWidth="1"/>
    <col min="2823" max="2823" width="8" style="812" customWidth="1"/>
    <col min="2824" max="2824" width="10" style="812" customWidth="1"/>
    <col min="2825" max="2825" width="4.85546875" style="812" customWidth="1"/>
    <col min="2826" max="3072" width="9.140625" style="812"/>
    <col min="3073" max="3073" width="22.5703125" style="812" customWidth="1"/>
    <col min="3074" max="3074" width="10" style="812" customWidth="1"/>
    <col min="3075" max="3076" width="8.28515625" style="812" customWidth="1"/>
    <col min="3077" max="3077" width="11" style="812" customWidth="1"/>
    <col min="3078" max="3078" width="8.5703125" style="812" customWidth="1"/>
    <col min="3079" max="3079" width="8" style="812" customWidth="1"/>
    <col min="3080" max="3080" width="10" style="812" customWidth="1"/>
    <col min="3081" max="3081" width="4.85546875" style="812" customWidth="1"/>
    <col min="3082" max="3328" width="9.140625" style="812"/>
    <col min="3329" max="3329" width="22.5703125" style="812" customWidth="1"/>
    <col min="3330" max="3330" width="10" style="812" customWidth="1"/>
    <col min="3331" max="3332" width="8.28515625" style="812" customWidth="1"/>
    <col min="3333" max="3333" width="11" style="812" customWidth="1"/>
    <col min="3334" max="3334" width="8.5703125" style="812" customWidth="1"/>
    <col min="3335" max="3335" width="8" style="812" customWidth="1"/>
    <col min="3336" max="3336" width="10" style="812" customWidth="1"/>
    <col min="3337" max="3337" width="4.85546875" style="812" customWidth="1"/>
    <col min="3338" max="3584" width="9.140625" style="812"/>
    <col min="3585" max="3585" width="22.5703125" style="812" customWidth="1"/>
    <col min="3586" max="3586" width="10" style="812" customWidth="1"/>
    <col min="3587" max="3588" width="8.28515625" style="812" customWidth="1"/>
    <col min="3589" max="3589" width="11" style="812" customWidth="1"/>
    <col min="3590" max="3590" width="8.5703125" style="812" customWidth="1"/>
    <col min="3591" max="3591" width="8" style="812" customWidth="1"/>
    <col min="3592" max="3592" width="10" style="812" customWidth="1"/>
    <col min="3593" max="3593" width="4.85546875" style="812" customWidth="1"/>
    <col min="3594" max="3840" width="9.140625" style="812"/>
    <col min="3841" max="3841" width="22.5703125" style="812" customWidth="1"/>
    <col min="3842" max="3842" width="10" style="812" customWidth="1"/>
    <col min="3843" max="3844" width="8.28515625" style="812" customWidth="1"/>
    <col min="3845" max="3845" width="11" style="812" customWidth="1"/>
    <col min="3846" max="3846" width="8.5703125" style="812" customWidth="1"/>
    <col min="3847" max="3847" width="8" style="812" customWidth="1"/>
    <col min="3848" max="3848" width="10" style="812" customWidth="1"/>
    <col min="3849" max="3849" width="4.85546875" style="812" customWidth="1"/>
    <col min="3850" max="4096" width="9.140625" style="812"/>
    <col min="4097" max="4097" width="22.5703125" style="812" customWidth="1"/>
    <col min="4098" max="4098" width="10" style="812" customWidth="1"/>
    <col min="4099" max="4100" width="8.28515625" style="812" customWidth="1"/>
    <col min="4101" max="4101" width="11" style="812" customWidth="1"/>
    <col min="4102" max="4102" width="8.5703125" style="812" customWidth="1"/>
    <col min="4103" max="4103" width="8" style="812" customWidth="1"/>
    <col min="4104" max="4104" width="10" style="812" customWidth="1"/>
    <col min="4105" max="4105" width="4.85546875" style="812" customWidth="1"/>
    <col min="4106" max="4352" width="9.140625" style="812"/>
    <col min="4353" max="4353" width="22.5703125" style="812" customWidth="1"/>
    <col min="4354" max="4354" width="10" style="812" customWidth="1"/>
    <col min="4355" max="4356" width="8.28515625" style="812" customWidth="1"/>
    <col min="4357" max="4357" width="11" style="812" customWidth="1"/>
    <col min="4358" max="4358" width="8.5703125" style="812" customWidth="1"/>
    <col min="4359" max="4359" width="8" style="812" customWidth="1"/>
    <col min="4360" max="4360" width="10" style="812" customWidth="1"/>
    <col min="4361" max="4361" width="4.85546875" style="812" customWidth="1"/>
    <col min="4362" max="4608" width="9.140625" style="812"/>
    <col min="4609" max="4609" width="22.5703125" style="812" customWidth="1"/>
    <col min="4610" max="4610" width="10" style="812" customWidth="1"/>
    <col min="4611" max="4612" width="8.28515625" style="812" customWidth="1"/>
    <col min="4613" max="4613" width="11" style="812" customWidth="1"/>
    <col min="4614" max="4614" width="8.5703125" style="812" customWidth="1"/>
    <col min="4615" max="4615" width="8" style="812" customWidth="1"/>
    <col min="4616" max="4616" width="10" style="812" customWidth="1"/>
    <col min="4617" max="4617" width="4.85546875" style="812" customWidth="1"/>
    <col min="4618" max="4864" width="9.140625" style="812"/>
    <col min="4865" max="4865" width="22.5703125" style="812" customWidth="1"/>
    <col min="4866" max="4866" width="10" style="812" customWidth="1"/>
    <col min="4867" max="4868" width="8.28515625" style="812" customWidth="1"/>
    <col min="4869" max="4869" width="11" style="812" customWidth="1"/>
    <col min="4870" max="4870" width="8.5703125" style="812" customWidth="1"/>
    <col min="4871" max="4871" width="8" style="812" customWidth="1"/>
    <col min="4872" max="4872" width="10" style="812" customWidth="1"/>
    <col min="4873" max="4873" width="4.85546875" style="812" customWidth="1"/>
    <col min="4874" max="5120" width="9.140625" style="812"/>
    <col min="5121" max="5121" width="22.5703125" style="812" customWidth="1"/>
    <col min="5122" max="5122" width="10" style="812" customWidth="1"/>
    <col min="5123" max="5124" width="8.28515625" style="812" customWidth="1"/>
    <col min="5125" max="5125" width="11" style="812" customWidth="1"/>
    <col min="5126" max="5126" width="8.5703125" style="812" customWidth="1"/>
    <col min="5127" max="5127" width="8" style="812" customWidth="1"/>
    <col min="5128" max="5128" width="10" style="812" customWidth="1"/>
    <col min="5129" max="5129" width="4.85546875" style="812" customWidth="1"/>
    <col min="5130" max="5376" width="9.140625" style="812"/>
    <col min="5377" max="5377" width="22.5703125" style="812" customWidth="1"/>
    <col min="5378" max="5378" width="10" style="812" customWidth="1"/>
    <col min="5379" max="5380" width="8.28515625" style="812" customWidth="1"/>
    <col min="5381" max="5381" width="11" style="812" customWidth="1"/>
    <col min="5382" max="5382" width="8.5703125" style="812" customWidth="1"/>
    <col min="5383" max="5383" width="8" style="812" customWidth="1"/>
    <col min="5384" max="5384" width="10" style="812" customWidth="1"/>
    <col min="5385" max="5385" width="4.85546875" style="812" customWidth="1"/>
    <col min="5386" max="5632" width="9.140625" style="812"/>
    <col min="5633" max="5633" width="22.5703125" style="812" customWidth="1"/>
    <col min="5634" max="5634" width="10" style="812" customWidth="1"/>
    <col min="5635" max="5636" width="8.28515625" style="812" customWidth="1"/>
    <col min="5637" max="5637" width="11" style="812" customWidth="1"/>
    <col min="5638" max="5638" width="8.5703125" style="812" customWidth="1"/>
    <col min="5639" max="5639" width="8" style="812" customWidth="1"/>
    <col min="5640" max="5640" width="10" style="812" customWidth="1"/>
    <col min="5641" max="5641" width="4.85546875" style="812" customWidth="1"/>
    <col min="5642" max="5888" width="9.140625" style="812"/>
    <col min="5889" max="5889" width="22.5703125" style="812" customWidth="1"/>
    <col min="5890" max="5890" width="10" style="812" customWidth="1"/>
    <col min="5891" max="5892" width="8.28515625" style="812" customWidth="1"/>
    <col min="5893" max="5893" width="11" style="812" customWidth="1"/>
    <col min="5894" max="5894" width="8.5703125" style="812" customWidth="1"/>
    <col min="5895" max="5895" width="8" style="812" customWidth="1"/>
    <col min="5896" max="5896" width="10" style="812" customWidth="1"/>
    <col min="5897" max="5897" width="4.85546875" style="812" customWidth="1"/>
    <col min="5898" max="6144" width="9.140625" style="812"/>
    <col min="6145" max="6145" width="22.5703125" style="812" customWidth="1"/>
    <col min="6146" max="6146" width="10" style="812" customWidth="1"/>
    <col min="6147" max="6148" width="8.28515625" style="812" customWidth="1"/>
    <col min="6149" max="6149" width="11" style="812" customWidth="1"/>
    <col min="6150" max="6150" width="8.5703125" style="812" customWidth="1"/>
    <col min="6151" max="6151" width="8" style="812" customWidth="1"/>
    <col min="6152" max="6152" width="10" style="812" customWidth="1"/>
    <col min="6153" max="6153" width="4.85546875" style="812" customWidth="1"/>
    <col min="6154" max="6400" width="9.140625" style="812"/>
    <col min="6401" max="6401" width="22.5703125" style="812" customWidth="1"/>
    <col min="6402" max="6402" width="10" style="812" customWidth="1"/>
    <col min="6403" max="6404" width="8.28515625" style="812" customWidth="1"/>
    <col min="6405" max="6405" width="11" style="812" customWidth="1"/>
    <col min="6406" max="6406" width="8.5703125" style="812" customWidth="1"/>
    <col min="6407" max="6407" width="8" style="812" customWidth="1"/>
    <col min="6408" max="6408" width="10" style="812" customWidth="1"/>
    <col min="6409" max="6409" width="4.85546875" style="812" customWidth="1"/>
    <col min="6410" max="6656" width="9.140625" style="812"/>
    <col min="6657" max="6657" width="22.5703125" style="812" customWidth="1"/>
    <col min="6658" max="6658" width="10" style="812" customWidth="1"/>
    <col min="6659" max="6660" width="8.28515625" style="812" customWidth="1"/>
    <col min="6661" max="6661" width="11" style="812" customWidth="1"/>
    <col min="6662" max="6662" width="8.5703125" style="812" customWidth="1"/>
    <col min="6663" max="6663" width="8" style="812" customWidth="1"/>
    <col min="6664" max="6664" width="10" style="812" customWidth="1"/>
    <col min="6665" max="6665" width="4.85546875" style="812" customWidth="1"/>
    <col min="6666" max="6912" width="9.140625" style="812"/>
    <col min="6913" max="6913" width="22.5703125" style="812" customWidth="1"/>
    <col min="6914" max="6914" width="10" style="812" customWidth="1"/>
    <col min="6915" max="6916" width="8.28515625" style="812" customWidth="1"/>
    <col min="6917" max="6917" width="11" style="812" customWidth="1"/>
    <col min="6918" max="6918" width="8.5703125" style="812" customWidth="1"/>
    <col min="6919" max="6919" width="8" style="812" customWidth="1"/>
    <col min="6920" max="6920" width="10" style="812" customWidth="1"/>
    <col min="6921" max="6921" width="4.85546875" style="812" customWidth="1"/>
    <col min="6922" max="7168" width="9.140625" style="812"/>
    <col min="7169" max="7169" width="22.5703125" style="812" customWidth="1"/>
    <col min="7170" max="7170" width="10" style="812" customWidth="1"/>
    <col min="7171" max="7172" width="8.28515625" style="812" customWidth="1"/>
    <col min="7173" max="7173" width="11" style="812" customWidth="1"/>
    <col min="7174" max="7174" width="8.5703125" style="812" customWidth="1"/>
    <col min="7175" max="7175" width="8" style="812" customWidth="1"/>
    <col min="7176" max="7176" width="10" style="812" customWidth="1"/>
    <col min="7177" max="7177" width="4.85546875" style="812" customWidth="1"/>
    <col min="7178" max="7424" width="9.140625" style="812"/>
    <col min="7425" max="7425" width="22.5703125" style="812" customWidth="1"/>
    <col min="7426" max="7426" width="10" style="812" customWidth="1"/>
    <col min="7427" max="7428" width="8.28515625" style="812" customWidth="1"/>
    <col min="7429" max="7429" width="11" style="812" customWidth="1"/>
    <col min="7430" max="7430" width="8.5703125" style="812" customWidth="1"/>
    <col min="7431" max="7431" width="8" style="812" customWidth="1"/>
    <col min="7432" max="7432" width="10" style="812" customWidth="1"/>
    <col min="7433" max="7433" width="4.85546875" style="812" customWidth="1"/>
    <col min="7434" max="7680" width="9.140625" style="812"/>
    <col min="7681" max="7681" width="22.5703125" style="812" customWidth="1"/>
    <col min="7682" max="7682" width="10" style="812" customWidth="1"/>
    <col min="7683" max="7684" width="8.28515625" style="812" customWidth="1"/>
    <col min="7685" max="7685" width="11" style="812" customWidth="1"/>
    <col min="7686" max="7686" width="8.5703125" style="812" customWidth="1"/>
    <col min="7687" max="7687" width="8" style="812" customWidth="1"/>
    <col min="7688" max="7688" width="10" style="812" customWidth="1"/>
    <col min="7689" max="7689" width="4.85546875" style="812" customWidth="1"/>
    <col min="7690" max="7936" width="9.140625" style="812"/>
    <col min="7937" max="7937" width="22.5703125" style="812" customWidth="1"/>
    <col min="7938" max="7938" width="10" style="812" customWidth="1"/>
    <col min="7939" max="7940" width="8.28515625" style="812" customWidth="1"/>
    <col min="7941" max="7941" width="11" style="812" customWidth="1"/>
    <col min="7942" max="7942" width="8.5703125" style="812" customWidth="1"/>
    <col min="7943" max="7943" width="8" style="812" customWidth="1"/>
    <col min="7944" max="7944" width="10" style="812" customWidth="1"/>
    <col min="7945" max="7945" width="4.85546875" style="812" customWidth="1"/>
    <col min="7946" max="8192" width="9.140625" style="812"/>
    <col min="8193" max="8193" width="22.5703125" style="812" customWidth="1"/>
    <col min="8194" max="8194" width="10" style="812" customWidth="1"/>
    <col min="8195" max="8196" width="8.28515625" style="812" customWidth="1"/>
    <col min="8197" max="8197" width="11" style="812" customWidth="1"/>
    <col min="8198" max="8198" width="8.5703125" style="812" customWidth="1"/>
    <col min="8199" max="8199" width="8" style="812" customWidth="1"/>
    <col min="8200" max="8200" width="10" style="812" customWidth="1"/>
    <col min="8201" max="8201" width="4.85546875" style="812" customWidth="1"/>
    <col min="8202" max="8448" width="9.140625" style="812"/>
    <col min="8449" max="8449" width="22.5703125" style="812" customWidth="1"/>
    <col min="8450" max="8450" width="10" style="812" customWidth="1"/>
    <col min="8451" max="8452" width="8.28515625" style="812" customWidth="1"/>
    <col min="8453" max="8453" width="11" style="812" customWidth="1"/>
    <col min="8454" max="8454" width="8.5703125" style="812" customWidth="1"/>
    <col min="8455" max="8455" width="8" style="812" customWidth="1"/>
    <col min="8456" max="8456" width="10" style="812" customWidth="1"/>
    <col min="8457" max="8457" width="4.85546875" style="812" customWidth="1"/>
    <col min="8458" max="8704" width="9.140625" style="812"/>
    <col min="8705" max="8705" width="22.5703125" style="812" customWidth="1"/>
    <col min="8706" max="8706" width="10" style="812" customWidth="1"/>
    <col min="8707" max="8708" width="8.28515625" style="812" customWidth="1"/>
    <col min="8709" max="8709" width="11" style="812" customWidth="1"/>
    <col min="8710" max="8710" width="8.5703125" style="812" customWidth="1"/>
    <col min="8711" max="8711" width="8" style="812" customWidth="1"/>
    <col min="8712" max="8712" width="10" style="812" customWidth="1"/>
    <col min="8713" max="8713" width="4.85546875" style="812" customWidth="1"/>
    <col min="8714" max="8960" width="9.140625" style="812"/>
    <col min="8961" max="8961" width="22.5703125" style="812" customWidth="1"/>
    <col min="8962" max="8962" width="10" style="812" customWidth="1"/>
    <col min="8963" max="8964" width="8.28515625" style="812" customWidth="1"/>
    <col min="8965" max="8965" width="11" style="812" customWidth="1"/>
    <col min="8966" max="8966" width="8.5703125" style="812" customWidth="1"/>
    <col min="8967" max="8967" width="8" style="812" customWidth="1"/>
    <col min="8968" max="8968" width="10" style="812" customWidth="1"/>
    <col min="8969" max="8969" width="4.85546875" style="812" customWidth="1"/>
    <col min="8970" max="9216" width="9.140625" style="812"/>
    <col min="9217" max="9217" width="22.5703125" style="812" customWidth="1"/>
    <col min="9218" max="9218" width="10" style="812" customWidth="1"/>
    <col min="9219" max="9220" width="8.28515625" style="812" customWidth="1"/>
    <col min="9221" max="9221" width="11" style="812" customWidth="1"/>
    <col min="9222" max="9222" width="8.5703125" style="812" customWidth="1"/>
    <col min="9223" max="9223" width="8" style="812" customWidth="1"/>
    <col min="9224" max="9224" width="10" style="812" customWidth="1"/>
    <col min="9225" max="9225" width="4.85546875" style="812" customWidth="1"/>
    <col min="9226" max="9472" width="9.140625" style="812"/>
    <col min="9473" max="9473" width="22.5703125" style="812" customWidth="1"/>
    <col min="9474" max="9474" width="10" style="812" customWidth="1"/>
    <col min="9475" max="9476" width="8.28515625" style="812" customWidth="1"/>
    <col min="9477" max="9477" width="11" style="812" customWidth="1"/>
    <col min="9478" max="9478" width="8.5703125" style="812" customWidth="1"/>
    <col min="9479" max="9479" width="8" style="812" customWidth="1"/>
    <col min="9480" max="9480" width="10" style="812" customWidth="1"/>
    <col min="9481" max="9481" width="4.85546875" style="812" customWidth="1"/>
    <col min="9482" max="9728" width="9.140625" style="812"/>
    <col min="9729" max="9729" width="22.5703125" style="812" customWidth="1"/>
    <col min="9730" max="9730" width="10" style="812" customWidth="1"/>
    <col min="9731" max="9732" width="8.28515625" style="812" customWidth="1"/>
    <col min="9733" max="9733" width="11" style="812" customWidth="1"/>
    <col min="9734" max="9734" width="8.5703125" style="812" customWidth="1"/>
    <col min="9735" max="9735" width="8" style="812" customWidth="1"/>
    <col min="9736" max="9736" width="10" style="812" customWidth="1"/>
    <col min="9737" max="9737" width="4.85546875" style="812" customWidth="1"/>
    <col min="9738" max="9984" width="9.140625" style="812"/>
    <col min="9985" max="9985" width="22.5703125" style="812" customWidth="1"/>
    <col min="9986" max="9986" width="10" style="812" customWidth="1"/>
    <col min="9987" max="9988" width="8.28515625" style="812" customWidth="1"/>
    <col min="9989" max="9989" width="11" style="812" customWidth="1"/>
    <col min="9990" max="9990" width="8.5703125" style="812" customWidth="1"/>
    <col min="9991" max="9991" width="8" style="812" customWidth="1"/>
    <col min="9992" max="9992" width="10" style="812" customWidth="1"/>
    <col min="9993" max="9993" width="4.85546875" style="812" customWidth="1"/>
    <col min="9994" max="10240" width="9.140625" style="812"/>
    <col min="10241" max="10241" width="22.5703125" style="812" customWidth="1"/>
    <col min="10242" max="10242" width="10" style="812" customWidth="1"/>
    <col min="10243" max="10244" width="8.28515625" style="812" customWidth="1"/>
    <col min="10245" max="10245" width="11" style="812" customWidth="1"/>
    <col min="10246" max="10246" width="8.5703125" style="812" customWidth="1"/>
    <col min="10247" max="10247" width="8" style="812" customWidth="1"/>
    <col min="10248" max="10248" width="10" style="812" customWidth="1"/>
    <col min="10249" max="10249" width="4.85546875" style="812" customWidth="1"/>
    <col min="10250" max="10496" width="9.140625" style="812"/>
    <col min="10497" max="10497" width="22.5703125" style="812" customWidth="1"/>
    <col min="10498" max="10498" width="10" style="812" customWidth="1"/>
    <col min="10499" max="10500" width="8.28515625" style="812" customWidth="1"/>
    <col min="10501" max="10501" width="11" style="812" customWidth="1"/>
    <col min="10502" max="10502" width="8.5703125" style="812" customWidth="1"/>
    <col min="10503" max="10503" width="8" style="812" customWidth="1"/>
    <col min="10504" max="10504" width="10" style="812" customWidth="1"/>
    <col min="10505" max="10505" width="4.85546875" style="812" customWidth="1"/>
    <col min="10506" max="10752" width="9.140625" style="812"/>
    <col min="10753" max="10753" width="22.5703125" style="812" customWidth="1"/>
    <col min="10754" max="10754" width="10" style="812" customWidth="1"/>
    <col min="10755" max="10756" width="8.28515625" style="812" customWidth="1"/>
    <col min="10757" max="10757" width="11" style="812" customWidth="1"/>
    <col min="10758" max="10758" width="8.5703125" style="812" customWidth="1"/>
    <col min="10759" max="10759" width="8" style="812" customWidth="1"/>
    <col min="10760" max="10760" width="10" style="812" customWidth="1"/>
    <col min="10761" max="10761" width="4.85546875" style="812" customWidth="1"/>
    <col min="10762" max="11008" width="9.140625" style="812"/>
    <col min="11009" max="11009" width="22.5703125" style="812" customWidth="1"/>
    <col min="11010" max="11010" width="10" style="812" customWidth="1"/>
    <col min="11011" max="11012" width="8.28515625" style="812" customWidth="1"/>
    <col min="11013" max="11013" width="11" style="812" customWidth="1"/>
    <col min="11014" max="11014" width="8.5703125" style="812" customWidth="1"/>
    <col min="11015" max="11015" width="8" style="812" customWidth="1"/>
    <col min="11016" max="11016" width="10" style="812" customWidth="1"/>
    <col min="11017" max="11017" width="4.85546875" style="812" customWidth="1"/>
    <col min="11018" max="11264" width="9.140625" style="812"/>
    <col min="11265" max="11265" width="22.5703125" style="812" customWidth="1"/>
    <col min="11266" max="11266" width="10" style="812" customWidth="1"/>
    <col min="11267" max="11268" width="8.28515625" style="812" customWidth="1"/>
    <col min="11269" max="11269" width="11" style="812" customWidth="1"/>
    <col min="11270" max="11270" width="8.5703125" style="812" customWidth="1"/>
    <col min="11271" max="11271" width="8" style="812" customWidth="1"/>
    <col min="11272" max="11272" width="10" style="812" customWidth="1"/>
    <col min="11273" max="11273" width="4.85546875" style="812" customWidth="1"/>
    <col min="11274" max="11520" width="9.140625" style="812"/>
    <col min="11521" max="11521" width="22.5703125" style="812" customWidth="1"/>
    <col min="11522" max="11522" width="10" style="812" customWidth="1"/>
    <col min="11523" max="11524" width="8.28515625" style="812" customWidth="1"/>
    <col min="11525" max="11525" width="11" style="812" customWidth="1"/>
    <col min="11526" max="11526" width="8.5703125" style="812" customWidth="1"/>
    <col min="11527" max="11527" width="8" style="812" customWidth="1"/>
    <col min="11528" max="11528" width="10" style="812" customWidth="1"/>
    <col min="11529" max="11529" width="4.85546875" style="812" customWidth="1"/>
    <col min="11530" max="11776" width="9.140625" style="812"/>
    <col min="11777" max="11777" width="22.5703125" style="812" customWidth="1"/>
    <col min="11778" max="11778" width="10" style="812" customWidth="1"/>
    <col min="11779" max="11780" width="8.28515625" style="812" customWidth="1"/>
    <col min="11781" max="11781" width="11" style="812" customWidth="1"/>
    <col min="11782" max="11782" width="8.5703125" style="812" customWidth="1"/>
    <col min="11783" max="11783" width="8" style="812" customWidth="1"/>
    <col min="11784" max="11784" width="10" style="812" customWidth="1"/>
    <col min="11785" max="11785" width="4.85546875" style="812" customWidth="1"/>
    <col min="11786" max="12032" width="9.140625" style="812"/>
    <col min="12033" max="12033" width="22.5703125" style="812" customWidth="1"/>
    <col min="12034" max="12034" width="10" style="812" customWidth="1"/>
    <col min="12035" max="12036" width="8.28515625" style="812" customWidth="1"/>
    <col min="12037" max="12037" width="11" style="812" customWidth="1"/>
    <col min="12038" max="12038" width="8.5703125" style="812" customWidth="1"/>
    <col min="12039" max="12039" width="8" style="812" customWidth="1"/>
    <col min="12040" max="12040" width="10" style="812" customWidth="1"/>
    <col min="12041" max="12041" width="4.85546875" style="812" customWidth="1"/>
    <col min="12042" max="12288" width="9.140625" style="812"/>
    <col min="12289" max="12289" width="22.5703125" style="812" customWidth="1"/>
    <col min="12290" max="12290" width="10" style="812" customWidth="1"/>
    <col min="12291" max="12292" width="8.28515625" style="812" customWidth="1"/>
    <col min="12293" max="12293" width="11" style="812" customWidth="1"/>
    <col min="12294" max="12294" width="8.5703125" style="812" customWidth="1"/>
    <col min="12295" max="12295" width="8" style="812" customWidth="1"/>
    <col min="12296" max="12296" width="10" style="812" customWidth="1"/>
    <col min="12297" max="12297" width="4.85546875" style="812" customWidth="1"/>
    <col min="12298" max="12544" width="9.140625" style="812"/>
    <col min="12545" max="12545" width="22.5703125" style="812" customWidth="1"/>
    <col min="12546" max="12546" width="10" style="812" customWidth="1"/>
    <col min="12547" max="12548" width="8.28515625" style="812" customWidth="1"/>
    <col min="12549" max="12549" width="11" style="812" customWidth="1"/>
    <col min="12550" max="12550" width="8.5703125" style="812" customWidth="1"/>
    <col min="12551" max="12551" width="8" style="812" customWidth="1"/>
    <col min="12552" max="12552" width="10" style="812" customWidth="1"/>
    <col min="12553" max="12553" width="4.85546875" style="812" customWidth="1"/>
    <col min="12554" max="12800" width="9.140625" style="812"/>
    <col min="12801" max="12801" width="22.5703125" style="812" customWidth="1"/>
    <col min="12802" max="12802" width="10" style="812" customWidth="1"/>
    <col min="12803" max="12804" width="8.28515625" style="812" customWidth="1"/>
    <col min="12805" max="12805" width="11" style="812" customWidth="1"/>
    <col min="12806" max="12806" width="8.5703125" style="812" customWidth="1"/>
    <col min="12807" max="12807" width="8" style="812" customWidth="1"/>
    <col min="12808" max="12808" width="10" style="812" customWidth="1"/>
    <col min="12809" max="12809" width="4.85546875" style="812" customWidth="1"/>
    <col min="12810" max="13056" width="9.140625" style="812"/>
    <col min="13057" max="13057" width="22.5703125" style="812" customWidth="1"/>
    <col min="13058" max="13058" width="10" style="812" customWidth="1"/>
    <col min="13059" max="13060" width="8.28515625" style="812" customWidth="1"/>
    <col min="13061" max="13061" width="11" style="812" customWidth="1"/>
    <col min="13062" max="13062" width="8.5703125" style="812" customWidth="1"/>
    <col min="13063" max="13063" width="8" style="812" customWidth="1"/>
    <col min="13064" max="13064" width="10" style="812" customWidth="1"/>
    <col min="13065" max="13065" width="4.85546875" style="812" customWidth="1"/>
    <col min="13066" max="13312" width="9.140625" style="812"/>
    <col min="13313" max="13313" width="22.5703125" style="812" customWidth="1"/>
    <col min="13314" max="13314" width="10" style="812" customWidth="1"/>
    <col min="13315" max="13316" width="8.28515625" style="812" customWidth="1"/>
    <col min="13317" max="13317" width="11" style="812" customWidth="1"/>
    <col min="13318" max="13318" width="8.5703125" style="812" customWidth="1"/>
    <col min="13319" max="13319" width="8" style="812" customWidth="1"/>
    <col min="13320" max="13320" width="10" style="812" customWidth="1"/>
    <col min="13321" max="13321" width="4.85546875" style="812" customWidth="1"/>
    <col min="13322" max="13568" width="9.140625" style="812"/>
    <col min="13569" max="13569" width="22.5703125" style="812" customWidth="1"/>
    <col min="13570" max="13570" width="10" style="812" customWidth="1"/>
    <col min="13571" max="13572" width="8.28515625" style="812" customWidth="1"/>
    <col min="13573" max="13573" width="11" style="812" customWidth="1"/>
    <col min="13574" max="13574" width="8.5703125" style="812" customWidth="1"/>
    <col min="13575" max="13575" width="8" style="812" customWidth="1"/>
    <col min="13576" max="13576" width="10" style="812" customWidth="1"/>
    <col min="13577" max="13577" width="4.85546875" style="812" customWidth="1"/>
    <col min="13578" max="13824" width="9.140625" style="812"/>
    <col min="13825" max="13825" width="22.5703125" style="812" customWidth="1"/>
    <col min="13826" max="13826" width="10" style="812" customWidth="1"/>
    <col min="13827" max="13828" width="8.28515625" style="812" customWidth="1"/>
    <col min="13829" max="13829" width="11" style="812" customWidth="1"/>
    <col min="13830" max="13830" width="8.5703125" style="812" customWidth="1"/>
    <col min="13831" max="13831" width="8" style="812" customWidth="1"/>
    <col min="13832" max="13832" width="10" style="812" customWidth="1"/>
    <col min="13833" max="13833" width="4.85546875" style="812" customWidth="1"/>
    <col min="13834" max="14080" width="9.140625" style="812"/>
    <col min="14081" max="14081" width="22.5703125" style="812" customWidth="1"/>
    <col min="14082" max="14082" width="10" style="812" customWidth="1"/>
    <col min="14083" max="14084" width="8.28515625" style="812" customWidth="1"/>
    <col min="14085" max="14085" width="11" style="812" customWidth="1"/>
    <col min="14086" max="14086" width="8.5703125" style="812" customWidth="1"/>
    <col min="14087" max="14087" width="8" style="812" customWidth="1"/>
    <col min="14088" max="14088" width="10" style="812" customWidth="1"/>
    <col min="14089" max="14089" width="4.85546875" style="812" customWidth="1"/>
    <col min="14090" max="14336" width="9.140625" style="812"/>
    <col min="14337" max="14337" width="22.5703125" style="812" customWidth="1"/>
    <col min="14338" max="14338" width="10" style="812" customWidth="1"/>
    <col min="14339" max="14340" width="8.28515625" style="812" customWidth="1"/>
    <col min="14341" max="14341" width="11" style="812" customWidth="1"/>
    <col min="14342" max="14342" width="8.5703125" style="812" customWidth="1"/>
    <col min="14343" max="14343" width="8" style="812" customWidth="1"/>
    <col min="14344" max="14344" width="10" style="812" customWidth="1"/>
    <col min="14345" max="14345" width="4.85546875" style="812" customWidth="1"/>
    <col min="14346" max="14592" width="9.140625" style="812"/>
    <col min="14593" max="14593" width="22.5703125" style="812" customWidth="1"/>
    <col min="14594" max="14594" width="10" style="812" customWidth="1"/>
    <col min="14595" max="14596" width="8.28515625" style="812" customWidth="1"/>
    <col min="14597" max="14597" width="11" style="812" customWidth="1"/>
    <col min="14598" max="14598" width="8.5703125" style="812" customWidth="1"/>
    <col min="14599" max="14599" width="8" style="812" customWidth="1"/>
    <col min="14600" max="14600" width="10" style="812" customWidth="1"/>
    <col min="14601" max="14601" width="4.85546875" style="812" customWidth="1"/>
    <col min="14602" max="14848" width="9.140625" style="812"/>
    <col min="14849" max="14849" width="22.5703125" style="812" customWidth="1"/>
    <col min="14850" max="14850" width="10" style="812" customWidth="1"/>
    <col min="14851" max="14852" width="8.28515625" style="812" customWidth="1"/>
    <col min="14853" max="14853" width="11" style="812" customWidth="1"/>
    <col min="14854" max="14854" width="8.5703125" style="812" customWidth="1"/>
    <col min="14855" max="14855" width="8" style="812" customWidth="1"/>
    <col min="14856" max="14856" width="10" style="812" customWidth="1"/>
    <col min="14857" max="14857" width="4.85546875" style="812" customWidth="1"/>
    <col min="14858" max="15104" width="9.140625" style="812"/>
    <col min="15105" max="15105" width="22.5703125" style="812" customWidth="1"/>
    <col min="15106" max="15106" width="10" style="812" customWidth="1"/>
    <col min="15107" max="15108" width="8.28515625" style="812" customWidth="1"/>
    <col min="15109" max="15109" width="11" style="812" customWidth="1"/>
    <col min="15110" max="15110" width="8.5703125" style="812" customWidth="1"/>
    <col min="15111" max="15111" width="8" style="812" customWidth="1"/>
    <col min="15112" max="15112" width="10" style="812" customWidth="1"/>
    <col min="15113" max="15113" width="4.85546875" style="812" customWidth="1"/>
    <col min="15114" max="15360" width="9.140625" style="812"/>
    <col min="15361" max="15361" width="22.5703125" style="812" customWidth="1"/>
    <col min="15362" max="15362" width="10" style="812" customWidth="1"/>
    <col min="15363" max="15364" width="8.28515625" style="812" customWidth="1"/>
    <col min="15365" max="15365" width="11" style="812" customWidth="1"/>
    <col min="15366" max="15366" width="8.5703125" style="812" customWidth="1"/>
    <col min="15367" max="15367" width="8" style="812" customWidth="1"/>
    <col min="15368" max="15368" width="10" style="812" customWidth="1"/>
    <col min="15369" max="15369" width="4.85546875" style="812" customWidth="1"/>
    <col min="15370" max="15616" width="9.140625" style="812"/>
    <col min="15617" max="15617" width="22.5703125" style="812" customWidth="1"/>
    <col min="15618" max="15618" width="10" style="812" customWidth="1"/>
    <col min="15619" max="15620" width="8.28515625" style="812" customWidth="1"/>
    <col min="15621" max="15621" width="11" style="812" customWidth="1"/>
    <col min="15622" max="15622" width="8.5703125" style="812" customWidth="1"/>
    <col min="15623" max="15623" width="8" style="812" customWidth="1"/>
    <col min="15624" max="15624" width="10" style="812" customWidth="1"/>
    <col min="15625" max="15625" width="4.85546875" style="812" customWidth="1"/>
    <col min="15626" max="15872" width="9.140625" style="812"/>
    <col min="15873" max="15873" width="22.5703125" style="812" customWidth="1"/>
    <col min="15874" max="15874" width="10" style="812" customWidth="1"/>
    <col min="15875" max="15876" width="8.28515625" style="812" customWidth="1"/>
    <col min="15877" max="15877" width="11" style="812" customWidth="1"/>
    <col min="15878" max="15878" width="8.5703125" style="812" customWidth="1"/>
    <col min="15879" max="15879" width="8" style="812" customWidth="1"/>
    <col min="15880" max="15880" width="10" style="812" customWidth="1"/>
    <col min="15881" max="15881" width="4.85546875" style="812" customWidth="1"/>
    <col min="15882" max="16128" width="9.140625" style="812"/>
    <col min="16129" max="16129" width="22.5703125" style="812" customWidth="1"/>
    <col min="16130" max="16130" width="10" style="812" customWidth="1"/>
    <col min="16131" max="16132" width="8.28515625" style="812" customWidth="1"/>
    <col min="16133" max="16133" width="11" style="812" customWidth="1"/>
    <col min="16134" max="16134" width="8.5703125" style="812" customWidth="1"/>
    <col min="16135" max="16135" width="8" style="812" customWidth="1"/>
    <col min="16136" max="16136" width="10" style="812" customWidth="1"/>
    <col min="16137" max="16137" width="4.85546875" style="812" customWidth="1"/>
    <col min="16138" max="16384" width="9.140625" style="812"/>
  </cols>
  <sheetData>
    <row r="1" spans="1:14" ht="18" customHeight="1">
      <c r="A1" s="1921" t="s">
        <v>1737</v>
      </c>
      <c r="B1" s="1923"/>
      <c r="C1" s="1923"/>
      <c r="D1" s="1923"/>
      <c r="E1" s="1923"/>
      <c r="F1" s="1923"/>
      <c r="G1" s="827"/>
      <c r="H1" s="827"/>
      <c r="I1" s="1064"/>
      <c r="J1" s="1064"/>
    </row>
    <row r="2" spans="1:14" ht="21" customHeight="1">
      <c r="A2" s="1913" t="s">
        <v>1120</v>
      </c>
      <c r="B2" s="810"/>
      <c r="C2" s="810"/>
      <c r="D2" s="810"/>
      <c r="E2" s="1913"/>
      <c r="F2" s="1913"/>
      <c r="G2" s="1913"/>
      <c r="H2" s="1913"/>
    </row>
    <row r="3" spans="1:14" ht="23.25" customHeight="1">
      <c r="A3" s="2117" t="s">
        <v>1121</v>
      </c>
      <c r="B3" s="2117"/>
      <c r="C3" s="2117"/>
      <c r="D3" s="2117"/>
      <c r="E3" s="2117"/>
      <c r="F3" s="2117"/>
      <c r="G3" s="2117"/>
      <c r="H3" s="2117"/>
    </row>
    <row r="4" spans="1:14" ht="12.95" customHeight="1">
      <c r="A4" s="813">
        <v>2016</v>
      </c>
      <c r="B4" s="813"/>
      <c r="C4" s="813"/>
      <c r="D4" s="431"/>
      <c r="E4" s="431"/>
      <c r="F4" s="431"/>
      <c r="G4" s="431"/>
      <c r="H4" s="1073" t="s">
        <v>673</v>
      </c>
      <c r="I4" s="1064"/>
      <c r="J4" s="1064"/>
      <c r="K4" s="1064"/>
    </row>
    <row r="5" spans="1:14" ht="15" customHeight="1">
      <c r="A5" s="2250" t="s">
        <v>1045</v>
      </c>
      <c r="B5" s="2276" t="s">
        <v>0</v>
      </c>
      <c r="C5" s="2278" t="s">
        <v>1107</v>
      </c>
      <c r="D5" s="2279"/>
      <c r="E5" s="2278" t="s">
        <v>1108</v>
      </c>
      <c r="F5" s="2280"/>
      <c r="G5" s="2280"/>
      <c r="H5" s="2281"/>
      <c r="I5" s="1412"/>
    </row>
    <row r="6" spans="1:14" ht="15" customHeight="1">
      <c r="A6" s="2251"/>
      <c r="B6" s="2123"/>
      <c r="C6" s="2250" t="s">
        <v>99</v>
      </c>
      <c r="D6" s="2259" t="s">
        <v>1109</v>
      </c>
      <c r="E6" s="2250" t="s">
        <v>0</v>
      </c>
      <c r="F6" s="2259" t="s">
        <v>1110</v>
      </c>
      <c r="G6" s="2250" t="s">
        <v>1111</v>
      </c>
      <c r="H6" s="2250" t="s">
        <v>1112</v>
      </c>
      <c r="I6" s="1413"/>
    </row>
    <row r="7" spans="1:14" ht="30.75" customHeight="1">
      <c r="A7" s="2252"/>
      <c r="B7" s="2277"/>
      <c r="C7" s="2252"/>
      <c r="D7" s="2148"/>
      <c r="E7" s="2252"/>
      <c r="F7" s="2148"/>
      <c r="G7" s="2252"/>
      <c r="H7" s="2252"/>
      <c r="I7" s="1318"/>
    </row>
    <row r="8" spans="1:14" s="1319" customFormat="1" ht="12.95" customHeight="1">
      <c r="A8" s="1414"/>
      <c r="B8" s="1414"/>
      <c r="C8" s="1414"/>
      <c r="D8" s="1414"/>
      <c r="E8" s="1414"/>
      <c r="F8" s="1414"/>
      <c r="G8" s="1414"/>
      <c r="H8" s="1414"/>
      <c r="I8" s="1147"/>
      <c r="J8" s="1147"/>
      <c r="K8" s="1147"/>
      <c r="L8" s="1147"/>
      <c r="M8" s="1147"/>
      <c r="N8" s="1147"/>
    </row>
    <row r="9" spans="1:14" s="1319" customFormat="1" ht="12.95" customHeight="1">
      <c r="A9" s="1319" t="s">
        <v>0</v>
      </c>
      <c r="B9" s="1321">
        <v>1271</v>
      </c>
      <c r="C9" s="1321">
        <v>26</v>
      </c>
      <c r="D9" s="1321">
        <v>26</v>
      </c>
      <c r="E9" s="1321">
        <v>1245</v>
      </c>
      <c r="F9" s="1321">
        <v>126</v>
      </c>
      <c r="G9" s="1321">
        <v>78</v>
      </c>
      <c r="H9" s="1321">
        <v>7</v>
      </c>
      <c r="I9" s="1415"/>
      <c r="J9" s="1415"/>
      <c r="K9" s="1410"/>
      <c r="L9" s="1410"/>
      <c r="M9" s="1147"/>
      <c r="N9" s="1147"/>
    </row>
    <row r="10" spans="1:14" s="1319" customFormat="1" ht="12.95" customHeight="1">
      <c r="I10" s="1415"/>
      <c r="J10" s="1415"/>
      <c r="K10" s="1410"/>
      <c r="L10" s="1410"/>
      <c r="M10" s="1147"/>
      <c r="N10" s="1147"/>
    </row>
    <row r="11" spans="1:14" s="1322" customFormat="1" ht="12.95" customHeight="1">
      <c r="A11" s="1322" t="s">
        <v>1085</v>
      </c>
      <c r="B11" s="1321">
        <v>443</v>
      </c>
      <c r="C11" s="1324">
        <v>26</v>
      </c>
      <c r="D11" s="1324">
        <v>26</v>
      </c>
      <c r="E11" s="1324">
        <v>417</v>
      </c>
      <c r="F11" s="1324">
        <v>102</v>
      </c>
      <c r="G11" s="1324">
        <v>71</v>
      </c>
      <c r="H11" s="1324">
        <v>6</v>
      </c>
      <c r="I11" s="1415"/>
      <c r="J11" s="1415"/>
      <c r="K11" s="1410"/>
      <c r="L11" s="1410"/>
      <c r="M11" s="1064"/>
      <c r="N11" s="1064"/>
    </row>
    <row r="12" spans="1:14" s="1319" customFormat="1" ht="12.95" customHeight="1">
      <c r="A12" s="1322" t="s">
        <v>1086</v>
      </c>
      <c r="B12" s="1357">
        <v>618</v>
      </c>
      <c r="C12" s="1326">
        <v>0</v>
      </c>
      <c r="D12" s="1326">
        <v>0</v>
      </c>
      <c r="E12" s="1326">
        <v>618</v>
      </c>
      <c r="F12" s="1416">
        <v>19</v>
      </c>
      <c r="G12" s="1407">
        <v>6</v>
      </c>
      <c r="H12" s="1407">
        <v>1</v>
      </c>
      <c r="I12" s="1415"/>
      <c r="J12" s="1415"/>
      <c r="K12" s="1410"/>
      <c r="L12" s="1410"/>
      <c r="M12" s="1147"/>
      <c r="N12" s="1147"/>
    </row>
    <row r="13" spans="1:14" s="1322" customFormat="1" ht="12.95" customHeight="1">
      <c r="A13" s="1322" t="s">
        <v>1087</v>
      </c>
      <c r="B13" s="1357">
        <v>153</v>
      </c>
      <c r="C13" s="1326">
        <v>0</v>
      </c>
      <c r="D13" s="1326">
        <v>0</v>
      </c>
      <c r="E13" s="1326">
        <v>153</v>
      </c>
      <c r="F13" s="1416">
        <v>5</v>
      </c>
      <c r="G13" s="1407">
        <v>1</v>
      </c>
      <c r="H13" s="1407">
        <v>0</v>
      </c>
      <c r="I13" s="1415"/>
      <c r="J13" s="1415"/>
      <c r="K13" s="1410"/>
      <c r="L13" s="1410"/>
      <c r="M13" s="1064"/>
      <c r="N13" s="1064"/>
    </row>
    <row r="14" spans="1:14" s="1322" customFormat="1" ht="12.95" customHeight="1">
      <c r="A14" s="1322" t="s">
        <v>1088</v>
      </c>
      <c r="B14" s="1357">
        <v>36</v>
      </c>
      <c r="C14" s="1326">
        <v>0</v>
      </c>
      <c r="D14" s="1326">
        <v>0</v>
      </c>
      <c r="E14" s="1326">
        <v>36</v>
      </c>
      <c r="F14" s="1416">
        <v>0</v>
      </c>
      <c r="G14" s="1407">
        <v>0</v>
      </c>
      <c r="H14" s="1407">
        <v>0</v>
      </c>
      <c r="I14" s="1415"/>
      <c r="J14" s="1415"/>
      <c r="K14" s="1410"/>
      <c r="L14" s="1410"/>
      <c r="M14" s="1064"/>
      <c r="N14" s="1064"/>
    </row>
    <row r="15" spans="1:14" s="1322" customFormat="1" ht="12.95" customHeight="1">
      <c r="A15" s="1322" t="s">
        <v>1089</v>
      </c>
      <c r="B15" s="1357">
        <v>21</v>
      </c>
      <c r="C15" s="1326">
        <v>0</v>
      </c>
      <c r="D15" s="1326">
        <v>0</v>
      </c>
      <c r="E15" s="1326">
        <v>21</v>
      </c>
      <c r="F15" s="1416">
        <v>0</v>
      </c>
      <c r="G15" s="1407">
        <v>0</v>
      </c>
      <c r="H15" s="1407">
        <v>0</v>
      </c>
      <c r="I15" s="1415"/>
      <c r="J15" s="1415"/>
      <c r="K15" s="1410"/>
      <c r="L15" s="1410"/>
      <c r="M15" s="1064"/>
      <c r="N15" s="1064"/>
    </row>
    <row r="16" spans="1:14" s="1319" customFormat="1" ht="6.95" customHeight="1" thickBot="1">
      <c r="A16" s="1329"/>
      <c r="B16" s="1329"/>
      <c r="C16" s="1329"/>
      <c r="D16" s="1329"/>
      <c r="E16" s="1329"/>
      <c r="F16" s="1329"/>
      <c r="G16" s="1329"/>
      <c r="H16" s="1329"/>
      <c r="I16" s="1147"/>
      <c r="J16" s="1147"/>
      <c r="K16" s="1147"/>
      <c r="L16" s="1147"/>
      <c r="M16" s="1147"/>
      <c r="N16" s="1147"/>
    </row>
    <row r="17" spans="1:14" s="1319" customFormat="1" ht="6.75" customHeight="1" thickTop="1">
      <c r="A17" s="1363"/>
      <c r="B17" s="1363"/>
      <c r="C17" s="1363"/>
      <c r="D17" s="1363"/>
      <c r="E17" s="1363"/>
      <c r="F17" s="1363"/>
      <c r="G17" s="1363"/>
      <c r="H17" s="1363"/>
      <c r="I17" s="1147"/>
      <c r="J17" s="1147"/>
      <c r="K17" s="1147"/>
      <c r="L17" s="1147"/>
      <c r="M17" s="1147"/>
      <c r="N17" s="1147"/>
    </row>
    <row r="18" spans="1:14" ht="12" customHeight="1">
      <c r="A18" s="827"/>
      <c r="B18" s="827"/>
      <c r="C18" s="827"/>
      <c r="D18" s="827"/>
      <c r="E18" s="827"/>
      <c r="F18" s="827"/>
      <c r="G18" s="827"/>
      <c r="H18" s="827"/>
      <c r="I18" s="1064"/>
    </row>
    <row r="19" spans="1:14">
      <c r="A19" s="827"/>
      <c r="B19" s="827"/>
      <c r="C19" s="827"/>
      <c r="D19" s="827"/>
      <c r="E19" s="827"/>
      <c r="F19" s="827"/>
      <c r="G19" s="827"/>
      <c r="H19" s="827"/>
      <c r="I19" s="1064"/>
    </row>
    <row r="20" spans="1:14">
      <c r="A20" s="827"/>
      <c r="B20" s="827"/>
      <c r="C20" s="827"/>
      <c r="D20" s="827"/>
      <c r="E20" s="827"/>
      <c r="F20" s="827"/>
      <c r="G20" s="827"/>
      <c r="H20" s="827"/>
      <c r="I20" s="1064"/>
    </row>
    <row r="21" spans="1:14">
      <c r="A21" s="827"/>
      <c r="B21" s="827"/>
      <c r="C21" s="827"/>
      <c r="D21" s="827"/>
      <c r="E21" s="827"/>
      <c r="F21" s="827"/>
      <c r="G21" s="827"/>
      <c r="H21" s="827"/>
      <c r="I21" s="1064"/>
    </row>
    <row r="22" spans="1:14">
      <c r="A22" s="827"/>
      <c r="B22" s="827"/>
      <c r="C22" s="827"/>
      <c r="D22" s="827"/>
      <c r="E22" s="827"/>
      <c r="F22" s="827"/>
      <c r="G22" s="827"/>
      <c r="H22" s="827"/>
      <c r="I22" s="1064"/>
    </row>
    <row r="23" spans="1:14">
      <c r="A23" s="827"/>
      <c r="B23" s="827"/>
      <c r="C23" s="827"/>
      <c r="D23" s="827"/>
      <c r="E23" s="827"/>
      <c r="F23" s="827"/>
      <c r="G23" s="827"/>
      <c r="H23" s="827"/>
      <c r="I23" s="1064"/>
    </row>
    <row r="24" spans="1:14">
      <c r="A24" s="827"/>
      <c r="B24" s="827"/>
      <c r="C24" s="827"/>
      <c r="D24" s="827"/>
      <c r="E24" s="827"/>
      <c r="F24" s="827"/>
      <c r="G24" s="827"/>
      <c r="H24" s="827"/>
      <c r="I24" s="1064"/>
    </row>
    <row r="25" spans="1:14">
      <c r="A25" s="827"/>
      <c r="B25" s="827"/>
      <c r="C25" s="827"/>
      <c r="D25" s="827"/>
      <c r="E25" s="827"/>
      <c r="F25" s="827"/>
      <c r="G25" s="827"/>
      <c r="H25" s="827"/>
      <c r="I25" s="1064"/>
    </row>
    <row r="26" spans="1:14">
      <c r="A26" s="827"/>
      <c r="B26" s="827"/>
      <c r="C26" s="827"/>
      <c r="D26" s="827"/>
      <c r="E26" s="827"/>
      <c r="F26" s="827"/>
      <c r="G26" s="827"/>
      <c r="H26" s="827"/>
      <c r="I26" s="1064"/>
    </row>
    <row r="27" spans="1:14">
      <c r="A27" s="827"/>
      <c r="B27" s="827"/>
      <c r="C27" s="827"/>
      <c r="D27" s="827"/>
      <c r="E27" s="827"/>
      <c r="F27" s="827"/>
      <c r="G27" s="827"/>
      <c r="H27" s="827"/>
      <c r="I27" s="1064"/>
    </row>
    <row r="28" spans="1:14">
      <c r="A28" s="827"/>
      <c r="B28" s="827"/>
      <c r="C28" s="827"/>
      <c r="D28" s="827"/>
      <c r="E28" s="827"/>
      <c r="F28" s="827"/>
      <c r="G28" s="827"/>
      <c r="H28" s="827"/>
      <c r="I28" s="1064"/>
    </row>
    <row r="29" spans="1:14">
      <c r="A29" s="827"/>
      <c r="B29" s="827"/>
      <c r="C29" s="827"/>
      <c r="D29" s="827"/>
      <c r="E29" s="827"/>
      <c r="F29" s="827"/>
      <c r="G29" s="827"/>
      <c r="H29" s="827"/>
      <c r="I29" s="1064"/>
    </row>
    <row r="30" spans="1:14">
      <c r="A30" s="827"/>
      <c r="B30" s="827"/>
      <c r="C30" s="827"/>
      <c r="D30" s="827"/>
      <c r="E30" s="827"/>
      <c r="F30" s="827"/>
      <c r="G30" s="827"/>
      <c r="H30" s="827"/>
      <c r="I30" s="1064"/>
    </row>
    <row r="31" spans="1:14">
      <c r="A31" s="827"/>
      <c r="B31" s="827"/>
      <c r="C31" s="827"/>
      <c r="D31" s="827"/>
      <c r="E31" s="827"/>
      <c r="F31" s="827"/>
      <c r="G31" s="827"/>
      <c r="H31" s="827"/>
      <c r="I31" s="1064"/>
    </row>
    <row r="32" spans="1:14">
      <c r="A32" s="827"/>
      <c r="B32" s="827"/>
      <c r="C32" s="827"/>
      <c r="D32" s="827"/>
      <c r="E32" s="827"/>
      <c r="F32" s="827"/>
      <c r="G32" s="827"/>
      <c r="H32" s="827"/>
      <c r="I32" s="1064"/>
    </row>
    <row r="33" spans="1:9">
      <c r="A33" s="827"/>
      <c r="B33" s="827"/>
      <c r="C33" s="827"/>
      <c r="D33" s="827"/>
      <c r="E33" s="827"/>
      <c r="F33" s="827"/>
      <c r="G33" s="827"/>
      <c r="H33" s="827"/>
      <c r="I33" s="1064"/>
    </row>
    <row r="34" spans="1:9">
      <c r="A34" s="827"/>
      <c r="B34" s="827"/>
      <c r="C34" s="827"/>
      <c r="D34" s="827"/>
      <c r="E34" s="827"/>
      <c r="F34" s="827"/>
      <c r="G34" s="827"/>
      <c r="H34" s="827"/>
      <c r="I34" s="1064"/>
    </row>
    <row r="35" spans="1:9">
      <c r="A35" s="827"/>
      <c r="B35" s="827"/>
      <c r="C35" s="827"/>
      <c r="D35" s="827"/>
      <c r="E35" s="827"/>
      <c r="F35" s="827"/>
      <c r="G35" s="827"/>
      <c r="H35" s="827"/>
      <c r="I35" s="1064"/>
    </row>
    <row r="36" spans="1:9">
      <c r="A36" s="827"/>
      <c r="B36" s="827"/>
      <c r="C36" s="827"/>
      <c r="D36" s="827"/>
      <c r="E36" s="827"/>
      <c r="F36" s="827"/>
      <c r="G36" s="827"/>
      <c r="H36" s="827"/>
      <c r="I36" s="1064"/>
    </row>
    <row r="37" spans="1:9">
      <c r="A37" s="827"/>
      <c r="B37" s="827"/>
      <c r="C37" s="827"/>
      <c r="D37" s="827"/>
      <c r="E37" s="827"/>
      <c r="F37" s="827"/>
      <c r="G37" s="827"/>
      <c r="H37" s="827"/>
      <c r="I37" s="1064"/>
    </row>
    <row r="38" spans="1:9">
      <c r="A38" s="827"/>
      <c r="B38" s="827"/>
      <c r="C38" s="827"/>
      <c r="D38" s="827"/>
      <c r="E38" s="827"/>
      <c r="F38" s="827"/>
      <c r="G38" s="827"/>
      <c r="H38" s="827"/>
      <c r="I38" s="1064"/>
    </row>
    <row r="39" spans="1:9">
      <c r="A39" s="827"/>
      <c r="B39" s="827"/>
      <c r="C39" s="827"/>
      <c r="D39" s="827"/>
      <c r="E39" s="827"/>
      <c r="F39" s="827"/>
      <c r="G39" s="827"/>
      <c r="H39" s="827"/>
      <c r="I39" s="1064"/>
    </row>
    <row r="40" spans="1:9">
      <c r="A40" s="827"/>
      <c r="B40" s="827"/>
      <c r="C40" s="827"/>
      <c r="D40" s="827"/>
      <c r="E40" s="827"/>
      <c r="F40" s="827"/>
      <c r="G40" s="827"/>
      <c r="H40" s="827"/>
      <c r="I40" s="1064"/>
    </row>
    <row r="41" spans="1:9">
      <c r="A41" s="827"/>
      <c r="B41" s="827"/>
      <c r="C41" s="827"/>
      <c r="D41" s="827"/>
      <c r="E41" s="827"/>
      <c r="F41" s="827"/>
      <c r="G41" s="827"/>
      <c r="H41" s="827"/>
      <c r="I41" s="1064"/>
    </row>
    <row r="42" spans="1:9">
      <c r="A42" s="827"/>
      <c r="B42" s="827"/>
      <c r="C42" s="827"/>
      <c r="D42" s="827"/>
      <c r="E42" s="827"/>
      <c r="F42" s="827"/>
      <c r="G42" s="827"/>
      <c r="H42" s="827"/>
      <c r="I42" s="1064"/>
    </row>
    <row r="43" spans="1:9">
      <c r="A43" s="827"/>
      <c r="B43" s="827"/>
      <c r="C43" s="827"/>
      <c r="D43" s="827"/>
      <c r="E43" s="827"/>
      <c r="F43" s="827"/>
      <c r="G43" s="827"/>
      <c r="H43" s="827"/>
      <c r="I43" s="1064"/>
    </row>
    <row r="44" spans="1:9">
      <c r="A44" s="827"/>
      <c r="B44" s="827"/>
      <c r="C44" s="827"/>
      <c r="D44" s="827"/>
      <c r="E44" s="827"/>
      <c r="F44" s="827"/>
      <c r="G44" s="827"/>
      <c r="H44" s="827"/>
      <c r="I44" s="1064"/>
    </row>
    <row r="45" spans="1:9">
      <c r="A45" s="827"/>
      <c r="B45" s="827"/>
      <c r="C45" s="827"/>
      <c r="D45" s="827"/>
      <c r="E45" s="827"/>
      <c r="F45" s="827"/>
      <c r="G45" s="827"/>
      <c r="H45" s="827"/>
      <c r="I45" s="1064"/>
    </row>
    <row r="46" spans="1:9">
      <c r="A46" s="827"/>
      <c r="B46" s="827"/>
      <c r="C46" s="827"/>
      <c r="D46" s="827"/>
      <c r="E46" s="827"/>
      <c r="F46" s="827"/>
      <c r="G46" s="827"/>
      <c r="H46" s="827"/>
      <c r="I46" s="1064"/>
    </row>
    <row r="47" spans="1:9">
      <c r="A47" s="827"/>
      <c r="B47" s="827"/>
      <c r="C47" s="827"/>
      <c r="D47" s="827"/>
      <c r="E47" s="827"/>
      <c r="F47" s="827"/>
      <c r="G47" s="827"/>
      <c r="H47" s="827"/>
      <c r="I47" s="1064"/>
    </row>
    <row r="48" spans="1:9">
      <c r="A48" s="827"/>
      <c r="B48" s="827"/>
      <c r="C48" s="827"/>
      <c r="D48" s="827"/>
      <c r="E48" s="827"/>
      <c r="F48" s="827"/>
      <c r="G48" s="827"/>
      <c r="H48" s="827"/>
      <c r="I48" s="1064"/>
    </row>
    <row r="49" spans="1:9">
      <c r="A49" s="827"/>
      <c r="B49" s="827"/>
      <c r="C49" s="827"/>
      <c r="D49" s="827"/>
      <c r="E49" s="827"/>
      <c r="F49" s="827"/>
      <c r="G49" s="827"/>
      <c r="H49" s="827"/>
      <c r="I49" s="1064"/>
    </row>
    <row r="50" spans="1:9">
      <c r="A50" s="827"/>
      <c r="B50" s="827"/>
      <c r="C50" s="827"/>
      <c r="D50" s="827"/>
      <c r="E50" s="827"/>
      <c r="F50" s="827"/>
      <c r="G50" s="827"/>
      <c r="H50" s="827"/>
      <c r="I50" s="1064"/>
    </row>
    <row r="51" spans="1:9">
      <c r="A51" s="827"/>
      <c r="B51" s="827"/>
      <c r="C51" s="827"/>
      <c r="D51" s="827"/>
      <c r="E51" s="827"/>
      <c r="F51" s="827"/>
      <c r="G51" s="827"/>
      <c r="H51" s="827"/>
      <c r="I51" s="1064"/>
    </row>
    <row r="52" spans="1:9">
      <c r="A52" s="827"/>
      <c r="B52" s="827"/>
      <c r="C52" s="827"/>
      <c r="D52" s="827"/>
      <c r="E52" s="827"/>
      <c r="F52" s="827"/>
      <c r="G52" s="827"/>
      <c r="H52" s="827"/>
      <c r="I52" s="1064"/>
    </row>
    <row r="53" spans="1:9">
      <c r="A53" s="827"/>
      <c r="B53" s="827"/>
      <c r="C53" s="827"/>
      <c r="D53" s="827"/>
      <c r="E53" s="827"/>
      <c r="F53" s="827"/>
      <c r="G53" s="827"/>
      <c r="H53" s="827"/>
      <c r="I53" s="1064"/>
    </row>
    <row r="54" spans="1:9">
      <c r="A54" s="827"/>
      <c r="B54" s="827"/>
      <c r="C54" s="827"/>
      <c r="D54" s="827"/>
      <c r="E54" s="827"/>
      <c r="F54" s="827"/>
      <c r="G54" s="827"/>
      <c r="H54" s="827"/>
      <c r="I54" s="1064"/>
    </row>
    <row r="55" spans="1:9">
      <c r="A55" s="827"/>
      <c r="B55" s="827"/>
      <c r="C55" s="827"/>
      <c r="D55" s="827"/>
      <c r="E55" s="827"/>
      <c r="F55" s="827"/>
      <c r="G55" s="827"/>
      <c r="H55" s="827"/>
      <c r="I55" s="1064"/>
    </row>
    <row r="56" spans="1:9">
      <c r="A56" s="827"/>
      <c r="B56" s="827"/>
      <c r="C56" s="827"/>
      <c r="D56" s="827"/>
      <c r="E56" s="827"/>
      <c r="F56" s="827"/>
      <c r="G56" s="827"/>
      <c r="H56" s="827"/>
      <c r="I56" s="1064"/>
    </row>
    <row r="57" spans="1:9">
      <c r="A57" s="827"/>
      <c r="B57" s="827"/>
      <c r="C57" s="827"/>
      <c r="D57" s="827"/>
      <c r="E57" s="827"/>
      <c r="F57" s="827"/>
      <c r="G57" s="827"/>
      <c r="H57" s="827"/>
      <c r="I57" s="1064"/>
    </row>
    <row r="58" spans="1:9">
      <c r="A58" s="827"/>
      <c r="B58" s="827"/>
      <c r="C58" s="827"/>
      <c r="D58" s="827"/>
      <c r="E58" s="827"/>
      <c r="F58" s="827"/>
      <c r="G58" s="827"/>
      <c r="H58" s="827"/>
      <c r="I58" s="1064"/>
    </row>
    <row r="59" spans="1:9">
      <c r="A59" s="827"/>
      <c r="B59" s="827"/>
      <c r="C59" s="827"/>
      <c r="D59" s="827"/>
      <c r="E59" s="827"/>
      <c r="F59" s="827"/>
      <c r="G59" s="827"/>
      <c r="H59" s="827"/>
      <c r="I59" s="1064"/>
    </row>
    <row r="60" spans="1:9">
      <c r="A60" s="827"/>
      <c r="B60" s="827"/>
      <c r="C60" s="827"/>
      <c r="D60" s="827"/>
      <c r="E60" s="827"/>
      <c r="F60" s="827"/>
      <c r="G60" s="827"/>
      <c r="H60" s="827"/>
      <c r="I60" s="1064"/>
    </row>
    <row r="61" spans="1:9">
      <c r="A61" s="827"/>
      <c r="B61" s="827"/>
      <c r="C61" s="827"/>
      <c r="D61" s="827"/>
      <c r="E61" s="827"/>
      <c r="F61" s="827"/>
      <c r="G61" s="827"/>
      <c r="H61" s="827"/>
      <c r="I61" s="1064"/>
    </row>
    <row r="62" spans="1:9">
      <c r="A62" s="827"/>
      <c r="B62" s="827"/>
      <c r="C62" s="827"/>
      <c r="D62" s="827"/>
      <c r="E62" s="827"/>
      <c r="F62" s="827"/>
      <c r="G62" s="827"/>
      <c r="H62" s="827"/>
      <c r="I62" s="1064"/>
    </row>
    <row r="63" spans="1:9">
      <c r="A63" s="827"/>
      <c r="B63" s="827"/>
      <c r="C63" s="827"/>
      <c r="D63" s="827"/>
      <c r="E63" s="827"/>
      <c r="F63" s="827"/>
      <c r="G63" s="827"/>
      <c r="H63" s="827"/>
      <c r="I63" s="1064"/>
    </row>
    <row r="64" spans="1:9">
      <c r="A64" s="827"/>
      <c r="B64" s="827"/>
      <c r="C64" s="827"/>
      <c r="D64" s="827"/>
      <c r="E64" s="827"/>
      <c r="F64" s="827"/>
      <c r="G64" s="827"/>
      <c r="H64" s="827"/>
      <c r="I64" s="1064"/>
    </row>
    <row r="65" spans="1:9">
      <c r="A65" s="827"/>
      <c r="B65" s="827"/>
      <c r="C65" s="827"/>
      <c r="D65" s="827"/>
      <c r="E65" s="827"/>
      <c r="F65" s="827"/>
      <c r="G65" s="827"/>
      <c r="H65" s="827"/>
      <c r="I65" s="1064"/>
    </row>
    <row r="66" spans="1:9">
      <c r="A66" s="827"/>
      <c r="B66" s="827"/>
      <c r="C66" s="827"/>
      <c r="D66" s="827"/>
      <c r="E66" s="827"/>
      <c r="F66" s="827"/>
      <c r="G66" s="827"/>
      <c r="H66" s="827"/>
      <c r="I66" s="1064"/>
    </row>
    <row r="67" spans="1:9">
      <c r="A67" s="827"/>
      <c r="B67" s="827"/>
      <c r="C67" s="827"/>
      <c r="D67" s="827"/>
      <c r="E67" s="827"/>
      <c r="F67" s="827"/>
      <c r="G67" s="827"/>
      <c r="H67" s="827"/>
      <c r="I67" s="1064"/>
    </row>
    <row r="68" spans="1:9">
      <c r="A68" s="827"/>
      <c r="B68" s="827"/>
      <c r="C68" s="827"/>
      <c r="D68" s="827"/>
      <c r="E68" s="827"/>
      <c r="F68" s="827"/>
      <c r="G68" s="827"/>
      <c r="H68" s="827"/>
      <c r="I68" s="1064"/>
    </row>
    <row r="69" spans="1:9">
      <c r="A69" s="827"/>
      <c r="B69" s="827"/>
      <c r="C69" s="827"/>
      <c r="D69" s="827"/>
      <c r="E69" s="827"/>
      <c r="F69" s="827"/>
      <c r="G69" s="827"/>
      <c r="H69" s="827"/>
      <c r="I69" s="1064"/>
    </row>
    <row r="70" spans="1:9">
      <c r="A70" s="827"/>
      <c r="B70" s="827"/>
      <c r="C70" s="827"/>
      <c r="D70" s="827"/>
      <c r="E70" s="827"/>
      <c r="F70" s="827"/>
      <c r="G70" s="827"/>
      <c r="H70" s="827"/>
      <c r="I70" s="1064"/>
    </row>
    <row r="71" spans="1:9">
      <c r="A71" s="827"/>
      <c r="B71" s="827"/>
      <c r="C71" s="827"/>
      <c r="D71" s="827"/>
      <c r="E71" s="827"/>
      <c r="F71" s="827"/>
      <c r="G71" s="827"/>
      <c r="H71" s="827"/>
      <c r="I71" s="1064"/>
    </row>
    <row r="72" spans="1:9">
      <c r="A72" s="827"/>
      <c r="B72" s="827"/>
      <c r="C72" s="827"/>
      <c r="D72" s="827"/>
      <c r="E72" s="827"/>
      <c r="F72" s="827"/>
      <c r="G72" s="827"/>
      <c r="H72" s="827"/>
      <c r="I72" s="1064"/>
    </row>
    <row r="73" spans="1:9">
      <c r="A73" s="827"/>
      <c r="B73" s="827"/>
      <c r="C73" s="827"/>
      <c r="D73" s="827"/>
      <c r="E73" s="827"/>
      <c r="F73" s="827"/>
      <c r="G73" s="827"/>
      <c r="H73" s="827"/>
      <c r="I73" s="1064"/>
    </row>
    <row r="74" spans="1:9">
      <c r="A74" s="827"/>
      <c r="B74" s="827"/>
      <c r="C74" s="827"/>
      <c r="D74" s="827"/>
      <c r="E74" s="827"/>
      <c r="F74" s="827"/>
      <c r="G74" s="827"/>
      <c r="H74" s="827"/>
      <c r="I74" s="1064"/>
    </row>
    <row r="75" spans="1:9">
      <c r="A75" s="827"/>
      <c r="B75" s="827"/>
      <c r="C75" s="827"/>
      <c r="D75" s="827"/>
      <c r="E75" s="827"/>
      <c r="F75" s="827"/>
      <c r="G75" s="827"/>
      <c r="H75" s="827"/>
      <c r="I75" s="1064"/>
    </row>
    <row r="76" spans="1:9">
      <c r="A76" s="827"/>
      <c r="B76" s="827"/>
      <c r="C76" s="827"/>
      <c r="D76" s="827"/>
      <c r="E76" s="827"/>
      <c r="F76" s="827"/>
      <c r="G76" s="827"/>
      <c r="H76" s="827"/>
      <c r="I76" s="1064"/>
    </row>
    <row r="77" spans="1:9">
      <c r="A77" s="827"/>
      <c r="B77" s="827"/>
      <c r="C77" s="827"/>
      <c r="D77" s="827"/>
      <c r="E77" s="827"/>
      <c r="F77" s="827"/>
      <c r="G77" s="827"/>
      <c r="H77" s="827"/>
      <c r="I77" s="1064"/>
    </row>
    <row r="78" spans="1:9">
      <c r="A78" s="827"/>
      <c r="B78" s="827"/>
      <c r="C78" s="827"/>
      <c r="D78" s="827"/>
      <c r="E78" s="827"/>
      <c r="F78" s="827"/>
      <c r="G78" s="827"/>
      <c r="H78" s="827"/>
      <c r="I78" s="1064"/>
    </row>
    <row r="79" spans="1:9">
      <c r="A79" s="827"/>
      <c r="B79" s="827"/>
      <c r="C79" s="827"/>
      <c r="D79" s="827"/>
      <c r="E79" s="827"/>
      <c r="F79" s="827"/>
      <c r="G79" s="827"/>
      <c r="H79" s="827"/>
      <c r="I79" s="1064"/>
    </row>
    <row r="80" spans="1:9">
      <c r="A80" s="827"/>
      <c r="B80" s="827"/>
      <c r="C80" s="827"/>
      <c r="D80" s="827"/>
      <c r="E80" s="827"/>
      <c r="F80" s="827"/>
      <c r="G80" s="827"/>
      <c r="H80" s="827"/>
      <c r="I80" s="1064"/>
    </row>
    <row r="81" spans="1:9">
      <c r="A81" s="827"/>
      <c r="B81" s="827"/>
      <c r="C81" s="827"/>
      <c r="D81" s="827"/>
      <c r="E81" s="827"/>
      <c r="F81" s="827"/>
      <c r="G81" s="827"/>
      <c r="H81" s="827"/>
      <c r="I81" s="1064"/>
    </row>
    <row r="82" spans="1:9">
      <c r="A82" s="827"/>
      <c r="B82" s="827"/>
      <c r="C82" s="827"/>
      <c r="D82" s="827"/>
      <c r="E82" s="827"/>
      <c r="F82" s="827"/>
      <c r="G82" s="827"/>
      <c r="H82" s="827"/>
      <c r="I82" s="1064"/>
    </row>
    <row r="83" spans="1:9">
      <c r="A83" s="827"/>
      <c r="B83" s="827"/>
      <c r="C83" s="827"/>
      <c r="D83" s="827"/>
      <c r="E83" s="827"/>
      <c r="F83" s="827"/>
      <c r="G83" s="827"/>
      <c r="H83" s="827"/>
      <c r="I83" s="1064"/>
    </row>
    <row r="84" spans="1:9">
      <c r="A84" s="827"/>
      <c r="B84" s="827"/>
      <c r="C84" s="827"/>
      <c r="D84" s="827"/>
      <c r="E84" s="827"/>
      <c r="F84" s="827"/>
      <c r="G84" s="827"/>
      <c r="H84" s="827"/>
      <c r="I84" s="1064"/>
    </row>
    <row r="85" spans="1:9">
      <c r="A85" s="827"/>
      <c r="B85" s="827"/>
      <c r="C85" s="827"/>
      <c r="D85" s="827"/>
      <c r="E85" s="827"/>
      <c r="F85" s="827"/>
      <c r="G85" s="827"/>
      <c r="H85" s="827"/>
      <c r="I85" s="1064"/>
    </row>
    <row r="86" spans="1:9">
      <c r="A86" s="827"/>
      <c r="B86" s="827"/>
      <c r="C86" s="827"/>
      <c r="D86" s="827"/>
      <c r="E86" s="827"/>
      <c r="F86" s="827"/>
      <c r="G86" s="827"/>
      <c r="H86" s="827"/>
      <c r="I86" s="1064"/>
    </row>
    <row r="87" spans="1:9">
      <c r="A87" s="827"/>
      <c r="B87" s="827"/>
      <c r="C87" s="827"/>
      <c r="D87" s="827"/>
      <c r="E87" s="827"/>
      <c r="F87" s="827"/>
      <c r="G87" s="827"/>
      <c r="H87" s="827"/>
      <c r="I87" s="1064"/>
    </row>
    <row r="88" spans="1:9">
      <c r="A88" s="827"/>
      <c r="B88" s="827"/>
      <c r="C88" s="827"/>
      <c r="D88" s="827"/>
      <c r="E88" s="827"/>
      <c r="F88" s="827"/>
      <c r="G88" s="827"/>
      <c r="H88" s="827"/>
      <c r="I88" s="1064"/>
    </row>
    <row r="89" spans="1:9">
      <c r="A89" s="827"/>
      <c r="B89" s="827"/>
      <c r="C89" s="827"/>
      <c r="D89" s="827"/>
      <c r="E89" s="827"/>
      <c r="F89" s="827"/>
      <c r="G89" s="827"/>
      <c r="H89" s="827"/>
      <c r="I89" s="1064"/>
    </row>
    <row r="90" spans="1:9">
      <c r="A90" s="827"/>
      <c r="B90" s="827"/>
      <c r="C90" s="827"/>
      <c r="D90" s="827"/>
      <c r="E90" s="827"/>
      <c r="F90" s="827"/>
      <c r="G90" s="827"/>
      <c r="H90" s="827"/>
      <c r="I90" s="1064"/>
    </row>
    <row r="91" spans="1:9">
      <c r="A91" s="827"/>
      <c r="B91" s="827"/>
      <c r="C91" s="827"/>
      <c r="D91" s="827"/>
      <c r="E91" s="827"/>
      <c r="F91" s="827"/>
      <c r="G91" s="827"/>
      <c r="H91" s="827"/>
      <c r="I91" s="1064"/>
    </row>
    <row r="92" spans="1:9">
      <c r="A92" s="827"/>
      <c r="B92" s="827"/>
      <c r="C92" s="827"/>
      <c r="D92" s="827"/>
      <c r="E92" s="827"/>
      <c r="F92" s="827"/>
      <c r="G92" s="827"/>
      <c r="H92" s="827"/>
      <c r="I92" s="1064"/>
    </row>
    <row r="93" spans="1:9">
      <c r="A93" s="827"/>
      <c r="B93" s="827"/>
      <c r="C93" s="827"/>
      <c r="D93" s="827"/>
      <c r="E93" s="827"/>
      <c r="F93" s="827"/>
      <c r="G93" s="827"/>
      <c r="H93" s="827"/>
      <c r="I93" s="1064"/>
    </row>
    <row r="94" spans="1:9">
      <c r="A94" s="827"/>
      <c r="B94" s="827"/>
      <c r="C94" s="827"/>
      <c r="D94" s="827"/>
      <c r="E94" s="827"/>
      <c r="F94" s="827"/>
      <c r="G94" s="827"/>
      <c r="H94" s="827"/>
      <c r="I94" s="1064"/>
    </row>
    <row r="95" spans="1:9">
      <c r="A95" s="827"/>
      <c r="B95" s="827"/>
      <c r="C95" s="827"/>
      <c r="D95" s="827"/>
      <c r="E95" s="827"/>
      <c r="F95" s="827"/>
      <c r="G95" s="827"/>
      <c r="H95" s="827"/>
      <c r="I95" s="1064"/>
    </row>
    <row r="96" spans="1:9">
      <c r="A96" s="827"/>
      <c r="B96" s="827"/>
      <c r="C96" s="827"/>
      <c r="D96" s="827"/>
      <c r="E96" s="827"/>
      <c r="F96" s="827"/>
      <c r="G96" s="827"/>
      <c r="H96" s="827"/>
      <c r="I96" s="1064"/>
    </row>
    <row r="97" spans="1:9">
      <c r="A97" s="827"/>
      <c r="B97" s="827"/>
      <c r="C97" s="827"/>
      <c r="D97" s="827"/>
      <c r="E97" s="827"/>
      <c r="F97" s="827"/>
      <c r="G97" s="827"/>
      <c r="H97" s="827"/>
      <c r="I97" s="1064"/>
    </row>
    <row r="98" spans="1:9">
      <c r="A98" s="827"/>
      <c r="B98" s="827"/>
      <c r="C98" s="827"/>
      <c r="D98" s="827"/>
      <c r="E98" s="827"/>
      <c r="F98" s="827"/>
      <c r="G98" s="827"/>
      <c r="H98" s="827"/>
      <c r="I98" s="1064"/>
    </row>
    <row r="99" spans="1:9">
      <c r="A99" s="827"/>
      <c r="B99" s="827"/>
      <c r="C99" s="827"/>
      <c r="D99" s="827"/>
      <c r="E99" s="827"/>
      <c r="F99" s="827"/>
      <c r="G99" s="827"/>
      <c r="H99" s="827"/>
      <c r="I99" s="1064"/>
    </row>
    <row r="100" spans="1:9">
      <c r="A100" s="827"/>
      <c r="B100" s="827"/>
      <c r="C100" s="827"/>
      <c r="D100" s="827"/>
      <c r="E100" s="827"/>
      <c r="F100" s="827"/>
      <c r="G100" s="827"/>
      <c r="H100" s="827"/>
      <c r="I100" s="1064"/>
    </row>
    <row r="101" spans="1:9">
      <c r="A101" s="827"/>
      <c r="B101" s="827"/>
      <c r="C101" s="827"/>
      <c r="D101" s="827"/>
      <c r="E101" s="827"/>
      <c r="F101" s="827"/>
      <c r="G101" s="827"/>
      <c r="H101" s="827"/>
      <c r="I101" s="1064"/>
    </row>
    <row r="102" spans="1:9">
      <c r="A102" s="827"/>
      <c r="B102" s="827"/>
      <c r="C102" s="827"/>
      <c r="D102" s="827"/>
      <c r="E102" s="827"/>
      <c r="F102" s="827"/>
      <c r="G102" s="827"/>
      <c r="H102" s="827"/>
      <c r="I102" s="1064"/>
    </row>
    <row r="103" spans="1:9">
      <c r="A103" s="827"/>
      <c r="B103" s="827"/>
      <c r="C103" s="827"/>
      <c r="D103" s="827"/>
      <c r="E103" s="827"/>
      <c r="F103" s="827"/>
      <c r="G103" s="827"/>
      <c r="H103" s="827"/>
      <c r="I103" s="1064"/>
    </row>
    <row r="104" spans="1:9">
      <c r="A104" s="827"/>
      <c r="B104" s="827"/>
      <c r="C104" s="827"/>
      <c r="D104" s="827"/>
      <c r="E104" s="827"/>
      <c r="F104" s="827"/>
      <c r="G104" s="827"/>
      <c r="H104" s="827"/>
      <c r="I104" s="1064"/>
    </row>
    <row r="105" spans="1:9">
      <c r="A105" s="827"/>
      <c r="B105" s="827"/>
      <c r="C105" s="827"/>
      <c r="D105" s="827"/>
      <c r="E105" s="827"/>
      <c r="F105" s="827"/>
      <c r="G105" s="827"/>
      <c r="H105" s="827"/>
      <c r="I105" s="1064"/>
    </row>
    <row r="106" spans="1:9">
      <c r="A106" s="827"/>
      <c r="B106" s="827"/>
      <c r="C106" s="827"/>
      <c r="D106" s="827"/>
      <c r="E106" s="827"/>
      <c r="F106" s="827"/>
      <c r="G106" s="827"/>
      <c r="H106" s="827"/>
      <c r="I106" s="1064"/>
    </row>
    <row r="107" spans="1:9">
      <c r="A107" s="827"/>
      <c r="B107" s="827"/>
      <c r="C107" s="827"/>
      <c r="D107" s="827"/>
      <c r="E107" s="827"/>
      <c r="F107" s="827"/>
      <c r="G107" s="827"/>
      <c r="H107" s="827"/>
      <c r="I107" s="1064"/>
    </row>
    <row r="108" spans="1:9">
      <c r="A108" s="827"/>
      <c r="B108" s="827"/>
      <c r="C108" s="827"/>
      <c r="D108" s="827"/>
      <c r="E108" s="827"/>
      <c r="F108" s="827"/>
      <c r="G108" s="827"/>
      <c r="H108" s="827"/>
      <c r="I108" s="1064"/>
    </row>
    <row r="109" spans="1:9">
      <c r="A109" s="827"/>
      <c r="B109" s="827"/>
      <c r="C109" s="827"/>
      <c r="D109" s="827"/>
      <c r="E109" s="827"/>
      <c r="F109" s="827"/>
      <c r="G109" s="827"/>
      <c r="H109" s="827"/>
      <c r="I109" s="1064"/>
    </row>
    <row r="110" spans="1:9">
      <c r="A110" s="827"/>
      <c r="B110" s="827"/>
      <c r="C110" s="827"/>
      <c r="D110" s="827"/>
      <c r="E110" s="827"/>
      <c r="F110" s="827"/>
      <c r="G110" s="827"/>
      <c r="H110" s="827"/>
      <c r="I110" s="1064"/>
    </row>
    <row r="111" spans="1:9">
      <c r="A111" s="827"/>
      <c r="B111" s="827"/>
      <c r="C111" s="827"/>
      <c r="D111" s="827"/>
      <c r="E111" s="827"/>
      <c r="F111" s="827"/>
      <c r="G111" s="827"/>
      <c r="H111" s="827"/>
      <c r="I111" s="1064"/>
    </row>
    <row r="112" spans="1:9">
      <c r="A112" s="827"/>
      <c r="B112" s="827"/>
      <c r="C112" s="827"/>
      <c r="D112" s="827"/>
      <c r="E112" s="827"/>
      <c r="F112" s="827"/>
      <c r="G112" s="827"/>
      <c r="H112" s="827"/>
      <c r="I112" s="1064"/>
    </row>
    <row r="113" spans="1:9">
      <c r="A113" s="827"/>
      <c r="B113" s="827"/>
      <c r="C113" s="827"/>
      <c r="D113" s="827"/>
      <c r="E113" s="827"/>
      <c r="F113" s="827"/>
      <c r="G113" s="827"/>
      <c r="H113" s="827"/>
      <c r="I113" s="1064"/>
    </row>
    <row r="114" spans="1:9">
      <c r="A114" s="827"/>
      <c r="B114" s="827"/>
      <c r="C114" s="827"/>
      <c r="D114" s="827"/>
      <c r="E114" s="827"/>
      <c r="F114" s="827"/>
      <c r="G114" s="827"/>
      <c r="H114" s="827"/>
      <c r="I114" s="1064"/>
    </row>
    <row r="115" spans="1:9">
      <c r="A115" s="827"/>
      <c r="B115" s="827"/>
      <c r="C115" s="827"/>
      <c r="D115" s="827"/>
      <c r="E115" s="827"/>
      <c r="F115" s="827"/>
      <c r="G115" s="827"/>
      <c r="H115" s="827"/>
      <c r="I115" s="1064"/>
    </row>
    <row r="116" spans="1:9">
      <c r="A116" s="827"/>
      <c r="B116" s="827"/>
      <c r="C116" s="827"/>
      <c r="D116" s="827"/>
      <c r="E116" s="827"/>
      <c r="F116" s="827"/>
      <c r="G116" s="827"/>
      <c r="H116" s="827"/>
      <c r="I116" s="1064"/>
    </row>
    <row r="117" spans="1:9">
      <c r="A117" s="827"/>
      <c r="B117" s="827"/>
      <c r="C117" s="827"/>
      <c r="D117" s="827"/>
      <c r="E117" s="827"/>
      <c r="F117" s="827"/>
      <c r="G117" s="827"/>
      <c r="H117" s="827"/>
      <c r="I117" s="1064"/>
    </row>
    <row r="118" spans="1:9">
      <c r="A118" s="827"/>
      <c r="B118" s="827"/>
      <c r="C118" s="827"/>
      <c r="D118" s="827"/>
      <c r="E118" s="827"/>
      <c r="F118" s="827"/>
      <c r="G118" s="827"/>
      <c r="H118" s="827"/>
      <c r="I118" s="1064"/>
    </row>
    <row r="119" spans="1:9">
      <c r="A119" s="827"/>
      <c r="B119" s="827"/>
      <c r="C119" s="827"/>
      <c r="D119" s="827"/>
      <c r="E119" s="827"/>
      <c r="F119" s="827"/>
      <c r="G119" s="827"/>
      <c r="H119" s="827"/>
      <c r="I119" s="1064"/>
    </row>
    <row r="120" spans="1:9">
      <c r="A120" s="827"/>
      <c r="B120" s="827"/>
      <c r="C120" s="827"/>
      <c r="D120" s="827"/>
      <c r="E120" s="827"/>
      <c r="F120" s="827"/>
      <c r="G120" s="827"/>
      <c r="H120" s="827"/>
      <c r="I120" s="1064"/>
    </row>
    <row r="121" spans="1:9">
      <c r="A121" s="827"/>
      <c r="B121" s="827"/>
      <c r="C121" s="827"/>
      <c r="D121" s="827"/>
      <c r="E121" s="827"/>
      <c r="F121" s="827"/>
      <c r="G121" s="827"/>
      <c r="H121" s="827"/>
      <c r="I121" s="1064"/>
    </row>
    <row r="122" spans="1:9">
      <c r="A122" s="827"/>
      <c r="B122" s="827"/>
      <c r="C122" s="827"/>
      <c r="D122" s="827"/>
      <c r="E122" s="827"/>
      <c r="F122" s="827"/>
      <c r="G122" s="827"/>
      <c r="H122" s="827"/>
      <c r="I122" s="1064"/>
    </row>
    <row r="123" spans="1:9">
      <c r="A123" s="827"/>
      <c r="B123" s="827"/>
      <c r="C123" s="827"/>
      <c r="D123" s="827"/>
      <c r="E123" s="827"/>
      <c r="F123" s="827"/>
      <c r="G123" s="827"/>
      <c r="H123" s="827"/>
      <c r="I123" s="1064"/>
    </row>
    <row r="124" spans="1:9">
      <c r="A124" s="827"/>
      <c r="B124" s="827"/>
      <c r="C124" s="827"/>
      <c r="D124" s="827"/>
      <c r="E124" s="827"/>
      <c r="F124" s="827"/>
      <c r="G124" s="827"/>
      <c r="H124" s="827"/>
      <c r="I124" s="1064"/>
    </row>
    <row r="125" spans="1:9">
      <c r="A125" s="827"/>
      <c r="B125" s="827"/>
      <c r="C125" s="827"/>
      <c r="D125" s="827"/>
      <c r="E125" s="827"/>
      <c r="F125" s="827"/>
      <c r="G125" s="827"/>
      <c r="H125" s="827"/>
      <c r="I125" s="1064"/>
    </row>
    <row r="126" spans="1:9">
      <c r="A126" s="827"/>
      <c r="B126" s="827"/>
      <c r="C126" s="827"/>
      <c r="D126" s="827"/>
      <c r="E126" s="827"/>
      <c r="F126" s="827"/>
      <c r="G126" s="827"/>
      <c r="H126" s="827"/>
      <c r="I126" s="1064"/>
    </row>
    <row r="127" spans="1:9">
      <c r="A127" s="827"/>
      <c r="B127" s="827"/>
      <c r="C127" s="827"/>
      <c r="D127" s="827"/>
      <c r="E127" s="827"/>
      <c r="F127" s="827"/>
      <c r="G127" s="827"/>
      <c r="H127" s="827"/>
      <c r="I127" s="1064"/>
    </row>
    <row r="128" spans="1:9">
      <c r="A128" s="827"/>
      <c r="B128" s="827"/>
      <c r="C128" s="827"/>
      <c r="D128" s="827"/>
      <c r="E128" s="827"/>
      <c r="F128" s="827"/>
      <c r="G128" s="827"/>
      <c r="H128" s="827"/>
      <c r="I128" s="1064"/>
    </row>
    <row r="129" spans="1:9">
      <c r="A129" s="827"/>
      <c r="B129" s="827"/>
      <c r="C129" s="827"/>
      <c r="D129" s="827"/>
      <c r="E129" s="827"/>
      <c r="F129" s="827"/>
      <c r="G129" s="827"/>
      <c r="H129" s="827"/>
      <c r="I129" s="1064"/>
    </row>
    <row r="130" spans="1:9">
      <c r="A130" s="827"/>
      <c r="B130" s="827"/>
      <c r="C130" s="827"/>
      <c r="D130" s="827"/>
      <c r="E130" s="827"/>
      <c r="F130" s="827"/>
      <c r="G130" s="827"/>
      <c r="H130" s="827"/>
      <c r="I130" s="1064"/>
    </row>
    <row r="131" spans="1:9">
      <c r="A131" s="827"/>
      <c r="B131" s="827"/>
      <c r="C131" s="827"/>
      <c r="D131" s="827"/>
      <c r="E131" s="827"/>
      <c r="F131" s="827"/>
      <c r="G131" s="827"/>
      <c r="H131" s="827"/>
      <c r="I131" s="1064"/>
    </row>
    <row r="132" spans="1:9">
      <c r="A132" s="827"/>
      <c r="B132" s="827"/>
      <c r="C132" s="827"/>
      <c r="D132" s="827"/>
      <c r="E132" s="827"/>
      <c r="F132" s="827"/>
      <c r="G132" s="827"/>
      <c r="H132" s="827"/>
      <c r="I132" s="1064"/>
    </row>
    <row r="133" spans="1:9">
      <c r="A133" s="827"/>
      <c r="B133" s="827"/>
      <c r="C133" s="827"/>
      <c r="D133" s="827"/>
      <c r="E133" s="827"/>
      <c r="F133" s="827"/>
      <c r="G133" s="827"/>
      <c r="H133" s="827"/>
      <c r="I133" s="1064"/>
    </row>
    <row r="134" spans="1:9">
      <c r="A134" s="827"/>
      <c r="B134" s="827"/>
      <c r="C134" s="827"/>
      <c r="D134" s="827"/>
      <c r="E134" s="827"/>
      <c r="F134" s="827"/>
      <c r="G134" s="827"/>
      <c r="H134" s="827"/>
      <c r="I134" s="1064"/>
    </row>
    <row r="135" spans="1:9">
      <c r="A135" s="827"/>
      <c r="B135" s="827"/>
      <c r="C135" s="827"/>
      <c r="D135" s="827"/>
      <c r="E135" s="827"/>
      <c r="F135" s="827"/>
      <c r="G135" s="827"/>
      <c r="H135" s="827"/>
      <c r="I135" s="1064"/>
    </row>
    <row r="136" spans="1:9">
      <c r="A136" s="827"/>
      <c r="B136" s="827"/>
      <c r="C136" s="827"/>
      <c r="D136" s="827"/>
      <c r="E136" s="827"/>
      <c r="F136" s="827"/>
      <c r="G136" s="827"/>
      <c r="H136" s="827"/>
      <c r="I136" s="1064"/>
    </row>
    <row r="137" spans="1:9">
      <c r="A137" s="827"/>
      <c r="B137" s="827"/>
      <c r="C137" s="827"/>
      <c r="D137" s="827"/>
      <c r="E137" s="827"/>
      <c r="F137" s="827"/>
      <c r="G137" s="827"/>
      <c r="H137" s="827"/>
      <c r="I137" s="1064"/>
    </row>
    <row r="138" spans="1:9">
      <c r="A138" s="827"/>
      <c r="B138" s="827"/>
      <c r="C138" s="827"/>
      <c r="D138" s="827"/>
      <c r="E138" s="827"/>
      <c r="F138" s="827"/>
      <c r="G138" s="827"/>
      <c r="H138" s="827"/>
      <c r="I138" s="1064"/>
    </row>
    <row r="139" spans="1:9">
      <c r="A139" s="827"/>
      <c r="B139" s="827"/>
      <c r="C139" s="827"/>
      <c r="D139" s="827"/>
      <c r="E139" s="827"/>
      <c r="F139" s="827"/>
      <c r="G139" s="827"/>
      <c r="H139" s="827"/>
      <c r="I139" s="1064"/>
    </row>
    <row r="140" spans="1:9">
      <c r="A140" s="827"/>
      <c r="B140" s="827"/>
      <c r="C140" s="827"/>
      <c r="D140" s="827"/>
      <c r="E140" s="827"/>
      <c r="F140" s="827"/>
      <c r="G140" s="827"/>
      <c r="H140" s="827"/>
      <c r="I140" s="1064"/>
    </row>
    <row r="141" spans="1:9">
      <c r="A141" s="827"/>
      <c r="B141" s="827"/>
      <c r="C141" s="827"/>
      <c r="D141" s="827"/>
      <c r="E141" s="827"/>
      <c r="F141" s="827"/>
      <c r="G141" s="827"/>
      <c r="H141" s="827"/>
      <c r="I141" s="1064"/>
    </row>
    <row r="142" spans="1:9">
      <c r="A142" s="827"/>
      <c r="B142" s="827"/>
      <c r="C142" s="827"/>
      <c r="D142" s="827"/>
      <c r="E142" s="827"/>
      <c r="F142" s="827"/>
      <c r="G142" s="827"/>
      <c r="H142" s="827"/>
      <c r="I142" s="1064"/>
    </row>
    <row r="143" spans="1:9">
      <c r="A143" s="827"/>
      <c r="B143" s="827"/>
      <c r="C143" s="827"/>
      <c r="D143" s="827"/>
      <c r="E143" s="827"/>
      <c r="F143" s="827"/>
      <c r="G143" s="827"/>
      <c r="H143" s="827"/>
      <c r="I143" s="1064"/>
    </row>
    <row r="144" spans="1:9">
      <c r="A144" s="827"/>
      <c r="B144" s="827"/>
      <c r="C144" s="827"/>
      <c r="D144" s="827"/>
      <c r="E144" s="827"/>
      <c r="F144" s="827"/>
      <c r="G144" s="827"/>
      <c r="H144" s="827"/>
      <c r="I144" s="1064"/>
    </row>
    <row r="145" spans="1:9">
      <c r="A145" s="827"/>
      <c r="B145" s="827"/>
      <c r="C145" s="827"/>
      <c r="D145" s="827"/>
      <c r="E145" s="827"/>
      <c r="F145" s="827"/>
      <c r="G145" s="827"/>
      <c r="H145" s="827"/>
      <c r="I145" s="1064"/>
    </row>
    <row r="146" spans="1:9">
      <c r="A146" s="827"/>
      <c r="B146" s="827"/>
      <c r="C146" s="827"/>
      <c r="D146" s="827"/>
      <c r="E146" s="827"/>
      <c r="F146" s="827"/>
      <c r="G146" s="827"/>
      <c r="H146" s="827"/>
      <c r="I146" s="1064"/>
    </row>
    <row r="147" spans="1:9">
      <c r="A147" s="827"/>
      <c r="B147" s="827"/>
      <c r="C147" s="827"/>
      <c r="D147" s="827"/>
      <c r="E147" s="827"/>
      <c r="F147" s="827"/>
      <c r="G147" s="827"/>
      <c r="H147" s="827"/>
      <c r="I147" s="1064"/>
    </row>
    <row r="148" spans="1:9">
      <c r="A148" s="827"/>
      <c r="B148" s="827"/>
      <c r="C148" s="827"/>
      <c r="D148" s="827"/>
      <c r="E148" s="827"/>
      <c r="F148" s="827"/>
      <c r="G148" s="827"/>
      <c r="H148" s="827"/>
      <c r="I148" s="1064"/>
    </row>
    <row r="149" spans="1:9">
      <c r="A149" s="827"/>
      <c r="B149" s="827"/>
      <c r="C149" s="827"/>
      <c r="D149" s="827"/>
      <c r="E149" s="827"/>
      <c r="F149" s="827"/>
      <c r="G149" s="827"/>
      <c r="H149" s="827"/>
      <c r="I149" s="1064"/>
    </row>
    <row r="150" spans="1:9">
      <c r="A150" s="827"/>
      <c r="B150" s="827"/>
      <c r="C150" s="827"/>
      <c r="D150" s="827"/>
      <c r="E150" s="827"/>
      <c r="F150" s="827"/>
      <c r="G150" s="827"/>
      <c r="H150" s="827"/>
      <c r="I150" s="1064"/>
    </row>
    <row r="151" spans="1:9">
      <c r="A151" s="827"/>
      <c r="B151" s="827"/>
      <c r="C151" s="827"/>
      <c r="D151" s="827"/>
      <c r="E151" s="827"/>
      <c r="F151" s="827"/>
      <c r="G151" s="827"/>
      <c r="H151" s="827"/>
      <c r="I151" s="1064"/>
    </row>
    <row r="152" spans="1:9">
      <c r="A152" s="827"/>
      <c r="B152" s="827"/>
      <c r="C152" s="827"/>
      <c r="D152" s="827"/>
      <c r="E152" s="827"/>
      <c r="F152" s="827"/>
      <c r="G152" s="827"/>
      <c r="H152" s="827"/>
      <c r="I152" s="1064"/>
    </row>
    <row r="153" spans="1:9">
      <c r="A153" s="827"/>
      <c r="B153" s="827"/>
      <c r="C153" s="827"/>
      <c r="D153" s="827"/>
      <c r="E153" s="827"/>
      <c r="F153" s="827"/>
      <c r="G153" s="827"/>
      <c r="H153" s="827"/>
      <c r="I153" s="1064"/>
    </row>
    <row r="154" spans="1:9">
      <c r="A154" s="827"/>
      <c r="B154" s="827"/>
      <c r="C154" s="827"/>
      <c r="D154" s="827"/>
      <c r="E154" s="827"/>
      <c r="F154" s="827"/>
      <c r="G154" s="827"/>
      <c r="H154" s="827"/>
      <c r="I154" s="1064"/>
    </row>
    <row r="155" spans="1:9">
      <c r="A155" s="827"/>
      <c r="B155" s="827"/>
      <c r="C155" s="827"/>
      <c r="D155" s="827"/>
      <c r="E155" s="827"/>
      <c r="F155" s="827"/>
      <c r="G155" s="827"/>
      <c r="H155" s="827"/>
      <c r="I155" s="1064"/>
    </row>
    <row r="156" spans="1:9">
      <c r="A156" s="827"/>
      <c r="B156" s="827"/>
      <c r="C156" s="827"/>
      <c r="D156" s="827"/>
      <c r="E156" s="827"/>
      <c r="F156" s="827"/>
      <c r="G156" s="827"/>
      <c r="H156" s="827"/>
      <c r="I156" s="1064"/>
    </row>
    <row r="157" spans="1:9">
      <c r="A157" s="827"/>
      <c r="B157" s="827"/>
      <c r="C157" s="827"/>
      <c r="D157" s="827"/>
      <c r="E157" s="827"/>
      <c r="F157" s="827"/>
      <c r="G157" s="827"/>
      <c r="H157" s="827"/>
      <c r="I157" s="1064"/>
    </row>
    <row r="158" spans="1:9">
      <c r="A158" s="827"/>
      <c r="B158" s="827"/>
      <c r="C158" s="827"/>
      <c r="D158" s="827"/>
      <c r="E158" s="827"/>
      <c r="F158" s="827"/>
      <c r="G158" s="827"/>
      <c r="H158" s="827"/>
      <c r="I158" s="1064"/>
    </row>
    <row r="159" spans="1:9">
      <c r="A159" s="827"/>
      <c r="B159" s="827"/>
      <c r="C159" s="827"/>
      <c r="D159" s="827"/>
      <c r="E159" s="827"/>
      <c r="F159" s="827"/>
      <c r="G159" s="827"/>
      <c r="H159" s="827"/>
      <c r="I159" s="1064"/>
    </row>
    <row r="160" spans="1:9">
      <c r="A160" s="827"/>
      <c r="B160" s="827"/>
      <c r="C160" s="827"/>
      <c r="D160" s="827"/>
      <c r="E160" s="827"/>
      <c r="F160" s="827"/>
      <c r="G160" s="827"/>
      <c r="H160" s="827"/>
      <c r="I160" s="1064"/>
    </row>
    <row r="161" spans="1:9">
      <c r="A161" s="827"/>
      <c r="B161" s="827"/>
      <c r="C161" s="827"/>
      <c r="D161" s="827"/>
      <c r="E161" s="827"/>
      <c r="F161" s="827"/>
      <c r="G161" s="827"/>
      <c r="H161" s="827"/>
      <c r="I161" s="1064"/>
    </row>
    <row r="162" spans="1:9">
      <c r="A162" s="827"/>
      <c r="B162" s="827"/>
      <c r="C162" s="827"/>
      <c r="D162" s="827"/>
      <c r="E162" s="827"/>
      <c r="F162" s="827"/>
      <c r="G162" s="827"/>
      <c r="H162" s="827"/>
      <c r="I162" s="1064"/>
    </row>
    <row r="163" spans="1:9">
      <c r="A163" s="827"/>
      <c r="B163" s="827"/>
      <c r="C163" s="827"/>
      <c r="D163" s="827"/>
      <c r="E163" s="827"/>
      <c r="F163" s="827"/>
      <c r="G163" s="827"/>
      <c r="H163" s="827"/>
      <c r="I163" s="1064"/>
    </row>
    <row r="164" spans="1:9">
      <c r="A164" s="827"/>
      <c r="B164" s="827"/>
      <c r="C164" s="827"/>
      <c r="D164" s="827"/>
      <c r="E164" s="827"/>
      <c r="F164" s="827"/>
      <c r="G164" s="827"/>
      <c r="H164" s="827"/>
      <c r="I164" s="1064"/>
    </row>
    <row r="165" spans="1:9">
      <c r="A165" s="827"/>
      <c r="B165" s="827"/>
      <c r="C165" s="827"/>
      <c r="D165" s="827"/>
      <c r="E165" s="827"/>
      <c r="F165" s="827"/>
      <c r="G165" s="827"/>
      <c r="H165" s="827"/>
      <c r="I165" s="1064"/>
    </row>
    <row r="166" spans="1:9">
      <c r="A166" s="827"/>
      <c r="B166" s="827"/>
      <c r="C166" s="827"/>
      <c r="D166" s="827"/>
      <c r="E166" s="827"/>
      <c r="F166" s="827"/>
      <c r="G166" s="827"/>
      <c r="H166" s="827"/>
      <c r="I166" s="1064"/>
    </row>
    <row r="167" spans="1:9">
      <c r="A167" s="827"/>
      <c r="B167" s="827"/>
      <c r="C167" s="827"/>
      <c r="D167" s="827"/>
      <c r="E167" s="827"/>
      <c r="F167" s="827"/>
      <c r="G167" s="827"/>
      <c r="H167" s="827"/>
      <c r="I167" s="1064"/>
    </row>
    <row r="168" spans="1:9">
      <c r="A168" s="827"/>
      <c r="B168" s="827"/>
      <c r="C168" s="827"/>
      <c r="D168" s="827"/>
      <c r="E168" s="827"/>
      <c r="F168" s="827"/>
      <c r="G168" s="827"/>
      <c r="H168" s="827"/>
      <c r="I168" s="1064"/>
    </row>
    <row r="169" spans="1:9">
      <c r="A169" s="827"/>
      <c r="B169" s="827"/>
      <c r="C169" s="827"/>
      <c r="D169" s="827"/>
      <c r="E169" s="827"/>
      <c r="F169" s="827"/>
      <c r="G169" s="827"/>
      <c r="H169" s="827"/>
      <c r="I169" s="1064"/>
    </row>
    <row r="170" spans="1:9">
      <c r="A170" s="827"/>
      <c r="B170" s="827"/>
      <c r="C170" s="827"/>
      <c r="D170" s="827"/>
      <c r="E170" s="827"/>
      <c r="F170" s="827"/>
      <c r="G170" s="827"/>
      <c r="H170" s="827"/>
      <c r="I170" s="1064"/>
    </row>
    <row r="171" spans="1:9">
      <c r="A171" s="827"/>
      <c r="B171" s="827"/>
      <c r="C171" s="827"/>
      <c r="D171" s="827"/>
      <c r="E171" s="827"/>
      <c r="F171" s="827"/>
      <c r="G171" s="827"/>
      <c r="H171" s="827"/>
      <c r="I171" s="1064"/>
    </row>
    <row r="172" spans="1:9">
      <c r="A172" s="827"/>
      <c r="B172" s="827"/>
      <c r="C172" s="827"/>
      <c r="D172" s="827"/>
      <c r="E172" s="827"/>
      <c r="F172" s="827"/>
      <c r="G172" s="827"/>
      <c r="H172" s="827"/>
      <c r="I172" s="1064"/>
    </row>
    <row r="173" spans="1:9">
      <c r="A173" s="827"/>
      <c r="B173" s="827"/>
      <c r="C173" s="827"/>
      <c r="D173" s="827"/>
      <c r="E173" s="827"/>
      <c r="F173" s="827"/>
      <c r="G173" s="827"/>
      <c r="H173" s="827"/>
      <c r="I173" s="1064"/>
    </row>
    <row r="174" spans="1:9">
      <c r="A174" s="827"/>
      <c r="B174" s="827"/>
      <c r="C174" s="827"/>
      <c r="D174" s="827"/>
      <c r="E174" s="827"/>
      <c r="F174" s="827"/>
      <c r="G174" s="827"/>
      <c r="H174" s="827"/>
      <c r="I174" s="1064"/>
    </row>
    <row r="175" spans="1:9">
      <c r="A175" s="827"/>
      <c r="B175" s="827"/>
      <c r="C175" s="827"/>
      <c r="D175" s="827"/>
      <c r="E175" s="827"/>
      <c r="F175" s="827"/>
      <c r="G175" s="827"/>
      <c r="H175" s="827"/>
      <c r="I175" s="1064"/>
    </row>
    <row r="176" spans="1:9">
      <c r="A176" s="827"/>
      <c r="B176" s="827"/>
      <c r="C176" s="827"/>
      <c r="D176" s="827"/>
      <c r="E176" s="827"/>
      <c r="F176" s="827"/>
      <c r="G176" s="827"/>
      <c r="H176" s="827"/>
      <c r="I176" s="1064"/>
    </row>
    <row r="177" spans="1:9">
      <c r="A177" s="827"/>
      <c r="B177" s="827"/>
      <c r="C177" s="827"/>
      <c r="D177" s="827"/>
      <c r="E177" s="827"/>
      <c r="F177" s="827"/>
      <c r="G177" s="827"/>
      <c r="H177" s="827"/>
      <c r="I177" s="1064"/>
    </row>
    <row r="178" spans="1:9">
      <c r="A178" s="827"/>
      <c r="B178" s="827"/>
      <c r="C178" s="827"/>
      <c r="D178" s="827"/>
      <c r="E178" s="827"/>
      <c r="F178" s="827"/>
      <c r="G178" s="827"/>
      <c r="H178" s="827"/>
      <c r="I178" s="1064"/>
    </row>
    <row r="179" spans="1:9">
      <c r="A179" s="827"/>
      <c r="B179" s="827"/>
      <c r="C179" s="827"/>
      <c r="D179" s="827"/>
      <c r="E179" s="827"/>
      <c r="F179" s="827"/>
      <c r="G179" s="827"/>
      <c r="H179" s="827"/>
      <c r="I179" s="1064"/>
    </row>
    <row r="180" spans="1:9">
      <c r="A180" s="827"/>
      <c r="B180" s="827"/>
      <c r="C180" s="827"/>
      <c r="D180" s="827"/>
      <c r="E180" s="827"/>
      <c r="F180" s="827"/>
      <c r="G180" s="827"/>
      <c r="H180" s="827"/>
      <c r="I180" s="1064"/>
    </row>
    <row r="181" spans="1:9">
      <c r="A181" s="827"/>
      <c r="B181" s="827"/>
      <c r="C181" s="827"/>
      <c r="D181" s="827"/>
      <c r="E181" s="827"/>
      <c r="F181" s="827"/>
      <c r="G181" s="827"/>
      <c r="H181" s="827"/>
      <c r="I181" s="1064"/>
    </row>
    <row r="182" spans="1:9">
      <c r="A182" s="827"/>
      <c r="B182" s="827"/>
      <c r="C182" s="827"/>
      <c r="D182" s="827"/>
      <c r="E182" s="827"/>
      <c r="F182" s="827"/>
      <c r="G182" s="827"/>
      <c r="H182" s="827"/>
      <c r="I182" s="1064"/>
    </row>
    <row r="183" spans="1:9">
      <c r="A183" s="827"/>
      <c r="B183" s="827"/>
      <c r="C183" s="827"/>
      <c r="D183" s="827"/>
      <c r="E183" s="827"/>
      <c r="F183" s="827"/>
      <c r="G183" s="827"/>
      <c r="H183" s="827"/>
      <c r="I183" s="1064"/>
    </row>
    <row r="184" spans="1:9">
      <c r="A184" s="827"/>
      <c r="B184" s="827"/>
      <c r="C184" s="827"/>
      <c r="D184" s="827"/>
      <c r="E184" s="827"/>
      <c r="F184" s="827"/>
      <c r="G184" s="827"/>
      <c r="H184" s="827"/>
      <c r="I184" s="1064"/>
    </row>
    <row r="185" spans="1:9">
      <c r="A185" s="827"/>
      <c r="B185" s="827"/>
      <c r="C185" s="827"/>
      <c r="D185" s="827"/>
      <c r="E185" s="827"/>
      <c r="F185" s="827"/>
      <c r="G185" s="827"/>
      <c r="H185" s="827"/>
      <c r="I185" s="1064"/>
    </row>
    <row r="186" spans="1:9">
      <c r="A186" s="827"/>
      <c r="B186" s="827"/>
      <c r="C186" s="827"/>
      <c r="D186" s="827"/>
      <c r="E186" s="827"/>
      <c r="F186" s="827"/>
      <c r="G186" s="827"/>
      <c r="H186" s="827"/>
      <c r="I186" s="1064"/>
    </row>
    <row r="187" spans="1:9">
      <c r="A187" s="827"/>
      <c r="B187" s="827"/>
      <c r="C187" s="827"/>
      <c r="D187" s="827"/>
      <c r="E187" s="827"/>
      <c r="F187" s="827"/>
      <c r="G187" s="827"/>
      <c r="H187" s="827"/>
      <c r="I187" s="1064"/>
    </row>
    <row r="188" spans="1:9">
      <c r="A188" s="827"/>
      <c r="B188" s="827"/>
      <c r="C188" s="827"/>
      <c r="D188" s="827"/>
      <c r="E188" s="827"/>
      <c r="F188" s="827"/>
      <c r="G188" s="827"/>
      <c r="H188" s="827"/>
      <c r="I188" s="1064"/>
    </row>
    <row r="189" spans="1:9">
      <c r="A189" s="827"/>
      <c r="B189" s="827"/>
      <c r="C189" s="827"/>
      <c r="D189" s="827"/>
      <c r="E189" s="827"/>
      <c r="F189" s="827"/>
      <c r="G189" s="827"/>
      <c r="H189" s="827"/>
      <c r="I189" s="1064"/>
    </row>
    <row r="190" spans="1:9">
      <c r="A190" s="827"/>
      <c r="B190" s="827"/>
      <c r="C190" s="827"/>
      <c r="D190" s="827"/>
      <c r="E190" s="827"/>
      <c r="F190" s="827"/>
      <c r="G190" s="827"/>
      <c r="H190" s="827"/>
      <c r="I190" s="1064"/>
    </row>
    <row r="191" spans="1:9">
      <c r="A191" s="827"/>
      <c r="B191" s="827"/>
      <c r="C191" s="827"/>
      <c r="D191" s="827"/>
      <c r="E191" s="827"/>
      <c r="F191" s="827"/>
      <c r="G191" s="827"/>
      <c r="H191" s="827"/>
      <c r="I191" s="1064"/>
    </row>
    <row r="192" spans="1:9">
      <c r="A192" s="827"/>
      <c r="B192" s="827"/>
      <c r="C192" s="827"/>
      <c r="D192" s="827"/>
      <c r="E192" s="827"/>
      <c r="F192" s="827"/>
      <c r="G192" s="827"/>
      <c r="H192" s="827"/>
      <c r="I192" s="1064"/>
    </row>
    <row r="193" spans="1:9">
      <c r="A193" s="827"/>
      <c r="B193" s="827"/>
      <c r="C193" s="827"/>
      <c r="D193" s="827"/>
      <c r="E193" s="827"/>
      <c r="F193" s="827"/>
      <c r="G193" s="827"/>
      <c r="H193" s="827"/>
      <c r="I193" s="1064"/>
    </row>
    <row r="194" spans="1:9">
      <c r="A194" s="827"/>
      <c r="B194" s="827"/>
      <c r="C194" s="827"/>
      <c r="D194" s="827"/>
      <c r="E194" s="827"/>
      <c r="F194" s="827"/>
      <c r="G194" s="827"/>
      <c r="H194" s="827"/>
      <c r="I194" s="1064"/>
    </row>
    <row r="195" spans="1:9">
      <c r="A195" s="827"/>
      <c r="B195" s="827"/>
      <c r="C195" s="827"/>
      <c r="D195" s="827"/>
      <c r="E195" s="827"/>
      <c r="F195" s="827"/>
      <c r="G195" s="827"/>
      <c r="H195" s="827"/>
      <c r="I195" s="1064"/>
    </row>
    <row r="196" spans="1:9">
      <c r="A196" s="827"/>
      <c r="B196" s="827"/>
      <c r="C196" s="827"/>
      <c r="D196" s="827"/>
      <c r="E196" s="827"/>
      <c r="F196" s="827"/>
      <c r="G196" s="827"/>
      <c r="H196" s="827"/>
      <c r="I196" s="1064"/>
    </row>
    <row r="197" spans="1:9">
      <c r="A197" s="827"/>
      <c r="B197" s="827"/>
      <c r="C197" s="827"/>
      <c r="D197" s="827"/>
      <c r="E197" s="827"/>
      <c r="F197" s="827"/>
      <c r="G197" s="827"/>
      <c r="H197" s="827"/>
      <c r="I197" s="1064"/>
    </row>
    <row r="198" spans="1:9">
      <c r="A198" s="827"/>
      <c r="B198" s="827"/>
      <c r="C198" s="827"/>
      <c r="D198" s="827"/>
      <c r="E198" s="827"/>
      <c r="F198" s="827"/>
      <c r="G198" s="827"/>
      <c r="H198" s="827"/>
      <c r="I198" s="1064"/>
    </row>
    <row r="199" spans="1:9">
      <c r="A199" s="827"/>
      <c r="B199" s="827"/>
      <c r="C199" s="827"/>
      <c r="D199" s="827"/>
      <c r="E199" s="827"/>
      <c r="F199" s="827"/>
      <c r="G199" s="827"/>
      <c r="H199" s="827"/>
      <c r="I199" s="1064"/>
    </row>
    <row r="200" spans="1:9">
      <c r="A200" s="827"/>
      <c r="B200" s="827"/>
      <c r="C200" s="827"/>
      <c r="D200" s="827"/>
      <c r="E200" s="827"/>
      <c r="F200" s="827"/>
      <c r="G200" s="827"/>
      <c r="H200" s="827"/>
      <c r="I200" s="1064"/>
    </row>
    <row r="201" spans="1:9">
      <c r="A201" s="827"/>
      <c r="B201" s="827"/>
      <c r="C201" s="827"/>
      <c r="D201" s="827"/>
      <c r="E201" s="827"/>
      <c r="F201" s="827"/>
      <c r="G201" s="827"/>
      <c r="H201" s="827"/>
      <c r="I201" s="1064"/>
    </row>
    <row r="202" spans="1:9">
      <c r="A202" s="827"/>
      <c r="B202" s="827"/>
      <c r="C202" s="827"/>
      <c r="D202" s="827"/>
      <c r="E202" s="827"/>
      <c r="F202" s="827"/>
      <c r="G202" s="827"/>
      <c r="H202" s="827"/>
      <c r="I202" s="1064"/>
    </row>
    <row r="203" spans="1:9">
      <c r="A203" s="827"/>
      <c r="B203" s="827"/>
      <c r="C203" s="827"/>
      <c r="D203" s="827"/>
      <c r="E203" s="827"/>
      <c r="F203" s="827"/>
      <c r="G203" s="827"/>
      <c r="H203" s="827"/>
      <c r="I203" s="1064"/>
    </row>
    <row r="204" spans="1:9">
      <c r="A204" s="827"/>
      <c r="B204" s="827"/>
      <c r="C204" s="827"/>
      <c r="D204" s="827"/>
      <c r="E204" s="827"/>
      <c r="F204" s="827"/>
      <c r="G204" s="827"/>
      <c r="H204" s="827"/>
      <c r="I204" s="1064"/>
    </row>
    <row r="205" spans="1:9">
      <c r="A205" s="827"/>
      <c r="B205" s="827"/>
      <c r="C205" s="827"/>
      <c r="D205" s="827"/>
      <c r="E205" s="827"/>
      <c r="F205" s="827"/>
      <c r="G205" s="827"/>
      <c r="H205" s="827"/>
      <c r="I205" s="1064"/>
    </row>
    <row r="206" spans="1:9">
      <c r="A206" s="827"/>
      <c r="B206" s="827"/>
      <c r="C206" s="827"/>
      <c r="D206" s="827"/>
      <c r="E206" s="827"/>
      <c r="F206" s="827"/>
      <c r="G206" s="827"/>
      <c r="H206" s="827"/>
      <c r="I206" s="1064"/>
    </row>
    <row r="207" spans="1:9">
      <c r="A207" s="827"/>
      <c r="B207" s="827"/>
      <c r="C207" s="827"/>
      <c r="D207" s="827"/>
      <c r="E207" s="827"/>
      <c r="F207" s="827"/>
      <c r="G207" s="827"/>
      <c r="H207" s="827"/>
      <c r="I207" s="1064"/>
    </row>
    <row r="208" spans="1:9">
      <c r="A208" s="827"/>
      <c r="B208" s="827"/>
      <c r="C208" s="827"/>
      <c r="D208" s="827"/>
      <c r="E208" s="827"/>
      <c r="F208" s="827"/>
      <c r="G208" s="827"/>
      <c r="H208" s="827"/>
      <c r="I208" s="1064"/>
    </row>
    <row r="209" spans="1:9">
      <c r="A209" s="827"/>
      <c r="B209" s="827"/>
      <c r="C209" s="827"/>
      <c r="D209" s="827"/>
      <c r="E209" s="827"/>
      <c r="F209" s="827"/>
      <c r="G209" s="827"/>
      <c r="H209" s="827"/>
      <c r="I209" s="1064"/>
    </row>
    <row r="210" spans="1:9">
      <c r="A210" s="827"/>
      <c r="B210" s="827"/>
      <c r="C210" s="827"/>
      <c r="D210" s="827"/>
      <c r="E210" s="827"/>
      <c r="F210" s="827"/>
      <c r="G210" s="827"/>
      <c r="H210" s="827"/>
      <c r="I210" s="1064"/>
    </row>
    <row r="211" spans="1:9">
      <c r="A211" s="827"/>
      <c r="B211" s="827"/>
      <c r="C211" s="827"/>
      <c r="D211" s="827"/>
      <c r="E211" s="827"/>
      <c r="F211" s="827"/>
      <c r="G211" s="827"/>
      <c r="H211" s="827"/>
      <c r="I211" s="1064"/>
    </row>
    <row r="212" spans="1:9">
      <c r="A212" s="827"/>
      <c r="B212" s="827"/>
      <c r="C212" s="827"/>
      <c r="D212" s="827"/>
      <c r="E212" s="827"/>
      <c r="F212" s="827"/>
      <c r="G212" s="827"/>
      <c r="H212" s="827"/>
      <c r="I212" s="1064"/>
    </row>
    <row r="213" spans="1:9">
      <c r="A213" s="827"/>
      <c r="B213" s="827"/>
      <c r="C213" s="827"/>
      <c r="D213" s="827"/>
      <c r="E213" s="827"/>
      <c r="F213" s="827"/>
      <c r="G213" s="827"/>
      <c r="H213" s="827"/>
      <c r="I213" s="1064"/>
    </row>
    <row r="214" spans="1:9">
      <c r="A214" s="827"/>
      <c r="B214" s="827"/>
      <c r="C214" s="827"/>
      <c r="D214" s="827"/>
      <c r="E214" s="827"/>
      <c r="F214" s="827"/>
      <c r="G214" s="827"/>
      <c r="H214" s="827"/>
      <c r="I214" s="1064"/>
    </row>
    <row r="215" spans="1:9">
      <c r="A215" s="827"/>
      <c r="B215" s="827"/>
      <c r="C215" s="827"/>
      <c r="D215" s="827"/>
      <c r="E215" s="827"/>
      <c r="F215" s="827"/>
      <c r="G215" s="827"/>
      <c r="H215" s="827"/>
      <c r="I215" s="1064"/>
    </row>
    <row r="216" spans="1:9">
      <c r="A216" s="827"/>
      <c r="B216" s="827"/>
      <c r="C216" s="827"/>
      <c r="D216" s="827"/>
      <c r="E216" s="827"/>
      <c r="F216" s="827"/>
      <c r="G216" s="827"/>
      <c r="H216" s="827"/>
      <c r="I216" s="1064"/>
    </row>
    <row r="217" spans="1:9">
      <c r="A217" s="827"/>
      <c r="B217" s="827"/>
      <c r="C217" s="827"/>
      <c r="D217" s="827"/>
      <c r="E217" s="827"/>
      <c r="F217" s="827"/>
      <c r="G217" s="827"/>
      <c r="H217" s="827"/>
      <c r="I217" s="1064"/>
    </row>
    <row r="218" spans="1:9">
      <c r="A218" s="827"/>
      <c r="B218" s="827"/>
      <c r="C218" s="827"/>
      <c r="D218" s="827"/>
      <c r="E218" s="827"/>
      <c r="F218" s="827"/>
      <c r="G218" s="827"/>
      <c r="H218" s="827"/>
      <c r="I218" s="1064"/>
    </row>
    <row r="219" spans="1:9">
      <c r="A219" s="827"/>
      <c r="B219" s="827"/>
      <c r="C219" s="827"/>
      <c r="D219" s="827"/>
      <c r="E219" s="827"/>
      <c r="F219" s="827"/>
      <c r="G219" s="827"/>
      <c r="H219" s="827"/>
      <c r="I219" s="1064"/>
    </row>
    <row r="220" spans="1:9">
      <c r="A220" s="827"/>
      <c r="B220" s="827"/>
      <c r="C220" s="827"/>
      <c r="D220" s="827"/>
      <c r="E220" s="827"/>
      <c r="F220" s="827"/>
      <c r="G220" s="827"/>
      <c r="H220" s="827"/>
      <c r="I220" s="1064"/>
    </row>
    <row r="221" spans="1:9">
      <c r="A221" s="827"/>
      <c r="B221" s="827"/>
      <c r="C221" s="827"/>
      <c r="D221" s="827"/>
      <c r="E221" s="827"/>
      <c r="F221" s="827"/>
      <c r="G221" s="827"/>
      <c r="H221" s="827"/>
      <c r="I221" s="1064"/>
    </row>
    <row r="222" spans="1:9">
      <c r="A222" s="827"/>
      <c r="B222" s="827"/>
      <c r="C222" s="827"/>
      <c r="D222" s="827"/>
      <c r="E222" s="827"/>
      <c r="F222" s="827"/>
      <c r="G222" s="827"/>
      <c r="H222" s="827"/>
      <c r="I222" s="1064"/>
    </row>
    <row r="223" spans="1:9">
      <c r="A223" s="827"/>
      <c r="B223" s="827"/>
      <c r="C223" s="827"/>
      <c r="D223" s="827"/>
      <c r="E223" s="827"/>
      <c r="F223" s="827"/>
      <c r="G223" s="827"/>
      <c r="H223" s="827"/>
      <c r="I223" s="1064"/>
    </row>
    <row r="224" spans="1:9">
      <c r="A224" s="827"/>
      <c r="B224" s="827"/>
      <c r="C224" s="827"/>
      <c r="D224" s="827"/>
      <c r="E224" s="827"/>
      <c r="F224" s="827"/>
      <c r="G224" s="827"/>
      <c r="H224" s="827"/>
      <c r="I224" s="1064"/>
    </row>
    <row r="225" spans="1:9">
      <c r="A225" s="827"/>
      <c r="B225" s="827"/>
      <c r="C225" s="827"/>
      <c r="D225" s="827"/>
      <c r="E225" s="827"/>
      <c r="F225" s="827"/>
      <c r="G225" s="827"/>
      <c r="H225" s="827"/>
      <c r="I225" s="1064"/>
    </row>
    <row r="226" spans="1:9">
      <c r="A226" s="827"/>
      <c r="B226" s="827"/>
      <c r="C226" s="827"/>
      <c r="D226" s="827"/>
      <c r="E226" s="827"/>
      <c r="F226" s="827"/>
      <c r="G226" s="827"/>
      <c r="H226" s="827"/>
      <c r="I226" s="1064"/>
    </row>
    <row r="227" spans="1:9">
      <c r="A227" s="827"/>
      <c r="B227" s="827"/>
      <c r="C227" s="827"/>
      <c r="D227" s="827"/>
      <c r="E227" s="827"/>
      <c r="F227" s="827"/>
      <c r="G227" s="827"/>
      <c r="H227" s="827"/>
      <c r="I227" s="1064"/>
    </row>
    <row r="228" spans="1:9">
      <c r="A228" s="827"/>
      <c r="B228" s="827"/>
      <c r="C228" s="827"/>
      <c r="D228" s="827"/>
      <c r="E228" s="827"/>
      <c r="F228" s="827"/>
      <c r="G228" s="827"/>
      <c r="H228" s="827"/>
      <c r="I228" s="1064"/>
    </row>
    <row r="229" spans="1:9">
      <c r="A229" s="827"/>
      <c r="B229" s="827"/>
      <c r="C229" s="827"/>
      <c r="D229" s="827"/>
      <c r="E229" s="827"/>
      <c r="F229" s="827"/>
      <c r="G229" s="827"/>
      <c r="H229" s="827"/>
      <c r="I229" s="1064"/>
    </row>
    <row r="230" spans="1:9">
      <c r="A230" s="827"/>
      <c r="B230" s="827"/>
      <c r="C230" s="827"/>
      <c r="D230" s="827"/>
      <c r="E230" s="827"/>
      <c r="F230" s="827"/>
      <c r="G230" s="827"/>
      <c r="H230" s="827"/>
      <c r="I230" s="1064"/>
    </row>
    <row r="231" spans="1:9">
      <c r="A231" s="827"/>
      <c r="B231" s="827"/>
      <c r="C231" s="827"/>
      <c r="D231" s="827"/>
      <c r="E231" s="827"/>
      <c r="F231" s="827"/>
      <c r="G231" s="827"/>
      <c r="H231" s="827"/>
      <c r="I231" s="1064"/>
    </row>
    <row r="232" spans="1:9">
      <c r="A232" s="827"/>
      <c r="B232" s="827"/>
      <c r="C232" s="827"/>
      <c r="D232" s="827"/>
      <c r="E232" s="827"/>
      <c r="F232" s="827"/>
      <c r="G232" s="827"/>
      <c r="H232" s="827"/>
      <c r="I232" s="1064"/>
    </row>
    <row r="233" spans="1:9">
      <c r="A233" s="827"/>
      <c r="B233" s="827"/>
      <c r="C233" s="827"/>
      <c r="D233" s="827"/>
      <c r="E233" s="827"/>
      <c r="F233" s="827"/>
      <c r="G233" s="827"/>
      <c r="H233" s="827"/>
      <c r="I233" s="1064"/>
    </row>
    <row r="234" spans="1:9">
      <c r="A234" s="827"/>
      <c r="B234" s="827"/>
      <c r="C234" s="827"/>
      <c r="D234" s="827"/>
      <c r="E234" s="827"/>
      <c r="F234" s="827"/>
      <c r="G234" s="827"/>
      <c r="H234" s="827"/>
      <c r="I234" s="1064"/>
    </row>
    <row r="235" spans="1:9">
      <c r="A235" s="827"/>
      <c r="B235" s="827"/>
      <c r="C235" s="827"/>
      <c r="D235" s="827"/>
      <c r="E235" s="827"/>
      <c r="F235" s="827"/>
      <c r="G235" s="827"/>
      <c r="H235" s="827"/>
      <c r="I235" s="1064"/>
    </row>
    <row r="236" spans="1:9">
      <c r="A236" s="827"/>
      <c r="B236" s="827"/>
      <c r="C236" s="827"/>
      <c r="D236" s="827"/>
      <c r="E236" s="827"/>
      <c r="F236" s="827"/>
      <c r="G236" s="827"/>
      <c r="H236" s="827"/>
      <c r="I236" s="1064"/>
    </row>
    <row r="237" spans="1:9">
      <c r="A237" s="827"/>
      <c r="B237" s="827"/>
      <c r="C237" s="827"/>
      <c r="D237" s="827"/>
      <c r="E237" s="827"/>
      <c r="F237" s="827"/>
      <c r="G237" s="827"/>
      <c r="H237" s="827"/>
      <c r="I237" s="1064"/>
    </row>
    <row r="238" spans="1:9">
      <c r="A238" s="827"/>
      <c r="B238" s="827"/>
      <c r="C238" s="827"/>
      <c r="D238" s="827"/>
      <c r="E238" s="827"/>
      <c r="F238" s="827"/>
      <c r="G238" s="827"/>
      <c r="H238" s="827"/>
      <c r="I238" s="1064"/>
    </row>
    <row r="239" spans="1:9">
      <c r="A239" s="827"/>
      <c r="B239" s="827"/>
      <c r="C239" s="827"/>
      <c r="D239" s="827"/>
      <c r="E239" s="827"/>
      <c r="F239" s="827"/>
      <c r="G239" s="827"/>
      <c r="H239" s="827"/>
      <c r="I239" s="1064"/>
    </row>
    <row r="240" spans="1:9">
      <c r="A240" s="827"/>
      <c r="B240" s="827"/>
      <c r="C240" s="827"/>
      <c r="D240" s="827"/>
      <c r="E240" s="827"/>
      <c r="F240" s="827"/>
      <c r="G240" s="827"/>
      <c r="H240" s="827"/>
      <c r="I240" s="1064"/>
    </row>
    <row r="241" spans="1:9">
      <c r="A241" s="827"/>
      <c r="B241" s="827"/>
      <c r="C241" s="827"/>
      <c r="D241" s="827"/>
      <c r="E241" s="827"/>
      <c r="F241" s="827"/>
      <c r="G241" s="827"/>
      <c r="H241" s="827"/>
      <c r="I241" s="1064"/>
    </row>
    <row r="242" spans="1:9">
      <c r="A242" s="827"/>
      <c r="B242" s="827"/>
      <c r="C242" s="827"/>
      <c r="D242" s="827"/>
      <c r="E242" s="827"/>
      <c r="F242" s="827"/>
      <c r="G242" s="827"/>
      <c r="H242" s="827"/>
      <c r="I242" s="1064"/>
    </row>
    <row r="243" spans="1:9">
      <c r="A243" s="827"/>
      <c r="B243" s="827"/>
      <c r="C243" s="827"/>
      <c r="D243" s="827"/>
      <c r="E243" s="827"/>
      <c r="F243" s="827"/>
      <c r="G243" s="827"/>
      <c r="H243" s="827"/>
      <c r="I243" s="1064"/>
    </row>
    <row r="244" spans="1:9">
      <c r="A244" s="827"/>
      <c r="B244" s="827"/>
      <c r="C244" s="827"/>
      <c r="D244" s="827"/>
      <c r="E244" s="827"/>
      <c r="F244" s="827"/>
      <c r="G244" s="827"/>
      <c r="H244" s="827"/>
      <c r="I244" s="1064"/>
    </row>
    <row r="245" spans="1:9">
      <c r="A245" s="827"/>
      <c r="B245" s="827"/>
      <c r="C245" s="827"/>
      <c r="D245" s="827"/>
      <c r="E245" s="827"/>
      <c r="F245" s="827"/>
      <c r="G245" s="827"/>
      <c r="H245" s="827"/>
      <c r="I245" s="1064"/>
    </row>
    <row r="246" spans="1:9">
      <c r="A246" s="827"/>
      <c r="B246" s="827"/>
      <c r="C246" s="827"/>
      <c r="D246" s="827"/>
      <c r="E246" s="827"/>
      <c r="F246" s="827"/>
      <c r="G246" s="827"/>
      <c r="H246" s="827"/>
      <c r="I246" s="1064"/>
    </row>
    <row r="247" spans="1:9">
      <c r="A247" s="827"/>
      <c r="B247" s="827"/>
      <c r="C247" s="827"/>
      <c r="D247" s="827"/>
      <c r="E247" s="827"/>
      <c r="F247" s="827"/>
      <c r="G247" s="827"/>
      <c r="H247" s="827"/>
      <c r="I247" s="1064"/>
    </row>
    <row r="248" spans="1:9">
      <c r="A248" s="827"/>
      <c r="B248" s="827"/>
      <c r="C248" s="827"/>
      <c r="D248" s="827"/>
      <c r="E248" s="827"/>
      <c r="F248" s="827"/>
      <c r="G248" s="827"/>
      <c r="H248" s="827"/>
      <c r="I248" s="1064"/>
    </row>
    <row r="249" spans="1:9">
      <c r="A249" s="827"/>
      <c r="B249" s="827"/>
      <c r="C249" s="827"/>
      <c r="D249" s="827"/>
      <c r="E249" s="827"/>
      <c r="F249" s="827"/>
      <c r="G249" s="827"/>
      <c r="H249" s="827"/>
      <c r="I249" s="1064"/>
    </row>
    <row r="250" spans="1:9">
      <c r="A250" s="827"/>
      <c r="B250" s="827"/>
      <c r="C250" s="827"/>
      <c r="D250" s="827"/>
      <c r="E250" s="827"/>
      <c r="F250" s="827"/>
      <c r="G250" s="827"/>
      <c r="H250" s="827"/>
      <c r="I250" s="1064"/>
    </row>
    <row r="251" spans="1:9">
      <c r="A251" s="827"/>
      <c r="B251" s="827"/>
      <c r="C251" s="827"/>
      <c r="D251" s="827"/>
      <c r="E251" s="827"/>
      <c r="F251" s="827"/>
      <c r="G251" s="827"/>
      <c r="H251" s="827"/>
      <c r="I251" s="1064"/>
    </row>
    <row r="252" spans="1:9">
      <c r="A252" s="827"/>
      <c r="B252" s="827"/>
      <c r="C252" s="827"/>
      <c r="D252" s="827"/>
      <c r="E252" s="827"/>
      <c r="F252" s="827"/>
      <c r="G252" s="827"/>
      <c r="H252" s="827"/>
      <c r="I252" s="1064"/>
    </row>
    <row r="253" spans="1:9">
      <c r="A253" s="827"/>
      <c r="B253" s="827"/>
      <c r="C253" s="827"/>
      <c r="D253" s="827"/>
      <c r="E253" s="827"/>
      <c r="F253" s="827"/>
      <c r="G253" s="827"/>
      <c r="H253" s="827"/>
      <c r="I253" s="1064"/>
    </row>
    <row r="254" spans="1:9">
      <c r="A254" s="827"/>
      <c r="B254" s="827"/>
      <c r="C254" s="827"/>
      <c r="D254" s="827"/>
      <c r="E254" s="827"/>
      <c r="F254" s="827"/>
      <c r="G254" s="827"/>
      <c r="H254" s="827"/>
      <c r="I254" s="1064"/>
    </row>
    <row r="255" spans="1:9">
      <c r="A255" s="827"/>
      <c r="B255" s="827"/>
      <c r="C255" s="827"/>
      <c r="D255" s="827"/>
      <c r="E255" s="827"/>
      <c r="F255" s="827"/>
      <c r="G255" s="827"/>
      <c r="H255" s="827"/>
      <c r="I255" s="1064"/>
    </row>
    <row r="256" spans="1:9">
      <c r="A256" s="827"/>
      <c r="B256" s="827"/>
      <c r="C256" s="827"/>
      <c r="D256" s="827"/>
      <c r="E256" s="827"/>
      <c r="F256" s="827"/>
      <c r="G256" s="827"/>
      <c r="H256" s="827"/>
      <c r="I256" s="1064"/>
    </row>
    <row r="257" spans="1:9">
      <c r="A257" s="827"/>
      <c r="B257" s="827"/>
      <c r="C257" s="827"/>
      <c r="D257" s="827"/>
      <c r="E257" s="827"/>
      <c r="F257" s="827"/>
      <c r="G257" s="827"/>
      <c r="H257" s="827"/>
      <c r="I257" s="1064"/>
    </row>
    <row r="258" spans="1:9">
      <c r="A258" s="827"/>
      <c r="B258" s="827"/>
      <c r="C258" s="827"/>
      <c r="D258" s="827"/>
      <c r="E258" s="827"/>
      <c r="F258" s="827"/>
      <c r="G258" s="827"/>
      <c r="H258" s="827"/>
      <c r="I258" s="1064"/>
    </row>
    <row r="259" spans="1:9">
      <c r="A259" s="827"/>
      <c r="B259" s="827"/>
      <c r="C259" s="827"/>
      <c r="D259" s="827"/>
      <c r="E259" s="827"/>
      <c r="F259" s="827"/>
      <c r="G259" s="827"/>
      <c r="H259" s="827"/>
      <c r="I259" s="1064"/>
    </row>
    <row r="260" spans="1:9">
      <c r="A260" s="827"/>
      <c r="B260" s="827"/>
      <c r="C260" s="827"/>
      <c r="D260" s="827"/>
      <c r="E260" s="827"/>
      <c r="F260" s="827"/>
      <c r="G260" s="827"/>
      <c r="H260" s="827"/>
      <c r="I260" s="1064"/>
    </row>
    <row r="261" spans="1:9">
      <c r="A261" s="827"/>
      <c r="B261" s="827"/>
      <c r="C261" s="827"/>
      <c r="D261" s="827"/>
      <c r="E261" s="827"/>
      <c r="F261" s="827"/>
      <c r="G261" s="827"/>
      <c r="H261" s="827"/>
      <c r="I261" s="1064"/>
    </row>
    <row r="262" spans="1:9">
      <c r="A262" s="827"/>
      <c r="B262" s="827"/>
      <c r="C262" s="827"/>
      <c r="D262" s="827"/>
      <c r="E262" s="827"/>
      <c r="F262" s="827"/>
      <c r="G262" s="827"/>
      <c r="H262" s="827"/>
      <c r="I262" s="1064"/>
    </row>
    <row r="263" spans="1:9">
      <c r="A263" s="827"/>
      <c r="B263" s="827"/>
      <c r="C263" s="827"/>
      <c r="D263" s="827"/>
      <c r="E263" s="827"/>
      <c r="F263" s="827"/>
      <c r="G263" s="827"/>
      <c r="H263" s="827"/>
      <c r="I263" s="1064"/>
    </row>
    <row r="264" spans="1:9">
      <c r="A264" s="827"/>
      <c r="B264" s="827"/>
      <c r="C264" s="827"/>
      <c r="D264" s="827"/>
      <c r="E264" s="827"/>
      <c r="F264" s="827"/>
      <c r="G264" s="827"/>
      <c r="H264" s="827"/>
      <c r="I264" s="1064"/>
    </row>
    <row r="265" spans="1:9">
      <c r="A265" s="827"/>
      <c r="B265" s="827"/>
      <c r="C265" s="827"/>
      <c r="D265" s="827"/>
      <c r="E265" s="827"/>
      <c r="F265" s="827"/>
      <c r="G265" s="827"/>
      <c r="H265" s="827"/>
      <c r="I265" s="1064"/>
    </row>
    <row r="266" spans="1:9">
      <c r="A266" s="827"/>
      <c r="B266" s="827"/>
      <c r="C266" s="827"/>
      <c r="D266" s="827"/>
      <c r="E266" s="827"/>
      <c r="F266" s="827"/>
      <c r="G266" s="827"/>
      <c r="H266" s="827"/>
      <c r="I266" s="1064"/>
    </row>
    <row r="267" spans="1:9">
      <c r="A267" s="827"/>
      <c r="B267" s="827"/>
      <c r="C267" s="827"/>
      <c r="D267" s="827"/>
      <c r="E267" s="827"/>
      <c r="F267" s="827"/>
      <c r="G267" s="827"/>
      <c r="H267" s="827"/>
      <c r="I267" s="1064"/>
    </row>
    <row r="268" spans="1:9">
      <c r="A268" s="827"/>
      <c r="B268" s="827"/>
      <c r="C268" s="827"/>
      <c r="D268" s="827"/>
      <c r="E268" s="827"/>
      <c r="F268" s="827"/>
      <c r="G268" s="827"/>
      <c r="H268" s="827"/>
      <c r="I268" s="1064"/>
    </row>
    <row r="269" spans="1:9">
      <c r="A269" s="827"/>
      <c r="B269" s="827"/>
      <c r="C269" s="827"/>
      <c r="D269" s="827"/>
      <c r="E269" s="827"/>
      <c r="F269" s="827"/>
      <c r="G269" s="827"/>
      <c r="H269" s="827"/>
      <c r="I269" s="1064"/>
    </row>
    <row r="270" spans="1:9">
      <c r="A270" s="827"/>
      <c r="B270" s="827"/>
      <c r="C270" s="827"/>
      <c r="D270" s="827"/>
      <c r="E270" s="827"/>
      <c r="F270" s="827"/>
      <c r="G270" s="827"/>
      <c r="H270" s="827"/>
      <c r="I270" s="1064"/>
    </row>
    <row r="271" spans="1:9">
      <c r="A271" s="827"/>
      <c r="B271" s="827"/>
      <c r="C271" s="827"/>
      <c r="D271" s="827"/>
      <c r="E271" s="827"/>
      <c r="F271" s="827"/>
      <c r="G271" s="827"/>
      <c r="H271" s="827"/>
      <c r="I271" s="1064"/>
    </row>
    <row r="272" spans="1:9">
      <c r="A272" s="827"/>
      <c r="B272" s="827"/>
      <c r="C272" s="827"/>
      <c r="D272" s="827"/>
      <c r="E272" s="827"/>
      <c r="F272" s="827"/>
      <c r="G272" s="827"/>
      <c r="H272" s="827"/>
      <c r="I272" s="1064"/>
    </row>
    <row r="273" spans="1:9">
      <c r="A273" s="827"/>
      <c r="B273" s="827"/>
      <c r="C273" s="827"/>
      <c r="D273" s="827"/>
      <c r="E273" s="827"/>
      <c r="F273" s="827"/>
      <c r="G273" s="827"/>
      <c r="H273" s="827"/>
      <c r="I273" s="1064"/>
    </row>
    <row r="274" spans="1:9">
      <c r="A274" s="827"/>
      <c r="B274" s="827"/>
      <c r="C274" s="827"/>
      <c r="D274" s="827"/>
      <c r="E274" s="827"/>
      <c r="F274" s="827"/>
      <c r="G274" s="827"/>
      <c r="H274" s="827"/>
      <c r="I274" s="1064"/>
    </row>
    <row r="275" spans="1:9">
      <c r="A275" s="827"/>
      <c r="B275" s="827"/>
      <c r="C275" s="827"/>
      <c r="D275" s="827"/>
      <c r="E275" s="827"/>
      <c r="F275" s="827"/>
      <c r="G275" s="827"/>
      <c r="H275" s="827"/>
      <c r="I275" s="1064"/>
    </row>
    <row r="276" spans="1:9">
      <c r="A276" s="827"/>
      <c r="B276" s="827"/>
      <c r="C276" s="827"/>
      <c r="D276" s="827"/>
      <c r="E276" s="827"/>
      <c r="F276" s="827"/>
      <c r="G276" s="827"/>
      <c r="H276" s="827"/>
      <c r="I276" s="1064"/>
    </row>
    <row r="277" spans="1:9">
      <c r="A277" s="827"/>
      <c r="B277" s="827"/>
      <c r="C277" s="827"/>
      <c r="D277" s="827"/>
      <c r="E277" s="827"/>
      <c r="F277" s="827"/>
      <c r="G277" s="827"/>
      <c r="H277" s="827"/>
      <c r="I277" s="1064"/>
    </row>
    <row r="278" spans="1:9">
      <c r="A278" s="827"/>
      <c r="B278" s="827"/>
      <c r="C278" s="827"/>
      <c r="D278" s="827"/>
      <c r="E278" s="827"/>
      <c r="F278" s="827"/>
      <c r="G278" s="827"/>
      <c r="H278" s="827"/>
      <c r="I278" s="1064"/>
    </row>
    <row r="279" spans="1:9">
      <c r="A279" s="827"/>
      <c r="B279" s="827"/>
      <c r="C279" s="827"/>
      <c r="D279" s="827"/>
      <c r="E279" s="827"/>
      <c r="F279" s="827"/>
      <c r="G279" s="827"/>
      <c r="H279" s="827"/>
      <c r="I279" s="1064"/>
    </row>
    <row r="280" spans="1:9">
      <c r="A280" s="827"/>
      <c r="B280" s="827"/>
      <c r="C280" s="827"/>
      <c r="D280" s="827"/>
      <c r="E280" s="827"/>
      <c r="F280" s="827"/>
      <c r="G280" s="827"/>
      <c r="H280" s="827"/>
      <c r="I280" s="1064"/>
    </row>
    <row r="281" spans="1:9">
      <c r="A281" s="827"/>
      <c r="B281" s="827"/>
      <c r="C281" s="827"/>
      <c r="D281" s="827"/>
      <c r="E281" s="827"/>
      <c r="F281" s="827"/>
      <c r="G281" s="827"/>
      <c r="H281" s="827"/>
      <c r="I281" s="1064"/>
    </row>
    <row r="282" spans="1:9">
      <c r="A282" s="827"/>
      <c r="B282" s="827"/>
      <c r="C282" s="827"/>
      <c r="D282" s="827"/>
      <c r="E282" s="827"/>
      <c r="F282" s="827"/>
      <c r="G282" s="827"/>
      <c r="H282" s="827"/>
      <c r="I282" s="1064"/>
    </row>
    <row r="283" spans="1:9">
      <c r="A283" s="827"/>
      <c r="B283" s="827"/>
      <c r="C283" s="827"/>
      <c r="D283" s="827"/>
      <c r="E283" s="827"/>
      <c r="F283" s="827"/>
      <c r="G283" s="827"/>
      <c r="H283" s="827"/>
      <c r="I283" s="1064"/>
    </row>
    <row r="284" spans="1:9">
      <c r="A284" s="827"/>
      <c r="B284" s="827"/>
      <c r="C284" s="827"/>
      <c r="D284" s="827"/>
      <c r="E284" s="827"/>
      <c r="F284" s="827"/>
      <c r="G284" s="827"/>
      <c r="H284" s="827"/>
      <c r="I284" s="1064"/>
    </row>
    <row r="285" spans="1:9">
      <c r="A285" s="827"/>
      <c r="B285" s="827"/>
      <c r="C285" s="827"/>
      <c r="D285" s="827"/>
      <c r="E285" s="827"/>
      <c r="F285" s="827"/>
      <c r="G285" s="827"/>
      <c r="H285" s="827"/>
      <c r="I285" s="1064"/>
    </row>
    <row r="286" spans="1:9">
      <c r="A286" s="827"/>
      <c r="B286" s="827"/>
      <c r="C286" s="827"/>
      <c r="D286" s="827"/>
      <c r="E286" s="827"/>
      <c r="F286" s="827"/>
      <c r="G286" s="827"/>
      <c r="H286" s="827"/>
      <c r="I286" s="1064"/>
    </row>
    <row r="287" spans="1:9">
      <c r="A287" s="827"/>
      <c r="B287" s="827"/>
      <c r="C287" s="827"/>
      <c r="D287" s="827"/>
      <c r="E287" s="827"/>
      <c r="F287" s="827"/>
      <c r="G287" s="827"/>
      <c r="H287" s="827"/>
      <c r="I287" s="1064"/>
    </row>
    <row r="288" spans="1:9">
      <c r="A288" s="827"/>
      <c r="B288" s="827"/>
      <c r="C288" s="827"/>
      <c r="D288" s="827"/>
      <c r="E288" s="827"/>
      <c r="F288" s="827"/>
      <c r="G288" s="827"/>
      <c r="H288" s="827"/>
      <c r="I288" s="1064"/>
    </row>
    <row r="289" spans="1:9">
      <c r="A289" s="827"/>
      <c r="B289" s="827"/>
      <c r="C289" s="827"/>
      <c r="D289" s="827"/>
      <c r="E289" s="827"/>
      <c r="F289" s="827"/>
      <c r="G289" s="827"/>
      <c r="H289" s="827"/>
      <c r="I289" s="1064"/>
    </row>
    <row r="290" spans="1:9">
      <c r="A290" s="827"/>
      <c r="B290" s="827"/>
      <c r="C290" s="827"/>
      <c r="D290" s="827"/>
      <c r="E290" s="827"/>
      <c r="F290" s="827"/>
      <c r="G290" s="827"/>
      <c r="H290" s="827"/>
      <c r="I290" s="1064"/>
    </row>
    <row r="291" spans="1:9">
      <c r="A291" s="827"/>
      <c r="B291" s="827"/>
      <c r="C291" s="827"/>
      <c r="D291" s="827"/>
      <c r="E291" s="827"/>
      <c r="F291" s="827"/>
      <c r="G291" s="827"/>
      <c r="H291" s="827"/>
      <c r="I291" s="1064"/>
    </row>
    <row r="292" spans="1:9">
      <c r="A292" s="827"/>
      <c r="B292" s="827"/>
      <c r="C292" s="827"/>
      <c r="D292" s="827"/>
      <c r="E292" s="827"/>
      <c r="F292" s="827"/>
      <c r="G292" s="827"/>
      <c r="H292" s="827"/>
      <c r="I292" s="1064"/>
    </row>
    <row r="293" spans="1:9">
      <c r="A293" s="827"/>
      <c r="B293" s="827"/>
      <c r="C293" s="827"/>
      <c r="D293" s="827"/>
      <c r="E293" s="827"/>
      <c r="F293" s="827"/>
      <c r="G293" s="827"/>
      <c r="H293" s="827"/>
      <c r="I293" s="1064"/>
    </row>
    <row r="294" spans="1:9">
      <c r="A294" s="827"/>
      <c r="B294" s="827"/>
      <c r="C294" s="827"/>
      <c r="D294" s="827"/>
      <c r="E294" s="827"/>
      <c r="F294" s="827"/>
      <c r="G294" s="827"/>
      <c r="H294" s="827"/>
      <c r="I294" s="1064"/>
    </row>
    <row r="295" spans="1:9">
      <c r="A295" s="827"/>
      <c r="B295" s="827"/>
      <c r="C295" s="827"/>
      <c r="D295" s="827"/>
      <c r="E295" s="827"/>
      <c r="F295" s="827"/>
      <c r="G295" s="827"/>
      <c r="H295" s="827"/>
      <c r="I295" s="1064"/>
    </row>
    <row r="296" spans="1:9">
      <c r="A296" s="827"/>
      <c r="B296" s="827"/>
      <c r="C296" s="827"/>
      <c r="D296" s="827"/>
      <c r="E296" s="827"/>
      <c r="F296" s="827"/>
      <c r="G296" s="827"/>
      <c r="H296" s="827"/>
      <c r="I296" s="1064"/>
    </row>
    <row r="297" spans="1:9">
      <c r="A297" s="827"/>
      <c r="B297" s="827"/>
      <c r="C297" s="827"/>
      <c r="D297" s="827"/>
      <c r="E297" s="827"/>
      <c r="F297" s="827"/>
      <c r="G297" s="827"/>
      <c r="H297" s="827"/>
      <c r="I297" s="1064"/>
    </row>
    <row r="298" spans="1:9">
      <c r="A298" s="827"/>
      <c r="B298" s="827"/>
      <c r="C298" s="827"/>
      <c r="D298" s="827"/>
      <c r="E298" s="827"/>
      <c r="F298" s="827"/>
      <c r="G298" s="827"/>
      <c r="H298" s="827"/>
      <c r="I298" s="1064"/>
    </row>
    <row r="299" spans="1:9">
      <c r="A299" s="827"/>
      <c r="B299" s="827"/>
      <c r="C299" s="827"/>
      <c r="D299" s="827"/>
      <c r="E299" s="827"/>
      <c r="F299" s="827"/>
      <c r="G299" s="827"/>
      <c r="H299" s="827"/>
      <c r="I299" s="1064"/>
    </row>
    <row r="300" spans="1:9">
      <c r="A300" s="827"/>
      <c r="B300" s="827"/>
      <c r="C300" s="827"/>
      <c r="D300" s="827"/>
      <c r="E300" s="827"/>
      <c r="F300" s="827"/>
      <c r="G300" s="827"/>
      <c r="H300" s="827"/>
      <c r="I300" s="1064"/>
    </row>
    <row r="301" spans="1:9">
      <c r="A301" s="827"/>
      <c r="B301" s="827"/>
      <c r="C301" s="827"/>
      <c r="D301" s="827"/>
      <c r="E301" s="827"/>
      <c r="F301" s="827"/>
      <c r="G301" s="827"/>
      <c r="H301" s="827"/>
      <c r="I301" s="1064"/>
    </row>
    <row r="302" spans="1:9">
      <c r="A302" s="827"/>
      <c r="B302" s="827"/>
      <c r="C302" s="827"/>
      <c r="D302" s="827"/>
      <c r="E302" s="827"/>
      <c r="F302" s="827"/>
      <c r="G302" s="827"/>
      <c r="H302" s="827"/>
      <c r="I302" s="1064"/>
    </row>
    <row r="303" spans="1:9">
      <c r="A303" s="827"/>
      <c r="B303" s="827"/>
      <c r="C303" s="827"/>
      <c r="D303" s="827"/>
      <c r="E303" s="827"/>
      <c r="F303" s="827"/>
      <c r="G303" s="827"/>
      <c r="H303" s="827"/>
      <c r="I303" s="1064"/>
    </row>
    <row r="304" spans="1:9">
      <c r="A304" s="827"/>
      <c r="B304" s="827"/>
      <c r="C304" s="827"/>
      <c r="D304" s="827"/>
      <c r="E304" s="827"/>
      <c r="F304" s="827"/>
      <c r="G304" s="827"/>
      <c r="H304" s="827"/>
      <c r="I304" s="1064"/>
    </row>
    <row r="305" spans="1:9">
      <c r="A305" s="827"/>
      <c r="B305" s="827"/>
      <c r="C305" s="827"/>
      <c r="D305" s="827"/>
      <c r="E305" s="827"/>
      <c r="F305" s="827"/>
      <c r="G305" s="827"/>
      <c r="H305" s="827"/>
      <c r="I305" s="1064"/>
    </row>
    <row r="306" spans="1:9">
      <c r="A306" s="827"/>
      <c r="B306" s="827"/>
      <c r="C306" s="827"/>
      <c r="D306" s="827"/>
      <c r="E306" s="827"/>
      <c r="F306" s="827"/>
      <c r="G306" s="827"/>
      <c r="H306" s="827"/>
      <c r="I306" s="1064"/>
    </row>
    <row r="307" spans="1:9">
      <c r="A307" s="827"/>
      <c r="B307" s="827"/>
      <c r="C307" s="827"/>
      <c r="D307" s="827"/>
      <c r="E307" s="827"/>
      <c r="F307" s="827"/>
      <c r="G307" s="827"/>
      <c r="H307" s="827"/>
      <c r="I307" s="1064"/>
    </row>
    <row r="308" spans="1:9">
      <c r="A308" s="827"/>
      <c r="B308" s="827"/>
      <c r="C308" s="827"/>
      <c r="D308" s="827"/>
      <c r="E308" s="827"/>
      <c r="F308" s="827"/>
      <c r="G308" s="827"/>
      <c r="H308" s="827"/>
      <c r="I308" s="1064"/>
    </row>
    <row r="309" spans="1:9">
      <c r="A309" s="827"/>
      <c r="B309" s="827"/>
      <c r="C309" s="827"/>
      <c r="D309" s="827"/>
      <c r="E309" s="827"/>
      <c r="F309" s="827"/>
      <c r="G309" s="827"/>
      <c r="H309" s="827"/>
      <c r="I309" s="1064"/>
    </row>
    <row r="310" spans="1:9">
      <c r="A310" s="827"/>
      <c r="B310" s="827"/>
      <c r="C310" s="827"/>
      <c r="D310" s="827"/>
      <c r="E310" s="827"/>
      <c r="F310" s="827"/>
      <c r="G310" s="827"/>
      <c r="H310" s="827"/>
      <c r="I310" s="1064"/>
    </row>
    <row r="311" spans="1:9">
      <c r="A311" s="827"/>
      <c r="B311" s="827"/>
      <c r="C311" s="827"/>
      <c r="D311" s="827"/>
      <c r="E311" s="827"/>
      <c r="F311" s="827"/>
      <c r="G311" s="827"/>
      <c r="H311" s="827"/>
      <c r="I311" s="1064"/>
    </row>
    <row r="312" spans="1:9">
      <c r="A312" s="827"/>
      <c r="B312" s="827"/>
      <c r="C312" s="827"/>
      <c r="D312" s="827"/>
      <c r="E312" s="827"/>
      <c r="F312" s="827"/>
      <c r="G312" s="827"/>
      <c r="H312" s="827"/>
      <c r="I312" s="1064"/>
    </row>
    <row r="313" spans="1:9">
      <c r="A313" s="827"/>
      <c r="B313" s="827"/>
      <c r="C313" s="827"/>
      <c r="D313" s="827"/>
      <c r="E313" s="827"/>
      <c r="F313" s="827"/>
      <c r="G313" s="827"/>
      <c r="H313" s="827"/>
      <c r="I313" s="1064"/>
    </row>
    <row r="314" spans="1:9">
      <c r="A314" s="827"/>
      <c r="B314" s="827"/>
      <c r="C314" s="827"/>
      <c r="D314" s="827"/>
      <c r="E314" s="827"/>
      <c r="F314" s="827"/>
      <c r="G314" s="827"/>
      <c r="H314" s="827"/>
      <c r="I314" s="1064"/>
    </row>
    <row r="315" spans="1:9">
      <c r="A315" s="827"/>
      <c r="B315" s="827"/>
      <c r="C315" s="827"/>
      <c r="D315" s="827"/>
      <c r="E315" s="827"/>
      <c r="F315" s="827"/>
      <c r="G315" s="827"/>
      <c r="H315" s="827"/>
      <c r="I315" s="1064"/>
    </row>
    <row r="316" spans="1:9">
      <c r="A316" s="827"/>
      <c r="B316" s="827"/>
      <c r="C316" s="827"/>
      <c r="D316" s="827"/>
      <c r="E316" s="827"/>
      <c r="F316" s="827"/>
      <c r="G316" s="827"/>
      <c r="H316" s="827"/>
      <c r="I316" s="1064"/>
    </row>
    <row r="317" spans="1:9">
      <c r="A317" s="827"/>
      <c r="B317" s="827"/>
      <c r="C317" s="827"/>
      <c r="D317" s="827"/>
      <c r="E317" s="827"/>
      <c r="F317" s="827"/>
      <c r="G317" s="827"/>
      <c r="H317" s="827"/>
      <c r="I317" s="1064"/>
    </row>
    <row r="318" spans="1:9">
      <c r="A318" s="827"/>
      <c r="B318" s="827"/>
      <c r="C318" s="827"/>
      <c r="D318" s="827"/>
      <c r="E318" s="827"/>
      <c r="F318" s="827"/>
      <c r="G318" s="827"/>
      <c r="H318" s="827"/>
      <c r="I318" s="1064"/>
    </row>
    <row r="319" spans="1:9">
      <c r="A319" s="827"/>
      <c r="B319" s="827"/>
      <c r="C319" s="827"/>
      <c r="D319" s="827"/>
      <c r="E319" s="827"/>
      <c r="F319" s="827"/>
      <c r="G319" s="827"/>
      <c r="H319" s="827"/>
      <c r="I319" s="1064"/>
    </row>
    <row r="320" spans="1:9">
      <c r="A320" s="827"/>
      <c r="B320" s="827"/>
      <c r="C320" s="827"/>
      <c r="D320" s="827"/>
      <c r="E320" s="827"/>
      <c r="F320" s="827"/>
      <c r="G320" s="827"/>
      <c r="H320" s="827"/>
      <c r="I320" s="1064"/>
    </row>
    <row r="321" spans="1:9">
      <c r="A321" s="827"/>
      <c r="B321" s="827"/>
      <c r="C321" s="827"/>
      <c r="D321" s="827"/>
      <c r="E321" s="827"/>
      <c r="F321" s="827"/>
      <c r="G321" s="827"/>
      <c r="H321" s="827"/>
      <c r="I321" s="1064"/>
    </row>
    <row r="322" spans="1:9">
      <c r="A322" s="827"/>
      <c r="B322" s="827"/>
      <c r="C322" s="827"/>
      <c r="D322" s="827"/>
      <c r="E322" s="827"/>
      <c r="F322" s="827"/>
      <c r="G322" s="827"/>
      <c r="H322" s="827"/>
      <c r="I322" s="1064"/>
    </row>
    <row r="323" spans="1:9">
      <c r="A323" s="827"/>
      <c r="B323" s="827"/>
      <c r="C323" s="827"/>
      <c r="D323" s="827"/>
      <c r="E323" s="827"/>
      <c r="F323" s="827"/>
      <c r="G323" s="827"/>
      <c r="H323" s="827"/>
      <c r="I323" s="1064"/>
    </row>
    <row r="324" spans="1:9">
      <c r="A324" s="827"/>
      <c r="B324" s="827"/>
      <c r="C324" s="827"/>
      <c r="D324" s="827"/>
      <c r="E324" s="827"/>
      <c r="F324" s="827"/>
      <c r="G324" s="827"/>
      <c r="H324" s="827"/>
      <c r="I324" s="1064"/>
    </row>
    <row r="325" spans="1:9">
      <c r="A325" s="827"/>
      <c r="B325" s="827"/>
      <c r="C325" s="827"/>
      <c r="D325" s="827"/>
      <c r="E325" s="827"/>
      <c r="F325" s="827"/>
      <c r="G325" s="827"/>
      <c r="H325" s="827"/>
      <c r="I325" s="1064"/>
    </row>
    <row r="326" spans="1:9">
      <c r="A326" s="827"/>
      <c r="B326" s="827"/>
      <c r="C326" s="827"/>
      <c r="D326" s="827"/>
      <c r="E326" s="827"/>
      <c r="F326" s="827"/>
      <c r="G326" s="827"/>
      <c r="H326" s="827"/>
      <c r="I326" s="1064"/>
    </row>
    <row r="327" spans="1:9">
      <c r="A327" s="827"/>
      <c r="B327" s="827"/>
      <c r="C327" s="827"/>
      <c r="D327" s="827"/>
      <c r="E327" s="827"/>
      <c r="F327" s="827"/>
      <c r="G327" s="827"/>
      <c r="H327" s="827"/>
      <c r="I327" s="1064"/>
    </row>
    <row r="328" spans="1:9">
      <c r="A328" s="827"/>
      <c r="B328" s="827"/>
      <c r="C328" s="827"/>
      <c r="D328" s="827"/>
      <c r="E328" s="827"/>
      <c r="F328" s="827"/>
      <c r="G328" s="827"/>
      <c r="H328" s="827"/>
      <c r="I328" s="1064"/>
    </row>
    <row r="329" spans="1:9">
      <c r="A329" s="827"/>
      <c r="B329" s="827"/>
      <c r="C329" s="827"/>
      <c r="D329" s="827"/>
      <c r="E329" s="827"/>
      <c r="F329" s="827"/>
      <c r="G329" s="827"/>
      <c r="H329" s="827"/>
      <c r="I329" s="1064"/>
    </row>
    <row r="330" spans="1:9">
      <c r="A330" s="827"/>
      <c r="B330" s="827"/>
      <c r="C330" s="827"/>
      <c r="D330" s="827"/>
      <c r="E330" s="827"/>
      <c r="F330" s="827"/>
      <c r="G330" s="827"/>
      <c r="H330" s="827"/>
      <c r="I330" s="1064"/>
    </row>
    <row r="331" spans="1:9">
      <c r="A331" s="827"/>
      <c r="B331" s="827"/>
      <c r="C331" s="827"/>
      <c r="D331" s="827"/>
      <c r="E331" s="827"/>
      <c r="F331" s="827"/>
      <c r="G331" s="827"/>
      <c r="H331" s="827"/>
      <c r="I331" s="1064"/>
    </row>
    <row r="332" spans="1:9">
      <c r="A332" s="827"/>
      <c r="B332" s="827"/>
      <c r="C332" s="827"/>
      <c r="D332" s="827"/>
      <c r="E332" s="827"/>
      <c r="F332" s="827"/>
      <c r="G332" s="827"/>
      <c r="H332" s="827"/>
      <c r="I332" s="1064"/>
    </row>
    <row r="333" spans="1:9">
      <c r="A333" s="827"/>
      <c r="B333" s="827"/>
      <c r="C333" s="827"/>
      <c r="D333" s="827"/>
      <c r="E333" s="827"/>
      <c r="F333" s="827"/>
      <c r="G333" s="827"/>
      <c r="H333" s="827"/>
      <c r="I333" s="1064"/>
    </row>
    <row r="334" spans="1:9">
      <c r="A334" s="827"/>
      <c r="B334" s="827"/>
      <c r="C334" s="827"/>
      <c r="D334" s="827"/>
      <c r="E334" s="827"/>
      <c r="F334" s="827"/>
      <c r="G334" s="827"/>
      <c r="H334" s="827"/>
      <c r="I334" s="1064"/>
    </row>
    <row r="335" spans="1:9">
      <c r="A335" s="827"/>
      <c r="B335" s="827"/>
      <c r="C335" s="827"/>
      <c r="D335" s="827"/>
      <c r="E335" s="827"/>
      <c r="F335" s="827"/>
      <c r="G335" s="827"/>
      <c r="H335" s="827"/>
      <c r="I335" s="1064"/>
    </row>
    <row r="336" spans="1:9">
      <c r="A336" s="827"/>
      <c r="B336" s="827"/>
      <c r="C336" s="827"/>
      <c r="D336" s="827"/>
      <c r="E336" s="827"/>
      <c r="F336" s="827"/>
      <c r="G336" s="827"/>
      <c r="H336" s="827"/>
      <c r="I336" s="1064"/>
    </row>
    <row r="337" spans="1:9">
      <c r="A337" s="827"/>
      <c r="B337" s="827"/>
      <c r="C337" s="827"/>
      <c r="D337" s="827"/>
      <c r="E337" s="827"/>
      <c r="F337" s="827"/>
      <c r="G337" s="827"/>
      <c r="H337" s="827"/>
      <c r="I337" s="1064"/>
    </row>
    <row r="338" spans="1:9">
      <c r="A338" s="827"/>
      <c r="B338" s="827"/>
      <c r="C338" s="827"/>
      <c r="D338" s="827"/>
      <c r="E338" s="827"/>
      <c r="F338" s="827"/>
      <c r="G338" s="827"/>
      <c r="H338" s="827"/>
      <c r="I338" s="1064"/>
    </row>
    <row r="339" spans="1:9">
      <c r="A339" s="827"/>
      <c r="B339" s="827"/>
      <c r="C339" s="827"/>
      <c r="D339" s="827"/>
      <c r="E339" s="827"/>
      <c r="F339" s="827"/>
      <c r="G339" s="827"/>
      <c r="H339" s="827"/>
      <c r="I339" s="1064"/>
    </row>
    <row r="340" spans="1:9">
      <c r="A340" s="827"/>
      <c r="B340" s="827"/>
      <c r="C340" s="827"/>
      <c r="D340" s="827"/>
      <c r="E340" s="827"/>
      <c r="F340" s="827"/>
      <c r="G340" s="827"/>
      <c r="H340" s="827"/>
      <c r="I340" s="1064"/>
    </row>
    <row r="341" spans="1:9">
      <c r="A341" s="827"/>
      <c r="B341" s="827"/>
      <c r="C341" s="827"/>
      <c r="D341" s="827"/>
      <c r="E341" s="827"/>
      <c r="F341" s="827"/>
      <c r="G341" s="827"/>
      <c r="H341" s="827"/>
      <c r="I341" s="1064"/>
    </row>
    <row r="342" spans="1:9">
      <c r="A342" s="827"/>
      <c r="B342" s="827"/>
      <c r="C342" s="827"/>
      <c r="D342" s="827"/>
      <c r="E342" s="827"/>
      <c r="F342" s="827"/>
      <c r="G342" s="827"/>
      <c r="H342" s="827"/>
      <c r="I342" s="1064"/>
    </row>
    <row r="343" spans="1:9">
      <c r="A343" s="827"/>
      <c r="B343" s="827"/>
      <c r="C343" s="827"/>
      <c r="D343" s="827"/>
      <c r="E343" s="827"/>
      <c r="F343" s="827"/>
      <c r="G343" s="827"/>
      <c r="H343" s="827"/>
      <c r="I343" s="1064"/>
    </row>
    <row r="344" spans="1:9">
      <c r="A344" s="827"/>
      <c r="B344" s="827"/>
      <c r="C344" s="827"/>
      <c r="D344" s="827"/>
      <c r="E344" s="827"/>
      <c r="F344" s="827"/>
      <c r="G344" s="827"/>
      <c r="H344" s="827"/>
      <c r="I344" s="1064"/>
    </row>
    <row r="345" spans="1:9">
      <c r="A345" s="827"/>
      <c r="B345" s="827"/>
      <c r="C345" s="827"/>
      <c r="D345" s="827"/>
      <c r="E345" s="827"/>
      <c r="F345" s="827"/>
      <c r="G345" s="827"/>
      <c r="H345" s="827"/>
      <c r="I345" s="1064"/>
    </row>
    <row r="346" spans="1:9">
      <c r="A346" s="827"/>
      <c r="B346" s="827"/>
      <c r="C346" s="827"/>
      <c r="D346" s="827"/>
      <c r="E346" s="827"/>
      <c r="F346" s="827"/>
      <c r="G346" s="827"/>
      <c r="H346" s="827"/>
      <c r="I346" s="1064"/>
    </row>
    <row r="347" spans="1:9">
      <c r="A347" s="827"/>
      <c r="B347" s="827"/>
      <c r="C347" s="827"/>
      <c r="D347" s="827"/>
      <c r="E347" s="827"/>
      <c r="F347" s="827"/>
      <c r="G347" s="827"/>
      <c r="H347" s="827"/>
      <c r="I347" s="1064"/>
    </row>
    <row r="348" spans="1:9">
      <c r="A348" s="827"/>
      <c r="B348" s="827"/>
      <c r="C348" s="827"/>
      <c r="D348" s="827"/>
      <c r="E348" s="827"/>
      <c r="F348" s="827"/>
      <c r="G348" s="827"/>
      <c r="H348" s="827"/>
      <c r="I348" s="1064"/>
    </row>
    <row r="349" spans="1:9">
      <c r="A349" s="827"/>
      <c r="B349" s="827"/>
      <c r="C349" s="827"/>
      <c r="D349" s="827"/>
      <c r="E349" s="827"/>
      <c r="F349" s="827"/>
      <c r="G349" s="827"/>
      <c r="H349" s="827"/>
      <c r="I349" s="1064"/>
    </row>
    <row r="350" spans="1:9">
      <c r="A350" s="827"/>
      <c r="B350" s="827"/>
      <c r="C350" s="827"/>
      <c r="D350" s="827"/>
      <c r="E350" s="827"/>
      <c r="F350" s="827"/>
      <c r="G350" s="827"/>
      <c r="H350" s="827"/>
      <c r="I350" s="1064"/>
    </row>
    <row r="351" spans="1:9">
      <c r="A351" s="827"/>
      <c r="B351" s="827"/>
      <c r="C351" s="827"/>
      <c r="D351" s="827"/>
      <c r="E351" s="827"/>
      <c r="F351" s="827"/>
      <c r="G351" s="827"/>
      <c r="H351" s="827"/>
      <c r="I351" s="1064"/>
    </row>
    <row r="352" spans="1:9">
      <c r="A352" s="827"/>
      <c r="B352" s="827"/>
      <c r="C352" s="827"/>
      <c r="D352" s="827"/>
      <c r="E352" s="827"/>
      <c r="F352" s="827"/>
      <c r="G352" s="827"/>
      <c r="H352" s="827"/>
      <c r="I352" s="1064"/>
    </row>
    <row r="353" spans="1:9">
      <c r="A353" s="827"/>
      <c r="B353" s="827"/>
      <c r="C353" s="827"/>
      <c r="D353" s="827"/>
      <c r="E353" s="827"/>
      <c r="F353" s="827"/>
      <c r="G353" s="827"/>
      <c r="H353" s="827"/>
      <c r="I353" s="1064"/>
    </row>
    <row r="354" spans="1:9">
      <c r="A354" s="827"/>
      <c r="B354" s="827"/>
      <c r="C354" s="827"/>
      <c r="D354" s="827"/>
      <c r="E354" s="827"/>
      <c r="F354" s="827"/>
      <c r="G354" s="827"/>
      <c r="H354" s="827"/>
      <c r="I354" s="1064"/>
    </row>
    <row r="355" spans="1:9">
      <c r="A355" s="827"/>
      <c r="B355" s="827"/>
      <c r="C355" s="827"/>
      <c r="D355" s="827"/>
      <c r="E355" s="827"/>
      <c r="F355" s="827"/>
      <c r="G355" s="827"/>
      <c r="H355" s="827"/>
      <c r="I355" s="1064"/>
    </row>
    <row r="356" spans="1:9">
      <c r="A356" s="827"/>
      <c r="B356" s="827"/>
      <c r="C356" s="827"/>
      <c r="D356" s="827"/>
      <c r="E356" s="827"/>
      <c r="F356" s="827"/>
      <c r="G356" s="827"/>
      <c r="H356" s="827"/>
      <c r="I356" s="1064"/>
    </row>
    <row r="357" spans="1:9">
      <c r="A357" s="827"/>
      <c r="B357" s="827"/>
      <c r="C357" s="827"/>
      <c r="D357" s="827"/>
      <c r="E357" s="827"/>
      <c r="F357" s="827"/>
      <c r="G357" s="827"/>
      <c r="H357" s="827"/>
      <c r="I357" s="1064"/>
    </row>
    <row r="358" spans="1:9">
      <c r="A358" s="827"/>
      <c r="B358" s="827"/>
      <c r="C358" s="827"/>
      <c r="D358" s="827"/>
      <c r="E358" s="827"/>
      <c r="F358" s="827"/>
      <c r="G358" s="827"/>
      <c r="H358" s="827"/>
      <c r="I358" s="1064"/>
    </row>
    <row r="359" spans="1:9">
      <c r="A359" s="827"/>
      <c r="B359" s="827"/>
      <c r="C359" s="827"/>
      <c r="D359" s="827"/>
      <c r="E359" s="827"/>
      <c r="F359" s="827"/>
      <c r="G359" s="827"/>
      <c r="H359" s="827"/>
      <c r="I359" s="1064"/>
    </row>
    <row r="360" spans="1:9">
      <c r="A360" s="827"/>
      <c r="B360" s="827"/>
      <c r="C360" s="827"/>
      <c r="D360" s="827"/>
      <c r="E360" s="827"/>
      <c r="F360" s="827"/>
      <c r="G360" s="827"/>
      <c r="H360" s="827"/>
      <c r="I360" s="1064"/>
    </row>
    <row r="361" spans="1:9">
      <c r="A361" s="827"/>
      <c r="B361" s="827"/>
      <c r="C361" s="827"/>
      <c r="D361" s="827"/>
      <c r="E361" s="827"/>
      <c r="F361" s="827"/>
      <c r="G361" s="827"/>
      <c r="H361" s="827"/>
      <c r="I361" s="1064"/>
    </row>
    <row r="362" spans="1:9">
      <c r="A362" s="827"/>
      <c r="B362" s="827"/>
      <c r="C362" s="827"/>
      <c r="D362" s="827"/>
      <c r="E362" s="827"/>
      <c r="F362" s="827"/>
      <c r="G362" s="827"/>
      <c r="H362" s="827"/>
      <c r="I362" s="1064"/>
    </row>
    <row r="363" spans="1:9">
      <c r="A363" s="827"/>
      <c r="B363" s="827"/>
      <c r="C363" s="827"/>
      <c r="D363" s="827"/>
      <c r="E363" s="827"/>
      <c r="F363" s="827"/>
      <c r="G363" s="827"/>
      <c r="H363" s="827"/>
      <c r="I363" s="1064"/>
    </row>
    <row r="364" spans="1:9">
      <c r="A364" s="827"/>
      <c r="B364" s="827"/>
      <c r="C364" s="827"/>
      <c r="D364" s="827"/>
      <c r="E364" s="827"/>
      <c r="F364" s="827"/>
      <c r="G364" s="827"/>
      <c r="H364" s="827"/>
      <c r="I364" s="1064"/>
    </row>
    <row r="365" spans="1:9">
      <c r="A365" s="827"/>
      <c r="B365" s="827"/>
      <c r="C365" s="827"/>
      <c r="D365" s="827"/>
      <c r="E365" s="827"/>
      <c r="F365" s="827"/>
      <c r="G365" s="827"/>
      <c r="H365" s="827"/>
      <c r="I365" s="1064"/>
    </row>
    <row r="366" spans="1:9">
      <c r="A366" s="827"/>
      <c r="B366" s="827"/>
      <c r="C366" s="827"/>
      <c r="D366" s="827"/>
      <c r="E366" s="827"/>
      <c r="F366" s="827"/>
      <c r="G366" s="827"/>
      <c r="H366" s="827"/>
      <c r="I366" s="1064"/>
    </row>
    <row r="367" spans="1:9">
      <c r="A367" s="827"/>
      <c r="B367" s="827"/>
      <c r="C367" s="827"/>
      <c r="D367" s="827"/>
      <c r="E367" s="827"/>
      <c r="F367" s="827"/>
      <c r="G367" s="827"/>
      <c r="H367" s="827"/>
      <c r="I367" s="1064"/>
    </row>
    <row r="368" spans="1:9">
      <c r="A368" s="827"/>
      <c r="B368" s="827"/>
      <c r="C368" s="827"/>
      <c r="D368" s="827"/>
      <c r="E368" s="827"/>
      <c r="F368" s="827"/>
      <c r="G368" s="827"/>
      <c r="H368" s="827"/>
      <c r="I368" s="1064"/>
    </row>
    <row r="369" spans="1:9">
      <c r="A369" s="827"/>
      <c r="B369" s="827"/>
      <c r="C369" s="827"/>
      <c r="D369" s="827"/>
      <c r="E369" s="827"/>
      <c r="F369" s="827"/>
      <c r="G369" s="827"/>
      <c r="H369" s="827"/>
      <c r="I369" s="1064"/>
    </row>
    <row r="370" spans="1:9">
      <c r="A370" s="827"/>
      <c r="B370" s="827"/>
      <c r="C370" s="827"/>
      <c r="D370" s="827"/>
      <c r="E370" s="827"/>
      <c r="F370" s="827"/>
      <c r="G370" s="827"/>
      <c r="H370" s="827"/>
      <c r="I370" s="1064"/>
    </row>
    <row r="371" spans="1:9">
      <c r="A371" s="827"/>
      <c r="B371" s="827"/>
      <c r="C371" s="827"/>
      <c r="D371" s="827"/>
      <c r="E371" s="827"/>
      <c r="F371" s="827"/>
      <c r="G371" s="827"/>
      <c r="H371" s="827"/>
      <c r="I371" s="1064"/>
    </row>
    <row r="372" spans="1:9">
      <c r="A372" s="827"/>
      <c r="B372" s="827"/>
      <c r="C372" s="827"/>
      <c r="D372" s="827"/>
      <c r="E372" s="827"/>
      <c r="F372" s="827"/>
      <c r="G372" s="827"/>
      <c r="H372" s="827"/>
      <c r="I372" s="1064"/>
    </row>
    <row r="373" spans="1:9">
      <c r="A373" s="827"/>
      <c r="B373" s="827"/>
      <c r="C373" s="827"/>
      <c r="D373" s="827"/>
      <c r="E373" s="827"/>
      <c r="F373" s="827"/>
      <c r="G373" s="827"/>
      <c r="H373" s="827"/>
      <c r="I373" s="1064"/>
    </row>
    <row r="374" spans="1:9">
      <c r="A374" s="827"/>
      <c r="B374" s="827"/>
      <c r="C374" s="827"/>
      <c r="D374" s="827"/>
      <c r="E374" s="827"/>
      <c r="F374" s="827"/>
      <c r="G374" s="827"/>
      <c r="H374" s="827"/>
      <c r="I374" s="1064"/>
    </row>
    <row r="375" spans="1:9">
      <c r="A375" s="827"/>
      <c r="B375" s="827"/>
      <c r="C375" s="827"/>
      <c r="D375" s="827"/>
      <c r="E375" s="827"/>
      <c r="F375" s="827"/>
      <c r="G375" s="827"/>
      <c r="H375" s="827"/>
      <c r="I375" s="1064"/>
    </row>
    <row r="376" spans="1:9">
      <c r="A376" s="827"/>
      <c r="B376" s="827"/>
      <c r="C376" s="827"/>
      <c r="D376" s="827"/>
      <c r="E376" s="827"/>
      <c r="F376" s="827"/>
      <c r="G376" s="827"/>
      <c r="H376" s="827"/>
      <c r="I376" s="1064"/>
    </row>
    <row r="377" spans="1:9">
      <c r="A377" s="827"/>
      <c r="B377" s="827"/>
      <c r="C377" s="827"/>
      <c r="D377" s="827"/>
      <c r="E377" s="827"/>
      <c r="F377" s="827"/>
      <c r="G377" s="827"/>
      <c r="H377" s="827"/>
      <c r="I377" s="1064"/>
    </row>
    <row r="378" spans="1:9">
      <c r="A378" s="827"/>
      <c r="B378" s="827"/>
      <c r="C378" s="827"/>
      <c r="D378" s="827"/>
      <c r="E378" s="827"/>
      <c r="F378" s="827"/>
      <c r="G378" s="827"/>
      <c r="H378" s="827"/>
      <c r="I378" s="1064"/>
    </row>
    <row r="379" spans="1:9">
      <c r="A379" s="827"/>
      <c r="B379" s="827"/>
      <c r="C379" s="827"/>
      <c r="D379" s="827"/>
      <c r="E379" s="827"/>
      <c r="F379" s="827"/>
      <c r="G379" s="827"/>
      <c r="H379" s="827"/>
      <c r="I379" s="1064"/>
    </row>
    <row r="380" spans="1:9">
      <c r="A380" s="827"/>
      <c r="B380" s="827"/>
      <c r="C380" s="827"/>
      <c r="D380" s="827"/>
      <c r="E380" s="827"/>
      <c r="F380" s="827"/>
      <c r="G380" s="827"/>
      <c r="H380" s="827"/>
      <c r="I380" s="1064"/>
    </row>
    <row r="381" spans="1:9">
      <c r="A381" s="827"/>
      <c r="B381" s="827"/>
      <c r="C381" s="827"/>
      <c r="D381" s="827"/>
      <c r="E381" s="827"/>
      <c r="F381" s="827"/>
      <c r="G381" s="827"/>
      <c r="H381" s="827"/>
      <c r="I381" s="1064"/>
    </row>
    <row r="382" spans="1:9">
      <c r="A382" s="827"/>
      <c r="B382" s="827"/>
      <c r="C382" s="827"/>
      <c r="D382" s="827"/>
      <c r="E382" s="827"/>
      <c r="F382" s="827"/>
      <c r="G382" s="827"/>
      <c r="H382" s="827"/>
      <c r="I382" s="1064"/>
    </row>
    <row r="383" spans="1:9">
      <c r="A383" s="827"/>
      <c r="B383" s="827"/>
      <c r="C383" s="827"/>
      <c r="D383" s="827"/>
      <c r="E383" s="827"/>
      <c r="F383" s="827"/>
      <c r="G383" s="827"/>
      <c r="H383" s="827"/>
      <c r="I383" s="1064"/>
    </row>
    <row r="384" spans="1:9">
      <c r="A384" s="827"/>
      <c r="B384" s="827"/>
      <c r="C384" s="827"/>
      <c r="D384" s="827"/>
      <c r="E384" s="827"/>
      <c r="F384" s="827"/>
      <c r="G384" s="827"/>
      <c r="H384" s="827"/>
      <c r="I384" s="1064"/>
    </row>
    <row r="385" spans="1:9">
      <c r="A385" s="827"/>
      <c r="B385" s="827"/>
      <c r="C385" s="827"/>
      <c r="D385" s="827"/>
      <c r="E385" s="827"/>
      <c r="F385" s="827"/>
      <c r="G385" s="827"/>
      <c r="H385" s="827"/>
      <c r="I385" s="1064"/>
    </row>
    <row r="386" spans="1:9">
      <c r="A386" s="827"/>
      <c r="B386" s="827"/>
      <c r="C386" s="827"/>
      <c r="D386" s="827"/>
      <c r="E386" s="827"/>
      <c r="F386" s="827"/>
      <c r="G386" s="827"/>
      <c r="H386" s="827"/>
      <c r="I386" s="1064"/>
    </row>
    <row r="387" spans="1:9">
      <c r="A387" s="827"/>
      <c r="B387" s="827"/>
      <c r="C387" s="827"/>
      <c r="D387" s="827"/>
      <c r="E387" s="827"/>
      <c r="F387" s="827"/>
      <c r="G387" s="827"/>
      <c r="H387" s="827"/>
      <c r="I387" s="1064"/>
    </row>
    <row r="388" spans="1:9">
      <c r="A388" s="827"/>
      <c r="B388" s="827"/>
      <c r="C388" s="827"/>
      <c r="D388" s="827"/>
      <c r="E388" s="827"/>
      <c r="F388" s="827"/>
      <c r="G388" s="827"/>
      <c r="H388" s="827"/>
      <c r="I388" s="1064"/>
    </row>
    <row r="389" spans="1:9">
      <c r="A389" s="827"/>
      <c r="B389" s="827"/>
      <c r="C389" s="827"/>
      <c r="D389" s="827"/>
      <c r="E389" s="827"/>
      <c r="F389" s="827"/>
      <c r="G389" s="827"/>
      <c r="H389" s="827"/>
      <c r="I389" s="1064"/>
    </row>
    <row r="390" spans="1:9">
      <c r="A390" s="827"/>
      <c r="B390" s="827"/>
      <c r="C390" s="827"/>
      <c r="D390" s="827"/>
      <c r="E390" s="827"/>
      <c r="F390" s="827"/>
      <c r="G390" s="827"/>
      <c r="H390" s="827"/>
      <c r="I390" s="1064"/>
    </row>
    <row r="391" spans="1:9">
      <c r="A391" s="827"/>
      <c r="B391" s="827"/>
      <c r="C391" s="827"/>
      <c r="D391" s="827"/>
      <c r="E391" s="827"/>
      <c r="F391" s="827"/>
      <c r="G391" s="827"/>
      <c r="H391" s="827"/>
      <c r="I391" s="1064"/>
    </row>
    <row r="392" spans="1:9">
      <c r="A392" s="827"/>
      <c r="B392" s="827"/>
      <c r="C392" s="827"/>
      <c r="D392" s="827"/>
      <c r="E392" s="827"/>
      <c r="F392" s="827"/>
      <c r="G392" s="827"/>
      <c r="H392" s="827"/>
      <c r="I392" s="1064"/>
    </row>
    <row r="393" spans="1:9">
      <c r="A393" s="827"/>
      <c r="B393" s="827"/>
      <c r="C393" s="827"/>
      <c r="D393" s="827"/>
      <c r="E393" s="827"/>
      <c r="F393" s="827"/>
      <c r="G393" s="827"/>
      <c r="H393" s="827"/>
      <c r="I393" s="1064"/>
    </row>
    <row r="394" spans="1:9">
      <c r="A394" s="827"/>
      <c r="B394" s="827"/>
      <c r="C394" s="827"/>
      <c r="D394" s="827"/>
      <c r="E394" s="827"/>
      <c r="F394" s="827"/>
      <c r="G394" s="827"/>
      <c r="H394" s="827"/>
      <c r="I394" s="1064"/>
    </row>
    <row r="395" spans="1:9">
      <c r="A395" s="827"/>
      <c r="B395" s="827"/>
      <c r="C395" s="827"/>
      <c r="D395" s="827"/>
      <c r="E395" s="827"/>
      <c r="F395" s="827"/>
      <c r="G395" s="827"/>
      <c r="H395" s="827"/>
      <c r="I395" s="1064"/>
    </row>
    <row r="396" spans="1:9">
      <c r="A396" s="827"/>
      <c r="B396" s="827"/>
      <c r="C396" s="827"/>
      <c r="D396" s="827"/>
      <c r="E396" s="827"/>
      <c r="F396" s="827"/>
      <c r="G396" s="827"/>
      <c r="H396" s="827"/>
      <c r="I396" s="1064"/>
    </row>
    <row r="397" spans="1:9">
      <c r="A397" s="827"/>
      <c r="B397" s="827"/>
      <c r="C397" s="827"/>
      <c r="D397" s="827"/>
      <c r="E397" s="827"/>
      <c r="F397" s="827"/>
      <c r="G397" s="827"/>
      <c r="H397" s="827"/>
      <c r="I397" s="1064"/>
    </row>
    <row r="398" spans="1:9">
      <c r="A398" s="827"/>
      <c r="B398" s="827"/>
      <c r="C398" s="827"/>
      <c r="D398" s="827"/>
      <c r="E398" s="827"/>
      <c r="F398" s="827"/>
      <c r="G398" s="827"/>
      <c r="H398" s="827"/>
      <c r="I398" s="1064"/>
    </row>
    <row r="399" spans="1:9">
      <c r="A399" s="827"/>
      <c r="B399" s="827"/>
      <c r="C399" s="827"/>
      <c r="D399" s="827"/>
      <c r="E399" s="827"/>
      <c r="F399" s="827"/>
      <c r="G399" s="827"/>
      <c r="H399" s="827"/>
      <c r="I399" s="1064"/>
    </row>
    <row r="400" spans="1:9">
      <c r="A400" s="827"/>
      <c r="B400" s="827"/>
      <c r="C400" s="827"/>
      <c r="D400" s="827"/>
      <c r="E400" s="827"/>
      <c r="F400" s="827"/>
      <c r="G400" s="827"/>
      <c r="H400" s="827"/>
      <c r="I400" s="1064"/>
    </row>
    <row r="401" spans="1:9">
      <c r="A401" s="827"/>
      <c r="B401" s="827"/>
      <c r="C401" s="827"/>
      <c r="D401" s="827"/>
      <c r="E401" s="827"/>
      <c r="F401" s="827"/>
      <c r="G401" s="827"/>
      <c r="H401" s="827"/>
      <c r="I401" s="1064"/>
    </row>
    <row r="402" spans="1:9">
      <c r="A402" s="827"/>
      <c r="B402" s="827"/>
      <c r="C402" s="827"/>
      <c r="D402" s="827"/>
      <c r="E402" s="827"/>
      <c r="F402" s="827"/>
      <c r="G402" s="827"/>
      <c r="H402" s="827"/>
      <c r="I402" s="1064"/>
    </row>
    <row r="403" spans="1:9">
      <c r="A403" s="827"/>
      <c r="B403" s="827"/>
      <c r="C403" s="827"/>
      <c r="D403" s="827"/>
      <c r="E403" s="827"/>
      <c r="F403" s="827"/>
      <c r="G403" s="827"/>
      <c r="H403" s="827"/>
      <c r="I403" s="1064"/>
    </row>
    <row r="404" spans="1:9">
      <c r="A404" s="827"/>
      <c r="B404" s="827"/>
      <c r="C404" s="827"/>
      <c r="D404" s="827"/>
      <c r="E404" s="827"/>
      <c r="F404" s="827"/>
      <c r="G404" s="827"/>
      <c r="H404" s="827"/>
      <c r="I404" s="1064"/>
    </row>
    <row r="405" spans="1:9">
      <c r="A405" s="827"/>
      <c r="B405" s="827"/>
      <c r="C405" s="827"/>
      <c r="D405" s="827"/>
      <c r="E405" s="827"/>
      <c r="F405" s="827"/>
      <c r="G405" s="827"/>
      <c r="H405" s="827"/>
      <c r="I405" s="1064"/>
    </row>
    <row r="406" spans="1:9">
      <c r="A406" s="827"/>
      <c r="B406" s="827"/>
      <c r="C406" s="827"/>
      <c r="D406" s="827"/>
      <c r="E406" s="827"/>
      <c r="F406" s="827"/>
      <c r="G406" s="827"/>
      <c r="H406" s="827"/>
      <c r="I406" s="1064"/>
    </row>
    <row r="407" spans="1:9">
      <c r="A407" s="827"/>
      <c r="B407" s="827"/>
      <c r="C407" s="827"/>
      <c r="D407" s="827"/>
      <c r="E407" s="827"/>
      <c r="F407" s="827"/>
      <c r="G407" s="827"/>
      <c r="H407" s="827"/>
      <c r="I407" s="1064"/>
    </row>
    <row r="408" spans="1:9">
      <c r="A408" s="827"/>
      <c r="B408" s="827"/>
      <c r="C408" s="827"/>
      <c r="D408" s="827"/>
      <c r="E408" s="827"/>
      <c r="F408" s="827"/>
      <c r="G408" s="827"/>
      <c r="H408" s="827"/>
      <c r="I408" s="1064"/>
    </row>
    <row r="409" spans="1:9">
      <c r="A409" s="827"/>
      <c r="B409" s="827"/>
      <c r="C409" s="827"/>
      <c r="D409" s="827"/>
      <c r="E409" s="827"/>
      <c r="F409" s="827"/>
      <c r="G409" s="827"/>
      <c r="H409" s="827"/>
      <c r="I409" s="1064"/>
    </row>
    <row r="410" spans="1:9">
      <c r="A410" s="827"/>
      <c r="B410" s="827"/>
      <c r="C410" s="827"/>
      <c r="D410" s="827"/>
      <c r="E410" s="827"/>
      <c r="F410" s="827"/>
      <c r="G410" s="827"/>
      <c r="H410" s="827"/>
      <c r="I410" s="1064"/>
    </row>
    <row r="411" spans="1:9">
      <c r="A411" s="827"/>
      <c r="B411" s="827"/>
      <c r="C411" s="827"/>
      <c r="D411" s="827"/>
      <c r="E411" s="827"/>
      <c r="F411" s="827"/>
      <c r="G411" s="827"/>
      <c r="H411" s="827"/>
      <c r="I411" s="1064"/>
    </row>
    <row r="412" spans="1:9">
      <c r="A412" s="827"/>
      <c r="B412" s="827"/>
      <c r="C412" s="827"/>
      <c r="D412" s="827"/>
      <c r="E412" s="827"/>
      <c r="F412" s="827"/>
      <c r="G412" s="827"/>
      <c r="H412" s="827"/>
      <c r="I412" s="1064"/>
    </row>
    <row r="413" spans="1:9">
      <c r="A413" s="827"/>
      <c r="B413" s="827"/>
      <c r="C413" s="827"/>
      <c r="D413" s="827"/>
      <c r="E413" s="827"/>
      <c r="F413" s="827"/>
      <c r="G413" s="827"/>
      <c r="H413" s="827"/>
      <c r="I413" s="1064"/>
    </row>
    <row r="414" spans="1:9">
      <c r="A414" s="827"/>
      <c r="B414" s="827"/>
      <c r="C414" s="827"/>
      <c r="D414" s="827"/>
      <c r="E414" s="827"/>
      <c r="F414" s="827"/>
      <c r="G414" s="827"/>
      <c r="H414" s="827"/>
      <c r="I414" s="1064"/>
    </row>
    <row r="415" spans="1:9">
      <c r="A415" s="827"/>
      <c r="B415" s="827"/>
      <c r="C415" s="827"/>
      <c r="D415" s="827"/>
      <c r="E415" s="827"/>
      <c r="F415" s="827"/>
      <c r="G415" s="827"/>
      <c r="H415" s="827"/>
      <c r="I415" s="1064"/>
    </row>
    <row r="416" spans="1:9">
      <c r="A416" s="827"/>
      <c r="B416" s="827"/>
      <c r="C416" s="827"/>
      <c r="D416" s="827"/>
      <c r="E416" s="827"/>
      <c r="F416" s="827"/>
      <c r="G416" s="827"/>
      <c r="H416" s="827"/>
      <c r="I416" s="1064"/>
    </row>
    <row r="417" spans="1:9">
      <c r="A417" s="827"/>
      <c r="B417" s="827"/>
      <c r="C417" s="827"/>
      <c r="D417" s="827"/>
      <c r="E417" s="827"/>
      <c r="F417" s="827"/>
      <c r="G417" s="827"/>
      <c r="H417" s="827"/>
      <c r="I417" s="1064"/>
    </row>
    <row r="418" spans="1:9">
      <c r="A418" s="827"/>
      <c r="B418" s="827"/>
      <c r="C418" s="827"/>
      <c r="D418" s="827"/>
      <c r="E418" s="827"/>
      <c r="F418" s="827"/>
      <c r="G418" s="827"/>
      <c r="H418" s="827"/>
      <c r="I418" s="1064"/>
    </row>
    <row r="419" spans="1:9">
      <c r="A419" s="827"/>
      <c r="B419" s="827"/>
      <c r="C419" s="827"/>
      <c r="D419" s="827"/>
      <c r="E419" s="827"/>
      <c r="F419" s="827"/>
      <c r="G419" s="827"/>
      <c r="H419" s="827"/>
      <c r="I419" s="1064"/>
    </row>
    <row r="420" spans="1:9">
      <c r="A420" s="827"/>
      <c r="B420" s="827"/>
      <c r="C420" s="827"/>
      <c r="D420" s="827"/>
      <c r="E420" s="827"/>
      <c r="F420" s="827"/>
      <c r="G420" s="827"/>
      <c r="H420" s="827"/>
      <c r="I420" s="1064"/>
    </row>
    <row r="421" spans="1:9">
      <c r="A421" s="827"/>
      <c r="B421" s="827"/>
      <c r="C421" s="827"/>
      <c r="D421" s="827"/>
      <c r="E421" s="827"/>
      <c r="F421" s="827"/>
      <c r="G421" s="827"/>
      <c r="H421" s="827"/>
      <c r="I421" s="1064"/>
    </row>
    <row r="422" spans="1:9">
      <c r="A422" s="827"/>
      <c r="B422" s="827"/>
      <c r="C422" s="827"/>
      <c r="D422" s="827"/>
      <c r="E422" s="827"/>
      <c r="F422" s="827"/>
      <c r="G422" s="827"/>
      <c r="H422" s="827"/>
      <c r="I422" s="1064"/>
    </row>
    <row r="423" spans="1:9">
      <c r="A423" s="827"/>
      <c r="B423" s="827"/>
      <c r="C423" s="827"/>
      <c r="D423" s="827"/>
      <c r="E423" s="827"/>
      <c r="F423" s="827"/>
      <c r="G423" s="827"/>
      <c r="H423" s="827"/>
      <c r="I423" s="1064"/>
    </row>
    <row r="424" spans="1:9">
      <c r="A424" s="827"/>
      <c r="B424" s="827"/>
      <c r="C424" s="827"/>
      <c r="D424" s="827"/>
      <c r="E424" s="827"/>
      <c r="F424" s="827"/>
      <c r="G424" s="827"/>
      <c r="H424" s="827"/>
      <c r="I424" s="1064"/>
    </row>
    <row r="425" spans="1:9">
      <c r="A425" s="827"/>
      <c r="B425" s="827"/>
      <c r="C425" s="827"/>
      <c r="D425" s="827"/>
      <c r="E425" s="827"/>
      <c r="F425" s="827"/>
      <c r="G425" s="827"/>
      <c r="H425" s="827"/>
      <c r="I425" s="1064"/>
    </row>
    <row r="426" spans="1:9">
      <c r="A426" s="827"/>
      <c r="B426" s="827"/>
      <c r="C426" s="827"/>
      <c r="D426" s="827"/>
      <c r="E426" s="827"/>
      <c r="F426" s="827"/>
      <c r="G426" s="827"/>
      <c r="H426" s="827"/>
      <c r="I426" s="1064"/>
    </row>
    <row r="427" spans="1:9">
      <c r="A427" s="827"/>
      <c r="B427" s="827"/>
      <c r="C427" s="827"/>
      <c r="D427" s="827"/>
      <c r="E427" s="827"/>
      <c r="F427" s="827"/>
      <c r="G427" s="827"/>
      <c r="H427" s="827"/>
      <c r="I427" s="1064"/>
    </row>
    <row r="428" spans="1:9">
      <c r="A428" s="827"/>
      <c r="B428" s="827"/>
      <c r="C428" s="827"/>
      <c r="D428" s="827"/>
      <c r="E428" s="827"/>
      <c r="F428" s="827"/>
      <c r="G428" s="827"/>
      <c r="H428" s="827"/>
      <c r="I428" s="1064"/>
    </row>
    <row r="429" spans="1:9">
      <c r="A429" s="827"/>
      <c r="B429" s="827"/>
      <c r="C429" s="827"/>
      <c r="D429" s="827"/>
      <c r="E429" s="827"/>
      <c r="F429" s="827"/>
      <c r="G429" s="827"/>
      <c r="H429" s="827"/>
      <c r="I429" s="1064"/>
    </row>
    <row r="430" spans="1:9">
      <c r="A430" s="827"/>
      <c r="B430" s="827"/>
      <c r="C430" s="827"/>
      <c r="D430" s="827"/>
      <c r="E430" s="827"/>
      <c r="F430" s="827"/>
      <c r="G430" s="827"/>
      <c r="H430" s="827"/>
      <c r="I430" s="1064"/>
    </row>
    <row r="431" spans="1:9">
      <c r="A431" s="827"/>
      <c r="B431" s="827"/>
      <c r="C431" s="827"/>
      <c r="D431" s="827"/>
      <c r="E431" s="827"/>
      <c r="F431" s="827"/>
      <c r="G431" s="827"/>
      <c r="H431" s="827"/>
      <c r="I431" s="1064"/>
    </row>
    <row r="432" spans="1:9">
      <c r="A432" s="827"/>
      <c r="B432" s="827"/>
      <c r="C432" s="827"/>
      <c r="D432" s="827"/>
      <c r="E432" s="827"/>
      <c r="F432" s="827"/>
      <c r="G432" s="827"/>
      <c r="H432" s="827"/>
      <c r="I432" s="1064"/>
    </row>
    <row r="433" spans="1:9">
      <c r="A433" s="827"/>
      <c r="B433" s="827"/>
      <c r="C433" s="827"/>
      <c r="D433" s="827"/>
      <c r="E433" s="827"/>
      <c r="F433" s="827"/>
      <c r="G433" s="827"/>
      <c r="H433" s="827"/>
      <c r="I433" s="1064"/>
    </row>
    <row r="434" spans="1:9">
      <c r="A434" s="827"/>
      <c r="B434" s="827"/>
      <c r="C434" s="827"/>
      <c r="D434" s="827"/>
      <c r="E434" s="827"/>
      <c r="F434" s="827"/>
      <c r="G434" s="827"/>
      <c r="H434" s="827"/>
      <c r="I434" s="1064"/>
    </row>
    <row r="435" spans="1:9">
      <c r="A435" s="827"/>
      <c r="B435" s="827"/>
      <c r="C435" s="827"/>
      <c r="D435" s="827"/>
      <c r="E435" s="827"/>
      <c r="F435" s="827"/>
      <c r="G435" s="827"/>
      <c r="H435" s="827"/>
      <c r="I435" s="1064"/>
    </row>
    <row r="436" spans="1:9">
      <c r="A436" s="827"/>
      <c r="B436" s="827"/>
      <c r="C436" s="827"/>
      <c r="D436" s="827"/>
      <c r="E436" s="827"/>
      <c r="F436" s="827"/>
      <c r="G436" s="827"/>
      <c r="H436" s="827"/>
      <c r="I436" s="1064"/>
    </row>
    <row r="437" spans="1:9">
      <c r="A437" s="827"/>
      <c r="B437" s="827"/>
      <c r="C437" s="827"/>
      <c r="D437" s="827"/>
      <c r="E437" s="827"/>
      <c r="F437" s="827"/>
      <c r="G437" s="827"/>
      <c r="H437" s="827"/>
      <c r="I437" s="1064"/>
    </row>
    <row r="438" spans="1:9">
      <c r="A438" s="827"/>
      <c r="B438" s="827"/>
      <c r="C438" s="827"/>
      <c r="D438" s="827"/>
      <c r="E438" s="827"/>
      <c r="F438" s="827"/>
      <c r="G438" s="827"/>
      <c r="H438" s="827"/>
      <c r="I438" s="1064"/>
    </row>
    <row r="439" spans="1:9">
      <c r="A439" s="827"/>
      <c r="B439" s="827"/>
      <c r="C439" s="827"/>
      <c r="D439" s="827"/>
      <c r="E439" s="827"/>
      <c r="F439" s="827"/>
      <c r="G439" s="827"/>
      <c r="H439" s="827"/>
      <c r="I439" s="1064"/>
    </row>
    <row r="440" spans="1:9">
      <c r="A440" s="827"/>
      <c r="B440" s="827"/>
      <c r="C440" s="827"/>
      <c r="D440" s="827"/>
      <c r="E440" s="827"/>
      <c r="F440" s="827"/>
      <c r="G440" s="827"/>
      <c r="H440" s="827"/>
      <c r="I440" s="1064"/>
    </row>
    <row r="441" spans="1:9">
      <c r="A441" s="827"/>
      <c r="B441" s="827"/>
      <c r="C441" s="827"/>
      <c r="D441" s="827"/>
      <c r="E441" s="827"/>
      <c r="F441" s="827"/>
      <c r="G441" s="827"/>
      <c r="H441" s="827"/>
      <c r="I441" s="1064"/>
    </row>
    <row r="442" spans="1:9">
      <c r="A442" s="827"/>
      <c r="B442" s="827"/>
      <c r="C442" s="827"/>
      <c r="D442" s="827"/>
      <c r="E442" s="827"/>
      <c r="F442" s="827"/>
      <c r="G442" s="827"/>
      <c r="H442" s="827"/>
      <c r="I442" s="1064"/>
    </row>
    <row r="443" spans="1:9">
      <c r="A443" s="827"/>
      <c r="B443" s="827"/>
      <c r="C443" s="827"/>
      <c r="D443" s="827"/>
      <c r="E443" s="827"/>
      <c r="F443" s="827"/>
      <c r="G443" s="827"/>
      <c r="H443" s="827"/>
      <c r="I443" s="1064"/>
    </row>
    <row r="444" spans="1:9">
      <c r="A444" s="827"/>
      <c r="B444" s="827"/>
      <c r="C444" s="827"/>
      <c r="D444" s="827"/>
      <c r="E444" s="827"/>
      <c r="F444" s="827"/>
      <c r="G444" s="827"/>
      <c r="H444" s="827"/>
      <c r="I444" s="1064"/>
    </row>
    <row r="445" spans="1:9">
      <c r="A445" s="827"/>
      <c r="B445" s="827"/>
      <c r="C445" s="827"/>
      <c r="D445" s="827"/>
      <c r="E445" s="827"/>
      <c r="F445" s="827"/>
      <c r="G445" s="827"/>
      <c r="H445" s="827"/>
      <c r="I445" s="1064"/>
    </row>
    <row r="446" spans="1:9">
      <c r="A446" s="827"/>
      <c r="B446" s="827"/>
      <c r="C446" s="827"/>
      <c r="D446" s="827"/>
      <c r="E446" s="827"/>
      <c r="F446" s="827"/>
      <c r="G446" s="827"/>
      <c r="H446" s="827"/>
      <c r="I446" s="1064"/>
    </row>
    <row r="447" spans="1:9">
      <c r="A447" s="827"/>
      <c r="B447" s="827"/>
      <c r="C447" s="827"/>
      <c r="D447" s="827"/>
      <c r="E447" s="827"/>
      <c r="F447" s="827"/>
      <c r="G447" s="827"/>
      <c r="H447" s="827"/>
      <c r="I447" s="1064"/>
    </row>
    <row r="448" spans="1:9">
      <c r="A448" s="827"/>
      <c r="B448" s="827"/>
      <c r="C448" s="827"/>
      <c r="D448" s="827"/>
      <c r="E448" s="827"/>
      <c r="F448" s="827"/>
      <c r="G448" s="827"/>
      <c r="H448" s="827"/>
      <c r="I448" s="1064"/>
    </row>
    <row r="449" spans="1:9">
      <c r="A449" s="827"/>
      <c r="B449" s="827"/>
      <c r="C449" s="827"/>
      <c r="D449" s="827"/>
      <c r="E449" s="827"/>
      <c r="F449" s="827"/>
      <c r="G449" s="827"/>
      <c r="H449" s="827"/>
      <c r="I449" s="1064"/>
    </row>
    <row r="450" spans="1:9">
      <c r="A450" s="827"/>
      <c r="B450" s="827"/>
      <c r="C450" s="827"/>
      <c r="D450" s="827"/>
      <c r="E450" s="827"/>
      <c r="F450" s="827"/>
      <c r="G450" s="827"/>
      <c r="H450" s="827"/>
      <c r="I450" s="1064"/>
    </row>
    <row r="451" spans="1:9">
      <c r="A451" s="827"/>
      <c r="B451" s="827"/>
      <c r="C451" s="827"/>
      <c r="D451" s="827"/>
      <c r="E451" s="827"/>
      <c r="F451" s="827"/>
      <c r="G451" s="827"/>
      <c r="H451" s="827"/>
      <c r="I451" s="1064"/>
    </row>
    <row r="452" spans="1:9">
      <c r="A452" s="827"/>
      <c r="B452" s="827"/>
      <c r="C452" s="827"/>
      <c r="D452" s="827"/>
      <c r="E452" s="827"/>
      <c r="F452" s="827"/>
      <c r="G452" s="827"/>
      <c r="H452" s="827"/>
      <c r="I452" s="1064"/>
    </row>
    <row r="453" spans="1:9">
      <c r="A453" s="827"/>
      <c r="B453" s="827"/>
      <c r="C453" s="827"/>
      <c r="D453" s="827"/>
      <c r="E453" s="827"/>
      <c r="F453" s="827"/>
      <c r="G453" s="827"/>
      <c r="H453" s="827"/>
      <c r="I453" s="1064"/>
    </row>
    <row r="454" spans="1:9">
      <c r="A454" s="827"/>
      <c r="B454" s="827"/>
      <c r="C454" s="827"/>
      <c r="D454" s="827"/>
      <c r="E454" s="827"/>
      <c r="F454" s="827"/>
      <c r="G454" s="827"/>
      <c r="H454" s="827"/>
      <c r="I454" s="1064"/>
    </row>
    <row r="455" spans="1:9">
      <c r="A455" s="827"/>
      <c r="B455" s="827"/>
      <c r="C455" s="827"/>
      <c r="D455" s="827"/>
      <c r="E455" s="827"/>
      <c r="F455" s="827"/>
      <c r="G455" s="827"/>
      <c r="H455" s="827"/>
      <c r="I455" s="1064"/>
    </row>
    <row r="456" spans="1:9">
      <c r="A456" s="827"/>
      <c r="B456" s="827"/>
      <c r="C456" s="827"/>
      <c r="D456" s="827"/>
      <c r="E456" s="827"/>
      <c r="F456" s="827"/>
      <c r="G456" s="827"/>
      <c r="H456" s="827"/>
      <c r="I456" s="1064"/>
    </row>
    <row r="457" spans="1:9">
      <c r="A457" s="827"/>
      <c r="B457" s="827"/>
      <c r="C457" s="827"/>
      <c r="D457" s="827"/>
      <c r="E457" s="827"/>
      <c r="F457" s="827"/>
      <c r="G457" s="827"/>
      <c r="H457" s="827"/>
      <c r="I457" s="1064"/>
    </row>
    <row r="458" spans="1:9">
      <c r="A458" s="827"/>
      <c r="B458" s="827"/>
      <c r="C458" s="827"/>
      <c r="D458" s="827"/>
      <c r="E458" s="827"/>
      <c r="F458" s="827"/>
      <c r="G458" s="827"/>
      <c r="H458" s="827"/>
      <c r="I458" s="1064"/>
    </row>
    <row r="459" spans="1:9">
      <c r="A459" s="827"/>
      <c r="B459" s="827"/>
      <c r="C459" s="827"/>
      <c r="D459" s="827"/>
      <c r="E459" s="827"/>
      <c r="F459" s="827"/>
      <c r="G459" s="827"/>
      <c r="H459" s="827"/>
      <c r="I459" s="1064"/>
    </row>
    <row r="460" spans="1:9">
      <c r="A460" s="827"/>
      <c r="B460" s="827"/>
      <c r="C460" s="827"/>
      <c r="D460" s="827"/>
      <c r="E460" s="827"/>
      <c r="F460" s="827"/>
      <c r="G460" s="827"/>
      <c r="H460" s="827"/>
      <c r="I460" s="1064"/>
    </row>
    <row r="461" spans="1:9">
      <c r="A461" s="827"/>
      <c r="B461" s="827"/>
      <c r="C461" s="827"/>
      <c r="D461" s="827"/>
      <c r="E461" s="827"/>
      <c r="F461" s="827"/>
      <c r="G461" s="827"/>
      <c r="H461" s="827"/>
      <c r="I461" s="1064"/>
    </row>
    <row r="462" spans="1:9">
      <c r="A462" s="827"/>
      <c r="B462" s="827"/>
      <c r="C462" s="827"/>
      <c r="D462" s="827"/>
      <c r="E462" s="827"/>
      <c r="F462" s="827"/>
      <c r="G462" s="827"/>
      <c r="H462" s="827"/>
      <c r="I462" s="1064"/>
    </row>
    <row r="463" spans="1:9">
      <c r="A463" s="827"/>
      <c r="B463" s="827"/>
      <c r="C463" s="827"/>
      <c r="D463" s="827"/>
      <c r="E463" s="827"/>
      <c r="F463" s="827"/>
      <c r="G463" s="827"/>
      <c r="H463" s="827"/>
      <c r="I463" s="1064"/>
    </row>
    <row r="464" spans="1:9">
      <c r="A464" s="827"/>
      <c r="B464" s="827"/>
      <c r="C464" s="827"/>
      <c r="D464" s="827"/>
      <c r="E464" s="827"/>
      <c r="F464" s="827"/>
      <c r="G464" s="827"/>
      <c r="H464" s="827"/>
      <c r="I464" s="1064"/>
    </row>
    <row r="465" spans="1:9">
      <c r="A465" s="827"/>
      <c r="B465" s="827"/>
      <c r="C465" s="827"/>
      <c r="D465" s="827"/>
      <c r="E465" s="827"/>
      <c r="F465" s="827"/>
      <c r="G465" s="827"/>
      <c r="H465" s="827"/>
      <c r="I465" s="1064"/>
    </row>
    <row r="466" spans="1:9">
      <c r="A466" s="827"/>
      <c r="B466" s="827"/>
      <c r="C466" s="827"/>
      <c r="D466" s="827"/>
      <c r="E466" s="827"/>
      <c r="F466" s="827"/>
      <c r="G466" s="827"/>
      <c r="H466" s="827"/>
      <c r="I466" s="1064"/>
    </row>
    <row r="467" spans="1:9">
      <c r="A467" s="827"/>
      <c r="B467" s="827"/>
      <c r="C467" s="827"/>
      <c r="D467" s="827"/>
      <c r="E467" s="827"/>
      <c r="F467" s="827"/>
      <c r="G467" s="827"/>
      <c r="H467" s="827"/>
      <c r="I467" s="1064"/>
    </row>
    <row r="468" spans="1:9">
      <c r="A468" s="827"/>
      <c r="B468" s="827"/>
      <c r="C468" s="827"/>
      <c r="D468" s="827"/>
      <c r="E468" s="827"/>
      <c r="F468" s="827"/>
      <c r="G468" s="827"/>
      <c r="H468" s="827"/>
      <c r="I468" s="1064"/>
    </row>
    <row r="469" spans="1:9">
      <c r="A469" s="827"/>
      <c r="B469" s="827"/>
      <c r="C469" s="827"/>
      <c r="D469" s="827"/>
      <c r="E469" s="827"/>
      <c r="F469" s="827"/>
      <c r="G469" s="827"/>
      <c r="H469" s="827"/>
      <c r="I469" s="1064"/>
    </row>
    <row r="470" spans="1:9">
      <c r="A470" s="827"/>
      <c r="B470" s="827"/>
      <c r="C470" s="827"/>
      <c r="D470" s="827"/>
      <c r="E470" s="827"/>
      <c r="F470" s="827"/>
      <c r="G470" s="827"/>
      <c r="H470" s="827"/>
      <c r="I470" s="1064"/>
    </row>
    <row r="471" spans="1:9">
      <c r="A471" s="827"/>
      <c r="B471" s="827"/>
      <c r="C471" s="827"/>
      <c r="D471" s="827"/>
      <c r="E471" s="827"/>
      <c r="F471" s="827"/>
      <c r="G471" s="827"/>
      <c r="H471" s="827"/>
      <c r="I471" s="1064"/>
    </row>
    <row r="472" spans="1:9">
      <c r="A472" s="827"/>
      <c r="B472" s="827"/>
      <c r="C472" s="827"/>
      <c r="D472" s="827"/>
      <c r="E472" s="827"/>
      <c r="F472" s="827"/>
      <c r="G472" s="827"/>
      <c r="H472" s="827"/>
      <c r="I472" s="1064"/>
    </row>
    <row r="473" spans="1:9">
      <c r="A473" s="827"/>
      <c r="B473" s="827"/>
      <c r="C473" s="827"/>
      <c r="D473" s="827"/>
      <c r="E473" s="827"/>
      <c r="F473" s="827"/>
      <c r="G473" s="827"/>
      <c r="H473" s="827"/>
      <c r="I473" s="1064"/>
    </row>
    <row r="474" spans="1:9">
      <c r="A474" s="827"/>
      <c r="B474" s="827"/>
      <c r="C474" s="827"/>
      <c r="D474" s="827"/>
      <c r="E474" s="827"/>
      <c r="F474" s="827"/>
      <c r="G474" s="827"/>
      <c r="H474" s="827"/>
      <c r="I474" s="1064"/>
    </row>
    <row r="475" spans="1:9">
      <c r="A475" s="827"/>
      <c r="B475" s="827"/>
      <c r="C475" s="827"/>
      <c r="D475" s="827"/>
      <c r="E475" s="827"/>
      <c r="F475" s="827"/>
      <c r="G475" s="827"/>
      <c r="H475" s="827"/>
      <c r="I475" s="1064"/>
    </row>
    <row r="476" spans="1:9">
      <c r="A476" s="827"/>
      <c r="B476" s="827"/>
      <c r="C476" s="827"/>
      <c r="D476" s="827"/>
      <c r="E476" s="827"/>
      <c r="F476" s="827"/>
      <c r="G476" s="827"/>
      <c r="H476" s="827"/>
      <c r="I476" s="1064"/>
    </row>
    <row r="477" spans="1:9">
      <c r="A477" s="827"/>
      <c r="B477" s="827"/>
      <c r="C477" s="827"/>
      <c r="D477" s="827"/>
      <c r="E477" s="827"/>
      <c r="F477" s="827"/>
      <c r="G477" s="827"/>
      <c r="H477" s="827"/>
      <c r="I477" s="1064"/>
    </row>
    <row r="478" spans="1:9">
      <c r="A478" s="827"/>
      <c r="B478" s="827"/>
      <c r="C478" s="827"/>
      <c r="D478" s="827"/>
      <c r="E478" s="827"/>
      <c r="F478" s="827"/>
      <c r="G478" s="827"/>
      <c r="H478" s="827"/>
      <c r="I478" s="1064"/>
    </row>
    <row r="479" spans="1:9">
      <c r="A479" s="827"/>
      <c r="B479" s="827"/>
      <c r="C479" s="827"/>
      <c r="D479" s="827"/>
      <c r="E479" s="827"/>
      <c r="F479" s="827"/>
      <c r="G479" s="827"/>
      <c r="H479" s="827"/>
      <c r="I479" s="1064"/>
    </row>
    <row r="480" spans="1:9">
      <c r="A480" s="827"/>
      <c r="B480" s="827"/>
      <c r="C480" s="827"/>
      <c r="D480" s="827"/>
      <c r="E480" s="827"/>
      <c r="F480" s="827"/>
      <c r="G480" s="827"/>
      <c r="H480" s="827"/>
      <c r="I480" s="1064"/>
    </row>
    <row r="481" spans="1:9">
      <c r="A481" s="827"/>
      <c r="B481" s="827"/>
      <c r="C481" s="827"/>
      <c r="D481" s="827"/>
      <c r="E481" s="827"/>
      <c r="F481" s="827"/>
      <c r="G481" s="827"/>
      <c r="H481" s="827"/>
      <c r="I481" s="1064"/>
    </row>
    <row r="482" spans="1:9">
      <c r="A482" s="827"/>
      <c r="B482" s="827"/>
      <c r="C482" s="827"/>
      <c r="D482" s="827"/>
      <c r="E482" s="827"/>
      <c r="F482" s="827"/>
      <c r="G482" s="827"/>
      <c r="H482" s="827"/>
      <c r="I482" s="1064"/>
    </row>
    <row r="483" spans="1:9">
      <c r="A483" s="827"/>
      <c r="B483" s="827"/>
      <c r="C483" s="827"/>
      <c r="D483" s="827"/>
      <c r="E483" s="827"/>
      <c r="F483" s="827"/>
      <c r="G483" s="827"/>
      <c r="H483" s="827"/>
      <c r="I483" s="1064"/>
    </row>
    <row r="484" spans="1:9">
      <c r="A484" s="827"/>
      <c r="B484" s="827"/>
      <c r="C484" s="827"/>
      <c r="D484" s="827"/>
      <c r="E484" s="827"/>
      <c r="F484" s="827"/>
      <c r="G484" s="827"/>
      <c r="H484" s="827"/>
      <c r="I484" s="1064"/>
    </row>
    <row r="485" spans="1:9">
      <c r="A485" s="827"/>
      <c r="B485" s="827"/>
      <c r="C485" s="827"/>
      <c r="D485" s="827"/>
      <c r="E485" s="827"/>
      <c r="F485" s="827"/>
      <c r="G485" s="827"/>
      <c r="H485" s="827"/>
      <c r="I485" s="1064"/>
    </row>
    <row r="486" spans="1:9">
      <c r="A486" s="827"/>
      <c r="B486" s="827"/>
      <c r="C486" s="827"/>
      <c r="D486" s="827"/>
      <c r="E486" s="827"/>
      <c r="F486" s="827"/>
      <c r="G486" s="827"/>
      <c r="H486" s="827"/>
      <c r="I486" s="1064"/>
    </row>
    <row r="487" spans="1:9">
      <c r="A487" s="827"/>
      <c r="B487" s="827"/>
      <c r="C487" s="827"/>
      <c r="D487" s="827"/>
      <c r="E487" s="827"/>
      <c r="F487" s="827"/>
      <c r="G487" s="827"/>
      <c r="H487" s="827"/>
      <c r="I487" s="1064"/>
    </row>
    <row r="488" spans="1:9">
      <c r="A488" s="827"/>
      <c r="B488" s="827"/>
      <c r="C488" s="827"/>
      <c r="D488" s="827"/>
      <c r="E488" s="827"/>
      <c r="F488" s="827"/>
      <c r="G488" s="827"/>
      <c r="H488" s="827"/>
      <c r="I488" s="1064"/>
    </row>
    <row r="489" spans="1:9">
      <c r="A489" s="827"/>
      <c r="B489" s="827"/>
      <c r="C489" s="827"/>
      <c r="D489" s="827"/>
      <c r="E489" s="827"/>
      <c r="F489" s="827"/>
      <c r="G489" s="827"/>
      <c r="H489" s="827"/>
      <c r="I489" s="1064"/>
    </row>
    <row r="490" spans="1:9">
      <c r="A490" s="827"/>
      <c r="B490" s="827"/>
      <c r="C490" s="827"/>
      <c r="D490" s="827"/>
      <c r="E490" s="827"/>
      <c r="F490" s="827"/>
      <c r="G490" s="827"/>
      <c r="H490" s="827"/>
      <c r="I490" s="1064"/>
    </row>
    <row r="491" spans="1:9">
      <c r="A491" s="827"/>
      <c r="B491" s="827"/>
      <c r="C491" s="827"/>
      <c r="D491" s="827"/>
      <c r="E491" s="827"/>
      <c r="F491" s="827"/>
      <c r="G491" s="827"/>
      <c r="H491" s="827"/>
      <c r="I491" s="1064"/>
    </row>
    <row r="492" spans="1:9">
      <c r="A492" s="827"/>
      <c r="B492" s="827"/>
      <c r="C492" s="827"/>
      <c r="D492" s="827"/>
      <c r="E492" s="827"/>
      <c r="F492" s="827"/>
      <c r="G492" s="827"/>
      <c r="H492" s="827"/>
      <c r="I492" s="1064"/>
    </row>
    <row r="493" spans="1:9">
      <c r="A493" s="827"/>
      <c r="B493" s="827"/>
      <c r="C493" s="827"/>
      <c r="D493" s="827"/>
      <c r="E493" s="827"/>
      <c r="F493" s="827"/>
      <c r="G493" s="827"/>
      <c r="H493" s="827"/>
      <c r="I493" s="1064"/>
    </row>
    <row r="494" spans="1:9">
      <c r="A494" s="827"/>
      <c r="B494" s="827"/>
      <c r="C494" s="827"/>
      <c r="D494" s="827"/>
      <c r="E494" s="827"/>
      <c r="F494" s="827"/>
      <c r="G494" s="827"/>
      <c r="H494" s="827"/>
      <c r="I494" s="1064"/>
    </row>
    <row r="495" spans="1:9">
      <c r="A495" s="827"/>
      <c r="B495" s="827"/>
      <c r="C495" s="827"/>
      <c r="D495" s="827"/>
      <c r="E495" s="827"/>
      <c r="F495" s="827"/>
      <c r="G495" s="827"/>
      <c r="H495" s="827"/>
      <c r="I495" s="1064"/>
    </row>
    <row r="496" spans="1:9">
      <c r="A496" s="827"/>
      <c r="B496" s="827"/>
      <c r="C496" s="827"/>
      <c r="D496" s="827"/>
      <c r="E496" s="827"/>
      <c r="F496" s="827"/>
      <c r="G496" s="827"/>
      <c r="H496" s="827"/>
      <c r="I496" s="1064"/>
    </row>
    <row r="497" spans="1:9">
      <c r="A497" s="827"/>
      <c r="B497" s="827"/>
      <c r="C497" s="827"/>
      <c r="D497" s="827"/>
      <c r="E497" s="827"/>
      <c r="F497" s="827"/>
      <c r="G497" s="827"/>
      <c r="H497" s="827"/>
      <c r="I497" s="1064"/>
    </row>
    <row r="498" spans="1:9">
      <c r="A498" s="827"/>
      <c r="B498" s="827"/>
      <c r="C498" s="827"/>
      <c r="D498" s="827"/>
      <c r="E498" s="827"/>
      <c r="F498" s="827"/>
      <c r="G498" s="827"/>
      <c r="H498" s="827"/>
      <c r="I498" s="1064"/>
    </row>
    <row r="499" spans="1:9">
      <c r="A499" s="827"/>
      <c r="B499" s="827"/>
      <c r="C499" s="827"/>
      <c r="D499" s="827"/>
      <c r="E499" s="827"/>
      <c r="F499" s="827"/>
      <c r="G499" s="827"/>
      <c r="H499" s="827"/>
      <c r="I499" s="1064"/>
    </row>
    <row r="500" spans="1:9">
      <c r="A500" s="827"/>
      <c r="B500" s="827"/>
      <c r="C500" s="827"/>
      <c r="D500" s="827"/>
      <c r="E500" s="827"/>
      <c r="F500" s="827"/>
      <c r="G500" s="827"/>
      <c r="H500" s="827"/>
      <c r="I500" s="1064"/>
    </row>
    <row r="501" spans="1:9">
      <c r="A501" s="827"/>
      <c r="B501" s="827"/>
      <c r="C501" s="827"/>
      <c r="D501" s="827"/>
      <c r="E501" s="827"/>
      <c r="F501" s="827"/>
      <c r="G501" s="827"/>
      <c r="H501" s="827"/>
      <c r="I501" s="1064"/>
    </row>
    <row r="502" spans="1:9">
      <c r="A502" s="827"/>
      <c r="B502" s="827"/>
      <c r="C502" s="827"/>
      <c r="D502" s="827"/>
      <c r="E502" s="827"/>
      <c r="F502" s="827"/>
      <c r="G502" s="827"/>
      <c r="H502" s="827"/>
      <c r="I502" s="1064"/>
    </row>
    <row r="503" spans="1:9">
      <c r="A503" s="827"/>
      <c r="B503" s="827"/>
      <c r="C503" s="827"/>
      <c r="D503" s="827"/>
      <c r="E503" s="827"/>
      <c r="F503" s="827"/>
      <c r="G503" s="827"/>
      <c r="H503" s="827"/>
      <c r="I503" s="1064"/>
    </row>
    <row r="504" spans="1:9">
      <c r="A504" s="827"/>
      <c r="B504" s="827"/>
      <c r="C504" s="827"/>
      <c r="D504" s="827"/>
      <c r="E504" s="827"/>
      <c r="F504" s="827"/>
      <c r="G504" s="827"/>
      <c r="H504" s="827"/>
      <c r="I504" s="1064"/>
    </row>
    <row r="505" spans="1:9">
      <c r="A505" s="827"/>
      <c r="B505" s="827"/>
      <c r="C505" s="827"/>
      <c r="D505" s="827"/>
      <c r="E505" s="827"/>
      <c r="F505" s="827"/>
      <c r="G505" s="827"/>
      <c r="H505" s="827"/>
      <c r="I505" s="1064"/>
    </row>
    <row r="506" spans="1:9">
      <c r="A506" s="827"/>
      <c r="B506" s="827"/>
      <c r="C506" s="827"/>
      <c r="D506" s="827"/>
      <c r="E506" s="827"/>
      <c r="F506" s="827"/>
      <c r="G506" s="827"/>
      <c r="H506" s="827"/>
      <c r="I506" s="1064"/>
    </row>
    <row r="507" spans="1:9">
      <c r="A507" s="827"/>
      <c r="B507" s="827"/>
      <c r="C507" s="827"/>
      <c r="D507" s="827"/>
      <c r="E507" s="827"/>
      <c r="F507" s="827"/>
      <c r="G507" s="827"/>
      <c r="H507" s="827"/>
      <c r="I507" s="1064"/>
    </row>
    <row r="508" spans="1:9">
      <c r="A508" s="827"/>
      <c r="B508" s="827"/>
      <c r="C508" s="827"/>
      <c r="D508" s="827"/>
      <c r="E508" s="827"/>
      <c r="F508" s="827"/>
      <c r="G508" s="827"/>
      <c r="H508" s="827"/>
      <c r="I508" s="1064"/>
    </row>
    <row r="509" spans="1:9">
      <c r="A509" s="827"/>
      <c r="B509" s="827"/>
      <c r="C509" s="827"/>
      <c r="D509" s="827"/>
      <c r="E509" s="827"/>
      <c r="F509" s="827"/>
      <c r="G509" s="827"/>
      <c r="H509" s="827"/>
      <c r="I509" s="1064"/>
    </row>
    <row r="510" spans="1:9">
      <c r="A510" s="827"/>
      <c r="B510" s="827"/>
      <c r="C510" s="827"/>
      <c r="D510" s="827"/>
      <c r="E510" s="827"/>
      <c r="F510" s="827"/>
      <c r="G510" s="827"/>
      <c r="H510" s="827"/>
      <c r="I510" s="1064"/>
    </row>
    <row r="511" spans="1:9">
      <c r="A511" s="827"/>
      <c r="B511" s="827"/>
      <c r="C511" s="827"/>
      <c r="D511" s="827"/>
      <c r="E511" s="827"/>
      <c r="F511" s="827"/>
      <c r="G511" s="827"/>
      <c r="H511" s="827"/>
      <c r="I511" s="1064"/>
    </row>
    <row r="512" spans="1:9">
      <c r="A512" s="827"/>
      <c r="B512" s="827"/>
      <c r="C512" s="827"/>
      <c r="D512" s="827"/>
      <c r="E512" s="827"/>
      <c r="F512" s="827"/>
      <c r="G512" s="827"/>
      <c r="H512" s="827"/>
      <c r="I512" s="1064"/>
    </row>
    <row r="513" spans="1:9">
      <c r="A513" s="827"/>
      <c r="B513" s="827"/>
      <c r="C513" s="827"/>
      <c r="D513" s="827"/>
      <c r="E513" s="827"/>
      <c r="F513" s="827"/>
      <c r="G513" s="827"/>
      <c r="H513" s="827"/>
      <c r="I513" s="1064"/>
    </row>
    <row r="514" spans="1:9">
      <c r="A514" s="827"/>
      <c r="B514" s="827"/>
      <c r="C514" s="827"/>
      <c r="D514" s="827"/>
      <c r="E514" s="827"/>
      <c r="F514" s="827"/>
      <c r="G514" s="827"/>
      <c r="H514" s="827"/>
      <c r="I514" s="1064"/>
    </row>
    <row r="515" spans="1:9">
      <c r="A515" s="827"/>
      <c r="B515" s="827"/>
      <c r="C515" s="827"/>
      <c r="D515" s="827"/>
      <c r="E515" s="827"/>
      <c r="F515" s="827"/>
      <c r="G515" s="827"/>
      <c r="H515" s="827"/>
      <c r="I515" s="1064"/>
    </row>
    <row r="516" spans="1:9">
      <c r="A516" s="827"/>
      <c r="B516" s="827"/>
      <c r="C516" s="827"/>
      <c r="D516" s="827"/>
      <c r="E516" s="827"/>
      <c r="F516" s="827"/>
      <c r="G516" s="827"/>
      <c r="H516" s="827"/>
      <c r="I516" s="1064"/>
    </row>
    <row r="517" spans="1:9">
      <c r="A517" s="827"/>
      <c r="B517" s="827"/>
      <c r="C517" s="827"/>
      <c r="D517" s="827"/>
      <c r="E517" s="827"/>
      <c r="F517" s="827"/>
      <c r="G517" s="827"/>
      <c r="H517" s="827"/>
      <c r="I517" s="1064"/>
    </row>
    <row r="518" spans="1:9">
      <c r="A518" s="827"/>
      <c r="B518" s="827"/>
      <c r="C518" s="827"/>
      <c r="D518" s="827"/>
      <c r="E518" s="827"/>
      <c r="F518" s="827"/>
      <c r="G518" s="827"/>
      <c r="H518" s="827"/>
      <c r="I518" s="1064"/>
    </row>
    <row r="519" spans="1:9">
      <c r="A519" s="827"/>
      <c r="B519" s="827"/>
      <c r="C519" s="827"/>
      <c r="D519" s="827"/>
      <c r="E519" s="827"/>
      <c r="F519" s="827"/>
      <c r="G519" s="827"/>
      <c r="H519" s="827"/>
      <c r="I519" s="1064"/>
    </row>
    <row r="520" spans="1:9">
      <c r="A520" s="827"/>
      <c r="B520" s="827"/>
      <c r="C520" s="827"/>
      <c r="D520" s="827"/>
      <c r="E520" s="827"/>
      <c r="F520" s="827"/>
      <c r="G520" s="827"/>
      <c r="H520" s="827"/>
      <c r="I520" s="1064"/>
    </row>
    <row r="521" spans="1:9">
      <c r="A521" s="827"/>
      <c r="B521" s="827"/>
      <c r="C521" s="827"/>
      <c r="D521" s="827"/>
      <c r="E521" s="827"/>
      <c r="F521" s="827"/>
      <c r="G521" s="827"/>
      <c r="H521" s="827"/>
      <c r="I521" s="1064"/>
    </row>
    <row r="522" spans="1:9">
      <c r="A522" s="827"/>
      <c r="B522" s="827"/>
      <c r="C522" s="827"/>
      <c r="D522" s="827"/>
      <c r="E522" s="827"/>
      <c r="F522" s="827"/>
      <c r="G522" s="827"/>
      <c r="H522" s="827"/>
      <c r="I522" s="1064"/>
    </row>
    <row r="523" spans="1:9">
      <c r="A523" s="827"/>
      <c r="B523" s="827"/>
      <c r="C523" s="827"/>
      <c r="D523" s="827"/>
      <c r="E523" s="827"/>
      <c r="F523" s="827"/>
      <c r="G523" s="827"/>
      <c r="H523" s="827"/>
      <c r="I523" s="1064"/>
    </row>
    <row r="524" spans="1:9">
      <c r="A524" s="827"/>
      <c r="B524" s="827"/>
      <c r="C524" s="827"/>
      <c r="D524" s="827"/>
      <c r="E524" s="827"/>
      <c r="F524" s="827"/>
      <c r="G524" s="827"/>
      <c r="H524" s="827"/>
      <c r="I524" s="1064"/>
    </row>
    <row r="525" spans="1:9">
      <c r="A525" s="827"/>
      <c r="B525" s="827"/>
      <c r="C525" s="827"/>
      <c r="D525" s="827"/>
      <c r="E525" s="827"/>
      <c r="F525" s="827"/>
      <c r="G525" s="827"/>
      <c r="H525" s="827"/>
      <c r="I525" s="1064"/>
    </row>
    <row r="526" spans="1:9">
      <c r="A526" s="827"/>
      <c r="B526" s="827"/>
      <c r="C526" s="827"/>
      <c r="D526" s="827"/>
      <c r="E526" s="827"/>
      <c r="F526" s="827"/>
      <c r="G526" s="827"/>
      <c r="H526" s="827"/>
      <c r="I526" s="1064"/>
    </row>
    <row r="527" spans="1:9">
      <c r="A527" s="827"/>
      <c r="B527" s="827"/>
      <c r="C527" s="827"/>
      <c r="D527" s="827"/>
      <c r="E527" s="827"/>
      <c r="F527" s="827"/>
      <c r="G527" s="827"/>
      <c r="H527" s="827"/>
      <c r="I527" s="1064"/>
    </row>
    <row r="528" spans="1:9">
      <c r="A528" s="827"/>
      <c r="B528" s="827"/>
      <c r="C528" s="827"/>
      <c r="D528" s="827"/>
      <c r="E528" s="827"/>
      <c r="F528" s="827"/>
      <c r="G528" s="827"/>
      <c r="H528" s="827"/>
      <c r="I528" s="1064"/>
    </row>
    <row r="529" spans="1:9">
      <c r="A529" s="827"/>
      <c r="B529" s="827"/>
      <c r="C529" s="827"/>
      <c r="D529" s="827"/>
      <c r="E529" s="827"/>
      <c r="F529" s="827"/>
      <c r="G529" s="827"/>
      <c r="H529" s="827"/>
      <c r="I529" s="1064"/>
    </row>
    <row r="530" spans="1:9">
      <c r="A530" s="827"/>
      <c r="B530" s="827"/>
      <c r="C530" s="827"/>
      <c r="D530" s="827"/>
      <c r="E530" s="827"/>
      <c r="F530" s="827"/>
      <c r="G530" s="827"/>
      <c r="H530" s="827"/>
      <c r="I530" s="1064"/>
    </row>
    <row r="531" spans="1:9">
      <c r="A531" s="827"/>
      <c r="B531" s="827"/>
      <c r="C531" s="827"/>
      <c r="D531" s="827"/>
      <c r="E531" s="827"/>
      <c r="F531" s="827"/>
      <c r="G531" s="827"/>
      <c r="H531" s="827"/>
      <c r="I531" s="1064"/>
    </row>
    <row r="532" spans="1:9">
      <c r="A532" s="827"/>
      <c r="B532" s="827"/>
      <c r="C532" s="827"/>
      <c r="D532" s="827"/>
      <c r="E532" s="827"/>
      <c r="F532" s="827"/>
      <c r="G532" s="827"/>
      <c r="H532" s="827"/>
      <c r="I532" s="1064"/>
    </row>
    <row r="533" spans="1:9">
      <c r="A533" s="827"/>
      <c r="B533" s="827"/>
      <c r="C533" s="827"/>
      <c r="D533" s="827"/>
      <c r="E533" s="827"/>
      <c r="F533" s="827"/>
      <c r="G533" s="827"/>
      <c r="H533" s="827"/>
      <c r="I533" s="1064"/>
    </row>
    <row r="534" spans="1:9">
      <c r="A534" s="827"/>
      <c r="B534" s="827"/>
      <c r="C534" s="827"/>
      <c r="D534" s="827"/>
      <c r="E534" s="827"/>
      <c r="F534" s="827"/>
      <c r="G534" s="827"/>
      <c r="H534" s="827"/>
      <c r="I534" s="1064"/>
    </row>
    <row r="535" spans="1:9">
      <c r="A535" s="827"/>
      <c r="B535" s="827"/>
      <c r="C535" s="827"/>
      <c r="D535" s="827"/>
      <c r="E535" s="827"/>
      <c r="F535" s="827"/>
      <c r="G535" s="827"/>
      <c r="H535" s="827"/>
      <c r="I535" s="1064"/>
    </row>
    <row r="536" spans="1:9">
      <c r="A536" s="827"/>
      <c r="B536" s="827"/>
      <c r="C536" s="827"/>
      <c r="D536" s="827"/>
      <c r="E536" s="827"/>
      <c r="F536" s="827"/>
      <c r="G536" s="827"/>
      <c r="H536" s="827"/>
      <c r="I536" s="1064"/>
    </row>
    <row r="537" spans="1:9">
      <c r="A537" s="827"/>
      <c r="B537" s="827"/>
      <c r="C537" s="827"/>
      <c r="D537" s="827"/>
      <c r="E537" s="827"/>
      <c r="F537" s="827"/>
      <c r="G537" s="827"/>
      <c r="H537" s="827"/>
      <c r="I537" s="1064"/>
    </row>
    <row r="538" spans="1:9">
      <c r="A538" s="827"/>
      <c r="B538" s="827"/>
      <c r="C538" s="827"/>
      <c r="D538" s="827"/>
      <c r="E538" s="827"/>
      <c r="F538" s="827"/>
      <c r="G538" s="827"/>
      <c r="H538" s="827"/>
      <c r="I538" s="1064"/>
    </row>
    <row r="539" spans="1:9">
      <c r="A539" s="827"/>
      <c r="B539" s="827"/>
      <c r="C539" s="827"/>
      <c r="D539" s="827"/>
      <c r="E539" s="827"/>
      <c r="F539" s="827"/>
      <c r="G539" s="827"/>
      <c r="H539" s="827"/>
      <c r="I539" s="1064"/>
    </row>
    <row r="540" spans="1:9">
      <c r="A540" s="827"/>
      <c r="B540" s="827"/>
      <c r="C540" s="827"/>
      <c r="D540" s="827"/>
      <c r="E540" s="827"/>
      <c r="F540" s="827"/>
      <c r="G540" s="827"/>
      <c r="H540" s="827"/>
      <c r="I540" s="1064"/>
    </row>
    <row r="541" spans="1:9">
      <c r="A541" s="827"/>
      <c r="B541" s="827"/>
      <c r="C541" s="827"/>
      <c r="D541" s="827"/>
      <c r="E541" s="827"/>
      <c r="F541" s="827"/>
      <c r="G541" s="827"/>
      <c r="H541" s="827"/>
      <c r="I541" s="1064"/>
    </row>
    <row r="542" spans="1:9">
      <c r="A542" s="827"/>
      <c r="B542" s="827"/>
      <c r="C542" s="827"/>
      <c r="D542" s="827"/>
      <c r="E542" s="827"/>
      <c r="F542" s="827"/>
      <c r="G542" s="827"/>
      <c r="H542" s="827"/>
      <c r="I542" s="1064"/>
    </row>
    <row r="543" spans="1:9">
      <c r="A543" s="827"/>
      <c r="B543" s="827"/>
      <c r="C543" s="827"/>
      <c r="D543" s="827"/>
      <c r="E543" s="827"/>
      <c r="F543" s="827"/>
      <c r="G543" s="827"/>
      <c r="H543" s="827"/>
      <c r="I543" s="1064"/>
    </row>
    <row r="544" spans="1:9">
      <c r="A544" s="827"/>
      <c r="B544" s="827"/>
      <c r="C544" s="827"/>
      <c r="D544" s="827"/>
      <c r="E544" s="827"/>
      <c r="F544" s="827"/>
      <c r="G544" s="827"/>
      <c r="H544" s="827"/>
      <c r="I544" s="1064"/>
    </row>
    <row r="545" spans="1:9">
      <c r="A545" s="827"/>
      <c r="B545" s="827"/>
      <c r="C545" s="827"/>
      <c r="D545" s="827"/>
      <c r="E545" s="827"/>
      <c r="F545" s="827"/>
      <c r="G545" s="827"/>
      <c r="H545" s="827"/>
      <c r="I545" s="1064"/>
    </row>
    <row r="546" spans="1:9">
      <c r="A546" s="827"/>
      <c r="B546" s="827"/>
      <c r="C546" s="827"/>
      <c r="D546" s="827"/>
      <c r="E546" s="827"/>
      <c r="F546" s="827"/>
      <c r="G546" s="827"/>
      <c r="H546" s="827"/>
      <c r="I546" s="1064"/>
    </row>
    <row r="547" spans="1:9">
      <c r="A547" s="827"/>
      <c r="B547" s="827"/>
      <c r="C547" s="827"/>
      <c r="D547" s="827"/>
      <c r="E547" s="827"/>
      <c r="F547" s="827"/>
      <c r="G547" s="827"/>
      <c r="H547" s="827"/>
      <c r="I547" s="1064"/>
    </row>
    <row r="548" spans="1:9">
      <c r="A548" s="827"/>
      <c r="B548" s="827"/>
      <c r="C548" s="827"/>
      <c r="D548" s="827"/>
      <c r="E548" s="827"/>
      <c r="F548" s="827"/>
      <c r="G548" s="827"/>
      <c r="H548" s="827"/>
      <c r="I548" s="1064"/>
    </row>
    <row r="549" spans="1:9">
      <c r="A549" s="827"/>
      <c r="B549" s="827"/>
      <c r="C549" s="827"/>
      <c r="D549" s="827"/>
      <c r="E549" s="827"/>
      <c r="F549" s="827"/>
      <c r="G549" s="827"/>
      <c r="H549" s="827"/>
      <c r="I549" s="1064"/>
    </row>
    <row r="550" spans="1:9">
      <c r="A550" s="827"/>
      <c r="B550" s="827"/>
      <c r="C550" s="827"/>
      <c r="D550" s="827"/>
      <c r="E550" s="827"/>
      <c r="F550" s="827"/>
      <c r="G550" s="827"/>
      <c r="H550" s="827"/>
      <c r="I550" s="1064"/>
    </row>
    <row r="551" spans="1:9">
      <c r="A551" s="827"/>
      <c r="B551" s="827"/>
      <c r="C551" s="827"/>
      <c r="D551" s="827"/>
      <c r="E551" s="827"/>
      <c r="F551" s="827"/>
      <c r="G551" s="827"/>
      <c r="H551" s="827"/>
      <c r="I551" s="1064"/>
    </row>
    <row r="552" spans="1:9">
      <c r="A552" s="827"/>
      <c r="B552" s="827"/>
      <c r="C552" s="827"/>
      <c r="D552" s="827"/>
      <c r="E552" s="827"/>
      <c r="F552" s="827"/>
      <c r="G552" s="827"/>
      <c r="H552" s="827"/>
      <c r="I552" s="1064"/>
    </row>
    <row r="553" spans="1:9">
      <c r="A553" s="827"/>
      <c r="B553" s="827"/>
      <c r="C553" s="827"/>
      <c r="D553" s="827"/>
      <c r="E553" s="827"/>
      <c r="F553" s="827"/>
      <c r="G553" s="827"/>
      <c r="H553" s="827"/>
      <c r="I553" s="1064"/>
    </row>
    <row r="554" spans="1:9">
      <c r="A554" s="827"/>
      <c r="B554" s="827"/>
      <c r="C554" s="827"/>
      <c r="D554" s="827"/>
      <c r="E554" s="827"/>
      <c r="F554" s="827"/>
      <c r="G554" s="827"/>
      <c r="H554" s="827"/>
      <c r="I554" s="1064"/>
    </row>
    <row r="555" spans="1:9">
      <c r="A555" s="827"/>
      <c r="B555" s="827"/>
      <c r="C555" s="827"/>
      <c r="D555" s="827"/>
      <c r="E555" s="827"/>
      <c r="F555" s="827"/>
      <c r="G555" s="827"/>
      <c r="H555" s="827"/>
      <c r="I555" s="1064"/>
    </row>
    <row r="556" spans="1:9">
      <c r="A556" s="827"/>
      <c r="B556" s="827"/>
      <c r="C556" s="827"/>
      <c r="D556" s="827"/>
      <c r="E556" s="827"/>
      <c r="F556" s="827"/>
      <c r="G556" s="827"/>
      <c r="H556" s="827"/>
      <c r="I556" s="1064"/>
    </row>
    <row r="557" spans="1:9">
      <c r="A557" s="827"/>
      <c r="B557" s="827"/>
      <c r="C557" s="827"/>
      <c r="D557" s="827"/>
      <c r="E557" s="827"/>
      <c r="F557" s="827"/>
      <c r="G557" s="827"/>
      <c r="H557" s="827"/>
      <c r="I557" s="1064"/>
    </row>
    <row r="558" spans="1:9">
      <c r="A558" s="827"/>
      <c r="B558" s="827"/>
      <c r="C558" s="827"/>
      <c r="D558" s="827"/>
      <c r="E558" s="827"/>
      <c r="F558" s="827"/>
      <c r="G558" s="827"/>
      <c r="H558" s="827"/>
      <c r="I558" s="1064"/>
    </row>
    <row r="559" spans="1:9">
      <c r="A559" s="827"/>
      <c r="B559" s="827"/>
      <c r="C559" s="827"/>
      <c r="D559" s="827"/>
      <c r="E559" s="827"/>
      <c r="F559" s="827"/>
      <c r="G559" s="827"/>
      <c r="H559" s="827"/>
      <c r="I559" s="1064"/>
    </row>
    <row r="560" spans="1:9">
      <c r="A560" s="827"/>
      <c r="B560" s="827"/>
      <c r="C560" s="827"/>
      <c r="D560" s="827"/>
      <c r="E560" s="827"/>
      <c r="F560" s="827"/>
      <c r="G560" s="827"/>
      <c r="H560" s="827"/>
      <c r="I560" s="1064"/>
    </row>
    <row r="561" spans="1:9">
      <c r="A561" s="827"/>
      <c r="B561" s="827"/>
      <c r="C561" s="827"/>
      <c r="D561" s="827"/>
      <c r="E561" s="827"/>
      <c r="F561" s="827"/>
      <c r="G561" s="827"/>
      <c r="H561" s="827"/>
      <c r="I561" s="1064"/>
    </row>
    <row r="562" spans="1:9">
      <c r="A562" s="827"/>
      <c r="B562" s="827"/>
      <c r="C562" s="827"/>
      <c r="D562" s="827"/>
      <c r="E562" s="827"/>
      <c r="F562" s="827"/>
      <c r="G562" s="827"/>
      <c r="H562" s="827"/>
      <c r="I562" s="1064"/>
    </row>
    <row r="563" spans="1:9">
      <c r="A563" s="827"/>
      <c r="B563" s="827"/>
      <c r="C563" s="827"/>
      <c r="D563" s="827"/>
      <c r="E563" s="827"/>
      <c r="F563" s="827"/>
      <c r="G563" s="827"/>
      <c r="H563" s="827"/>
      <c r="I563" s="1064"/>
    </row>
    <row r="564" spans="1:9">
      <c r="A564" s="827"/>
      <c r="B564" s="827"/>
      <c r="C564" s="827"/>
      <c r="D564" s="827"/>
      <c r="E564" s="827"/>
      <c r="F564" s="827"/>
      <c r="G564" s="827"/>
      <c r="H564" s="827"/>
      <c r="I564" s="1064"/>
    </row>
    <row r="565" spans="1:9">
      <c r="A565" s="827"/>
      <c r="B565" s="827"/>
      <c r="C565" s="827"/>
      <c r="D565" s="827"/>
      <c r="E565" s="827"/>
      <c r="F565" s="827"/>
      <c r="G565" s="827"/>
      <c r="H565" s="827"/>
      <c r="I565" s="1064"/>
    </row>
    <row r="566" spans="1:9">
      <c r="A566" s="827"/>
      <c r="B566" s="827"/>
      <c r="C566" s="827"/>
      <c r="D566" s="827"/>
      <c r="E566" s="827"/>
      <c r="F566" s="827"/>
      <c r="G566" s="827"/>
      <c r="H566" s="827"/>
      <c r="I566" s="1064"/>
    </row>
    <row r="567" spans="1:9">
      <c r="A567" s="827"/>
      <c r="B567" s="827"/>
      <c r="C567" s="827"/>
      <c r="D567" s="827"/>
      <c r="E567" s="827"/>
      <c r="F567" s="827"/>
      <c r="G567" s="827"/>
      <c r="H567" s="827"/>
      <c r="I567" s="1064"/>
    </row>
    <row r="568" spans="1:9">
      <c r="A568" s="827"/>
      <c r="B568" s="827"/>
      <c r="C568" s="827"/>
      <c r="D568" s="827"/>
      <c r="E568" s="827"/>
      <c r="F568" s="827"/>
      <c r="G568" s="827"/>
      <c r="H568" s="827"/>
      <c r="I568" s="1064"/>
    </row>
    <row r="569" spans="1:9">
      <c r="A569" s="827"/>
      <c r="B569" s="827"/>
      <c r="C569" s="827"/>
      <c r="D569" s="827"/>
      <c r="E569" s="827"/>
      <c r="F569" s="827"/>
      <c r="G569" s="827"/>
      <c r="H569" s="827"/>
      <c r="I569" s="1064"/>
    </row>
    <row r="570" spans="1:9">
      <c r="A570" s="827"/>
      <c r="B570" s="827"/>
      <c r="C570" s="827"/>
      <c r="D570" s="827"/>
      <c r="E570" s="827"/>
      <c r="F570" s="827"/>
      <c r="G570" s="827"/>
      <c r="H570" s="827"/>
      <c r="I570" s="1064"/>
    </row>
    <row r="571" spans="1:9">
      <c r="A571" s="827"/>
      <c r="B571" s="827"/>
      <c r="C571" s="827"/>
      <c r="D571" s="827"/>
      <c r="E571" s="827"/>
      <c r="F571" s="827"/>
      <c r="G571" s="827"/>
      <c r="H571" s="827"/>
      <c r="I571" s="1064"/>
    </row>
    <row r="572" spans="1:9">
      <c r="A572" s="827"/>
      <c r="B572" s="827"/>
      <c r="C572" s="827"/>
      <c r="D572" s="827"/>
      <c r="E572" s="827"/>
      <c r="F572" s="827"/>
      <c r="G572" s="827"/>
      <c r="H572" s="827"/>
      <c r="I572" s="1064"/>
    </row>
    <row r="573" spans="1:9">
      <c r="A573" s="827"/>
      <c r="B573" s="827"/>
      <c r="C573" s="827"/>
      <c r="D573" s="827"/>
      <c r="E573" s="827"/>
      <c r="F573" s="827"/>
      <c r="G573" s="827"/>
      <c r="H573" s="827"/>
      <c r="I573" s="1064"/>
    </row>
    <row r="574" spans="1:9">
      <c r="A574" s="827"/>
      <c r="B574" s="827"/>
      <c r="C574" s="827"/>
      <c r="D574" s="827"/>
      <c r="E574" s="827"/>
      <c r="F574" s="827"/>
      <c r="G574" s="827"/>
      <c r="H574" s="827"/>
      <c r="I574" s="1064"/>
    </row>
    <row r="575" spans="1:9">
      <c r="A575" s="827"/>
      <c r="B575" s="827"/>
      <c r="C575" s="827"/>
      <c r="D575" s="827"/>
      <c r="E575" s="827"/>
      <c r="F575" s="827"/>
      <c r="G575" s="827"/>
      <c r="H575" s="827"/>
      <c r="I575" s="1064"/>
    </row>
    <row r="576" spans="1:9">
      <c r="A576" s="827"/>
      <c r="B576" s="827"/>
      <c r="C576" s="827"/>
      <c r="D576" s="827"/>
      <c r="E576" s="827"/>
      <c r="F576" s="827"/>
      <c r="G576" s="827"/>
      <c r="H576" s="827"/>
      <c r="I576" s="1064"/>
    </row>
    <row r="577" spans="1:9">
      <c r="A577" s="827"/>
      <c r="B577" s="827"/>
      <c r="C577" s="827"/>
      <c r="D577" s="827"/>
      <c r="E577" s="827"/>
      <c r="F577" s="827"/>
      <c r="G577" s="827"/>
      <c r="H577" s="827"/>
      <c r="I577" s="1064"/>
    </row>
    <row r="578" spans="1:9">
      <c r="A578" s="827"/>
      <c r="B578" s="827"/>
      <c r="C578" s="827"/>
      <c r="D578" s="827"/>
      <c r="E578" s="827"/>
      <c r="F578" s="827"/>
      <c r="G578" s="827"/>
      <c r="H578" s="827"/>
      <c r="I578" s="1064"/>
    </row>
    <row r="579" spans="1:9">
      <c r="A579" s="827"/>
      <c r="B579" s="827"/>
      <c r="C579" s="827"/>
      <c r="D579" s="827"/>
      <c r="E579" s="827"/>
      <c r="F579" s="827"/>
      <c r="G579" s="827"/>
      <c r="H579" s="827"/>
      <c r="I579" s="1064"/>
    </row>
    <row r="580" spans="1:9">
      <c r="A580" s="827"/>
      <c r="B580" s="827"/>
      <c r="C580" s="827"/>
      <c r="D580" s="827"/>
      <c r="E580" s="827"/>
      <c r="F580" s="827"/>
      <c r="G580" s="827"/>
      <c r="H580" s="827"/>
      <c r="I580" s="1064"/>
    </row>
    <row r="581" spans="1:9">
      <c r="A581" s="827"/>
      <c r="B581" s="827"/>
      <c r="C581" s="827"/>
      <c r="D581" s="827"/>
      <c r="E581" s="827"/>
      <c r="F581" s="827"/>
      <c r="G581" s="827"/>
      <c r="H581" s="827"/>
      <c r="I581" s="1064"/>
    </row>
    <row r="582" spans="1:9">
      <c r="A582" s="827"/>
      <c r="B582" s="827"/>
      <c r="C582" s="827"/>
      <c r="D582" s="827"/>
      <c r="E582" s="827"/>
      <c r="F582" s="827"/>
      <c r="G582" s="827"/>
      <c r="H582" s="827"/>
      <c r="I582" s="1064"/>
    </row>
    <row r="583" spans="1:9">
      <c r="A583" s="827"/>
      <c r="B583" s="827"/>
      <c r="C583" s="827"/>
      <c r="D583" s="827"/>
      <c r="E583" s="827"/>
      <c r="F583" s="827"/>
      <c r="G583" s="827"/>
      <c r="H583" s="827"/>
      <c r="I583" s="1064"/>
    </row>
    <row r="584" spans="1:9">
      <c r="A584" s="827"/>
      <c r="B584" s="827"/>
      <c r="C584" s="827"/>
      <c r="D584" s="827"/>
      <c r="E584" s="827"/>
      <c r="F584" s="827"/>
      <c r="G584" s="827"/>
      <c r="H584" s="827"/>
      <c r="I584" s="1064"/>
    </row>
    <row r="585" spans="1:9">
      <c r="A585" s="827"/>
      <c r="B585" s="827"/>
      <c r="C585" s="827"/>
      <c r="D585" s="827"/>
      <c r="E585" s="827"/>
      <c r="F585" s="827"/>
      <c r="G585" s="827"/>
      <c r="H585" s="827"/>
      <c r="I585" s="1064"/>
    </row>
    <row r="586" spans="1:9">
      <c r="A586" s="827"/>
      <c r="B586" s="827"/>
      <c r="C586" s="827"/>
      <c r="D586" s="827"/>
      <c r="E586" s="827"/>
      <c r="F586" s="827"/>
      <c r="G586" s="827"/>
      <c r="H586" s="827"/>
      <c r="I586" s="1064"/>
    </row>
    <row r="587" spans="1:9">
      <c r="A587" s="827"/>
      <c r="B587" s="827"/>
      <c r="C587" s="827"/>
      <c r="D587" s="827"/>
      <c r="E587" s="827"/>
      <c r="F587" s="827"/>
      <c r="G587" s="827"/>
      <c r="H587" s="827"/>
      <c r="I587" s="1064"/>
    </row>
    <row r="588" spans="1:9">
      <c r="A588" s="827"/>
      <c r="B588" s="827"/>
      <c r="C588" s="827"/>
      <c r="D588" s="827"/>
      <c r="E588" s="827"/>
      <c r="F588" s="827"/>
      <c r="G588" s="827"/>
      <c r="H588" s="827"/>
      <c r="I588" s="1064"/>
    </row>
    <row r="589" spans="1:9">
      <c r="A589" s="827"/>
      <c r="B589" s="827"/>
      <c r="C589" s="827"/>
      <c r="D589" s="827"/>
      <c r="E589" s="827"/>
      <c r="F589" s="827"/>
      <c r="G589" s="827"/>
      <c r="H589" s="827"/>
      <c r="I589" s="1064"/>
    </row>
    <row r="590" spans="1:9">
      <c r="A590" s="827"/>
      <c r="B590" s="827"/>
      <c r="C590" s="827"/>
      <c r="D590" s="827"/>
      <c r="E590" s="827"/>
      <c r="F590" s="827"/>
      <c r="G590" s="827"/>
      <c r="H590" s="827"/>
      <c r="I590" s="1064"/>
    </row>
    <row r="591" spans="1:9">
      <c r="A591" s="827"/>
      <c r="B591" s="827"/>
      <c r="C591" s="827"/>
      <c r="D591" s="827"/>
      <c r="E591" s="827"/>
      <c r="F591" s="827"/>
      <c r="G591" s="827"/>
      <c r="H591" s="827"/>
      <c r="I591" s="1064"/>
    </row>
    <row r="592" spans="1:9">
      <c r="A592" s="827"/>
      <c r="B592" s="827"/>
      <c r="C592" s="827"/>
      <c r="D592" s="827"/>
      <c r="E592" s="827"/>
      <c r="F592" s="827"/>
      <c r="G592" s="827"/>
      <c r="H592" s="827"/>
      <c r="I592" s="1064"/>
    </row>
    <row r="593" spans="1:9">
      <c r="A593" s="827"/>
      <c r="B593" s="827"/>
      <c r="C593" s="827"/>
      <c r="D593" s="827"/>
      <c r="E593" s="827"/>
      <c r="F593" s="827"/>
      <c r="G593" s="827"/>
      <c r="H593" s="827"/>
      <c r="I593" s="1064"/>
    </row>
    <row r="594" spans="1:9">
      <c r="A594" s="827"/>
      <c r="B594" s="827"/>
      <c r="C594" s="827"/>
      <c r="D594" s="827"/>
      <c r="E594" s="827"/>
      <c r="F594" s="827"/>
      <c r="G594" s="827"/>
      <c r="H594" s="827"/>
      <c r="I594" s="1064"/>
    </row>
    <row r="595" spans="1:9">
      <c r="A595" s="827"/>
      <c r="B595" s="827"/>
      <c r="C595" s="827"/>
      <c r="D595" s="827"/>
      <c r="E595" s="827"/>
      <c r="F595" s="827"/>
      <c r="G595" s="827"/>
      <c r="H595" s="827"/>
      <c r="I595" s="1064"/>
    </row>
    <row r="596" spans="1:9">
      <c r="A596" s="827"/>
      <c r="B596" s="827"/>
      <c r="C596" s="827"/>
      <c r="D596" s="827"/>
      <c r="E596" s="827"/>
      <c r="F596" s="827"/>
      <c r="G596" s="827"/>
      <c r="H596" s="827"/>
      <c r="I596" s="1064"/>
    </row>
    <row r="597" spans="1:9">
      <c r="A597" s="827"/>
      <c r="B597" s="827"/>
      <c r="C597" s="827"/>
      <c r="D597" s="827"/>
      <c r="E597" s="827"/>
      <c r="F597" s="827"/>
      <c r="G597" s="827"/>
      <c r="H597" s="827"/>
      <c r="I597" s="1064"/>
    </row>
    <row r="598" spans="1:9">
      <c r="A598" s="827"/>
      <c r="B598" s="827"/>
      <c r="C598" s="827"/>
      <c r="D598" s="827"/>
      <c r="E598" s="827"/>
      <c r="F598" s="827"/>
      <c r="G598" s="827"/>
      <c r="H598" s="827"/>
      <c r="I598" s="1064"/>
    </row>
    <row r="599" spans="1:9">
      <c r="A599" s="827"/>
      <c r="B599" s="827"/>
      <c r="C599" s="827"/>
      <c r="D599" s="827"/>
      <c r="E599" s="827"/>
      <c r="F599" s="827"/>
      <c r="G599" s="827"/>
      <c r="H599" s="827"/>
      <c r="I599" s="1064"/>
    </row>
    <row r="600" spans="1:9">
      <c r="A600" s="827"/>
      <c r="B600" s="827"/>
      <c r="C600" s="827"/>
      <c r="D600" s="827"/>
      <c r="E600" s="827"/>
      <c r="F600" s="827"/>
      <c r="G600" s="827"/>
      <c r="H600" s="827"/>
      <c r="I600" s="1064"/>
    </row>
    <row r="601" spans="1:9">
      <c r="A601" s="827"/>
      <c r="B601" s="827"/>
      <c r="C601" s="827"/>
      <c r="D601" s="827"/>
      <c r="E601" s="827"/>
      <c r="F601" s="827"/>
      <c r="G601" s="827"/>
      <c r="H601" s="827"/>
      <c r="I601" s="1064"/>
    </row>
    <row r="602" spans="1:9">
      <c r="A602" s="827"/>
      <c r="B602" s="827"/>
      <c r="C602" s="827"/>
      <c r="D602" s="827"/>
      <c r="E602" s="827"/>
      <c r="F602" s="827"/>
      <c r="G602" s="827"/>
      <c r="H602" s="827"/>
      <c r="I602" s="1064"/>
    </row>
    <row r="603" spans="1:9">
      <c r="A603" s="827"/>
      <c r="B603" s="827"/>
      <c r="C603" s="827"/>
      <c r="D603" s="827"/>
      <c r="E603" s="827"/>
      <c r="F603" s="827"/>
      <c r="G603" s="827"/>
      <c r="H603" s="827"/>
      <c r="I603" s="1064"/>
    </row>
    <row r="604" spans="1:9">
      <c r="A604" s="827"/>
      <c r="B604" s="827"/>
      <c r="C604" s="827"/>
      <c r="D604" s="827"/>
      <c r="E604" s="827"/>
      <c r="F604" s="827"/>
      <c r="G604" s="827"/>
      <c r="H604" s="827"/>
      <c r="I604" s="1064"/>
    </row>
    <row r="605" spans="1:9">
      <c r="A605" s="827"/>
      <c r="B605" s="827"/>
      <c r="C605" s="827"/>
      <c r="D605" s="827"/>
      <c r="E605" s="827"/>
      <c r="F605" s="827"/>
      <c r="G605" s="827"/>
      <c r="H605" s="827"/>
      <c r="I605" s="1064"/>
    </row>
    <row r="606" spans="1:9">
      <c r="A606" s="827"/>
      <c r="B606" s="827"/>
      <c r="C606" s="827"/>
      <c r="D606" s="827"/>
      <c r="E606" s="827"/>
      <c r="F606" s="827"/>
      <c r="G606" s="827"/>
      <c r="H606" s="827"/>
      <c r="I606" s="1064"/>
    </row>
    <row r="607" spans="1:9">
      <c r="A607" s="827"/>
      <c r="B607" s="827"/>
      <c r="C607" s="827"/>
      <c r="D607" s="827"/>
      <c r="E607" s="827"/>
      <c r="F607" s="827"/>
      <c r="G607" s="827"/>
      <c r="H607" s="827"/>
      <c r="I607" s="1064"/>
    </row>
    <row r="608" spans="1:9">
      <c r="A608" s="827"/>
      <c r="B608" s="827"/>
      <c r="C608" s="827"/>
      <c r="D608" s="827"/>
      <c r="E608" s="827"/>
      <c r="F608" s="827"/>
      <c r="G608" s="827"/>
      <c r="H608" s="827"/>
      <c r="I608" s="1064"/>
    </row>
    <row r="609" spans="1:9">
      <c r="A609" s="827"/>
      <c r="B609" s="827"/>
      <c r="C609" s="827"/>
      <c r="D609" s="827"/>
      <c r="E609" s="827"/>
      <c r="F609" s="827"/>
      <c r="G609" s="827"/>
      <c r="H609" s="827"/>
      <c r="I609" s="1064"/>
    </row>
    <row r="610" spans="1:9">
      <c r="A610" s="827"/>
      <c r="B610" s="827"/>
      <c r="C610" s="827"/>
      <c r="D610" s="827"/>
      <c r="E610" s="827"/>
      <c r="F610" s="827"/>
      <c r="G610" s="827"/>
      <c r="H610" s="827"/>
      <c r="I610" s="1064"/>
    </row>
    <row r="611" spans="1:9">
      <c r="A611" s="827"/>
      <c r="B611" s="827"/>
      <c r="C611" s="827"/>
      <c r="D611" s="827"/>
      <c r="E611" s="827"/>
      <c r="F611" s="827"/>
      <c r="G611" s="827"/>
      <c r="H611" s="827"/>
      <c r="I611" s="1064"/>
    </row>
    <row r="612" spans="1:9">
      <c r="A612" s="827"/>
      <c r="B612" s="827"/>
      <c r="C612" s="827"/>
      <c r="D612" s="827"/>
      <c r="E612" s="827"/>
      <c r="F612" s="827"/>
      <c r="G612" s="827"/>
      <c r="H612" s="827"/>
      <c r="I612" s="1064"/>
    </row>
    <row r="613" spans="1:9">
      <c r="A613" s="827"/>
      <c r="B613" s="827"/>
      <c r="C613" s="827"/>
      <c r="D613" s="827"/>
      <c r="E613" s="827"/>
      <c r="F613" s="827"/>
      <c r="G613" s="827"/>
      <c r="H613" s="827"/>
      <c r="I613" s="1064"/>
    </row>
    <row r="614" spans="1:9">
      <c r="A614" s="827"/>
      <c r="B614" s="827"/>
      <c r="C614" s="827"/>
      <c r="D614" s="827"/>
      <c r="E614" s="827"/>
      <c r="F614" s="827"/>
      <c r="G614" s="827"/>
      <c r="H614" s="827"/>
      <c r="I614" s="1064"/>
    </row>
    <row r="615" spans="1:9">
      <c r="A615" s="827"/>
      <c r="B615" s="827"/>
      <c r="C615" s="827"/>
      <c r="D615" s="827"/>
      <c r="E615" s="827"/>
      <c r="F615" s="827"/>
      <c r="G615" s="827"/>
      <c r="H615" s="827"/>
      <c r="I615" s="1064"/>
    </row>
    <row r="616" spans="1:9">
      <c r="A616" s="827"/>
      <c r="B616" s="827"/>
      <c r="C616" s="827"/>
      <c r="D616" s="827"/>
      <c r="E616" s="827"/>
      <c r="F616" s="827"/>
      <c r="G616" s="827"/>
      <c r="H616" s="827"/>
      <c r="I616" s="1064"/>
    </row>
    <row r="617" spans="1:9">
      <c r="A617" s="827"/>
      <c r="B617" s="827"/>
      <c r="C617" s="827"/>
      <c r="D617" s="827"/>
      <c r="E617" s="827"/>
      <c r="F617" s="827"/>
      <c r="G617" s="827"/>
      <c r="H617" s="827"/>
      <c r="I617" s="1064"/>
    </row>
    <row r="618" spans="1:9">
      <c r="A618" s="827"/>
      <c r="B618" s="827"/>
      <c r="C618" s="827"/>
      <c r="D618" s="827"/>
      <c r="E618" s="827"/>
      <c r="F618" s="827"/>
      <c r="G618" s="827"/>
      <c r="H618" s="827"/>
      <c r="I618" s="1064"/>
    </row>
    <row r="619" spans="1:9">
      <c r="A619" s="827"/>
      <c r="B619" s="827"/>
      <c r="C619" s="827"/>
      <c r="D619" s="827"/>
      <c r="E619" s="827"/>
      <c r="F619" s="827"/>
      <c r="G619" s="827"/>
      <c r="H619" s="827"/>
      <c r="I619" s="1064"/>
    </row>
    <row r="620" spans="1:9">
      <c r="A620" s="827"/>
      <c r="B620" s="827"/>
      <c r="C620" s="827"/>
      <c r="D620" s="827"/>
      <c r="E620" s="827"/>
      <c r="F620" s="827"/>
      <c r="G620" s="827"/>
      <c r="H620" s="827"/>
      <c r="I620" s="1064"/>
    </row>
    <row r="621" spans="1:9">
      <c r="A621" s="827"/>
      <c r="B621" s="827"/>
      <c r="C621" s="827"/>
      <c r="D621" s="827"/>
      <c r="E621" s="827"/>
      <c r="F621" s="827"/>
      <c r="G621" s="827"/>
      <c r="H621" s="827"/>
      <c r="I621" s="1064"/>
    </row>
    <row r="622" spans="1:9">
      <c r="A622" s="827"/>
      <c r="B622" s="827"/>
      <c r="C622" s="827"/>
      <c r="D622" s="827"/>
      <c r="E622" s="827"/>
      <c r="F622" s="827"/>
      <c r="G622" s="827"/>
      <c r="H622" s="827"/>
      <c r="I622" s="1064"/>
    </row>
    <row r="623" spans="1:9">
      <c r="A623" s="827"/>
      <c r="B623" s="827"/>
      <c r="C623" s="827"/>
      <c r="D623" s="827"/>
      <c r="E623" s="827"/>
      <c r="F623" s="827"/>
      <c r="G623" s="827"/>
      <c r="H623" s="827"/>
      <c r="I623" s="1064"/>
    </row>
    <row r="624" spans="1:9">
      <c r="A624" s="827"/>
      <c r="B624" s="827"/>
      <c r="C624" s="827"/>
      <c r="D624" s="827"/>
      <c r="E624" s="827"/>
      <c r="F624" s="827"/>
      <c r="G624" s="827"/>
      <c r="H624" s="827"/>
      <c r="I624" s="1064"/>
    </row>
    <row r="625" spans="1:9">
      <c r="A625" s="827"/>
      <c r="B625" s="827"/>
      <c r="C625" s="827"/>
      <c r="D625" s="827"/>
      <c r="E625" s="827"/>
      <c r="F625" s="827"/>
      <c r="G625" s="827"/>
      <c r="H625" s="827"/>
      <c r="I625" s="1064"/>
    </row>
    <row r="626" spans="1:9">
      <c r="A626" s="827"/>
      <c r="B626" s="827"/>
      <c r="C626" s="827"/>
      <c r="D626" s="827"/>
      <c r="E626" s="827"/>
      <c r="F626" s="827"/>
      <c r="G626" s="827"/>
      <c r="H626" s="827"/>
      <c r="I626" s="1064"/>
    </row>
    <row r="627" spans="1:9">
      <c r="A627" s="827"/>
      <c r="B627" s="827"/>
      <c r="C627" s="827"/>
      <c r="D627" s="827"/>
      <c r="E627" s="827"/>
      <c r="F627" s="827"/>
      <c r="G627" s="827"/>
      <c r="H627" s="827"/>
      <c r="I627" s="1064"/>
    </row>
    <row r="628" spans="1:9">
      <c r="A628" s="827"/>
      <c r="B628" s="827"/>
      <c r="C628" s="827"/>
      <c r="D628" s="827"/>
      <c r="E628" s="827"/>
      <c r="F628" s="827"/>
      <c r="G628" s="827"/>
      <c r="H628" s="827"/>
      <c r="I628" s="1064"/>
    </row>
    <row r="629" spans="1:9">
      <c r="A629" s="827"/>
      <c r="B629" s="827"/>
      <c r="C629" s="827"/>
      <c r="D629" s="827"/>
      <c r="E629" s="827"/>
      <c r="F629" s="827"/>
      <c r="G629" s="827"/>
      <c r="H629" s="827"/>
      <c r="I629" s="1064"/>
    </row>
    <row r="630" spans="1:9">
      <c r="A630" s="827"/>
      <c r="B630" s="827"/>
      <c r="C630" s="827"/>
      <c r="D630" s="827"/>
      <c r="E630" s="827"/>
      <c r="F630" s="827"/>
      <c r="G630" s="827"/>
      <c r="H630" s="827"/>
      <c r="I630" s="1064"/>
    </row>
    <row r="631" spans="1:9">
      <c r="A631" s="827"/>
      <c r="B631" s="827"/>
      <c r="C631" s="827"/>
      <c r="D631" s="827"/>
      <c r="E631" s="827"/>
      <c r="F631" s="827"/>
      <c r="G631" s="827"/>
      <c r="H631" s="827"/>
      <c r="I631" s="1064"/>
    </row>
    <row r="632" spans="1:9">
      <c r="A632" s="827"/>
      <c r="B632" s="827"/>
      <c r="C632" s="827"/>
      <c r="D632" s="827"/>
      <c r="E632" s="827"/>
      <c r="F632" s="827"/>
      <c r="G632" s="827"/>
      <c r="H632" s="827"/>
      <c r="I632" s="1064"/>
    </row>
    <row r="633" spans="1:9">
      <c r="A633" s="827"/>
      <c r="B633" s="827"/>
      <c r="C633" s="827"/>
      <c r="D633" s="827"/>
      <c r="E633" s="827"/>
      <c r="F633" s="827"/>
      <c r="G633" s="827"/>
      <c r="H633" s="827"/>
      <c r="I633" s="1064"/>
    </row>
    <row r="634" spans="1:9">
      <c r="A634" s="827"/>
      <c r="B634" s="827"/>
      <c r="C634" s="827"/>
      <c r="D634" s="827"/>
      <c r="E634" s="827"/>
      <c r="F634" s="827"/>
      <c r="G634" s="827"/>
      <c r="H634" s="827"/>
      <c r="I634" s="1064"/>
    </row>
    <row r="635" spans="1:9">
      <c r="A635" s="827"/>
      <c r="B635" s="827"/>
      <c r="C635" s="827"/>
      <c r="D635" s="827"/>
      <c r="E635" s="827"/>
      <c r="F635" s="827"/>
      <c r="G635" s="827"/>
      <c r="H635" s="827"/>
      <c r="I635" s="1064"/>
    </row>
    <row r="636" spans="1:9">
      <c r="A636" s="827"/>
      <c r="B636" s="827"/>
      <c r="C636" s="827"/>
      <c r="D636" s="827"/>
      <c r="E636" s="827"/>
      <c r="F636" s="827"/>
      <c r="G636" s="827"/>
      <c r="H636" s="827"/>
      <c r="I636" s="1064"/>
    </row>
    <row r="637" spans="1:9">
      <c r="A637" s="827"/>
      <c r="B637" s="827"/>
      <c r="C637" s="827"/>
      <c r="D637" s="827"/>
      <c r="E637" s="827"/>
      <c r="F637" s="827"/>
      <c r="G637" s="827"/>
      <c r="H637" s="827"/>
      <c r="I637" s="1064"/>
    </row>
    <row r="638" spans="1:9">
      <c r="A638" s="827"/>
      <c r="B638" s="827"/>
      <c r="C638" s="827"/>
      <c r="D638" s="827"/>
      <c r="E638" s="827"/>
      <c r="F638" s="827"/>
      <c r="G638" s="827"/>
      <c r="H638" s="827"/>
      <c r="I638" s="1064"/>
    </row>
    <row r="639" spans="1:9">
      <c r="A639" s="827"/>
      <c r="B639" s="827"/>
      <c r="C639" s="827"/>
      <c r="D639" s="827"/>
      <c r="E639" s="827"/>
      <c r="F639" s="827"/>
      <c r="G639" s="827"/>
      <c r="H639" s="827"/>
      <c r="I639" s="1064"/>
    </row>
    <row r="640" spans="1:9">
      <c r="A640" s="827"/>
      <c r="B640" s="827"/>
      <c r="C640" s="827"/>
      <c r="D640" s="827"/>
      <c r="E640" s="827"/>
      <c r="F640" s="827"/>
      <c r="G640" s="827"/>
      <c r="H640" s="827"/>
      <c r="I640" s="1064"/>
    </row>
    <row r="641" spans="1:9">
      <c r="A641" s="827"/>
      <c r="B641" s="827"/>
      <c r="C641" s="827"/>
      <c r="D641" s="827"/>
      <c r="E641" s="827"/>
      <c r="F641" s="827"/>
      <c r="G641" s="827"/>
      <c r="H641" s="827"/>
      <c r="I641" s="1064"/>
    </row>
    <row r="642" spans="1:9">
      <c r="A642" s="827"/>
      <c r="B642" s="827"/>
      <c r="C642" s="827"/>
      <c r="D642" s="827"/>
      <c r="E642" s="827"/>
      <c r="F642" s="827"/>
      <c r="G642" s="827"/>
      <c r="H642" s="827"/>
      <c r="I642" s="1064"/>
    </row>
    <row r="643" spans="1:9">
      <c r="A643" s="827"/>
      <c r="B643" s="827"/>
      <c r="C643" s="827"/>
      <c r="D643" s="827"/>
      <c r="E643" s="827"/>
      <c r="F643" s="827"/>
      <c r="G643" s="827"/>
      <c r="H643" s="827"/>
      <c r="I643" s="1064"/>
    </row>
    <row r="644" spans="1:9">
      <c r="A644" s="827"/>
      <c r="B644" s="827"/>
      <c r="C644" s="827"/>
      <c r="D644" s="827"/>
      <c r="E644" s="827"/>
      <c r="F644" s="827"/>
      <c r="G644" s="827"/>
      <c r="H644" s="827"/>
      <c r="I644" s="1064"/>
    </row>
    <row r="645" spans="1:9">
      <c r="A645" s="827"/>
      <c r="B645" s="827"/>
      <c r="C645" s="827"/>
      <c r="D645" s="827"/>
      <c r="E645" s="827"/>
      <c r="F645" s="827"/>
      <c r="G645" s="827"/>
      <c r="H645" s="827"/>
      <c r="I645" s="1064"/>
    </row>
    <row r="646" spans="1:9">
      <c r="A646" s="827"/>
      <c r="B646" s="827"/>
      <c r="C646" s="827"/>
      <c r="D646" s="827"/>
      <c r="E646" s="827"/>
      <c r="F646" s="827"/>
      <c r="G646" s="827"/>
      <c r="H646" s="827"/>
      <c r="I646" s="1064"/>
    </row>
    <row r="647" spans="1:9">
      <c r="A647" s="827"/>
      <c r="B647" s="827"/>
      <c r="C647" s="827"/>
      <c r="D647" s="827"/>
      <c r="E647" s="827"/>
      <c r="F647" s="827"/>
      <c r="G647" s="827"/>
      <c r="H647" s="827"/>
      <c r="I647" s="1064"/>
    </row>
    <row r="648" spans="1:9">
      <c r="A648" s="827"/>
      <c r="B648" s="827"/>
      <c r="C648" s="827"/>
      <c r="D648" s="827"/>
      <c r="E648" s="827"/>
      <c r="F648" s="827"/>
      <c r="G648" s="827"/>
      <c r="H648" s="827"/>
      <c r="I648" s="1064"/>
    </row>
    <row r="649" spans="1:9">
      <c r="A649" s="827"/>
      <c r="B649" s="827"/>
      <c r="C649" s="827"/>
      <c r="D649" s="827"/>
      <c r="E649" s="827"/>
      <c r="F649" s="827"/>
      <c r="G649" s="827"/>
      <c r="H649" s="827"/>
      <c r="I649" s="1064"/>
    </row>
    <row r="650" spans="1:9">
      <c r="A650" s="827"/>
      <c r="B650" s="827"/>
      <c r="C650" s="827"/>
      <c r="D650" s="827"/>
      <c r="E650" s="827"/>
      <c r="F650" s="827"/>
      <c r="G650" s="827"/>
      <c r="H650" s="827"/>
      <c r="I650" s="1064"/>
    </row>
    <row r="651" spans="1:9">
      <c r="A651" s="827"/>
      <c r="B651" s="827"/>
      <c r="C651" s="827"/>
      <c r="D651" s="827"/>
      <c r="E651" s="827"/>
      <c r="F651" s="827"/>
      <c r="G651" s="827"/>
      <c r="H651" s="827"/>
      <c r="I651" s="1064"/>
    </row>
    <row r="652" spans="1:9">
      <c r="A652" s="827"/>
      <c r="B652" s="827"/>
      <c r="C652" s="827"/>
      <c r="D652" s="827"/>
      <c r="E652" s="827"/>
      <c r="F652" s="827"/>
      <c r="G652" s="827"/>
      <c r="H652" s="827"/>
      <c r="I652" s="1064"/>
    </row>
    <row r="653" spans="1:9">
      <c r="A653" s="827"/>
      <c r="B653" s="827"/>
      <c r="C653" s="827"/>
      <c r="D653" s="827"/>
      <c r="E653" s="827"/>
      <c r="F653" s="827"/>
      <c r="G653" s="827"/>
      <c r="H653" s="827"/>
      <c r="I653" s="1064"/>
    </row>
    <row r="654" spans="1:9">
      <c r="A654" s="827"/>
      <c r="B654" s="827"/>
      <c r="C654" s="827"/>
      <c r="D654" s="827"/>
      <c r="E654" s="827"/>
      <c r="F654" s="827"/>
      <c r="G654" s="827"/>
      <c r="H654" s="827"/>
      <c r="I654" s="1064"/>
    </row>
    <row r="655" spans="1:9">
      <c r="A655" s="827"/>
      <c r="B655" s="827"/>
      <c r="C655" s="827"/>
      <c r="D655" s="827"/>
      <c r="E655" s="827"/>
      <c r="F655" s="827"/>
      <c r="G655" s="827"/>
      <c r="H655" s="827"/>
      <c r="I655" s="1064"/>
    </row>
    <row r="656" spans="1:9">
      <c r="A656" s="827"/>
      <c r="B656" s="827"/>
      <c r="C656" s="827"/>
      <c r="D656" s="827"/>
      <c r="E656" s="827"/>
      <c r="F656" s="827"/>
      <c r="G656" s="827"/>
      <c r="H656" s="827"/>
      <c r="I656" s="1064"/>
    </row>
    <row r="657" spans="1:9">
      <c r="A657" s="827"/>
      <c r="B657" s="827"/>
      <c r="C657" s="827"/>
      <c r="D657" s="827"/>
      <c r="E657" s="827"/>
      <c r="F657" s="827"/>
      <c r="G657" s="827"/>
      <c r="H657" s="827"/>
      <c r="I657" s="1064"/>
    </row>
    <row r="658" spans="1:9">
      <c r="A658" s="827"/>
      <c r="B658" s="827"/>
      <c r="C658" s="827"/>
      <c r="D658" s="827"/>
      <c r="E658" s="827"/>
      <c r="F658" s="827"/>
      <c r="G658" s="827"/>
      <c r="H658" s="827"/>
      <c r="I658" s="1064"/>
    </row>
    <row r="659" spans="1:9">
      <c r="A659" s="827"/>
      <c r="B659" s="827"/>
      <c r="C659" s="827"/>
      <c r="D659" s="827"/>
      <c r="E659" s="827"/>
      <c r="F659" s="827"/>
      <c r="G659" s="827"/>
      <c r="H659" s="827"/>
      <c r="I659" s="1064"/>
    </row>
    <row r="660" spans="1:9">
      <c r="A660" s="827"/>
      <c r="B660" s="827"/>
      <c r="C660" s="827"/>
      <c r="D660" s="827"/>
      <c r="E660" s="827"/>
      <c r="F660" s="827"/>
      <c r="G660" s="827"/>
      <c r="H660" s="827"/>
      <c r="I660" s="1064"/>
    </row>
    <row r="661" spans="1:9">
      <c r="A661" s="827"/>
      <c r="B661" s="827"/>
      <c r="C661" s="827"/>
      <c r="D661" s="827"/>
      <c r="E661" s="827"/>
      <c r="F661" s="827"/>
      <c r="G661" s="827"/>
      <c r="H661" s="827"/>
      <c r="I661" s="1064"/>
    </row>
    <row r="662" spans="1:9">
      <c r="A662" s="827"/>
      <c r="B662" s="827"/>
      <c r="C662" s="827"/>
      <c r="D662" s="827"/>
      <c r="E662" s="827"/>
      <c r="F662" s="827"/>
      <c r="G662" s="827"/>
      <c r="H662" s="827"/>
      <c r="I662" s="1064"/>
    </row>
    <row r="663" spans="1:9">
      <c r="A663" s="827"/>
      <c r="B663" s="827"/>
      <c r="C663" s="827"/>
      <c r="D663" s="827"/>
      <c r="E663" s="827"/>
      <c r="F663" s="827"/>
      <c r="G663" s="827"/>
      <c r="H663" s="827"/>
      <c r="I663" s="1064"/>
    </row>
    <row r="664" spans="1:9">
      <c r="A664" s="827"/>
      <c r="B664" s="827"/>
      <c r="C664" s="827"/>
      <c r="D664" s="827"/>
      <c r="E664" s="827"/>
      <c r="F664" s="827"/>
      <c r="G664" s="827"/>
      <c r="H664" s="827"/>
      <c r="I664" s="1064"/>
    </row>
    <row r="665" spans="1:9">
      <c r="A665" s="827"/>
      <c r="B665" s="827"/>
      <c r="C665" s="827"/>
      <c r="D665" s="827"/>
      <c r="E665" s="827"/>
      <c r="F665" s="827"/>
      <c r="G665" s="827"/>
      <c r="H665" s="827"/>
      <c r="I665" s="1064"/>
    </row>
    <row r="666" spans="1:9">
      <c r="A666" s="827"/>
      <c r="B666" s="827"/>
      <c r="C666" s="827"/>
      <c r="D666" s="827"/>
      <c r="E666" s="827"/>
      <c r="F666" s="827"/>
      <c r="G666" s="827"/>
      <c r="H666" s="827"/>
      <c r="I666" s="1064"/>
    </row>
    <row r="667" spans="1:9">
      <c r="A667" s="827"/>
      <c r="B667" s="827"/>
      <c r="C667" s="827"/>
      <c r="D667" s="827"/>
      <c r="E667" s="827"/>
      <c r="F667" s="827"/>
      <c r="G667" s="827"/>
      <c r="H667" s="827"/>
      <c r="I667" s="1064"/>
    </row>
    <row r="668" spans="1:9">
      <c r="A668" s="827"/>
      <c r="B668" s="827"/>
      <c r="C668" s="827"/>
      <c r="D668" s="827"/>
      <c r="E668" s="827"/>
      <c r="F668" s="827"/>
      <c r="G668" s="827"/>
      <c r="H668" s="827"/>
      <c r="I668" s="1064"/>
    </row>
    <row r="669" spans="1:9">
      <c r="A669" s="827"/>
      <c r="B669" s="827"/>
      <c r="C669" s="827"/>
      <c r="D669" s="827"/>
      <c r="E669" s="827"/>
      <c r="F669" s="827"/>
      <c r="G669" s="827"/>
      <c r="H669" s="827"/>
      <c r="I669" s="1064"/>
    </row>
    <row r="670" spans="1:9">
      <c r="A670" s="827"/>
      <c r="B670" s="827"/>
      <c r="C670" s="827"/>
      <c r="D670" s="827"/>
      <c r="E670" s="827"/>
      <c r="F670" s="827"/>
      <c r="G670" s="827"/>
      <c r="H670" s="827"/>
      <c r="I670" s="1064"/>
    </row>
    <row r="671" spans="1:9">
      <c r="A671" s="827"/>
      <c r="B671" s="827"/>
      <c r="C671" s="827"/>
      <c r="D671" s="827"/>
      <c r="E671" s="827"/>
      <c r="F671" s="827"/>
      <c r="G671" s="827"/>
      <c r="H671" s="827"/>
      <c r="I671" s="1064"/>
    </row>
    <row r="672" spans="1:9">
      <c r="A672" s="827"/>
      <c r="B672" s="827"/>
      <c r="C672" s="827"/>
      <c r="D672" s="827"/>
      <c r="E672" s="827"/>
      <c r="F672" s="827"/>
      <c r="G672" s="827"/>
      <c r="H672" s="827"/>
      <c r="I672" s="1064"/>
    </row>
    <row r="673" spans="1:9">
      <c r="A673" s="827"/>
      <c r="B673" s="827"/>
      <c r="C673" s="827"/>
      <c r="D673" s="827"/>
      <c r="E673" s="827"/>
      <c r="F673" s="827"/>
      <c r="G673" s="827"/>
      <c r="H673" s="827"/>
      <c r="I673" s="1064"/>
    </row>
    <row r="674" spans="1:9">
      <c r="A674" s="827"/>
      <c r="B674" s="827"/>
      <c r="C674" s="827"/>
      <c r="D674" s="827"/>
      <c r="E674" s="827"/>
      <c r="F674" s="827"/>
      <c r="G674" s="827"/>
      <c r="H674" s="827"/>
      <c r="I674" s="1064"/>
    </row>
    <row r="675" spans="1:9">
      <c r="A675" s="827"/>
      <c r="B675" s="827"/>
      <c r="C675" s="827"/>
      <c r="D675" s="827"/>
      <c r="E675" s="827"/>
      <c r="F675" s="827"/>
      <c r="G675" s="827"/>
      <c r="H675" s="827"/>
      <c r="I675" s="1064"/>
    </row>
    <row r="676" spans="1:9">
      <c r="A676" s="827"/>
      <c r="B676" s="827"/>
      <c r="C676" s="827"/>
      <c r="D676" s="827"/>
      <c r="E676" s="827"/>
      <c r="F676" s="827"/>
      <c r="G676" s="827"/>
      <c r="H676" s="827"/>
      <c r="I676" s="1064"/>
    </row>
    <row r="677" spans="1:9">
      <c r="A677" s="827"/>
      <c r="B677" s="827"/>
      <c r="C677" s="827"/>
      <c r="D677" s="827"/>
      <c r="E677" s="827"/>
      <c r="F677" s="827"/>
      <c r="G677" s="827"/>
      <c r="H677" s="827"/>
      <c r="I677" s="1064"/>
    </row>
    <row r="678" spans="1:9">
      <c r="A678" s="827"/>
      <c r="B678" s="827"/>
      <c r="C678" s="827"/>
      <c r="D678" s="827"/>
      <c r="E678" s="827"/>
      <c r="F678" s="827"/>
      <c r="G678" s="827"/>
      <c r="H678" s="827"/>
      <c r="I678" s="1064"/>
    </row>
    <row r="679" spans="1:9">
      <c r="A679" s="827"/>
      <c r="B679" s="827"/>
      <c r="C679" s="827"/>
      <c r="D679" s="827"/>
      <c r="E679" s="827"/>
      <c r="F679" s="827"/>
      <c r="G679" s="827"/>
      <c r="H679" s="827"/>
      <c r="I679" s="1064"/>
    </row>
    <row r="680" spans="1:9">
      <c r="A680" s="827"/>
      <c r="B680" s="827"/>
      <c r="C680" s="827"/>
      <c r="D680" s="827"/>
      <c r="E680" s="827"/>
      <c r="F680" s="827"/>
      <c r="G680" s="827"/>
      <c r="H680" s="827"/>
      <c r="I680" s="1064"/>
    </row>
    <row r="681" spans="1:9">
      <c r="A681" s="827"/>
      <c r="B681" s="827"/>
      <c r="C681" s="827"/>
      <c r="D681" s="827"/>
      <c r="E681" s="827"/>
      <c r="F681" s="827"/>
      <c r="G681" s="827"/>
      <c r="H681" s="827"/>
      <c r="I681" s="1064"/>
    </row>
    <row r="682" spans="1:9">
      <c r="A682" s="827"/>
      <c r="B682" s="827"/>
      <c r="C682" s="827"/>
      <c r="D682" s="827"/>
      <c r="E682" s="827"/>
      <c r="F682" s="827"/>
      <c r="G682" s="827"/>
      <c r="H682" s="827"/>
      <c r="I682" s="1064"/>
    </row>
    <row r="683" spans="1:9">
      <c r="A683" s="827"/>
      <c r="B683" s="827"/>
      <c r="C683" s="827"/>
      <c r="D683" s="827"/>
      <c r="E683" s="827"/>
      <c r="F683" s="827"/>
      <c r="G683" s="827"/>
      <c r="H683" s="827"/>
      <c r="I683" s="1064"/>
    </row>
    <row r="684" spans="1:9">
      <c r="A684" s="827"/>
      <c r="B684" s="827"/>
      <c r="C684" s="827"/>
      <c r="D684" s="827"/>
      <c r="E684" s="827"/>
      <c r="F684" s="827"/>
      <c r="G684" s="827"/>
      <c r="H684" s="827"/>
      <c r="I684" s="1064"/>
    </row>
    <row r="685" spans="1:9">
      <c r="A685" s="827"/>
      <c r="B685" s="827"/>
      <c r="C685" s="827"/>
      <c r="D685" s="827"/>
      <c r="E685" s="827"/>
      <c r="F685" s="827"/>
      <c r="G685" s="827"/>
      <c r="H685" s="827"/>
      <c r="I685" s="1064"/>
    </row>
    <row r="686" spans="1:9">
      <c r="A686" s="827"/>
      <c r="B686" s="827"/>
      <c r="C686" s="827"/>
      <c r="D686" s="827"/>
      <c r="E686" s="827"/>
      <c r="F686" s="827"/>
      <c r="G686" s="827"/>
      <c r="H686" s="827"/>
      <c r="I686" s="1064"/>
    </row>
    <row r="687" spans="1:9">
      <c r="A687" s="827"/>
      <c r="B687" s="827"/>
      <c r="C687" s="827"/>
      <c r="D687" s="827"/>
      <c r="E687" s="827"/>
      <c r="F687" s="827"/>
      <c r="G687" s="827"/>
      <c r="H687" s="827"/>
      <c r="I687" s="1064"/>
    </row>
    <row r="688" spans="1:9">
      <c r="A688" s="827"/>
      <c r="B688" s="827"/>
      <c r="C688" s="827"/>
      <c r="D688" s="827"/>
      <c r="E688" s="827"/>
      <c r="F688" s="827"/>
      <c r="G688" s="827"/>
      <c r="H688" s="827"/>
      <c r="I688" s="1064"/>
    </row>
    <row r="689" spans="1:9">
      <c r="A689" s="827"/>
      <c r="B689" s="827"/>
      <c r="C689" s="827"/>
      <c r="D689" s="827"/>
      <c r="E689" s="827"/>
      <c r="F689" s="827"/>
      <c r="G689" s="827"/>
      <c r="H689" s="827"/>
      <c r="I689" s="1064"/>
    </row>
    <row r="690" spans="1:9">
      <c r="A690" s="827"/>
      <c r="B690" s="827"/>
      <c r="C690" s="827"/>
      <c r="D690" s="827"/>
      <c r="E690" s="827"/>
      <c r="F690" s="827"/>
      <c r="G690" s="827"/>
      <c r="H690" s="827"/>
      <c r="I690" s="1064"/>
    </row>
    <row r="691" spans="1:9">
      <c r="A691" s="827"/>
      <c r="B691" s="827"/>
      <c r="C691" s="827"/>
      <c r="D691" s="827"/>
      <c r="E691" s="827"/>
      <c r="F691" s="827"/>
      <c r="G691" s="827"/>
      <c r="H691" s="827"/>
      <c r="I691" s="1064"/>
    </row>
    <row r="692" spans="1:9">
      <c r="A692" s="827"/>
      <c r="B692" s="827"/>
      <c r="C692" s="827"/>
      <c r="D692" s="827"/>
      <c r="E692" s="827"/>
      <c r="F692" s="827"/>
      <c r="G692" s="827"/>
      <c r="H692" s="827"/>
      <c r="I692" s="1064"/>
    </row>
    <row r="693" spans="1:9">
      <c r="A693" s="827"/>
      <c r="B693" s="827"/>
      <c r="C693" s="827"/>
      <c r="D693" s="827"/>
      <c r="E693" s="827"/>
      <c r="F693" s="827"/>
      <c r="G693" s="827"/>
      <c r="H693" s="827"/>
      <c r="I693" s="1064"/>
    </row>
    <row r="694" spans="1:9">
      <c r="A694" s="827"/>
      <c r="B694" s="827"/>
      <c r="C694" s="827"/>
      <c r="D694" s="827"/>
      <c r="E694" s="827"/>
      <c r="F694" s="827"/>
      <c r="G694" s="827"/>
      <c r="H694" s="827"/>
      <c r="I694" s="1064"/>
    </row>
    <row r="695" spans="1:9">
      <c r="A695" s="827"/>
      <c r="B695" s="827"/>
      <c r="C695" s="827"/>
      <c r="D695" s="827"/>
      <c r="E695" s="827"/>
      <c r="F695" s="827"/>
      <c r="G695" s="827"/>
      <c r="H695" s="827"/>
      <c r="I695" s="1064"/>
    </row>
    <row r="696" spans="1:9">
      <c r="A696" s="827"/>
      <c r="B696" s="827"/>
      <c r="C696" s="827"/>
      <c r="D696" s="827"/>
      <c r="E696" s="827"/>
      <c r="F696" s="827"/>
      <c r="G696" s="827"/>
      <c r="H696" s="827"/>
      <c r="I696" s="1064"/>
    </row>
    <row r="697" spans="1:9">
      <c r="A697" s="827"/>
      <c r="B697" s="827"/>
      <c r="C697" s="827"/>
      <c r="D697" s="827"/>
      <c r="E697" s="827"/>
      <c r="F697" s="827"/>
      <c r="G697" s="827"/>
      <c r="H697" s="827"/>
      <c r="I697" s="1064"/>
    </row>
    <row r="698" spans="1:9">
      <c r="A698" s="827"/>
      <c r="B698" s="827"/>
      <c r="C698" s="827"/>
      <c r="D698" s="827"/>
      <c r="E698" s="827"/>
      <c r="F698" s="827"/>
      <c r="G698" s="827"/>
      <c r="H698" s="827"/>
      <c r="I698" s="1064"/>
    </row>
    <row r="699" spans="1:9">
      <c r="A699" s="827"/>
      <c r="B699" s="827"/>
      <c r="C699" s="827"/>
      <c r="D699" s="827"/>
      <c r="E699" s="827"/>
      <c r="F699" s="827"/>
      <c r="G699" s="827"/>
      <c r="H699" s="827"/>
      <c r="I699" s="1064"/>
    </row>
    <row r="700" spans="1:9">
      <c r="A700" s="827"/>
      <c r="B700" s="827"/>
      <c r="C700" s="827"/>
      <c r="D700" s="827"/>
      <c r="E700" s="827"/>
      <c r="F700" s="827"/>
      <c r="G700" s="827"/>
      <c r="H700" s="827"/>
      <c r="I700" s="1064"/>
    </row>
    <row r="701" spans="1:9">
      <c r="A701" s="827"/>
      <c r="B701" s="827"/>
      <c r="C701" s="827"/>
      <c r="D701" s="827"/>
      <c r="E701" s="827"/>
      <c r="F701" s="827"/>
      <c r="G701" s="827"/>
      <c r="H701" s="827"/>
      <c r="I701" s="1064"/>
    </row>
    <row r="702" spans="1:9">
      <c r="A702" s="827"/>
      <c r="B702" s="827"/>
      <c r="C702" s="827"/>
      <c r="D702" s="827"/>
      <c r="E702" s="827"/>
      <c r="F702" s="827"/>
      <c r="G702" s="827"/>
      <c r="H702" s="827"/>
      <c r="I702" s="1064"/>
    </row>
    <row r="703" spans="1:9">
      <c r="A703" s="827"/>
      <c r="B703" s="827"/>
      <c r="C703" s="827"/>
      <c r="D703" s="827"/>
      <c r="E703" s="827"/>
      <c r="F703" s="827"/>
      <c r="G703" s="827"/>
      <c r="H703" s="827"/>
      <c r="I703" s="1064"/>
    </row>
    <row r="704" spans="1:9">
      <c r="A704" s="827"/>
      <c r="B704" s="827"/>
      <c r="C704" s="827"/>
      <c r="D704" s="827"/>
      <c r="E704" s="827"/>
      <c r="F704" s="827"/>
      <c r="G704" s="827"/>
      <c r="H704" s="827"/>
      <c r="I704" s="1064"/>
    </row>
    <row r="705" spans="1:9">
      <c r="A705" s="827"/>
      <c r="B705" s="827"/>
      <c r="C705" s="827"/>
      <c r="D705" s="827"/>
      <c r="E705" s="827"/>
      <c r="F705" s="827"/>
      <c r="G705" s="827"/>
      <c r="H705" s="827"/>
      <c r="I705" s="1064"/>
    </row>
    <row r="706" spans="1:9">
      <c r="A706" s="827"/>
      <c r="B706" s="827"/>
      <c r="C706" s="827"/>
      <c r="D706" s="827"/>
      <c r="E706" s="827"/>
      <c r="F706" s="827"/>
      <c r="G706" s="827"/>
      <c r="H706" s="827"/>
      <c r="I706" s="1064"/>
    </row>
    <row r="707" spans="1:9">
      <c r="A707" s="827"/>
      <c r="B707" s="827"/>
      <c r="C707" s="827"/>
      <c r="D707" s="827"/>
      <c r="E707" s="827"/>
      <c r="F707" s="827"/>
      <c r="G707" s="827"/>
      <c r="H707" s="827"/>
      <c r="I707" s="1064"/>
    </row>
    <row r="708" spans="1:9">
      <c r="A708" s="827"/>
      <c r="B708" s="827"/>
      <c r="C708" s="827"/>
      <c r="D708" s="827"/>
      <c r="E708" s="827"/>
      <c r="F708" s="827"/>
      <c r="G708" s="827"/>
      <c r="H708" s="827"/>
      <c r="I708" s="1064"/>
    </row>
    <row r="709" spans="1:9">
      <c r="A709" s="827"/>
      <c r="B709" s="827"/>
      <c r="C709" s="827"/>
      <c r="D709" s="827"/>
      <c r="E709" s="827"/>
      <c r="F709" s="827"/>
      <c r="G709" s="827"/>
      <c r="H709" s="827"/>
      <c r="I709" s="1064"/>
    </row>
    <row r="710" spans="1:9">
      <c r="A710" s="827"/>
      <c r="B710" s="827"/>
      <c r="C710" s="827"/>
      <c r="D710" s="827"/>
      <c r="E710" s="827"/>
      <c r="F710" s="827"/>
      <c r="G710" s="827"/>
      <c r="H710" s="827"/>
      <c r="I710" s="1064"/>
    </row>
    <row r="711" spans="1:9">
      <c r="A711" s="827"/>
      <c r="B711" s="827"/>
      <c r="C711" s="827"/>
      <c r="D711" s="827"/>
      <c r="E711" s="827"/>
      <c r="F711" s="827"/>
      <c r="G711" s="827"/>
      <c r="H711" s="827"/>
      <c r="I711" s="1064"/>
    </row>
    <row r="712" spans="1:9">
      <c r="A712" s="827"/>
      <c r="B712" s="827"/>
      <c r="C712" s="827"/>
      <c r="D712" s="827"/>
      <c r="E712" s="827"/>
      <c r="F712" s="827"/>
      <c r="G712" s="827"/>
      <c r="H712" s="827"/>
      <c r="I712" s="1064"/>
    </row>
    <row r="713" spans="1:9">
      <c r="A713" s="827"/>
      <c r="B713" s="827"/>
      <c r="C713" s="827"/>
      <c r="D713" s="827"/>
      <c r="E713" s="827"/>
      <c r="F713" s="827"/>
      <c r="G713" s="827"/>
      <c r="H713" s="827"/>
      <c r="I713" s="1064"/>
    </row>
    <row r="714" spans="1:9">
      <c r="A714" s="827"/>
      <c r="B714" s="827"/>
      <c r="C714" s="827"/>
      <c r="D714" s="827"/>
      <c r="E714" s="827"/>
      <c r="F714" s="827"/>
      <c r="G714" s="827"/>
      <c r="H714" s="827"/>
      <c r="I714" s="1064"/>
    </row>
    <row r="715" spans="1:9">
      <c r="A715" s="827"/>
      <c r="B715" s="827"/>
      <c r="C715" s="827"/>
      <c r="D715" s="827"/>
      <c r="E715" s="827"/>
      <c r="F715" s="827"/>
      <c r="G715" s="827"/>
      <c r="H715" s="827"/>
      <c r="I715" s="1064"/>
    </row>
    <row r="716" spans="1:9">
      <c r="A716" s="827"/>
      <c r="B716" s="827"/>
      <c r="C716" s="827"/>
      <c r="D716" s="827"/>
      <c r="E716" s="827"/>
      <c r="F716" s="827"/>
      <c r="G716" s="827"/>
      <c r="H716" s="827"/>
      <c r="I716" s="1064"/>
    </row>
    <row r="717" spans="1:9">
      <c r="A717" s="827"/>
      <c r="B717" s="827"/>
      <c r="C717" s="827"/>
      <c r="D717" s="827"/>
      <c r="E717" s="827"/>
      <c r="F717" s="827"/>
      <c r="G717" s="827"/>
      <c r="H717" s="827"/>
      <c r="I717" s="1064"/>
    </row>
    <row r="718" spans="1:9">
      <c r="A718" s="827"/>
      <c r="B718" s="827"/>
      <c r="C718" s="827"/>
      <c r="D718" s="827"/>
      <c r="E718" s="827"/>
      <c r="F718" s="827"/>
      <c r="G718" s="827"/>
      <c r="H718" s="827"/>
      <c r="I718" s="1064"/>
    </row>
    <row r="719" spans="1:9">
      <c r="A719" s="827"/>
      <c r="B719" s="827"/>
      <c r="C719" s="827"/>
      <c r="D719" s="827"/>
      <c r="E719" s="827"/>
      <c r="F719" s="827"/>
      <c r="G719" s="827"/>
      <c r="H719" s="827"/>
      <c r="I719" s="1064"/>
    </row>
    <row r="720" spans="1:9">
      <c r="A720" s="827"/>
      <c r="B720" s="827"/>
      <c r="C720" s="827"/>
      <c r="D720" s="827"/>
      <c r="E720" s="827"/>
      <c r="F720" s="827"/>
      <c r="G720" s="827"/>
      <c r="H720" s="827"/>
      <c r="I720" s="1064"/>
    </row>
    <row r="721" spans="1:9">
      <c r="A721" s="827"/>
      <c r="B721" s="827"/>
      <c r="C721" s="827"/>
      <c r="D721" s="827"/>
      <c r="E721" s="827"/>
      <c r="F721" s="827"/>
      <c r="G721" s="827"/>
      <c r="H721" s="827"/>
      <c r="I721" s="1064"/>
    </row>
    <row r="722" spans="1:9">
      <c r="A722" s="827"/>
      <c r="B722" s="827"/>
      <c r="C722" s="827"/>
      <c r="D722" s="827"/>
      <c r="E722" s="827"/>
      <c r="F722" s="827"/>
      <c r="G722" s="827"/>
      <c r="H722" s="827"/>
      <c r="I722" s="1064"/>
    </row>
    <row r="723" spans="1:9">
      <c r="A723" s="827"/>
      <c r="B723" s="827"/>
      <c r="C723" s="827"/>
      <c r="D723" s="827"/>
      <c r="E723" s="827"/>
      <c r="F723" s="827"/>
      <c r="G723" s="827"/>
      <c r="H723" s="827"/>
      <c r="I723" s="1064"/>
    </row>
    <row r="724" spans="1:9">
      <c r="A724" s="827"/>
      <c r="B724" s="827"/>
      <c r="C724" s="827"/>
      <c r="D724" s="827"/>
      <c r="E724" s="827"/>
      <c r="F724" s="827"/>
      <c r="G724" s="827"/>
      <c r="H724" s="827"/>
      <c r="I724" s="1064"/>
    </row>
    <row r="725" spans="1:9">
      <c r="A725" s="827"/>
      <c r="B725" s="827"/>
      <c r="C725" s="827"/>
      <c r="D725" s="827"/>
      <c r="E725" s="827"/>
      <c r="F725" s="827"/>
      <c r="G725" s="827"/>
      <c r="H725" s="827"/>
      <c r="I725" s="1064"/>
    </row>
    <row r="726" spans="1:9">
      <c r="A726" s="827"/>
      <c r="B726" s="827"/>
      <c r="C726" s="827"/>
      <c r="D726" s="827"/>
      <c r="E726" s="827"/>
      <c r="F726" s="827"/>
      <c r="G726" s="827"/>
      <c r="H726" s="827"/>
      <c r="I726" s="1064"/>
    </row>
    <row r="727" spans="1:9">
      <c r="A727" s="827"/>
      <c r="B727" s="827"/>
      <c r="C727" s="827"/>
      <c r="D727" s="827"/>
      <c r="E727" s="827"/>
      <c r="F727" s="827"/>
      <c r="G727" s="827"/>
      <c r="H727" s="827"/>
      <c r="I727" s="1064"/>
    </row>
    <row r="728" spans="1:9">
      <c r="A728" s="827"/>
      <c r="B728" s="827"/>
      <c r="C728" s="827"/>
      <c r="D728" s="827"/>
      <c r="E728" s="827"/>
      <c r="F728" s="827"/>
      <c r="G728" s="827"/>
      <c r="H728" s="827"/>
      <c r="I728" s="1064"/>
    </row>
    <row r="729" spans="1:9">
      <c r="A729" s="827"/>
      <c r="B729" s="827"/>
      <c r="C729" s="827"/>
      <c r="D729" s="827"/>
      <c r="E729" s="827"/>
      <c r="F729" s="827"/>
      <c r="G729" s="827"/>
      <c r="H729" s="827"/>
      <c r="I729" s="1064"/>
    </row>
    <row r="730" spans="1:9">
      <c r="A730" s="827"/>
      <c r="B730" s="827"/>
      <c r="C730" s="827"/>
      <c r="D730" s="827"/>
      <c r="E730" s="827"/>
      <c r="F730" s="827"/>
      <c r="G730" s="827"/>
      <c r="H730" s="827"/>
      <c r="I730" s="1064"/>
    </row>
    <row r="731" spans="1:9">
      <c r="A731" s="827"/>
      <c r="B731" s="827"/>
      <c r="C731" s="827"/>
      <c r="D731" s="827"/>
      <c r="E731" s="827"/>
      <c r="F731" s="827"/>
      <c r="G731" s="827"/>
      <c r="H731" s="827"/>
      <c r="I731" s="1064"/>
    </row>
    <row r="732" spans="1:9">
      <c r="A732" s="827"/>
      <c r="B732" s="827"/>
      <c r="C732" s="827"/>
      <c r="D732" s="827"/>
      <c r="E732" s="827"/>
      <c r="F732" s="827"/>
      <c r="G732" s="827"/>
      <c r="H732" s="827"/>
      <c r="I732" s="1064"/>
    </row>
    <row r="733" spans="1:9">
      <c r="A733" s="827"/>
      <c r="B733" s="827"/>
      <c r="C733" s="827"/>
      <c r="D733" s="827"/>
      <c r="E733" s="827"/>
      <c r="F733" s="827"/>
      <c r="G733" s="827"/>
      <c r="H733" s="827"/>
      <c r="I733" s="1064"/>
    </row>
    <row r="734" spans="1:9">
      <c r="A734" s="827"/>
      <c r="B734" s="827"/>
      <c r="C734" s="827"/>
      <c r="D734" s="827"/>
      <c r="E734" s="827"/>
      <c r="F734" s="827"/>
      <c r="G734" s="827"/>
      <c r="H734" s="827"/>
      <c r="I734" s="1064"/>
    </row>
    <row r="735" spans="1:9">
      <c r="A735" s="827"/>
      <c r="B735" s="827"/>
      <c r="C735" s="827"/>
      <c r="D735" s="827"/>
      <c r="E735" s="827"/>
      <c r="F735" s="827"/>
      <c r="G735" s="827"/>
      <c r="H735" s="827"/>
      <c r="I735" s="1064"/>
    </row>
    <row r="736" spans="1:9">
      <c r="A736" s="827"/>
      <c r="B736" s="827"/>
      <c r="C736" s="827"/>
      <c r="D736" s="827"/>
      <c r="E736" s="827"/>
      <c r="F736" s="827"/>
      <c r="G736" s="827"/>
      <c r="H736" s="827"/>
      <c r="I736" s="1064"/>
    </row>
    <row r="737" spans="1:9">
      <c r="A737" s="827"/>
      <c r="B737" s="827"/>
      <c r="C737" s="827"/>
      <c r="D737" s="827"/>
      <c r="E737" s="827"/>
      <c r="F737" s="827"/>
      <c r="G737" s="827"/>
      <c r="H737" s="827"/>
      <c r="I737" s="1064"/>
    </row>
    <row r="738" spans="1:9">
      <c r="A738" s="827"/>
      <c r="B738" s="827"/>
      <c r="C738" s="827"/>
      <c r="D738" s="827"/>
      <c r="E738" s="827"/>
      <c r="F738" s="827"/>
      <c r="G738" s="827"/>
      <c r="H738" s="827"/>
      <c r="I738" s="1064"/>
    </row>
    <row r="739" spans="1:9">
      <c r="A739" s="827"/>
      <c r="B739" s="827"/>
      <c r="C739" s="827"/>
      <c r="D739" s="827"/>
      <c r="E739" s="827"/>
      <c r="F739" s="827"/>
      <c r="G739" s="827"/>
      <c r="H739" s="827"/>
      <c r="I739" s="1064"/>
    </row>
    <row r="740" spans="1:9">
      <c r="A740" s="827"/>
      <c r="B740" s="827"/>
      <c r="C740" s="827"/>
      <c r="D740" s="827"/>
      <c r="E740" s="827"/>
      <c r="F740" s="827"/>
      <c r="G740" s="827"/>
      <c r="H740" s="827"/>
      <c r="I740" s="1064"/>
    </row>
    <row r="741" spans="1:9">
      <c r="A741" s="827"/>
      <c r="B741" s="827"/>
      <c r="C741" s="827"/>
      <c r="D741" s="827"/>
      <c r="E741" s="827"/>
      <c r="F741" s="827"/>
      <c r="G741" s="827"/>
      <c r="H741" s="827"/>
      <c r="I741" s="1064"/>
    </row>
    <row r="742" spans="1:9">
      <c r="A742" s="827"/>
      <c r="B742" s="827"/>
      <c r="C742" s="827"/>
      <c r="D742" s="827"/>
      <c r="E742" s="827"/>
      <c r="F742" s="827"/>
      <c r="G742" s="827"/>
      <c r="H742" s="827"/>
      <c r="I742" s="1064"/>
    </row>
    <row r="743" spans="1:9">
      <c r="A743" s="827"/>
      <c r="B743" s="827"/>
      <c r="C743" s="827"/>
      <c r="D743" s="827"/>
      <c r="E743" s="827"/>
      <c r="F743" s="827"/>
      <c r="G743" s="827"/>
      <c r="H743" s="827"/>
      <c r="I743" s="1064"/>
    </row>
    <row r="744" spans="1:9">
      <c r="A744" s="827"/>
      <c r="B744" s="827"/>
      <c r="C744" s="827"/>
      <c r="D744" s="827"/>
      <c r="E744" s="827"/>
      <c r="F744" s="827"/>
      <c r="G744" s="827"/>
      <c r="H744" s="827"/>
      <c r="I744" s="1064"/>
    </row>
    <row r="745" spans="1:9">
      <c r="A745" s="827"/>
      <c r="B745" s="827"/>
      <c r="C745" s="827"/>
      <c r="D745" s="827"/>
      <c r="E745" s="827"/>
      <c r="F745" s="827"/>
      <c r="G745" s="827"/>
      <c r="H745" s="827"/>
      <c r="I745" s="1064"/>
    </row>
    <row r="746" spans="1:9">
      <c r="A746" s="827"/>
      <c r="B746" s="827"/>
      <c r="C746" s="827"/>
      <c r="D746" s="827"/>
      <c r="E746" s="827"/>
      <c r="F746" s="827"/>
      <c r="G746" s="827"/>
      <c r="H746" s="827"/>
      <c r="I746" s="1064"/>
    </row>
    <row r="747" spans="1:9">
      <c r="A747" s="827"/>
      <c r="B747" s="827"/>
      <c r="C747" s="827"/>
      <c r="D747" s="827"/>
      <c r="E747" s="827"/>
      <c r="F747" s="827"/>
      <c r="G747" s="827"/>
      <c r="H747" s="827"/>
      <c r="I747" s="1064"/>
    </row>
    <row r="748" spans="1:9">
      <c r="A748" s="827"/>
      <c r="B748" s="827"/>
      <c r="C748" s="827"/>
      <c r="D748" s="827"/>
      <c r="E748" s="827"/>
      <c r="F748" s="827"/>
      <c r="G748" s="827"/>
      <c r="H748" s="827"/>
      <c r="I748" s="1064"/>
    </row>
    <row r="749" spans="1:9">
      <c r="A749" s="827"/>
      <c r="B749" s="827"/>
      <c r="C749" s="827"/>
      <c r="D749" s="827"/>
      <c r="E749" s="827"/>
      <c r="F749" s="827"/>
      <c r="G749" s="827"/>
      <c r="H749" s="827"/>
      <c r="I749" s="1064"/>
    </row>
    <row r="750" spans="1:9">
      <c r="A750" s="827"/>
      <c r="B750" s="827"/>
      <c r="C750" s="827"/>
      <c r="D750" s="827"/>
      <c r="E750" s="827"/>
      <c r="F750" s="827"/>
      <c r="G750" s="827"/>
      <c r="H750" s="827"/>
      <c r="I750" s="1064"/>
    </row>
    <row r="751" spans="1:9">
      <c r="A751" s="827"/>
      <c r="B751" s="827"/>
      <c r="C751" s="827"/>
      <c r="D751" s="827"/>
      <c r="E751" s="827"/>
      <c r="F751" s="827"/>
      <c r="G751" s="827"/>
      <c r="H751" s="827"/>
      <c r="I751" s="1064"/>
    </row>
    <row r="752" spans="1:9">
      <c r="A752" s="827"/>
      <c r="B752" s="827"/>
      <c r="C752" s="827"/>
      <c r="D752" s="827"/>
      <c r="E752" s="827"/>
      <c r="F752" s="827"/>
      <c r="G752" s="827"/>
      <c r="H752" s="827"/>
      <c r="I752" s="1064"/>
    </row>
    <row r="753" spans="1:9">
      <c r="A753" s="827"/>
      <c r="B753" s="827"/>
      <c r="C753" s="827"/>
      <c r="D753" s="827"/>
      <c r="E753" s="827"/>
      <c r="F753" s="827"/>
      <c r="G753" s="827"/>
      <c r="H753" s="827"/>
      <c r="I753" s="1064"/>
    </row>
    <row r="754" spans="1:9">
      <c r="A754" s="827"/>
      <c r="B754" s="827"/>
      <c r="C754" s="827"/>
      <c r="D754" s="827"/>
      <c r="E754" s="827"/>
      <c r="F754" s="827"/>
      <c r="G754" s="827"/>
      <c r="H754" s="827"/>
      <c r="I754" s="1064"/>
    </row>
    <row r="755" spans="1:9">
      <c r="A755" s="827"/>
      <c r="B755" s="827"/>
      <c r="C755" s="827"/>
      <c r="D755" s="827"/>
      <c r="E755" s="827"/>
      <c r="F755" s="827"/>
      <c r="G755" s="827"/>
      <c r="H755" s="827"/>
      <c r="I755" s="1064"/>
    </row>
    <row r="756" spans="1:9">
      <c r="A756" s="827"/>
      <c r="B756" s="827"/>
      <c r="C756" s="827"/>
      <c r="D756" s="827"/>
      <c r="E756" s="827"/>
      <c r="F756" s="827"/>
      <c r="G756" s="827"/>
      <c r="H756" s="827"/>
      <c r="I756" s="1064"/>
    </row>
    <row r="757" spans="1:9">
      <c r="A757" s="827"/>
      <c r="B757" s="827"/>
      <c r="C757" s="827"/>
      <c r="D757" s="827"/>
      <c r="E757" s="827"/>
      <c r="F757" s="827"/>
      <c r="G757" s="827"/>
      <c r="H757" s="827"/>
      <c r="I757" s="1064"/>
    </row>
    <row r="758" spans="1:9">
      <c r="A758" s="827"/>
      <c r="B758" s="827"/>
      <c r="C758" s="827"/>
      <c r="D758" s="827"/>
      <c r="E758" s="827"/>
      <c r="F758" s="827"/>
      <c r="G758" s="827"/>
      <c r="H758" s="827"/>
      <c r="I758" s="1064"/>
    </row>
    <row r="759" spans="1:9">
      <c r="A759" s="827"/>
      <c r="B759" s="827"/>
      <c r="C759" s="827"/>
      <c r="D759" s="827"/>
      <c r="E759" s="827"/>
      <c r="F759" s="827"/>
      <c r="G759" s="827"/>
      <c r="H759" s="827"/>
      <c r="I759" s="1064"/>
    </row>
    <row r="760" spans="1:9">
      <c r="A760" s="827"/>
      <c r="B760" s="827"/>
      <c r="C760" s="827"/>
      <c r="D760" s="827"/>
      <c r="E760" s="827"/>
      <c r="F760" s="827"/>
      <c r="G760" s="827"/>
      <c r="H760" s="827"/>
      <c r="I760" s="1064"/>
    </row>
    <row r="761" spans="1:9">
      <c r="A761" s="827"/>
      <c r="B761" s="827"/>
      <c r="C761" s="827"/>
      <c r="D761" s="827"/>
      <c r="E761" s="827"/>
      <c r="F761" s="827"/>
      <c r="G761" s="827"/>
      <c r="H761" s="827"/>
      <c r="I761" s="1064"/>
    </row>
    <row r="762" spans="1:9">
      <c r="A762" s="827"/>
      <c r="B762" s="827"/>
      <c r="C762" s="827"/>
      <c r="D762" s="827"/>
      <c r="E762" s="827"/>
      <c r="F762" s="827"/>
      <c r="G762" s="827"/>
      <c r="H762" s="827"/>
      <c r="I762" s="1064"/>
    </row>
    <row r="763" spans="1:9">
      <c r="A763" s="827"/>
      <c r="B763" s="827"/>
      <c r="C763" s="827"/>
      <c r="D763" s="827"/>
      <c r="E763" s="827"/>
      <c r="F763" s="827"/>
      <c r="G763" s="827"/>
      <c r="H763" s="827"/>
      <c r="I763" s="1064"/>
    </row>
    <row r="764" spans="1:9">
      <c r="A764" s="827"/>
      <c r="B764" s="827"/>
      <c r="C764" s="827"/>
      <c r="D764" s="827"/>
      <c r="E764" s="827"/>
      <c r="F764" s="827"/>
      <c r="G764" s="827"/>
      <c r="H764" s="827"/>
      <c r="I764" s="1064"/>
    </row>
    <row r="765" spans="1:9">
      <c r="A765" s="827"/>
      <c r="B765" s="827"/>
      <c r="C765" s="827"/>
      <c r="D765" s="827"/>
      <c r="E765" s="827"/>
      <c r="F765" s="827"/>
      <c r="G765" s="827"/>
      <c r="H765" s="827"/>
      <c r="I765" s="1064"/>
    </row>
    <row r="766" spans="1:9">
      <c r="A766" s="827"/>
      <c r="B766" s="827"/>
      <c r="C766" s="827"/>
      <c r="D766" s="827"/>
      <c r="E766" s="827"/>
      <c r="F766" s="827"/>
      <c r="G766" s="827"/>
      <c r="H766" s="827"/>
      <c r="I766" s="1064"/>
    </row>
    <row r="767" spans="1:9">
      <c r="A767" s="827"/>
      <c r="B767" s="827"/>
      <c r="C767" s="827"/>
      <c r="D767" s="827"/>
      <c r="E767" s="827"/>
      <c r="F767" s="827"/>
      <c r="G767" s="827"/>
      <c r="H767" s="827"/>
      <c r="I767" s="1064"/>
    </row>
    <row r="768" spans="1:9">
      <c r="A768" s="827"/>
      <c r="B768" s="827"/>
      <c r="C768" s="827"/>
      <c r="D768" s="827"/>
      <c r="E768" s="827"/>
      <c r="F768" s="827"/>
      <c r="G768" s="827"/>
      <c r="H768" s="827"/>
      <c r="I768" s="1064"/>
    </row>
    <row r="769" spans="1:9">
      <c r="A769" s="827"/>
      <c r="B769" s="827"/>
      <c r="C769" s="827"/>
      <c r="D769" s="827"/>
      <c r="E769" s="827"/>
      <c r="F769" s="827"/>
      <c r="G769" s="827"/>
      <c r="H769" s="827"/>
      <c r="I769" s="1064"/>
    </row>
    <row r="770" spans="1:9">
      <c r="A770" s="827"/>
      <c r="B770" s="827"/>
      <c r="C770" s="827"/>
      <c r="D770" s="827"/>
      <c r="E770" s="827"/>
      <c r="F770" s="827"/>
      <c r="G770" s="827"/>
      <c r="H770" s="827"/>
      <c r="I770" s="1064"/>
    </row>
    <row r="771" spans="1:9">
      <c r="A771" s="827"/>
      <c r="B771" s="827"/>
      <c r="C771" s="827"/>
      <c r="D771" s="827"/>
      <c r="E771" s="827"/>
      <c r="F771" s="827"/>
      <c r="G771" s="827"/>
      <c r="H771" s="827"/>
      <c r="I771" s="1064"/>
    </row>
    <row r="772" spans="1:9">
      <c r="A772" s="827"/>
      <c r="B772" s="827"/>
      <c r="C772" s="827"/>
      <c r="D772" s="827"/>
      <c r="E772" s="827"/>
      <c r="F772" s="827"/>
      <c r="G772" s="827"/>
      <c r="H772" s="827"/>
      <c r="I772" s="1064"/>
    </row>
    <row r="773" spans="1:9">
      <c r="A773" s="827"/>
      <c r="B773" s="827"/>
      <c r="C773" s="827"/>
      <c r="D773" s="827"/>
      <c r="E773" s="827"/>
      <c r="F773" s="827"/>
      <c r="G773" s="827"/>
      <c r="H773" s="827"/>
      <c r="I773" s="1064"/>
    </row>
    <row r="774" spans="1:9">
      <c r="A774" s="827"/>
      <c r="B774" s="827"/>
      <c r="C774" s="827"/>
      <c r="D774" s="827"/>
      <c r="E774" s="827"/>
      <c r="F774" s="827"/>
      <c r="G774" s="827"/>
      <c r="H774" s="827"/>
      <c r="I774" s="1064"/>
    </row>
    <row r="775" spans="1:9">
      <c r="A775" s="827"/>
      <c r="B775" s="827"/>
      <c r="C775" s="827"/>
      <c r="D775" s="827"/>
      <c r="E775" s="827"/>
      <c r="F775" s="827"/>
      <c r="G775" s="827"/>
      <c r="H775" s="827"/>
      <c r="I775" s="1064"/>
    </row>
    <row r="776" spans="1:9">
      <c r="A776" s="827"/>
      <c r="B776" s="827"/>
      <c r="C776" s="827"/>
      <c r="D776" s="827"/>
      <c r="E776" s="827"/>
      <c r="F776" s="827"/>
      <c r="G776" s="827"/>
      <c r="H776" s="827"/>
      <c r="I776" s="1064"/>
    </row>
    <row r="777" spans="1:9">
      <c r="A777" s="827"/>
      <c r="B777" s="827"/>
      <c r="C777" s="827"/>
      <c r="D777" s="827"/>
      <c r="E777" s="827"/>
      <c r="F777" s="827"/>
      <c r="G777" s="827"/>
      <c r="H777" s="827"/>
      <c r="I777" s="1064"/>
    </row>
    <row r="778" spans="1:9">
      <c r="A778" s="827"/>
      <c r="B778" s="827"/>
      <c r="C778" s="827"/>
      <c r="D778" s="827"/>
      <c r="E778" s="827"/>
      <c r="F778" s="827"/>
      <c r="G778" s="827"/>
      <c r="H778" s="827"/>
      <c r="I778" s="1064"/>
    </row>
    <row r="779" spans="1:9">
      <c r="A779" s="827"/>
      <c r="B779" s="827"/>
      <c r="C779" s="827"/>
      <c r="D779" s="827"/>
      <c r="E779" s="827"/>
      <c r="F779" s="827"/>
      <c r="G779" s="827"/>
      <c r="H779" s="827"/>
      <c r="I779" s="1064"/>
    </row>
    <row r="780" spans="1:9">
      <c r="A780" s="827"/>
      <c r="B780" s="827"/>
      <c r="C780" s="827"/>
      <c r="D780" s="827"/>
      <c r="E780" s="827"/>
      <c r="F780" s="827"/>
      <c r="G780" s="827"/>
      <c r="H780" s="827"/>
      <c r="I780" s="1064"/>
    </row>
    <row r="781" spans="1:9">
      <c r="A781" s="827"/>
      <c r="B781" s="827"/>
      <c r="C781" s="827"/>
      <c r="D781" s="827"/>
      <c r="E781" s="827"/>
      <c r="F781" s="827"/>
      <c r="G781" s="827"/>
      <c r="H781" s="827"/>
      <c r="I781" s="1064"/>
    </row>
    <row r="782" spans="1:9">
      <c r="A782" s="827"/>
      <c r="B782" s="827"/>
      <c r="C782" s="827"/>
      <c r="D782" s="827"/>
      <c r="E782" s="827"/>
      <c r="F782" s="827"/>
      <c r="G782" s="827"/>
      <c r="H782" s="827"/>
      <c r="I782" s="1064"/>
    </row>
    <row r="783" spans="1:9">
      <c r="A783" s="827"/>
      <c r="B783" s="827"/>
      <c r="C783" s="827"/>
      <c r="D783" s="827"/>
      <c r="E783" s="827"/>
      <c r="F783" s="827"/>
      <c r="G783" s="827"/>
      <c r="H783" s="827"/>
      <c r="I783" s="1064"/>
    </row>
    <row r="784" spans="1:9">
      <c r="A784" s="827"/>
      <c r="B784" s="827"/>
      <c r="C784" s="827"/>
      <c r="D784" s="827"/>
      <c r="E784" s="827"/>
      <c r="F784" s="827"/>
      <c r="G784" s="827"/>
      <c r="H784" s="827"/>
      <c r="I784" s="1064"/>
    </row>
    <row r="785" spans="1:9">
      <c r="A785" s="827"/>
      <c r="B785" s="827"/>
      <c r="C785" s="827"/>
      <c r="D785" s="827"/>
      <c r="E785" s="827"/>
      <c r="F785" s="827"/>
      <c r="G785" s="827"/>
      <c r="H785" s="827"/>
      <c r="I785" s="1064"/>
    </row>
    <row r="786" spans="1:9">
      <c r="A786" s="827"/>
      <c r="B786" s="827"/>
      <c r="C786" s="827"/>
      <c r="D786" s="827"/>
      <c r="E786" s="827"/>
      <c r="F786" s="827"/>
      <c r="G786" s="827"/>
      <c r="H786" s="827"/>
      <c r="I786" s="1064"/>
    </row>
    <row r="787" spans="1:9">
      <c r="A787" s="827"/>
      <c r="B787" s="827"/>
      <c r="C787" s="827"/>
      <c r="D787" s="827"/>
      <c r="E787" s="827"/>
      <c r="F787" s="827"/>
      <c r="G787" s="827"/>
      <c r="H787" s="827"/>
      <c r="I787" s="1064"/>
    </row>
    <row r="788" spans="1:9">
      <c r="A788" s="827"/>
      <c r="B788" s="827"/>
      <c r="C788" s="827"/>
      <c r="D788" s="827"/>
      <c r="E788" s="827"/>
      <c r="F788" s="827"/>
      <c r="G788" s="827"/>
      <c r="H788" s="827"/>
      <c r="I788" s="1064"/>
    </row>
    <row r="789" spans="1:9">
      <c r="A789" s="827"/>
      <c r="B789" s="827"/>
      <c r="C789" s="827"/>
      <c r="D789" s="827"/>
      <c r="E789" s="827"/>
      <c r="F789" s="827"/>
      <c r="G789" s="827"/>
      <c r="H789" s="827"/>
      <c r="I789" s="1064"/>
    </row>
    <row r="790" spans="1:9">
      <c r="A790" s="827"/>
      <c r="B790" s="827"/>
      <c r="C790" s="827"/>
      <c r="D790" s="827"/>
      <c r="E790" s="827"/>
      <c r="F790" s="827"/>
      <c r="G790" s="827"/>
      <c r="H790" s="827"/>
      <c r="I790" s="1064"/>
    </row>
    <row r="791" spans="1:9">
      <c r="A791" s="827"/>
      <c r="B791" s="827"/>
      <c r="C791" s="827"/>
      <c r="D791" s="827"/>
      <c r="E791" s="827"/>
      <c r="F791" s="827"/>
      <c r="G791" s="827"/>
      <c r="H791" s="827"/>
      <c r="I791" s="1064"/>
    </row>
    <row r="792" spans="1:9">
      <c r="A792" s="827"/>
      <c r="B792" s="827"/>
      <c r="C792" s="827"/>
      <c r="D792" s="827"/>
      <c r="E792" s="827"/>
      <c r="F792" s="827"/>
      <c r="G792" s="827"/>
      <c r="H792" s="827"/>
      <c r="I792" s="1064"/>
    </row>
    <row r="793" spans="1:9">
      <c r="A793" s="827"/>
      <c r="B793" s="827"/>
      <c r="C793" s="827"/>
      <c r="D793" s="827"/>
      <c r="E793" s="827"/>
      <c r="F793" s="827"/>
      <c r="G793" s="827"/>
      <c r="H793" s="827"/>
      <c r="I793" s="1064"/>
    </row>
    <row r="794" spans="1:9">
      <c r="A794" s="827"/>
      <c r="B794" s="827"/>
      <c r="C794" s="827"/>
      <c r="D794" s="827"/>
      <c r="E794" s="827"/>
      <c r="F794" s="827"/>
      <c r="G794" s="827"/>
      <c r="H794" s="827"/>
      <c r="I794" s="1064"/>
    </row>
    <row r="795" spans="1:9">
      <c r="A795" s="827"/>
      <c r="B795" s="827"/>
      <c r="C795" s="827"/>
      <c r="D795" s="827"/>
      <c r="E795" s="827"/>
      <c r="F795" s="827"/>
      <c r="G795" s="827"/>
      <c r="H795" s="827"/>
      <c r="I795" s="1064"/>
    </row>
    <row r="796" spans="1:9">
      <c r="A796" s="827"/>
      <c r="B796" s="827"/>
      <c r="C796" s="827"/>
      <c r="D796" s="827"/>
      <c r="E796" s="827"/>
      <c r="F796" s="827"/>
      <c r="G796" s="827"/>
      <c r="H796" s="827"/>
      <c r="I796" s="1064"/>
    </row>
    <row r="797" spans="1:9">
      <c r="A797" s="827"/>
      <c r="B797" s="827"/>
      <c r="C797" s="827"/>
      <c r="D797" s="827"/>
      <c r="E797" s="827"/>
      <c r="F797" s="827"/>
      <c r="G797" s="827"/>
      <c r="H797" s="827"/>
      <c r="I797" s="1064"/>
    </row>
    <row r="798" spans="1:9">
      <c r="A798" s="827"/>
      <c r="B798" s="827"/>
      <c r="C798" s="827"/>
      <c r="D798" s="827"/>
      <c r="E798" s="827"/>
      <c r="F798" s="827"/>
      <c r="G798" s="827"/>
      <c r="H798" s="827"/>
      <c r="I798" s="1064"/>
    </row>
    <row r="799" spans="1:9">
      <c r="A799" s="827"/>
      <c r="B799" s="827"/>
      <c r="C799" s="827"/>
      <c r="D799" s="827"/>
      <c r="E799" s="827"/>
      <c r="F799" s="827"/>
      <c r="G799" s="827"/>
      <c r="H799" s="827"/>
      <c r="I799" s="1064"/>
    </row>
    <row r="800" spans="1:9">
      <c r="A800" s="827"/>
      <c r="B800" s="827"/>
      <c r="C800" s="827"/>
      <c r="D800" s="827"/>
      <c r="E800" s="827"/>
      <c r="F800" s="827"/>
      <c r="G800" s="827"/>
      <c r="H800" s="827"/>
      <c r="I800" s="1064"/>
    </row>
    <row r="801" spans="1:9">
      <c r="A801" s="827"/>
      <c r="B801" s="827"/>
      <c r="C801" s="827"/>
      <c r="D801" s="827"/>
      <c r="E801" s="827"/>
      <c r="F801" s="827"/>
      <c r="G801" s="827"/>
      <c r="H801" s="827"/>
      <c r="I801" s="1064"/>
    </row>
    <row r="802" spans="1:9">
      <c r="A802" s="827"/>
      <c r="B802" s="827"/>
      <c r="C802" s="827"/>
      <c r="D802" s="827"/>
      <c r="E802" s="827"/>
      <c r="F802" s="827"/>
      <c r="G802" s="827"/>
      <c r="H802" s="827"/>
      <c r="I802" s="1064"/>
    </row>
    <row r="803" spans="1:9">
      <c r="A803" s="827"/>
      <c r="B803" s="827"/>
      <c r="C803" s="827"/>
      <c r="D803" s="827"/>
      <c r="E803" s="827"/>
      <c r="F803" s="827"/>
      <c r="G803" s="827"/>
      <c r="H803" s="827"/>
      <c r="I803" s="1064"/>
    </row>
    <row r="804" spans="1:9">
      <c r="A804" s="827"/>
      <c r="B804" s="827"/>
      <c r="C804" s="827"/>
      <c r="D804" s="827"/>
      <c r="E804" s="827"/>
      <c r="F804" s="827"/>
      <c r="G804" s="827"/>
      <c r="H804" s="827"/>
      <c r="I804" s="1064"/>
    </row>
    <row r="805" spans="1:9">
      <c r="A805" s="827"/>
      <c r="B805" s="827"/>
      <c r="C805" s="827"/>
      <c r="D805" s="827"/>
      <c r="E805" s="827"/>
      <c r="F805" s="827"/>
      <c r="G805" s="827"/>
      <c r="H805" s="827"/>
      <c r="I805" s="1064"/>
    </row>
    <row r="806" spans="1:9">
      <c r="A806" s="827"/>
      <c r="B806" s="827"/>
      <c r="C806" s="827"/>
      <c r="D806" s="827"/>
      <c r="E806" s="827"/>
      <c r="F806" s="827"/>
      <c r="G806" s="827"/>
      <c r="H806" s="827"/>
      <c r="I806" s="1064"/>
    </row>
    <row r="807" spans="1:9">
      <c r="A807" s="827"/>
      <c r="B807" s="827"/>
      <c r="C807" s="827"/>
      <c r="D807" s="827"/>
      <c r="E807" s="827"/>
      <c r="F807" s="827"/>
      <c r="G807" s="827"/>
      <c r="H807" s="827"/>
      <c r="I807" s="1064"/>
    </row>
    <row r="808" spans="1:9">
      <c r="A808" s="827"/>
      <c r="B808" s="827"/>
      <c r="C808" s="827"/>
      <c r="D808" s="827"/>
      <c r="E808" s="827"/>
      <c r="F808" s="827"/>
      <c r="G808" s="827"/>
      <c r="H808" s="827"/>
      <c r="I808" s="1064"/>
    </row>
    <row r="809" spans="1:9">
      <c r="A809" s="827"/>
      <c r="B809" s="827"/>
      <c r="C809" s="827"/>
      <c r="D809" s="827"/>
      <c r="E809" s="827"/>
      <c r="F809" s="827"/>
      <c r="G809" s="827"/>
      <c r="H809" s="827"/>
      <c r="I809" s="1064"/>
    </row>
    <row r="810" spans="1:9">
      <c r="A810" s="827"/>
      <c r="B810" s="827"/>
      <c r="C810" s="827"/>
      <c r="D810" s="827"/>
      <c r="E810" s="827"/>
      <c r="F810" s="827"/>
      <c r="G810" s="827"/>
      <c r="H810" s="827"/>
      <c r="I810" s="1064"/>
    </row>
    <row r="811" spans="1:9">
      <c r="A811" s="827"/>
      <c r="B811" s="827"/>
      <c r="C811" s="827"/>
      <c r="D811" s="827"/>
      <c r="E811" s="827"/>
      <c r="F811" s="827"/>
      <c r="G811" s="827"/>
      <c r="H811" s="827"/>
      <c r="I811" s="1064"/>
    </row>
    <row r="812" spans="1:9">
      <c r="A812" s="827"/>
      <c r="B812" s="827"/>
      <c r="C812" s="827"/>
      <c r="D812" s="827"/>
      <c r="E812" s="827"/>
      <c r="F812" s="827"/>
      <c r="G812" s="827"/>
      <c r="H812" s="827"/>
      <c r="I812" s="1064"/>
    </row>
    <row r="813" spans="1:9">
      <c r="A813" s="827"/>
      <c r="B813" s="827"/>
      <c r="C813" s="827"/>
      <c r="D813" s="827"/>
      <c r="E813" s="827"/>
      <c r="F813" s="827"/>
      <c r="G813" s="827"/>
      <c r="H813" s="827"/>
      <c r="I813" s="1064"/>
    </row>
    <row r="814" spans="1:9">
      <c r="A814" s="827"/>
      <c r="B814" s="827"/>
      <c r="C814" s="827"/>
      <c r="D814" s="827"/>
      <c r="E814" s="827"/>
      <c r="F814" s="827"/>
      <c r="G814" s="827"/>
      <c r="H814" s="827"/>
      <c r="I814" s="1064"/>
    </row>
    <row r="815" spans="1:9">
      <c r="A815" s="827"/>
      <c r="B815" s="827"/>
      <c r="C815" s="827"/>
      <c r="D815" s="827"/>
      <c r="E815" s="827"/>
      <c r="F815" s="827"/>
      <c r="G815" s="827"/>
      <c r="H815" s="827"/>
      <c r="I815" s="1064"/>
    </row>
    <row r="816" spans="1:9">
      <c r="A816" s="827"/>
      <c r="B816" s="827"/>
      <c r="C816" s="827"/>
      <c r="D816" s="827"/>
      <c r="E816" s="827"/>
      <c r="F816" s="827"/>
      <c r="G816" s="827"/>
      <c r="H816" s="827"/>
      <c r="I816" s="1064"/>
    </row>
    <row r="817" spans="1:9">
      <c r="A817" s="827"/>
      <c r="B817" s="827"/>
      <c r="C817" s="827"/>
      <c r="D817" s="827"/>
      <c r="E817" s="827"/>
      <c r="F817" s="827"/>
      <c r="G817" s="827"/>
      <c r="H817" s="827"/>
      <c r="I817" s="1064"/>
    </row>
    <row r="818" spans="1:9">
      <c r="A818" s="827"/>
      <c r="B818" s="827"/>
      <c r="C818" s="827"/>
      <c r="D818" s="827"/>
      <c r="E818" s="827"/>
      <c r="F818" s="827"/>
      <c r="G818" s="827"/>
      <c r="H818" s="827"/>
      <c r="I818" s="1064"/>
    </row>
    <row r="819" spans="1:9">
      <c r="A819" s="827"/>
      <c r="B819" s="827"/>
      <c r="C819" s="827"/>
      <c r="D819" s="827"/>
      <c r="E819" s="827"/>
      <c r="F819" s="827"/>
      <c r="G819" s="827"/>
      <c r="H819" s="827"/>
      <c r="I819" s="1064"/>
    </row>
    <row r="820" spans="1:9">
      <c r="A820" s="827"/>
      <c r="B820" s="827"/>
      <c r="C820" s="827"/>
      <c r="D820" s="827"/>
      <c r="E820" s="827"/>
      <c r="F820" s="827"/>
      <c r="G820" s="827"/>
      <c r="H820" s="827"/>
      <c r="I820" s="1064"/>
    </row>
    <row r="821" spans="1:9">
      <c r="A821" s="827"/>
      <c r="B821" s="827"/>
      <c r="C821" s="827"/>
      <c r="D821" s="827"/>
      <c r="E821" s="827"/>
      <c r="F821" s="827"/>
      <c r="G821" s="827"/>
      <c r="H821" s="827"/>
      <c r="I821" s="1064"/>
    </row>
    <row r="822" spans="1:9">
      <c r="A822" s="827"/>
      <c r="B822" s="827"/>
      <c r="C822" s="827"/>
      <c r="D822" s="827"/>
      <c r="E822" s="827"/>
      <c r="F822" s="827"/>
      <c r="G822" s="827"/>
      <c r="H822" s="827"/>
      <c r="I822" s="1064"/>
    </row>
    <row r="823" spans="1:9">
      <c r="A823" s="827"/>
      <c r="B823" s="827"/>
      <c r="C823" s="827"/>
      <c r="D823" s="827"/>
      <c r="E823" s="827"/>
      <c r="F823" s="827"/>
      <c r="G823" s="827"/>
      <c r="H823" s="827"/>
      <c r="I823" s="1064"/>
    </row>
    <row r="824" spans="1:9">
      <c r="A824" s="827"/>
      <c r="B824" s="827"/>
      <c r="C824" s="827"/>
      <c r="D824" s="827"/>
      <c r="E824" s="827"/>
      <c r="F824" s="827"/>
      <c r="G824" s="827"/>
      <c r="H824" s="827"/>
      <c r="I824" s="1064"/>
    </row>
    <row r="825" spans="1:9">
      <c r="A825" s="827"/>
      <c r="B825" s="827"/>
      <c r="C825" s="827"/>
      <c r="D825" s="827"/>
      <c r="E825" s="827"/>
      <c r="F825" s="827"/>
      <c r="G825" s="827"/>
      <c r="H825" s="827"/>
      <c r="I825" s="1064"/>
    </row>
    <row r="826" spans="1:9">
      <c r="A826" s="827"/>
      <c r="B826" s="827"/>
      <c r="C826" s="827"/>
      <c r="D826" s="827"/>
      <c r="E826" s="827"/>
      <c r="F826" s="827"/>
      <c r="G826" s="827"/>
      <c r="H826" s="827"/>
      <c r="I826" s="1064"/>
    </row>
    <row r="827" spans="1:9">
      <c r="A827" s="827"/>
      <c r="B827" s="827"/>
      <c r="C827" s="827"/>
      <c r="D827" s="827"/>
      <c r="E827" s="827"/>
      <c r="F827" s="827"/>
      <c r="G827" s="827"/>
      <c r="H827" s="827"/>
      <c r="I827" s="1064"/>
    </row>
    <row r="828" spans="1:9">
      <c r="A828" s="827"/>
      <c r="B828" s="827"/>
      <c r="C828" s="827"/>
      <c r="D828" s="827"/>
      <c r="E828" s="827"/>
      <c r="F828" s="827"/>
      <c r="G828" s="827"/>
      <c r="H828" s="827"/>
      <c r="I828" s="1064"/>
    </row>
    <row r="829" spans="1:9">
      <c r="A829" s="827"/>
      <c r="B829" s="827"/>
      <c r="C829" s="827"/>
      <c r="D829" s="827"/>
      <c r="E829" s="827"/>
      <c r="F829" s="827"/>
      <c r="G829" s="827"/>
      <c r="H829" s="827"/>
      <c r="I829" s="1064"/>
    </row>
    <row r="830" spans="1:9">
      <c r="A830" s="827"/>
      <c r="B830" s="827"/>
      <c r="C830" s="827"/>
      <c r="D830" s="827"/>
      <c r="E830" s="827"/>
      <c r="F830" s="827"/>
      <c r="G830" s="827"/>
      <c r="H830" s="827"/>
      <c r="I830" s="1064"/>
    </row>
    <row r="831" spans="1:9">
      <c r="A831" s="827"/>
      <c r="B831" s="827"/>
      <c r="C831" s="827"/>
      <c r="D831" s="827"/>
      <c r="E831" s="827"/>
      <c r="F831" s="827"/>
      <c r="G831" s="827"/>
      <c r="H831" s="827"/>
      <c r="I831" s="1064"/>
    </row>
    <row r="832" spans="1:9">
      <c r="A832" s="827"/>
      <c r="B832" s="827"/>
      <c r="C832" s="827"/>
      <c r="D832" s="827"/>
      <c r="E832" s="827"/>
      <c r="F832" s="827"/>
      <c r="G832" s="827"/>
      <c r="H832" s="827"/>
      <c r="I832" s="1064"/>
    </row>
    <row r="833" spans="1:9">
      <c r="A833" s="827"/>
      <c r="B833" s="827"/>
      <c r="C833" s="827"/>
      <c r="D833" s="827"/>
      <c r="E833" s="827"/>
      <c r="F833" s="827"/>
      <c r="G833" s="827"/>
      <c r="H833" s="827"/>
      <c r="I833" s="1064"/>
    </row>
    <row r="834" spans="1:9">
      <c r="A834" s="827"/>
      <c r="B834" s="827"/>
      <c r="C834" s="827"/>
      <c r="D834" s="827"/>
      <c r="E834" s="827"/>
      <c r="F834" s="827"/>
      <c r="G834" s="827"/>
      <c r="H834" s="827"/>
      <c r="I834" s="1064"/>
    </row>
    <row r="835" spans="1:9">
      <c r="A835" s="827"/>
      <c r="B835" s="827"/>
      <c r="C835" s="827"/>
      <c r="D835" s="827"/>
      <c r="E835" s="827"/>
      <c r="F835" s="827"/>
      <c r="G835" s="827"/>
      <c r="H835" s="827"/>
      <c r="I835" s="1064"/>
    </row>
    <row r="836" spans="1:9">
      <c r="A836" s="827"/>
      <c r="B836" s="827"/>
      <c r="C836" s="827"/>
      <c r="D836" s="827"/>
      <c r="E836" s="827"/>
      <c r="F836" s="827"/>
      <c r="G836" s="827"/>
      <c r="H836" s="827"/>
      <c r="I836" s="1064"/>
    </row>
    <row r="837" spans="1:9">
      <c r="A837" s="827"/>
      <c r="B837" s="827"/>
      <c r="C837" s="827"/>
      <c r="D837" s="827"/>
      <c r="E837" s="827"/>
      <c r="F837" s="827"/>
      <c r="G837" s="827"/>
      <c r="H837" s="827"/>
      <c r="I837" s="1064"/>
    </row>
    <row r="838" spans="1:9">
      <c r="A838" s="827"/>
      <c r="B838" s="827"/>
      <c r="C838" s="827"/>
      <c r="D838" s="827"/>
      <c r="E838" s="827"/>
      <c r="F838" s="827"/>
      <c r="G838" s="827"/>
      <c r="H838" s="827"/>
      <c r="I838" s="1064"/>
    </row>
    <row r="839" spans="1:9">
      <c r="A839" s="827"/>
      <c r="B839" s="827"/>
      <c r="C839" s="827"/>
      <c r="D839" s="827"/>
      <c r="E839" s="827"/>
      <c r="F839" s="827"/>
      <c r="G839" s="827"/>
      <c r="H839" s="827"/>
      <c r="I839" s="1064"/>
    </row>
    <row r="840" spans="1:9">
      <c r="A840" s="827"/>
      <c r="B840" s="827"/>
      <c r="C840" s="827"/>
      <c r="D840" s="827"/>
      <c r="E840" s="827"/>
      <c r="F840" s="827"/>
      <c r="G840" s="827"/>
      <c r="H840" s="827"/>
      <c r="I840" s="1064"/>
    </row>
    <row r="841" spans="1:9">
      <c r="A841" s="827"/>
      <c r="B841" s="827"/>
      <c r="C841" s="827"/>
      <c r="D841" s="827"/>
      <c r="E841" s="827"/>
      <c r="F841" s="827"/>
      <c r="G841" s="827"/>
      <c r="H841" s="827"/>
      <c r="I841" s="1064"/>
    </row>
    <row r="842" spans="1:9">
      <c r="A842" s="827"/>
      <c r="B842" s="827"/>
      <c r="C842" s="827"/>
      <c r="D842" s="827"/>
      <c r="E842" s="827"/>
      <c r="F842" s="827"/>
      <c r="G842" s="827"/>
      <c r="H842" s="827"/>
      <c r="I842" s="1064"/>
    </row>
    <row r="843" spans="1:9">
      <c r="A843" s="827"/>
      <c r="B843" s="827"/>
      <c r="C843" s="827"/>
      <c r="D843" s="827"/>
      <c r="E843" s="827"/>
      <c r="F843" s="827"/>
      <c r="G843" s="827"/>
      <c r="H843" s="827"/>
      <c r="I843" s="1064"/>
    </row>
    <row r="844" spans="1:9">
      <c r="A844" s="827"/>
      <c r="B844" s="827"/>
      <c r="C844" s="827"/>
      <c r="D844" s="827"/>
      <c r="E844" s="827"/>
      <c r="F844" s="827"/>
      <c r="G844" s="827"/>
      <c r="H844" s="827"/>
      <c r="I844" s="1064"/>
    </row>
    <row r="845" spans="1:9">
      <c r="A845" s="827"/>
      <c r="B845" s="827"/>
      <c r="C845" s="827"/>
      <c r="D845" s="827"/>
      <c r="E845" s="827"/>
      <c r="F845" s="827"/>
      <c r="G845" s="827"/>
      <c r="H845" s="827"/>
      <c r="I845" s="1064"/>
    </row>
    <row r="846" spans="1:9">
      <c r="A846" s="827"/>
      <c r="B846" s="827"/>
      <c r="C846" s="827"/>
      <c r="D846" s="827"/>
      <c r="E846" s="827"/>
      <c r="F846" s="827"/>
      <c r="G846" s="827"/>
      <c r="H846" s="827"/>
      <c r="I846" s="1064"/>
    </row>
    <row r="847" spans="1:9">
      <c r="A847" s="827"/>
      <c r="B847" s="827"/>
      <c r="C847" s="827"/>
      <c r="D847" s="827"/>
      <c r="E847" s="827"/>
      <c r="F847" s="827"/>
      <c r="G847" s="827"/>
      <c r="H847" s="827"/>
      <c r="I847" s="1064"/>
    </row>
    <row r="848" spans="1:9">
      <c r="A848" s="827"/>
      <c r="B848" s="827"/>
      <c r="C848" s="827"/>
      <c r="D848" s="827"/>
      <c r="E848" s="827"/>
      <c r="F848" s="827"/>
      <c r="G848" s="827"/>
      <c r="H848" s="827"/>
      <c r="I848" s="1064"/>
    </row>
    <row r="849" spans="1:9">
      <c r="A849" s="827"/>
      <c r="B849" s="827"/>
      <c r="C849" s="827"/>
      <c r="D849" s="827"/>
      <c r="E849" s="827"/>
      <c r="F849" s="827"/>
      <c r="G849" s="827"/>
      <c r="H849" s="827"/>
      <c r="I849" s="1064"/>
    </row>
    <row r="850" spans="1:9">
      <c r="A850" s="827"/>
      <c r="B850" s="827"/>
      <c r="C850" s="827"/>
      <c r="D850" s="827"/>
      <c r="E850" s="827"/>
      <c r="F850" s="827"/>
      <c r="G850" s="827"/>
      <c r="H850" s="827"/>
      <c r="I850" s="1064"/>
    </row>
    <row r="851" spans="1:9">
      <c r="A851" s="827"/>
      <c r="B851" s="827"/>
      <c r="C851" s="827"/>
      <c r="D851" s="827"/>
      <c r="E851" s="827"/>
      <c r="F851" s="827"/>
      <c r="G851" s="827"/>
      <c r="H851" s="827"/>
      <c r="I851" s="1064"/>
    </row>
    <row r="852" spans="1:9">
      <c r="A852" s="827"/>
      <c r="B852" s="827"/>
      <c r="C852" s="827"/>
      <c r="D852" s="827"/>
      <c r="E852" s="827"/>
      <c r="F852" s="827"/>
      <c r="G852" s="827"/>
      <c r="H852" s="827"/>
      <c r="I852" s="1064"/>
    </row>
    <row r="853" spans="1:9">
      <c r="A853" s="827"/>
      <c r="B853" s="827"/>
      <c r="C853" s="827"/>
      <c r="D853" s="827"/>
      <c r="E853" s="827"/>
      <c r="F853" s="827"/>
      <c r="G853" s="827"/>
      <c r="H853" s="827"/>
      <c r="I853" s="1064"/>
    </row>
    <row r="854" spans="1:9">
      <c r="A854" s="827"/>
      <c r="B854" s="827"/>
      <c r="C854" s="827"/>
      <c r="D854" s="827"/>
      <c r="E854" s="827"/>
      <c r="F854" s="827"/>
      <c r="G854" s="827"/>
      <c r="H854" s="827"/>
      <c r="I854" s="1064"/>
    </row>
    <row r="855" spans="1:9">
      <c r="A855" s="827"/>
      <c r="B855" s="827"/>
      <c r="C855" s="827"/>
      <c r="D855" s="827"/>
      <c r="E855" s="827"/>
      <c r="F855" s="827"/>
      <c r="G855" s="827"/>
      <c r="H855" s="827"/>
      <c r="I855" s="1064"/>
    </row>
    <row r="856" spans="1:9">
      <c r="A856" s="827"/>
      <c r="B856" s="827"/>
      <c r="C856" s="827"/>
      <c r="D856" s="827"/>
      <c r="E856" s="827"/>
      <c r="F856" s="827"/>
      <c r="G856" s="827"/>
      <c r="H856" s="827"/>
      <c r="I856" s="1064"/>
    </row>
    <row r="857" spans="1:9">
      <c r="A857" s="827"/>
      <c r="B857" s="827"/>
      <c r="C857" s="827"/>
      <c r="D857" s="827"/>
      <c r="E857" s="827"/>
      <c r="F857" s="827"/>
      <c r="G857" s="827"/>
      <c r="H857" s="827"/>
      <c r="I857" s="1064"/>
    </row>
    <row r="858" spans="1:9">
      <c r="A858" s="827"/>
      <c r="B858" s="827"/>
      <c r="C858" s="827"/>
      <c r="D858" s="827"/>
      <c r="E858" s="827"/>
      <c r="F858" s="827"/>
      <c r="G858" s="827"/>
      <c r="H858" s="827"/>
      <c r="I858" s="1064"/>
    </row>
    <row r="859" spans="1:9">
      <c r="A859" s="827"/>
      <c r="B859" s="827"/>
      <c r="C859" s="827"/>
      <c r="D859" s="827"/>
      <c r="E859" s="827"/>
      <c r="F859" s="827"/>
      <c r="G859" s="827"/>
      <c r="H859" s="827"/>
      <c r="I859" s="1064"/>
    </row>
    <row r="860" spans="1:9">
      <c r="A860" s="827"/>
      <c r="B860" s="827"/>
      <c r="C860" s="827"/>
      <c r="D860" s="827"/>
      <c r="E860" s="827"/>
      <c r="F860" s="827"/>
      <c r="G860" s="827"/>
      <c r="H860" s="827"/>
      <c r="I860" s="1064"/>
    </row>
    <row r="861" spans="1:9">
      <c r="A861" s="827"/>
      <c r="B861" s="827"/>
      <c r="C861" s="827"/>
      <c r="D861" s="827"/>
      <c r="E861" s="827"/>
      <c r="F861" s="827"/>
      <c r="G861" s="827"/>
      <c r="H861" s="827"/>
      <c r="I861" s="1064"/>
    </row>
    <row r="862" spans="1:9">
      <c r="A862" s="827"/>
      <c r="B862" s="827"/>
      <c r="C862" s="827"/>
      <c r="D862" s="827"/>
      <c r="E862" s="827"/>
      <c r="F862" s="827"/>
      <c r="G862" s="827"/>
      <c r="H862" s="827"/>
      <c r="I862" s="1064"/>
    </row>
    <row r="863" spans="1:9">
      <c r="A863" s="827"/>
      <c r="B863" s="827"/>
      <c r="C863" s="827"/>
      <c r="D863" s="827"/>
      <c r="E863" s="827"/>
      <c r="F863" s="827"/>
      <c r="G863" s="827"/>
      <c r="H863" s="827"/>
      <c r="I863" s="1064"/>
    </row>
    <row r="864" spans="1:9">
      <c r="A864" s="827"/>
      <c r="B864" s="827"/>
      <c r="C864" s="827"/>
      <c r="D864" s="827"/>
      <c r="E864" s="827"/>
      <c r="F864" s="827"/>
      <c r="G864" s="827"/>
      <c r="H864" s="827"/>
      <c r="I864" s="1064"/>
    </row>
    <row r="865" spans="1:9">
      <c r="A865" s="827"/>
      <c r="B865" s="827"/>
      <c r="C865" s="827"/>
      <c r="D865" s="827"/>
      <c r="E865" s="827"/>
      <c r="F865" s="827"/>
      <c r="G865" s="827"/>
      <c r="H865" s="827"/>
      <c r="I865" s="1064"/>
    </row>
    <row r="866" spans="1:9">
      <c r="A866" s="827"/>
      <c r="B866" s="827"/>
      <c r="C866" s="827"/>
      <c r="D866" s="827"/>
      <c r="E866" s="827"/>
      <c r="F866" s="827"/>
      <c r="G866" s="827"/>
      <c r="H866" s="827"/>
      <c r="I866" s="1064"/>
    </row>
    <row r="867" spans="1:9">
      <c r="A867" s="827"/>
      <c r="B867" s="827"/>
      <c r="C867" s="827"/>
      <c r="D867" s="827"/>
      <c r="E867" s="827"/>
      <c r="F867" s="827"/>
      <c r="G867" s="827"/>
      <c r="H867" s="827"/>
      <c r="I867" s="1064"/>
    </row>
    <row r="868" spans="1:9">
      <c r="A868" s="827"/>
      <c r="B868" s="827"/>
      <c r="C868" s="827"/>
      <c r="D868" s="827"/>
      <c r="E868" s="827"/>
      <c r="F868" s="827"/>
      <c r="G868" s="827"/>
      <c r="H868" s="827"/>
      <c r="I868" s="1064"/>
    </row>
    <row r="869" spans="1:9">
      <c r="A869" s="827"/>
      <c r="B869" s="827"/>
      <c r="C869" s="827"/>
      <c r="D869" s="827"/>
      <c r="E869" s="827"/>
      <c r="F869" s="827"/>
      <c r="G869" s="827"/>
      <c r="H869" s="827"/>
      <c r="I869" s="1064"/>
    </row>
    <row r="870" spans="1:9">
      <c r="A870" s="827"/>
      <c r="B870" s="827"/>
      <c r="C870" s="827"/>
      <c r="D870" s="827"/>
      <c r="E870" s="827"/>
      <c r="F870" s="827"/>
      <c r="G870" s="827"/>
      <c r="H870" s="827"/>
      <c r="I870" s="1064"/>
    </row>
    <row r="871" spans="1:9">
      <c r="A871" s="827"/>
      <c r="B871" s="827"/>
      <c r="C871" s="827"/>
      <c r="D871" s="827"/>
      <c r="E871" s="827"/>
      <c r="F871" s="827"/>
      <c r="G871" s="827"/>
      <c r="H871" s="827"/>
      <c r="I871" s="1064"/>
    </row>
    <row r="872" spans="1:9">
      <c r="A872" s="827"/>
      <c r="B872" s="827"/>
      <c r="C872" s="827"/>
      <c r="D872" s="827"/>
      <c r="E872" s="827"/>
      <c r="F872" s="827"/>
      <c r="G872" s="827"/>
      <c r="H872" s="827"/>
      <c r="I872" s="1064"/>
    </row>
    <row r="873" spans="1:9">
      <c r="A873" s="827"/>
      <c r="B873" s="827"/>
      <c r="C873" s="827"/>
      <c r="D873" s="827"/>
      <c r="E873" s="827"/>
      <c r="F873" s="827"/>
      <c r="G873" s="827"/>
      <c r="H873" s="827"/>
      <c r="I873" s="1064"/>
    </row>
    <row r="874" spans="1:9">
      <c r="A874" s="827"/>
      <c r="B874" s="827"/>
      <c r="C874" s="827"/>
      <c r="D874" s="827"/>
      <c r="E874" s="827"/>
      <c r="F874" s="827"/>
      <c r="G874" s="827"/>
      <c r="H874" s="827"/>
      <c r="I874" s="1064"/>
    </row>
    <row r="875" spans="1:9">
      <c r="A875" s="827"/>
      <c r="B875" s="827"/>
      <c r="C875" s="827"/>
      <c r="D875" s="827"/>
      <c r="E875" s="827"/>
      <c r="F875" s="827"/>
      <c r="G875" s="827"/>
      <c r="H875" s="827"/>
      <c r="I875" s="1064"/>
    </row>
    <row r="876" spans="1:9">
      <c r="A876" s="827"/>
      <c r="B876" s="827"/>
      <c r="C876" s="827"/>
      <c r="D876" s="827"/>
      <c r="E876" s="827"/>
      <c r="F876" s="827"/>
      <c r="G876" s="827"/>
      <c r="H876" s="827"/>
      <c r="I876" s="1064"/>
    </row>
    <row r="877" spans="1:9">
      <c r="A877" s="827"/>
      <c r="B877" s="827"/>
      <c r="C877" s="827"/>
      <c r="D877" s="827"/>
      <c r="E877" s="827"/>
      <c r="F877" s="827"/>
      <c r="G877" s="827"/>
      <c r="H877" s="827"/>
      <c r="I877" s="1064"/>
    </row>
    <row r="878" spans="1:9">
      <c r="A878" s="827"/>
      <c r="B878" s="827"/>
      <c r="C878" s="827"/>
      <c r="D878" s="827"/>
      <c r="E878" s="827"/>
      <c r="F878" s="827"/>
      <c r="G878" s="827"/>
      <c r="H878" s="827"/>
      <c r="I878" s="1064"/>
    </row>
    <row r="879" spans="1:9">
      <c r="A879" s="827"/>
      <c r="B879" s="827"/>
      <c r="C879" s="827"/>
      <c r="D879" s="827"/>
      <c r="E879" s="827"/>
      <c r="F879" s="827"/>
      <c r="G879" s="827"/>
      <c r="H879" s="827"/>
      <c r="I879" s="1064"/>
    </row>
    <row r="880" spans="1:9">
      <c r="A880" s="827"/>
      <c r="B880" s="827"/>
      <c r="C880" s="827"/>
      <c r="D880" s="827"/>
      <c r="E880" s="827"/>
      <c r="F880" s="827"/>
      <c r="G880" s="827"/>
      <c r="H880" s="827"/>
      <c r="I880" s="1064"/>
    </row>
    <row r="881" spans="1:9">
      <c r="A881" s="827"/>
      <c r="B881" s="827"/>
      <c r="C881" s="827"/>
      <c r="D881" s="827"/>
      <c r="E881" s="827"/>
      <c r="F881" s="827"/>
      <c r="G881" s="827"/>
      <c r="H881" s="827"/>
      <c r="I881" s="1064"/>
    </row>
    <row r="882" spans="1:9">
      <c r="A882" s="827"/>
      <c r="B882" s="827"/>
      <c r="C882" s="827"/>
      <c r="D882" s="827"/>
      <c r="E882" s="827"/>
      <c r="F882" s="827"/>
      <c r="G882" s="827"/>
      <c r="H882" s="827"/>
      <c r="I882" s="1064"/>
    </row>
    <row r="883" spans="1:9">
      <c r="A883" s="827"/>
      <c r="B883" s="827"/>
      <c r="C883" s="827"/>
      <c r="D883" s="827"/>
      <c r="E883" s="827"/>
      <c r="F883" s="827"/>
      <c r="G883" s="827"/>
      <c r="H883" s="827"/>
      <c r="I883" s="1064"/>
    </row>
    <row r="884" spans="1:9">
      <c r="A884" s="827"/>
      <c r="B884" s="827"/>
      <c r="C884" s="827"/>
      <c r="D884" s="827"/>
      <c r="E884" s="827"/>
      <c r="F884" s="827"/>
      <c r="G884" s="827"/>
      <c r="H884" s="827"/>
      <c r="I884" s="1064"/>
    </row>
    <row r="885" spans="1:9">
      <c r="A885" s="827"/>
      <c r="B885" s="827"/>
      <c r="C885" s="827"/>
      <c r="D885" s="827"/>
      <c r="E885" s="827"/>
      <c r="F885" s="827"/>
      <c r="G885" s="827"/>
      <c r="H885" s="827"/>
      <c r="I885" s="1064"/>
    </row>
    <row r="886" spans="1:9">
      <c r="A886" s="827"/>
      <c r="B886" s="827"/>
      <c r="C886" s="827"/>
      <c r="D886" s="827"/>
      <c r="E886" s="827"/>
      <c r="F886" s="827"/>
      <c r="G886" s="827"/>
      <c r="H886" s="827"/>
      <c r="I886" s="1064"/>
    </row>
    <row r="887" spans="1:9">
      <c r="A887" s="827"/>
      <c r="B887" s="827"/>
      <c r="C887" s="827"/>
      <c r="D887" s="827"/>
      <c r="E887" s="827"/>
      <c r="F887" s="827"/>
      <c r="G887" s="827"/>
      <c r="H887" s="827"/>
      <c r="I887" s="1064"/>
    </row>
    <row r="888" spans="1:9">
      <c r="A888" s="827"/>
      <c r="B888" s="827"/>
      <c r="C888" s="827"/>
      <c r="D888" s="827"/>
      <c r="E888" s="827"/>
      <c r="F888" s="827"/>
      <c r="G888" s="827"/>
      <c r="H888" s="827"/>
      <c r="I888" s="1064"/>
    </row>
    <row r="889" spans="1:9">
      <c r="A889" s="827"/>
      <c r="B889" s="827"/>
      <c r="C889" s="827"/>
      <c r="D889" s="827"/>
      <c r="E889" s="827"/>
      <c r="F889" s="827"/>
      <c r="G889" s="827"/>
      <c r="H889" s="827"/>
      <c r="I889" s="1064"/>
    </row>
    <row r="890" spans="1:9">
      <c r="A890" s="827"/>
      <c r="B890" s="827"/>
      <c r="C890" s="827"/>
      <c r="D890" s="827"/>
      <c r="E890" s="827"/>
      <c r="F890" s="827"/>
      <c r="G890" s="827"/>
      <c r="H890" s="827"/>
      <c r="I890" s="1064"/>
    </row>
    <row r="891" spans="1:9">
      <c r="A891" s="827"/>
      <c r="B891" s="827"/>
      <c r="C891" s="827"/>
      <c r="D891" s="827"/>
      <c r="E891" s="827"/>
      <c r="F891" s="827"/>
      <c r="G891" s="827"/>
      <c r="H891" s="827"/>
      <c r="I891" s="1064"/>
    </row>
    <row r="892" spans="1:9">
      <c r="A892" s="827"/>
      <c r="B892" s="827"/>
      <c r="C892" s="827"/>
      <c r="D892" s="827"/>
      <c r="E892" s="827"/>
      <c r="F892" s="827"/>
      <c r="G892" s="827"/>
      <c r="H892" s="827"/>
      <c r="I892" s="1064"/>
    </row>
    <row r="893" spans="1:9">
      <c r="A893" s="827"/>
      <c r="B893" s="827"/>
      <c r="C893" s="827"/>
      <c r="D893" s="827"/>
      <c r="E893" s="827"/>
      <c r="F893" s="827"/>
      <c r="G893" s="827"/>
      <c r="H893" s="827"/>
      <c r="I893" s="1064"/>
    </row>
    <row r="894" spans="1:9">
      <c r="A894" s="827"/>
      <c r="B894" s="827"/>
      <c r="C894" s="827"/>
      <c r="D894" s="827"/>
      <c r="E894" s="827"/>
      <c r="F894" s="827"/>
      <c r="G894" s="827"/>
      <c r="H894" s="827"/>
      <c r="I894" s="1064"/>
    </row>
    <row r="895" spans="1:9">
      <c r="A895" s="827"/>
      <c r="B895" s="827"/>
      <c r="C895" s="827"/>
      <c r="D895" s="827"/>
      <c r="E895" s="827"/>
      <c r="F895" s="827"/>
      <c r="G895" s="827"/>
      <c r="H895" s="827"/>
      <c r="I895" s="1064"/>
    </row>
    <row r="896" spans="1:9">
      <c r="A896" s="827"/>
      <c r="B896" s="827"/>
      <c r="C896" s="827"/>
      <c r="D896" s="827"/>
      <c r="E896" s="827"/>
      <c r="F896" s="827"/>
      <c r="G896" s="827"/>
      <c r="H896" s="827"/>
      <c r="I896" s="1064"/>
    </row>
    <row r="897" spans="1:9">
      <c r="A897" s="827"/>
      <c r="B897" s="827"/>
      <c r="C897" s="827"/>
      <c r="D897" s="827"/>
      <c r="E897" s="827"/>
      <c r="F897" s="827"/>
      <c r="G897" s="827"/>
      <c r="H897" s="827"/>
      <c r="I897" s="1064"/>
    </row>
    <row r="898" spans="1:9">
      <c r="A898" s="827"/>
      <c r="B898" s="827"/>
      <c r="C898" s="827"/>
      <c r="D898" s="827"/>
      <c r="E898" s="827"/>
      <c r="F898" s="827"/>
      <c r="G898" s="827"/>
      <c r="H898" s="827"/>
      <c r="I898" s="1064"/>
    </row>
    <row r="899" spans="1:9">
      <c r="A899" s="827"/>
      <c r="B899" s="827"/>
      <c r="C899" s="827"/>
      <c r="D899" s="827"/>
      <c r="E899" s="827"/>
      <c r="F899" s="827"/>
      <c r="G899" s="827"/>
      <c r="H899" s="827"/>
      <c r="I899" s="1064"/>
    </row>
    <row r="900" spans="1:9">
      <c r="A900" s="827"/>
      <c r="B900" s="827"/>
      <c r="C900" s="827"/>
      <c r="D900" s="827"/>
      <c r="E900" s="827"/>
      <c r="F900" s="827"/>
      <c r="G900" s="827"/>
      <c r="H900" s="827"/>
      <c r="I900" s="1064"/>
    </row>
    <row r="901" spans="1:9">
      <c r="A901" s="827"/>
      <c r="B901" s="827"/>
      <c r="C901" s="827"/>
      <c r="D901" s="827"/>
      <c r="E901" s="827"/>
      <c r="F901" s="827"/>
      <c r="G901" s="827"/>
      <c r="H901" s="827"/>
      <c r="I901" s="1064"/>
    </row>
    <row r="902" spans="1:9">
      <c r="A902" s="827"/>
      <c r="B902" s="827"/>
      <c r="C902" s="827"/>
      <c r="D902" s="827"/>
      <c r="E902" s="827"/>
      <c r="F902" s="827"/>
      <c r="G902" s="827"/>
      <c r="H902" s="827"/>
      <c r="I902" s="1064"/>
    </row>
    <row r="903" spans="1:9">
      <c r="A903" s="827"/>
      <c r="B903" s="827"/>
      <c r="C903" s="827"/>
      <c r="D903" s="827"/>
      <c r="E903" s="827"/>
      <c r="F903" s="827"/>
      <c r="G903" s="827"/>
      <c r="H903" s="827"/>
      <c r="I903" s="1064"/>
    </row>
    <row r="904" spans="1:9">
      <c r="A904" s="827"/>
      <c r="B904" s="827"/>
      <c r="C904" s="827"/>
      <c r="D904" s="827"/>
      <c r="E904" s="827"/>
      <c r="F904" s="827"/>
      <c r="G904" s="827"/>
      <c r="H904" s="827"/>
      <c r="I904" s="1064"/>
    </row>
    <row r="905" spans="1:9">
      <c r="A905" s="827"/>
      <c r="B905" s="827"/>
      <c r="C905" s="827"/>
      <c r="D905" s="827"/>
      <c r="E905" s="827"/>
      <c r="F905" s="827"/>
      <c r="G905" s="827"/>
      <c r="H905" s="827"/>
      <c r="I905" s="1064"/>
    </row>
    <row r="906" spans="1:9">
      <c r="A906" s="827"/>
      <c r="B906" s="827"/>
      <c r="C906" s="827"/>
      <c r="D906" s="827"/>
      <c r="E906" s="827"/>
      <c r="F906" s="827"/>
      <c r="G906" s="827"/>
      <c r="H906" s="827"/>
      <c r="I906" s="1064"/>
    </row>
    <row r="907" spans="1:9">
      <c r="A907" s="827"/>
      <c r="B907" s="827"/>
      <c r="C907" s="827"/>
      <c r="D907" s="827"/>
      <c r="E907" s="827"/>
      <c r="F907" s="827"/>
      <c r="G907" s="827"/>
      <c r="H907" s="827"/>
      <c r="I907" s="1064"/>
    </row>
    <row r="908" spans="1:9">
      <c r="A908" s="827"/>
      <c r="B908" s="827"/>
      <c r="C908" s="827"/>
      <c r="D908" s="827"/>
      <c r="E908" s="827"/>
      <c r="F908" s="827"/>
      <c r="G908" s="827"/>
      <c r="H908" s="827"/>
      <c r="I908" s="1064"/>
    </row>
    <row r="909" spans="1:9">
      <c r="A909" s="827"/>
      <c r="B909" s="827"/>
      <c r="C909" s="827"/>
      <c r="D909" s="827"/>
      <c r="E909" s="827"/>
      <c r="F909" s="827"/>
      <c r="G909" s="827"/>
      <c r="H909" s="827"/>
      <c r="I909" s="1064"/>
    </row>
    <row r="910" spans="1:9">
      <c r="A910" s="827"/>
      <c r="B910" s="827"/>
      <c r="C910" s="827"/>
      <c r="D910" s="827"/>
      <c r="E910" s="827"/>
      <c r="F910" s="827"/>
      <c r="G910" s="827"/>
      <c r="H910" s="827"/>
      <c r="I910" s="1064"/>
    </row>
    <row r="911" spans="1:9">
      <c r="A911" s="827"/>
      <c r="B911" s="827"/>
      <c r="C911" s="827"/>
      <c r="D911" s="827"/>
      <c r="E911" s="827"/>
      <c r="F911" s="827"/>
      <c r="G911" s="827"/>
      <c r="H911" s="827"/>
      <c r="I911" s="1064"/>
    </row>
    <row r="912" spans="1:9">
      <c r="A912" s="827"/>
      <c r="B912" s="827"/>
      <c r="C912" s="827"/>
      <c r="D912" s="827"/>
      <c r="E912" s="827"/>
      <c r="F912" s="827"/>
      <c r="G912" s="827"/>
      <c r="H912" s="827"/>
      <c r="I912" s="1064"/>
    </row>
    <row r="913" spans="1:9">
      <c r="A913" s="827"/>
      <c r="B913" s="827"/>
      <c r="C913" s="827"/>
      <c r="D913" s="827"/>
      <c r="E913" s="827"/>
      <c r="F913" s="827"/>
      <c r="G913" s="827"/>
      <c r="H913" s="827"/>
      <c r="I913" s="1064"/>
    </row>
    <row r="914" spans="1:9">
      <c r="A914" s="827"/>
      <c r="B914" s="827"/>
      <c r="C914" s="827"/>
      <c r="D914" s="827"/>
      <c r="E914" s="827"/>
      <c r="F914" s="827"/>
      <c r="G914" s="827"/>
      <c r="H914" s="827"/>
      <c r="I914" s="1064"/>
    </row>
    <row r="915" spans="1:9">
      <c r="A915" s="827"/>
      <c r="B915" s="827"/>
      <c r="C915" s="827"/>
      <c r="D915" s="827"/>
      <c r="E915" s="827"/>
      <c r="F915" s="827"/>
      <c r="G915" s="827"/>
      <c r="H915" s="827"/>
      <c r="I915" s="1064"/>
    </row>
    <row r="916" spans="1:9">
      <c r="A916" s="827"/>
      <c r="B916" s="827"/>
      <c r="C916" s="827"/>
      <c r="D916" s="827"/>
      <c r="E916" s="827"/>
      <c r="F916" s="827"/>
      <c r="G916" s="827"/>
      <c r="H916" s="827"/>
      <c r="I916" s="1064"/>
    </row>
    <row r="917" spans="1:9">
      <c r="A917" s="827"/>
      <c r="B917" s="827"/>
      <c r="C917" s="827"/>
      <c r="D917" s="827"/>
      <c r="E917" s="827"/>
      <c r="F917" s="827"/>
      <c r="G917" s="827"/>
      <c r="H917" s="827"/>
      <c r="I917" s="1064"/>
    </row>
    <row r="918" spans="1:9">
      <c r="A918" s="827"/>
      <c r="B918" s="827"/>
      <c r="C918" s="827"/>
      <c r="D918" s="827"/>
      <c r="E918" s="827"/>
      <c r="F918" s="827"/>
      <c r="G918" s="827"/>
      <c r="H918" s="827"/>
      <c r="I918" s="1064"/>
    </row>
    <row r="919" spans="1:9">
      <c r="A919" s="827"/>
      <c r="B919" s="827"/>
      <c r="C919" s="827"/>
      <c r="D919" s="827"/>
      <c r="E919" s="827"/>
      <c r="F919" s="827"/>
      <c r="G919" s="827"/>
      <c r="H919" s="827"/>
      <c r="I919" s="1064"/>
    </row>
    <row r="920" spans="1:9">
      <c r="A920" s="827"/>
      <c r="B920" s="827"/>
      <c r="C920" s="827"/>
      <c r="D920" s="827"/>
      <c r="E920" s="827"/>
      <c r="F920" s="827"/>
      <c r="G920" s="827"/>
      <c r="H920" s="827"/>
      <c r="I920" s="1064"/>
    </row>
    <row r="921" spans="1:9">
      <c r="A921" s="827"/>
      <c r="B921" s="827"/>
      <c r="C921" s="827"/>
      <c r="D921" s="827"/>
      <c r="E921" s="827"/>
      <c r="F921" s="827"/>
      <c r="G921" s="827"/>
      <c r="H921" s="827"/>
      <c r="I921" s="1064"/>
    </row>
    <row r="922" spans="1:9">
      <c r="A922" s="827"/>
      <c r="B922" s="827"/>
      <c r="C922" s="827"/>
      <c r="D922" s="827"/>
      <c r="E922" s="827"/>
      <c r="F922" s="827"/>
      <c r="G922" s="827"/>
      <c r="H922" s="827"/>
      <c r="I922" s="1064"/>
    </row>
    <row r="923" spans="1:9">
      <c r="A923" s="827"/>
      <c r="B923" s="827"/>
      <c r="C923" s="827"/>
      <c r="D923" s="827"/>
      <c r="E923" s="827"/>
      <c r="F923" s="827"/>
      <c r="G923" s="827"/>
      <c r="H923" s="827"/>
      <c r="I923" s="1064"/>
    </row>
    <row r="924" spans="1:9">
      <c r="A924" s="827"/>
      <c r="B924" s="827"/>
      <c r="C924" s="827"/>
      <c r="D924" s="827"/>
      <c r="E924" s="827"/>
      <c r="F924" s="827"/>
      <c r="G924" s="827"/>
      <c r="H924" s="827"/>
      <c r="I924" s="1064"/>
    </row>
    <row r="925" spans="1:9">
      <c r="A925" s="827"/>
      <c r="B925" s="827"/>
      <c r="C925" s="827"/>
      <c r="D925" s="827"/>
      <c r="E925" s="827"/>
      <c r="F925" s="827"/>
      <c r="G925" s="827"/>
      <c r="H925" s="827"/>
      <c r="I925" s="1064"/>
    </row>
    <row r="926" spans="1:9">
      <c r="A926" s="827"/>
      <c r="B926" s="827"/>
      <c r="C926" s="827"/>
      <c r="D926" s="827"/>
      <c r="E926" s="827"/>
      <c r="F926" s="827"/>
      <c r="G926" s="827"/>
      <c r="H926" s="827"/>
      <c r="I926" s="1064"/>
    </row>
    <row r="927" spans="1:9">
      <c r="A927" s="827"/>
      <c r="B927" s="827"/>
      <c r="C927" s="827"/>
      <c r="D927" s="827"/>
      <c r="E927" s="827"/>
      <c r="F927" s="827"/>
      <c r="G927" s="827"/>
      <c r="H927" s="827"/>
      <c r="I927" s="1064"/>
    </row>
    <row r="928" spans="1:9">
      <c r="A928" s="827"/>
      <c r="B928" s="827"/>
      <c r="C928" s="827"/>
      <c r="D928" s="827"/>
      <c r="E928" s="827"/>
      <c r="F928" s="827"/>
      <c r="G928" s="827"/>
      <c r="H928" s="827"/>
      <c r="I928" s="1064"/>
    </row>
    <row r="929" spans="1:9">
      <c r="A929" s="827"/>
      <c r="B929" s="827"/>
      <c r="C929" s="827"/>
      <c r="D929" s="827"/>
      <c r="E929" s="827"/>
      <c r="F929" s="827"/>
      <c r="G929" s="827"/>
      <c r="H929" s="827"/>
      <c r="I929" s="1064"/>
    </row>
    <row r="930" spans="1:9">
      <c r="A930" s="827"/>
      <c r="B930" s="827"/>
      <c r="C930" s="827"/>
      <c r="D930" s="827"/>
      <c r="E930" s="827"/>
      <c r="F930" s="827"/>
      <c r="G930" s="827"/>
      <c r="H930" s="827"/>
      <c r="I930" s="1064"/>
    </row>
    <row r="931" spans="1:9">
      <c r="A931" s="827"/>
      <c r="B931" s="827"/>
      <c r="C931" s="827"/>
      <c r="D931" s="827"/>
      <c r="E931" s="827"/>
      <c r="F931" s="827"/>
      <c r="G931" s="827"/>
      <c r="H931" s="827"/>
      <c r="I931" s="1064"/>
    </row>
    <row r="932" spans="1:9">
      <c r="A932" s="827"/>
      <c r="B932" s="827"/>
      <c r="C932" s="827"/>
      <c r="D932" s="827"/>
      <c r="E932" s="827"/>
      <c r="F932" s="827"/>
      <c r="G932" s="827"/>
      <c r="H932" s="827"/>
      <c r="I932" s="1064"/>
    </row>
    <row r="933" spans="1:9">
      <c r="A933" s="827"/>
      <c r="B933" s="827"/>
      <c r="C933" s="827"/>
      <c r="D933" s="827"/>
      <c r="E933" s="827"/>
      <c r="F933" s="827"/>
      <c r="G933" s="827"/>
      <c r="H933" s="827"/>
      <c r="I933" s="1064"/>
    </row>
    <row r="934" spans="1:9">
      <c r="A934" s="827"/>
      <c r="B934" s="827"/>
      <c r="C934" s="827"/>
      <c r="D934" s="827"/>
      <c r="E934" s="827"/>
      <c r="F934" s="827"/>
      <c r="G934" s="827"/>
      <c r="H934" s="827"/>
      <c r="I934" s="1064"/>
    </row>
    <row r="935" spans="1:9">
      <c r="A935" s="827"/>
      <c r="B935" s="827"/>
      <c r="C935" s="827"/>
      <c r="D935" s="827"/>
      <c r="E935" s="827"/>
      <c r="F935" s="827"/>
      <c r="G935" s="827"/>
      <c r="H935" s="827"/>
      <c r="I935" s="1064"/>
    </row>
    <row r="936" spans="1:9">
      <c r="A936" s="827"/>
      <c r="B936" s="827"/>
      <c r="C936" s="827"/>
      <c r="D936" s="827"/>
      <c r="E936" s="827"/>
      <c r="F936" s="827"/>
      <c r="G936" s="827"/>
      <c r="H936" s="827"/>
      <c r="I936" s="1064"/>
    </row>
    <row r="937" spans="1:9">
      <c r="A937" s="827"/>
      <c r="B937" s="827"/>
      <c r="C937" s="827"/>
      <c r="D937" s="827"/>
      <c r="E937" s="827"/>
      <c r="F937" s="827"/>
      <c r="G937" s="827"/>
      <c r="H937" s="827"/>
      <c r="I937" s="1064"/>
    </row>
    <row r="938" spans="1:9">
      <c r="A938" s="827"/>
      <c r="B938" s="827"/>
      <c r="C938" s="827"/>
      <c r="D938" s="827"/>
      <c r="E938" s="827"/>
      <c r="F938" s="827"/>
      <c r="G938" s="827"/>
      <c r="H938" s="827"/>
      <c r="I938" s="1064"/>
    </row>
    <row r="939" spans="1:9">
      <c r="A939" s="827"/>
      <c r="B939" s="827"/>
      <c r="C939" s="827"/>
      <c r="D939" s="827"/>
      <c r="E939" s="827"/>
      <c r="F939" s="827"/>
      <c r="G939" s="827"/>
      <c r="H939" s="827"/>
      <c r="I939" s="1064"/>
    </row>
    <row r="940" spans="1:9">
      <c r="A940" s="827"/>
      <c r="B940" s="827"/>
      <c r="C940" s="827"/>
      <c r="D940" s="827"/>
      <c r="E940" s="827"/>
      <c r="F940" s="827"/>
      <c r="G940" s="827"/>
      <c r="H940" s="827"/>
      <c r="I940" s="1064"/>
    </row>
    <row r="941" spans="1:9">
      <c r="A941" s="827"/>
      <c r="B941" s="827"/>
      <c r="C941" s="827"/>
      <c r="D941" s="827"/>
      <c r="E941" s="827"/>
      <c r="F941" s="827"/>
      <c r="G941" s="827"/>
      <c r="H941" s="827"/>
      <c r="I941" s="1064"/>
    </row>
    <row r="942" spans="1:9">
      <c r="A942" s="827"/>
      <c r="B942" s="827"/>
      <c r="C942" s="827"/>
      <c r="D942" s="827"/>
      <c r="E942" s="827"/>
      <c r="F942" s="827"/>
      <c r="G942" s="827"/>
      <c r="H942" s="827"/>
      <c r="I942" s="1064"/>
    </row>
    <row r="943" spans="1:9">
      <c r="A943" s="827"/>
      <c r="B943" s="827"/>
      <c r="C943" s="827"/>
      <c r="D943" s="827"/>
      <c r="E943" s="827"/>
      <c r="F943" s="827"/>
      <c r="G943" s="827"/>
      <c r="H943" s="827"/>
      <c r="I943" s="1064"/>
    </row>
    <row r="944" spans="1:9">
      <c r="A944" s="827"/>
      <c r="B944" s="827"/>
      <c r="C944" s="827"/>
      <c r="D944" s="827"/>
      <c r="E944" s="827"/>
      <c r="F944" s="827"/>
      <c r="G944" s="827"/>
      <c r="H944" s="827"/>
      <c r="I944" s="1064"/>
    </row>
    <row r="945" spans="1:9">
      <c r="A945" s="827"/>
      <c r="B945" s="827"/>
      <c r="C945" s="827"/>
      <c r="D945" s="827"/>
      <c r="E945" s="827"/>
      <c r="F945" s="827"/>
      <c r="G945" s="827"/>
      <c r="H945" s="827"/>
      <c r="I945" s="1064"/>
    </row>
    <row r="946" spans="1:9">
      <c r="A946" s="827"/>
      <c r="B946" s="827"/>
      <c r="C946" s="827"/>
      <c r="D946" s="827"/>
      <c r="E946" s="827"/>
      <c r="F946" s="827"/>
      <c r="G946" s="827"/>
      <c r="H946" s="827"/>
      <c r="I946" s="1064"/>
    </row>
    <row r="947" spans="1:9">
      <c r="A947" s="827"/>
      <c r="B947" s="827"/>
      <c r="C947" s="827"/>
      <c r="D947" s="827"/>
      <c r="E947" s="827"/>
      <c r="F947" s="827"/>
      <c r="G947" s="827"/>
      <c r="H947" s="827"/>
      <c r="I947" s="1064"/>
    </row>
  </sheetData>
  <mergeCells count="11">
    <mergeCell ref="G6:G7"/>
    <mergeCell ref="H6:H7"/>
    <mergeCell ref="A3:H3"/>
    <mergeCell ref="A5:A7"/>
    <mergeCell ref="B5:B7"/>
    <mergeCell ref="C5:D5"/>
    <mergeCell ref="E5:H5"/>
    <mergeCell ref="C6:C7"/>
    <mergeCell ref="D6:D7"/>
    <mergeCell ref="E6:E7"/>
    <mergeCell ref="F6:F7"/>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2.xml><?xml version="1.0" encoding="utf-8"?>
<worksheet xmlns="http://schemas.openxmlformats.org/spreadsheetml/2006/main" xmlns:r="http://schemas.openxmlformats.org/officeDocument/2006/relationships">
  <dimension ref="A1:O28"/>
  <sheetViews>
    <sheetView workbookViewId="0"/>
  </sheetViews>
  <sheetFormatPr defaultRowHeight="12.75"/>
  <cols>
    <col min="1" max="1" width="22.5703125" style="1124" customWidth="1"/>
    <col min="2" max="4" width="9.140625" style="1124"/>
    <col min="5" max="5" width="9.28515625" style="1124" customWidth="1"/>
    <col min="6" max="256" width="9.140625" style="1124"/>
    <col min="257" max="257" width="22.5703125" style="1124" customWidth="1"/>
    <col min="258" max="260" width="9.140625" style="1124"/>
    <col min="261" max="261" width="9.28515625" style="1124" customWidth="1"/>
    <col min="262" max="512" width="9.140625" style="1124"/>
    <col min="513" max="513" width="22.5703125" style="1124" customWidth="1"/>
    <col min="514" max="516" width="9.140625" style="1124"/>
    <col min="517" max="517" width="9.28515625" style="1124" customWidth="1"/>
    <col min="518" max="768" width="9.140625" style="1124"/>
    <col min="769" max="769" width="22.5703125" style="1124" customWidth="1"/>
    <col min="770" max="772" width="9.140625" style="1124"/>
    <col min="773" max="773" width="9.28515625" style="1124" customWidth="1"/>
    <col min="774" max="1024" width="9.140625" style="1124"/>
    <col min="1025" max="1025" width="22.5703125" style="1124" customWidth="1"/>
    <col min="1026" max="1028" width="9.140625" style="1124"/>
    <col min="1029" max="1029" width="9.28515625" style="1124" customWidth="1"/>
    <col min="1030" max="1280" width="9.140625" style="1124"/>
    <col min="1281" max="1281" width="22.5703125" style="1124" customWidth="1"/>
    <col min="1282" max="1284" width="9.140625" style="1124"/>
    <col min="1285" max="1285" width="9.28515625" style="1124" customWidth="1"/>
    <col min="1286" max="1536" width="9.140625" style="1124"/>
    <col min="1537" max="1537" width="22.5703125" style="1124" customWidth="1"/>
    <col min="1538" max="1540" width="9.140625" style="1124"/>
    <col min="1541" max="1541" width="9.28515625" style="1124" customWidth="1"/>
    <col min="1542" max="1792" width="9.140625" style="1124"/>
    <col min="1793" max="1793" width="22.5703125" style="1124" customWidth="1"/>
    <col min="1794" max="1796" width="9.140625" style="1124"/>
    <col min="1797" max="1797" width="9.28515625" style="1124" customWidth="1"/>
    <col min="1798" max="2048" width="9.140625" style="1124"/>
    <col min="2049" max="2049" width="22.5703125" style="1124" customWidth="1"/>
    <col min="2050" max="2052" width="9.140625" style="1124"/>
    <col min="2053" max="2053" width="9.28515625" style="1124" customWidth="1"/>
    <col min="2054" max="2304" width="9.140625" style="1124"/>
    <col min="2305" max="2305" width="22.5703125" style="1124" customWidth="1"/>
    <col min="2306" max="2308" width="9.140625" style="1124"/>
    <col min="2309" max="2309" width="9.28515625" style="1124" customWidth="1"/>
    <col min="2310" max="2560" width="9.140625" style="1124"/>
    <col min="2561" max="2561" width="22.5703125" style="1124" customWidth="1"/>
    <col min="2562" max="2564" width="9.140625" style="1124"/>
    <col min="2565" max="2565" width="9.28515625" style="1124" customWidth="1"/>
    <col min="2566" max="2816" width="9.140625" style="1124"/>
    <col min="2817" max="2817" width="22.5703125" style="1124" customWidth="1"/>
    <col min="2818" max="2820" width="9.140625" style="1124"/>
    <col min="2821" max="2821" width="9.28515625" style="1124" customWidth="1"/>
    <col min="2822" max="3072" width="9.140625" style="1124"/>
    <col min="3073" max="3073" width="22.5703125" style="1124" customWidth="1"/>
    <col min="3074" max="3076" width="9.140625" style="1124"/>
    <col min="3077" max="3077" width="9.28515625" style="1124" customWidth="1"/>
    <col min="3078" max="3328" width="9.140625" style="1124"/>
    <col min="3329" max="3329" width="22.5703125" style="1124" customWidth="1"/>
    <col min="3330" max="3332" width="9.140625" style="1124"/>
    <col min="3333" max="3333" width="9.28515625" style="1124" customWidth="1"/>
    <col min="3334" max="3584" width="9.140625" style="1124"/>
    <col min="3585" max="3585" width="22.5703125" style="1124" customWidth="1"/>
    <col min="3586" max="3588" width="9.140625" style="1124"/>
    <col min="3589" max="3589" width="9.28515625" style="1124" customWidth="1"/>
    <col min="3590" max="3840" width="9.140625" style="1124"/>
    <col min="3841" max="3841" width="22.5703125" style="1124" customWidth="1"/>
    <col min="3842" max="3844" width="9.140625" style="1124"/>
    <col min="3845" max="3845" width="9.28515625" style="1124" customWidth="1"/>
    <col min="3846" max="4096" width="9.140625" style="1124"/>
    <col min="4097" max="4097" width="22.5703125" style="1124" customWidth="1"/>
    <col min="4098" max="4100" width="9.140625" style="1124"/>
    <col min="4101" max="4101" width="9.28515625" style="1124" customWidth="1"/>
    <col min="4102" max="4352" width="9.140625" style="1124"/>
    <col min="4353" max="4353" width="22.5703125" style="1124" customWidth="1"/>
    <col min="4354" max="4356" width="9.140625" style="1124"/>
    <col min="4357" max="4357" width="9.28515625" style="1124" customWidth="1"/>
    <col min="4358" max="4608" width="9.140625" style="1124"/>
    <col min="4609" max="4609" width="22.5703125" style="1124" customWidth="1"/>
    <col min="4610" max="4612" width="9.140625" style="1124"/>
    <col min="4613" max="4613" width="9.28515625" style="1124" customWidth="1"/>
    <col min="4614" max="4864" width="9.140625" style="1124"/>
    <col min="4865" max="4865" width="22.5703125" style="1124" customWidth="1"/>
    <col min="4866" max="4868" width="9.140625" style="1124"/>
    <col min="4869" max="4869" width="9.28515625" style="1124" customWidth="1"/>
    <col min="4870" max="5120" width="9.140625" style="1124"/>
    <col min="5121" max="5121" width="22.5703125" style="1124" customWidth="1"/>
    <col min="5122" max="5124" width="9.140625" style="1124"/>
    <col min="5125" max="5125" width="9.28515625" style="1124" customWidth="1"/>
    <col min="5126" max="5376" width="9.140625" style="1124"/>
    <col min="5377" max="5377" width="22.5703125" style="1124" customWidth="1"/>
    <col min="5378" max="5380" width="9.140625" style="1124"/>
    <col min="5381" max="5381" width="9.28515625" style="1124" customWidth="1"/>
    <col min="5382" max="5632" width="9.140625" style="1124"/>
    <col min="5633" max="5633" width="22.5703125" style="1124" customWidth="1"/>
    <col min="5634" max="5636" width="9.140625" style="1124"/>
    <col min="5637" max="5637" width="9.28515625" style="1124" customWidth="1"/>
    <col min="5638" max="5888" width="9.140625" style="1124"/>
    <col min="5889" max="5889" width="22.5703125" style="1124" customWidth="1"/>
    <col min="5890" max="5892" width="9.140625" style="1124"/>
    <col min="5893" max="5893" width="9.28515625" style="1124" customWidth="1"/>
    <col min="5894" max="6144" width="9.140625" style="1124"/>
    <col min="6145" max="6145" width="22.5703125" style="1124" customWidth="1"/>
    <col min="6146" max="6148" width="9.140625" style="1124"/>
    <col min="6149" max="6149" width="9.28515625" style="1124" customWidth="1"/>
    <col min="6150" max="6400" width="9.140625" style="1124"/>
    <col min="6401" max="6401" width="22.5703125" style="1124" customWidth="1"/>
    <col min="6402" max="6404" width="9.140625" style="1124"/>
    <col min="6405" max="6405" width="9.28515625" style="1124" customWidth="1"/>
    <col min="6406" max="6656" width="9.140625" style="1124"/>
    <col min="6657" max="6657" width="22.5703125" style="1124" customWidth="1"/>
    <col min="6658" max="6660" width="9.140625" style="1124"/>
    <col min="6661" max="6661" width="9.28515625" style="1124" customWidth="1"/>
    <col min="6662" max="6912" width="9.140625" style="1124"/>
    <col min="6913" max="6913" width="22.5703125" style="1124" customWidth="1"/>
    <col min="6914" max="6916" width="9.140625" style="1124"/>
    <col min="6917" max="6917" width="9.28515625" style="1124" customWidth="1"/>
    <col min="6918" max="7168" width="9.140625" style="1124"/>
    <col min="7169" max="7169" width="22.5703125" style="1124" customWidth="1"/>
    <col min="7170" max="7172" width="9.140625" style="1124"/>
    <col min="7173" max="7173" width="9.28515625" style="1124" customWidth="1"/>
    <col min="7174" max="7424" width="9.140625" style="1124"/>
    <col min="7425" max="7425" width="22.5703125" style="1124" customWidth="1"/>
    <col min="7426" max="7428" width="9.140625" style="1124"/>
    <col min="7429" max="7429" width="9.28515625" style="1124" customWidth="1"/>
    <col min="7430" max="7680" width="9.140625" style="1124"/>
    <col min="7681" max="7681" width="22.5703125" style="1124" customWidth="1"/>
    <col min="7682" max="7684" width="9.140625" style="1124"/>
    <col min="7685" max="7685" width="9.28515625" style="1124" customWidth="1"/>
    <col min="7686" max="7936" width="9.140625" style="1124"/>
    <col min="7937" max="7937" width="22.5703125" style="1124" customWidth="1"/>
    <col min="7938" max="7940" width="9.140625" style="1124"/>
    <col min="7941" max="7941" width="9.28515625" style="1124" customWidth="1"/>
    <col min="7942" max="8192" width="9.140625" style="1124"/>
    <col min="8193" max="8193" width="22.5703125" style="1124" customWidth="1"/>
    <col min="8194" max="8196" width="9.140625" style="1124"/>
    <col min="8197" max="8197" width="9.28515625" style="1124" customWidth="1"/>
    <col min="8198" max="8448" width="9.140625" style="1124"/>
    <col min="8449" max="8449" width="22.5703125" style="1124" customWidth="1"/>
    <col min="8450" max="8452" width="9.140625" style="1124"/>
    <col min="8453" max="8453" width="9.28515625" style="1124" customWidth="1"/>
    <col min="8454" max="8704" width="9.140625" style="1124"/>
    <col min="8705" max="8705" width="22.5703125" style="1124" customWidth="1"/>
    <col min="8706" max="8708" width="9.140625" style="1124"/>
    <col min="8709" max="8709" width="9.28515625" style="1124" customWidth="1"/>
    <col min="8710" max="8960" width="9.140625" style="1124"/>
    <col min="8961" max="8961" width="22.5703125" style="1124" customWidth="1"/>
    <col min="8962" max="8964" width="9.140625" style="1124"/>
    <col min="8965" max="8965" width="9.28515625" style="1124" customWidth="1"/>
    <col min="8966" max="9216" width="9.140625" style="1124"/>
    <col min="9217" max="9217" width="22.5703125" style="1124" customWidth="1"/>
    <col min="9218" max="9220" width="9.140625" style="1124"/>
    <col min="9221" max="9221" width="9.28515625" style="1124" customWidth="1"/>
    <col min="9222" max="9472" width="9.140625" style="1124"/>
    <col min="9473" max="9473" width="22.5703125" style="1124" customWidth="1"/>
    <col min="9474" max="9476" width="9.140625" style="1124"/>
    <col min="9477" max="9477" width="9.28515625" style="1124" customWidth="1"/>
    <col min="9478" max="9728" width="9.140625" style="1124"/>
    <col min="9729" max="9729" width="22.5703125" style="1124" customWidth="1"/>
    <col min="9730" max="9732" width="9.140625" style="1124"/>
    <col min="9733" max="9733" width="9.28515625" style="1124" customWidth="1"/>
    <col min="9734" max="9984" width="9.140625" style="1124"/>
    <col min="9985" max="9985" width="22.5703125" style="1124" customWidth="1"/>
    <col min="9986" max="9988" width="9.140625" style="1124"/>
    <col min="9989" max="9989" width="9.28515625" style="1124" customWidth="1"/>
    <col min="9990" max="10240" width="9.140625" style="1124"/>
    <col min="10241" max="10241" width="22.5703125" style="1124" customWidth="1"/>
    <col min="10242" max="10244" width="9.140625" style="1124"/>
    <col min="10245" max="10245" width="9.28515625" style="1124" customWidth="1"/>
    <col min="10246" max="10496" width="9.140625" style="1124"/>
    <col min="10497" max="10497" width="22.5703125" style="1124" customWidth="1"/>
    <col min="10498" max="10500" width="9.140625" style="1124"/>
    <col min="10501" max="10501" width="9.28515625" style="1124" customWidth="1"/>
    <col min="10502" max="10752" width="9.140625" style="1124"/>
    <col min="10753" max="10753" width="22.5703125" style="1124" customWidth="1"/>
    <col min="10754" max="10756" width="9.140625" style="1124"/>
    <col min="10757" max="10757" width="9.28515625" style="1124" customWidth="1"/>
    <col min="10758" max="11008" width="9.140625" style="1124"/>
    <col min="11009" max="11009" width="22.5703125" style="1124" customWidth="1"/>
    <col min="11010" max="11012" width="9.140625" style="1124"/>
    <col min="11013" max="11013" width="9.28515625" style="1124" customWidth="1"/>
    <col min="11014" max="11264" width="9.140625" style="1124"/>
    <col min="11265" max="11265" width="22.5703125" style="1124" customWidth="1"/>
    <col min="11266" max="11268" width="9.140625" style="1124"/>
    <col min="11269" max="11269" width="9.28515625" style="1124" customWidth="1"/>
    <col min="11270" max="11520" width="9.140625" style="1124"/>
    <col min="11521" max="11521" width="22.5703125" style="1124" customWidth="1"/>
    <col min="11522" max="11524" width="9.140625" style="1124"/>
    <col min="11525" max="11525" width="9.28515625" style="1124" customWidth="1"/>
    <col min="11526" max="11776" width="9.140625" style="1124"/>
    <col min="11777" max="11777" width="22.5703125" style="1124" customWidth="1"/>
    <col min="11778" max="11780" width="9.140625" style="1124"/>
    <col min="11781" max="11781" width="9.28515625" style="1124" customWidth="1"/>
    <col min="11782" max="12032" width="9.140625" style="1124"/>
    <col min="12033" max="12033" width="22.5703125" style="1124" customWidth="1"/>
    <col min="12034" max="12036" width="9.140625" style="1124"/>
    <col min="12037" max="12037" width="9.28515625" style="1124" customWidth="1"/>
    <col min="12038" max="12288" width="9.140625" style="1124"/>
    <col min="12289" max="12289" width="22.5703125" style="1124" customWidth="1"/>
    <col min="12290" max="12292" width="9.140625" style="1124"/>
    <col min="12293" max="12293" width="9.28515625" style="1124" customWidth="1"/>
    <col min="12294" max="12544" width="9.140625" style="1124"/>
    <col min="12545" max="12545" width="22.5703125" style="1124" customWidth="1"/>
    <col min="12546" max="12548" width="9.140625" style="1124"/>
    <col min="12549" max="12549" width="9.28515625" style="1124" customWidth="1"/>
    <col min="12550" max="12800" width="9.140625" style="1124"/>
    <col min="12801" max="12801" width="22.5703125" style="1124" customWidth="1"/>
    <col min="12802" max="12804" width="9.140625" style="1124"/>
    <col min="12805" max="12805" width="9.28515625" style="1124" customWidth="1"/>
    <col min="12806" max="13056" width="9.140625" style="1124"/>
    <col min="13057" max="13057" width="22.5703125" style="1124" customWidth="1"/>
    <col min="13058" max="13060" width="9.140625" style="1124"/>
    <col min="13061" max="13061" width="9.28515625" style="1124" customWidth="1"/>
    <col min="13062" max="13312" width="9.140625" style="1124"/>
    <col min="13313" max="13313" width="22.5703125" style="1124" customWidth="1"/>
    <col min="13314" max="13316" width="9.140625" style="1124"/>
    <col min="13317" max="13317" width="9.28515625" style="1124" customWidth="1"/>
    <col min="13318" max="13568" width="9.140625" style="1124"/>
    <col min="13569" max="13569" width="22.5703125" style="1124" customWidth="1"/>
    <col min="13570" max="13572" width="9.140625" style="1124"/>
    <col min="13573" max="13573" width="9.28515625" style="1124" customWidth="1"/>
    <col min="13574" max="13824" width="9.140625" style="1124"/>
    <col min="13825" max="13825" width="22.5703125" style="1124" customWidth="1"/>
    <col min="13826" max="13828" width="9.140625" style="1124"/>
    <col min="13829" max="13829" width="9.28515625" style="1124" customWidth="1"/>
    <col min="13830" max="14080" width="9.140625" style="1124"/>
    <col min="14081" max="14081" width="22.5703125" style="1124" customWidth="1"/>
    <col min="14082" max="14084" width="9.140625" style="1124"/>
    <col min="14085" max="14085" width="9.28515625" style="1124" customWidth="1"/>
    <col min="14086" max="14336" width="9.140625" style="1124"/>
    <col min="14337" max="14337" width="22.5703125" style="1124" customWidth="1"/>
    <col min="14338" max="14340" width="9.140625" style="1124"/>
    <col min="14341" max="14341" width="9.28515625" style="1124" customWidth="1"/>
    <col min="14342" max="14592" width="9.140625" style="1124"/>
    <col min="14593" max="14593" width="22.5703125" style="1124" customWidth="1"/>
    <col min="14594" max="14596" width="9.140625" style="1124"/>
    <col min="14597" max="14597" width="9.28515625" style="1124" customWidth="1"/>
    <col min="14598" max="14848" width="9.140625" style="1124"/>
    <col min="14849" max="14849" width="22.5703125" style="1124" customWidth="1"/>
    <col min="14850" max="14852" width="9.140625" style="1124"/>
    <col min="14853" max="14853" width="9.28515625" style="1124" customWidth="1"/>
    <col min="14854" max="15104" width="9.140625" style="1124"/>
    <col min="15105" max="15105" width="22.5703125" style="1124" customWidth="1"/>
    <col min="15106" max="15108" width="9.140625" style="1124"/>
    <col min="15109" max="15109" width="9.28515625" style="1124" customWidth="1"/>
    <col min="15110" max="15360" width="9.140625" style="1124"/>
    <col min="15361" max="15361" width="22.5703125" style="1124" customWidth="1"/>
    <col min="15362" max="15364" width="9.140625" style="1124"/>
    <col min="15365" max="15365" width="9.28515625" style="1124" customWidth="1"/>
    <col min="15366" max="15616" width="9.140625" style="1124"/>
    <col min="15617" max="15617" width="22.5703125" style="1124" customWidth="1"/>
    <col min="15618" max="15620" width="9.140625" style="1124"/>
    <col min="15621" max="15621" width="9.28515625" style="1124" customWidth="1"/>
    <col min="15622" max="15872" width="9.140625" style="1124"/>
    <col min="15873" max="15873" width="22.5703125" style="1124" customWidth="1"/>
    <col min="15874" max="15876" width="9.140625" style="1124"/>
    <col min="15877" max="15877" width="9.28515625" style="1124" customWidth="1"/>
    <col min="15878" max="16128" width="9.140625" style="1124"/>
    <col min="16129" max="16129" width="22.5703125" style="1124" customWidth="1"/>
    <col min="16130" max="16132" width="9.140625" style="1124"/>
    <col min="16133" max="16133" width="9.28515625" style="1124" customWidth="1"/>
    <col min="16134" max="16384" width="9.140625" style="1124"/>
  </cols>
  <sheetData>
    <row r="1" spans="1:10" s="1918" customFormat="1" ht="18" customHeight="1">
      <c r="A1" s="1921" t="s">
        <v>1737</v>
      </c>
    </row>
    <row r="2" spans="1:10" s="812" customFormat="1" ht="18" customHeight="1">
      <c r="A2" s="810" t="s">
        <v>1120</v>
      </c>
      <c r="B2" s="810"/>
      <c r="C2" s="810"/>
      <c r="D2" s="810"/>
      <c r="E2" s="810"/>
      <c r="F2" s="810"/>
      <c r="G2" s="1913"/>
      <c r="H2" s="1913"/>
    </row>
    <row r="3" spans="1:10" s="812" customFormat="1" ht="23.25" customHeight="1">
      <c r="A3" s="2117" t="s">
        <v>1122</v>
      </c>
      <c r="B3" s="2117"/>
      <c r="C3" s="2117"/>
      <c r="D3" s="2117"/>
      <c r="E3" s="2117"/>
      <c r="F3" s="2117"/>
      <c r="G3" s="2117"/>
      <c r="H3" s="2117"/>
    </row>
    <row r="4" spans="1:10" s="812" customFormat="1" ht="12.95" customHeight="1">
      <c r="A4" s="813">
        <v>2016</v>
      </c>
      <c r="B4" s="813"/>
      <c r="C4" s="813"/>
      <c r="D4" s="431"/>
      <c r="E4" s="431"/>
      <c r="F4" s="431"/>
      <c r="G4" s="431"/>
      <c r="H4" s="1073" t="s">
        <v>673</v>
      </c>
      <c r="I4" s="827"/>
    </row>
    <row r="5" spans="1:10" s="812" customFormat="1" ht="12" customHeight="1">
      <c r="A5" s="2276" t="s">
        <v>1045</v>
      </c>
      <c r="B5" s="2278" t="s">
        <v>1108</v>
      </c>
      <c r="C5" s="2279"/>
      <c r="D5" s="2279"/>
      <c r="E5" s="2279"/>
      <c r="F5" s="2279"/>
      <c r="G5" s="2279"/>
      <c r="H5" s="2282"/>
    </row>
    <row r="6" spans="1:10" s="812" customFormat="1" ht="63" customHeight="1">
      <c r="A6" s="2252"/>
      <c r="B6" s="1118" t="s">
        <v>1114</v>
      </c>
      <c r="C6" s="1119" t="s">
        <v>1115</v>
      </c>
      <c r="D6" s="1119" t="s">
        <v>1116</v>
      </c>
      <c r="E6" s="1119" t="s">
        <v>1117</v>
      </c>
      <c r="F6" s="1119" t="s">
        <v>1118</v>
      </c>
      <c r="G6" s="1119" t="s">
        <v>1119</v>
      </c>
      <c r="H6" s="1119" t="s">
        <v>796</v>
      </c>
    </row>
    <row r="7" spans="1:10" s="1319" customFormat="1" ht="12.95" customHeight="1">
      <c r="A7" s="1414"/>
      <c r="B7" s="1414"/>
      <c r="C7" s="1414"/>
      <c r="D7" s="1414"/>
      <c r="E7" s="1414"/>
      <c r="F7" s="1414"/>
      <c r="G7" s="1414"/>
      <c r="H7" s="1414"/>
    </row>
    <row r="8" spans="1:10" s="1319" customFormat="1" ht="12.95" customHeight="1">
      <c r="A8" s="1319" t="s">
        <v>1084</v>
      </c>
      <c r="B8" s="1321">
        <v>355</v>
      </c>
      <c r="C8" s="1321">
        <v>149</v>
      </c>
      <c r="D8" s="1321">
        <v>200</v>
      </c>
      <c r="E8" s="1321">
        <v>52</v>
      </c>
      <c r="F8" s="1321">
        <v>89</v>
      </c>
      <c r="G8" s="1321">
        <v>149</v>
      </c>
      <c r="H8" s="1321">
        <v>40</v>
      </c>
      <c r="I8" s="1417"/>
      <c r="J8" s="1321"/>
    </row>
    <row r="9" spans="1:10" s="1319" customFormat="1" ht="12.95" customHeight="1">
      <c r="I9" s="1417"/>
      <c r="J9" s="1321"/>
    </row>
    <row r="10" spans="1:10" s="1322" customFormat="1" ht="12.95" customHeight="1">
      <c r="A10" s="1322" t="s">
        <v>1085</v>
      </c>
      <c r="B10" s="1324">
        <v>162</v>
      </c>
      <c r="C10" s="1324">
        <v>31</v>
      </c>
      <c r="D10" s="1324">
        <v>17</v>
      </c>
      <c r="E10" s="1324">
        <v>2</v>
      </c>
      <c r="F10" s="1324">
        <v>3</v>
      </c>
      <c r="G10" s="1324">
        <v>14</v>
      </c>
      <c r="H10" s="1324">
        <v>9</v>
      </c>
      <c r="I10" s="1418"/>
      <c r="J10" s="1321"/>
    </row>
    <row r="11" spans="1:10" s="1319" customFormat="1" ht="12.95" customHeight="1">
      <c r="A11" s="1322" t="s">
        <v>1086</v>
      </c>
      <c r="B11" s="1326">
        <v>152</v>
      </c>
      <c r="C11" s="1326">
        <v>104</v>
      </c>
      <c r="D11" s="1326">
        <v>126</v>
      </c>
      <c r="E11" s="1326">
        <v>39</v>
      </c>
      <c r="F11" s="1407">
        <v>73</v>
      </c>
      <c r="G11" s="1407">
        <v>73</v>
      </c>
      <c r="H11" s="1407">
        <v>25</v>
      </c>
      <c r="I11" s="1418"/>
      <c r="J11" s="1321"/>
    </row>
    <row r="12" spans="1:10" s="1322" customFormat="1" ht="12.95" customHeight="1">
      <c r="A12" s="1322" t="s">
        <v>1087</v>
      </c>
      <c r="B12" s="1326">
        <v>39</v>
      </c>
      <c r="C12" s="1326">
        <v>13</v>
      </c>
      <c r="D12" s="1326">
        <v>56</v>
      </c>
      <c r="E12" s="1326">
        <v>10</v>
      </c>
      <c r="F12" s="1407">
        <v>11</v>
      </c>
      <c r="G12" s="1407">
        <v>13</v>
      </c>
      <c r="H12" s="1407">
        <v>5</v>
      </c>
      <c r="I12" s="1418"/>
      <c r="J12" s="1321"/>
    </row>
    <row r="13" spans="1:10" s="1322" customFormat="1" ht="12.95" customHeight="1">
      <c r="A13" s="1322" t="s">
        <v>1088</v>
      </c>
      <c r="B13" s="1326">
        <v>0</v>
      </c>
      <c r="C13" s="1326">
        <v>0</v>
      </c>
      <c r="D13" s="1326">
        <v>0</v>
      </c>
      <c r="E13" s="1326">
        <v>0</v>
      </c>
      <c r="F13" s="1407">
        <v>2</v>
      </c>
      <c r="G13" s="1407">
        <v>34</v>
      </c>
      <c r="H13" s="1407">
        <v>0</v>
      </c>
      <c r="I13" s="1419"/>
      <c r="J13" s="1321"/>
    </row>
    <row r="14" spans="1:10" s="1322" customFormat="1" ht="12.95" customHeight="1">
      <c r="A14" s="1322" t="s">
        <v>1089</v>
      </c>
      <c r="B14" s="1326">
        <v>2</v>
      </c>
      <c r="C14" s="1326">
        <v>1</v>
      </c>
      <c r="D14" s="1326">
        <v>1</v>
      </c>
      <c r="E14" s="1326">
        <v>1</v>
      </c>
      <c r="F14" s="1407">
        <v>0</v>
      </c>
      <c r="G14" s="1407">
        <v>15</v>
      </c>
      <c r="H14" s="1407">
        <v>1</v>
      </c>
      <c r="I14" s="1420"/>
      <c r="J14" s="1321"/>
    </row>
    <row r="15" spans="1:10" s="1319" customFormat="1" ht="6.95" customHeight="1" thickBot="1">
      <c r="A15" s="1329"/>
      <c r="B15" s="1329"/>
      <c r="C15" s="1329"/>
      <c r="D15" s="1329"/>
      <c r="E15" s="1329"/>
      <c r="F15" s="1421"/>
      <c r="G15" s="1329"/>
      <c r="H15" s="1329"/>
    </row>
    <row r="16" spans="1:10" s="1319" customFormat="1" ht="3.75" customHeight="1" thickTop="1">
      <c r="A16" s="1363"/>
      <c r="B16" s="1363"/>
      <c r="C16" s="1363"/>
      <c r="D16" s="1363"/>
      <c r="E16" s="1363"/>
      <c r="F16" s="1422"/>
      <c r="G16" s="1363"/>
      <c r="H16" s="1363"/>
    </row>
    <row r="17" spans="1:15" s="1331" customFormat="1" ht="12.95" customHeight="1">
      <c r="A17" s="1346" t="s">
        <v>1036</v>
      </c>
      <c r="B17" s="1346"/>
      <c r="C17" s="1346"/>
      <c r="D17" s="1346"/>
      <c r="E17" s="1346"/>
    </row>
    <row r="18" spans="1:15">
      <c r="B18" s="1122"/>
      <c r="C18" s="1122"/>
      <c r="D18" s="1122"/>
      <c r="E18" s="1122"/>
      <c r="F18" s="1122"/>
      <c r="G18" s="1122"/>
      <c r="H18" s="1122"/>
      <c r="I18" s="1122"/>
      <c r="J18" s="1122"/>
      <c r="K18" s="1122"/>
      <c r="L18" s="1122"/>
      <c r="M18" s="1122"/>
      <c r="N18" s="1122"/>
      <c r="O18" s="1122"/>
    </row>
    <row r="19" spans="1:15" s="1064" customFormat="1" ht="9.9499999999999993" customHeight="1">
      <c r="A19" s="1086" t="s">
        <v>691</v>
      </c>
      <c r="D19" s="1364"/>
    </row>
    <row r="20" spans="1:15" s="1064" customFormat="1" ht="15" customHeight="1">
      <c r="A20" s="1337" t="s">
        <v>1051</v>
      </c>
      <c r="D20" s="1364"/>
    </row>
    <row r="21" spans="1:15" s="812" customFormat="1">
      <c r="A21" s="1337" t="s">
        <v>1081</v>
      </c>
      <c r="B21" s="827"/>
      <c r="C21" s="827"/>
      <c r="D21" s="827"/>
      <c r="E21" s="827"/>
      <c r="F21" s="827"/>
      <c r="G21" s="827"/>
    </row>
    <row r="22" spans="1:15" s="812" customFormat="1" ht="13.5">
      <c r="A22" s="1345"/>
      <c r="B22" s="827"/>
      <c r="C22" s="827"/>
      <c r="D22" s="827"/>
      <c r="E22" s="827"/>
      <c r="F22" s="827"/>
      <c r="G22" s="827"/>
    </row>
    <row r="27" spans="1:15">
      <c r="A27" s="1337"/>
    </row>
    <row r="28" spans="1:15">
      <c r="A28" s="1337"/>
    </row>
  </sheetData>
  <mergeCells count="3">
    <mergeCell ref="A5:A6"/>
    <mergeCell ref="B5:H5"/>
    <mergeCell ref="A3:H3"/>
  </mergeCells>
  <hyperlinks>
    <hyperlink ref="A20" r:id="rId1"/>
    <hyperlink ref="A21" r:id="rId2"/>
    <hyperlink ref="A1" location="Índice!A1" display="Voltar ao índice"/>
  </hyperlinks>
  <pageMargins left="0.78740157480314965" right="0.78740157480314965" top="1.1811023622047245" bottom="0.78740157480314965" header="0" footer="0"/>
  <pageSetup paperSize="9" orientation="portrait" r:id="rId3"/>
</worksheet>
</file>

<file path=xl/worksheets/sheet93.xml><?xml version="1.0" encoding="utf-8"?>
<worksheet xmlns="http://schemas.openxmlformats.org/spreadsheetml/2006/main" xmlns:r="http://schemas.openxmlformats.org/officeDocument/2006/relationships">
  <dimension ref="A1:M35"/>
  <sheetViews>
    <sheetView showGridLines="0" workbookViewId="0"/>
  </sheetViews>
  <sheetFormatPr defaultRowHeight="12.75"/>
  <cols>
    <col min="1" max="1" width="12.7109375" style="812" customWidth="1"/>
    <col min="2" max="2" width="6.5703125" style="812" customWidth="1"/>
    <col min="3" max="3" width="9.28515625" style="812" customWidth="1"/>
    <col min="4" max="4" width="8.42578125" style="812" customWidth="1"/>
    <col min="5" max="5" width="8.28515625" style="812" customWidth="1"/>
    <col min="6" max="6" width="8.5703125" style="812" customWidth="1"/>
    <col min="7" max="7" width="9.5703125" style="812" customWidth="1"/>
    <col min="8" max="8" width="8" style="812" customWidth="1"/>
    <col min="9" max="9" width="9.42578125" style="812" customWidth="1"/>
    <col min="10" max="10" width="10.42578125" style="812" customWidth="1"/>
    <col min="11" max="16" width="7.7109375" style="812" customWidth="1"/>
    <col min="17" max="256" width="9.140625" style="812"/>
    <col min="257" max="257" width="12.7109375" style="812" customWidth="1"/>
    <col min="258" max="258" width="6.5703125" style="812" customWidth="1"/>
    <col min="259" max="259" width="9.28515625" style="812" customWidth="1"/>
    <col min="260" max="260" width="8.42578125" style="812" customWidth="1"/>
    <col min="261" max="261" width="8.28515625" style="812" customWidth="1"/>
    <col min="262" max="262" width="8.5703125" style="812" customWidth="1"/>
    <col min="263" max="263" width="9.5703125" style="812" customWidth="1"/>
    <col min="264" max="264" width="8" style="812" customWidth="1"/>
    <col min="265" max="265" width="9.42578125" style="812" customWidth="1"/>
    <col min="266" max="266" width="10.42578125" style="812" customWidth="1"/>
    <col min="267" max="272" width="7.7109375" style="812" customWidth="1"/>
    <col min="273" max="512" width="9.140625" style="812"/>
    <col min="513" max="513" width="12.7109375" style="812" customWidth="1"/>
    <col min="514" max="514" width="6.5703125" style="812" customWidth="1"/>
    <col min="515" max="515" width="9.28515625" style="812" customWidth="1"/>
    <col min="516" max="516" width="8.42578125" style="812" customWidth="1"/>
    <col min="517" max="517" width="8.28515625" style="812" customWidth="1"/>
    <col min="518" max="518" width="8.5703125" style="812" customWidth="1"/>
    <col min="519" max="519" width="9.5703125" style="812" customWidth="1"/>
    <col min="520" max="520" width="8" style="812" customWidth="1"/>
    <col min="521" max="521" width="9.42578125" style="812" customWidth="1"/>
    <col min="522" max="522" width="10.42578125" style="812" customWidth="1"/>
    <col min="523" max="528" width="7.7109375" style="812" customWidth="1"/>
    <col min="529" max="768" width="9.140625" style="812"/>
    <col min="769" max="769" width="12.7109375" style="812" customWidth="1"/>
    <col min="770" max="770" width="6.5703125" style="812" customWidth="1"/>
    <col min="771" max="771" width="9.28515625" style="812" customWidth="1"/>
    <col min="772" max="772" width="8.42578125" style="812" customWidth="1"/>
    <col min="773" max="773" width="8.28515625" style="812" customWidth="1"/>
    <col min="774" max="774" width="8.5703125" style="812" customWidth="1"/>
    <col min="775" max="775" width="9.5703125" style="812" customWidth="1"/>
    <col min="776" max="776" width="8" style="812" customWidth="1"/>
    <col min="777" max="777" width="9.42578125" style="812" customWidth="1"/>
    <col min="778" max="778" width="10.42578125" style="812" customWidth="1"/>
    <col min="779" max="784" width="7.7109375" style="812" customWidth="1"/>
    <col min="785" max="1024" width="9.140625" style="812"/>
    <col min="1025" max="1025" width="12.7109375" style="812" customWidth="1"/>
    <col min="1026" max="1026" width="6.5703125" style="812" customWidth="1"/>
    <col min="1027" max="1027" width="9.28515625" style="812" customWidth="1"/>
    <col min="1028" max="1028" width="8.42578125" style="812" customWidth="1"/>
    <col min="1029" max="1029" width="8.28515625" style="812" customWidth="1"/>
    <col min="1030" max="1030" width="8.5703125" style="812" customWidth="1"/>
    <col min="1031" max="1031" width="9.5703125" style="812" customWidth="1"/>
    <col min="1032" max="1032" width="8" style="812" customWidth="1"/>
    <col min="1033" max="1033" width="9.42578125" style="812" customWidth="1"/>
    <col min="1034" max="1034" width="10.42578125" style="812" customWidth="1"/>
    <col min="1035" max="1040" width="7.7109375" style="812" customWidth="1"/>
    <col min="1041" max="1280" width="9.140625" style="812"/>
    <col min="1281" max="1281" width="12.7109375" style="812" customWidth="1"/>
    <col min="1282" max="1282" width="6.5703125" style="812" customWidth="1"/>
    <col min="1283" max="1283" width="9.28515625" style="812" customWidth="1"/>
    <col min="1284" max="1284" width="8.42578125" style="812" customWidth="1"/>
    <col min="1285" max="1285" width="8.28515625" style="812" customWidth="1"/>
    <col min="1286" max="1286" width="8.5703125" style="812" customWidth="1"/>
    <col min="1287" max="1287" width="9.5703125" style="812" customWidth="1"/>
    <col min="1288" max="1288" width="8" style="812" customWidth="1"/>
    <col min="1289" max="1289" width="9.42578125" style="812" customWidth="1"/>
    <col min="1290" max="1290" width="10.42578125" style="812" customWidth="1"/>
    <col min="1291" max="1296" width="7.7109375" style="812" customWidth="1"/>
    <col min="1297" max="1536" width="9.140625" style="812"/>
    <col min="1537" max="1537" width="12.7109375" style="812" customWidth="1"/>
    <col min="1538" max="1538" width="6.5703125" style="812" customWidth="1"/>
    <col min="1539" max="1539" width="9.28515625" style="812" customWidth="1"/>
    <col min="1540" max="1540" width="8.42578125" style="812" customWidth="1"/>
    <col min="1541" max="1541" width="8.28515625" style="812" customWidth="1"/>
    <col min="1542" max="1542" width="8.5703125" style="812" customWidth="1"/>
    <col min="1543" max="1543" width="9.5703125" style="812" customWidth="1"/>
    <col min="1544" max="1544" width="8" style="812" customWidth="1"/>
    <col min="1545" max="1545" width="9.42578125" style="812" customWidth="1"/>
    <col min="1546" max="1546" width="10.42578125" style="812" customWidth="1"/>
    <col min="1547" max="1552" width="7.7109375" style="812" customWidth="1"/>
    <col min="1553" max="1792" width="9.140625" style="812"/>
    <col min="1793" max="1793" width="12.7109375" style="812" customWidth="1"/>
    <col min="1794" max="1794" width="6.5703125" style="812" customWidth="1"/>
    <col min="1795" max="1795" width="9.28515625" style="812" customWidth="1"/>
    <col min="1796" max="1796" width="8.42578125" style="812" customWidth="1"/>
    <col min="1797" max="1797" width="8.28515625" style="812" customWidth="1"/>
    <col min="1798" max="1798" width="8.5703125" style="812" customWidth="1"/>
    <col min="1799" max="1799" width="9.5703125" style="812" customWidth="1"/>
    <col min="1800" max="1800" width="8" style="812" customWidth="1"/>
    <col min="1801" max="1801" width="9.42578125" style="812" customWidth="1"/>
    <col min="1802" max="1802" width="10.42578125" style="812" customWidth="1"/>
    <col min="1803" max="1808" width="7.7109375" style="812" customWidth="1"/>
    <col min="1809" max="2048" width="9.140625" style="812"/>
    <col min="2049" max="2049" width="12.7109375" style="812" customWidth="1"/>
    <col min="2050" max="2050" width="6.5703125" style="812" customWidth="1"/>
    <col min="2051" max="2051" width="9.28515625" style="812" customWidth="1"/>
    <col min="2052" max="2052" width="8.42578125" style="812" customWidth="1"/>
    <col min="2053" max="2053" width="8.28515625" style="812" customWidth="1"/>
    <col min="2054" max="2054" width="8.5703125" style="812" customWidth="1"/>
    <col min="2055" max="2055" width="9.5703125" style="812" customWidth="1"/>
    <col min="2056" max="2056" width="8" style="812" customWidth="1"/>
    <col min="2057" max="2057" width="9.42578125" style="812" customWidth="1"/>
    <col min="2058" max="2058" width="10.42578125" style="812" customWidth="1"/>
    <col min="2059" max="2064" width="7.7109375" style="812" customWidth="1"/>
    <col min="2065" max="2304" width="9.140625" style="812"/>
    <col min="2305" max="2305" width="12.7109375" style="812" customWidth="1"/>
    <col min="2306" max="2306" width="6.5703125" style="812" customWidth="1"/>
    <col min="2307" max="2307" width="9.28515625" style="812" customWidth="1"/>
    <col min="2308" max="2308" width="8.42578125" style="812" customWidth="1"/>
    <col min="2309" max="2309" width="8.28515625" style="812" customWidth="1"/>
    <col min="2310" max="2310" width="8.5703125" style="812" customWidth="1"/>
    <col min="2311" max="2311" width="9.5703125" style="812" customWidth="1"/>
    <col min="2312" max="2312" width="8" style="812" customWidth="1"/>
    <col min="2313" max="2313" width="9.42578125" style="812" customWidth="1"/>
    <col min="2314" max="2314" width="10.42578125" style="812" customWidth="1"/>
    <col min="2315" max="2320" width="7.7109375" style="812" customWidth="1"/>
    <col min="2321" max="2560" width="9.140625" style="812"/>
    <col min="2561" max="2561" width="12.7109375" style="812" customWidth="1"/>
    <col min="2562" max="2562" width="6.5703125" style="812" customWidth="1"/>
    <col min="2563" max="2563" width="9.28515625" style="812" customWidth="1"/>
    <col min="2564" max="2564" width="8.42578125" style="812" customWidth="1"/>
    <col min="2565" max="2565" width="8.28515625" style="812" customWidth="1"/>
    <col min="2566" max="2566" width="8.5703125" style="812" customWidth="1"/>
    <col min="2567" max="2567" width="9.5703125" style="812" customWidth="1"/>
    <col min="2568" max="2568" width="8" style="812" customWidth="1"/>
    <col min="2569" max="2569" width="9.42578125" style="812" customWidth="1"/>
    <col min="2570" max="2570" width="10.42578125" style="812" customWidth="1"/>
    <col min="2571" max="2576" width="7.7109375" style="812" customWidth="1"/>
    <col min="2577" max="2816" width="9.140625" style="812"/>
    <col min="2817" max="2817" width="12.7109375" style="812" customWidth="1"/>
    <col min="2818" max="2818" width="6.5703125" style="812" customWidth="1"/>
    <col min="2819" max="2819" width="9.28515625" style="812" customWidth="1"/>
    <col min="2820" max="2820" width="8.42578125" style="812" customWidth="1"/>
    <col min="2821" max="2821" width="8.28515625" style="812" customWidth="1"/>
    <col min="2822" max="2822" width="8.5703125" style="812" customWidth="1"/>
    <col min="2823" max="2823" width="9.5703125" style="812" customWidth="1"/>
    <col min="2824" max="2824" width="8" style="812" customWidth="1"/>
    <col min="2825" max="2825" width="9.42578125" style="812" customWidth="1"/>
    <col min="2826" max="2826" width="10.42578125" style="812" customWidth="1"/>
    <col min="2827" max="2832" width="7.7109375" style="812" customWidth="1"/>
    <col min="2833" max="3072" width="9.140625" style="812"/>
    <col min="3073" max="3073" width="12.7109375" style="812" customWidth="1"/>
    <col min="3074" max="3074" width="6.5703125" style="812" customWidth="1"/>
    <col min="3075" max="3075" width="9.28515625" style="812" customWidth="1"/>
    <col min="3076" max="3076" width="8.42578125" style="812" customWidth="1"/>
    <col min="3077" max="3077" width="8.28515625" style="812" customWidth="1"/>
    <col min="3078" max="3078" width="8.5703125" style="812" customWidth="1"/>
    <col min="3079" max="3079" width="9.5703125" style="812" customWidth="1"/>
    <col min="3080" max="3080" width="8" style="812" customWidth="1"/>
    <col min="3081" max="3081" width="9.42578125" style="812" customWidth="1"/>
    <col min="3082" max="3082" width="10.42578125" style="812" customWidth="1"/>
    <col min="3083" max="3088" width="7.7109375" style="812" customWidth="1"/>
    <col min="3089" max="3328" width="9.140625" style="812"/>
    <col min="3329" max="3329" width="12.7109375" style="812" customWidth="1"/>
    <col min="3330" max="3330" width="6.5703125" style="812" customWidth="1"/>
    <col min="3331" max="3331" width="9.28515625" style="812" customWidth="1"/>
    <col min="3332" max="3332" width="8.42578125" style="812" customWidth="1"/>
    <col min="3333" max="3333" width="8.28515625" style="812" customWidth="1"/>
    <col min="3334" max="3334" width="8.5703125" style="812" customWidth="1"/>
    <col min="3335" max="3335" width="9.5703125" style="812" customWidth="1"/>
    <col min="3336" max="3336" width="8" style="812" customWidth="1"/>
    <col min="3337" max="3337" width="9.42578125" style="812" customWidth="1"/>
    <col min="3338" max="3338" width="10.42578125" style="812" customWidth="1"/>
    <col min="3339" max="3344" width="7.7109375" style="812" customWidth="1"/>
    <col min="3345" max="3584" width="9.140625" style="812"/>
    <col min="3585" max="3585" width="12.7109375" style="812" customWidth="1"/>
    <col min="3586" max="3586" width="6.5703125" style="812" customWidth="1"/>
    <col min="3587" max="3587" width="9.28515625" style="812" customWidth="1"/>
    <col min="3588" max="3588" width="8.42578125" style="812" customWidth="1"/>
    <col min="3589" max="3589" width="8.28515625" style="812" customWidth="1"/>
    <col min="3590" max="3590" width="8.5703125" style="812" customWidth="1"/>
    <col min="3591" max="3591" width="9.5703125" style="812" customWidth="1"/>
    <col min="3592" max="3592" width="8" style="812" customWidth="1"/>
    <col min="3593" max="3593" width="9.42578125" style="812" customWidth="1"/>
    <col min="3594" max="3594" width="10.42578125" style="812" customWidth="1"/>
    <col min="3595" max="3600" width="7.7109375" style="812" customWidth="1"/>
    <col min="3601" max="3840" width="9.140625" style="812"/>
    <col min="3841" max="3841" width="12.7109375" style="812" customWidth="1"/>
    <col min="3842" max="3842" width="6.5703125" style="812" customWidth="1"/>
    <col min="3843" max="3843" width="9.28515625" style="812" customWidth="1"/>
    <col min="3844" max="3844" width="8.42578125" style="812" customWidth="1"/>
    <col min="3845" max="3845" width="8.28515625" style="812" customWidth="1"/>
    <col min="3846" max="3846" width="8.5703125" style="812" customWidth="1"/>
    <col min="3847" max="3847" width="9.5703125" style="812" customWidth="1"/>
    <col min="3848" max="3848" width="8" style="812" customWidth="1"/>
    <col min="3849" max="3849" width="9.42578125" style="812" customWidth="1"/>
    <col min="3850" max="3850" width="10.42578125" style="812" customWidth="1"/>
    <col min="3851" max="3856" width="7.7109375" style="812" customWidth="1"/>
    <col min="3857" max="4096" width="9.140625" style="812"/>
    <col min="4097" max="4097" width="12.7109375" style="812" customWidth="1"/>
    <col min="4098" max="4098" width="6.5703125" style="812" customWidth="1"/>
    <col min="4099" max="4099" width="9.28515625" style="812" customWidth="1"/>
    <col min="4100" max="4100" width="8.42578125" style="812" customWidth="1"/>
    <col min="4101" max="4101" width="8.28515625" style="812" customWidth="1"/>
    <col min="4102" max="4102" width="8.5703125" style="812" customWidth="1"/>
    <col min="4103" max="4103" width="9.5703125" style="812" customWidth="1"/>
    <col min="4104" max="4104" width="8" style="812" customWidth="1"/>
    <col min="4105" max="4105" width="9.42578125" style="812" customWidth="1"/>
    <col min="4106" max="4106" width="10.42578125" style="812" customWidth="1"/>
    <col min="4107" max="4112" width="7.7109375" style="812" customWidth="1"/>
    <col min="4113" max="4352" width="9.140625" style="812"/>
    <col min="4353" max="4353" width="12.7109375" style="812" customWidth="1"/>
    <col min="4354" max="4354" width="6.5703125" style="812" customWidth="1"/>
    <col min="4355" max="4355" width="9.28515625" style="812" customWidth="1"/>
    <col min="4356" max="4356" width="8.42578125" style="812" customWidth="1"/>
    <col min="4357" max="4357" width="8.28515625" style="812" customWidth="1"/>
    <col min="4358" max="4358" width="8.5703125" style="812" customWidth="1"/>
    <col min="4359" max="4359" width="9.5703125" style="812" customWidth="1"/>
    <col min="4360" max="4360" width="8" style="812" customWidth="1"/>
    <col min="4361" max="4361" width="9.42578125" style="812" customWidth="1"/>
    <col min="4362" max="4362" width="10.42578125" style="812" customWidth="1"/>
    <col min="4363" max="4368" width="7.7109375" style="812" customWidth="1"/>
    <col min="4369" max="4608" width="9.140625" style="812"/>
    <col min="4609" max="4609" width="12.7109375" style="812" customWidth="1"/>
    <col min="4610" max="4610" width="6.5703125" style="812" customWidth="1"/>
    <col min="4611" max="4611" width="9.28515625" style="812" customWidth="1"/>
    <col min="4612" max="4612" width="8.42578125" style="812" customWidth="1"/>
    <col min="4613" max="4613" width="8.28515625" style="812" customWidth="1"/>
    <col min="4614" max="4614" width="8.5703125" style="812" customWidth="1"/>
    <col min="4615" max="4615" width="9.5703125" style="812" customWidth="1"/>
    <col min="4616" max="4616" width="8" style="812" customWidth="1"/>
    <col min="4617" max="4617" width="9.42578125" style="812" customWidth="1"/>
    <col min="4618" max="4618" width="10.42578125" style="812" customWidth="1"/>
    <col min="4619" max="4624" width="7.7109375" style="812" customWidth="1"/>
    <col min="4625" max="4864" width="9.140625" style="812"/>
    <col min="4865" max="4865" width="12.7109375" style="812" customWidth="1"/>
    <col min="4866" max="4866" width="6.5703125" style="812" customWidth="1"/>
    <col min="4867" max="4867" width="9.28515625" style="812" customWidth="1"/>
    <col min="4868" max="4868" width="8.42578125" style="812" customWidth="1"/>
    <col min="4869" max="4869" width="8.28515625" style="812" customWidth="1"/>
    <col min="4870" max="4870" width="8.5703125" style="812" customWidth="1"/>
    <col min="4871" max="4871" width="9.5703125" style="812" customWidth="1"/>
    <col min="4872" max="4872" width="8" style="812" customWidth="1"/>
    <col min="4873" max="4873" width="9.42578125" style="812" customWidth="1"/>
    <col min="4874" max="4874" width="10.42578125" style="812" customWidth="1"/>
    <col min="4875" max="4880" width="7.7109375" style="812" customWidth="1"/>
    <col min="4881" max="5120" width="9.140625" style="812"/>
    <col min="5121" max="5121" width="12.7109375" style="812" customWidth="1"/>
    <col min="5122" max="5122" width="6.5703125" style="812" customWidth="1"/>
    <col min="5123" max="5123" width="9.28515625" style="812" customWidth="1"/>
    <col min="5124" max="5124" width="8.42578125" style="812" customWidth="1"/>
    <col min="5125" max="5125" width="8.28515625" style="812" customWidth="1"/>
    <col min="5126" max="5126" width="8.5703125" style="812" customWidth="1"/>
    <col min="5127" max="5127" width="9.5703125" style="812" customWidth="1"/>
    <col min="5128" max="5128" width="8" style="812" customWidth="1"/>
    <col min="5129" max="5129" width="9.42578125" style="812" customWidth="1"/>
    <col min="5130" max="5130" width="10.42578125" style="812" customWidth="1"/>
    <col min="5131" max="5136" width="7.7109375" style="812" customWidth="1"/>
    <col min="5137" max="5376" width="9.140625" style="812"/>
    <col min="5377" max="5377" width="12.7109375" style="812" customWidth="1"/>
    <col min="5378" max="5378" width="6.5703125" style="812" customWidth="1"/>
    <col min="5379" max="5379" width="9.28515625" style="812" customWidth="1"/>
    <col min="5380" max="5380" width="8.42578125" style="812" customWidth="1"/>
    <col min="5381" max="5381" width="8.28515625" style="812" customWidth="1"/>
    <col min="5382" max="5382" width="8.5703125" style="812" customWidth="1"/>
    <col min="5383" max="5383" width="9.5703125" style="812" customWidth="1"/>
    <col min="5384" max="5384" width="8" style="812" customWidth="1"/>
    <col min="5385" max="5385" width="9.42578125" style="812" customWidth="1"/>
    <col min="5386" max="5386" width="10.42578125" style="812" customWidth="1"/>
    <col min="5387" max="5392" width="7.7109375" style="812" customWidth="1"/>
    <col min="5393" max="5632" width="9.140625" style="812"/>
    <col min="5633" max="5633" width="12.7109375" style="812" customWidth="1"/>
    <col min="5634" max="5634" width="6.5703125" style="812" customWidth="1"/>
    <col min="5635" max="5635" width="9.28515625" style="812" customWidth="1"/>
    <col min="5636" max="5636" width="8.42578125" style="812" customWidth="1"/>
    <col min="5637" max="5637" width="8.28515625" style="812" customWidth="1"/>
    <col min="5638" max="5638" width="8.5703125" style="812" customWidth="1"/>
    <col min="5639" max="5639" width="9.5703125" style="812" customWidth="1"/>
    <col min="5640" max="5640" width="8" style="812" customWidth="1"/>
    <col min="5641" max="5641" width="9.42578125" style="812" customWidth="1"/>
    <col min="5642" max="5642" width="10.42578125" style="812" customWidth="1"/>
    <col min="5643" max="5648" width="7.7109375" style="812" customWidth="1"/>
    <col min="5649" max="5888" width="9.140625" style="812"/>
    <col min="5889" max="5889" width="12.7109375" style="812" customWidth="1"/>
    <col min="5890" max="5890" width="6.5703125" style="812" customWidth="1"/>
    <col min="5891" max="5891" width="9.28515625" style="812" customWidth="1"/>
    <col min="5892" max="5892" width="8.42578125" style="812" customWidth="1"/>
    <col min="5893" max="5893" width="8.28515625" style="812" customWidth="1"/>
    <col min="5894" max="5894" width="8.5703125" style="812" customWidth="1"/>
    <col min="5895" max="5895" width="9.5703125" style="812" customWidth="1"/>
    <col min="5896" max="5896" width="8" style="812" customWidth="1"/>
    <col min="5897" max="5897" width="9.42578125" style="812" customWidth="1"/>
    <col min="5898" max="5898" width="10.42578125" style="812" customWidth="1"/>
    <col min="5899" max="5904" width="7.7109375" style="812" customWidth="1"/>
    <col min="5905" max="6144" width="9.140625" style="812"/>
    <col min="6145" max="6145" width="12.7109375" style="812" customWidth="1"/>
    <col min="6146" max="6146" width="6.5703125" style="812" customWidth="1"/>
    <col min="6147" max="6147" width="9.28515625" style="812" customWidth="1"/>
    <col min="6148" max="6148" width="8.42578125" style="812" customWidth="1"/>
    <col min="6149" max="6149" width="8.28515625" style="812" customWidth="1"/>
    <col min="6150" max="6150" width="8.5703125" style="812" customWidth="1"/>
    <col min="6151" max="6151" width="9.5703125" style="812" customWidth="1"/>
    <col min="6152" max="6152" width="8" style="812" customWidth="1"/>
    <col min="6153" max="6153" width="9.42578125" style="812" customWidth="1"/>
    <col min="6154" max="6154" width="10.42578125" style="812" customWidth="1"/>
    <col min="6155" max="6160" width="7.7109375" style="812" customWidth="1"/>
    <col min="6161" max="6400" width="9.140625" style="812"/>
    <col min="6401" max="6401" width="12.7109375" style="812" customWidth="1"/>
    <col min="6402" max="6402" width="6.5703125" style="812" customWidth="1"/>
    <col min="6403" max="6403" width="9.28515625" style="812" customWidth="1"/>
    <col min="6404" max="6404" width="8.42578125" style="812" customWidth="1"/>
    <col min="6405" max="6405" width="8.28515625" style="812" customWidth="1"/>
    <col min="6406" max="6406" width="8.5703125" style="812" customWidth="1"/>
    <col min="6407" max="6407" width="9.5703125" style="812" customWidth="1"/>
    <col min="6408" max="6408" width="8" style="812" customWidth="1"/>
    <col min="6409" max="6409" width="9.42578125" style="812" customWidth="1"/>
    <col min="6410" max="6410" width="10.42578125" style="812" customWidth="1"/>
    <col min="6411" max="6416" width="7.7109375" style="812" customWidth="1"/>
    <col min="6417" max="6656" width="9.140625" style="812"/>
    <col min="6657" max="6657" width="12.7109375" style="812" customWidth="1"/>
    <col min="6658" max="6658" width="6.5703125" style="812" customWidth="1"/>
    <col min="6659" max="6659" width="9.28515625" style="812" customWidth="1"/>
    <col min="6660" max="6660" width="8.42578125" style="812" customWidth="1"/>
    <col min="6661" max="6661" width="8.28515625" style="812" customWidth="1"/>
    <col min="6662" max="6662" width="8.5703125" style="812" customWidth="1"/>
    <col min="6663" max="6663" width="9.5703125" style="812" customWidth="1"/>
    <col min="6664" max="6664" width="8" style="812" customWidth="1"/>
    <col min="6665" max="6665" width="9.42578125" style="812" customWidth="1"/>
    <col min="6666" max="6666" width="10.42578125" style="812" customWidth="1"/>
    <col min="6667" max="6672" width="7.7109375" style="812" customWidth="1"/>
    <col min="6673" max="6912" width="9.140625" style="812"/>
    <col min="6913" max="6913" width="12.7109375" style="812" customWidth="1"/>
    <col min="6914" max="6914" width="6.5703125" style="812" customWidth="1"/>
    <col min="6915" max="6915" width="9.28515625" style="812" customWidth="1"/>
    <col min="6916" max="6916" width="8.42578125" style="812" customWidth="1"/>
    <col min="6917" max="6917" width="8.28515625" style="812" customWidth="1"/>
    <col min="6918" max="6918" width="8.5703125" style="812" customWidth="1"/>
    <col min="6919" max="6919" width="9.5703125" style="812" customWidth="1"/>
    <col min="6920" max="6920" width="8" style="812" customWidth="1"/>
    <col min="6921" max="6921" width="9.42578125" style="812" customWidth="1"/>
    <col min="6922" max="6922" width="10.42578125" style="812" customWidth="1"/>
    <col min="6923" max="6928" width="7.7109375" style="812" customWidth="1"/>
    <col min="6929" max="7168" width="9.140625" style="812"/>
    <col min="7169" max="7169" width="12.7109375" style="812" customWidth="1"/>
    <col min="7170" max="7170" width="6.5703125" style="812" customWidth="1"/>
    <col min="7171" max="7171" width="9.28515625" style="812" customWidth="1"/>
    <col min="7172" max="7172" width="8.42578125" style="812" customWidth="1"/>
    <col min="7173" max="7173" width="8.28515625" style="812" customWidth="1"/>
    <col min="7174" max="7174" width="8.5703125" style="812" customWidth="1"/>
    <col min="7175" max="7175" width="9.5703125" style="812" customWidth="1"/>
    <col min="7176" max="7176" width="8" style="812" customWidth="1"/>
    <col min="7177" max="7177" width="9.42578125" style="812" customWidth="1"/>
    <col min="7178" max="7178" width="10.42578125" style="812" customWidth="1"/>
    <col min="7179" max="7184" width="7.7109375" style="812" customWidth="1"/>
    <col min="7185" max="7424" width="9.140625" style="812"/>
    <col min="7425" max="7425" width="12.7109375" style="812" customWidth="1"/>
    <col min="7426" max="7426" width="6.5703125" style="812" customWidth="1"/>
    <col min="7427" max="7427" width="9.28515625" style="812" customWidth="1"/>
    <col min="7428" max="7428" width="8.42578125" style="812" customWidth="1"/>
    <col min="7429" max="7429" width="8.28515625" style="812" customWidth="1"/>
    <col min="7430" max="7430" width="8.5703125" style="812" customWidth="1"/>
    <col min="7431" max="7431" width="9.5703125" style="812" customWidth="1"/>
    <col min="7432" max="7432" width="8" style="812" customWidth="1"/>
    <col min="7433" max="7433" width="9.42578125" style="812" customWidth="1"/>
    <col min="7434" max="7434" width="10.42578125" style="812" customWidth="1"/>
    <col min="7435" max="7440" width="7.7109375" style="812" customWidth="1"/>
    <col min="7441" max="7680" width="9.140625" style="812"/>
    <col min="7681" max="7681" width="12.7109375" style="812" customWidth="1"/>
    <col min="7682" max="7682" width="6.5703125" style="812" customWidth="1"/>
    <col min="7683" max="7683" width="9.28515625" style="812" customWidth="1"/>
    <col min="7684" max="7684" width="8.42578125" style="812" customWidth="1"/>
    <col min="7685" max="7685" width="8.28515625" style="812" customWidth="1"/>
    <col min="7686" max="7686" width="8.5703125" style="812" customWidth="1"/>
    <col min="7687" max="7687" width="9.5703125" style="812" customWidth="1"/>
    <col min="7688" max="7688" width="8" style="812" customWidth="1"/>
    <col min="7689" max="7689" width="9.42578125" style="812" customWidth="1"/>
    <col min="7690" max="7690" width="10.42578125" style="812" customWidth="1"/>
    <col min="7691" max="7696" width="7.7109375" style="812" customWidth="1"/>
    <col min="7697" max="7936" width="9.140625" style="812"/>
    <col min="7937" max="7937" width="12.7109375" style="812" customWidth="1"/>
    <col min="7938" max="7938" width="6.5703125" style="812" customWidth="1"/>
    <col min="7939" max="7939" width="9.28515625" style="812" customWidth="1"/>
    <col min="7940" max="7940" width="8.42578125" style="812" customWidth="1"/>
    <col min="7941" max="7941" width="8.28515625" style="812" customWidth="1"/>
    <col min="7942" max="7942" width="8.5703125" style="812" customWidth="1"/>
    <col min="7943" max="7943" width="9.5703125" style="812" customWidth="1"/>
    <col min="7944" max="7944" width="8" style="812" customWidth="1"/>
    <col min="7945" max="7945" width="9.42578125" style="812" customWidth="1"/>
    <col min="7946" max="7946" width="10.42578125" style="812" customWidth="1"/>
    <col min="7947" max="7952" width="7.7109375" style="812" customWidth="1"/>
    <col min="7953" max="8192" width="9.140625" style="812"/>
    <col min="8193" max="8193" width="12.7109375" style="812" customWidth="1"/>
    <col min="8194" max="8194" width="6.5703125" style="812" customWidth="1"/>
    <col min="8195" max="8195" width="9.28515625" style="812" customWidth="1"/>
    <col min="8196" max="8196" width="8.42578125" style="812" customWidth="1"/>
    <col min="8197" max="8197" width="8.28515625" style="812" customWidth="1"/>
    <col min="8198" max="8198" width="8.5703125" style="812" customWidth="1"/>
    <col min="8199" max="8199" width="9.5703125" style="812" customWidth="1"/>
    <col min="8200" max="8200" width="8" style="812" customWidth="1"/>
    <col min="8201" max="8201" width="9.42578125" style="812" customWidth="1"/>
    <col min="8202" max="8202" width="10.42578125" style="812" customWidth="1"/>
    <col min="8203" max="8208" width="7.7109375" style="812" customWidth="1"/>
    <col min="8209" max="8448" width="9.140625" style="812"/>
    <col min="8449" max="8449" width="12.7109375" style="812" customWidth="1"/>
    <col min="8450" max="8450" width="6.5703125" style="812" customWidth="1"/>
    <col min="8451" max="8451" width="9.28515625" style="812" customWidth="1"/>
    <col min="8452" max="8452" width="8.42578125" style="812" customWidth="1"/>
    <col min="8453" max="8453" width="8.28515625" style="812" customWidth="1"/>
    <col min="8454" max="8454" width="8.5703125" style="812" customWidth="1"/>
    <col min="8455" max="8455" width="9.5703125" style="812" customWidth="1"/>
    <col min="8456" max="8456" width="8" style="812" customWidth="1"/>
    <col min="8457" max="8457" width="9.42578125" style="812" customWidth="1"/>
    <col min="8458" max="8458" width="10.42578125" style="812" customWidth="1"/>
    <col min="8459" max="8464" width="7.7109375" style="812" customWidth="1"/>
    <col min="8465" max="8704" width="9.140625" style="812"/>
    <col min="8705" max="8705" width="12.7109375" style="812" customWidth="1"/>
    <col min="8706" max="8706" width="6.5703125" style="812" customWidth="1"/>
    <col min="8707" max="8707" width="9.28515625" style="812" customWidth="1"/>
    <col min="8708" max="8708" width="8.42578125" style="812" customWidth="1"/>
    <col min="8709" max="8709" width="8.28515625" style="812" customWidth="1"/>
    <col min="8710" max="8710" width="8.5703125" style="812" customWidth="1"/>
    <col min="8711" max="8711" width="9.5703125" style="812" customWidth="1"/>
    <col min="8712" max="8712" width="8" style="812" customWidth="1"/>
    <col min="8713" max="8713" width="9.42578125" style="812" customWidth="1"/>
    <col min="8714" max="8714" width="10.42578125" style="812" customWidth="1"/>
    <col min="8715" max="8720" width="7.7109375" style="812" customWidth="1"/>
    <col min="8721" max="8960" width="9.140625" style="812"/>
    <col min="8961" max="8961" width="12.7109375" style="812" customWidth="1"/>
    <col min="8962" max="8962" width="6.5703125" style="812" customWidth="1"/>
    <col min="8963" max="8963" width="9.28515625" style="812" customWidth="1"/>
    <col min="8964" max="8964" width="8.42578125" style="812" customWidth="1"/>
    <col min="8965" max="8965" width="8.28515625" style="812" customWidth="1"/>
    <col min="8966" max="8966" width="8.5703125" style="812" customWidth="1"/>
    <col min="8967" max="8967" width="9.5703125" style="812" customWidth="1"/>
    <col min="8968" max="8968" width="8" style="812" customWidth="1"/>
    <col min="8969" max="8969" width="9.42578125" style="812" customWidth="1"/>
    <col min="8970" max="8970" width="10.42578125" style="812" customWidth="1"/>
    <col min="8971" max="8976" width="7.7109375" style="812" customWidth="1"/>
    <col min="8977" max="9216" width="9.140625" style="812"/>
    <col min="9217" max="9217" width="12.7109375" style="812" customWidth="1"/>
    <col min="9218" max="9218" width="6.5703125" style="812" customWidth="1"/>
    <col min="9219" max="9219" width="9.28515625" style="812" customWidth="1"/>
    <col min="9220" max="9220" width="8.42578125" style="812" customWidth="1"/>
    <col min="9221" max="9221" width="8.28515625" style="812" customWidth="1"/>
    <col min="9222" max="9222" width="8.5703125" style="812" customWidth="1"/>
    <col min="9223" max="9223" width="9.5703125" style="812" customWidth="1"/>
    <col min="9224" max="9224" width="8" style="812" customWidth="1"/>
    <col min="9225" max="9225" width="9.42578125" style="812" customWidth="1"/>
    <col min="9226" max="9226" width="10.42578125" style="812" customWidth="1"/>
    <col min="9227" max="9232" width="7.7109375" style="812" customWidth="1"/>
    <col min="9233" max="9472" width="9.140625" style="812"/>
    <col min="9473" max="9473" width="12.7109375" style="812" customWidth="1"/>
    <col min="9474" max="9474" width="6.5703125" style="812" customWidth="1"/>
    <col min="9475" max="9475" width="9.28515625" style="812" customWidth="1"/>
    <col min="9476" max="9476" width="8.42578125" style="812" customWidth="1"/>
    <col min="9477" max="9477" width="8.28515625" style="812" customWidth="1"/>
    <col min="9478" max="9478" width="8.5703125" style="812" customWidth="1"/>
    <col min="9479" max="9479" width="9.5703125" style="812" customWidth="1"/>
    <col min="9480" max="9480" width="8" style="812" customWidth="1"/>
    <col min="9481" max="9481" width="9.42578125" style="812" customWidth="1"/>
    <col min="9482" max="9482" width="10.42578125" style="812" customWidth="1"/>
    <col min="9483" max="9488" width="7.7109375" style="812" customWidth="1"/>
    <col min="9489" max="9728" width="9.140625" style="812"/>
    <col min="9729" max="9729" width="12.7109375" style="812" customWidth="1"/>
    <col min="9730" max="9730" width="6.5703125" style="812" customWidth="1"/>
    <col min="9731" max="9731" width="9.28515625" style="812" customWidth="1"/>
    <col min="9732" max="9732" width="8.42578125" style="812" customWidth="1"/>
    <col min="9733" max="9733" width="8.28515625" style="812" customWidth="1"/>
    <col min="9734" max="9734" width="8.5703125" style="812" customWidth="1"/>
    <col min="9735" max="9735" width="9.5703125" style="812" customWidth="1"/>
    <col min="9736" max="9736" width="8" style="812" customWidth="1"/>
    <col min="9737" max="9737" width="9.42578125" style="812" customWidth="1"/>
    <col min="9738" max="9738" width="10.42578125" style="812" customWidth="1"/>
    <col min="9739" max="9744" width="7.7109375" style="812" customWidth="1"/>
    <col min="9745" max="9984" width="9.140625" style="812"/>
    <col min="9985" max="9985" width="12.7109375" style="812" customWidth="1"/>
    <col min="9986" max="9986" width="6.5703125" style="812" customWidth="1"/>
    <col min="9987" max="9987" width="9.28515625" style="812" customWidth="1"/>
    <col min="9988" max="9988" width="8.42578125" style="812" customWidth="1"/>
    <col min="9989" max="9989" width="8.28515625" style="812" customWidth="1"/>
    <col min="9990" max="9990" width="8.5703125" style="812" customWidth="1"/>
    <col min="9991" max="9991" width="9.5703125" style="812" customWidth="1"/>
    <col min="9992" max="9992" width="8" style="812" customWidth="1"/>
    <col min="9993" max="9993" width="9.42578125" style="812" customWidth="1"/>
    <col min="9994" max="9994" width="10.42578125" style="812" customWidth="1"/>
    <col min="9995" max="10000" width="7.7109375" style="812" customWidth="1"/>
    <col min="10001" max="10240" width="9.140625" style="812"/>
    <col min="10241" max="10241" width="12.7109375" style="812" customWidth="1"/>
    <col min="10242" max="10242" width="6.5703125" style="812" customWidth="1"/>
    <col min="10243" max="10243" width="9.28515625" style="812" customWidth="1"/>
    <col min="10244" max="10244" width="8.42578125" style="812" customWidth="1"/>
    <col min="10245" max="10245" width="8.28515625" style="812" customWidth="1"/>
    <col min="10246" max="10246" width="8.5703125" style="812" customWidth="1"/>
    <col min="10247" max="10247" width="9.5703125" style="812" customWidth="1"/>
    <col min="10248" max="10248" width="8" style="812" customWidth="1"/>
    <col min="10249" max="10249" width="9.42578125" style="812" customWidth="1"/>
    <col min="10250" max="10250" width="10.42578125" style="812" customWidth="1"/>
    <col min="10251" max="10256" width="7.7109375" style="812" customWidth="1"/>
    <col min="10257" max="10496" width="9.140625" style="812"/>
    <col min="10497" max="10497" width="12.7109375" style="812" customWidth="1"/>
    <col min="10498" max="10498" width="6.5703125" style="812" customWidth="1"/>
    <col min="10499" max="10499" width="9.28515625" style="812" customWidth="1"/>
    <col min="10500" max="10500" width="8.42578125" style="812" customWidth="1"/>
    <col min="10501" max="10501" width="8.28515625" style="812" customWidth="1"/>
    <col min="10502" max="10502" width="8.5703125" style="812" customWidth="1"/>
    <col min="10503" max="10503" width="9.5703125" style="812" customWidth="1"/>
    <col min="10504" max="10504" width="8" style="812" customWidth="1"/>
    <col min="10505" max="10505" width="9.42578125" style="812" customWidth="1"/>
    <col min="10506" max="10506" width="10.42578125" style="812" customWidth="1"/>
    <col min="10507" max="10512" width="7.7109375" style="812" customWidth="1"/>
    <col min="10513" max="10752" width="9.140625" style="812"/>
    <col min="10753" max="10753" width="12.7109375" style="812" customWidth="1"/>
    <col min="10754" max="10754" width="6.5703125" style="812" customWidth="1"/>
    <col min="10755" max="10755" width="9.28515625" style="812" customWidth="1"/>
    <col min="10756" max="10756" width="8.42578125" style="812" customWidth="1"/>
    <col min="10757" max="10757" width="8.28515625" style="812" customWidth="1"/>
    <col min="10758" max="10758" width="8.5703125" style="812" customWidth="1"/>
    <col min="10759" max="10759" width="9.5703125" style="812" customWidth="1"/>
    <col min="10760" max="10760" width="8" style="812" customWidth="1"/>
    <col min="10761" max="10761" width="9.42578125" style="812" customWidth="1"/>
    <col min="10762" max="10762" width="10.42578125" style="812" customWidth="1"/>
    <col min="10763" max="10768" width="7.7109375" style="812" customWidth="1"/>
    <col min="10769" max="11008" width="9.140625" style="812"/>
    <col min="11009" max="11009" width="12.7109375" style="812" customWidth="1"/>
    <col min="11010" max="11010" width="6.5703125" style="812" customWidth="1"/>
    <col min="11011" max="11011" width="9.28515625" style="812" customWidth="1"/>
    <col min="11012" max="11012" width="8.42578125" style="812" customWidth="1"/>
    <col min="11013" max="11013" width="8.28515625" style="812" customWidth="1"/>
    <col min="11014" max="11014" width="8.5703125" style="812" customWidth="1"/>
    <col min="11015" max="11015" width="9.5703125" style="812" customWidth="1"/>
    <col min="11016" max="11016" width="8" style="812" customWidth="1"/>
    <col min="11017" max="11017" width="9.42578125" style="812" customWidth="1"/>
    <col min="11018" max="11018" width="10.42578125" style="812" customWidth="1"/>
    <col min="11019" max="11024" width="7.7109375" style="812" customWidth="1"/>
    <col min="11025" max="11264" width="9.140625" style="812"/>
    <col min="11265" max="11265" width="12.7109375" style="812" customWidth="1"/>
    <col min="11266" max="11266" width="6.5703125" style="812" customWidth="1"/>
    <col min="11267" max="11267" width="9.28515625" style="812" customWidth="1"/>
    <col min="11268" max="11268" width="8.42578125" style="812" customWidth="1"/>
    <col min="11269" max="11269" width="8.28515625" style="812" customWidth="1"/>
    <col min="11270" max="11270" width="8.5703125" style="812" customWidth="1"/>
    <col min="11271" max="11271" width="9.5703125" style="812" customWidth="1"/>
    <col min="11272" max="11272" width="8" style="812" customWidth="1"/>
    <col min="11273" max="11273" width="9.42578125" style="812" customWidth="1"/>
    <col min="11274" max="11274" width="10.42578125" style="812" customWidth="1"/>
    <col min="11275" max="11280" width="7.7109375" style="812" customWidth="1"/>
    <col min="11281" max="11520" width="9.140625" style="812"/>
    <col min="11521" max="11521" width="12.7109375" style="812" customWidth="1"/>
    <col min="11522" max="11522" width="6.5703125" style="812" customWidth="1"/>
    <col min="11523" max="11523" width="9.28515625" style="812" customWidth="1"/>
    <col min="11524" max="11524" width="8.42578125" style="812" customWidth="1"/>
    <col min="11525" max="11525" width="8.28515625" style="812" customWidth="1"/>
    <col min="11526" max="11526" width="8.5703125" style="812" customWidth="1"/>
    <col min="11527" max="11527" width="9.5703125" style="812" customWidth="1"/>
    <col min="11528" max="11528" width="8" style="812" customWidth="1"/>
    <col min="11529" max="11529" width="9.42578125" style="812" customWidth="1"/>
    <col min="11530" max="11530" width="10.42578125" style="812" customWidth="1"/>
    <col min="11531" max="11536" width="7.7109375" style="812" customWidth="1"/>
    <col min="11537" max="11776" width="9.140625" style="812"/>
    <col min="11777" max="11777" width="12.7109375" style="812" customWidth="1"/>
    <col min="11778" max="11778" width="6.5703125" style="812" customWidth="1"/>
    <col min="11779" max="11779" width="9.28515625" style="812" customWidth="1"/>
    <col min="11780" max="11780" width="8.42578125" style="812" customWidth="1"/>
    <col min="11781" max="11781" width="8.28515625" style="812" customWidth="1"/>
    <col min="11782" max="11782" width="8.5703125" style="812" customWidth="1"/>
    <col min="11783" max="11783" width="9.5703125" style="812" customWidth="1"/>
    <col min="11784" max="11784" width="8" style="812" customWidth="1"/>
    <col min="11785" max="11785" width="9.42578125" style="812" customWidth="1"/>
    <col min="11786" max="11786" width="10.42578125" style="812" customWidth="1"/>
    <col min="11787" max="11792" width="7.7109375" style="812" customWidth="1"/>
    <col min="11793" max="12032" width="9.140625" style="812"/>
    <col min="12033" max="12033" width="12.7109375" style="812" customWidth="1"/>
    <col min="12034" max="12034" width="6.5703125" style="812" customWidth="1"/>
    <col min="12035" max="12035" width="9.28515625" style="812" customWidth="1"/>
    <col min="12036" max="12036" width="8.42578125" style="812" customWidth="1"/>
    <col min="12037" max="12037" width="8.28515625" style="812" customWidth="1"/>
    <col min="12038" max="12038" width="8.5703125" style="812" customWidth="1"/>
    <col min="12039" max="12039" width="9.5703125" style="812" customWidth="1"/>
    <col min="12040" max="12040" width="8" style="812" customWidth="1"/>
    <col min="12041" max="12041" width="9.42578125" style="812" customWidth="1"/>
    <col min="12042" max="12042" width="10.42578125" style="812" customWidth="1"/>
    <col min="12043" max="12048" width="7.7109375" style="812" customWidth="1"/>
    <col min="12049" max="12288" width="9.140625" style="812"/>
    <col min="12289" max="12289" width="12.7109375" style="812" customWidth="1"/>
    <col min="12290" max="12290" width="6.5703125" style="812" customWidth="1"/>
    <col min="12291" max="12291" width="9.28515625" style="812" customWidth="1"/>
    <col min="12292" max="12292" width="8.42578125" style="812" customWidth="1"/>
    <col min="12293" max="12293" width="8.28515625" style="812" customWidth="1"/>
    <col min="12294" max="12294" width="8.5703125" style="812" customWidth="1"/>
    <col min="12295" max="12295" width="9.5703125" style="812" customWidth="1"/>
    <col min="12296" max="12296" width="8" style="812" customWidth="1"/>
    <col min="12297" max="12297" width="9.42578125" style="812" customWidth="1"/>
    <col min="12298" max="12298" width="10.42578125" style="812" customWidth="1"/>
    <col min="12299" max="12304" width="7.7109375" style="812" customWidth="1"/>
    <col min="12305" max="12544" width="9.140625" style="812"/>
    <col min="12545" max="12545" width="12.7109375" style="812" customWidth="1"/>
    <col min="12546" max="12546" width="6.5703125" style="812" customWidth="1"/>
    <col min="12547" max="12547" width="9.28515625" style="812" customWidth="1"/>
    <col min="12548" max="12548" width="8.42578125" style="812" customWidth="1"/>
    <col min="12549" max="12549" width="8.28515625" style="812" customWidth="1"/>
    <col min="12550" max="12550" width="8.5703125" style="812" customWidth="1"/>
    <col min="12551" max="12551" width="9.5703125" style="812" customWidth="1"/>
    <col min="12552" max="12552" width="8" style="812" customWidth="1"/>
    <col min="12553" max="12553" width="9.42578125" style="812" customWidth="1"/>
    <col min="12554" max="12554" width="10.42578125" style="812" customWidth="1"/>
    <col min="12555" max="12560" width="7.7109375" style="812" customWidth="1"/>
    <col min="12561" max="12800" width="9.140625" style="812"/>
    <col min="12801" max="12801" width="12.7109375" style="812" customWidth="1"/>
    <col min="12802" max="12802" width="6.5703125" style="812" customWidth="1"/>
    <col min="12803" max="12803" width="9.28515625" style="812" customWidth="1"/>
    <col min="12804" max="12804" width="8.42578125" style="812" customWidth="1"/>
    <col min="12805" max="12805" width="8.28515625" style="812" customWidth="1"/>
    <col min="12806" max="12806" width="8.5703125" style="812" customWidth="1"/>
    <col min="12807" max="12807" width="9.5703125" style="812" customWidth="1"/>
    <col min="12808" max="12808" width="8" style="812" customWidth="1"/>
    <col min="12809" max="12809" width="9.42578125" style="812" customWidth="1"/>
    <col min="12810" max="12810" width="10.42578125" style="812" customWidth="1"/>
    <col min="12811" max="12816" width="7.7109375" style="812" customWidth="1"/>
    <col min="12817" max="13056" width="9.140625" style="812"/>
    <col min="13057" max="13057" width="12.7109375" style="812" customWidth="1"/>
    <col min="13058" max="13058" width="6.5703125" style="812" customWidth="1"/>
    <col min="13059" max="13059" width="9.28515625" style="812" customWidth="1"/>
    <col min="13060" max="13060" width="8.42578125" style="812" customWidth="1"/>
    <col min="13061" max="13061" width="8.28515625" style="812" customWidth="1"/>
    <col min="13062" max="13062" width="8.5703125" style="812" customWidth="1"/>
    <col min="13063" max="13063" width="9.5703125" style="812" customWidth="1"/>
    <col min="13064" max="13064" width="8" style="812" customWidth="1"/>
    <col min="13065" max="13065" width="9.42578125" style="812" customWidth="1"/>
    <col min="13066" max="13066" width="10.42578125" style="812" customWidth="1"/>
    <col min="13067" max="13072" width="7.7109375" style="812" customWidth="1"/>
    <col min="13073" max="13312" width="9.140625" style="812"/>
    <col min="13313" max="13313" width="12.7109375" style="812" customWidth="1"/>
    <col min="13314" max="13314" width="6.5703125" style="812" customWidth="1"/>
    <col min="13315" max="13315" width="9.28515625" style="812" customWidth="1"/>
    <col min="13316" max="13316" width="8.42578125" style="812" customWidth="1"/>
    <col min="13317" max="13317" width="8.28515625" style="812" customWidth="1"/>
    <col min="13318" max="13318" width="8.5703125" style="812" customWidth="1"/>
    <col min="13319" max="13319" width="9.5703125" style="812" customWidth="1"/>
    <col min="13320" max="13320" width="8" style="812" customWidth="1"/>
    <col min="13321" max="13321" width="9.42578125" style="812" customWidth="1"/>
    <col min="13322" max="13322" width="10.42578125" style="812" customWidth="1"/>
    <col min="13323" max="13328" width="7.7109375" style="812" customWidth="1"/>
    <col min="13329" max="13568" width="9.140625" style="812"/>
    <col min="13569" max="13569" width="12.7109375" style="812" customWidth="1"/>
    <col min="13570" max="13570" width="6.5703125" style="812" customWidth="1"/>
    <col min="13571" max="13571" width="9.28515625" style="812" customWidth="1"/>
    <col min="13572" max="13572" width="8.42578125" style="812" customWidth="1"/>
    <col min="13573" max="13573" width="8.28515625" style="812" customWidth="1"/>
    <col min="13574" max="13574" width="8.5703125" style="812" customWidth="1"/>
    <col min="13575" max="13575" width="9.5703125" style="812" customWidth="1"/>
    <col min="13576" max="13576" width="8" style="812" customWidth="1"/>
    <col min="13577" max="13577" width="9.42578125" style="812" customWidth="1"/>
    <col min="13578" max="13578" width="10.42578125" style="812" customWidth="1"/>
    <col min="13579" max="13584" width="7.7109375" style="812" customWidth="1"/>
    <col min="13585" max="13824" width="9.140625" style="812"/>
    <col min="13825" max="13825" width="12.7109375" style="812" customWidth="1"/>
    <col min="13826" max="13826" width="6.5703125" style="812" customWidth="1"/>
    <col min="13827" max="13827" width="9.28515625" style="812" customWidth="1"/>
    <col min="13828" max="13828" width="8.42578125" style="812" customWidth="1"/>
    <col min="13829" max="13829" width="8.28515625" style="812" customWidth="1"/>
    <col min="13830" max="13830" width="8.5703125" style="812" customWidth="1"/>
    <col min="13831" max="13831" width="9.5703125" style="812" customWidth="1"/>
    <col min="13832" max="13832" width="8" style="812" customWidth="1"/>
    <col min="13833" max="13833" width="9.42578125" style="812" customWidth="1"/>
    <col min="13834" max="13834" width="10.42578125" style="812" customWidth="1"/>
    <col min="13835" max="13840" width="7.7109375" style="812" customWidth="1"/>
    <col min="13841" max="14080" width="9.140625" style="812"/>
    <col min="14081" max="14081" width="12.7109375" style="812" customWidth="1"/>
    <col min="14082" max="14082" width="6.5703125" style="812" customWidth="1"/>
    <col min="14083" max="14083" width="9.28515625" style="812" customWidth="1"/>
    <col min="14084" max="14084" width="8.42578125" style="812" customWidth="1"/>
    <col min="14085" max="14085" width="8.28515625" style="812" customWidth="1"/>
    <col min="14086" max="14086" width="8.5703125" style="812" customWidth="1"/>
    <col min="14087" max="14087" width="9.5703125" style="812" customWidth="1"/>
    <col min="14088" max="14088" width="8" style="812" customWidth="1"/>
    <col min="14089" max="14089" width="9.42578125" style="812" customWidth="1"/>
    <col min="14090" max="14090" width="10.42578125" style="812" customWidth="1"/>
    <col min="14091" max="14096" width="7.7109375" style="812" customWidth="1"/>
    <col min="14097" max="14336" width="9.140625" style="812"/>
    <col min="14337" max="14337" width="12.7109375" style="812" customWidth="1"/>
    <col min="14338" max="14338" width="6.5703125" style="812" customWidth="1"/>
    <col min="14339" max="14339" width="9.28515625" style="812" customWidth="1"/>
    <col min="14340" max="14340" width="8.42578125" style="812" customWidth="1"/>
    <col min="14341" max="14341" width="8.28515625" style="812" customWidth="1"/>
    <col min="14342" max="14342" width="8.5703125" style="812" customWidth="1"/>
    <col min="14343" max="14343" width="9.5703125" style="812" customWidth="1"/>
    <col min="14344" max="14344" width="8" style="812" customWidth="1"/>
    <col min="14345" max="14345" width="9.42578125" style="812" customWidth="1"/>
    <col min="14346" max="14346" width="10.42578125" style="812" customWidth="1"/>
    <col min="14347" max="14352" width="7.7109375" style="812" customWidth="1"/>
    <col min="14353" max="14592" width="9.140625" style="812"/>
    <col min="14593" max="14593" width="12.7109375" style="812" customWidth="1"/>
    <col min="14594" max="14594" width="6.5703125" style="812" customWidth="1"/>
    <col min="14595" max="14595" width="9.28515625" style="812" customWidth="1"/>
    <col min="14596" max="14596" width="8.42578125" style="812" customWidth="1"/>
    <col min="14597" max="14597" width="8.28515625" style="812" customWidth="1"/>
    <col min="14598" max="14598" width="8.5703125" style="812" customWidth="1"/>
    <col min="14599" max="14599" width="9.5703125" style="812" customWidth="1"/>
    <col min="14600" max="14600" width="8" style="812" customWidth="1"/>
    <col min="14601" max="14601" width="9.42578125" style="812" customWidth="1"/>
    <col min="14602" max="14602" width="10.42578125" style="812" customWidth="1"/>
    <col min="14603" max="14608" width="7.7109375" style="812" customWidth="1"/>
    <col min="14609" max="14848" width="9.140625" style="812"/>
    <col min="14849" max="14849" width="12.7109375" style="812" customWidth="1"/>
    <col min="14850" max="14850" width="6.5703125" style="812" customWidth="1"/>
    <col min="14851" max="14851" width="9.28515625" style="812" customWidth="1"/>
    <col min="14852" max="14852" width="8.42578125" style="812" customWidth="1"/>
    <col min="14853" max="14853" width="8.28515625" style="812" customWidth="1"/>
    <col min="14854" max="14854" width="8.5703125" style="812" customWidth="1"/>
    <col min="14855" max="14855" width="9.5703125" style="812" customWidth="1"/>
    <col min="14856" max="14856" width="8" style="812" customWidth="1"/>
    <col min="14857" max="14857" width="9.42578125" style="812" customWidth="1"/>
    <col min="14858" max="14858" width="10.42578125" style="812" customWidth="1"/>
    <col min="14859" max="14864" width="7.7109375" style="812" customWidth="1"/>
    <col min="14865" max="15104" width="9.140625" style="812"/>
    <col min="15105" max="15105" width="12.7109375" style="812" customWidth="1"/>
    <col min="15106" max="15106" width="6.5703125" style="812" customWidth="1"/>
    <col min="15107" max="15107" width="9.28515625" style="812" customWidth="1"/>
    <col min="15108" max="15108" width="8.42578125" style="812" customWidth="1"/>
    <col min="15109" max="15109" width="8.28515625" style="812" customWidth="1"/>
    <col min="15110" max="15110" width="8.5703125" style="812" customWidth="1"/>
    <col min="15111" max="15111" width="9.5703125" style="812" customWidth="1"/>
    <col min="15112" max="15112" width="8" style="812" customWidth="1"/>
    <col min="15113" max="15113" width="9.42578125" style="812" customWidth="1"/>
    <col min="15114" max="15114" width="10.42578125" style="812" customWidth="1"/>
    <col min="15115" max="15120" width="7.7109375" style="812" customWidth="1"/>
    <col min="15121" max="15360" width="9.140625" style="812"/>
    <col min="15361" max="15361" width="12.7109375" style="812" customWidth="1"/>
    <col min="15362" max="15362" width="6.5703125" style="812" customWidth="1"/>
    <col min="15363" max="15363" width="9.28515625" style="812" customWidth="1"/>
    <col min="15364" max="15364" width="8.42578125" style="812" customWidth="1"/>
    <col min="15365" max="15365" width="8.28515625" style="812" customWidth="1"/>
    <col min="15366" max="15366" width="8.5703125" style="812" customWidth="1"/>
    <col min="15367" max="15367" width="9.5703125" style="812" customWidth="1"/>
    <col min="15368" max="15368" width="8" style="812" customWidth="1"/>
    <col min="15369" max="15369" width="9.42578125" style="812" customWidth="1"/>
    <col min="15370" max="15370" width="10.42578125" style="812" customWidth="1"/>
    <col min="15371" max="15376" width="7.7109375" style="812" customWidth="1"/>
    <col min="15377" max="15616" width="9.140625" style="812"/>
    <col min="15617" max="15617" width="12.7109375" style="812" customWidth="1"/>
    <col min="15618" max="15618" width="6.5703125" style="812" customWidth="1"/>
    <col min="15619" max="15619" width="9.28515625" style="812" customWidth="1"/>
    <col min="15620" max="15620" width="8.42578125" style="812" customWidth="1"/>
    <col min="15621" max="15621" width="8.28515625" style="812" customWidth="1"/>
    <col min="15622" max="15622" width="8.5703125" style="812" customWidth="1"/>
    <col min="15623" max="15623" width="9.5703125" style="812" customWidth="1"/>
    <col min="15624" max="15624" width="8" style="812" customWidth="1"/>
    <col min="15625" max="15625" width="9.42578125" style="812" customWidth="1"/>
    <col min="15626" max="15626" width="10.42578125" style="812" customWidth="1"/>
    <col min="15627" max="15632" width="7.7109375" style="812" customWidth="1"/>
    <col min="15633" max="15872" width="9.140625" style="812"/>
    <col min="15873" max="15873" width="12.7109375" style="812" customWidth="1"/>
    <col min="15874" max="15874" width="6.5703125" style="812" customWidth="1"/>
    <col min="15875" max="15875" width="9.28515625" style="812" customWidth="1"/>
    <col min="15876" max="15876" width="8.42578125" style="812" customWidth="1"/>
    <col min="15877" max="15877" width="8.28515625" style="812" customWidth="1"/>
    <col min="15878" max="15878" width="8.5703125" style="812" customWidth="1"/>
    <col min="15879" max="15879" width="9.5703125" style="812" customWidth="1"/>
    <col min="15880" max="15880" width="8" style="812" customWidth="1"/>
    <col min="15881" max="15881" width="9.42578125" style="812" customWidth="1"/>
    <col min="15882" max="15882" width="10.42578125" style="812" customWidth="1"/>
    <col min="15883" max="15888" width="7.7109375" style="812" customWidth="1"/>
    <col min="15889" max="16128" width="9.140625" style="812"/>
    <col min="16129" max="16129" width="12.7109375" style="812" customWidth="1"/>
    <col min="16130" max="16130" width="6.5703125" style="812" customWidth="1"/>
    <col min="16131" max="16131" width="9.28515625" style="812" customWidth="1"/>
    <col min="16132" max="16132" width="8.42578125" style="812" customWidth="1"/>
    <col min="16133" max="16133" width="8.28515625" style="812" customWidth="1"/>
    <col min="16134" max="16134" width="8.5703125" style="812" customWidth="1"/>
    <col min="16135" max="16135" width="9.5703125" style="812" customWidth="1"/>
    <col min="16136" max="16136" width="8" style="812" customWidth="1"/>
    <col min="16137" max="16137" width="9.42578125" style="812" customWidth="1"/>
    <col min="16138" max="16138" width="10.42578125" style="812" customWidth="1"/>
    <col min="16139" max="16144" width="7.7109375" style="812" customWidth="1"/>
    <col min="16145" max="16384" width="9.140625" style="812"/>
  </cols>
  <sheetData>
    <row r="1" spans="1:13" ht="18" customHeight="1">
      <c r="A1" s="1921" t="s">
        <v>1737</v>
      </c>
      <c r="B1" s="1923"/>
      <c r="C1" s="1923"/>
      <c r="D1" s="1923"/>
      <c r="E1" s="1923"/>
      <c r="F1" s="1923"/>
      <c r="G1" s="827"/>
      <c r="H1" s="827"/>
      <c r="I1" s="827"/>
      <c r="J1" s="827"/>
    </row>
    <row r="2" spans="1:13" ht="21" customHeight="1">
      <c r="A2" s="1423" t="s">
        <v>1123</v>
      </c>
      <c r="B2" s="1925"/>
      <c r="C2" s="1926"/>
      <c r="D2" s="1927"/>
      <c r="E2" s="1916"/>
      <c r="F2" s="1916"/>
      <c r="G2" s="1423"/>
      <c r="H2" s="1423"/>
      <c r="I2" s="1423"/>
      <c r="J2" s="1423"/>
    </row>
    <row r="3" spans="1:13" ht="23.25" customHeight="1">
      <c r="A3" s="2283" t="s">
        <v>1124</v>
      </c>
      <c r="B3" s="2283"/>
      <c r="C3" s="2283"/>
      <c r="D3" s="2283"/>
      <c r="E3" s="2283"/>
      <c r="F3" s="2283"/>
      <c r="G3" s="2283"/>
      <c r="H3" s="2283"/>
      <c r="I3" s="2283"/>
      <c r="J3" s="2283"/>
    </row>
    <row r="4" spans="1:13" ht="12.95" customHeight="1">
      <c r="A4" s="1424">
        <v>2016</v>
      </c>
      <c r="B4" s="1424"/>
      <c r="C4" s="1424"/>
      <c r="D4" s="1425"/>
      <c r="E4" s="1425"/>
      <c r="F4" s="1425"/>
      <c r="G4" s="1425"/>
      <c r="H4" s="1425"/>
      <c r="I4" s="1425"/>
      <c r="J4" s="1426" t="s">
        <v>673</v>
      </c>
    </row>
    <row r="5" spans="1:13" ht="67.5" customHeight="1">
      <c r="A5" s="1078" t="s">
        <v>1045</v>
      </c>
      <c r="B5" s="1427" t="s">
        <v>0</v>
      </c>
      <c r="C5" s="1428" t="s">
        <v>1125</v>
      </c>
      <c r="D5" s="1428" t="s">
        <v>1126</v>
      </c>
      <c r="E5" s="1428" t="s">
        <v>1127</v>
      </c>
      <c r="F5" s="1428" t="s">
        <v>1128</v>
      </c>
      <c r="G5" s="1428" t="s">
        <v>1129</v>
      </c>
      <c r="H5" s="1428" t="s">
        <v>1130</v>
      </c>
      <c r="I5" s="1428" t="s">
        <v>1131</v>
      </c>
      <c r="J5" s="1429" t="s">
        <v>1132</v>
      </c>
    </row>
    <row r="6" spans="1:13" s="1065" customFormat="1" ht="12.95" customHeight="1">
      <c r="A6" s="1103"/>
      <c r="B6" s="1430"/>
      <c r="C6" s="1431"/>
      <c r="D6" s="1431"/>
      <c r="E6" s="1431"/>
      <c r="F6" s="1431"/>
      <c r="G6" s="1431"/>
      <c r="H6" s="1431"/>
      <c r="I6" s="1431"/>
      <c r="J6" s="1431"/>
    </row>
    <row r="7" spans="1:13" s="1319" customFormat="1" ht="12.95" customHeight="1">
      <c r="A7" s="1319" t="s">
        <v>1084</v>
      </c>
      <c r="B7" s="1321">
        <v>1271</v>
      </c>
      <c r="C7" s="1321">
        <v>571</v>
      </c>
      <c r="D7" s="1321">
        <v>11</v>
      </c>
      <c r="E7" s="1321">
        <v>154</v>
      </c>
      <c r="F7" s="1321">
        <v>177</v>
      </c>
      <c r="G7" s="1321">
        <v>11</v>
      </c>
      <c r="H7" s="1321">
        <v>6</v>
      </c>
      <c r="I7" s="1321">
        <v>81</v>
      </c>
      <c r="J7" s="1321">
        <v>58</v>
      </c>
      <c r="K7" s="1321"/>
      <c r="M7" s="1321"/>
    </row>
    <row r="8" spans="1:13" s="1319" customFormat="1" ht="12.95" customHeight="1">
      <c r="G8" s="1321">
        <v>0</v>
      </c>
      <c r="K8" s="1321"/>
      <c r="M8" s="1321"/>
    </row>
    <row r="9" spans="1:13" s="1322" customFormat="1" ht="12.95" customHeight="1">
      <c r="A9" s="1322" t="s">
        <v>1133</v>
      </c>
      <c r="B9" s="1321">
        <v>443</v>
      </c>
      <c r="C9" s="1324">
        <v>350</v>
      </c>
      <c r="D9" s="1324">
        <v>2</v>
      </c>
      <c r="E9" s="1324">
        <v>40</v>
      </c>
      <c r="F9" s="1324">
        <v>19</v>
      </c>
      <c r="G9" s="1322">
        <v>0</v>
      </c>
      <c r="H9" s="1324">
        <v>2</v>
      </c>
      <c r="I9" s="1324">
        <v>4</v>
      </c>
      <c r="J9" s="1324">
        <v>8</v>
      </c>
      <c r="K9" s="1321"/>
      <c r="M9" s="1321"/>
    </row>
    <row r="10" spans="1:13" s="1319" customFormat="1" ht="12.95" customHeight="1">
      <c r="A10" s="1322" t="s">
        <v>1134</v>
      </c>
      <c r="B10" s="1357">
        <v>618</v>
      </c>
      <c r="C10" s="1326">
        <v>162</v>
      </c>
      <c r="D10" s="1326">
        <v>9</v>
      </c>
      <c r="E10" s="1326">
        <v>49</v>
      </c>
      <c r="F10" s="1416">
        <v>105</v>
      </c>
      <c r="G10" s="1407">
        <v>9</v>
      </c>
      <c r="H10" s="1407">
        <v>4</v>
      </c>
      <c r="I10" s="1407">
        <v>70</v>
      </c>
      <c r="J10" s="1407">
        <v>41</v>
      </c>
      <c r="K10" s="1321"/>
      <c r="M10" s="1321"/>
    </row>
    <row r="11" spans="1:13" s="1322" customFormat="1" ht="12.95" customHeight="1">
      <c r="A11" s="1322" t="s">
        <v>1135</v>
      </c>
      <c r="B11" s="1357">
        <v>153</v>
      </c>
      <c r="C11" s="1326">
        <v>53</v>
      </c>
      <c r="D11" s="1326">
        <v>0</v>
      </c>
      <c r="E11" s="1326">
        <v>62</v>
      </c>
      <c r="F11" s="1416">
        <v>22</v>
      </c>
      <c r="G11" s="1407">
        <v>2</v>
      </c>
      <c r="H11" s="1407">
        <v>0</v>
      </c>
      <c r="I11" s="1407">
        <v>7</v>
      </c>
      <c r="J11" s="1407">
        <v>1</v>
      </c>
      <c r="K11" s="1321"/>
      <c r="M11" s="1321"/>
    </row>
    <row r="12" spans="1:13" s="1322" customFormat="1" ht="12.95" customHeight="1">
      <c r="A12" s="1322" t="s">
        <v>1136</v>
      </c>
      <c r="B12" s="1357">
        <v>36</v>
      </c>
      <c r="C12" s="1326">
        <v>3</v>
      </c>
      <c r="D12" s="1326">
        <v>0</v>
      </c>
      <c r="E12" s="1326">
        <v>1</v>
      </c>
      <c r="F12" s="1416">
        <v>24</v>
      </c>
      <c r="G12" s="1407">
        <v>0</v>
      </c>
      <c r="H12" s="1407">
        <v>0</v>
      </c>
      <c r="I12" s="1407">
        <v>0</v>
      </c>
      <c r="J12" s="1407">
        <v>5</v>
      </c>
      <c r="K12" s="1321"/>
      <c r="M12" s="1321"/>
    </row>
    <row r="13" spans="1:13" s="1322" customFormat="1" ht="12.95" customHeight="1">
      <c r="A13" s="1322" t="s">
        <v>1137</v>
      </c>
      <c r="B13" s="1357">
        <v>21</v>
      </c>
      <c r="C13" s="1326">
        <v>3</v>
      </c>
      <c r="D13" s="1326">
        <v>0</v>
      </c>
      <c r="E13" s="1326">
        <v>2</v>
      </c>
      <c r="F13" s="1416">
        <v>7</v>
      </c>
      <c r="G13" s="1407">
        <v>0</v>
      </c>
      <c r="H13" s="1407">
        <v>0</v>
      </c>
      <c r="I13" s="1407">
        <v>0</v>
      </c>
      <c r="J13" s="1407">
        <v>3</v>
      </c>
      <c r="K13" s="1321"/>
      <c r="M13" s="1321"/>
    </row>
    <row r="14" spans="1:13" s="1319" customFormat="1" ht="6.95" customHeight="1" thickBot="1">
      <c r="A14" s="1329"/>
      <c r="B14" s="1329"/>
      <c r="C14" s="1329"/>
      <c r="D14" s="1329"/>
      <c r="E14" s="1329"/>
      <c r="F14" s="1329"/>
      <c r="G14" s="1329"/>
      <c r="H14" s="1329"/>
      <c r="I14" s="1329"/>
      <c r="J14" s="1329"/>
    </row>
    <row r="15" spans="1:13" s="1319" customFormat="1" ht="6.75" customHeight="1" thickTop="1">
      <c r="A15" s="1363"/>
      <c r="B15" s="1363"/>
      <c r="C15" s="1363"/>
      <c r="D15" s="1363"/>
      <c r="E15" s="1363"/>
      <c r="F15" s="1363"/>
      <c r="G15" s="1363"/>
      <c r="H15" s="1363"/>
    </row>
    <row r="16" spans="1:13" ht="12" customHeight="1">
      <c r="A16" s="827"/>
      <c r="B16" s="827"/>
      <c r="C16" s="827"/>
      <c r="D16" s="827"/>
      <c r="E16" s="827"/>
      <c r="F16" s="827"/>
      <c r="G16" s="827"/>
      <c r="H16" s="827"/>
      <c r="I16" s="827"/>
      <c r="J16" s="827"/>
    </row>
    <row r="17" spans="1:10" ht="12" customHeight="1">
      <c r="A17" s="827"/>
      <c r="B17" s="827"/>
      <c r="C17" s="827"/>
      <c r="D17" s="827"/>
      <c r="E17" s="827"/>
      <c r="F17" s="827"/>
      <c r="G17" s="827"/>
      <c r="H17" s="827"/>
      <c r="I17" s="827"/>
      <c r="J17" s="827"/>
    </row>
    <row r="18" spans="1:10">
      <c r="A18" s="827"/>
      <c r="B18" s="827"/>
      <c r="C18" s="827"/>
      <c r="D18" s="827"/>
      <c r="E18" s="827"/>
      <c r="F18" s="827"/>
      <c r="G18" s="827"/>
      <c r="H18" s="827"/>
      <c r="I18" s="827"/>
      <c r="J18" s="827"/>
    </row>
    <row r="19" spans="1:10">
      <c r="A19" s="827"/>
      <c r="B19" s="827"/>
      <c r="C19" s="827"/>
      <c r="D19" s="827"/>
      <c r="E19" s="827"/>
      <c r="F19" s="827"/>
      <c r="G19" s="827"/>
      <c r="H19" s="827"/>
      <c r="I19" s="827"/>
      <c r="J19" s="827"/>
    </row>
    <row r="20" spans="1:10">
      <c r="A20" s="827"/>
      <c r="B20" s="827"/>
      <c r="C20" s="827"/>
      <c r="D20" s="827"/>
      <c r="E20" s="827"/>
      <c r="F20" s="827"/>
      <c r="G20" s="827"/>
      <c r="H20" s="827"/>
      <c r="I20" s="827"/>
      <c r="J20" s="827"/>
    </row>
    <row r="21" spans="1:10">
      <c r="A21" s="827"/>
      <c r="B21" s="827"/>
      <c r="C21" s="827"/>
      <c r="D21" s="827"/>
      <c r="E21" s="827"/>
      <c r="F21" s="827"/>
      <c r="G21" s="827"/>
      <c r="H21" s="827"/>
      <c r="I21" s="827"/>
      <c r="J21" s="827"/>
    </row>
    <row r="22" spans="1:10">
      <c r="A22" s="827"/>
      <c r="B22" s="827"/>
      <c r="C22" s="827"/>
      <c r="D22" s="827"/>
      <c r="E22" s="827"/>
      <c r="F22" s="827"/>
      <c r="G22" s="827"/>
      <c r="H22" s="827"/>
      <c r="I22" s="827"/>
      <c r="J22" s="827"/>
    </row>
    <row r="23" spans="1:10">
      <c r="A23" s="827"/>
      <c r="B23" s="827"/>
      <c r="C23" s="827"/>
      <c r="D23" s="827"/>
      <c r="E23" s="827"/>
      <c r="F23" s="827"/>
      <c r="G23" s="827"/>
      <c r="H23" s="827"/>
      <c r="I23" s="827"/>
      <c r="J23" s="827"/>
    </row>
    <row r="24" spans="1:10">
      <c r="A24" s="827"/>
      <c r="B24" s="827"/>
      <c r="C24" s="827"/>
      <c r="D24" s="827"/>
      <c r="E24" s="827"/>
      <c r="F24" s="827"/>
      <c r="G24" s="827"/>
      <c r="H24" s="827"/>
      <c r="I24" s="827"/>
      <c r="J24" s="827"/>
    </row>
    <row r="25" spans="1:10">
      <c r="A25" s="827"/>
      <c r="B25" s="827"/>
      <c r="C25" s="827"/>
      <c r="D25" s="827"/>
      <c r="E25" s="827"/>
      <c r="F25" s="827"/>
      <c r="G25" s="827"/>
      <c r="H25" s="827"/>
      <c r="I25" s="827"/>
      <c r="J25" s="827"/>
    </row>
    <row r="26" spans="1:10">
      <c r="A26" s="827"/>
      <c r="B26" s="827"/>
      <c r="C26" s="827"/>
      <c r="D26" s="827"/>
      <c r="E26" s="827"/>
      <c r="F26" s="827"/>
      <c r="G26" s="827"/>
      <c r="H26" s="827"/>
      <c r="I26" s="827"/>
      <c r="J26" s="827"/>
    </row>
    <row r="27" spans="1:10">
      <c r="A27" s="827"/>
      <c r="B27" s="827"/>
      <c r="C27" s="827"/>
      <c r="D27" s="827"/>
      <c r="E27" s="827"/>
      <c r="F27" s="827"/>
      <c r="G27" s="827"/>
      <c r="H27" s="827"/>
      <c r="I27" s="827"/>
      <c r="J27" s="827"/>
    </row>
    <row r="28" spans="1:10">
      <c r="A28" s="827"/>
      <c r="B28" s="827"/>
      <c r="C28" s="827"/>
      <c r="D28" s="827"/>
      <c r="E28" s="827"/>
      <c r="F28" s="827"/>
      <c r="G28" s="827"/>
      <c r="H28" s="827"/>
      <c r="I28" s="827"/>
      <c r="J28" s="827"/>
    </row>
    <row r="29" spans="1:10">
      <c r="A29" s="827"/>
      <c r="B29" s="827"/>
      <c r="C29" s="827"/>
      <c r="D29" s="827"/>
      <c r="E29" s="827"/>
      <c r="F29" s="827"/>
      <c r="G29" s="827"/>
      <c r="H29" s="827"/>
      <c r="I29" s="827"/>
      <c r="J29" s="827"/>
    </row>
    <row r="30" spans="1:10">
      <c r="A30" s="827"/>
      <c r="B30" s="827"/>
      <c r="C30" s="827"/>
      <c r="D30" s="827"/>
      <c r="E30" s="827"/>
      <c r="F30" s="827"/>
      <c r="G30" s="827"/>
      <c r="H30" s="827"/>
      <c r="I30" s="827"/>
      <c r="J30" s="827"/>
    </row>
    <row r="31" spans="1:10">
      <c r="A31" s="827"/>
      <c r="B31" s="827"/>
      <c r="C31" s="827"/>
      <c r="D31" s="827"/>
      <c r="E31" s="827"/>
      <c r="F31" s="827"/>
      <c r="G31" s="827"/>
      <c r="H31" s="827"/>
      <c r="I31" s="827"/>
      <c r="J31" s="827"/>
    </row>
    <row r="32" spans="1:10">
      <c r="A32" s="827"/>
      <c r="B32" s="827"/>
      <c r="C32" s="827"/>
      <c r="D32" s="827"/>
      <c r="E32" s="827"/>
      <c r="F32" s="827"/>
      <c r="G32" s="827"/>
      <c r="H32" s="827"/>
      <c r="I32" s="827"/>
      <c r="J32" s="827"/>
    </row>
    <row r="33" spans="1:10">
      <c r="A33" s="827"/>
      <c r="B33" s="827"/>
      <c r="C33" s="827"/>
      <c r="D33" s="827"/>
      <c r="E33" s="827"/>
      <c r="F33" s="827"/>
      <c r="G33" s="827"/>
      <c r="H33" s="827"/>
      <c r="I33" s="827"/>
      <c r="J33" s="827"/>
    </row>
    <row r="34" spans="1:10">
      <c r="A34" s="827"/>
      <c r="B34" s="827"/>
      <c r="C34" s="827"/>
      <c r="D34" s="827"/>
      <c r="E34" s="827"/>
      <c r="F34" s="827"/>
      <c r="G34" s="827"/>
      <c r="H34" s="827"/>
      <c r="I34" s="827"/>
      <c r="J34" s="827"/>
    </row>
    <row r="35" spans="1:10">
      <c r="A35" s="827"/>
      <c r="B35" s="827"/>
      <c r="C35" s="827"/>
      <c r="D35" s="827"/>
      <c r="E35" s="827"/>
      <c r="F35" s="827"/>
      <c r="G35" s="827"/>
      <c r="H35" s="827"/>
      <c r="I35" s="827"/>
      <c r="J35" s="827"/>
    </row>
  </sheetData>
  <mergeCells count="1">
    <mergeCell ref="A3:J3"/>
  </mergeCells>
  <hyperlinks>
    <hyperlink ref="A1" location="Índice!A1" display="Voltar ao índice"/>
  </hyperlinks>
  <pageMargins left="0.78740157480314965" right="0.78740157480314965" top="1.1811023622047245" bottom="0.78740157480314965" header="0" footer="0"/>
  <pageSetup paperSize="9" scale="95" orientation="portrait" horizontalDpi="4294967292" verticalDpi="2400" r:id="rId1"/>
  <headerFooter alignWithMargins="0"/>
</worksheet>
</file>

<file path=xl/worksheets/sheet94.xml><?xml version="1.0" encoding="utf-8"?>
<worksheet xmlns="http://schemas.openxmlformats.org/spreadsheetml/2006/main" xmlns:r="http://schemas.openxmlformats.org/officeDocument/2006/relationships">
  <dimension ref="A1:N56"/>
  <sheetViews>
    <sheetView workbookViewId="0"/>
  </sheetViews>
  <sheetFormatPr defaultRowHeight="12.75"/>
  <cols>
    <col min="1" max="1" width="10.28515625" style="122" customWidth="1"/>
    <col min="2" max="3" width="9.140625" style="122"/>
    <col min="4" max="4" width="7" style="122" customWidth="1"/>
    <col min="5" max="5" width="9.140625" style="122"/>
    <col min="6" max="7" width="8.28515625" style="122" customWidth="1"/>
    <col min="8" max="8" width="9.140625" style="122"/>
    <col min="9" max="9" width="8.5703125" style="122" customWidth="1"/>
    <col min="10" max="10" width="7.85546875" style="122" customWidth="1"/>
    <col min="11" max="256" width="9.140625" style="122"/>
    <col min="257" max="257" width="10.28515625" style="122" customWidth="1"/>
    <col min="258" max="259" width="9.140625" style="122"/>
    <col min="260" max="260" width="7" style="122" customWidth="1"/>
    <col min="261" max="261" width="9.140625" style="122"/>
    <col min="262" max="263" width="8.28515625" style="122" customWidth="1"/>
    <col min="264" max="264" width="9.140625" style="122"/>
    <col min="265" max="265" width="8.5703125" style="122" customWidth="1"/>
    <col min="266" max="266" width="7.85546875" style="122" customWidth="1"/>
    <col min="267" max="512" width="9.140625" style="122"/>
    <col min="513" max="513" width="10.28515625" style="122" customWidth="1"/>
    <col min="514" max="515" width="9.140625" style="122"/>
    <col min="516" max="516" width="7" style="122" customWidth="1"/>
    <col min="517" max="517" width="9.140625" style="122"/>
    <col min="518" max="519" width="8.28515625" style="122" customWidth="1"/>
    <col min="520" max="520" width="9.140625" style="122"/>
    <col min="521" max="521" width="8.5703125" style="122" customWidth="1"/>
    <col min="522" max="522" width="7.85546875" style="122" customWidth="1"/>
    <col min="523" max="768" width="9.140625" style="122"/>
    <col min="769" max="769" width="10.28515625" style="122" customWidth="1"/>
    <col min="770" max="771" width="9.140625" style="122"/>
    <col min="772" max="772" width="7" style="122" customWidth="1"/>
    <col min="773" max="773" width="9.140625" style="122"/>
    <col min="774" max="775" width="8.28515625" style="122" customWidth="1"/>
    <col min="776" max="776" width="9.140625" style="122"/>
    <col min="777" max="777" width="8.5703125" style="122" customWidth="1"/>
    <col min="778" max="778" width="7.85546875" style="122" customWidth="1"/>
    <col min="779" max="1024" width="9.140625" style="122"/>
    <col min="1025" max="1025" width="10.28515625" style="122" customWidth="1"/>
    <col min="1026" max="1027" width="9.140625" style="122"/>
    <col min="1028" max="1028" width="7" style="122" customWidth="1"/>
    <col min="1029" max="1029" width="9.140625" style="122"/>
    <col min="1030" max="1031" width="8.28515625" style="122" customWidth="1"/>
    <col min="1032" max="1032" width="9.140625" style="122"/>
    <col min="1033" max="1033" width="8.5703125" style="122" customWidth="1"/>
    <col min="1034" max="1034" width="7.85546875" style="122" customWidth="1"/>
    <col min="1035" max="1280" width="9.140625" style="122"/>
    <col min="1281" max="1281" width="10.28515625" style="122" customWidth="1"/>
    <col min="1282" max="1283" width="9.140625" style="122"/>
    <col min="1284" max="1284" width="7" style="122" customWidth="1"/>
    <col min="1285" max="1285" width="9.140625" style="122"/>
    <col min="1286" max="1287" width="8.28515625" style="122" customWidth="1"/>
    <col min="1288" max="1288" width="9.140625" style="122"/>
    <col min="1289" max="1289" width="8.5703125" style="122" customWidth="1"/>
    <col min="1290" max="1290" width="7.85546875" style="122" customWidth="1"/>
    <col min="1291" max="1536" width="9.140625" style="122"/>
    <col min="1537" max="1537" width="10.28515625" style="122" customWidth="1"/>
    <col min="1538" max="1539" width="9.140625" style="122"/>
    <col min="1540" max="1540" width="7" style="122" customWidth="1"/>
    <col min="1541" max="1541" width="9.140625" style="122"/>
    <col min="1542" max="1543" width="8.28515625" style="122" customWidth="1"/>
    <col min="1544" max="1544" width="9.140625" style="122"/>
    <col min="1545" max="1545" width="8.5703125" style="122" customWidth="1"/>
    <col min="1546" max="1546" width="7.85546875" style="122" customWidth="1"/>
    <col min="1547" max="1792" width="9.140625" style="122"/>
    <col min="1793" max="1793" width="10.28515625" style="122" customWidth="1"/>
    <col min="1794" max="1795" width="9.140625" style="122"/>
    <col min="1796" max="1796" width="7" style="122" customWidth="1"/>
    <col min="1797" max="1797" width="9.140625" style="122"/>
    <col min="1798" max="1799" width="8.28515625" style="122" customWidth="1"/>
    <col min="1800" max="1800" width="9.140625" style="122"/>
    <col min="1801" max="1801" width="8.5703125" style="122" customWidth="1"/>
    <col min="1802" max="1802" width="7.85546875" style="122" customWidth="1"/>
    <col min="1803" max="2048" width="9.140625" style="122"/>
    <col min="2049" max="2049" width="10.28515625" style="122" customWidth="1"/>
    <col min="2050" max="2051" width="9.140625" style="122"/>
    <col min="2052" max="2052" width="7" style="122" customWidth="1"/>
    <col min="2053" max="2053" width="9.140625" style="122"/>
    <col min="2054" max="2055" width="8.28515625" style="122" customWidth="1"/>
    <col min="2056" max="2056" width="9.140625" style="122"/>
    <col min="2057" max="2057" width="8.5703125" style="122" customWidth="1"/>
    <col min="2058" max="2058" width="7.85546875" style="122" customWidth="1"/>
    <col min="2059" max="2304" width="9.140625" style="122"/>
    <col min="2305" max="2305" width="10.28515625" style="122" customWidth="1"/>
    <col min="2306" max="2307" width="9.140625" style="122"/>
    <col min="2308" max="2308" width="7" style="122" customWidth="1"/>
    <col min="2309" max="2309" width="9.140625" style="122"/>
    <col min="2310" max="2311" width="8.28515625" style="122" customWidth="1"/>
    <col min="2312" max="2312" width="9.140625" style="122"/>
    <col min="2313" max="2313" width="8.5703125" style="122" customWidth="1"/>
    <col min="2314" max="2314" width="7.85546875" style="122" customWidth="1"/>
    <col min="2315" max="2560" width="9.140625" style="122"/>
    <col min="2561" max="2561" width="10.28515625" style="122" customWidth="1"/>
    <col min="2562" max="2563" width="9.140625" style="122"/>
    <col min="2564" max="2564" width="7" style="122" customWidth="1"/>
    <col min="2565" max="2565" width="9.140625" style="122"/>
    <col min="2566" max="2567" width="8.28515625" style="122" customWidth="1"/>
    <col min="2568" max="2568" width="9.140625" style="122"/>
    <col min="2569" max="2569" width="8.5703125" style="122" customWidth="1"/>
    <col min="2570" max="2570" width="7.85546875" style="122" customWidth="1"/>
    <col min="2571" max="2816" width="9.140625" style="122"/>
    <col min="2817" max="2817" width="10.28515625" style="122" customWidth="1"/>
    <col min="2818" max="2819" width="9.140625" style="122"/>
    <col min="2820" max="2820" width="7" style="122" customWidth="1"/>
    <col min="2821" max="2821" width="9.140625" style="122"/>
    <col min="2822" max="2823" width="8.28515625" style="122" customWidth="1"/>
    <col min="2824" max="2824" width="9.140625" style="122"/>
    <col min="2825" max="2825" width="8.5703125" style="122" customWidth="1"/>
    <col min="2826" max="2826" width="7.85546875" style="122" customWidth="1"/>
    <col min="2827" max="3072" width="9.140625" style="122"/>
    <col min="3073" max="3073" width="10.28515625" style="122" customWidth="1"/>
    <col min="3074" max="3075" width="9.140625" style="122"/>
    <col min="3076" max="3076" width="7" style="122" customWidth="1"/>
    <col min="3077" max="3077" width="9.140625" style="122"/>
    <col min="3078" max="3079" width="8.28515625" style="122" customWidth="1"/>
    <col min="3080" max="3080" width="9.140625" style="122"/>
    <col min="3081" max="3081" width="8.5703125" style="122" customWidth="1"/>
    <col min="3082" max="3082" width="7.85546875" style="122" customWidth="1"/>
    <col min="3083" max="3328" width="9.140625" style="122"/>
    <col min="3329" max="3329" width="10.28515625" style="122" customWidth="1"/>
    <col min="3330" max="3331" width="9.140625" style="122"/>
    <col min="3332" max="3332" width="7" style="122" customWidth="1"/>
    <col min="3333" max="3333" width="9.140625" style="122"/>
    <col min="3334" max="3335" width="8.28515625" style="122" customWidth="1"/>
    <col min="3336" max="3336" width="9.140625" style="122"/>
    <col min="3337" max="3337" width="8.5703125" style="122" customWidth="1"/>
    <col min="3338" max="3338" width="7.85546875" style="122" customWidth="1"/>
    <col min="3339" max="3584" width="9.140625" style="122"/>
    <col min="3585" max="3585" width="10.28515625" style="122" customWidth="1"/>
    <col min="3586" max="3587" width="9.140625" style="122"/>
    <col min="3588" max="3588" width="7" style="122" customWidth="1"/>
    <col min="3589" max="3589" width="9.140625" style="122"/>
    <col min="3590" max="3591" width="8.28515625" style="122" customWidth="1"/>
    <col min="3592" max="3592" width="9.140625" style="122"/>
    <col min="3593" max="3593" width="8.5703125" style="122" customWidth="1"/>
    <col min="3594" max="3594" width="7.85546875" style="122" customWidth="1"/>
    <col min="3595" max="3840" width="9.140625" style="122"/>
    <col min="3841" max="3841" width="10.28515625" style="122" customWidth="1"/>
    <col min="3842" max="3843" width="9.140625" style="122"/>
    <col min="3844" max="3844" width="7" style="122" customWidth="1"/>
    <col min="3845" max="3845" width="9.140625" style="122"/>
    <col min="3846" max="3847" width="8.28515625" style="122" customWidth="1"/>
    <col min="3848" max="3848" width="9.140625" style="122"/>
    <col min="3849" max="3849" width="8.5703125" style="122" customWidth="1"/>
    <col min="3850" max="3850" width="7.85546875" style="122" customWidth="1"/>
    <col min="3851" max="4096" width="9.140625" style="122"/>
    <col min="4097" max="4097" width="10.28515625" style="122" customWidth="1"/>
    <col min="4098" max="4099" width="9.140625" style="122"/>
    <col min="4100" max="4100" width="7" style="122" customWidth="1"/>
    <col min="4101" max="4101" width="9.140625" style="122"/>
    <col min="4102" max="4103" width="8.28515625" style="122" customWidth="1"/>
    <col min="4104" max="4104" width="9.140625" style="122"/>
    <col min="4105" max="4105" width="8.5703125" style="122" customWidth="1"/>
    <col min="4106" max="4106" width="7.85546875" style="122" customWidth="1"/>
    <col min="4107" max="4352" width="9.140625" style="122"/>
    <col min="4353" max="4353" width="10.28515625" style="122" customWidth="1"/>
    <col min="4354" max="4355" width="9.140625" style="122"/>
    <col min="4356" max="4356" width="7" style="122" customWidth="1"/>
    <col min="4357" max="4357" width="9.140625" style="122"/>
    <col min="4358" max="4359" width="8.28515625" style="122" customWidth="1"/>
    <col min="4360" max="4360" width="9.140625" style="122"/>
    <col min="4361" max="4361" width="8.5703125" style="122" customWidth="1"/>
    <col min="4362" max="4362" width="7.85546875" style="122" customWidth="1"/>
    <col min="4363" max="4608" width="9.140625" style="122"/>
    <col min="4609" max="4609" width="10.28515625" style="122" customWidth="1"/>
    <col min="4610" max="4611" width="9.140625" style="122"/>
    <col min="4612" max="4612" width="7" style="122" customWidth="1"/>
    <col min="4613" max="4613" width="9.140625" style="122"/>
    <col min="4614" max="4615" width="8.28515625" style="122" customWidth="1"/>
    <col min="4616" max="4616" width="9.140625" style="122"/>
    <col min="4617" max="4617" width="8.5703125" style="122" customWidth="1"/>
    <col min="4618" max="4618" width="7.85546875" style="122" customWidth="1"/>
    <col min="4619" max="4864" width="9.140625" style="122"/>
    <col min="4865" max="4865" width="10.28515625" style="122" customWidth="1"/>
    <col min="4866" max="4867" width="9.140625" style="122"/>
    <col min="4868" max="4868" width="7" style="122" customWidth="1"/>
    <col min="4869" max="4869" width="9.140625" style="122"/>
    <col min="4870" max="4871" width="8.28515625" style="122" customWidth="1"/>
    <col min="4872" max="4872" width="9.140625" style="122"/>
    <col min="4873" max="4873" width="8.5703125" style="122" customWidth="1"/>
    <col min="4874" max="4874" width="7.85546875" style="122" customWidth="1"/>
    <col min="4875" max="5120" width="9.140625" style="122"/>
    <col min="5121" max="5121" width="10.28515625" style="122" customWidth="1"/>
    <col min="5122" max="5123" width="9.140625" style="122"/>
    <col min="5124" max="5124" width="7" style="122" customWidth="1"/>
    <col min="5125" max="5125" width="9.140625" style="122"/>
    <col min="5126" max="5127" width="8.28515625" style="122" customWidth="1"/>
    <col min="5128" max="5128" width="9.140625" style="122"/>
    <col min="5129" max="5129" width="8.5703125" style="122" customWidth="1"/>
    <col min="5130" max="5130" width="7.85546875" style="122" customWidth="1"/>
    <col min="5131" max="5376" width="9.140625" style="122"/>
    <col min="5377" max="5377" width="10.28515625" style="122" customWidth="1"/>
    <col min="5378" max="5379" width="9.140625" style="122"/>
    <col min="5380" max="5380" width="7" style="122" customWidth="1"/>
    <col min="5381" max="5381" width="9.140625" style="122"/>
    <col min="5382" max="5383" width="8.28515625" style="122" customWidth="1"/>
    <col min="5384" max="5384" width="9.140625" style="122"/>
    <col min="5385" max="5385" width="8.5703125" style="122" customWidth="1"/>
    <col min="5386" max="5386" width="7.85546875" style="122" customWidth="1"/>
    <col min="5387" max="5632" width="9.140625" style="122"/>
    <col min="5633" max="5633" width="10.28515625" style="122" customWidth="1"/>
    <col min="5634" max="5635" width="9.140625" style="122"/>
    <col min="5636" max="5636" width="7" style="122" customWidth="1"/>
    <col min="5637" max="5637" width="9.140625" style="122"/>
    <col min="5638" max="5639" width="8.28515625" style="122" customWidth="1"/>
    <col min="5640" max="5640" width="9.140625" style="122"/>
    <col min="5641" max="5641" width="8.5703125" style="122" customWidth="1"/>
    <col min="5642" max="5642" width="7.85546875" style="122" customWidth="1"/>
    <col min="5643" max="5888" width="9.140625" style="122"/>
    <col min="5889" max="5889" width="10.28515625" style="122" customWidth="1"/>
    <col min="5890" max="5891" width="9.140625" style="122"/>
    <col min="5892" max="5892" width="7" style="122" customWidth="1"/>
    <col min="5893" max="5893" width="9.140625" style="122"/>
    <col min="5894" max="5895" width="8.28515625" style="122" customWidth="1"/>
    <col min="5896" max="5896" width="9.140625" style="122"/>
    <col min="5897" max="5897" width="8.5703125" style="122" customWidth="1"/>
    <col min="5898" max="5898" width="7.85546875" style="122" customWidth="1"/>
    <col min="5899" max="6144" width="9.140625" style="122"/>
    <col min="6145" max="6145" width="10.28515625" style="122" customWidth="1"/>
    <col min="6146" max="6147" width="9.140625" style="122"/>
    <col min="6148" max="6148" width="7" style="122" customWidth="1"/>
    <col min="6149" max="6149" width="9.140625" style="122"/>
    <col min="6150" max="6151" width="8.28515625" style="122" customWidth="1"/>
    <col min="6152" max="6152" width="9.140625" style="122"/>
    <col min="6153" max="6153" width="8.5703125" style="122" customWidth="1"/>
    <col min="6154" max="6154" width="7.85546875" style="122" customWidth="1"/>
    <col min="6155" max="6400" width="9.140625" style="122"/>
    <col min="6401" max="6401" width="10.28515625" style="122" customWidth="1"/>
    <col min="6402" max="6403" width="9.140625" style="122"/>
    <col min="6404" max="6404" width="7" style="122" customWidth="1"/>
    <col min="6405" max="6405" width="9.140625" style="122"/>
    <col min="6406" max="6407" width="8.28515625" style="122" customWidth="1"/>
    <col min="6408" max="6408" width="9.140625" style="122"/>
    <col min="6409" max="6409" width="8.5703125" style="122" customWidth="1"/>
    <col min="6410" max="6410" width="7.85546875" style="122" customWidth="1"/>
    <col min="6411" max="6656" width="9.140625" style="122"/>
    <col min="6657" max="6657" width="10.28515625" style="122" customWidth="1"/>
    <col min="6658" max="6659" width="9.140625" style="122"/>
    <col min="6660" max="6660" width="7" style="122" customWidth="1"/>
    <col min="6661" max="6661" width="9.140625" style="122"/>
    <col min="6662" max="6663" width="8.28515625" style="122" customWidth="1"/>
    <col min="6664" max="6664" width="9.140625" style="122"/>
    <col min="6665" max="6665" width="8.5703125" style="122" customWidth="1"/>
    <col min="6666" max="6666" width="7.85546875" style="122" customWidth="1"/>
    <col min="6667" max="6912" width="9.140625" style="122"/>
    <col min="6913" max="6913" width="10.28515625" style="122" customWidth="1"/>
    <col min="6914" max="6915" width="9.140625" style="122"/>
    <col min="6916" max="6916" width="7" style="122" customWidth="1"/>
    <col min="6917" max="6917" width="9.140625" style="122"/>
    <col min="6918" max="6919" width="8.28515625" style="122" customWidth="1"/>
    <col min="6920" max="6920" width="9.140625" style="122"/>
    <col min="6921" max="6921" width="8.5703125" style="122" customWidth="1"/>
    <col min="6922" max="6922" width="7.85546875" style="122" customWidth="1"/>
    <col min="6923" max="7168" width="9.140625" style="122"/>
    <col min="7169" max="7169" width="10.28515625" style="122" customWidth="1"/>
    <col min="7170" max="7171" width="9.140625" style="122"/>
    <col min="7172" max="7172" width="7" style="122" customWidth="1"/>
    <col min="7173" max="7173" width="9.140625" style="122"/>
    <col min="7174" max="7175" width="8.28515625" style="122" customWidth="1"/>
    <col min="7176" max="7176" width="9.140625" style="122"/>
    <col min="7177" max="7177" width="8.5703125" style="122" customWidth="1"/>
    <col min="7178" max="7178" width="7.85546875" style="122" customWidth="1"/>
    <col min="7179" max="7424" width="9.140625" style="122"/>
    <col min="7425" max="7425" width="10.28515625" style="122" customWidth="1"/>
    <col min="7426" max="7427" width="9.140625" style="122"/>
    <col min="7428" max="7428" width="7" style="122" customWidth="1"/>
    <col min="7429" max="7429" width="9.140625" style="122"/>
    <col min="7430" max="7431" width="8.28515625" style="122" customWidth="1"/>
    <col min="7432" max="7432" width="9.140625" style="122"/>
    <col min="7433" max="7433" width="8.5703125" style="122" customWidth="1"/>
    <col min="7434" max="7434" width="7.85546875" style="122" customWidth="1"/>
    <col min="7435" max="7680" width="9.140625" style="122"/>
    <col min="7681" max="7681" width="10.28515625" style="122" customWidth="1"/>
    <col min="7682" max="7683" width="9.140625" style="122"/>
    <col min="7684" max="7684" width="7" style="122" customWidth="1"/>
    <col min="7685" max="7685" width="9.140625" style="122"/>
    <col min="7686" max="7687" width="8.28515625" style="122" customWidth="1"/>
    <col min="7688" max="7688" width="9.140625" style="122"/>
    <col min="7689" max="7689" width="8.5703125" style="122" customWidth="1"/>
    <col min="7690" max="7690" width="7.85546875" style="122" customWidth="1"/>
    <col min="7691" max="7936" width="9.140625" style="122"/>
    <col min="7937" max="7937" width="10.28515625" style="122" customWidth="1"/>
    <col min="7938" max="7939" width="9.140625" style="122"/>
    <col min="7940" max="7940" width="7" style="122" customWidth="1"/>
    <col min="7941" max="7941" width="9.140625" style="122"/>
    <col min="7942" max="7943" width="8.28515625" style="122" customWidth="1"/>
    <col min="7944" max="7944" width="9.140625" style="122"/>
    <col min="7945" max="7945" width="8.5703125" style="122" customWidth="1"/>
    <col min="7946" max="7946" width="7.85546875" style="122" customWidth="1"/>
    <col min="7947" max="8192" width="9.140625" style="122"/>
    <col min="8193" max="8193" width="10.28515625" style="122" customWidth="1"/>
    <col min="8194" max="8195" width="9.140625" style="122"/>
    <col min="8196" max="8196" width="7" style="122" customWidth="1"/>
    <col min="8197" max="8197" width="9.140625" style="122"/>
    <col min="8198" max="8199" width="8.28515625" style="122" customWidth="1"/>
    <col min="8200" max="8200" width="9.140625" style="122"/>
    <col min="8201" max="8201" width="8.5703125" style="122" customWidth="1"/>
    <col min="8202" max="8202" width="7.85546875" style="122" customWidth="1"/>
    <col min="8203" max="8448" width="9.140625" style="122"/>
    <col min="8449" max="8449" width="10.28515625" style="122" customWidth="1"/>
    <col min="8450" max="8451" width="9.140625" style="122"/>
    <col min="8452" max="8452" width="7" style="122" customWidth="1"/>
    <col min="8453" max="8453" width="9.140625" style="122"/>
    <col min="8454" max="8455" width="8.28515625" style="122" customWidth="1"/>
    <col min="8456" max="8456" width="9.140625" style="122"/>
    <col min="8457" max="8457" width="8.5703125" style="122" customWidth="1"/>
    <col min="8458" max="8458" width="7.85546875" style="122" customWidth="1"/>
    <col min="8459" max="8704" width="9.140625" style="122"/>
    <col min="8705" max="8705" width="10.28515625" style="122" customWidth="1"/>
    <col min="8706" max="8707" width="9.140625" style="122"/>
    <col min="8708" max="8708" width="7" style="122" customWidth="1"/>
    <col min="8709" max="8709" width="9.140625" style="122"/>
    <col min="8710" max="8711" width="8.28515625" style="122" customWidth="1"/>
    <col min="8712" max="8712" width="9.140625" style="122"/>
    <col min="8713" max="8713" width="8.5703125" style="122" customWidth="1"/>
    <col min="8714" max="8714" width="7.85546875" style="122" customWidth="1"/>
    <col min="8715" max="8960" width="9.140625" style="122"/>
    <col min="8961" max="8961" width="10.28515625" style="122" customWidth="1"/>
    <col min="8962" max="8963" width="9.140625" style="122"/>
    <col min="8964" max="8964" width="7" style="122" customWidth="1"/>
    <col min="8965" max="8965" width="9.140625" style="122"/>
    <col min="8966" max="8967" width="8.28515625" style="122" customWidth="1"/>
    <col min="8968" max="8968" width="9.140625" style="122"/>
    <col min="8969" max="8969" width="8.5703125" style="122" customWidth="1"/>
    <col min="8970" max="8970" width="7.85546875" style="122" customWidth="1"/>
    <col min="8971" max="9216" width="9.140625" style="122"/>
    <col min="9217" max="9217" width="10.28515625" style="122" customWidth="1"/>
    <col min="9218" max="9219" width="9.140625" style="122"/>
    <col min="9220" max="9220" width="7" style="122" customWidth="1"/>
    <col min="9221" max="9221" width="9.140625" style="122"/>
    <col min="9222" max="9223" width="8.28515625" style="122" customWidth="1"/>
    <col min="9224" max="9224" width="9.140625" style="122"/>
    <col min="9225" max="9225" width="8.5703125" style="122" customWidth="1"/>
    <col min="9226" max="9226" width="7.85546875" style="122" customWidth="1"/>
    <col min="9227" max="9472" width="9.140625" style="122"/>
    <col min="9473" max="9473" width="10.28515625" style="122" customWidth="1"/>
    <col min="9474" max="9475" width="9.140625" style="122"/>
    <col min="9476" max="9476" width="7" style="122" customWidth="1"/>
    <col min="9477" max="9477" width="9.140625" style="122"/>
    <col min="9478" max="9479" width="8.28515625" style="122" customWidth="1"/>
    <col min="9480" max="9480" width="9.140625" style="122"/>
    <col min="9481" max="9481" width="8.5703125" style="122" customWidth="1"/>
    <col min="9482" max="9482" width="7.85546875" style="122" customWidth="1"/>
    <col min="9483" max="9728" width="9.140625" style="122"/>
    <col min="9729" max="9729" width="10.28515625" style="122" customWidth="1"/>
    <col min="9730" max="9731" width="9.140625" style="122"/>
    <col min="9732" max="9732" width="7" style="122" customWidth="1"/>
    <col min="9733" max="9733" width="9.140625" style="122"/>
    <col min="9734" max="9735" width="8.28515625" style="122" customWidth="1"/>
    <col min="9736" max="9736" width="9.140625" style="122"/>
    <col min="9737" max="9737" width="8.5703125" style="122" customWidth="1"/>
    <col min="9738" max="9738" width="7.85546875" style="122" customWidth="1"/>
    <col min="9739" max="9984" width="9.140625" style="122"/>
    <col min="9985" max="9985" width="10.28515625" style="122" customWidth="1"/>
    <col min="9986" max="9987" width="9.140625" style="122"/>
    <col min="9988" max="9988" width="7" style="122" customWidth="1"/>
    <col min="9989" max="9989" width="9.140625" style="122"/>
    <col min="9990" max="9991" width="8.28515625" style="122" customWidth="1"/>
    <col min="9992" max="9992" width="9.140625" style="122"/>
    <col min="9993" max="9993" width="8.5703125" style="122" customWidth="1"/>
    <col min="9994" max="9994" width="7.85546875" style="122" customWidth="1"/>
    <col min="9995" max="10240" width="9.140625" style="122"/>
    <col min="10241" max="10241" width="10.28515625" style="122" customWidth="1"/>
    <col min="10242" max="10243" width="9.140625" style="122"/>
    <col min="10244" max="10244" width="7" style="122" customWidth="1"/>
    <col min="10245" max="10245" width="9.140625" style="122"/>
    <col min="10246" max="10247" width="8.28515625" style="122" customWidth="1"/>
    <col min="10248" max="10248" width="9.140625" style="122"/>
    <col min="10249" max="10249" width="8.5703125" style="122" customWidth="1"/>
    <col min="10250" max="10250" width="7.85546875" style="122" customWidth="1"/>
    <col min="10251" max="10496" width="9.140625" style="122"/>
    <col min="10497" max="10497" width="10.28515625" style="122" customWidth="1"/>
    <col min="10498" max="10499" width="9.140625" style="122"/>
    <col min="10500" max="10500" width="7" style="122" customWidth="1"/>
    <col min="10501" max="10501" width="9.140625" style="122"/>
    <col min="10502" max="10503" width="8.28515625" style="122" customWidth="1"/>
    <col min="10504" max="10504" width="9.140625" style="122"/>
    <col min="10505" max="10505" width="8.5703125" style="122" customWidth="1"/>
    <col min="10506" max="10506" width="7.85546875" style="122" customWidth="1"/>
    <col min="10507" max="10752" width="9.140625" style="122"/>
    <col min="10753" max="10753" width="10.28515625" style="122" customWidth="1"/>
    <col min="10754" max="10755" width="9.140625" style="122"/>
    <col min="10756" max="10756" width="7" style="122" customWidth="1"/>
    <col min="10757" max="10757" width="9.140625" style="122"/>
    <col min="10758" max="10759" width="8.28515625" style="122" customWidth="1"/>
    <col min="10760" max="10760" width="9.140625" style="122"/>
    <col min="10761" max="10761" width="8.5703125" style="122" customWidth="1"/>
    <col min="10762" max="10762" width="7.85546875" style="122" customWidth="1"/>
    <col min="10763" max="11008" width="9.140625" style="122"/>
    <col min="11009" max="11009" width="10.28515625" style="122" customWidth="1"/>
    <col min="11010" max="11011" width="9.140625" style="122"/>
    <col min="11012" max="11012" width="7" style="122" customWidth="1"/>
    <col min="11013" max="11013" width="9.140625" style="122"/>
    <col min="11014" max="11015" width="8.28515625" style="122" customWidth="1"/>
    <col min="11016" max="11016" width="9.140625" style="122"/>
    <col min="11017" max="11017" width="8.5703125" style="122" customWidth="1"/>
    <col min="11018" max="11018" width="7.85546875" style="122" customWidth="1"/>
    <col min="11019" max="11264" width="9.140625" style="122"/>
    <col min="11265" max="11265" width="10.28515625" style="122" customWidth="1"/>
    <col min="11266" max="11267" width="9.140625" style="122"/>
    <col min="11268" max="11268" width="7" style="122" customWidth="1"/>
    <col min="11269" max="11269" width="9.140625" style="122"/>
    <col min="11270" max="11271" width="8.28515625" style="122" customWidth="1"/>
    <col min="11272" max="11272" width="9.140625" style="122"/>
    <col min="11273" max="11273" width="8.5703125" style="122" customWidth="1"/>
    <col min="11274" max="11274" width="7.85546875" style="122" customWidth="1"/>
    <col min="11275" max="11520" width="9.140625" style="122"/>
    <col min="11521" max="11521" width="10.28515625" style="122" customWidth="1"/>
    <col min="11522" max="11523" width="9.140625" style="122"/>
    <col min="11524" max="11524" width="7" style="122" customWidth="1"/>
    <col min="11525" max="11525" width="9.140625" style="122"/>
    <col min="11526" max="11527" width="8.28515625" style="122" customWidth="1"/>
    <col min="11528" max="11528" width="9.140625" style="122"/>
    <col min="11529" max="11529" width="8.5703125" style="122" customWidth="1"/>
    <col min="11530" max="11530" width="7.85546875" style="122" customWidth="1"/>
    <col min="11531" max="11776" width="9.140625" style="122"/>
    <col min="11777" max="11777" width="10.28515625" style="122" customWidth="1"/>
    <col min="11778" max="11779" width="9.140625" style="122"/>
    <col min="11780" max="11780" width="7" style="122" customWidth="1"/>
    <col min="11781" max="11781" width="9.140625" style="122"/>
    <col min="11782" max="11783" width="8.28515625" style="122" customWidth="1"/>
    <col min="11784" max="11784" width="9.140625" style="122"/>
    <col min="11785" max="11785" width="8.5703125" style="122" customWidth="1"/>
    <col min="11786" max="11786" width="7.85546875" style="122" customWidth="1"/>
    <col min="11787" max="12032" width="9.140625" style="122"/>
    <col min="12033" max="12033" width="10.28515625" style="122" customWidth="1"/>
    <col min="12034" max="12035" width="9.140625" style="122"/>
    <col min="12036" max="12036" width="7" style="122" customWidth="1"/>
    <col min="12037" max="12037" width="9.140625" style="122"/>
    <col min="12038" max="12039" width="8.28515625" style="122" customWidth="1"/>
    <col min="12040" max="12040" width="9.140625" style="122"/>
    <col min="12041" max="12041" width="8.5703125" style="122" customWidth="1"/>
    <col min="12042" max="12042" width="7.85546875" style="122" customWidth="1"/>
    <col min="12043" max="12288" width="9.140625" style="122"/>
    <col min="12289" max="12289" width="10.28515625" style="122" customWidth="1"/>
    <col min="12290" max="12291" width="9.140625" style="122"/>
    <col min="12292" max="12292" width="7" style="122" customWidth="1"/>
    <col min="12293" max="12293" width="9.140625" style="122"/>
    <col min="12294" max="12295" width="8.28515625" style="122" customWidth="1"/>
    <col min="12296" max="12296" width="9.140625" style="122"/>
    <col min="12297" max="12297" width="8.5703125" style="122" customWidth="1"/>
    <col min="12298" max="12298" width="7.85546875" style="122" customWidth="1"/>
    <col min="12299" max="12544" width="9.140625" style="122"/>
    <col min="12545" max="12545" width="10.28515625" style="122" customWidth="1"/>
    <col min="12546" max="12547" width="9.140625" style="122"/>
    <col min="12548" max="12548" width="7" style="122" customWidth="1"/>
    <col min="12549" max="12549" width="9.140625" style="122"/>
    <col min="12550" max="12551" width="8.28515625" style="122" customWidth="1"/>
    <col min="12552" max="12552" width="9.140625" style="122"/>
    <col min="12553" max="12553" width="8.5703125" style="122" customWidth="1"/>
    <col min="12554" max="12554" width="7.85546875" style="122" customWidth="1"/>
    <col min="12555" max="12800" width="9.140625" style="122"/>
    <col min="12801" max="12801" width="10.28515625" style="122" customWidth="1"/>
    <col min="12802" max="12803" width="9.140625" style="122"/>
    <col min="12804" max="12804" width="7" style="122" customWidth="1"/>
    <col min="12805" max="12805" width="9.140625" style="122"/>
    <col min="12806" max="12807" width="8.28515625" style="122" customWidth="1"/>
    <col min="12808" max="12808" width="9.140625" style="122"/>
    <col min="12809" max="12809" width="8.5703125" style="122" customWidth="1"/>
    <col min="12810" max="12810" width="7.85546875" style="122" customWidth="1"/>
    <col min="12811" max="13056" width="9.140625" style="122"/>
    <col min="13057" max="13057" width="10.28515625" style="122" customWidth="1"/>
    <col min="13058" max="13059" width="9.140625" style="122"/>
    <col min="13060" max="13060" width="7" style="122" customWidth="1"/>
    <col min="13061" max="13061" width="9.140625" style="122"/>
    <col min="13062" max="13063" width="8.28515625" style="122" customWidth="1"/>
    <col min="13064" max="13064" width="9.140625" style="122"/>
    <col min="13065" max="13065" width="8.5703125" style="122" customWidth="1"/>
    <col min="13066" max="13066" width="7.85546875" style="122" customWidth="1"/>
    <col min="13067" max="13312" width="9.140625" style="122"/>
    <col min="13313" max="13313" width="10.28515625" style="122" customWidth="1"/>
    <col min="13314" max="13315" width="9.140625" style="122"/>
    <col min="13316" max="13316" width="7" style="122" customWidth="1"/>
    <col min="13317" max="13317" width="9.140625" style="122"/>
    <col min="13318" max="13319" width="8.28515625" style="122" customWidth="1"/>
    <col min="13320" max="13320" width="9.140625" style="122"/>
    <col min="13321" max="13321" width="8.5703125" style="122" customWidth="1"/>
    <col min="13322" max="13322" width="7.85546875" style="122" customWidth="1"/>
    <col min="13323" max="13568" width="9.140625" style="122"/>
    <col min="13569" max="13569" width="10.28515625" style="122" customWidth="1"/>
    <col min="13570" max="13571" width="9.140625" style="122"/>
    <col min="13572" max="13572" width="7" style="122" customWidth="1"/>
    <col min="13573" max="13573" width="9.140625" style="122"/>
    <col min="13574" max="13575" width="8.28515625" style="122" customWidth="1"/>
    <col min="13576" max="13576" width="9.140625" style="122"/>
    <col min="13577" max="13577" width="8.5703125" style="122" customWidth="1"/>
    <col min="13578" max="13578" width="7.85546875" style="122" customWidth="1"/>
    <col min="13579" max="13824" width="9.140625" style="122"/>
    <col min="13825" max="13825" width="10.28515625" style="122" customWidth="1"/>
    <col min="13826" max="13827" width="9.140625" style="122"/>
    <col min="13828" max="13828" width="7" style="122" customWidth="1"/>
    <col min="13829" max="13829" width="9.140625" style="122"/>
    <col min="13830" max="13831" width="8.28515625" style="122" customWidth="1"/>
    <col min="13832" max="13832" width="9.140625" style="122"/>
    <col min="13833" max="13833" width="8.5703125" style="122" customWidth="1"/>
    <col min="13834" max="13834" width="7.85546875" style="122" customWidth="1"/>
    <col min="13835" max="14080" width="9.140625" style="122"/>
    <col min="14081" max="14081" width="10.28515625" style="122" customWidth="1"/>
    <col min="14082" max="14083" width="9.140625" style="122"/>
    <col min="14084" max="14084" width="7" style="122" customWidth="1"/>
    <col min="14085" max="14085" width="9.140625" style="122"/>
    <col min="14086" max="14087" width="8.28515625" style="122" customWidth="1"/>
    <col min="14088" max="14088" width="9.140625" style="122"/>
    <col min="14089" max="14089" width="8.5703125" style="122" customWidth="1"/>
    <col min="14090" max="14090" width="7.85546875" style="122" customWidth="1"/>
    <col min="14091" max="14336" width="9.140625" style="122"/>
    <col min="14337" max="14337" width="10.28515625" style="122" customWidth="1"/>
    <col min="14338" max="14339" width="9.140625" style="122"/>
    <col min="14340" max="14340" width="7" style="122" customWidth="1"/>
    <col min="14341" max="14341" width="9.140625" style="122"/>
    <col min="14342" max="14343" width="8.28515625" style="122" customWidth="1"/>
    <col min="14344" max="14344" width="9.140625" style="122"/>
    <col min="14345" max="14345" width="8.5703125" style="122" customWidth="1"/>
    <col min="14346" max="14346" width="7.85546875" style="122" customWidth="1"/>
    <col min="14347" max="14592" width="9.140625" style="122"/>
    <col min="14593" max="14593" width="10.28515625" style="122" customWidth="1"/>
    <col min="14594" max="14595" width="9.140625" style="122"/>
    <col min="14596" max="14596" width="7" style="122" customWidth="1"/>
    <col min="14597" max="14597" width="9.140625" style="122"/>
    <col min="14598" max="14599" width="8.28515625" style="122" customWidth="1"/>
    <col min="14600" max="14600" width="9.140625" style="122"/>
    <col min="14601" max="14601" width="8.5703125" style="122" customWidth="1"/>
    <col min="14602" max="14602" width="7.85546875" style="122" customWidth="1"/>
    <col min="14603" max="14848" width="9.140625" style="122"/>
    <col min="14849" max="14849" width="10.28515625" style="122" customWidth="1"/>
    <col min="14850" max="14851" width="9.140625" style="122"/>
    <col min="14852" max="14852" width="7" style="122" customWidth="1"/>
    <col min="14853" max="14853" width="9.140625" style="122"/>
    <col min="14854" max="14855" width="8.28515625" style="122" customWidth="1"/>
    <col min="14856" max="14856" width="9.140625" style="122"/>
    <col min="14857" max="14857" width="8.5703125" style="122" customWidth="1"/>
    <col min="14858" max="14858" width="7.85546875" style="122" customWidth="1"/>
    <col min="14859" max="15104" width="9.140625" style="122"/>
    <col min="15105" max="15105" width="10.28515625" style="122" customWidth="1"/>
    <col min="15106" max="15107" width="9.140625" style="122"/>
    <col min="15108" max="15108" width="7" style="122" customWidth="1"/>
    <col min="15109" max="15109" width="9.140625" style="122"/>
    <col min="15110" max="15111" width="8.28515625" style="122" customWidth="1"/>
    <col min="15112" max="15112" width="9.140625" style="122"/>
    <col min="15113" max="15113" width="8.5703125" style="122" customWidth="1"/>
    <col min="15114" max="15114" width="7.85546875" style="122" customWidth="1"/>
    <col min="15115" max="15360" width="9.140625" style="122"/>
    <col min="15361" max="15361" width="10.28515625" style="122" customWidth="1"/>
    <col min="15362" max="15363" width="9.140625" style="122"/>
    <col min="15364" max="15364" width="7" style="122" customWidth="1"/>
    <col min="15365" max="15365" width="9.140625" style="122"/>
    <col min="15366" max="15367" width="8.28515625" style="122" customWidth="1"/>
    <col min="15368" max="15368" width="9.140625" style="122"/>
    <col min="15369" max="15369" width="8.5703125" style="122" customWidth="1"/>
    <col min="15370" max="15370" width="7.85546875" style="122" customWidth="1"/>
    <col min="15371" max="15616" width="9.140625" style="122"/>
    <col min="15617" max="15617" width="10.28515625" style="122" customWidth="1"/>
    <col min="15618" max="15619" width="9.140625" style="122"/>
    <col min="15620" max="15620" width="7" style="122" customWidth="1"/>
    <col min="15621" max="15621" width="9.140625" style="122"/>
    <col min="15622" max="15623" width="8.28515625" style="122" customWidth="1"/>
    <col min="15624" max="15624" width="9.140625" style="122"/>
    <col min="15625" max="15625" width="8.5703125" style="122" customWidth="1"/>
    <col min="15626" max="15626" width="7.85546875" style="122" customWidth="1"/>
    <col min="15627" max="15872" width="9.140625" style="122"/>
    <col min="15873" max="15873" width="10.28515625" style="122" customWidth="1"/>
    <col min="15874" max="15875" width="9.140625" style="122"/>
    <col min="15876" max="15876" width="7" style="122" customWidth="1"/>
    <col min="15877" max="15877" width="9.140625" style="122"/>
    <col min="15878" max="15879" width="8.28515625" style="122" customWidth="1"/>
    <col min="15880" max="15880" width="9.140625" style="122"/>
    <col min="15881" max="15881" width="8.5703125" style="122" customWidth="1"/>
    <col min="15882" max="15882" width="7.85546875" style="122" customWidth="1"/>
    <col min="15883" max="16128" width="9.140625" style="122"/>
    <col min="16129" max="16129" width="10.28515625" style="122" customWidth="1"/>
    <col min="16130" max="16131" width="9.140625" style="122"/>
    <col min="16132" max="16132" width="7" style="122" customWidth="1"/>
    <col min="16133" max="16133" width="9.140625" style="122"/>
    <col min="16134" max="16135" width="8.28515625" style="122" customWidth="1"/>
    <col min="16136" max="16136" width="9.140625" style="122"/>
    <col min="16137" max="16137" width="8.5703125" style="122" customWidth="1"/>
    <col min="16138" max="16138" width="7.85546875" style="122" customWidth="1"/>
    <col min="16139" max="16384" width="9.140625" style="122"/>
  </cols>
  <sheetData>
    <row r="1" spans="1:14" s="812" customFormat="1" ht="18" customHeight="1">
      <c r="A1" s="1921" t="s">
        <v>1737</v>
      </c>
      <c r="B1" s="810"/>
      <c r="C1" s="1929"/>
      <c r="D1" s="1930"/>
      <c r="E1" s="1930"/>
      <c r="F1" s="1930"/>
      <c r="G1" s="1913"/>
      <c r="H1" s="1432"/>
      <c r="I1" s="1432"/>
    </row>
    <row r="2" spans="1:14" s="812" customFormat="1" ht="18" customHeight="1">
      <c r="A2" s="1423" t="s">
        <v>1123</v>
      </c>
      <c r="B2" s="810"/>
      <c r="C2" s="1931"/>
      <c r="D2" s="1931"/>
      <c r="E2" s="1931"/>
      <c r="F2" s="1931"/>
      <c r="G2" s="1913"/>
      <c r="H2" s="1913"/>
      <c r="I2" s="1913"/>
    </row>
    <row r="3" spans="1:14" s="812" customFormat="1" ht="23.25" customHeight="1">
      <c r="A3" s="2284" t="s">
        <v>1138</v>
      </c>
      <c r="B3" s="2191"/>
      <c r="C3" s="2191"/>
      <c r="D3" s="2191"/>
      <c r="E3" s="2191"/>
      <c r="F3" s="2191"/>
      <c r="G3" s="2191"/>
      <c r="H3" s="2191"/>
      <c r="I3" s="2191"/>
      <c r="J3" s="2285"/>
      <c r="L3" s="1403"/>
    </row>
    <row r="4" spans="1:14" s="812" customFormat="1" ht="12.95" customHeight="1">
      <c r="A4" s="813">
        <v>2016</v>
      </c>
      <c r="B4" s="813"/>
      <c r="C4" s="813"/>
      <c r="D4" s="431"/>
      <c r="E4" s="431"/>
      <c r="F4" s="431"/>
      <c r="G4" s="431"/>
      <c r="H4" s="431"/>
      <c r="J4" s="1073" t="s">
        <v>673</v>
      </c>
      <c r="K4" s="827"/>
    </row>
    <row r="5" spans="1:14" s="812" customFormat="1" ht="15" customHeight="1">
      <c r="A5" s="2250" t="s">
        <v>1045</v>
      </c>
      <c r="B5" s="2250" t="s">
        <v>1139</v>
      </c>
      <c r="C5" s="2276" t="s">
        <v>1140</v>
      </c>
      <c r="D5" s="2286" t="s">
        <v>1141</v>
      </c>
      <c r="E5" s="2287"/>
      <c r="F5" s="2287"/>
      <c r="G5" s="2288"/>
      <c r="H5" s="2250" t="s">
        <v>1142</v>
      </c>
      <c r="I5" s="2250" t="s">
        <v>1143</v>
      </c>
      <c r="J5" s="2250" t="s">
        <v>1144</v>
      </c>
    </row>
    <row r="6" spans="1:14" s="812" customFormat="1" ht="15" customHeight="1">
      <c r="A6" s="2123"/>
      <c r="B6" s="2123"/>
      <c r="C6" s="2123"/>
      <c r="D6" s="2289"/>
      <c r="E6" s="2290"/>
      <c r="F6" s="2290"/>
      <c r="G6" s="2291"/>
      <c r="H6" s="2123"/>
      <c r="I6" s="2123"/>
      <c r="J6" s="2251"/>
    </row>
    <row r="7" spans="1:14" s="812" customFormat="1" ht="54.75" customHeight="1">
      <c r="A7" s="2277"/>
      <c r="B7" s="2277"/>
      <c r="C7" s="2277"/>
      <c r="D7" s="1433" t="s">
        <v>0</v>
      </c>
      <c r="E7" s="1434" t="s">
        <v>1145</v>
      </c>
      <c r="F7" s="1434" t="s">
        <v>1146</v>
      </c>
      <c r="G7" s="1434" t="s">
        <v>1147</v>
      </c>
      <c r="H7" s="2277"/>
      <c r="I7" s="2277"/>
      <c r="J7" s="2252"/>
    </row>
    <row r="8" spans="1:14" s="1065" customFormat="1" ht="12.95" customHeight="1">
      <c r="A8" s="1103"/>
      <c r="B8" s="1431"/>
      <c r="C8" s="1431"/>
      <c r="D8" s="1430"/>
      <c r="E8" s="1431"/>
      <c r="F8" s="1431"/>
      <c r="G8" s="1431"/>
      <c r="H8" s="1431"/>
      <c r="I8" s="1431"/>
      <c r="J8" s="1431"/>
    </row>
    <row r="9" spans="1:14" s="1319" customFormat="1" ht="12.95" customHeight="1">
      <c r="A9" s="1319" t="s">
        <v>1084</v>
      </c>
      <c r="B9" s="1321">
        <v>23</v>
      </c>
      <c r="C9" s="1321">
        <v>37</v>
      </c>
      <c r="D9" s="1321">
        <v>94</v>
      </c>
      <c r="E9" s="1321">
        <v>31</v>
      </c>
      <c r="F9" s="1321">
        <v>12</v>
      </c>
      <c r="G9" s="1321">
        <v>51</v>
      </c>
      <c r="H9" s="1321">
        <v>8</v>
      </c>
      <c r="I9" s="1321">
        <v>27</v>
      </c>
      <c r="J9" s="1321">
        <v>13</v>
      </c>
      <c r="K9" s="1321"/>
      <c r="L9" s="1321"/>
      <c r="M9" s="1321"/>
      <c r="N9" s="1321"/>
    </row>
    <row r="10" spans="1:14" s="1319" customFormat="1" ht="12.95" customHeight="1">
      <c r="C10" s="1321">
        <v>0</v>
      </c>
      <c r="D10" s="1321"/>
      <c r="E10" s="1321">
        <v>0</v>
      </c>
      <c r="F10" s="1321">
        <v>0</v>
      </c>
      <c r="I10" s="1321">
        <v>0</v>
      </c>
      <c r="J10" s="1321">
        <v>0</v>
      </c>
      <c r="K10" s="1321"/>
      <c r="L10" s="1321"/>
      <c r="M10" s="1321"/>
      <c r="N10" s="1321"/>
    </row>
    <row r="11" spans="1:14" s="1322" customFormat="1" ht="12.95" customHeight="1">
      <c r="A11" s="1322" t="s">
        <v>1085</v>
      </c>
      <c r="B11" s="1324">
        <v>2</v>
      </c>
      <c r="C11" s="1322">
        <v>0</v>
      </c>
      <c r="D11" s="1321">
        <v>15</v>
      </c>
      <c r="E11" s="1322">
        <v>0</v>
      </c>
      <c r="F11" s="1322">
        <v>0</v>
      </c>
      <c r="G11" s="1324">
        <v>15</v>
      </c>
      <c r="H11" s="1324">
        <v>1</v>
      </c>
      <c r="I11" s="1322">
        <v>0</v>
      </c>
      <c r="J11" s="1322">
        <v>0</v>
      </c>
      <c r="K11" s="1321"/>
      <c r="L11" s="1324"/>
      <c r="M11" s="1321"/>
      <c r="N11" s="1321"/>
    </row>
    <row r="12" spans="1:14" s="1319" customFormat="1" ht="12.95" customHeight="1">
      <c r="A12" s="1322" t="s">
        <v>1086</v>
      </c>
      <c r="B12" s="1326">
        <v>18</v>
      </c>
      <c r="C12" s="1326">
        <v>35</v>
      </c>
      <c r="D12" s="1321">
        <v>75</v>
      </c>
      <c r="E12" s="1322">
        <v>31</v>
      </c>
      <c r="F12" s="1435">
        <v>9</v>
      </c>
      <c r="G12" s="1326">
        <v>35</v>
      </c>
      <c r="H12" s="1326">
        <v>7</v>
      </c>
      <c r="I12" s="1326">
        <v>23</v>
      </c>
      <c r="J12" s="1435">
        <v>11</v>
      </c>
      <c r="K12" s="1321"/>
      <c r="L12" s="1324"/>
      <c r="M12" s="1321"/>
      <c r="N12" s="1321"/>
    </row>
    <row r="13" spans="1:14" s="1322" customFormat="1" ht="12.95" customHeight="1">
      <c r="A13" s="1322" t="s">
        <v>1087</v>
      </c>
      <c r="B13" s="1326">
        <v>1</v>
      </c>
      <c r="C13" s="1326">
        <v>0</v>
      </c>
      <c r="D13" s="1321">
        <v>1</v>
      </c>
      <c r="E13" s="1322">
        <v>0</v>
      </c>
      <c r="F13" s="1435">
        <v>1</v>
      </c>
      <c r="G13" s="1326">
        <v>0</v>
      </c>
      <c r="H13" s="1326">
        <v>0</v>
      </c>
      <c r="I13" s="1326">
        <v>4</v>
      </c>
      <c r="J13" s="1435">
        <v>0</v>
      </c>
      <c r="K13" s="1321"/>
      <c r="L13" s="1324"/>
      <c r="M13" s="1321"/>
      <c r="N13" s="1321"/>
    </row>
    <row r="14" spans="1:14" s="1322" customFormat="1" ht="12.95" customHeight="1">
      <c r="A14" s="1322" t="s">
        <v>1088</v>
      </c>
      <c r="B14" s="1326">
        <v>1</v>
      </c>
      <c r="C14" s="1326">
        <v>0</v>
      </c>
      <c r="D14" s="1321">
        <v>1</v>
      </c>
      <c r="E14" s="1322">
        <v>0</v>
      </c>
      <c r="F14" s="1435">
        <v>0</v>
      </c>
      <c r="G14" s="1326">
        <v>1</v>
      </c>
      <c r="H14" s="1326">
        <v>0</v>
      </c>
      <c r="I14" s="1326">
        <v>0</v>
      </c>
      <c r="J14" s="1435">
        <v>1</v>
      </c>
      <c r="K14" s="1321"/>
      <c r="L14" s="1324"/>
      <c r="M14" s="1321"/>
      <c r="N14" s="1321"/>
    </row>
    <row r="15" spans="1:14" s="1322" customFormat="1" ht="12.95" customHeight="1">
      <c r="A15" s="1322" t="s">
        <v>1089</v>
      </c>
      <c r="B15" s="1326">
        <v>1</v>
      </c>
      <c r="C15" s="1326">
        <v>2</v>
      </c>
      <c r="D15" s="1321">
        <v>2</v>
      </c>
      <c r="E15" s="1322">
        <v>0</v>
      </c>
      <c r="F15" s="1435">
        <v>2</v>
      </c>
      <c r="G15" s="1326">
        <v>0</v>
      </c>
      <c r="H15" s="1326">
        <v>0</v>
      </c>
      <c r="I15" s="1326">
        <v>0</v>
      </c>
      <c r="J15" s="1435">
        <v>1</v>
      </c>
      <c r="K15" s="1321"/>
      <c r="L15" s="1324"/>
      <c r="M15" s="1321"/>
      <c r="N15" s="1321"/>
    </row>
    <row r="16" spans="1:14" s="1319" customFormat="1" ht="6.95" customHeight="1" thickBot="1">
      <c r="A16" s="1329"/>
      <c r="B16" s="1329"/>
      <c r="C16" s="1329"/>
      <c r="D16" s="1329"/>
      <c r="E16" s="1329"/>
      <c r="F16" s="1329"/>
      <c r="G16" s="1329"/>
      <c r="H16" s="1329"/>
      <c r="I16" s="1329"/>
      <c r="J16" s="1329"/>
    </row>
    <row r="17" spans="1:10" s="1319" customFormat="1" ht="3.75" customHeight="1" thickTop="1">
      <c r="A17" s="1363"/>
      <c r="B17" s="1363"/>
      <c r="C17" s="1363"/>
      <c r="D17" s="1363"/>
      <c r="E17" s="1363"/>
      <c r="F17" s="1363"/>
      <c r="G17" s="1363"/>
      <c r="H17" s="1363"/>
      <c r="I17" s="1363"/>
      <c r="J17" s="1363"/>
    </row>
    <row r="18" spans="1:10" s="1331" customFormat="1" ht="12.95" customHeight="1">
      <c r="A18" s="1346" t="s">
        <v>1036</v>
      </c>
      <c r="B18" s="1346"/>
      <c r="C18" s="1346"/>
      <c r="D18" s="1346"/>
      <c r="E18" s="1346"/>
    </row>
    <row r="19" spans="1:10" s="1065" customFormat="1"/>
    <row r="20" spans="1:10" s="1064" customFormat="1" ht="9.9499999999999993" customHeight="1">
      <c r="A20" s="1086" t="s">
        <v>691</v>
      </c>
      <c r="D20" s="1364"/>
    </row>
    <row r="21" spans="1:10" s="1064" customFormat="1" ht="15" customHeight="1">
      <c r="A21" s="1337" t="s">
        <v>1051</v>
      </c>
      <c r="D21" s="1364"/>
    </row>
    <row r="22" spans="1:10" s="812" customFormat="1" ht="13.5">
      <c r="A22" s="1345"/>
      <c r="B22" s="827"/>
      <c r="C22" s="827"/>
      <c r="D22" s="827"/>
      <c r="E22" s="827"/>
      <c r="F22" s="827"/>
      <c r="G22" s="827"/>
    </row>
    <row r="23" spans="1:10" s="1065" customFormat="1" ht="13.5">
      <c r="A23" s="1345"/>
      <c r="B23" s="1064"/>
      <c r="C23" s="1064"/>
      <c r="D23" s="1064"/>
      <c r="E23" s="1064"/>
      <c r="F23" s="1064"/>
      <c r="G23" s="1064"/>
    </row>
    <row r="24" spans="1:10" s="1065" customFormat="1"/>
    <row r="25" spans="1:10" s="1065" customFormat="1"/>
    <row r="26" spans="1:10" s="1065" customFormat="1"/>
    <row r="27" spans="1:10" s="1065" customFormat="1"/>
    <row r="28" spans="1:10" s="1065" customFormat="1"/>
    <row r="29" spans="1:10" s="1065" customFormat="1"/>
    <row r="30" spans="1:10" s="1065" customFormat="1"/>
    <row r="31" spans="1:10" s="1065" customFormat="1"/>
    <row r="32" spans="1:10" s="1065" customFormat="1"/>
    <row r="33" s="1065" customFormat="1"/>
    <row r="34" s="1065" customFormat="1"/>
    <row r="35" s="1065" customFormat="1"/>
    <row r="36" s="1065" customFormat="1"/>
    <row r="37" s="1065" customFormat="1"/>
    <row r="38" s="1065" customFormat="1"/>
    <row r="39" s="1065" customFormat="1"/>
    <row r="40" s="1065" customFormat="1"/>
    <row r="41" s="1065" customFormat="1"/>
    <row r="42" s="1065" customFormat="1"/>
    <row r="43" s="1065" customFormat="1"/>
    <row r="44" s="1065" customFormat="1"/>
    <row r="45" s="1065" customFormat="1"/>
    <row r="46" s="1065" customFormat="1"/>
    <row r="47" s="1065" customFormat="1"/>
    <row r="48" s="1065" customFormat="1"/>
    <row r="49" s="1065" customFormat="1"/>
    <row r="50" s="1065" customFormat="1"/>
    <row r="51" s="1065" customFormat="1"/>
    <row r="52" s="1065" customFormat="1"/>
    <row r="53" s="1065" customFormat="1"/>
    <row r="54" s="1065" customFormat="1"/>
    <row r="55" s="1065" customFormat="1"/>
    <row r="56" s="1065" customFormat="1"/>
  </sheetData>
  <mergeCells count="8">
    <mergeCell ref="A3:J3"/>
    <mergeCell ref="A5:A7"/>
    <mergeCell ref="B5:B7"/>
    <mergeCell ref="C5:C7"/>
    <mergeCell ref="D5:G6"/>
    <mergeCell ref="H5:H7"/>
    <mergeCell ref="I5:I7"/>
    <mergeCell ref="J5:J7"/>
  </mergeCells>
  <hyperlinks>
    <hyperlink ref="A21" r:id="rId1"/>
    <hyperlink ref="A1" location="Índice!A1" display="Voltar ao índice"/>
  </hyperlinks>
  <pageMargins left="0.78740157480314965" right="0.78740157480314965" top="1.1811023622047245" bottom="0.78740157480314965" header="0" footer="0"/>
  <pageSetup paperSize="9" orientation="portrait" r:id="rId2"/>
</worksheet>
</file>

<file path=xl/worksheets/sheet95.xml><?xml version="1.0" encoding="utf-8"?>
<worksheet xmlns="http://schemas.openxmlformats.org/spreadsheetml/2006/main" xmlns:r="http://schemas.openxmlformats.org/officeDocument/2006/relationships">
  <dimension ref="A1:I338"/>
  <sheetViews>
    <sheetView showGridLines="0" workbookViewId="0"/>
  </sheetViews>
  <sheetFormatPr defaultRowHeight="12.75"/>
  <cols>
    <col min="1" max="1" width="27.85546875" style="952" customWidth="1"/>
    <col min="2" max="2" width="8.42578125" style="952" customWidth="1"/>
    <col min="3" max="3" width="9" style="952" customWidth="1"/>
    <col min="4" max="8" width="8.28515625" style="952" customWidth="1"/>
    <col min="9" max="9" width="9.140625" style="952" customWidth="1"/>
    <col min="10" max="101" width="10.7109375" style="952" customWidth="1"/>
    <col min="102" max="256" width="9.140625" style="952"/>
    <col min="257" max="257" width="27.85546875" style="952" customWidth="1"/>
    <col min="258" max="258" width="8.42578125" style="952" customWidth="1"/>
    <col min="259" max="259" width="9" style="952" customWidth="1"/>
    <col min="260" max="264" width="8.28515625" style="952" customWidth="1"/>
    <col min="265" max="265" width="9.140625" style="952" customWidth="1"/>
    <col min="266" max="357" width="10.7109375" style="952" customWidth="1"/>
    <col min="358" max="512" width="9.140625" style="952"/>
    <col min="513" max="513" width="27.85546875" style="952" customWidth="1"/>
    <col min="514" max="514" width="8.42578125" style="952" customWidth="1"/>
    <col min="515" max="515" width="9" style="952" customWidth="1"/>
    <col min="516" max="520" width="8.28515625" style="952" customWidth="1"/>
    <col min="521" max="521" width="9.140625" style="952" customWidth="1"/>
    <col min="522" max="613" width="10.7109375" style="952" customWidth="1"/>
    <col min="614" max="768" width="9.140625" style="952"/>
    <col min="769" max="769" width="27.85546875" style="952" customWidth="1"/>
    <col min="770" max="770" width="8.42578125" style="952" customWidth="1"/>
    <col min="771" max="771" width="9" style="952" customWidth="1"/>
    <col min="772" max="776" width="8.28515625" style="952" customWidth="1"/>
    <col min="777" max="777" width="9.140625" style="952" customWidth="1"/>
    <col min="778" max="869" width="10.7109375" style="952" customWidth="1"/>
    <col min="870" max="1024" width="9.140625" style="952"/>
    <col min="1025" max="1025" width="27.85546875" style="952" customWidth="1"/>
    <col min="1026" max="1026" width="8.42578125" style="952" customWidth="1"/>
    <col min="1027" max="1027" width="9" style="952" customWidth="1"/>
    <col min="1028" max="1032" width="8.28515625" style="952" customWidth="1"/>
    <col min="1033" max="1033" width="9.140625" style="952" customWidth="1"/>
    <col min="1034" max="1125" width="10.7109375" style="952" customWidth="1"/>
    <col min="1126" max="1280" width="9.140625" style="952"/>
    <col min="1281" max="1281" width="27.85546875" style="952" customWidth="1"/>
    <col min="1282" max="1282" width="8.42578125" style="952" customWidth="1"/>
    <col min="1283" max="1283" width="9" style="952" customWidth="1"/>
    <col min="1284" max="1288" width="8.28515625" style="952" customWidth="1"/>
    <col min="1289" max="1289" width="9.140625" style="952" customWidth="1"/>
    <col min="1290" max="1381" width="10.7109375" style="952" customWidth="1"/>
    <col min="1382" max="1536" width="9.140625" style="952"/>
    <col min="1537" max="1537" width="27.85546875" style="952" customWidth="1"/>
    <col min="1538" max="1538" width="8.42578125" style="952" customWidth="1"/>
    <col min="1539" max="1539" width="9" style="952" customWidth="1"/>
    <col min="1540" max="1544" width="8.28515625" style="952" customWidth="1"/>
    <col min="1545" max="1545" width="9.140625" style="952" customWidth="1"/>
    <col min="1546" max="1637" width="10.7109375" style="952" customWidth="1"/>
    <col min="1638" max="1792" width="9.140625" style="952"/>
    <col min="1793" max="1793" width="27.85546875" style="952" customWidth="1"/>
    <col min="1794" max="1794" width="8.42578125" style="952" customWidth="1"/>
    <col min="1795" max="1795" width="9" style="952" customWidth="1"/>
    <col min="1796" max="1800" width="8.28515625" style="952" customWidth="1"/>
    <col min="1801" max="1801" width="9.140625" style="952" customWidth="1"/>
    <col min="1802" max="1893" width="10.7109375" style="952" customWidth="1"/>
    <col min="1894" max="2048" width="9.140625" style="952"/>
    <col min="2049" max="2049" width="27.85546875" style="952" customWidth="1"/>
    <col min="2050" max="2050" width="8.42578125" style="952" customWidth="1"/>
    <col min="2051" max="2051" width="9" style="952" customWidth="1"/>
    <col min="2052" max="2056" width="8.28515625" style="952" customWidth="1"/>
    <col min="2057" max="2057" width="9.140625" style="952" customWidth="1"/>
    <col min="2058" max="2149" width="10.7109375" style="952" customWidth="1"/>
    <col min="2150" max="2304" width="9.140625" style="952"/>
    <col min="2305" max="2305" width="27.85546875" style="952" customWidth="1"/>
    <col min="2306" max="2306" width="8.42578125" style="952" customWidth="1"/>
    <col min="2307" max="2307" width="9" style="952" customWidth="1"/>
    <col min="2308" max="2312" width="8.28515625" style="952" customWidth="1"/>
    <col min="2313" max="2313" width="9.140625" style="952" customWidth="1"/>
    <col min="2314" max="2405" width="10.7109375" style="952" customWidth="1"/>
    <col min="2406" max="2560" width="9.140625" style="952"/>
    <col min="2561" max="2561" width="27.85546875" style="952" customWidth="1"/>
    <col min="2562" max="2562" width="8.42578125" style="952" customWidth="1"/>
    <col min="2563" max="2563" width="9" style="952" customWidth="1"/>
    <col min="2564" max="2568" width="8.28515625" style="952" customWidth="1"/>
    <col min="2569" max="2569" width="9.140625" style="952" customWidth="1"/>
    <col min="2570" max="2661" width="10.7109375" style="952" customWidth="1"/>
    <col min="2662" max="2816" width="9.140625" style="952"/>
    <col min="2817" max="2817" width="27.85546875" style="952" customWidth="1"/>
    <col min="2818" max="2818" width="8.42578125" style="952" customWidth="1"/>
    <col min="2819" max="2819" width="9" style="952" customWidth="1"/>
    <col min="2820" max="2824" width="8.28515625" style="952" customWidth="1"/>
    <col min="2825" max="2825" width="9.140625" style="952" customWidth="1"/>
    <col min="2826" max="2917" width="10.7109375" style="952" customWidth="1"/>
    <col min="2918" max="3072" width="9.140625" style="952"/>
    <col min="3073" max="3073" width="27.85546875" style="952" customWidth="1"/>
    <col min="3074" max="3074" width="8.42578125" style="952" customWidth="1"/>
    <col min="3075" max="3075" width="9" style="952" customWidth="1"/>
    <col min="3076" max="3080" width="8.28515625" style="952" customWidth="1"/>
    <col min="3081" max="3081" width="9.140625" style="952" customWidth="1"/>
    <col min="3082" max="3173" width="10.7109375" style="952" customWidth="1"/>
    <col min="3174" max="3328" width="9.140625" style="952"/>
    <col min="3329" max="3329" width="27.85546875" style="952" customWidth="1"/>
    <col min="3330" max="3330" width="8.42578125" style="952" customWidth="1"/>
    <col min="3331" max="3331" width="9" style="952" customWidth="1"/>
    <col min="3332" max="3336" width="8.28515625" style="952" customWidth="1"/>
    <col min="3337" max="3337" width="9.140625" style="952" customWidth="1"/>
    <col min="3338" max="3429" width="10.7109375" style="952" customWidth="1"/>
    <col min="3430" max="3584" width="9.140625" style="952"/>
    <col min="3585" max="3585" width="27.85546875" style="952" customWidth="1"/>
    <col min="3586" max="3586" width="8.42578125" style="952" customWidth="1"/>
    <col min="3587" max="3587" width="9" style="952" customWidth="1"/>
    <col min="3588" max="3592" width="8.28515625" style="952" customWidth="1"/>
    <col min="3593" max="3593" width="9.140625" style="952" customWidth="1"/>
    <col min="3594" max="3685" width="10.7109375" style="952" customWidth="1"/>
    <col min="3686" max="3840" width="9.140625" style="952"/>
    <col min="3841" max="3841" width="27.85546875" style="952" customWidth="1"/>
    <col min="3842" max="3842" width="8.42578125" style="952" customWidth="1"/>
    <col min="3843" max="3843" width="9" style="952" customWidth="1"/>
    <col min="3844" max="3848" width="8.28515625" style="952" customWidth="1"/>
    <col min="3849" max="3849" width="9.140625" style="952" customWidth="1"/>
    <col min="3850" max="3941" width="10.7109375" style="952" customWidth="1"/>
    <col min="3942" max="4096" width="9.140625" style="952"/>
    <col min="4097" max="4097" width="27.85546875" style="952" customWidth="1"/>
    <col min="4098" max="4098" width="8.42578125" style="952" customWidth="1"/>
    <col min="4099" max="4099" width="9" style="952" customWidth="1"/>
    <col min="4100" max="4104" width="8.28515625" style="952" customWidth="1"/>
    <col min="4105" max="4105" width="9.140625" style="952" customWidth="1"/>
    <col min="4106" max="4197" width="10.7109375" style="952" customWidth="1"/>
    <col min="4198" max="4352" width="9.140625" style="952"/>
    <col min="4353" max="4353" width="27.85546875" style="952" customWidth="1"/>
    <col min="4354" max="4354" width="8.42578125" style="952" customWidth="1"/>
    <col min="4355" max="4355" width="9" style="952" customWidth="1"/>
    <col min="4356" max="4360" width="8.28515625" style="952" customWidth="1"/>
    <col min="4361" max="4361" width="9.140625" style="952" customWidth="1"/>
    <col min="4362" max="4453" width="10.7109375" style="952" customWidth="1"/>
    <col min="4454" max="4608" width="9.140625" style="952"/>
    <col min="4609" max="4609" width="27.85546875" style="952" customWidth="1"/>
    <col min="4610" max="4610" width="8.42578125" style="952" customWidth="1"/>
    <col min="4611" max="4611" width="9" style="952" customWidth="1"/>
    <col min="4612" max="4616" width="8.28515625" style="952" customWidth="1"/>
    <col min="4617" max="4617" width="9.140625" style="952" customWidth="1"/>
    <col min="4618" max="4709" width="10.7109375" style="952" customWidth="1"/>
    <col min="4710" max="4864" width="9.140625" style="952"/>
    <col min="4865" max="4865" width="27.85546875" style="952" customWidth="1"/>
    <col min="4866" max="4866" width="8.42578125" style="952" customWidth="1"/>
    <col min="4867" max="4867" width="9" style="952" customWidth="1"/>
    <col min="4868" max="4872" width="8.28515625" style="952" customWidth="1"/>
    <col min="4873" max="4873" width="9.140625" style="952" customWidth="1"/>
    <col min="4874" max="4965" width="10.7109375" style="952" customWidth="1"/>
    <col min="4966" max="5120" width="9.140625" style="952"/>
    <col min="5121" max="5121" width="27.85546875" style="952" customWidth="1"/>
    <col min="5122" max="5122" width="8.42578125" style="952" customWidth="1"/>
    <col min="5123" max="5123" width="9" style="952" customWidth="1"/>
    <col min="5124" max="5128" width="8.28515625" style="952" customWidth="1"/>
    <col min="5129" max="5129" width="9.140625" style="952" customWidth="1"/>
    <col min="5130" max="5221" width="10.7109375" style="952" customWidth="1"/>
    <col min="5222" max="5376" width="9.140625" style="952"/>
    <col min="5377" max="5377" width="27.85546875" style="952" customWidth="1"/>
    <col min="5378" max="5378" width="8.42578125" style="952" customWidth="1"/>
    <col min="5379" max="5379" width="9" style="952" customWidth="1"/>
    <col min="5380" max="5384" width="8.28515625" style="952" customWidth="1"/>
    <col min="5385" max="5385" width="9.140625" style="952" customWidth="1"/>
    <col min="5386" max="5477" width="10.7109375" style="952" customWidth="1"/>
    <col min="5478" max="5632" width="9.140625" style="952"/>
    <col min="5633" max="5633" width="27.85546875" style="952" customWidth="1"/>
    <col min="5634" max="5634" width="8.42578125" style="952" customWidth="1"/>
    <col min="5635" max="5635" width="9" style="952" customWidth="1"/>
    <col min="5636" max="5640" width="8.28515625" style="952" customWidth="1"/>
    <col min="5641" max="5641" width="9.140625" style="952" customWidth="1"/>
    <col min="5642" max="5733" width="10.7109375" style="952" customWidth="1"/>
    <col min="5734" max="5888" width="9.140625" style="952"/>
    <col min="5889" max="5889" width="27.85546875" style="952" customWidth="1"/>
    <col min="5890" max="5890" width="8.42578125" style="952" customWidth="1"/>
    <col min="5891" max="5891" width="9" style="952" customWidth="1"/>
    <col min="5892" max="5896" width="8.28515625" style="952" customWidth="1"/>
    <col min="5897" max="5897" width="9.140625" style="952" customWidth="1"/>
    <col min="5898" max="5989" width="10.7109375" style="952" customWidth="1"/>
    <col min="5990" max="6144" width="9.140625" style="952"/>
    <col min="6145" max="6145" width="27.85546875" style="952" customWidth="1"/>
    <col min="6146" max="6146" width="8.42578125" style="952" customWidth="1"/>
    <col min="6147" max="6147" width="9" style="952" customWidth="1"/>
    <col min="6148" max="6152" width="8.28515625" style="952" customWidth="1"/>
    <col min="6153" max="6153" width="9.140625" style="952" customWidth="1"/>
    <col min="6154" max="6245" width="10.7109375" style="952" customWidth="1"/>
    <col min="6246" max="6400" width="9.140625" style="952"/>
    <col min="6401" max="6401" width="27.85546875" style="952" customWidth="1"/>
    <col min="6402" max="6402" width="8.42578125" style="952" customWidth="1"/>
    <col min="6403" max="6403" width="9" style="952" customWidth="1"/>
    <col min="6404" max="6408" width="8.28515625" style="952" customWidth="1"/>
    <col min="6409" max="6409" width="9.140625" style="952" customWidth="1"/>
    <col min="6410" max="6501" width="10.7109375" style="952" customWidth="1"/>
    <col min="6502" max="6656" width="9.140625" style="952"/>
    <col min="6657" max="6657" width="27.85546875" style="952" customWidth="1"/>
    <col min="6658" max="6658" width="8.42578125" style="952" customWidth="1"/>
    <col min="6659" max="6659" width="9" style="952" customWidth="1"/>
    <col min="6660" max="6664" width="8.28515625" style="952" customWidth="1"/>
    <col min="6665" max="6665" width="9.140625" style="952" customWidth="1"/>
    <col min="6666" max="6757" width="10.7109375" style="952" customWidth="1"/>
    <col min="6758" max="6912" width="9.140625" style="952"/>
    <col min="6913" max="6913" width="27.85546875" style="952" customWidth="1"/>
    <col min="6914" max="6914" width="8.42578125" style="952" customWidth="1"/>
    <col min="6915" max="6915" width="9" style="952" customWidth="1"/>
    <col min="6916" max="6920" width="8.28515625" style="952" customWidth="1"/>
    <col min="6921" max="6921" width="9.140625" style="952" customWidth="1"/>
    <col min="6922" max="7013" width="10.7109375" style="952" customWidth="1"/>
    <col min="7014" max="7168" width="9.140625" style="952"/>
    <col min="7169" max="7169" width="27.85546875" style="952" customWidth="1"/>
    <col min="7170" max="7170" width="8.42578125" style="952" customWidth="1"/>
    <col min="7171" max="7171" width="9" style="952" customWidth="1"/>
    <col min="7172" max="7176" width="8.28515625" style="952" customWidth="1"/>
    <col min="7177" max="7177" width="9.140625" style="952" customWidth="1"/>
    <col min="7178" max="7269" width="10.7109375" style="952" customWidth="1"/>
    <col min="7270" max="7424" width="9.140625" style="952"/>
    <col min="7425" max="7425" width="27.85546875" style="952" customWidth="1"/>
    <col min="7426" max="7426" width="8.42578125" style="952" customWidth="1"/>
    <col min="7427" max="7427" width="9" style="952" customWidth="1"/>
    <col min="7428" max="7432" width="8.28515625" style="952" customWidth="1"/>
    <col min="7433" max="7433" width="9.140625" style="952" customWidth="1"/>
    <col min="7434" max="7525" width="10.7109375" style="952" customWidth="1"/>
    <col min="7526" max="7680" width="9.140625" style="952"/>
    <col min="7681" max="7681" width="27.85546875" style="952" customWidth="1"/>
    <col min="7682" max="7682" width="8.42578125" style="952" customWidth="1"/>
    <col min="7683" max="7683" width="9" style="952" customWidth="1"/>
    <col min="7684" max="7688" width="8.28515625" style="952" customWidth="1"/>
    <col min="7689" max="7689" width="9.140625" style="952" customWidth="1"/>
    <col min="7690" max="7781" width="10.7109375" style="952" customWidth="1"/>
    <col min="7782" max="7936" width="9.140625" style="952"/>
    <col min="7937" max="7937" width="27.85546875" style="952" customWidth="1"/>
    <col min="7938" max="7938" width="8.42578125" style="952" customWidth="1"/>
    <col min="7939" max="7939" width="9" style="952" customWidth="1"/>
    <col min="7940" max="7944" width="8.28515625" style="952" customWidth="1"/>
    <col min="7945" max="7945" width="9.140625" style="952" customWidth="1"/>
    <col min="7946" max="8037" width="10.7109375" style="952" customWidth="1"/>
    <col min="8038" max="8192" width="9.140625" style="952"/>
    <col min="8193" max="8193" width="27.85546875" style="952" customWidth="1"/>
    <col min="8194" max="8194" width="8.42578125" style="952" customWidth="1"/>
    <col min="8195" max="8195" width="9" style="952" customWidth="1"/>
    <col min="8196" max="8200" width="8.28515625" style="952" customWidth="1"/>
    <col min="8201" max="8201" width="9.140625" style="952" customWidth="1"/>
    <col min="8202" max="8293" width="10.7109375" style="952" customWidth="1"/>
    <col min="8294" max="8448" width="9.140625" style="952"/>
    <col min="8449" max="8449" width="27.85546875" style="952" customWidth="1"/>
    <col min="8450" max="8450" width="8.42578125" style="952" customWidth="1"/>
    <col min="8451" max="8451" width="9" style="952" customWidth="1"/>
    <col min="8452" max="8456" width="8.28515625" style="952" customWidth="1"/>
    <col min="8457" max="8457" width="9.140625" style="952" customWidth="1"/>
    <col min="8458" max="8549" width="10.7109375" style="952" customWidth="1"/>
    <col min="8550" max="8704" width="9.140625" style="952"/>
    <col min="8705" max="8705" width="27.85546875" style="952" customWidth="1"/>
    <col min="8706" max="8706" width="8.42578125" style="952" customWidth="1"/>
    <col min="8707" max="8707" width="9" style="952" customWidth="1"/>
    <col min="8708" max="8712" width="8.28515625" style="952" customWidth="1"/>
    <col min="8713" max="8713" width="9.140625" style="952" customWidth="1"/>
    <col min="8714" max="8805" width="10.7109375" style="952" customWidth="1"/>
    <col min="8806" max="8960" width="9.140625" style="952"/>
    <col min="8961" max="8961" width="27.85546875" style="952" customWidth="1"/>
    <col min="8962" max="8962" width="8.42578125" style="952" customWidth="1"/>
    <col min="8963" max="8963" width="9" style="952" customWidth="1"/>
    <col min="8964" max="8968" width="8.28515625" style="952" customWidth="1"/>
    <col min="8969" max="8969" width="9.140625" style="952" customWidth="1"/>
    <col min="8970" max="9061" width="10.7109375" style="952" customWidth="1"/>
    <col min="9062" max="9216" width="9.140625" style="952"/>
    <col min="9217" max="9217" width="27.85546875" style="952" customWidth="1"/>
    <col min="9218" max="9218" width="8.42578125" style="952" customWidth="1"/>
    <col min="9219" max="9219" width="9" style="952" customWidth="1"/>
    <col min="9220" max="9224" width="8.28515625" style="952" customWidth="1"/>
    <col min="9225" max="9225" width="9.140625" style="952" customWidth="1"/>
    <col min="9226" max="9317" width="10.7109375" style="952" customWidth="1"/>
    <col min="9318" max="9472" width="9.140625" style="952"/>
    <col min="9473" max="9473" width="27.85546875" style="952" customWidth="1"/>
    <col min="9474" max="9474" width="8.42578125" style="952" customWidth="1"/>
    <col min="9475" max="9475" width="9" style="952" customWidth="1"/>
    <col min="9476" max="9480" width="8.28515625" style="952" customWidth="1"/>
    <col min="9481" max="9481" width="9.140625" style="952" customWidth="1"/>
    <col min="9482" max="9573" width="10.7109375" style="952" customWidth="1"/>
    <col min="9574" max="9728" width="9.140625" style="952"/>
    <col min="9729" max="9729" width="27.85546875" style="952" customWidth="1"/>
    <col min="9730" max="9730" width="8.42578125" style="952" customWidth="1"/>
    <col min="9731" max="9731" width="9" style="952" customWidth="1"/>
    <col min="9732" max="9736" width="8.28515625" style="952" customWidth="1"/>
    <col min="9737" max="9737" width="9.140625" style="952" customWidth="1"/>
    <col min="9738" max="9829" width="10.7109375" style="952" customWidth="1"/>
    <col min="9830" max="9984" width="9.140625" style="952"/>
    <col min="9985" max="9985" width="27.85546875" style="952" customWidth="1"/>
    <col min="9986" max="9986" width="8.42578125" style="952" customWidth="1"/>
    <col min="9987" max="9987" width="9" style="952" customWidth="1"/>
    <col min="9988" max="9992" width="8.28515625" style="952" customWidth="1"/>
    <col min="9993" max="9993" width="9.140625" style="952" customWidth="1"/>
    <col min="9994" max="10085" width="10.7109375" style="952" customWidth="1"/>
    <col min="10086" max="10240" width="9.140625" style="952"/>
    <col min="10241" max="10241" width="27.85546875" style="952" customWidth="1"/>
    <col min="10242" max="10242" width="8.42578125" style="952" customWidth="1"/>
    <col min="10243" max="10243" width="9" style="952" customWidth="1"/>
    <col min="10244" max="10248" width="8.28515625" style="952" customWidth="1"/>
    <col min="10249" max="10249" width="9.140625" style="952" customWidth="1"/>
    <col min="10250" max="10341" width="10.7109375" style="952" customWidth="1"/>
    <col min="10342" max="10496" width="9.140625" style="952"/>
    <col min="10497" max="10497" width="27.85546875" style="952" customWidth="1"/>
    <col min="10498" max="10498" width="8.42578125" style="952" customWidth="1"/>
    <col min="10499" max="10499" width="9" style="952" customWidth="1"/>
    <col min="10500" max="10504" width="8.28515625" style="952" customWidth="1"/>
    <col min="10505" max="10505" width="9.140625" style="952" customWidth="1"/>
    <col min="10506" max="10597" width="10.7109375" style="952" customWidth="1"/>
    <col min="10598" max="10752" width="9.140625" style="952"/>
    <col min="10753" max="10753" width="27.85546875" style="952" customWidth="1"/>
    <col min="10754" max="10754" width="8.42578125" style="952" customWidth="1"/>
    <col min="10755" max="10755" width="9" style="952" customWidth="1"/>
    <col min="10756" max="10760" width="8.28515625" style="952" customWidth="1"/>
    <col min="10761" max="10761" width="9.140625" style="952" customWidth="1"/>
    <col min="10762" max="10853" width="10.7109375" style="952" customWidth="1"/>
    <col min="10854" max="11008" width="9.140625" style="952"/>
    <col min="11009" max="11009" width="27.85546875" style="952" customWidth="1"/>
    <col min="11010" max="11010" width="8.42578125" style="952" customWidth="1"/>
    <col min="11011" max="11011" width="9" style="952" customWidth="1"/>
    <col min="11012" max="11016" width="8.28515625" style="952" customWidth="1"/>
    <col min="11017" max="11017" width="9.140625" style="952" customWidth="1"/>
    <col min="11018" max="11109" width="10.7109375" style="952" customWidth="1"/>
    <col min="11110" max="11264" width="9.140625" style="952"/>
    <col min="11265" max="11265" width="27.85546875" style="952" customWidth="1"/>
    <col min="11266" max="11266" width="8.42578125" style="952" customWidth="1"/>
    <col min="11267" max="11267" width="9" style="952" customWidth="1"/>
    <col min="11268" max="11272" width="8.28515625" style="952" customWidth="1"/>
    <col min="11273" max="11273" width="9.140625" style="952" customWidth="1"/>
    <col min="11274" max="11365" width="10.7109375" style="952" customWidth="1"/>
    <col min="11366" max="11520" width="9.140625" style="952"/>
    <col min="11521" max="11521" width="27.85546875" style="952" customWidth="1"/>
    <col min="11522" max="11522" width="8.42578125" style="952" customWidth="1"/>
    <col min="11523" max="11523" width="9" style="952" customWidth="1"/>
    <col min="11524" max="11528" width="8.28515625" style="952" customWidth="1"/>
    <col min="11529" max="11529" width="9.140625" style="952" customWidth="1"/>
    <col min="11530" max="11621" width="10.7109375" style="952" customWidth="1"/>
    <col min="11622" max="11776" width="9.140625" style="952"/>
    <col min="11777" max="11777" width="27.85546875" style="952" customWidth="1"/>
    <col min="11778" max="11778" width="8.42578125" style="952" customWidth="1"/>
    <col min="11779" max="11779" width="9" style="952" customWidth="1"/>
    <col min="11780" max="11784" width="8.28515625" style="952" customWidth="1"/>
    <col min="11785" max="11785" width="9.140625" style="952" customWidth="1"/>
    <col min="11786" max="11877" width="10.7109375" style="952" customWidth="1"/>
    <col min="11878" max="12032" width="9.140625" style="952"/>
    <col min="12033" max="12033" width="27.85546875" style="952" customWidth="1"/>
    <col min="12034" max="12034" width="8.42578125" style="952" customWidth="1"/>
    <col min="12035" max="12035" width="9" style="952" customWidth="1"/>
    <col min="12036" max="12040" width="8.28515625" style="952" customWidth="1"/>
    <col min="12041" max="12041" width="9.140625" style="952" customWidth="1"/>
    <col min="12042" max="12133" width="10.7109375" style="952" customWidth="1"/>
    <col min="12134" max="12288" width="9.140625" style="952"/>
    <col min="12289" max="12289" width="27.85546875" style="952" customWidth="1"/>
    <col min="12290" max="12290" width="8.42578125" style="952" customWidth="1"/>
    <col min="12291" max="12291" width="9" style="952" customWidth="1"/>
    <col min="12292" max="12296" width="8.28515625" style="952" customWidth="1"/>
    <col min="12297" max="12297" width="9.140625" style="952" customWidth="1"/>
    <col min="12298" max="12389" width="10.7109375" style="952" customWidth="1"/>
    <col min="12390" max="12544" width="9.140625" style="952"/>
    <col min="12545" max="12545" width="27.85546875" style="952" customWidth="1"/>
    <col min="12546" max="12546" width="8.42578125" style="952" customWidth="1"/>
    <col min="12547" max="12547" width="9" style="952" customWidth="1"/>
    <col min="12548" max="12552" width="8.28515625" style="952" customWidth="1"/>
    <col min="12553" max="12553" width="9.140625" style="952" customWidth="1"/>
    <col min="12554" max="12645" width="10.7109375" style="952" customWidth="1"/>
    <col min="12646" max="12800" width="9.140625" style="952"/>
    <col min="12801" max="12801" width="27.85546875" style="952" customWidth="1"/>
    <col min="12802" max="12802" width="8.42578125" style="952" customWidth="1"/>
    <col min="12803" max="12803" width="9" style="952" customWidth="1"/>
    <col min="12804" max="12808" width="8.28515625" style="952" customWidth="1"/>
    <col min="12809" max="12809" width="9.140625" style="952" customWidth="1"/>
    <col min="12810" max="12901" width="10.7109375" style="952" customWidth="1"/>
    <col min="12902" max="13056" width="9.140625" style="952"/>
    <col min="13057" max="13057" width="27.85546875" style="952" customWidth="1"/>
    <col min="13058" max="13058" width="8.42578125" style="952" customWidth="1"/>
    <col min="13059" max="13059" width="9" style="952" customWidth="1"/>
    <col min="13060" max="13064" width="8.28515625" style="952" customWidth="1"/>
    <col min="13065" max="13065" width="9.140625" style="952" customWidth="1"/>
    <col min="13066" max="13157" width="10.7109375" style="952" customWidth="1"/>
    <col min="13158" max="13312" width="9.140625" style="952"/>
    <col min="13313" max="13313" width="27.85546875" style="952" customWidth="1"/>
    <col min="13314" max="13314" width="8.42578125" style="952" customWidth="1"/>
    <col min="13315" max="13315" width="9" style="952" customWidth="1"/>
    <col min="13316" max="13320" width="8.28515625" style="952" customWidth="1"/>
    <col min="13321" max="13321" width="9.140625" style="952" customWidth="1"/>
    <col min="13322" max="13413" width="10.7109375" style="952" customWidth="1"/>
    <col min="13414" max="13568" width="9.140625" style="952"/>
    <col min="13569" max="13569" width="27.85546875" style="952" customWidth="1"/>
    <col min="13570" max="13570" width="8.42578125" style="952" customWidth="1"/>
    <col min="13571" max="13571" width="9" style="952" customWidth="1"/>
    <col min="13572" max="13576" width="8.28515625" style="952" customWidth="1"/>
    <col min="13577" max="13577" width="9.140625" style="952" customWidth="1"/>
    <col min="13578" max="13669" width="10.7109375" style="952" customWidth="1"/>
    <col min="13670" max="13824" width="9.140625" style="952"/>
    <col min="13825" max="13825" width="27.85546875" style="952" customWidth="1"/>
    <col min="13826" max="13826" width="8.42578125" style="952" customWidth="1"/>
    <col min="13827" max="13827" width="9" style="952" customWidth="1"/>
    <col min="13828" max="13832" width="8.28515625" style="952" customWidth="1"/>
    <col min="13833" max="13833" width="9.140625" style="952" customWidth="1"/>
    <col min="13834" max="13925" width="10.7109375" style="952" customWidth="1"/>
    <col min="13926" max="14080" width="9.140625" style="952"/>
    <col min="14081" max="14081" width="27.85546875" style="952" customWidth="1"/>
    <col min="14082" max="14082" width="8.42578125" style="952" customWidth="1"/>
    <col min="14083" max="14083" width="9" style="952" customWidth="1"/>
    <col min="14084" max="14088" width="8.28515625" style="952" customWidth="1"/>
    <col min="14089" max="14089" width="9.140625" style="952" customWidth="1"/>
    <col min="14090" max="14181" width="10.7109375" style="952" customWidth="1"/>
    <col min="14182" max="14336" width="9.140625" style="952"/>
    <col min="14337" max="14337" width="27.85546875" style="952" customWidth="1"/>
    <col min="14338" max="14338" width="8.42578125" style="952" customWidth="1"/>
    <col min="14339" max="14339" width="9" style="952" customWidth="1"/>
    <col min="14340" max="14344" width="8.28515625" style="952" customWidth="1"/>
    <col min="14345" max="14345" width="9.140625" style="952" customWidth="1"/>
    <col min="14346" max="14437" width="10.7109375" style="952" customWidth="1"/>
    <col min="14438" max="14592" width="9.140625" style="952"/>
    <col min="14593" max="14593" width="27.85546875" style="952" customWidth="1"/>
    <col min="14594" max="14594" width="8.42578125" style="952" customWidth="1"/>
    <col min="14595" max="14595" width="9" style="952" customWidth="1"/>
    <col min="14596" max="14600" width="8.28515625" style="952" customWidth="1"/>
    <col min="14601" max="14601" width="9.140625" style="952" customWidth="1"/>
    <col min="14602" max="14693" width="10.7109375" style="952" customWidth="1"/>
    <col min="14694" max="14848" width="9.140625" style="952"/>
    <col min="14849" max="14849" width="27.85546875" style="952" customWidth="1"/>
    <col min="14850" max="14850" width="8.42578125" style="952" customWidth="1"/>
    <col min="14851" max="14851" width="9" style="952" customWidth="1"/>
    <col min="14852" max="14856" width="8.28515625" style="952" customWidth="1"/>
    <col min="14857" max="14857" width="9.140625" style="952" customWidth="1"/>
    <col min="14858" max="14949" width="10.7109375" style="952" customWidth="1"/>
    <col min="14950" max="15104" width="9.140625" style="952"/>
    <col min="15105" max="15105" width="27.85546875" style="952" customWidth="1"/>
    <col min="15106" max="15106" width="8.42578125" style="952" customWidth="1"/>
    <col min="15107" max="15107" width="9" style="952" customWidth="1"/>
    <col min="15108" max="15112" width="8.28515625" style="952" customWidth="1"/>
    <col min="15113" max="15113" width="9.140625" style="952" customWidth="1"/>
    <col min="15114" max="15205" width="10.7109375" style="952" customWidth="1"/>
    <col min="15206" max="15360" width="9.140625" style="952"/>
    <col min="15361" max="15361" width="27.85546875" style="952" customWidth="1"/>
    <col min="15362" max="15362" width="8.42578125" style="952" customWidth="1"/>
    <col min="15363" max="15363" width="9" style="952" customWidth="1"/>
    <col min="15364" max="15368" width="8.28515625" style="952" customWidth="1"/>
    <col min="15369" max="15369" width="9.140625" style="952" customWidth="1"/>
    <col min="15370" max="15461" width="10.7109375" style="952" customWidth="1"/>
    <col min="15462" max="15616" width="9.140625" style="952"/>
    <col min="15617" max="15617" width="27.85546875" style="952" customWidth="1"/>
    <col min="15618" max="15618" width="8.42578125" style="952" customWidth="1"/>
    <col min="15619" max="15619" width="9" style="952" customWidth="1"/>
    <col min="15620" max="15624" width="8.28515625" style="952" customWidth="1"/>
    <col min="15625" max="15625" width="9.140625" style="952" customWidth="1"/>
    <col min="15626" max="15717" width="10.7109375" style="952" customWidth="1"/>
    <col min="15718" max="15872" width="9.140625" style="952"/>
    <col min="15873" max="15873" width="27.85546875" style="952" customWidth="1"/>
    <col min="15874" max="15874" width="8.42578125" style="952" customWidth="1"/>
    <col min="15875" max="15875" width="9" style="952" customWidth="1"/>
    <col min="15876" max="15880" width="8.28515625" style="952" customWidth="1"/>
    <col min="15881" max="15881" width="9.140625" style="952" customWidth="1"/>
    <col min="15882" max="15973" width="10.7109375" style="952" customWidth="1"/>
    <col min="15974" max="16128" width="9.140625" style="952"/>
    <col min="16129" max="16129" width="27.85546875" style="952" customWidth="1"/>
    <col min="16130" max="16130" width="8.42578125" style="952" customWidth="1"/>
    <col min="16131" max="16131" width="9" style="952" customWidth="1"/>
    <col min="16132" max="16136" width="8.28515625" style="952" customWidth="1"/>
    <col min="16137" max="16137" width="9.140625" style="952" customWidth="1"/>
    <col min="16138" max="16229" width="10.7109375" style="952" customWidth="1"/>
    <col min="16230" max="16384" width="9.140625" style="952"/>
  </cols>
  <sheetData>
    <row r="1" spans="1:9" ht="18" customHeight="1">
      <c r="A1" s="1921" t="s">
        <v>1737</v>
      </c>
      <c r="B1" s="1786"/>
      <c r="C1" s="1786"/>
      <c r="D1" s="1786"/>
      <c r="E1" s="1786"/>
      <c r="F1" s="1786"/>
      <c r="G1" s="1915"/>
    </row>
    <row r="2" spans="1:9" ht="21" customHeight="1">
      <c r="A2" s="1914" t="s">
        <v>1148</v>
      </c>
      <c r="B2" s="1928"/>
      <c r="C2" s="1928"/>
      <c r="D2" s="1928"/>
      <c r="E2" s="1914"/>
      <c r="F2" s="1914"/>
      <c r="G2" s="1914"/>
    </row>
    <row r="3" spans="1:9" ht="23.25" customHeight="1">
      <c r="A3" s="2070" t="s">
        <v>1149</v>
      </c>
      <c r="B3" s="2070"/>
      <c r="C3" s="2070"/>
      <c r="D3" s="2070"/>
      <c r="E3" s="2070"/>
      <c r="F3" s="2070"/>
      <c r="G3" s="2070"/>
      <c r="H3" s="2070"/>
    </row>
    <row r="4" spans="1:9" ht="12.95" customHeight="1">
      <c r="A4" s="949">
        <v>2016</v>
      </c>
      <c r="B4" s="950"/>
      <c r="C4" s="950"/>
      <c r="H4" s="1101" t="s">
        <v>673</v>
      </c>
      <c r="I4" s="950"/>
    </row>
    <row r="5" spans="1:9" ht="33" customHeight="1">
      <c r="A5" s="1339" t="s">
        <v>700</v>
      </c>
      <c r="B5" s="1340" t="s">
        <v>0</v>
      </c>
      <c r="C5" s="1341" t="s">
        <v>1150</v>
      </c>
      <c r="D5" s="1341" t="s">
        <v>1151</v>
      </c>
      <c r="E5" s="1341" t="s">
        <v>1152</v>
      </c>
      <c r="F5" s="1341" t="s">
        <v>1153</v>
      </c>
      <c r="G5" s="1341" t="s">
        <v>1154</v>
      </c>
      <c r="H5" s="1341" t="s">
        <v>796</v>
      </c>
      <c r="I5" s="1332"/>
    </row>
    <row r="6" spans="1:9" ht="12.95" customHeight="1">
      <c r="D6" s="950"/>
      <c r="E6" s="950"/>
      <c r="F6" s="950"/>
      <c r="H6" s="950"/>
      <c r="I6" s="950"/>
    </row>
    <row r="7" spans="1:9" s="954" customFormat="1" ht="12.95" customHeight="1">
      <c r="A7" s="1319" t="s">
        <v>28</v>
      </c>
      <c r="B7" s="990">
        <v>1271</v>
      </c>
      <c r="C7" s="990">
        <v>1217</v>
      </c>
      <c r="D7" s="990">
        <v>1</v>
      </c>
      <c r="E7" s="990">
        <v>2</v>
      </c>
      <c r="F7" s="990">
        <v>13</v>
      </c>
      <c r="G7" s="990">
        <v>33</v>
      </c>
      <c r="H7" s="990">
        <v>5</v>
      </c>
    </row>
    <row r="8" spans="1:9" s="954" customFormat="1" ht="12.95" customHeight="1">
      <c r="A8" s="1319"/>
    </row>
    <row r="9" spans="1:9" s="954" customFormat="1" ht="12.95" customHeight="1">
      <c r="A9" s="1319" t="s">
        <v>418</v>
      </c>
      <c r="B9" s="990">
        <v>1212</v>
      </c>
      <c r="C9" s="990">
        <v>1163</v>
      </c>
      <c r="D9" s="990">
        <v>1</v>
      </c>
      <c r="E9" s="990">
        <v>2</v>
      </c>
      <c r="F9" s="990">
        <v>12</v>
      </c>
      <c r="G9" s="990">
        <v>29</v>
      </c>
      <c r="H9" s="990">
        <v>5</v>
      </c>
    </row>
    <row r="10" spans="1:9" s="954" customFormat="1" ht="12.95" customHeight="1">
      <c r="A10" s="1319"/>
      <c r="E10" s="990">
        <v>0</v>
      </c>
      <c r="H10" s="990">
        <v>0</v>
      </c>
    </row>
    <row r="11" spans="1:9" ht="12.95" customHeight="1">
      <c r="A11" s="1322" t="s">
        <v>419</v>
      </c>
      <c r="B11" s="990">
        <v>286</v>
      </c>
      <c r="C11" s="883">
        <v>279</v>
      </c>
      <c r="D11" s="861">
        <v>0</v>
      </c>
      <c r="E11" s="883">
        <v>1</v>
      </c>
      <c r="F11" s="883">
        <v>2</v>
      </c>
      <c r="G11" s="883">
        <v>5</v>
      </c>
      <c r="H11" s="952">
        <v>0</v>
      </c>
    </row>
    <row r="12" spans="1:9" ht="12.95" customHeight="1">
      <c r="A12" s="1322" t="s">
        <v>421</v>
      </c>
      <c r="B12" s="990">
        <v>246</v>
      </c>
      <c r="C12" s="883">
        <v>238</v>
      </c>
      <c r="D12" s="883">
        <v>1</v>
      </c>
      <c r="E12" s="861">
        <v>1</v>
      </c>
      <c r="F12" s="883">
        <v>1</v>
      </c>
      <c r="G12" s="883">
        <v>3</v>
      </c>
      <c r="H12" s="883">
        <v>2</v>
      </c>
    </row>
    <row r="13" spans="1:9" ht="12.95" customHeight="1">
      <c r="A13" s="1322" t="s">
        <v>1035</v>
      </c>
      <c r="B13" s="1436">
        <v>615</v>
      </c>
      <c r="C13" s="1437">
        <v>587</v>
      </c>
      <c r="D13" s="861">
        <v>0</v>
      </c>
      <c r="E13" s="861">
        <v>1</v>
      </c>
      <c r="F13" s="861">
        <v>8</v>
      </c>
      <c r="G13" s="861">
        <v>17</v>
      </c>
      <c r="H13" s="951">
        <v>2</v>
      </c>
    </row>
    <row r="14" spans="1:9" ht="12.95" customHeight="1">
      <c r="A14" s="1322" t="s">
        <v>424</v>
      </c>
      <c r="B14" s="1436">
        <v>46</v>
      </c>
      <c r="C14" s="1437">
        <v>46</v>
      </c>
      <c r="D14" s="861">
        <v>0</v>
      </c>
      <c r="E14" s="861">
        <v>0</v>
      </c>
      <c r="F14" s="861">
        <v>0</v>
      </c>
      <c r="G14" s="861">
        <v>0</v>
      </c>
      <c r="H14" s="951">
        <v>0</v>
      </c>
    </row>
    <row r="15" spans="1:9" ht="13.5" customHeight="1">
      <c r="A15" s="1322" t="s">
        <v>425</v>
      </c>
      <c r="B15" s="1436">
        <v>19</v>
      </c>
      <c r="C15" s="1437">
        <v>13</v>
      </c>
      <c r="D15" s="861">
        <v>0</v>
      </c>
      <c r="E15" s="861">
        <v>0</v>
      </c>
      <c r="F15" s="861">
        <v>1</v>
      </c>
      <c r="G15" s="861">
        <v>4</v>
      </c>
      <c r="H15" s="951">
        <v>1</v>
      </c>
    </row>
    <row r="16" spans="1:9" ht="13.5" customHeight="1">
      <c r="A16" s="1322"/>
    </row>
    <row r="17" spans="1:8" s="954" customFormat="1" ht="12.95" customHeight="1">
      <c r="A17" s="1319" t="s">
        <v>426</v>
      </c>
      <c r="B17" s="1436">
        <v>32</v>
      </c>
      <c r="C17" s="1438">
        <v>30</v>
      </c>
      <c r="D17" s="1436">
        <v>0</v>
      </c>
      <c r="E17" s="1436">
        <v>0</v>
      </c>
      <c r="F17" s="1436">
        <v>0</v>
      </c>
      <c r="G17" s="1436">
        <v>2</v>
      </c>
      <c r="H17" s="1439">
        <v>0</v>
      </c>
    </row>
    <row r="18" spans="1:8" s="954" customFormat="1" ht="12.95" customHeight="1">
      <c r="A18" s="1319"/>
      <c r="E18" s="1436"/>
    </row>
    <row r="19" spans="1:8" s="954" customFormat="1" ht="12.95" customHeight="1">
      <c r="A19" s="1319" t="s">
        <v>427</v>
      </c>
      <c r="B19" s="1436">
        <v>27</v>
      </c>
      <c r="C19" s="1440">
        <v>24</v>
      </c>
      <c r="D19" s="1436">
        <v>0</v>
      </c>
      <c r="E19" s="1436">
        <v>0</v>
      </c>
      <c r="F19" s="1436">
        <v>1</v>
      </c>
      <c r="G19" s="1436">
        <v>2</v>
      </c>
      <c r="H19" s="1439">
        <v>0</v>
      </c>
    </row>
    <row r="20" spans="1:8" s="954" customFormat="1" ht="6.95" customHeight="1" thickBot="1">
      <c r="A20" s="984"/>
      <c r="B20" s="984"/>
      <c r="C20" s="984"/>
      <c r="D20" s="984"/>
      <c r="E20" s="984"/>
      <c r="F20" s="984"/>
      <c r="G20" s="984"/>
      <c r="H20" s="984"/>
    </row>
    <row r="21" spans="1:8" s="954" customFormat="1" ht="3.75" customHeight="1" thickTop="1">
      <c r="A21" s="987"/>
      <c r="B21" s="987"/>
      <c r="C21" s="987"/>
      <c r="D21" s="987"/>
      <c r="E21" s="987"/>
      <c r="F21" s="987"/>
      <c r="G21" s="987"/>
      <c r="H21" s="987"/>
    </row>
    <row r="22" spans="1:8" s="1331" customFormat="1" ht="12.95" customHeight="1">
      <c r="A22" s="1346" t="s">
        <v>1036</v>
      </c>
      <c r="B22" s="1346"/>
      <c r="C22" s="1346"/>
      <c r="D22" s="1346"/>
      <c r="E22" s="1346"/>
    </row>
    <row r="23" spans="1:8" ht="9" customHeight="1">
      <c r="B23" s="883"/>
      <c r="C23" s="883"/>
      <c r="D23" s="883"/>
      <c r="E23" s="883"/>
      <c r="F23" s="883"/>
    </row>
    <row r="24" spans="1:8" s="812" customFormat="1">
      <c r="A24" s="1086" t="s">
        <v>691</v>
      </c>
      <c r="B24" s="827"/>
      <c r="C24" s="827"/>
      <c r="D24" s="827"/>
      <c r="E24" s="827"/>
      <c r="F24" s="827"/>
      <c r="G24" s="827"/>
    </row>
    <row r="25" spans="1:8" s="812" customFormat="1">
      <c r="A25" s="1337" t="s">
        <v>1042</v>
      </c>
      <c r="B25" s="827"/>
      <c r="C25" s="827"/>
      <c r="D25" s="827"/>
      <c r="E25" s="827"/>
      <c r="F25" s="827"/>
      <c r="G25" s="827"/>
    </row>
    <row r="26" spans="1:8" ht="15" customHeight="1">
      <c r="B26" s="883"/>
      <c r="C26" s="883"/>
      <c r="D26" s="883"/>
      <c r="E26" s="883"/>
      <c r="F26" s="883"/>
    </row>
    <row r="27" spans="1:8" ht="15" customHeight="1">
      <c r="B27" s="883"/>
      <c r="C27" s="883"/>
      <c r="D27" s="883"/>
      <c r="E27" s="883"/>
      <c r="F27" s="883"/>
    </row>
    <row r="28" spans="1:8" ht="15" customHeight="1">
      <c r="B28" s="883"/>
      <c r="C28" s="883"/>
      <c r="D28" s="883"/>
      <c r="E28" s="883"/>
      <c r="F28" s="883"/>
    </row>
    <row r="29" spans="1:8" ht="15" customHeight="1">
      <c r="B29" s="883"/>
      <c r="C29" s="883"/>
      <c r="D29" s="883"/>
      <c r="E29" s="883"/>
      <c r="F29" s="883"/>
    </row>
    <row r="30" spans="1:8" ht="15" customHeight="1">
      <c r="B30" s="883"/>
      <c r="C30" s="883"/>
      <c r="D30" s="883"/>
      <c r="E30" s="883"/>
      <c r="F30" s="883"/>
    </row>
    <row r="31" spans="1:8" ht="9.9499999999999993" customHeight="1">
      <c r="A31" s="950"/>
      <c r="B31" s="950"/>
      <c r="C31" s="950"/>
      <c r="D31" s="950"/>
      <c r="E31" s="950"/>
      <c r="F31" s="950"/>
    </row>
    <row r="32" spans="1:8" ht="15" customHeight="1">
      <c r="A32" s="950"/>
      <c r="B32" s="950"/>
      <c r="C32" s="950"/>
      <c r="D32" s="950"/>
      <c r="E32" s="950"/>
      <c r="F32" s="950"/>
    </row>
    <row r="33" spans="4:6" ht="15" customHeight="1">
      <c r="D33" s="950"/>
      <c r="E33" s="950"/>
      <c r="F33" s="950"/>
    </row>
    <row r="34" spans="4:6" ht="20.100000000000001" customHeight="1">
      <c r="D34" s="950"/>
      <c r="E34" s="950"/>
      <c r="F34" s="950"/>
    </row>
    <row r="35" spans="4:6" ht="20.100000000000001" customHeight="1">
      <c r="D35" s="950"/>
      <c r="E35" s="950"/>
      <c r="F35" s="950"/>
    </row>
    <row r="36" spans="4:6" ht="20.100000000000001" customHeight="1">
      <c r="D36" s="950"/>
      <c r="E36" s="950"/>
      <c r="F36" s="950"/>
    </row>
    <row r="37" spans="4:6" ht="20.100000000000001" customHeight="1">
      <c r="D37" s="950"/>
      <c r="E37" s="950"/>
      <c r="F37" s="950"/>
    </row>
    <row r="38" spans="4:6" ht="20.100000000000001" customHeight="1">
      <c r="D38" s="950"/>
      <c r="E38" s="950"/>
      <c r="F38" s="950"/>
    </row>
    <row r="39" spans="4:6" ht="20.100000000000001" customHeight="1">
      <c r="D39" s="950"/>
      <c r="E39" s="950"/>
      <c r="F39" s="950"/>
    </row>
    <row r="40" spans="4:6" ht="20.100000000000001" customHeight="1">
      <c r="D40" s="950"/>
      <c r="E40" s="950"/>
      <c r="F40" s="950"/>
    </row>
    <row r="41" spans="4:6" ht="20.100000000000001" customHeight="1">
      <c r="D41" s="950"/>
      <c r="E41" s="950"/>
      <c r="F41" s="950"/>
    </row>
    <row r="42" spans="4:6" ht="20.100000000000001" customHeight="1">
      <c r="D42" s="950"/>
      <c r="E42" s="950"/>
      <c r="F42" s="950"/>
    </row>
    <row r="43" spans="4:6" ht="20.100000000000001" customHeight="1">
      <c r="D43" s="950"/>
      <c r="E43" s="950"/>
      <c r="F43" s="950"/>
    </row>
    <row r="44" spans="4:6" ht="20.100000000000001" customHeight="1">
      <c r="D44" s="950"/>
      <c r="E44" s="950"/>
      <c r="F44" s="950"/>
    </row>
    <row r="45" spans="4:6" ht="20.100000000000001" customHeight="1">
      <c r="D45" s="950"/>
      <c r="E45" s="950"/>
      <c r="F45" s="950"/>
    </row>
    <row r="46" spans="4:6" ht="20.100000000000001" customHeight="1">
      <c r="D46" s="950"/>
      <c r="E46" s="950"/>
      <c r="F46" s="950"/>
    </row>
    <row r="47" spans="4:6" ht="20.100000000000001" customHeight="1">
      <c r="D47" s="950"/>
      <c r="E47" s="950"/>
      <c r="F47" s="950"/>
    </row>
    <row r="48" spans="4:6" ht="20.100000000000001" customHeight="1">
      <c r="D48" s="950"/>
      <c r="E48" s="950"/>
      <c r="F48" s="950"/>
    </row>
    <row r="49" spans="4:6" ht="20.100000000000001" customHeight="1">
      <c r="D49" s="950"/>
      <c r="E49" s="950"/>
      <c r="F49" s="950"/>
    </row>
    <row r="50" spans="4:6" ht="20.100000000000001" customHeight="1">
      <c r="D50" s="950"/>
      <c r="E50" s="950"/>
      <c r="F50" s="950"/>
    </row>
    <row r="51" spans="4:6" ht="20.100000000000001" customHeight="1">
      <c r="D51" s="950"/>
      <c r="E51" s="950"/>
      <c r="F51" s="950"/>
    </row>
    <row r="52" spans="4:6" ht="20.100000000000001" customHeight="1">
      <c r="D52" s="950"/>
      <c r="E52" s="950"/>
      <c r="F52" s="950"/>
    </row>
    <row r="53" spans="4:6" ht="20.100000000000001" customHeight="1">
      <c r="D53" s="950"/>
      <c r="E53" s="950"/>
      <c r="F53" s="950"/>
    </row>
    <row r="54" spans="4:6" ht="20.100000000000001" customHeight="1">
      <c r="D54" s="950"/>
      <c r="E54" s="950"/>
      <c r="F54" s="950"/>
    </row>
    <row r="55" spans="4:6" ht="20.100000000000001" customHeight="1">
      <c r="D55" s="950"/>
      <c r="E55" s="950"/>
      <c r="F55" s="950"/>
    </row>
    <row r="56" spans="4:6" ht="20.100000000000001" customHeight="1">
      <c r="D56" s="950"/>
      <c r="E56" s="950"/>
      <c r="F56" s="950"/>
    </row>
    <row r="57" spans="4:6" ht="20.100000000000001" customHeight="1">
      <c r="D57" s="950"/>
      <c r="E57" s="950"/>
      <c r="F57" s="950"/>
    </row>
    <row r="58" spans="4:6" ht="20.100000000000001" customHeight="1">
      <c r="D58" s="950"/>
      <c r="E58" s="950"/>
      <c r="F58" s="950"/>
    </row>
    <row r="59" spans="4:6" ht="20.100000000000001" customHeight="1">
      <c r="D59" s="950"/>
      <c r="E59" s="950"/>
      <c r="F59" s="950"/>
    </row>
    <row r="60" spans="4:6" ht="20.100000000000001" customHeight="1">
      <c r="D60" s="950"/>
      <c r="E60" s="950"/>
      <c r="F60" s="950"/>
    </row>
    <row r="61" spans="4:6" ht="20.100000000000001" customHeight="1">
      <c r="D61" s="950"/>
      <c r="E61" s="950"/>
      <c r="F61" s="950"/>
    </row>
    <row r="62" spans="4:6" ht="20.100000000000001" customHeight="1">
      <c r="D62" s="950"/>
      <c r="E62" s="950"/>
      <c r="F62" s="950"/>
    </row>
    <row r="63" spans="4:6" ht="20.100000000000001" customHeight="1">
      <c r="D63" s="950"/>
      <c r="E63" s="950"/>
      <c r="F63" s="950"/>
    </row>
    <row r="64" spans="4:6" ht="20.100000000000001" customHeight="1">
      <c r="D64" s="950"/>
      <c r="E64" s="950"/>
      <c r="F64" s="950"/>
    </row>
    <row r="65" spans="4:6" ht="20.100000000000001" customHeight="1">
      <c r="D65" s="950"/>
      <c r="E65" s="950"/>
      <c r="F65" s="950"/>
    </row>
    <row r="66" spans="4:6" ht="20.100000000000001" customHeight="1">
      <c r="D66" s="950"/>
      <c r="E66" s="950"/>
      <c r="F66" s="950"/>
    </row>
    <row r="67" spans="4:6" ht="20.100000000000001" customHeight="1">
      <c r="D67" s="950"/>
      <c r="E67" s="950"/>
      <c r="F67" s="950"/>
    </row>
    <row r="68" spans="4:6" ht="20.100000000000001" customHeight="1">
      <c r="D68" s="950"/>
      <c r="E68" s="950"/>
      <c r="F68" s="950"/>
    </row>
    <row r="69" spans="4:6" ht="20.100000000000001" customHeight="1">
      <c r="D69" s="950"/>
      <c r="E69" s="950"/>
      <c r="F69" s="950"/>
    </row>
    <row r="70" spans="4:6" ht="20.100000000000001" customHeight="1">
      <c r="D70" s="950"/>
      <c r="E70" s="950"/>
      <c r="F70" s="950"/>
    </row>
    <row r="71" spans="4:6" ht="20.100000000000001" customHeight="1">
      <c r="D71" s="950"/>
      <c r="E71" s="950"/>
      <c r="F71" s="950"/>
    </row>
    <row r="72" spans="4:6" ht="20.100000000000001" customHeight="1">
      <c r="D72" s="950"/>
      <c r="E72" s="950"/>
      <c r="F72" s="950"/>
    </row>
    <row r="73" spans="4:6" ht="20.100000000000001" customHeight="1">
      <c r="D73" s="950"/>
      <c r="E73" s="950"/>
      <c r="F73" s="950"/>
    </row>
    <row r="74" spans="4:6" ht="20.100000000000001" customHeight="1">
      <c r="D74" s="950"/>
      <c r="E74" s="950"/>
      <c r="F74" s="950"/>
    </row>
    <row r="75" spans="4:6" ht="20.100000000000001" customHeight="1">
      <c r="D75" s="950"/>
      <c r="E75" s="950"/>
      <c r="F75" s="950"/>
    </row>
    <row r="76" spans="4:6" ht="20.100000000000001" customHeight="1">
      <c r="D76" s="950"/>
      <c r="E76" s="950"/>
      <c r="F76" s="950"/>
    </row>
    <row r="77" spans="4:6" ht="20.100000000000001" customHeight="1">
      <c r="D77" s="950"/>
      <c r="E77" s="950"/>
      <c r="F77" s="950"/>
    </row>
    <row r="78" spans="4:6" ht="20.100000000000001" customHeight="1">
      <c r="D78" s="950"/>
      <c r="E78" s="950"/>
      <c r="F78" s="950"/>
    </row>
    <row r="79" spans="4:6" ht="20.100000000000001" customHeight="1">
      <c r="D79" s="950"/>
      <c r="E79" s="950"/>
      <c r="F79" s="950"/>
    </row>
    <row r="80" spans="4:6" ht="20.100000000000001" customHeight="1">
      <c r="D80" s="950"/>
      <c r="E80" s="950"/>
      <c r="F80" s="950"/>
    </row>
    <row r="81" spans="4:6" ht="20.100000000000001" customHeight="1">
      <c r="D81" s="950"/>
      <c r="E81" s="950"/>
      <c r="F81" s="950"/>
    </row>
    <row r="82" spans="4:6" ht="20.100000000000001" customHeight="1">
      <c r="D82" s="950"/>
      <c r="E82" s="950"/>
      <c r="F82" s="950"/>
    </row>
    <row r="83" spans="4:6" ht="20.100000000000001" customHeight="1">
      <c r="D83" s="950"/>
      <c r="E83" s="950"/>
      <c r="F83" s="950"/>
    </row>
    <row r="84" spans="4:6" ht="20.100000000000001" customHeight="1">
      <c r="D84" s="950"/>
      <c r="E84" s="950"/>
      <c r="F84" s="950"/>
    </row>
    <row r="85" spans="4:6" ht="20.100000000000001" customHeight="1">
      <c r="D85" s="950"/>
      <c r="E85" s="950"/>
      <c r="F85" s="950"/>
    </row>
    <row r="86" spans="4:6" ht="20.100000000000001" customHeight="1">
      <c r="D86" s="950"/>
      <c r="E86" s="950"/>
      <c r="F86" s="950"/>
    </row>
    <row r="87" spans="4:6" ht="20.100000000000001" customHeight="1">
      <c r="D87" s="950"/>
      <c r="E87" s="950"/>
      <c r="F87" s="950"/>
    </row>
    <row r="88" spans="4:6" ht="20.100000000000001" customHeight="1">
      <c r="D88" s="950"/>
      <c r="E88" s="950"/>
      <c r="F88" s="950"/>
    </row>
    <row r="89" spans="4:6" ht="20.100000000000001" customHeight="1">
      <c r="D89" s="950"/>
      <c r="E89" s="950"/>
      <c r="F89" s="950"/>
    </row>
    <row r="90" spans="4:6" ht="20.100000000000001" customHeight="1">
      <c r="D90" s="950"/>
      <c r="E90" s="950"/>
      <c r="F90" s="950"/>
    </row>
    <row r="91" spans="4:6" ht="20.100000000000001" customHeight="1">
      <c r="D91" s="950"/>
      <c r="E91" s="950"/>
      <c r="F91" s="950"/>
    </row>
    <row r="92" spans="4:6" ht="20.100000000000001" customHeight="1">
      <c r="D92" s="950"/>
      <c r="E92" s="950"/>
      <c r="F92" s="950"/>
    </row>
    <row r="93" spans="4:6" ht="20.100000000000001" customHeight="1">
      <c r="D93" s="950"/>
      <c r="E93" s="950"/>
      <c r="F93" s="950"/>
    </row>
    <row r="94" spans="4:6" ht="20.100000000000001" customHeight="1">
      <c r="D94" s="950"/>
      <c r="E94" s="950"/>
      <c r="F94" s="950"/>
    </row>
    <row r="95" spans="4:6" ht="20.100000000000001" customHeight="1">
      <c r="D95" s="950"/>
      <c r="E95" s="950"/>
      <c r="F95" s="950"/>
    </row>
    <row r="96" spans="4:6" ht="20.100000000000001" customHeight="1">
      <c r="D96" s="950"/>
      <c r="E96" s="950"/>
      <c r="F96" s="950"/>
    </row>
    <row r="97" spans="4:6" ht="20.100000000000001" customHeight="1">
      <c r="D97" s="950"/>
      <c r="E97" s="950"/>
      <c r="F97" s="950"/>
    </row>
    <row r="98" spans="4:6" ht="20.100000000000001" customHeight="1">
      <c r="D98" s="950"/>
      <c r="E98" s="950"/>
      <c r="F98" s="950"/>
    </row>
    <row r="99" spans="4:6" ht="20.100000000000001" customHeight="1">
      <c r="D99" s="950"/>
      <c r="E99" s="950"/>
      <c r="F99" s="950"/>
    </row>
    <row r="100" spans="4:6" ht="20.100000000000001" customHeight="1">
      <c r="D100" s="950"/>
      <c r="E100" s="950"/>
      <c r="F100" s="950"/>
    </row>
    <row r="101" spans="4:6" ht="20.100000000000001" customHeight="1">
      <c r="D101" s="950"/>
      <c r="E101" s="950"/>
      <c r="F101" s="950"/>
    </row>
    <row r="102" spans="4:6" ht="20.100000000000001" customHeight="1">
      <c r="D102" s="950"/>
      <c r="E102" s="950"/>
      <c r="F102" s="950"/>
    </row>
    <row r="103" spans="4:6" ht="20.100000000000001" customHeight="1">
      <c r="D103" s="950"/>
      <c r="E103" s="950"/>
      <c r="F103" s="950"/>
    </row>
    <row r="104" spans="4:6" ht="20.100000000000001" customHeight="1">
      <c r="D104" s="950"/>
      <c r="E104" s="950"/>
      <c r="F104" s="950"/>
    </row>
    <row r="105" spans="4:6" ht="20.100000000000001" customHeight="1">
      <c r="D105" s="950"/>
      <c r="E105" s="950"/>
      <c r="F105" s="950"/>
    </row>
    <row r="106" spans="4:6" ht="20.100000000000001" customHeight="1">
      <c r="D106" s="950"/>
      <c r="E106" s="950"/>
      <c r="F106" s="950"/>
    </row>
    <row r="107" spans="4:6" ht="20.100000000000001" customHeight="1">
      <c r="D107" s="950"/>
      <c r="E107" s="950"/>
      <c r="F107" s="950"/>
    </row>
    <row r="108" spans="4:6" ht="20.100000000000001" customHeight="1">
      <c r="D108" s="950"/>
      <c r="E108" s="950"/>
      <c r="F108" s="950"/>
    </row>
    <row r="109" spans="4:6" ht="20.100000000000001" customHeight="1">
      <c r="D109" s="950"/>
      <c r="E109" s="950"/>
      <c r="F109" s="950"/>
    </row>
    <row r="110" spans="4:6" ht="20.100000000000001" customHeight="1">
      <c r="D110" s="950"/>
      <c r="E110" s="950"/>
      <c r="F110" s="950"/>
    </row>
    <row r="111" spans="4:6" ht="20.100000000000001" customHeight="1">
      <c r="D111" s="950"/>
      <c r="E111" s="950"/>
      <c r="F111" s="950"/>
    </row>
    <row r="112" spans="4:6" ht="20.100000000000001" customHeight="1">
      <c r="D112" s="950"/>
      <c r="E112" s="950"/>
      <c r="F112" s="950"/>
    </row>
    <row r="113" spans="4:6" ht="20.100000000000001" customHeight="1">
      <c r="D113" s="950"/>
      <c r="E113" s="950"/>
      <c r="F113" s="950"/>
    </row>
    <row r="114" spans="4:6" ht="20.100000000000001" customHeight="1">
      <c r="D114" s="950"/>
      <c r="E114" s="950"/>
      <c r="F114" s="950"/>
    </row>
    <row r="115" spans="4:6" ht="20.100000000000001" customHeight="1">
      <c r="D115" s="950"/>
      <c r="E115" s="950"/>
      <c r="F115" s="950"/>
    </row>
    <row r="116" spans="4:6" ht="20.100000000000001" customHeight="1">
      <c r="D116" s="950"/>
      <c r="E116" s="950"/>
      <c r="F116" s="950"/>
    </row>
    <row r="117" spans="4:6" ht="20.100000000000001" customHeight="1">
      <c r="D117" s="950"/>
      <c r="E117" s="950"/>
      <c r="F117" s="950"/>
    </row>
    <row r="118" spans="4:6" ht="20.100000000000001" customHeight="1">
      <c r="D118" s="950"/>
      <c r="E118" s="950"/>
      <c r="F118" s="950"/>
    </row>
    <row r="119" spans="4:6" ht="20.100000000000001" customHeight="1">
      <c r="D119" s="950"/>
      <c r="E119" s="950"/>
      <c r="F119" s="950"/>
    </row>
    <row r="120" spans="4:6" ht="20.100000000000001" customHeight="1">
      <c r="D120" s="950"/>
      <c r="E120" s="950"/>
      <c r="F120" s="950"/>
    </row>
    <row r="121" spans="4:6" ht="20.100000000000001" customHeight="1">
      <c r="D121" s="950"/>
      <c r="E121" s="950"/>
      <c r="F121" s="950"/>
    </row>
    <row r="122" spans="4:6" ht="20.100000000000001" customHeight="1">
      <c r="D122" s="950"/>
      <c r="E122" s="950"/>
      <c r="F122" s="950"/>
    </row>
    <row r="123" spans="4:6" ht="20.100000000000001" customHeight="1">
      <c r="D123" s="950"/>
      <c r="E123" s="950"/>
      <c r="F123" s="950"/>
    </row>
    <row r="124" spans="4:6" ht="20.100000000000001" customHeight="1">
      <c r="D124" s="950"/>
      <c r="E124" s="950"/>
      <c r="F124" s="950"/>
    </row>
    <row r="125" spans="4:6" ht="20.100000000000001" customHeight="1">
      <c r="D125" s="950"/>
      <c r="E125" s="950"/>
      <c r="F125" s="950"/>
    </row>
    <row r="126" spans="4:6" ht="20.100000000000001" customHeight="1">
      <c r="D126" s="950"/>
      <c r="E126" s="950"/>
      <c r="F126" s="950"/>
    </row>
    <row r="127" spans="4:6" ht="20.100000000000001" customHeight="1">
      <c r="D127" s="950"/>
      <c r="E127" s="950"/>
      <c r="F127" s="950"/>
    </row>
    <row r="128" spans="4:6" ht="20.100000000000001" customHeight="1">
      <c r="D128" s="950"/>
      <c r="E128" s="950"/>
      <c r="F128" s="950"/>
    </row>
    <row r="129" spans="4:6" ht="20.100000000000001" customHeight="1">
      <c r="D129" s="950"/>
      <c r="E129" s="950"/>
      <c r="F129" s="950"/>
    </row>
    <row r="130" spans="4:6" ht="20.100000000000001" customHeight="1">
      <c r="D130" s="950"/>
      <c r="E130" s="950"/>
      <c r="F130" s="950"/>
    </row>
    <row r="131" spans="4:6" ht="20.100000000000001" customHeight="1">
      <c r="D131" s="950"/>
      <c r="E131" s="950"/>
      <c r="F131" s="950"/>
    </row>
    <row r="132" spans="4:6" ht="20.100000000000001" customHeight="1">
      <c r="D132" s="950"/>
      <c r="E132" s="950"/>
      <c r="F132" s="950"/>
    </row>
    <row r="133" spans="4:6" ht="20.100000000000001" customHeight="1">
      <c r="D133" s="950"/>
      <c r="E133" s="950"/>
      <c r="F133" s="950"/>
    </row>
    <row r="134" spans="4:6" ht="20.100000000000001" customHeight="1">
      <c r="D134" s="950"/>
      <c r="E134" s="950"/>
      <c r="F134" s="950"/>
    </row>
    <row r="135" spans="4:6" ht="20.100000000000001" customHeight="1">
      <c r="D135" s="950"/>
      <c r="E135" s="950"/>
      <c r="F135" s="950"/>
    </row>
    <row r="136" spans="4:6" ht="20.100000000000001" customHeight="1">
      <c r="D136" s="950"/>
      <c r="E136" s="950"/>
      <c r="F136" s="950"/>
    </row>
    <row r="137" spans="4:6" ht="20.100000000000001" customHeight="1">
      <c r="D137" s="950"/>
      <c r="E137" s="950"/>
      <c r="F137" s="950"/>
    </row>
    <row r="138" spans="4:6" ht="20.100000000000001" customHeight="1">
      <c r="D138" s="950"/>
      <c r="E138" s="950"/>
      <c r="F138" s="950"/>
    </row>
    <row r="139" spans="4:6" ht="20.100000000000001" customHeight="1">
      <c r="D139" s="950"/>
      <c r="E139" s="950"/>
      <c r="F139" s="950"/>
    </row>
    <row r="140" spans="4:6" ht="20.100000000000001" customHeight="1">
      <c r="D140" s="950"/>
      <c r="E140" s="950"/>
      <c r="F140" s="950"/>
    </row>
    <row r="141" spans="4:6" ht="20.100000000000001" customHeight="1">
      <c r="D141" s="950"/>
      <c r="E141" s="950"/>
      <c r="F141" s="950"/>
    </row>
    <row r="142" spans="4:6" ht="20.100000000000001" customHeight="1">
      <c r="D142" s="950"/>
      <c r="E142" s="950"/>
      <c r="F142" s="950"/>
    </row>
    <row r="143" spans="4:6" ht="20.100000000000001" customHeight="1">
      <c r="D143" s="950"/>
      <c r="E143" s="950"/>
      <c r="F143" s="950"/>
    </row>
    <row r="144" spans="4:6" ht="20.100000000000001" customHeight="1">
      <c r="D144" s="950"/>
      <c r="E144" s="950"/>
      <c r="F144" s="950"/>
    </row>
    <row r="145" spans="4:6" ht="20.100000000000001" customHeight="1">
      <c r="D145" s="950"/>
      <c r="E145" s="950"/>
      <c r="F145" s="950"/>
    </row>
    <row r="146" spans="4:6" ht="20.100000000000001" customHeight="1">
      <c r="D146" s="950"/>
      <c r="E146" s="950"/>
      <c r="F146" s="950"/>
    </row>
    <row r="147" spans="4:6" ht="20.100000000000001" customHeight="1">
      <c r="D147" s="950"/>
      <c r="E147" s="950"/>
      <c r="F147" s="950"/>
    </row>
    <row r="148" spans="4:6" ht="20.100000000000001" customHeight="1">
      <c r="D148" s="950"/>
      <c r="E148" s="950"/>
      <c r="F148" s="950"/>
    </row>
    <row r="149" spans="4:6" ht="20.100000000000001" customHeight="1">
      <c r="D149" s="950"/>
      <c r="E149" s="950"/>
      <c r="F149" s="950"/>
    </row>
    <row r="150" spans="4:6" ht="20.100000000000001" customHeight="1">
      <c r="D150" s="950"/>
      <c r="E150" s="950"/>
      <c r="F150" s="950"/>
    </row>
    <row r="151" spans="4:6" ht="20.100000000000001" customHeight="1">
      <c r="D151" s="950"/>
      <c r="E151" s="950"/>
      <c r="F151" s="950"/>
    </row>
    <row r="152" spans="4:6" ht="20.100000000000001" customHeight="1">
      <c r="D152" s="950"/>
      <c r="E152" s="950"/>
      <c r="F152" s="950"/>
    </row>
    <row r="153" spans="4:6" ht="20.100000000000001" customHeight="1">
      <c r="D153" s="950"/>
      <c r="E153" s="950"/>
      <c r="F153" s="950"/>
    </row>
    <row r="154" spans="4:6" ht="20.100000000000001" customHeight="1">
      <c r="D154" s="950"/>
      <c r="E154" s="950"/>
      <c r="F154" s="950"/>
    </row>
    <row r="155" spans="4:6" ht="20.100000000000001" customHeight="1">
      <c r="D155" s="950"/>
      <c r="E155" s="950"/>
      <c r="F155" s="950"/>
    </row>
    <row r="156" spans="4:6" ht="20.100000000000001" customHeight="1">
      <c r="D156" s="950"/>
      <c r="E156" s="950"/>
      <c r="F156" s="950"/>
    </row>
    <row r="157" spans="4:6" ht="20.100000000000001" customHeight="1">
      <c r="D157" s="950"/>
      <c r="E157" s="950"/>
      <c r="F157" s="950"/>
    </row>
    <row r="158" spans="4:6" ht="20.100000000000001" customHeight="1">
      <c r="D158" s="950"/>
      <c r="E158" s="950"/>
      <c r="F158" s="950"/>
    </row>
    <row r="159" spans="4:6" ht="20.100000000000001" customHeight="1">
      <c r="D159" s="950"/>
      <c r="E159" s="950"/>
      <c r="F159" s="950"/>
    </row>
    <row r="160" spans="4:6"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sheetData>
  <mergeCells count="1">
    <mergeCell ref="A3:H3"/>
  </mergeCells>
  <hyperlinks>
    <hyperlink ref="A25" r:id="rId1"/>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96.xml><?xml version="1.0" encoding="utf-8"?>
<worksheet xmlns="http://schemas.openxmlformats.org/spreadsheetml/2006/main" xmlns:r="http://schemas.openxmlformats.org/officeDocument/2006/relationships">
  <dimension ref="A1:J321"/>
  <sheetViews>
    <sheetView showGridLines="0" workbookViewId="0"/>
  </sheetViews>
  <sheetFormatPr defaultRowHeight="12.75"/>
  <cols>
    <col min="1" max="1" width="26" style="952" customWidth="1"/>
    <col min="2" max="8" width="8.7109375" style="952" customWidth="1"/>
    <col min="9" max="105" width="10.7109375" style="952" customWidth="1"/>
    <col min="106" max="256" width="9.140625" style="952"/>
    <col min="257" max="257" width="26" style="952" customWidth="1"/>
    <col min="258" max="264" width="8.7109375" style="952" customWidth="1"/>
    <col min="265" max="361" width="10.7109375" style="952" customWidth="1"/>
    <col min="362" max="512" width="9.140625" style="952"/>
    <col min="513" max="513" width="26" style="952" customWidth="1"/>
    <col min="514" max="520" width="8.7109375" style="952" customWidth="1"/>
    <col min="521" max="617" width="10.7109375" style="952" customWidth="1"/>
    <col min="618" max="768" width="9.140625" style="952"/>
    <col min="769" max="769" width="26" style="952" customWidth="1"/>
    <col min="770" max="776" width="8.7109375" style="952" customWidth="1"/>
    <col min="777" max="873" width="10.7109375" style="952" customWidth="1"/>
    <col min="874" max="1024" width="9.140625" style="952"/>
    <col min="1025" max="1025" width="26" style="952" customWidth="1"/>
    <col min="1026" max="1032" width="8.7109375" style="952" customWidth="1"/>
    <col min="1033" max="1129" width="10.7109375" style="952" customWidth="1"/>
    <col min="1130" max="1280" width="9.140625" style="952"/>
    <col min="1281" max="1281" width="26" style="952" customWidth="1"/>
    <col min="1282" max="1288" width="8.7109375" style="952" customWidth="1"/>
    <col min="1289" max="1385" width="10.7109375" style="952" customWidth="1"/>
    <col min="1386" max="1536" width="9.140625" style="952"/>
    <col min="1537" max="1537" width="26" style="952" customWidth="1"/>
    <col min="1538" max="1544" width="8.7109375" style="952" customWidth="1"/>
    <col min="1545" max="1641" width="10.7109375" style="952" customWidth="1"/>
    <col min="1642" max="1792" width="9.140625" style="952"/>
    <col min="1793" max="1793" width="26" style="952" customWidth="1"/>
    <col min="1794" max="1800" width="8.7109375" style="952" customWidth="1"/>
    <col min="1801" max="1897" width="10.7109375" style="952" customWidth="1"/>
    <col min="1898" max="2048" width="9.140625" style="952"/>
    <col min="2049" max="2049" width="26" style="952" customWidth="1"/>
    <col min="2050" max="2056" width="8.7109375" style="952" customWidth="1"/>
    <col min="2057" max="2153" width="10.7109375" style="952" customWidth="1"/>
    <col min="2154" max="2304" width="9.140625" style="952"/>
    <col min="2305" max="2305" width="26" style="952" customWidth="1"/>
    <col min="2306" max="2312" width="8.7109375" style="952" customWidth="1"/>
    <col min="2313" max="2409" width="10.7109375" style="952" customWidth="1"/>
    <col min="2410" max="2560" width="9.140625" style="952"/>
    <col min="2561" max="2561" width="26" style="952" customWidth="1"/>
    <col min="2562" max="2568" width="8.7109375" style="952" customWidth="1"/>
    <col min="2569" max="2665" width="10.7109375" style="952" customWidth="1"/>
    <col min="2666" max="2816" width="9.140625" style="952"/>
    <col min="2817" max="2817" width="26" style="952" customWidth="1"/>
    <col min="2818" max="2824" width="8.7109375" style="952" customWidth="1"/>
    <col min="2825" max="2921" width="10.7109375" style="952" customWidth="1"/>
    <col min="2922" max="3072" width="9.140625" style="952"/>
    <col min="3073" max="3073" width="26" style="952" customWidth="1"/>
    <col min="3074" max="3080" width="8.7109375" style="952" customWidth="1"/>
    <col min="3081" max="3177" width="10.7109375" style="952" customWidth="1"/>
    <col min="3178" max="3328" width="9.140625" style="952"/>
    <col min="3329" max="3329" width="26" style="952" customWidth="1"/>
    <col min="3330" max="3336" width="8.7109375" style="952" customWidth="1"/>
    <col min="3337" max="3433" width="10.7109375" style="952" customWidth="1"/>
    <col min="3434" max="3584" width="9.140625" style="952"/>
    <col min="3585" max="3585" width="26" style="952" customWidth="1"/>
    <col min="3586" max="3592" width="8.7109375" style="952" customWidth="1"/>
    <col min="3593" max="3689" width="10.7109375" style="952" customWidth="1"/>
    <col min="3690" max="3840" width="9.140625" style="952"/>
    <col min="3841" max="3841" width="26" style="952" customWidth="1"/>
    <col min="3842" max="3848" width="8.7109375" style="952" customWidth="1"/>
    <col min="3849" max="3945" width="10.7109375" style="952" customWidth="1"/>
    <col min="3946" max="4096" width="9.140625" style="952"/>
    <col min="4097" max="4097" width="26" style="952" customWidth="1"/>
    <col min="4098" max="4104" width="8.7109375" style="952" customWidth="1"/>
    <col min="4105" max="4201" width="10.7109375" style="952" customWidth="1"/>
    <col min="4202" max="4352" width="9.140625" style="952"/>
    <col min="4353" max="4353" width="26" style="952" customWidth="1"/>
    <col min="4354" max="4360" width="8.7109375" style="952" customWidth="1"/>
    <col min="4361" max="4457" width="10.7109375" style="952" customWidth="1"/>
    <col min="4458" max="4608" width="9.140625" style="952"/>
    <col min="4609" max="4609" width="26" style="952" customWidth="1"/>
    <col min="4610" max="4616" width="8.7109375" style="952" customWidth="1"/>
    <col min="4617" max="4713" width="10.7109375" style="952" customWidth="1"/>
    <col min="4714" max="4864" width="9.140625" style="952"/>
    <col min="4865" max="4865" width="26" style="952" customWidth="1"/>
    <col min="4866" max="4872" width="8.7109375" style="952" customWidth="1"/>
    <col min="4873" max="4969" width="10.7109375" style="952" customWidth="1"/>
    <col min="4970" max="5120" width="9.140625" style="952"/>
    <col min="5121" max="5121" width="26" style="952" customWidth="1"/>
    <col min="5122" max="5128" width="8.7109375" style="952" customWidth="1"/>
    <col min="5129" max="5225" width="10.7109375" style="952" customWidth="1"/>
    <col min="5226" max="5376" width="9.140625" style="952"/>
    <col min="5377" max="5377" width="26" style="952" customWidth="1"/>
    <col min="5378" max="5384" width="8.7109375" style="952" customWidth="1"/>
    <col min="5385" max="5481" width="10.7109375" style="952" customWidth="1"/>
    <col min="5482" max="5632" width="9.140625" style="952"/>
    <col min="5633" max="5633" width="26" style="952" customWidth="1"/>
    <col min="5634" max="5640" width="8.7109375" style="952" customWidth="1"/>
    <col min="5641" max="5737" width="10.7109375" style="952" customWidth="1"/>
    <col min="5738" max="5888" width="9.140625" style="952"/>
    <col min="5889" max="5889" width="26" style="952" customWidth="1"/>
    <col min="5890" max="5896" width="8.7109375" style="952" customWidth="1"/>
    <col min="5897" max="5993" width="10.7109375" style="952" customWidth="1"/>
    <col min="5994" max="6144" width="9.140625" style="952"/>
    <col min="6145" max="6145" width="26" style="952" customWidth="1"/>
    <col min="6146" max="6152" width="8.7109375" style="952" customWidth="1"/>
    <col min="6153" max="6249" width="10.7109375" style="952" customWidth="1"/>
    <col min="6250" max="6400" width="9.140625" style="952"/>
    <col min="6401" max="6401" width="26" style="952" customWidth="1"/>
    <col min="6402" max="6408" width="8.7109375" style="952" customWidth="1"/>
    <col min="6409" max="6505" width="10.7109375" style="952" customWidth="1"/>
    <col min="6506" max="6656" width="9.140625" style="952"/>
    <col min="6657" max="6657" width="26" style="952" customWidth="1"/>
    <col min="6658" max="6664" width="8.7109375" style="952" customWidth="1"/>
    <col min="6665" max="6761" width="10.7109375" style="952" customWidth="1"/>
    <col min="6762" max="6912" width="9.140625" style="952"/>
    <col min="6913" max="6913" width="26" style="952" customWidth="1"/>
    <col min="6914" max="6920" width="8.7109375" style="952" customWidth="1"/>
    <col min="6921" max="7017" width="10.7109375" style="952" customWidth="1"/>
    <col min="7018" max="7168" width="9.140625" style="952"/>
    <col min="7169" max="7169" width="26" style="952" customWidth="1"/>
    <col min="7170" max="7176" width="8.7109375" style="952" customWidth="1"/>
    <col min="7177" max="7273" width="10.7109375" style="952" customWidth="1"/>
    <col min="7274" max="7424" width="9.140625" style="952"/>
    <col min="7425" max="7425" width="26" style="952" customWidth="1"/>
    <col min="7426" max="7432" width="8.7109375" style="952" customWidth="1"/>
    <col min="7433" max="7529" width="10.7109375" style="952" customWidth="1"/>
    <col min="7530" max="7680" width="9.140625" style="952"/>
    <col min="7681" max="7681" width="26" style="952" customWidth="1"/>
    <col min="7682" max="7688" width="8.7109375" style="952" customWidth="1"/>
    <col min="7689" max="7785" width="10.7109375" style="952" customWidth="1"/>
    <col min="7786" max="7936" width="9.140625" style="952"/>
    <col min="7937" max="7937" width="26" style="952" customWidth="1"/>
    <col min="7938" max="7944" width="8.7109375" style="952" customWidth="1"/>
    <col min="7945" max="8041" width="10.7109375" style="952" customWidth="1"/>
    <col min="8042" max="8192" width="9.140625" style="952"/>
    <col min="8193" max="8193" width="26" style="952" customWidth="1"/>
    <col min="8194" max="8200" width="8.7109375" style="952" customWidth="1"/>
    <col min="8201" max="8297" width="10.7109375" style="952" customWidth="1"/>
    <col min="8298" max="8448" width="9.140625" style="952"/>
    <col min="8449" max="8449" width="26" style="952" customWidth="1"/>
    <col min="8450" max="8456" width="8.7109375" style="952" customWidth="1"/>
    <col min="8457" max="8553" width="10.7109375" style="952" customWidth="1"/>
    <col min="8554" max="8704" width="9.140625" style="952"/>
    <col min="8705" max="8705" width="26" style="952" customWidth="1"/>
    <col min="8706" max="8712" width="8.7109375" style="952" customWidth="1"/>
    <col min="8713" max="8809" width="10.7109375" style="952" customWidth="1"/>
    <col min="8810" max="8960" width="9.140625" style="952"/>
    <col min="8961" max="8961" width="26" style="952" customWidth="1"/>
    <col min="8962" max="8968" width="8.7109375" style="952" customWidth="1"/>
    <col min="8969" max="9065" width="10.7109375" style="952" customWidth="1"/>
    <col min="9066" max="9216" width="9.140625" style="952"/>
    <col min="9217" max="9217" width="26" style="952" customWidth="1"/>
    <col min="9218" max="9224" width="8.7109375" style="952" customWidth="1"/>
    <col min="9225" max="9321" width="10.7109375" style="952" customWidth="1"/>
    <col min="9322" max="9472" width="9.140625" style="952"/>
    <col min="9473" max="9473" width="26" style="952" customWidth="1"/>
    <col min="9474" max="9480" width="8.7109375" style="952" customWidth="1"/>
    <col min="9481" max="9577" width="10.7109375" style="952" customWidth="1"/>
    <col min="9578" max="9728" width="9.140625" style="952"/>
    <col min="9729" max="9729" width="26" style="952" customWidth="1"/>
    <col min="9730" max="9736" width="8.7109375" style="952" customWidth="1"/>
    <col min="9737" max="9833" width="10.7109375" style="952" customWidth="1"/>
    <col min="9834" max="9984" width="9.140625" style="952"/>
    <col min="9985" max="9985" width="26" style="952" customWidth="1"/>
    <col min="9986" max="9992" width="8.7109375" style="952" customWidth="1"/>
    <col min="9993" max="10089" width="10.7109375" style="952" customWidth="1"/>
    <col min="10090" max="10240" width="9.140625" style="952"/>
    <col min="10241" max="10241" width="26" style="952" customWidth="1"/>
    <col min="10242" max="10248" width="8.7109375" style="952" customWidth="1"/>
    <col min="10249" max="10345" width="10.7109375" style="952" customWidth="1"/>
    <col min="10346" max="10496" width="9.140625" style="952"/>
    <col min="10497" max="10497" width="26" style="952" customWidth="1"/>
    <col min="10498" max="10504" width="8.7109375" style="952" customWidth="1"/>
    <col min="10505" max="10601" width="10.7109375" style="952" customWidth="1"/>
    <col min="10602" max="10752" width="9.140625" style="952"/>
    <col min="10753" max="10753" width="26" style="952" customWidth="1"/>
    <col min="10754" max="10760" width="8.7109375" style="952" customWidth="1"/>
    <col min="10761" max="10857" width="10.7109375" style="952" customWidth="1"/>
    <col min="10858" max="11008" width="9.140625" style="952"/>
    <col min="11009" max="11009" width="26" style="952" customWidth="1"/>
    <col min="11010" max="11016" width="8.7109375" style="952" customWidth="1"/>
    <col min="11017" max="11113" width="10.7109375" style="952" customWidth="1"/>
    <col min="11114" max="11264" width="9.140625" style="952"/>
    <col min="11265" max="11265" width="26" style="952" customWidth="1"/>
    <col min="11266" max="11272" width="8.7109375" style="952" customWidth="1"/>
    <col min="11273" max="11369" width="10.7109375" style="952" customWidth="1"/>
    <col min="11370" max="11520" width="9.140625" style="952"/>
    <col min="11521" max="11521" width="26" style="952" customWidth="1"/>
    <col min="11522" max="11528" width="8.7109375" style="952" customWidth="1"/>
    <col min="11529" max="11625" width="10.7109375" style="952" customWidth="1"/>
    <col min="11626" max="11776" width="9.140625" style="952"/>
    <col min="11777" max="11777" width="26" style="952" customWidth="1"/>
    <col min="11778" max="11784" width="8.7109375" style="952" customWidth="1"/>
    <col min="11785" max="11881" width="10.7109375" style="952" customWidth="1"/>
    <col min="11882" max="12032" width="9.140625" style="952"/>
    <col min="12033" max="12033" width="26" style="952" customWidth="1"/>
    <col min="12034" max="12040" width="8.7109375" style="952" customWidth="1"/>
    <col min="12041" max="12137" width="10.7109375" style="952" customWidth="1"/>
    <col min="12138" max="12288" width="9.140625" style="952"/>
    <col min="12289" max="12289" width="26" style="952" customWidth="1"/>
    <col min="12290" max="12296" width="8.7109375" style="952" customWidth="1"/>
    <col min="12297" max="12393" width="10.7109375" style="952" customWidth="1"/>
    <col min="12394" max="12544" width="9.140625" style="952"/>
    <col min="12545" max="12545" width="26" style="952" customWidth="1"/>
    <col min="12546" max="12552" width="8.7109375" style="952" customWidth="1"/>
    <col min="12553" max="12649" width="10.7109375" style="952" customWidth="1"/>
    <col min="12650" max="12800" width="9.140625" style="952"/>
    <col min="12801" max="12801" width="26" style="952" customWidth="1"/>
    <col min="12802" max="12808" width="8.7109375" style="952" customWidth="1"/>
    <col min="12809" max="12905" width="10.7109375" style="952" customWidth="1"/>
    <col min="12906" max="13056" width="9.140625" style="952"/>
    <col min="13057" max="13057" width="26" style="952" customWidth="1"/>
    <col min="13058" max="13064" width="8.7109375" style="952" customWidth="1"/>
    <col min="13065" max="13161" width="10.7109375" style="952" customWidth="1"/>
    <col min="13162" max="13312" width="9.140625" style="952"/>
    <col min="13313" max="13313" width="26" style="952" customWidth="1"/>
    <col min="13314" max="13320" width="8.7109375" style="952" customWidth="1"/>
    <col min="13321" max="13417" width="10.7109375" style="952" customWidth="1"/>
    <col min="13418" max="13568" width="9.140625" style="952"/>
    <col min="13569" max="13569" width="26" style="952" customWidth="1"/>
    <col min="13570" max="13576" width="8.7109375" style="952" customWidth="1"/>
    <col min="13577" max="13673" width="10.7109375" style="952" customWidth="1"/>
    <col min="13674" max="13824" width="9.140625" style="952"/>
    <col min="13825" max="13825" width="26" style="952" customWidth="1"/>
    <col min="13826" max="13832" width="8.7109375" style="952" customWidth="1"/>
    <col min="13833" max="13929" width="10.7109375" style="952" customWidth="1"/>
    <col min="13930" max="14080" width="9.140625" style="952"/>
    <col min="14081" max="14081" width="26" style="952" customWidth="1"/>
    <col min="14082" max="14088" width="8.7109375" style="952" customWidth="1"/>
    <col min="14089" max="14185" width="10.7109375" style="952" customWidth="1"/>
    <col min="14186" max="14336" width="9.140625" style="952"/>
    <col min="14337" max="14337" width="26" style="952" customWidth="1"/>
    <col min="14338" max="14344" width="8.7109375" style="952" customWidth="1"/>
    <col min="14345" max="14441" width="10.7109375" style="952" customWidth="1"/>
    <col min="14442" max="14592" width="9.140625" style="952"/>
    <col min="14593" max="14593" width="26" style="952" customWidth="1"/>
    <col min="14594" max="14600" width="8.7109375" style="952" customWidth="1"/>
    <col min="14601" max="14697" width="10.7109375" style="952" customWidth="1"/>
    <col min="14698" max="14848" width="9.140625" style="952"/>
    <col min="14849" max="14849" width="26" style="952" customWidth="1"/>
    <col min="14850" max="14856" width="8.7109375" style="952" customWidth="1"/>
    <col min="14857" max="14953" width="10.7109375" style="952" customWidth="1"/>
    <col min="14954" max="15104" width="9.140625" style="952"/>
    <col min="15105" max="15105" width="26" style="952" customWidth="1"/>
    <col min="15106" max="15112" width="8.7109375" style="952" customWidth="1"/>
    <col min="15113" max="15209" width="10.7109375" style="952" customWidth="1"/>
    <col min="15210" max="15360" width="9.140625" style="952"/>
    <col min="15361" max="15361" width="26" style="952" customWidth="1"/>
    <col min="15362" max="15368" width="8.7109375" style="952" customWidth="1"/>
    <col min="15369" max="15465" width="10.7109375" style="952" customWidth="1"/>
    <col min="15466" max="15616" width="9.140625" style="952"/>
    <col min="15617" max="15617" width="26" style="952" customWidth="1"/>
    <col min="15618" max="15624" width="8.7109375" style="952" customWidth="1"/>
    <col min="15625" max="15721" width="10.7109375" style="952" customWidth="1"/>
    <col min="15722" max="15872" width="9.140625" style="952"/>
    <col min="15873" max="15873" width="26" style="952" customWidth="1"/>
    <col min="15874" max="15880" width="8.7109375" style="952" customWidth="1"/>
    <col min="15881" max="15977" width="10.7109375" style="952" customWidth="1"/>
    <col min="15978" max="16128" width="9.140625" style="952"/>
    <col min="16129" max="16129" width="26" style="952" customWidth="1"/>
    <col min="16130" max="16136" width="8.7109375" style="952" customWidth="1"/>
    <col min="16137" max="16233" width="10.7109375" style="952" customWidth="1"/>
    <col min="16234" max="16384" width="9.140625" style="952"/>
  </cols>
  <sheetData>
    <row r="1" spans="1:10" ht="18" customHeight="1">
      <c r="A1" s="1921" t="s">
        <v>1737</v>
      </c>
      <c r="B1" s="1786"/>
      <c r="C1" s="1786"/>
      <c r="D1" s="1786"/>
      <c r="E1" s="1786"/>
      <c r="F1" s="1786"/>
      <c r="G1" s="1915"/>
    </row>
    <row r="2" spans="1:10" ht="21" customHeight="1">
      <c r="A2" s="1914" t="s">
        <v>1155</v>
      </c>
      <c r="B2" s="1928"/>
      <c r="C2" s="1928"/>
      <c r="D2" s="1928"/>
      <c r="E2" s="1914"/>
      <c r="F2" s="1914"/>
      <c r="G2" s="1914"/>
    </row>
    <row r="3" spans="1:10" ht="23.25" customHeight="1">
      <c r="A3" s="2070" t="s">
        <v>1156</v>
      </c>
      <c r="B3" s="2070"/>
      <c r="C3" s="2070"/>
      <c r="D3" s="2070"/>
      <c r="E3" s="2070"/>
      <c r="F3" s="2070"/>
      <c r="G3" s="2070"/>
      <c r="H3" s="2070"/>
    </row>
    <row r="4" spans="1:10" ht="12.95" customHeight="1">
      <c r="A4" s="949">
        <v>2016</v>
      </c>
      <c r="B4" s="950"/>
      <c r="C4" s="950"/>
      <c r="H4" s="1101" t="s">
        <v>673</v>
      </c>
    </row>
    <row r="5" spans="1:10" ht="33" customHeight="1">
      <c r="A5" s="1339" t="s">
        <v>1045</v>
      </c>
      <c r="B5" s="1118" t="s">
        <v>0</v>
      </c>
      <c r="C5" s="1119" t="s">
        <v>1150</v>
      </c>
      <c r="D5" s="1119" t="s">
        <v>1151</v>
      </c>
      <c r="E5" s="1119" t="s">
        <v>1152</v>
      </c>
      <c r="F5" s="1119" t="s">
        <v>1153</v>
      </c>
      <c r="G5" s="1119" t="s">
        <v>1154</v>
      </c>
      <c r="H5" s="1119" t="s">
        <v>796</v>
      </c>
    </row>
    <row r="6" spans="1:10" ht="12.95" customHeight="1">
      <c r="D6" s="950"/>
      <c r="E6" s="950"/>
      <c r="F6" s="950"/>
      <c r="H6" s="950"/>
    </row>
    <row r="7" spans="1:10" s="1319" customFormat="1" ht="12" customHeight="1">
      <c r="A7" s="1319" t="s">
        <v>0</v>
      </c>
      <c r="B7" s="1321">
        <v>1271</v>
      </c>
      <c r="C7" s="1321">
        <v>1217</v>
      </c>
      <c r="D7" s="1321">
        <v>1</v>
      </c>
      <c r="E7" s="1321">
        <v>2</v>
      </c>
      <c r="F7" s="1321">
        <v>13</v>
      </c>
      <c r="G7" s="1321">
        <v>33</v>
      </c>
      <c r="H7" s="1321">
        <v>5</v>
      </c>
      <c r="J7" s="1321"/>
    </row>
    <row r="8" spans="1:10" s="1319" customFormat="1" ht="12" customHeight="1">
      <c r="J8" s="1321"/>
    </row>
    <row r="9" spans="1:10" s="1322" customFormat="1" ht="12.95" customHeight="1">
      <c r="A9" s="1322" t="s">
        <v>1046</v>
      </c>
      <c r="B9" s="1321">
        <v>443</v>
      </c>
      <c r="C9" s="1324">
        <v>440</v>
      </c>
      <c r="D9" s="1326">
        <v>0</v>
      </c>
      <c r="E9" s="1326">
        <v>0</v>
      </c>
      <c r="F9" s="1324">
        <v>2</v>
      </c>
      <c r="G9" s="1416">
        <v>0</v>
      </c>
      <c r="H9" s="1321">
        <v>1</v>
      </c>
      <c r="J9" s="1326"/>
    </row>
    <row r="10" spans="1:10" s="1319" customFormat="1" ht="12.95" customHeight="1">
      <c r="A10" s="1322" t="s">
        <v>1047</v>
      </c>
      <c r="B10" s="1357">
        <v>618</v>
      </c>
      <c r="C10" s="1326">
        <v>585</v>
      </c>
      <c r="D10" s="1326">
        <v>0</v>
      </c>
      <c r="E10" s="1326">
        <v>1</v>
      </c>
      <c r="F10" s="1326">
        <v>6</v>
      </c>
      <c r="G10" s="1416">
        <v>24</v>
      </c>
      <c r="H10" s="1407">
        <v>2</v>
      </c>
      <c r="J10" s="1326"/>
    </row>
    <row r="11" spans="1:10" s="1322" customFormat="1" ht="12.95" customHeight="1">
      <c r="A11" s="1322" t="s">
        <v>1048</v>
      </c>
      <c r="B11" s="1357">
        <v>153</v>
      </c>
      <c r="C11" s="1326">
        <v>147</v>
      </c>
      <c r="D11" s="1326">
        <v>1</v>
      </c>
      <c r="E11" s="1326">
        <v>1</v>
      </c>
      <c r="F11" s="1326">
        <v>2</v>
      </c>
      <c r="G11" s="1416">
        <v>0</v>
      </c>
      <c r="H11" s="1407">
        <v>2</v>
      </c>
      <c r="J11" s="1326"/>
    </row>
    <row r="12" spans="1:10" s="1322" customFormat="1" ht="12.95" customHeight="1">
      <c r="A12" s="1322" t="s">
        <v>1049</v>
      </c>
      <c r="B12" s="1357">
        <v>36</v>
      </c>
      <c r="C12" s="1326">
        <v>32</v>
      </c>
      <c r="D12" s="1326">
        <v>0</v>
      </c>
      <c r="E12" s="1326">
        <v>0</v>
      </c>
      <c r="F12" s="1326">
        <v>2</v>
      </c>
      <c r="G12" s="1416">
        <v>2</v>
      </c>
      <c r="H12" s="1407">
        <v>0</v>
      </c>
      <c r="J12" s="1326"/>
    </row>
    <row r="13" spans="1:10" s="1322" customFormat="1" ht="12.95" customHeight="1">
      <c r="A13" s="1322" t="s">
        <v>1050</v>
      </c>
      <c r="B13" s="1357">
        <v>21</v>
      </c>
      <c r="C13" s="1326">
        <v>13</v>
      </c>
      <c r="D13" s="1326">
        <v>0</v>
      </c>
      <c r="E13" s="1326">
        <v>0</v>
      </c>
      <c r="F13" s="1326">
        <v>1</v>
      </c>
      <c r="G13" s="1416">
        <v>7</v>
      </c>
      <c r="H13" s="1407">
        <v>0</v>
      </c>
      <c r="J13" s="1326"/>
    </row>
    <row r="14" spans="1:10" s="1319" customFormat="1" ht="6.95" customHeight="1" thickBot="1">
      <c r="A14" s="1329"/>
      <c r="B14" s="1329"/>
      <c r="C14" s="1330"/>
      <c r="D14" s="1330"/>
      <c r="E14" s="1330"/>
      <c r="F14" s="1330"/>
      <c r="G14" s="1330"/>
      <c r="H14" s="1330"/>
    </row>
    <row r="15" spans="1:10" s="1331" customFormat="1" ht="17.25" customHeight="1" thickTop="1">
      <c r="A15" s="1346" t="s">
        <v>1036</v>
      </c>
      <c r="B15" s="1346"/>
      <c r="C15" s="1346"/>
      <c r="D15" s="1346"/>
      <c r="E15" s="1346"/>
    </row>
    <row r="16" spans="1:10" ht="9.75" customHeight="1">
      <c r="D16" s="950"/>
      <c r="E16" s="950"/>
      <c r="F16" s="950"/>
    </row>
    <row r="17" spans="1:7" s="1064" customFormat="1" ht="9.9499999999999993" customHeight="1">
      <c r="A17" s="1086" t="s">
        <v>691</v>
      </c>
      <c r="D17" s="1364"/>
    </row>
    <row r="18" spans="1:7" s="1064" customFormat="1" ht="15" customHeight="1">
      <c r="A18" s="1337" t="s">
        <v>1051</v>
      </c>
      <c r="D18" s="1364"/>
    </row>
    <row r="19" spans="1:7" s="812" customFormat="1" ht="13.5">
      <c r="A19" s="1345"/>
      <c r="B19" s="827"/>
      <c r="C19" s="827"/>
      <c r="D19" s="827"/>
      <c r="E19" s="827"/>
      <c r="F19" s="827"/>
      <c r="G19" s="827"/>
    </row>
    <row r="20" spans="1:7" s="812" customFormat="1" ht="13.5">
      <c r="A20" s="1345"/>
      <c r="B20" s="827"/>
      <c r="C20" s="827"/>
      <c r="D20" s="827"/>
      <c r="E20" s="827"/>
      <c r="F20" s="827"/>
      <c r="G20" s="827"/>
    </row>
    <row r="21" spans="1:7" ht="20.100000000000001" customHeight="1">
      <c r="D21" s="950"/>
      <c r="E21" s="950"/>
      <c r="F21" s="950"/>
    </row>
    <row r="22" spans="1:7" ht="20.100000000000001" customHeight="1">
      <c r="D22" s="950"/>
      <c r="E22" s="950"/>
      <c r="F22" s="950"/>
    </row>
    <row r="23" spans="1:7" ht="20.100000000000001" customHeight="1">
      <c r="D23" s="950"/>
      <c r="E23" s="950"/>
      <c r="F23" s="950"/>
    </row>
    <row r="24" spans="1:7" ht="20.100000000000001" customHeight="1">
      <c r="D24" s="950"/>
      <c r="E24" s="950"/>
      <c r="F24" s="950"/>
    </row>
    <row r="25" spans="1:7" ht="20.100000000000001" customHeight="1">
      <c r="D25" s="950"/>
      <c r="E25" s="950"/>
      <c r="F25" s="950"/>
    </row>
    <row r="26" spans="1:7" ht="20.100000000000001" customHeight="1">
      <c r="D26" s="950"/>
      <c r="E26" s="950"/>
      <c r="F26" s="950"/>
    </row>
    <row r="27" spans="1:7" ht="20.100000000000001" customHeight="1">
      <c r="D27" s="950"/>
      <c r="E27" s="950"/>
      <c r="F27" s="950"/>
    </row>
    <row r="28" spans="1:7" ht="20.100000000000001" customHeight="1">
      <c r="D28" s="950"/>
      <c r="E28" s="950"/>
      <c r="F28" s="950"/>
    </row>
    <row r="29" spans="1:7" ht="20.100000000000001" customHeight="1">
      <c r="D29" s="950"/>
      <c r="E29" s="950"/>
      <c r="F29" s="950"/>
    </row>
    <row r="30" spans="1:7" ht="20.100000000000001" customHeight="1">
      <c r="D30" s="950"/>
      <c r="E30" s="950"/>
      <c r="F30" s="950"/>
    </row>
    <row r="31" spans="1:7" ht="20.100000000000001" customHeight="1">
      <c r="D31" s="950"/>
      <c r="E31" s="950"/>
      <c r="F31" s="950"/>
    </row>
    <row r="32" spans="1:7" ht="20.100000000000001" customHeight="1">
      <c r="D32" s="950"/>
      <c r="E32" s="950"/>
      <c r="F32" s="950"/>
    </row>
    <row r="33" spans="4:6" ht="20.100000000000001" customHeight="1">
      <c r="D33" s="950"/>
      <c r="E33" s="950"/>
      <c r="F33" s="950"/>
    </row>
    <row r="34" spans="4:6" ht="20.100000000000001" customHeight="1">
      <c r="D34" s="950"/>
      <c r="E34" s="950"/>
      <c r="F34" s="950"/>
    </row>
    <row r="35" spans="4:6" ht="20.100000000000001" customHeight="1">
      <c r="D35" s="950"/>
      <c r="E35" s="950"/>
      <c r="F35" s="950"/>
    </row>
    <row r="36" spans="4:6" ht="20.100000000000001" customHeight="1">
      <c r="D36" s="950"/>
      <c r="E36" s="950"/>
      <c r="F36" s="950"/>
    </row>
    <row r="37" spans="4:6" ht="20.100000000000001" customHeight="1">
      <c r="D37" s="950"/>
      <c r="E37" s="950"/>
      <c r="F37" s="950"/>
    </row>
    <row r="38" spans="4:6" ht="20.100000000000001" customHeight="1">
      <c r="D38" s="950"/>
      <c r="E38" s="950"/>
      <c r="F38" s="950"/>
    </row>
    <row r="39" spans="4:6" ht="20.100000000000001" customHeight="1">
      <c r="D39" s="950"/>
      <c r="E39" s="950"/>
      <c r="F39" s="950"/>
    </row>
    <row r="40" spans="4:6" ht="20.100000000000001" customHeight="1">
      <c r="D40" s="950"/>
      <c r="E40" s="950"/>
      <c r="F40" s="950"/>
    </row>
    <row r="41" spans="4:6" ht="20.100000000000001" customHeight="1">
      <c r="D41" s="950"/>
      <c r="E41" s="950"/>
      <c r="F41" s="950"/>
    </row>
    <row r="42" spans="4:6" ht="20.100000000000001" customHeight="1">
      <c r="D42" s="950"/>
      <c r="E42" s="950"/>
      <c r="F42" s="950"/>
    </row>
    <row r="43" spans="4:6" ht="20.100000000000001" customHeight="1">
      <c r="D43" s="950"/>
      <c r="E43" s="950"/>
      <c r="F43" s="950"/>
    </row>
    <row r="44" spans="4:6" ht="20.100000000000001" customHeight="1">
      <c r="D44" s="950"/>
      <c r="E44" s="950"/>
      <c r="F44" s="950"/>
    </row>
    <row r="45" spans="4:6" ht="20.100000000000001" customHeight="1">
      <c r="D45" s="950"/>
      <c r="E45" s="950"/>
      <c r="F45" s="950"/>
    </row>
    <row r="46" spans="4:6" ht="20.100000000000001" customHeight="1">
      <c r="D46" s="950"/>
      <c r="E46" s="950"/>
      <c r="F46" s="950"/>
    </row>
    <row r="47" spans="4:6" ht="20.100000000000001" customHeight="1">
      <c r="D47" s="950"/>
      <c r="E47" s="950"/>
      <c r="F47" s="950"/>
    </row>
    <row r="48" spans="4:6" ht="20.100000000000001" customHeight="1">
      <c r="D48" s="950"/>
      <c r="E48" s="950"/>
      <c r="F48" s="950"/>
    </row>
    <row r="49" spans="4:6" ht="20.100000000000001" customHeight="1">
      <c r="D49" s="950"/>
      <c r="E49" s="950"/>
      <c r="F49" s="950"/>
    </row>
    <row r="50" spans="4:6" ht="20.100000000000001" customHeight="1">
      <c r="D50" s="950"/>
      <c r="E50" s="950"/>
      <c r="F50" s="950"/>
    </row>
    <row r="51" spans="4:6" ht="20.100000000000001" customHeight="1">
      <c r="D51" s="950"/>
      <c r="E51" s="950"/>
      <c r="F51" s="950"/>
    </row>
    <row r="52" spans="4:6" ht="20.100000000000001" customHeight="1">
      <c r="D52" s="950"/>
      <c r="E52" s="950"/>
      <c r="F52" s="950"/>
    </row>
    <row r="53" spans="4:6" ht="20.100000000000001" customHeight="1">
      <c r="D53" s="950"/>
      <c r="E53" s="950"/>
      <c r="F53" s="950"/>
    </row>
    <row r="54" spans="4:6" ht="20.100000000000001" customHeight="1">
      <c r="D54" s="950"/>
      <c r="E54" s="950"/>
      <c r="F54" s="950"/>
    </row>
    <row r="55" spans="4:6" ht="20.100000000000001" customHeight="1">
      <c r="D55" s="950"/>
      <c r="E55" s="950"/>
      <c r="F55" s="950"/>
    </row>
    <row r="56" spans="4:6" ht="20.100000000000001" customHeight="1">
      <c r="D56" s="950"/>
      <c r="E56" s="950"/>
      <c r="F56" s="950"/>
    </row>
    <row r="57" spans="4:6" ht="20.100000000000001" customHeight="1">
      <c r="D57" s="950"/>
      <c r="E57" s="950"/>
      <c r="F57" s="950"/>
    </row>
    <row r="58" spans="4:6" ht="20.100000000000001" customHeight="1">
      <c r="D58" s="950"/>
      <c r="E58" s="950"/>
      <c r="F58" s="950"/>
    </row>
    <row r="59" spans="4:6" ht="20.100000000000001" customHeight="1">
      <c r="D59" s="950"/>
      <c r="E59" s="950"/>
      <c r="F59" s="950"/>
    </row>
    <row r="60" spans="4:6" ht="20.100000000000001" customHeight="1">
      <c r="D60" s="950"/>
      <c r="E60" s="950"/>
      <c r="F60" s="950"/>
    </row>
    <row r="61" spans="4:6" ht="20.100000000000001" customHeight="1">
      <c r="D61" s="950"/>
      <c r="E61" s="950"/>
      <c r="F61" s="950"/>
    </row>
    <row r="62" spans="4:6" ht="20.100000000000001" customHeight="1">
      <c r="D62" s="950"/>
      <c r="E62" s="950"/>
      <c r="F62" s="950"/>
    </row>
    <row r="63" spans="4:6" ht="20.100000000000001" customHeight="1">
      <c r="D63" s="950"/>
      <c r="E63" s="950"/>
      <c r="F63" s="950"/>
    </row>
    <row r="64" spans="4:6" ht="20.100000000000001" customHeight="1">
      <c r="D64" s="950"/>
      <c r="E64" s="950"/>
      <c r="F64" s="950"/>
    </row>
    <row r="65" spans="4:6" ht="20.100000000000001" customHeight="1">
      <c r="D65" s="950"/>
      <c r="E65" s="950"/>
      <c r="F65" s="950"/>
    </row>
    <row r="66" spans="4:6" ht="20.100000000000001" customHeight="1">
      <c r="D66" s="950"/>
      <c r="E66" s="950"/>
      <c r="F66" s="950"/>
    </row>
    <row r="67" spans="4:6" ht="20.100000000000001" customHeight="1">
      <c r="D67" s="950"/>
      <c r="E67" s="950"/>
      <c r="F67" s="950"/>
    </row>
    <row r="68" spans="4:6" ht="20.100000000000001" customHeight="1">
      <c r="D68" s="950"/>
      <c r="E68" s="950"/>
      <c r="F68" s="950"/>
    </row>
    <row r="69" spans="4:6" ht="20.100000000000001" customHeight="1">
      <c r="D69" s="950"/>
      <c r="E69" s="950"/>
      <c r="F69" s="950"/>
    </row>
    <row r="70" spans="4:6" ht="20.100000000000001" customHeight="1">
      <c r="D70" s="950"/>
      <c r="E70" s="950"/>
      <c r="F70" s="950"/>
    </row>
    <row r="71" spans="4:6" ht="20.100000000000001" customHeight="1">
      <c r="D71" s="950"/>
      <c r="E71" s="950"/>
      <c r="F71" s="950"/>
    </row>
    <row r="72" spans="4:6" ht="20.100000000000001" customHeight="1">
      <c r="D72" s="950"/>
      <c r="E72" s="950"/>
      <c r="F72" s="950"/>
    </row>
    <row r="73" spans="4:6" ht="20.100000000000001" customHeight="1">
      <c r="D73" s="950"/>
      <c r="E73" s="950"/>
      <c r="F73" s="950"/>
    </row>
    <row r="74" spans="4:6" ht="20.100000000000001" customHeight="1">
      <c r="D74" s="950"/>
      <c r="E74" s="950"/>
      <c r="F74" s="950"/>
    </row>
    <row r="75" spans="4:6" ht="20.100000000000001" customHeight="1">
      <c r="D75" s="950"/>
      <c r="E75" s="950"/>
      <c r="F75" s="950"/>
    </row>
    <row r="76" spans="4:6" ht="20.100000000000001" customHeight="1">
      <c r="D76" s="950"/>
      <c r="E76" s="950"/>
      <c r="F76" s="950"/>
    </row>
    <row r="77" spans="4:6" ht="20.100000000000001" customHeight="1">
      <c r="D77" s="950"/>
      <c r="E77" s="950"/>
      <c r="F77" s="950"/>
    </row>
    <row r="78" spans="4:6" ht="20.100000000000001" customHeight="1">
      <c r="D78" s="950"/>
      <c r="E78" s="950"/>
      <c r="F78" s="950"/>
    </row>
    <row r="79" spans="4:6" ht="20.100000000000001" customHeight="1">
      <c r="D79" s="950"/>
      <c r="E79" s="950"/>
      <c r="F79" s="950"/>
    </row>
    <row r="80" spans="4:6" ht="20.100000000000001" customHeight="1">
      <c r="D80" s="950"/>
      <c r="E80" s="950"/>
      <c r="F80" s="950"/>
    </row>
    <row r="81" spans="4:6" ht="20.100000000000001" customHeight="1">
      <c r="D81" s="950"/>
      <c r="E81" s="950"/>
      <c r="F81" s="950"/>
    </row>
    <row r="82" spans="4:6" ht="20.100000000000001" customHeight="1">
      <c r="D82" s="950"/>
      <c r="E82" s="950"/>
      <c r="F82" s="950"/>
    </row>
    <row r="83" spans="4:6" ht="20.100000000000001" customHeight="1">
      <c r="D83" s="950"/>
      <c r="E83" s="950"/>
      <c r="F83" s="950"/>
    </row>
    <row r="84" spans="4:6" ht="20.100000000000001" customHeight="1">
      <c r="D84" s="950"/>
      <c r="E84" s="950"/>
      <c r="F84" s="950"/>
    </row>
    <row r="85" spans="4:6" ht="20.100000000000001" customHeight="1">
      <c r="D85" s="950"/>
      <c r="E85" s="950"/>
      <c r="F85" s="950"/>
    </row>
    <row r="86" spans="4:6" ht="20.100000000000001" customHeight="1">
      <c r="D86" s="950"/>
      <c r="E86" s="950"/>
      <c r="F86" s="950"/>
    </row>
    <row r="87" spans="4:6" ht="20.100000000000001" customHeight="1">
      <c r="D87" s="950"/>
      <c r="E87" s="950"/>
      <c r="F87" s="950"/>
    </row>
    <row r="88" spans="4:6" ht="20.100000000000001" customHeight="1">
      <c r="D88" s="950"/>
      <c r="E88" s="950"/>
      <c r="F88" s="950"/>
    </row>
    <row r="89" spans="4:6" ht="20.100000000000001" customHeight="1">
      <c r="D89" s="950"/>
      <c r="E89" s="950"/>
      <c r="F89" s="950"/>
    </row>
    <row r="90" spans="4:6" ht="20.100000000000001" customHeight="1">
      <c r="D90" s="950"/>
      <c r="E90" s="950"/>
      <c r="F90" s="950"/>
    </row>
    <row r="91" spans="4:6" ht="20.100000000000001" customHeight="1">
      <c r="D91" s="950"/>
      <c r="E91" s="950"/>
      <c r="F91" s="950"/>
    </row>
    <row r="92" spans="4:6" ht="20.100000000000001" customHeight="1">
      <c r="D92" s="950"/>
      <c r="E92" s="950"/>
      <c r="F92" s="950"/>
    </row>
    <row r="93" spans="4:6" ht="20.100000000000001" customHeight="1">
      <c r="D93" s="950"/>
      <c r="E93" s="950"/>
      <c r="F93" s="950"/>
    </row>
    <row r="94" spans="4:6" ht="20.100000000000001" customHeight="1">
      <c r="D94" s="950"/>
      <c r="E94" s="950"/>
      <c r="F94" s="950"/>
    </row>
    <row r="95" spans="4:6" ht="20.100000000000001" customHeight="1">
      <c r="D95" s="950"/>
      <c r="E95" s="950"/>
      <c r="F95" s="950"/>
    </row>
    <row r="96" spans="4:6" ht="20.100000000000001" customHeight="1">
      <c r="D96" s="950"/>
      <c r="E96" s="950"/>
      <c r="F96" s="950"/>
    </row>
    <row r="97" spans="4:6" ht="20.100000000000001" customHeight="1">
      <c r="D97" s="950"/>
      <c r="E97" s="950"/>
      <c r="F97" s="950"/>
    </row>
    <row r="98" spans="4:6" ht="20.100000000000001" customHeight="1">
      <c r="D98" s="950"/>
      <c r="E98" s="950"/>
      <c r="F98" s="950"/>
    </row>
    <row r="99" spans="4:6" ht="20.100000000000001" customHeight="1">
      <c r="D99" s="950"/>
      <c r="E99" s="950"/>
      <c r="F99" s="950"/>
    </row>
    <row r="100" spans="4:6" ht="20.100000000000001" customHeight="1">
      <c r="D100" s="950"/>
      <c r="E100" s="950"/>
      <c r="F100" s="950"/>
    </row>
    <row r="101" spans="4:6" ht="20.100000000000001" customHeight="1">
      <c r="D101" s="950"/>
      <c r="E101" s="950"/>
      <c r="F101" s="950"/>
    </row>
    <row r="102" spans="4:6" ht="20.100000000000001" customHeight="1">
      <c r="D102" s="950"/>
      <c r="E102" s="950"/>
      <c r="F102" s="950"/>
    </row>
    <row r="103" spans="4:6" ht="20.100000000000001" customHeight="1">
      <c r="D103" s="950"/>
      <c r="E103" s="950"/>
      <c r="F103" s="950"/>
    </row>
    <row r="104" spans="4:6" ht="20.100000000000001" customHeight="1">
      <c r="D104" s="950"/>
      <c r="E104" s="950"/>
      <c r="F104" s="950"/>
    </row>
    <row r="105" spans="4:6" ht="20.100000000000001" customHeight="1">
      <c r="D105" s="950"/>
      <c r="E105" s="950"/>
      <c r="F105" s="950"/>
    </row>
    <row r="106" spans="4:6" ht="20.100000000000001" customHeight="1">
      <c r="D106" s="950"/>
      <c r="E106" s="950"/>
      <c r="F106" s="950"/>
    </row>
    <row r="107" spans="4:6" ht="20.100000000000001" customHeight="1">
      <c r="D107" s="950"/>
      <c r="E107" s="950"/>
      <c r="F107" s="950"/>
    </row>
    <row r="108" spans="4:6" ht="20.100000000000001" customHeight="1">
      <c r="D108" s="950"/>
      <c r="E108" s="950"/>
      <c r="F108" s="950"/>
    </row>
    <row r="109" spans="4:6" ht="20.100000000000001" customHeight="1">
      <c r="D109" s="950"/>
      <c r="E109" s="950"/>
      <c r="F109" s="950"/>
    </row>
    <row r="110" spans="4:6" ht="20.100000000000001" customHeight="1">
      <c r="D110" s="950"/>
      <c r="E110" s="950"/>
      <c r="F110" s="950"/>
    </row>
    <row r="111" spans="4:6" ht="20.100000000000001" customHeight="1">
      <c r="D111" s="950"/>
      <c r="E111" s="950"/>
      <c r="F111" s="950"/>
    </row>
    <row r="112" spans="4:6" ht="20.100000000000001" customHeight="1">
      <c r="D112" s="950"/>
      <c r="E112" s="950"/>
      <c r="F112" s="950"/>
    </row>
    <row r="113" spans="4:6" ht="20.100000000000001" customHeight="1">
      <c r="D113" s="950"/>
      <c r="E113" s="950"/>
      <c r="F113" s="950"/>
    </row>
    <row r="114" spans="4:6" ht="20.100000000000001" customHeight="1">
      <c r="D114" s="950"/>
      <c r="E114" s="950"/>
      <c r="F114" s="950"/>
    </row>
    <row r="115" spans="4:6" ht="20.100000000000001" customHeight="1">
      <c r="D115" s="950"/>
      <c r="E115" s="950"/>
      <c r="F115" s="950"/>
    </row>
    <row r="116" spans="4:6" ht="20.100000000000001" customHeight="1">
      <c r="D116" s="950"/>
      <c r="E116" s="950"/>
      <c r="F116" s="950"/>
    </row>
    <row r="117" spans="4:6" ht="20.100000000000001" customHeight="1">
      <c r="D117" s="950"/>
      <c r="E117" s="950"/>
      <c r="F117" s="950"/>
    </row>
    <row r="118" spans="4:6" ht="20.100000000000001" customHeight="1">
      <c r="D118" s="950"/>
      <c r="E118" s="950"/>
      <c r="F118" s="950"/>
    </row>
    <row r="119" spans="4:6" ht="20.100000000000001" customHeight="1">
      <c r="D119" s="950"/>
      <c r="E119" s="950"/>
      <c r="F119" s="950"/>
    </row>
    <row r="120" spans="4:6" ht="20.100000000000001" customHeight="1">
      <c r="D120" s="950"/>
      <c r="E120" s="950"/>
      <c r="F120" s="950"/>
    </row>
    <row r="121" spans="4:6" ht="20.100000000000001" customHeight="1">
      <c r="D121" s="950"/>
      <c r="E121" s="950"/>
      <c r="F121" s="950"/>
    </row>
    <row r="122" spans="4:6" ht="20.100000000000001" customHeight="1">
      <c r="D122" s="950"/>
      <c r="E122" s="950"/>
      <c r="F122" s="950"/>
    </row>
    <row r="123" spans="4:6" ht="20.100000000000001" customHeight="1">
      <c r="D123" s="950"/>
      <c r="E123" s="950"/>
      <c r="F123" s="950"/>
    </row>
    <row r="124" spans="4:6" ht="20.100000000000001" customHeight="1">
      <c r="D124" s="950"/>
      <c r="E124" s="950"/>
      <c r="F124" s="950"/>
    </row>
    <row r="125" spans="4:6" ht="20.100000000000001" customHeight="1">
      <c r="D125" s="950"/>
      <c r="E125" s="950"/>
      <c r="F125" s="950"/>
    </row>
    <row r="126" spans="4:6" ht="20.100000000000001" customHeight="1">
      <c r="D126" s="950"/>
      <c r="E126" s="950"/>
      <c r="F126" s="950"/>
    </row>
    <row r="127" spans="4:6" ht="20.100000000000001" customHeight="1">
      <c r="D127" s="950"/>
      <c r="E127" s="950"/>
      <c r="F127" s="950"/>
    </row>
    <row r="128" spans="4:6" ht="20.100000000000001" customHeight="1">
      <c r="D128" s="950"/>
      <c r="E128" s="950"/>
      <c r="F128" s="950"/>
    </row>
    <row r="129" spans="4:6" ht="20.100000000000001" customHeight="1">
      <c r="D129" s="950"/>
      <c r="E129" s="950"/>
      <c r="F129" s="950"/>
    </row>
    <row r="130" spans="4:6" ht="20.100000000000001" customHeight="1">
      <c r="D130" s="950"/>
      <c r="E130" s="950"/>
      <c r="F130" s="950"/>
    </row>
    <row r="131" spans="4:6" ht="20.100000000000001" customHeight="1">
      <c r="D131" s="950"/>
      <c r="E131" s="950"/>
      <c r="F131" s="950"/>
    </row>
    <row r="132" spans="4:6" ht="20.100000000000001" customHeight="1">
      <c r="D132" s="950"/>
      <c r="E132" s="950"/>
      <c r="F132" s="950"/>
    </row>
    <row r="133" spans="4:6" ht="20.100000000000001" customHeight="1">
      <c r="D133" s="950"/>
      <c r="E133" s="950"/>
      <c r="F133" s="950"/>
    </row>
    <row r="134" spans="4:6" ht="20.100000000000001" customHeight="1">
      <c r="D134" s="950"/>
      <c r="E134" s="950"/>
      <c r="F134" s="950"/>
    </row>
    <row r="135" spans="4:6" ht="20.100000000000001" customHeight="1">
      <c r="D135" s="950"/>
      <c r="E135" s="950"/>
      <c r="F135" s="950"/>
    </row>
    <row r="136" spans="4:6" ht="20.100000000000001" customHeight="1">
      <c r="D136" s="950"/>
      <c r="E136" s="950"/>
      <c r="F136" s="950"/>
    </row>
    <row r="137" spans="4:6" ht="20.100000000000001" customHeight="1">
      <c r="D137" s="950"/>
      <c r="E137" s="950"/>
      <c r="F137" s="950"/>
    </row>
    <row r="138" spans="4:6" ht="20.100000000000001" customHeight="1">
      <c r="D138" s="950"/>
      <c r="E138" s="950"/>
      <c r="F138" s="950"/>
    </row>
    <row r="139" spans="4:6" ht="20.100000000000001" customHeight="1">
      <c r="D139" s="950"/>
      <c r="E139" s="950"/>
      <c r="F139" s="950"/>
    </row>
    <row r="140" spans="4:6" ht="20.100000000000001" customHeight="1">
      <c r="D140" s="950"/>
      <c r="E140" s="950"/>
      <c r="F140" s="950"/>
    </row>
    <row r="141" spans="4:6" ht="20.100000000000001" customHeight="1">
      <c r="D141" s="950"/>
      <c r="E141" s="950"/>
      <c r="F141" s="950"/>
    </row>
    <row r="142" spans="4:6" ht="20.100000000000001" customHeight="1">
      <c r="D142" s="950"/>
      <c r="E142" s="950"/>
      <c r="F142" s="950"/>
    </row>
    <row r="143" spans="4:6" ht="20.100000000000001" customHeight="1"/>
    <row r="144" spans="4:6"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sheetData>
  <mergeCells count="1">
    <mergeCell ref="A3:H3"/>
  </mergeCells>
  <hyperlinks>
    <hyperlink ref="A18" r:id="rId1"/>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97.xml><?xml version="1.0" encoding="utf-8"?>
<worksheet xmlns="http://schemas.openxmlformats.org/spreadsheetml/2006/main" xmlns:r="http://schemas.openxmlformats.org/officeDocument/2006/relationships">
  <dimension ref="A1:M87"/>
  <sheetViews>
    <sheetView showGridLines="0" workbookViewId="0"/>
  </sheetViews>
  <sheetFormatPr defaultRowHeight="12.75"/>
  <cols>
    <col min="1" max="1" width="21.5703125" style="812" customWidth="1"/>
    <col min="2" max="3" width="7.7109375" style="812" customWidth="1"/>
    <col min="4" max="4" width="10" style="812" customWidth="1"/>
    <col min="5" max="6" width="10.28515625" style="812" customWidth="1"/>
    <col min="7" max="7" width="9.42578125" style="812" customWidth="1"/>
    <col min="8" max="8" width="10" style="812" customWidth="1"/>
    <col min="9" max="9" width="4.85546875" style="812" customWidth="1"/>
    <col min="10" max="256" width="9.140625" style="812"/>
    <col min="257" max="257" width="21.5703125" style="812" customWidth="1"/>
    <col min="258" max="259" width="7.7109375" style="812" customWidth="1"/>
    <col min="260" max="260" width="10" style="812" customWidth="1"/>
    <col min="261" max="262" width="10.28515625" style="812" customWidth="1"/>
    <col min="263" max="263" width="9.42578125" style="812" customWidth="1"/>
    <col min="264" max="264" width="10" style="812" customWidth="1"/>
    <col min="265" max="265" width="4.85546875" style="812" customWidth="1"/>
    <col min="266" max="512" width="9.140625" style="812"/>
    <col min="513" max="513" width="21.5703125" style="812" customWidth="1"/>
    <col min="514" max="515" width="7.7109375" style="812" customWidth="1"/>
    <col min="516" max="516" width="10" style="812" customWidth="1"/>
    <col min="517" max="518" width="10.28515625" style="812" customWidth="1"/>
    <col min="519" max="519" width="9.42578125" style="812" customWidth="1"/>
    <col min="520" max="520" width="10" style="812" customWidth="1"/>
    <col min="521" max="521" width="4.85546875" style="812" customWidth="1"/>
    <col min="522" max="768" width="9.140625" style="812"/>
    <col min="769" max="769" width="21.5703125" style="812" customWidth="1"/>
    <col min="770" max="771" width="7.7109375" style="812" customWidth="1"/>
    <col min="772" max="772" width="10" style="812" customWidth="1"/>
    <col min="773" max="774" width="10.28515625" style="812" customWidth="1"/>
    <col min="775" max="775" width="9.42578125" style="812" customWidth="1"/>
    <col min="776" max="776" width="10" style="812" customWidth="1"/>
    <col min="777" max="777" width="4.85546875" style="812" customWidth="1"/>
    <col min="778" max="1024" width="9.140625" style="812"/>
    <col min="1025" max="1025" width="21.5703125" style="812" customWidth="1"/>
    <col min="1026" max="1027" width="7.7109375" style="812" customWidth="1"/>
    <col min="1028" max="1028" width="10" style="812" customWidth="1"/>
    <col min="1029" max="1030" width="10.28515625" style="812" customWidth="1"/>
    <col min="1031" max="1031" width="9.42578125" style="812" customWidth="1"/>
    <col min="1032" max="1032" width="10" style="812" customWidth="1"/>
    <col min="1033" max="1033" width="4.85546875" style="812" customWidth="1"/>
    <col min="1034" max="1280" width="9.140625" style="812"/>
    <col min="1281" max="1281" width="21.5703125" style="812" customWidth="1"/>
    <col min="1282" max="1283" width="7.7109375" style="812" customWidth="1"/>
    <col min="1284" max="1284" width="10" style="812" customWidth="1"/>
    <col min="1285" max="1286" width="10.28515625" style="812" customWidth="1"/>
    <col min="1287" max="1287" width="9.42578125" style="812" customWidth="1"/>
    <col min="1288" max="1288" width="10" style="812" customWidth="1"/>
    <col min="1289" max="1289" width="4.85546875" style="812" customWidth="1"/>
    <col min="1290" max="1536" width="9.140625" style="812"/>
    <col min="1537" max="1537" width="21.5703125" style="812" customWidth="1"/>
    <col min="1538" max="1539" width="7.7109375" style="812" customWidth="1"/>
    <col min="1540" max="1540" width="10" style="812" customWidth="1"/>
    <col min="1541" max="1542" width="10.28515625" style="812" customWidth="1"/>
    <col min="1543" max="1543" width="9.42578125" style="812" customWidth="1"/>
    <col min="1544" max="1544" width="10" style="812" customWidth="1"/>
    <col min="1545" max="1545" width="4.85546875" style="812" customWidth="1"/>
    <col min="1546" max="1792" width="9.140625" style="812"/>
    <col min="1793" max="1793" width="21.5703125" style="812" customWidth="1"/>
    <col min="1794" max="1795" width="7.7109375" style="812" customWidth="1"/>
    <col min="1796" max="1796" width="10" style="812" customWidth="1"/>
    <col min="1797" max="1798" width="10.28515625" style="812" customWidth="1"/>
    <col min="1799" max="1799" width="9.42578125" style="812" customWidth="1"/>
    <col min="1800" max="1800" width="10" style="812" customWidth="1"/>
    <col min="1801" max="1801" width="4.85546875" style="812" customWidth="1"/>
    <col min="1802" max="2048" width="9.140625" style="812"/>
    <col min="2049" max="2049" width="21.5703125" style="812" customWidth="1"/>
    <col min="2050" max="2051" width="7.7109375" style="812" customWidth="1"/>
    <col min="2052" max="2052" width="10" style="812" customWidth="1"/>
    <col min="2053" max="2054" width="10.28515625" style="812" customWidth="1"/>
    <col min="2055" max="2055" width="9.42578125" style="812" customWidth="1"/>
    <col min="2056" max="2056" width="10" style="812" customWidth="1"/>
    <col min="2057" max="2057" width="4.85546875" style="812" customWidth="1"/>
    <col min="2058" max="2304" width="9.140625" style="812"/>
    <col min="2305" max="2305" width="21.5703125" style="812" customWidth="1"/>
    <col min="2306" max="2307" width="7.7109375" style="812" customWidth="1"/>
    <col min="2308" max="2308" width="10" style="812" customWidth="1"/>
    <col min="2309" max="2310" width="10.28515625" style="812" customWidth="1"/>
    <col min="2311" max="2311" width="9.42578125" style="812" customWidth="1"/>
    <col min="2312" max="2312" width="10" style="812" customWidth="1"/>
    <col min="2313" max="2313" width="4.85546875" style="812" customWidth="1"/>
    <col min="2314" max="2560" width="9.140625" style="812"/>
    <col min="2561" max="2561" width="21.5703125" style="812" customWidth="1"/>
    <col min="2562" max="2563" width="7.7109375" style="812" customWidth="1"/>
    <col min="2564" max="2564" width="10" style="812" customWidth="1"/>
    <col min="2565" max="2566" width="10.28515625" style="812" customWidth="1"/>
    <col min="2567" max="2567" width="9.42578125" style="812" customWidth="1"/>
    <col min="2568" max="2568" width="10" style="812" customWidth="1"/>
    <col min="2569" max="2569" width="4.85546875" style="812" customWidth="1"/>
    <col min="2570" max="2816" width="9.140625" style="812"/>
    <col min="2817" max="2817" width="21.5703125" style="812" customWidth="1"/>
    <col min="2818" max="2819" width="7.7109375" style="812" customWidth="1"/>
    <col min="2820" max="2820" width="10" style="812" customWidth="1"/>
    <col min="2821" max="2822" width="10.28515625" style="812" customWidth="1"/>
    <col min="2823" max="2823" width="9.42578125" style="812" customWidth="1"/>
    <col min="2824" max="2824" width="10" style="812" customWidth="1"/>
    <col min="2825" max="2825" width="4.85546875" style="812" customWidth="1"/>
    <col min="2826" max="3072" width="9.140625" style="812"/>
    <col min="3073" max="3073" width="21.5703125" style="812" customWidth="1"/>
    <col min="3074" max="3075" width="7.7109375" style="812" customWidth="1"/>
    <col min="3076" max="3076" width="10" style="812" customWidth="1"/>
    <col min="3077" max="3078" width="10.28515625" style="812" customWidth="1"/>
    <col min="3079" max="3079" width="9.42578125" style="812" customWidth="1"/>
    <col min="3080" max="3080" width="10" style="812" customWidth="1"/>
    <col min="3081" max="3081" width="4.85546875" style="812" customWidth="1"/>
    <col min="3082" max="3328" width="9.140625" style="812"/>
    <col min="3329" max="3329" width="21.5703125" style="812" customWidth="1"/>
    <col min="3330" max="3331" width="7.7109375" style="812" customWidth="1"/>
    <col min="3332" max="3332" width="10" style="812" customWidth="1"/>
    <col min="3333" max="3334" width="10.28515625" style="812" customWidth="1"/>
    <col min="3335" max="3335" width="9.42578125" style="812" customWidth="1"/>
    <col min="3336" max="3336" width="10" style="812" customWidth="1"/>
    <col min="3337" max="3337" width="4.85546875" style="812" customWidth="1"/>
    <col min="3338" max="3584" width="9.140625" style="812"/>
    <col min="3585" max="3585" width="21.5703125" style="812" customWidth="1"/>
    <col min="3586" max="3587" width="7.7109375" style="812" customWidth="1"/>
    <col min="3588" max="3588" width="10" style="812" customWidth="1"/>
    <col min="3589" max="3590" width="10.28515625" style="812" customWidth="1"/>
    <col min="3591" max="3591" width="9.42578125" style="812" customWidth="1"/>
    <col min="3592" max="3592" width="10" style="812" customWidth="1"/>
    <col min="3593" max="3593" width="4.85546875" style="812" customWidth="1"/>
    <col min="3594" max="3840" width="9.140625" style="812"/>
    <col min="3841" max="3841" width="21.5703125" style="812" customWidth="1"/>
    <col min="3842" max="3843" width="7.7109375" style="812" customWidth="1"/>
    <col min="3844" max="3844" width="10" style="812" customWidth="1"/>
    <col min="3845" max="3846" width="10.28515625" style="812" customWidth="1"/>
    <col min="3847" max="3847" width="9.42578125" style="812" customWidth="1"/>
    <col min="3848" max="3848" width="10" style="812" customWidth="1"/>
    <col min="3849" max="3849" width="4.85546875" style="812" customWidth="1"/>
    <col min="3850" max="4096" width="9.140625" style="812"/>
    <col min="4097" max="4097" width="21.5703125" style="812" customWidth="1"/>
    <col min="4098" max="4099" width="7.7109375" style="812" customWidth="1"/>
    <col min="4100" max="4100" width="10" style="812" customWidth="1"/>
    <col min="4101" max="4102" width="10.28515625" style="812" customWidth="1"/>
    <col min="4103" max="4103" width="9.42578125" style="812" customWidth="1"/>
    <col min="4104" max="4104" width="10" style="812" customWidth="1"/>
    <col min="4105" max="4105" width="4.85546875" style="812" customWidth="1"/>
    <col min="4106" max="4352" width="9.140625" style="812"/>
    <col min="4353" max="4353" width="21.5703125" style="812" customWidth="1"/>
    <col min="4354" max="4355" width="7.7109375" style="812" customWidth="1"/>
    <col min="4356" max="4356" width="10" style="812" customWidth="1"/>
    <col min="4357" max="4358" width="10.28515625" style="812" customWidth="1"/>
    <col min="4359" max="4359" width="9.42578125" style="812" customWidth="1"/>
    <col min="4360" max="4360" width="10" style="812" customWidth="1"/>
    <col min="4361" max="4361" width="4.85546875" style="812" customWidth="1"/>
    <col min="4362" max="4608" width="9.140625" style="812"/>
    <col min="4609" max="4609" width="21.5703125" style="812" customWidth="1"/>
    <col min="4610" max="4611" width="7.7109375" style="812" customWidth="1"/>
    <col min="4612" max="4612" width="10" style="812" customWidth="1"/>
    <col min="4613" max="4614" width="10.28515625" style="812" customWidth="1"/>
    <col min="4615" max="4615" width="9.42578125" style="812" customWidth="1"/>
    <col min="4616" max="4616" width="10" style="812" customWidth="1"/>
    <col min="4617" max="4617" width="4.85546875" style="812" customWidth="1"/>
    <col min="4618" max="4864" width="9.140625" style="812"/>
    <col min="4865" max="4865" width="21.5703125" style="812" customWidth="1"/>
    <col min="4866" max="4867" width="7.7109375" style="812" customWidth="1"/>
    <col min="4868" max="4868" width="10" style="812" customWidth="1"/>
    <col min="4869" max="4870" width="10.28515625" style="812" customWidth="1"/>
    <col min="4871" max="4871" width="9.42578125" style="812" customWidth="1"/>
    <col min="4872" max="4872" width="10" style="812" customWidth="1"/>
    <col min="4873" max="4873" width="4.85546875" style="812" customWidth="1"/>
    <col min="4874" max="5120" width="9.140625" style="812"/>
    <col min="5121" max="5121" width="21.5703125" style="812" customWidth="1"/>
    <col min="5122" max="5123" width="7.7109375" style="812" customWidth="1"/>
    <col min="5124" max="5124" width="10" style="812" customWidth="1"/>
    <col min="5125" max="5126" width="10.28515625" style="812" customWidth="1"/>
    <col min="5127" max="5127" width="9.42578125" style="812" customWidth="1"/>
    <col min="5128" max="5128" width="10" style="812" customWidth="1"/>
    <col min="5129" max="5129" width="4.85546875" style="812" customWidth="1"/>
    <col min="5130" max="5376" width="9.140625" style="812"/>
    <col min="5377" max="5377" width="21.5703125" style="812" customWidth="1"/>
    <col min="5378" max="5379" width="7.7109375" style="812" customWidth="1"/>
    <col min="5380" max="5380" width="10" style="812" customWidth="1"/>
    <col min="5381" max="5382" width="10.28515625" style="812" customWidth="1"/>
    <col min="5383" max="5383" width="9.42578125" style="812" customWidth="1"/>
    <col min="5384" max="5384" width="10" style="812" customWidth="1"/>
    <col min="5385" max="5385" width="4.85546875" style="812" customWidth="1"/>
    <col min="5386" max="5632" width="9.140625" style="812"/>
    <col min="5633" max="5633" width="21.5703125" style="812" customWidth="1"/>
    <col min="5634" max="5635" width="7.7109375" style="812" customWidth="1"/>
    <col min="5636" max="5636" width="10" style="812" customWidth="1"/>
    <col min="5637" max="5638" width="10.28515625" style="812" customWidth="1"/>
    <col min="5639" max="5639" width="9.42578125" style="812" customWidth="1"/>
    <col min="5640" max="5640" width="10" style="812" customWidth="1"/>
    <col min="5641" max="5641" width="4.85546875" style="812" customWidth="1"/>
    <col min="5642" max="5888" width="9.140625" style="812"/>
    <col min="5889" max="5889" width="21.5703125" style="812" customWidth="1"/>
    <col min="5890" max="5891" width="7.7109375" style="812" customWidth="1"/>
    <col min="5892" max="5892" width="10" style="812" customWidth="1"/>
    <col min="5893" max="5894" width="10.28515625" style="812" customWidth="1"/>
    <col min="5895" max="5895" width="9.42578125" style="812" customWidth="1"/>
    <col min="5896" max="5896" width="10" style="812" customWidth="1"/>
    <col min="5897" max="5897" width="4.85546875" style="812" customWidth="1"/>
    <col min="5898" max="6144" width="9.140625" style="812"/>
    <col min="6145" max="6145" width="21.5703125" style="812" customWidth="1"/>
    <col min="6146" max="6147" width="7.7109375" style="812" customWidth="1"/>
    <col min="6148" max="6148" width="10" style="812" customWidth="1"/>
    <col min="6149" max="6150" width="10.28515625" style="812" customWidth="1"/>
    <col min="6151" max="6151" width="9.42578125" style="812" customWidth="1"/>
    <col min="6152" max="6152" width="10" style="812" customWidth="1"/>
    <col min="6153" max="6153" width="4.85546875" style="812" customWidth="1"/>
    <col min="6154" max="6400" width="9.140625" style="812"/>
    <col min="6401" max="6401" width="21.5703125" style="812" customWidth="1"/>
    <col min="6402" max="6403" width="7.7109375" style="812" customWidth="1"/>
    <col min="6404" max="6404" width="10" style="812" customWidth="1"/>
    <col min="6405" max="6406" width="10.28515625" style="812" customWidth="1"/>
    <col min="6407" max="6407" width="9.42578125" style="812" customWidth="1"/>
    <col min="6408" max="6408" width="10" style="812" customWidth="1"/>
    <col min="6409" max="6409" width="4.85546875" style="812" customWidth="1"/>
    <col min="6410" max="6656" width="9.140625" style="812"/>
    <col min="6657" max="6657" width="21.5703125" style="812" customWidth="1"/>
    <col min="6658" max="6659" width="7.7109375" style="812" customWidth="1"/>
    <col min="6660" max="6660" width="10" style="812" customWidth="1"/>
    <col min="6661" max="6662" width="10.28515625" style="812" customWidth="1"/>
    <col min="6663" max="6663" width="9.42578125" style="812" customWidth="1"/>
    <col min="6664" max="6664" width="10" style="812" customWidth="1"/>
    <col min="6665" max="6665" width="4.85546875" style="812" customWidth="1"/>
    <col min="6666" max="6912" width="9.140625" style="812"/>
    <col min="6913" max="6913" width="21.5703125" style="812" customWidth="1"/>
    <col min="6914" max="6915" width="7.7109375" style="812" customWidth="1"/>
    <col min="6916" max="6916" width="10" style="812" customWidth="1"/>
    <col min="6917" max="6918" width="10.28515625" style="812" customWidth="1"/>
    <col min="6919" max="6919" width="9.42578125" style="812" customWidth="1"/>
    <col min="6920" max="6920" width="10" style="812" customWidth="1"/>
    <col min="6921" max="6921" width="4.85546875" style="812" customWidth="1"/>
    <col min="6922" max="7168" width="9.140625" style="812"/>
    <col min="7169" max="7169" width="21.5703125" style="812" customWidth="1"/>
    <col min="7170" max="7171" width="7.7109375" style="812" customWidth="1"/>
    <col min="7172" max="7172" width="10" style="812" customWidth="1"/>
    <col min="7173" max="7174" width="10.28515625" style="812" customWidth="1"/>
    <col min="7175" max="7175" width="9.42578125" style="812" customWidth="1"/>
    <col min="7176" max="7176" width="10" style="812" customWidth="1"/>
    <col min="7177" max="7177" width="4.85546875" style="812" customWidth="1"/>
    <col min="7178" max="7424" width="9.140625" style="812"/>
    <col min="7425" max="7425" width="21.5703125" style="812" customWidth="1"/>
    <col min="7426" max="7427" width="7.7109375" style="812" customWidth="1"/>
    <col min="7428" max="7428" width="10" style="812" customWidth="1"/>
    <col min="7429" max="7430" width="10.28515625" style="812" customWidth="1"/>
    <col min="7431" max="7431" width="9.42578125" style="812" customWidth="1"/>
    <col min="7432" max="7432" width="10" style="812" customWidth="1"/>
    <col min="7433" max="7433" width="4.85546875" style="812" customWidth="1"/>
    <col min="7434" max="7680" width="9.140625" style="812"/>
    <col min="7681" max="7681" width="21.5703125" style="812" customWidth="1"/>
    <col min="7682" max="7683" width="7.7109375" style="812" customWidth="1"/>
    <col min="7684" max="7684" width="10" style="812" customWidth="1"/>
    <col min="7685" max="7686" width="10.28515625" style="812" customWidth="1"/>
    <col min="7687" max="7687" width="9.42578125" style="812" customWidth="1"/>
    <col min="7688" max="7688" width="10" style="812" customWidth="1"/>
    <col min="7689" max="7689" width="4.85546875" style="812" customWidth="1"/>
    <col min="7690" max="7936" width="9.140625" style="812"/>
    <col min="7937" max="7937" width="21.5703125" style="812" customWidth="1"/>
    <col min="7938" max="7939" width="7.7109375" style="812" customWidth="1"/>
    <col min="7940" max="7940" width="10" style="812" customWidth="1"/>
    <col min="7941" max="7942" width="10.28515625" style="812" customWidth="1"/>
    <col min="7943" max="7943" width="9.42578125" style="812" customWidth="1"/>
    <col min="7944" max="7944" width="10" style="812" customWidth="1"/>
    <col min="7945" max="7945" width="4.85546875" style="812" customWidth="1"/>
    <col min="7946" max="8192" width="9.140625" style="812"/>
    <col min="8193" max="8193" width="21.5703125" style="812" customWidth="1"/>
    <col min="8194" max="8195" width="7.7109375" style="812" customWidth="1"/>
    <col min="8196" max="8196" width="10" style="812" customWidth="1"/>
    <col min="8197" max="8198" width="10.28515625" style="812" customWidth="1"/>
    <col min="8199" max="8199" width="9.42578125" style="812" customWidth="1"/>
    <col min="8200" max="8200" width="10" style="812" customWidth="1"/>
    <col min="8201" max="8201" width="4.85546875" style="812" customWidth="1"/>
    <col min="8202" max="8448" width="9.140625" style="812"/>
    <col min="8449" max="8449" width="21.5703125" style="812" customWidth="1"/>
    <col min="8450" max="8451" width="7.7109375" style="812" customWidth="1"/>
    <col min="8452" max="8452" width="10" style="812" customWidth="1"/>
    <col min="8453" max="8454" width="10.28515625" style="812" customWidth="1"/>
    <col min="8455" max="8455" width="9.42578125" style="812" customWidth="1"/>
    <col min="8456" max="8456" width="10" style="812" customWidth="1"/>
    <col min="8457" max="8457" width="4.85546875" style="812" customWidth="1"/>
    <col min="8458" max="8704" width="9.140625" style="812"/>
    <col min="8705" max="8705" width="21.5703125" style="812" customWidth="1"/>
    <col min="8706" max="8707" width="7.7109375" style="812" customWidth="1"/>
    <col min="8708" max="8708" width="10" style="812" customWidth="1"/>
    <col min="8709" max="8710" width="10.28515625" style="812" customWidth="1"/>
    <col min="8711" max="8711" width="9.42578125" style="812" customWidth="1"/>
    <col min="8712" max="8712" width="10" style="812" customWidth="1"/>
    <col min="8713" max="8713" width="4.85546875" style="812" customWidth="1"/>
    <col min="8714" max="8960" width="9.140625" style="812"/>
    <col min="8961" max="8961" width="21.5703125" style="812" customWidth="1"/>
    <col min="8962" max="8963" width="7.7109375" style="812" customWidth="1"/>
    <col min="8964" max="8964" width="10" style="812" customWidth="1"/>
    <col min="8965" max="8966" width="10.28515625" style="812" customWidth="1"/>
    <col min="8967" max="8967" width="9.42578125" style="812" customWidth="1"/>
    <col min="8968" max="8968" width="10" style="812" customWidth="1"/>
    <col min="8969" max="8969" width="4.85546875" style="812" customWidth="1"/>
    <col min="8970" max="9216" width="9.140625" style="812"/>
    <col min="9217" max="9217" width="21.5703125" style="812" customWidth="1"/>
    <col min="9218" max="9219" width="7.7109375" style="812" customWidth="1"/>
    <col min="9220" max="9220" width="10" style="812" customWidth="1"/>
    <col min="9221" max="9222" width="10.28515625" style="812" customWidth="1"/>
    <col min="9223" max="9223" width="9.42578125" style="812" customWidth="1"/>
    <col min="9224" max="9224" width="10" style="812" customWidth="1"/>
    <col min="9225" max="9225" width="4.85546875" style="812" customWidth="1"/>
    <col min="9226" max="9472" width="9.140625" style="812"/>
    <col min="9473" max="9473" width="21.5703125" style="812" customWidth="1"/>
    <col min="9474" max="9475" width="7.7109375" style="812" customWidth="1"/>
    <col min="9476" max="9476" width="10" style="812" customWidth="1"/>
    <col min="9477" max="9478" width="10.28515625" style="812" customWidth="1"/>
    <col min="9479" max="9479" width="9.42578125" style="812" customWidth="1"/>
    <col min="9480" max="9480" width="10" style="812" customWidth="1"/>
    <col min="9481" max="9481" width="4.85546875" style="812" customWidth="1"/>
    <col min="9482" max="9728" width="9.140625" style="812"/>
    <col min="9729" max="9729" width="21.5703125" style="812" customWidth="1"/>
    <col min="9730" max="9731" width="7.7109375" style="812" customWidth="1"/>
    <col min="9732" max="9732" width="10" style="812" customWidth="1"/>
    <col min="9733" max="9734" width="10.28515625" style="812" customWidth="1"/>
    <col min="9735" max="9735" width="9.42578125" style="812" customWidth="1"/>
    <col min="9736" max="9736" width="10" style="812" customWidth="1"/>
    <col min="9737" max="9737" width="4.85546875" style="812" customWidth="1"/>
    <col min="9738" max="9984" width="9.140625" style="812"/>
    <col min="9985" max="9985" width="21.5703125" style="812" customWidth="1"/>
    <col min="9986" max="9987" width="7.7109375" style="812" customWidth="1"/>
    <col min="9988" max="9988" width="10" style="812" customWidth="1"/>
    <col min="9989" max="9990" width="10.28515625" style="812" customWidth="1"/>
    <col min="9991" max="9991" width="9.42578125" style="812" customWidth="1"/>
    <col min="9992" max="9992" width="10" style="812" customWidth="1"/>
    <col min="9993" max="9993" width="4.85546875" style="812" customWidth="1"/>
    <col min="9994" max="10240" width="9.140625" style="812"/>
    <col min="10241" max="10241" width="21.5703125" style="812" customWidth="1"/>
    <col min="10242" max="10243" width="7.7109375" style="812" customWidth="1"/>
    <col min="10244" max="10244" width="10" style="812" customWidth="1"/>
    <col min="10245" max="10246" width="10.28515625" style="812" customWidth="1"/>
    <col min="10247" max="10247" width="9.42578125" style="812" customWidth="1"/>
    <col min="10248" max="10248" width="10" style="812" customWidth="1"/>
    <col min="10249" max="10249" width="4.85546875" style="812" customWidth="1"/>
    <col min="10250" max="10496" width="9.140625" style="812"/>
    <col min="10497" max="10497" width="21.5703125" style="812" customWidth="1"/>
    <col min="10498" max="10499" width="7.7109375" style="812" customWidth="1"/>
    <col min="10500" max="10500" width="10" style="812" customWidth="1"/>
    <col min="10501" max="10502" width="10.28515625" style="812" customWidth="1"/>
    <col min="10503" max="10503" width="9.42578125" style="812" customWidth="1"/>
    <col min="10504" max="10504" width="10" style="812" customWidth="1"/>
    <col min="10505" max="10505" width="4.85546875" style="812" customWidth="1"/>
    <col min="10506" max="10752" width="9.140625" style="812"/>
    <col min="10753" max="10753" width="21.5703125" style="812" customWidth="1"/>
    <col min="10754" max="10755" width="7.7109375" style="812" customWidth="1"/>
    <col min="10756" max="10756" width="10" style="812" customWidth="1"/>
    <col min="10757" max="10758" width="10.28515625" style="812" customWidth="1"/>
    <col min="10759" max="10759" width="9.42578125" style="812" customWidth="1"/>
    <col min="10760" max="10760" width="10" style="812" customWidth="1"/>
    <col min="10761" max="10761" width="4.85546875" style="812" customWidth="1"/>
    <col min="10762" max="11008" width="9.140625" style="812"/>
    <col min="11009" max="11009" width="21.5703125" style="812" customWidth="1"/>
    <col min="11010" max="11011" width="7.7109375" style="812" customWidth="1"/>
    <col min="11012" max="11012" width="10" style="812" customWidth="1"/>
    <col min="11013" max="11014" width="10.28515625" style="812" customWidth="1"/>
    <col min="11015" max="11015" width="9.42578125" style="812" customWidth="1"/>
    <col min="11016" max="11016" width="10" style="812" customWidth="1"/>
    <col min="11017" max="11017" width="4.85546875" style="812" customWidth="1"/>
    <col min="11018" max="11264" width="9.140625" style="812"/>
    <col min="11265" max="11265" width="21.5703125" style="812" customWidth="1"/>
    <col min="11266" max="11267" width="7.7109375" style="812" customWidth="1"/>
    <col min="11268" max="11268" width="10" style="812" customWidth="1"/>
    <col min="11269" max="11270" width="10.28515625" style="812" customWidth="1"/>
    <col min="11271" max="11271" width="9.42578125" style="812" customWidth="1"/>
    <col min="11272" max="11272" width="10" style="812" customWidth="1"/>
    <col min="11273" max="11273" width="4.85546875" style="812" customWidth="1"/>
    <col min="11274" max="11520" width="9.140625" style="812"/>
    <col min="11521" max="11521" width="21.5703125" style="812" customWidth="1"/>
    <col min="11522" max="11523" width="7.7109375" style="812" customWidth="1"/>
    <col min="11524" max="11524" width="10" style="812" customWidth="1"/>
    <col min="11525" max="11526" width="10.28515625" style="812" customWidth="1"/>
    <col min="11527" max="11527" width="9.42578125" style="812" customWidth="1"/>
    <col min="11528" max="11528" width="10" style="812" customWidth="1"/>
    <col min="11529" max="11529" width="4.85546875" style="812" customWidth="1"/>
    <col min="11530" max="11776" width="9.140625" style="812"/>
    <col min="11777" max="11777" width="21.5703125" style="812" customWidth="1"/>
    <col min="11778" max="11779" width="7.7109375" style="812" customWidth="1"/>
    <col min="11780" max="11780" width="10" style="812" customWidth="1"/>
    <col min="11781" max="11782" width="10.28515625" style="812" customWidth="1"/>
    <col min="11783" max="11783" width="9.42578125" style="812" customWidth="1"/>
    <col min="11784" max="11784" width="10" style="812" customWidth="1"/>
    <col min="11785" max="11785" width="4.85546875" style="812" customWidth="1"/>
    <col min="11786" max="12032" width="9.140625" style="812"/>
    <col min="12033" max="12033" width="21.5703125" style="812" customWidth="1"/>
    <col min="12034" max="12035" width="7.7109375" style="812" customWidth="1"/>
    <col min="12036" max="12036" width="10" style="812" customWidth="1"/>
    <col min="12037" max="12038" width="10.28515625" style="812" customWidth="1"/>
    <col min="12039" max="12039" width="9.42578125" style="812" customWidth="1"/>
    <col min="12040" max="12040" width="10" style="812" customWidth="1"/>
    <col min="12041" max="12041" width="4.85546875" style="812" customWidth="1"/>
    <col min="12042" max="12288" width="9.140625" style="812"/>
    <col min="12289" max="12289" width="21.5703125" style="812" customWidth="1"/>
    <col min="12290" max="12291" width="7.7109375" style="812" customWidth="1"/>
    <col min="12292" max="12292" width="10" style="812" customWidth="1"/>
    <col min="12293" max="12294" width="10.28515625" style="812" customWidth="1"/>
    <col min="12295" max="12295" width="9.42578125" style="812" customWidth="1"/>
    <col min="12296" max="12296" width="10" style="812" customWidth="1"/>
    <col min="12297" max="12297" width="4.85546875" style="812" customWidth="1"/>
    <col min="12298" max="12544" width="9.140625" style="812"/>
    <col min="12545" max="12545" width="21.5703125" style="812" customWidth="1"/>
    <col min="12546" max="12547" width="7.7109375" style="812" customWidth="1"/>
    <col min="12548" max="12548" width="10" style="812" customWidth="1"/>
    <col min="12549" max="12550" width="10.28515625" style="812" customWidth="1"/>
    <col min="12551" max="12551" width="9.42578125" style="812" customWidth="1"/>
    <col min="12552" max="12552" width="10" style="812" customWidth="1"/>
    <col min="12553" max="12553" width="4.85546875" style="812" customWidth="1"/>
    <col min="12554" max="12800" width="9.140625" style="812"/>
    <col min="12801" max="12801" width="21.5703125" style="812" customWidth="1"/>
    <col min="12802" max="12803" width="7.7109375" style="812" customWidth="1"/>
    <col min="12804" max="12804" width="10" style="812" customWidth="1"/>
    <col min="12805" max="12806" width="10.28515625" style="812" customWidth="1"/>
    <col min="12807" max="12807" width="9.42578125" style="812" customWidth="1"/>
    <col min="12808" max="12808" width="10" style="812" customWidth="1"/>
    <col min="12809" max="12809" width="4.85546875" style="812" customWidth="1"/>
    <col min="12810" max="13056" width="9.140625" style="812"/>
    <col min="13057" max="13057" width="21.5703125" style="812" customWidth="1"/>
    <col min="13058" max="13059" width="7.7109375" style="812" customWidth="1"/>
    <col min="13060" max="13060" width="10" style="812" customWidth="1"/>
    <col min="13061" max="13062" width="10.28515625" style="812" customWidth="1"/>
    <col min="13063" max="13063" width="9.42578125" style="812" customWidth="1"/>
    <col min="13064" max="13064" width="10" style="812" customWidth="1"/>
    <col min="13065" max="13065" width="4.85546875" style="812" customWidth="1"/>
    <col min="13066" max="13312" width="9.140625" style="812"/>
    <col min="13313" max="13313" width="21.5703125" style="812" customWidth="1"/>
    <col min="13314" max="13315" width="7.7109375" style="812" customWidth="1"/>
    <col min="13316" max="13316" width="10" style="812" customWidth="1"/>
    <col min="13317" max="13318" width="10.28515625" style="812" customWidth="1"/>
    <col min="13319" max="13319" width="9.42578125" style="812" customWidth="1"/>
    <col min="13320" max="13320" width="10" style="812" customWidth="1"/>
    <col min="13321" max="13321" width="4.85546875" style="812" customWidth="1"/>
    <col min="13322" max="13568" width="9.140625" style="812"/>
    <col min="13569" max="13569" width="21.5703125" style="812" customWidth="1"/>
    <col min="13570" max="13571" width="7.7109375" style="812" customWidth="1"/>
    <col min="13572" max="13572" width="10" style="812" customWidth="1"/>
    <col min="13573" max="13574" width="10.28515625" style="812" customWidth="1"/>
    <col min="13575" max="13575" width="9.42578125" style="812" customWidth="1"/>
    <col min="13576" max="13576" width="10" style="812" customWidth="1"/>
    <col min="13577" max="13577" width="4.85546875" style="812" customWidth="1"/>
    <col min="13578" max="13824" width="9.140625" style="812"/>
    <col min="13825" max="13825" width="21.5703125" style="812" customWidth="1"/>
    <col min="13826" max="13827" width="7.7109375" style="812" customWidth="1"/>
    <col min="13828" max="13828" width="10" style="812" customWidth="1"/>
    <col min="13829" max="13830" width="10.28515625" style="812" customWidth="1"/>
    <col min="13831" max="13831" width="9.42578125" style="812" customWidth="1"/>
    <col min="13832" max="13832" width="10" style="812" customWidth="1"/>
    <col min="13833" max="13833" width="4.85546875" style="812" customWidth="1"/>
    <col min="13834" max="14080" width="9.140625" style="812"/>
    <col min="14081" max="14081" width="21.5703125" style="812" customWidth="1"/>
    <col min="14082" max="14083" width="7.7109375" style="812" customWidth="1"/>
    <col min="14084" max="14084" width="10" style="812" customWidth="1"/>
    <col min="14085" max="14086" width="10.28515625" style="812" customWidth="1"/>
    <col min="14087" max="14087" width="9.42578125" style="812" customWidth="1"/>
    <col min="14088" max="14088" width="10" style="812" customWidth="1"/>
    <col min="14089" max="14089" width="4.85546875" style="812" customWidth="1"/>
    <col min="14090" max="14336" width="9.140625" style="812"/>
    <col min="14337" max="14337" width="21.5703125" style="812" customWidth="1"/>
    <col min="14338" max="14339" width="7.7109375" style="812" customWidth="1"/>
    <col min="14340" max="14340" width="10" style="812" customWidth="1"/>
    <col min="14341" max="14342" width="10.28515625" style="812" customWidth="1"/>
    <col min="14343" max="14343" width="9.42578125" style="812" customWidth="1"/>
    <col min="14344" max="14344" width="10" style="812" customWidth="1"/>
    <col min="14345" max="14345" width="4.85546875" style="812" customWidth="1"/>
    <col min="14346" max="14592" width="9.140625" style="812"/>
    <col min="14593" max="14593" width="21.5703125" style="812" customWidth="1"/>
    <col min="14594" max="14595" width="7.7109375" style="812" customWidth="1"/>
    <col min="14596" max="14596" width="10" style="812" customWidth="1"/>
    <col min="14597" max="14598" width="10.28515625" style="812" customWidth="1"/>
    <col min="14599" max="14599" width="9.42578125" style="812" customWidth="1"/>
    <col min="14600" max="14600" width="10" style="812" customWidth="1"/>
    <col min="14601" max="14601" width="4.85546875" style="812" customWidth="1"/>
    <col min="14602" max="14848" width="9.140625" style="812"/>
    <col min="14849" max="14849" width="21.5703125" style="812" customWidth="1"/>
    <col min="14850" max="14851" width="7.7109375" style="812" customWidth="1"/>
    <col min="14852" max="14852" width="10" style="812" customWidth="1"/>
    <col min="14853" max="14854" width="10.28515625" style="812" customWidth="1"/>
    <col min="14855" max="14855" width="9.42578125" style="812" customWidth="1"/>
    <col min="14856" max="14856" width="10" style="812" customWidth="1"/>
    <col min="14857" max="14857" width="4.85546875" style="812" customWidth="1"/>
    <col min="14858" max="15104" width="9.140625" style="812"/>
    <col min="15105" max="15105" width="21.5703125" style="812" customWidth="1"/>
    <col min="15106" max="15107" width="7.7109375" style="812" customWidth="1"/>
    <col min="15108" max="15108" width="10" style="812" customWidth="1"/>
    <col min="15109" max="15110" width="10.28515625" style="812" customWidth="1"/>
    <col min="15111" max="15111" width="9.42578125" style="812" customWidth="1"/>
    <col min="15112" max="15112" width="10" style="812" customWidth="1"/>
    <col min="15113" max="15113" width="4.85546875" style="812" customWidth="1"/>
    <col min="15114" max="15360" width="9.140625" style="812"/>
    <col min="15361" max="15361" width="21.5703125" style="812" customWidth="1"/>
    <col min="15362" max="15363" width="7.7109375" style="812" customWidth="1"/>
    <col min="15364" max="15364" width="10" style="812" customWidth="1"/>
    <col min="15365" max="15366" width="10.28515625" style="812" customWidth="1"/>
    <col min="15367" max="15367" width="9.42578125" style="812" customWidth="1"/>
    <col min="15368" max="15368" width="10" style="812" customWidth="1"/>
    <col min="15369" max="15369" width="4.85546875" style="812" customWidth="1"/>
    <col min="15370" max="15616" width="9.140625" style="812"/>
    <col min="15617" max="15617" width="21.5703125" style="812" customWidth="1"/>
    <col min="15618" max="15619" width="7.7109375" style="812" customWidth="1"/>
    <col min="15620" max="15620" width="10" style="812" customWidth="1"/>
    <col min="15621" max="15622" width="10.28515625" style="812" customWidth="1"/>
    <col min="15623" max="15623" width="9.42578125" style="812" customWidth="1"/>
    <col min="15624" max="15624" width="10" style="812" customWidth="1"/>
    <col min="15625" max="15625" width="4.85546875" style="812" customWidth="1"/>
    <col min="15626" max="15872" width="9.140625" style="812"/>
    <col min="15873" max="15873" width="21.5703125" style="812" customWidth="1"/>
    <col min="15874" max="15875" width="7.7109375" style="812" customWidth="1"/>
    <col min="15876" max="15876" width="10" style="812" customWidth="1"/>
    <col min="15877" max="15878" width="10.28515625" style="812" customWidth="1"/>
    <col min="15879" max="15879" width="9.42578125" style="812" customWidth="1"/>
    <col min="15880" max="15880" width="10" style="812" customWidth="1"/>
    <col min="15881" max="15881" width="4.85546875" style="812" customWidth="1"/>
    <col min="15882" max="16128" width="9.140625" style="812"/>
    <col min="16129" max="16129" width="21.5703125" style="812" customWidth="1"/>
    <col min="16130" max="16131" width="7.7109375" style="812" customWidth="1"/>
    <col min="16132" max="16132" width="10" style="812" customWidth="1"/>
    <col min="16133" max="16134" width="10.28515625" style="812" customWidth="1"/>
    <col min="16135" max="16135" width="9.42578125" style="812" customWidth="1"/>
    <col min="16136" max="16136" width="10" style="812" customWidth="1"/>
    <col min="16137" max="16137" width="4.85546875" style="812" customWidth="1"/>
    <col min="16138" max="16384" width="9.140625" style="812"/>
  </cols>
  <sheetData>
    <row r="1" spans="1:13" ht="18" customHeight="1">
      <c r="A1" s="1921" t="s">
        <v>1737</v>
      </c>
      <c r="B1" s="1923"/>
      <c r="C1" s="1923"/>
      <c r="D1" s="1923"/>
      <c r="E1" s="1923"/>
      <c r="F1" s="1923"/>
      <c r="G1" s="827"/>
      <c r="H1" s="827"/>
      <c r="I1" s="827"/>
    </row>
    <row r="2" spans="1:13" ht="21" customHeight="1">
      <c r="A2" s="1423" t="s">
        <v>1157</v>
      </c>
      <c r="B2" s="1925"/>
      <c r="C2" s="1925"/>
      <c r="D2" s="1926"/>
      <c r="E2" s="1916"/>
      <c r="F2" s="1916"/>
      <c r="G2" s="1423"/>
      <c r="H2" s="1423"/>
    </row>
    <row r="3" spans="1:13" ht="23.25" customHeight="1">
      <c r="A3" s="2292" t="s">
        <v>1158</v>
      </c>
      <c r="B3" s="2292"/>
      <c r="C3" s="2292"/>
      <c r="D3" s="2292"/>
      <c r="E3" s="2292"/>
      <c r="F3" s="2292"/>
      <c r="G3" s="2292"/>
      <c r="H3" s="2292"/>
    </row>
    <row r="4" spans="1:13" ht="12.95" customHeight="1">
      <c r="A4" s="813">
        <v>2016</v>
      </c>
      <c r="B4" s="813"/>
      <c r="C4" s="813"/>
      <c r="D4" s="813"/>
      <c r="E4" s="431"/>
      <c r="F4" s="431"/>
      <c r="G4" s="431"/>
      <c r="H4" s="1073" t="s">
        <v>673</v>
      </c>
      <c r="I4" s="827"/>
    </row>
    <row r="5" spans="1:13" ht="15" customHeight="1">
      <c r="A5" s="2251" t="s">
        <v>1045</v>
      </c>
      <c r="B5" s="2251" t="s">
        <v>0</v>
      </c>
      <c r="C5" s="2251" t="s">
        <v>1159</v>
      </c>
      <c r="D5" s="2255" t="s">
        <v>1160</v>
      </c>
      <c r="E5" s="2293"/>
      <c r="F5" s="2293"/>
      <c r="G5" s="2293"/>
      <c r="H5" s="2294"/>
      <c r="I5" s="850"/>
    </row>
    <row r="6" spans="1:13" ht="45" customHeight="1">
      <c r="A6" s="2252"/>
      <c r="B6" s="2252"/>
      <c r="C6" s="2252"/>
      <c r="D6" s="1118" t="s">
        <v>1161</v>
      </c>
      <c r="E6" s="1121" t="s">
        <v>1162</v>
      </c>
      <c r="F6" s="1119" t="s">
        <v>1163</v>
      </c>
      <c r="G6" s="1119" t="s">
        <v>1164</v>
      </c>
      <c r="H6" s="1118" t="s">
        <v>1165</v>
      </c>
      <c r="I6" s="1316"/>
    </row>
    <row r="7" spans="1:13" ht="12.95" customHeight="1">
      <c r="A7" s="827"/>
      <c r="B7" s="827"/>
      <c r="C7" s="827"/>
      <c r="D7" s="827"/>
      <c r="E7" s="827"/>
      <c r="F7" s="827"/>
      <c r="G7" s="827"/>
      <c r="H7" s="827"/>
      <c r="I7" s="827"/>
    </row>
    <row r="8" spans="1:13" s="1319" customFormat="1" ht="12.95" customHeight="1">
      <c r="A8" s="1319" t="s">
        <v>1084</v>
      </c>
      <c r="B8" s="1321">
        <v>1271</v>
      </c>
      <c r="C8" s="1321">
        <v>465</v>
      </c>
      <c r="D8" s="1321">
        <v>57</v>
      </c>
      <c r="E8" s="1321">
        <v>325</v>
      </c>
      <c r="F8" s="1321">
        <v>172</v>
      </c>
      <c r="G8" s="1321">
        <v>69</v>
      </c>
      <c r="H8" s="1321">
        <v>183</v>
      </c>
      <c r="J8" s="1321"/>
    </row>
    <row r="9" spans="1:13" s="1319" customFormat="1" ht="12.95" customHeight="1">
      <c r="J9" s="1321"/>
    </row>
    <row r="10" spans="1:13" s="1322" customFormat="1" ht="12.95" customHeight="1">
      <c r="A10" s="1322" t="s">
        <v>1085</v>
      </c>
      <c r="B10" s="1321">
        <v>443</v>
      </c>
      <c r="C10" s="1324">
        <v>96</v>
      </c>
      <c r="D10" s="1324">
        <v>44</v>
      </c>
      <c r="E10" s="1324">
        <v>276</v>
      </c>
      <c r="F10" s="1324">
        <v>12</v>
      </c>
      <c r="G10" s="1407">
        <v>0</v>
      </c>
      <c r="H10" s="1324">
        <v>15</v>
      </c>
      <c r="J10" s="1321"/>
      <c r="L10" s="1435"/>
      <c r="M10" s="1435"/>
    </row>
    <row r="11" spans="1:13" s="1319" customFormat="1" ht="12.95" customHeight="1">
      <c r="A11" s="1322" t="s">
        <v>1086</v>
      </c>
      <c r="B11" s="1327">
        <v>618</v>
      </c>
      <c r="C11" s="1326">
        <v>201</v>
      </c>
      <c r="D11" s="1326">
        <v>4</v>
      </c>
      <c r="E11" s="1326">
        <v>41</v>
      </c>
      <c r="F11" s="1326">
        <v>152</v>
      </c>
      <c r="G11" s="1407">
        <v>67</v>
      </c>
      <c r="H11" s="1407">
        <v>153</v>
      </c>
      <c r="J11" s="1321"/>
    </row>
    <row r="12" spans="1:13" s="1322" customFormat="1" ht="12.95" customHeight="1">
      <c r="A12" s="1322" t="s">
        <v>1087</v>
      </c>
      <c r="B12" s="1327">
        <v>153</v>
      </c>
      <c r="C12" s="1326">
        <v>126</v>
      </c>
      <c r="D12" s="1326">
        <v>9</v>
      </c>
      <c r="E12" s="1326">
        <v>7</v>
      </c>
      <c r="F12" s="1326">
        <v>4</v>
      </c>
      <c r="G12" s="1407">
        <v>1</v>
      </c>
      <c r="H12" s="1407">
        <v>6</v>
      </c>
      <c r="J12" s="1321"/>
    </row>
    <row r="13" spans="1:13" s="1322" customFormat="1" ht="12.95" customHeight="1">
      <c r="A13" s="1322" t="s">
        <v>1088</v>
      </c>
      <c r="B13" s="1327">
        <v>36</v>
      </c>
      <c r="C13" s="1326">
        <v>25</v>
      </c>
      <c r="D13" s="1326">
        <v>0</v>
      </c>
      <c r="E13" s="1326">
        <v>0</v>
      </c>
      <c r="F13" s="1326">
        <v>1</v>
      </c>
      <c r="G13" s="1407">
        <v>1</v>
      </c>
      <c r="H13" s="1407">
        <v>9</v>
      </c>
      <c r="J13" s="1321"/>
    </row>
    <row r="14" spans="1:13" s="1322" customFormat="1" ht="12.95" customHeight="1">
      <c r="A14" s="1322" t="s">
        <v>1089</v>
      </c>
      <c r="B14" s="1327">
        <v>21</v>
      </c>
      <c r="C14" s="1326">
        <v>17</v>
      </c>
      <c r="D14" s="1326">
        <v>0</v>
      </c>
      <c r="E14" s="1326">
        <v>1</v>
      </c>
      <c r="F14" s="1326">
        <v>3</v>
      </c>
      <c r="G14" s="1407">
        <v>0</v>
      </c>
      <c r="H14" s="1407">
        <v>0</v>
      </c>
      <c r="J14" s="1321"/>
    </row>
    <row r="15" spans="1:13" s="1319" customFormat="1" ht="6.95" customHeight="1" thickBot="1">
      <c r="A15" s="1329"/>
      <c r="B15" s="1329"/>
      <c r="C15" s="1329"/>
      <c r="D15" s="1329"/>
      <c r="E15" s="1421"/>
      <c r="F15" s="1329"/>
      <c r="G15" s="1329"/>
      <c r="H15" s="1330"/>
    </row>
    <row r="16" spans="1:13" s="1319" customFormat="1" ht="3.75" customHeight="1" thickTop="1">
      <c r="A16" s="1363"/>
      <c r="B16" s="1363"/>
      <c r="C16" s="1363"/>
      <c r="D16" s="1363"/>
      <c r="E16" s="1422"/>
      <c r="F16" s="1363"/>
      <c r="G16" s="1363"/>
      <c r="H16" s="1047"/>
    </row>
    <row r="17" spans="1:8" s="1331" customFormat="1" ht="12.95" customHeight="1">
      <c r="A17" s="1346" t="s">
        <v>1036</v>
      </c>
      <c r="B17" s="1346"/>
      <c r="C17" s="1346"/>
      <c r="D17" s="1346"/>
      <c r="E17" s="1346"/>
    </row>
    <row r="18" spans="1:8">
      <c r="A18" s="827"/>
      <c r="B18" s="827"/>
      <c r="C18" s="827"/>
      <c r="D18" s="827"/>
      <c r="E18" s="827"/>
      <c r="F18" s="827"/>
      <c r="G18" s="827"/>
      <c r="H18" s="827"/>
    </row>
    <row r="19" spans="1:8" s="1064" customFormat="1" ht="9.9499999999999993" customHeight="1">
      <c r="A19" s="1086" t="s">
        <v>691</v>
      </c>
      <c r="D19" s="1364"/>
    </row>
    <row r="20" spans="1:8" s="1064" customFormat="1" ht="15" customHeight="1">
      <c r="A20" s="1337" t="s">
        <v>1051</v>
      </c>
      <c r="D20" s="1364"/>
    </row>
    <row r="21" spans="1:8">
      <c r="A21" s="827"/>
      <c r="B21" s="827"/>
      <c r="C21" s="827"/>
      <c r="D21" s="827"/>
      <c r="E21" s="827"/>
      <c r="F21" s="827"/>
      <c r="G21" s="827"/>
      <c r="H21" s="827"/>
    </row>
    <row r="22" spans="1:8">
      <c r="A22" s="827"/>
      <c r="B22" s="827"/>
      <c r="C22" s="827"/>
      <c r="D22" s="827"/>
      <c r="E22" s="827"/>
      <c r="F22" s="827"/>
      <c r="G22" s="827"/>
      <c r="H22" s="827"/>
    </row>
    <row r="23" spans="1:8">
      <c r="A23" s="827"/>
      <c r="B23" s="827"/>
      <c r="C23" s="827"/>
      <c r="D23" s="827"/>
      <c r="E23" s="827"/>
      <c r="F23" s="827"/>
      <c r="G23" s="827"/>
      <c r="H23" s="827"/>
    </row>
    <row r="24" spans="1:8">
      <c r="A24" s="827"/>
      <c r="B24" s="827"/>
      <c r="C24" s="827"/>
      <c r="D24" s="827"/>
      <c r="E24" s="827"/>
      <c r="F24" s="827"/>
      <c r="G24" s="827"/>
      <c r="H24" s="827"/>
    </row>
    <row r="25" spans="1:8">
      <c r="A25" s="827"/>
      <c r="B25" s="827"/>
      <c r="C25" s="827"/>
      <c r="D25" s="827"/>
      <c r="E25" s="827"/>
      <c r="F25" s="827"/>
      <c r="G25" s="827"/>
      <c r="H25" s="827"/>
    </row>
    <row r="26" spans="1:8">
      <c r="A26" s="827"/>
      <c r="B26" s="827"/>
      <c r="C26" s="827"/>
      <c r="D26" s="827"/>
      <c r="E26" s="827"/>
      <c r="F26" s="827"/>
      <c r="G26" s="827"/>
      <c r="H26" s="827"/>
    </row>
    <row r="27" spans="1:8">
      <c r="A27" s="827"/>
      <c r="B27" s="827"/>
      <c r="C27" s="827"/>
      <c r="D27" s="827"/>
      <c r="E27" s="827"/>
      <c r="F27" s="827"/>
      <c r="G27" s="827"/>
      <c r="H27" s="827"/>
    </row>
    <row r="28" spans="1:8">
      <c r="A28" s="827"/>
      <c r="B28" s="827"/>
      <c r="C28" s="827"/>
      <c r="D28" s="827"/>
      <c r="E28" s="827"/>
      <c r="F28" s="827"/>
      <c r="G28" s="827"/>
      <c r="H28" s="827"/>
    </row>
    <row r="29" spans="1:8">
      <c r="A29" s="827"/>
      <c r="B29" s="827"/>
      <c r="C29" s="827"/>
      <c r="D29" s="827"/>
      <c r="E29" s="827"/>
      <c r="F29" s="827"/>
      <c r="G29" s="827"/>
      <c r="H29" s="827"/>
    </row>
    <row r="30" spans="1:8">
      <c r="A30" s="827"/>
      <c r="B30" s="827"/>
      <c r="C30" s="827"/>
      <c r="D30" s="827"/>
      <c r="E30" s="827"/>
      <c r="F30" s="827"/>
      <c r="G30" s="827"/>
      <c r="H30" s="827"/>
    </row>
    <row r="31" spans="1:8">
      <c r="A31" s="827"/>
      <c r="B31" s="827"/>
      <c r="C31" s="827"/>
      <c r="D31" s="827"/>
      <c r="E31" s="827"/>
      <c r="F31" s="827"/>
      <c r="G31" s="827"/>
      <c r="H31" s="827"/>
    </row>
    <row r="32" spans="1:8">
      <c r="A32" s="827"/>
      <c r="B32" s="827"/>
      <c r="C32" s="827"/>
      <c r="D32" s="827"/>
      <c r="E32" s="827"/>
      <c r="F32" s="827"/>
      <c r="G32" s="827"/>
      <c r="H32" s="827"/>
    </row>
    <row r="33" spans="1:8">
      <c r="A33" s="827"/>
      <c r="B33" s="827"/>
      <c r="C33" s="827"/>
      <c r="D33" s="827"/>
      <c r="E33" s="827"/>
      <c r="F33" s="827"/>
      <c r="G33" s="827"/>
      <c r="H33" s="827"/>
    </row>
    <row r="34" spans="1:8">
      <c r="A34" s="827"/>
      <c r="B34" s="827"/>
      <c r="C34" s="827"/>
      <c r="D34" s="827"/>
      <c r="E34" s="827"/>
      <c r="F34" s="827"/>
      <c r="G34" s="827"/>
      <c r="H34" s="827"/>
    </row>
    <row r="35" spans="1:8">
      <c r="A35" s="827"/>
      <c r="B35" s="827"/>
      <c r="C35" s="827"/>
      <c r="D35" s="827"/>
      <c r="E35" s="827"/>
      <c r="F35" s="827"/>
      <c r="G35" s="827"/>
      <c r="H35" s="827"/>
    </row>
    <row r="36" spans="1:8">
      <c r="A36" s="827"/>
      <c r="B36" s="827"/>
      <c r="C36" s="827"/>
      <c r="D36" s="827"/>
      <c r="E36" s="827"/>
      <c r="F36" s="827"/>
      <c r="G36" s="827"/>
      <c r="H36" s="827"/>
    </row>
    <row r="37" spans="1:8">
      <c r="A37" s="827"/>
      <c r="B37" s="827"/>
      <c r="C37" s="827"/>
      <c r="D37" s="827"/>
      <c r="E37" s="827"/>
      <c r="F37" s="827"/>
      <c r="G37" s="827"/>
      <c r="H37" s="827"/>
    </row>
    <row r="38" spans="1:8">
      <c r="A38" s="827"/>
      <c r="B38" s="827"/>
      <c r="C38" s="827"/>
      <c r="D38" s="827"/>
      <c r="E38" s="827"/>
      <c r="F38" s="827"/>
      <c r="G38" s="827"/>
      <c r="H38" s="827"/>
    </row>
    <row r="39" spans="1:8">
      <c r="A39" s="827"/>
      <c r="B39" s="827"/>
      <c r="C39" s="827"/>
      <c r="D39" s="827"/>
      <c r="E39" s="827"/>
      <c r="F39" s="827"/>
      <c r="G39" s="827"/>
      <c r="H39" s="827"/>
    </row>
    <row r="40" spans="1:8">
      <c r="A40" s="827"/>
      <c r="B40" s="827"/>
      <c r="C40" s="827"/>
      <c r="D40" s="827"/>
      <c r="E40" s="827"/>
      <c r="F40" s="827"/>
      <c r="G40" s="827"/>
      <c r="H40" s="827"/>
    </row>
    <row r="41" spans="1:8">
      <c r="A41" s="827"/>
      <c r="B41" s="827"/>
      <c r="C41" s="827"/>
      <c r="D41" s="827"/>
      <c r="E41" s="827"/>
      <c r="F41" s="827"/>
      <c r="G41" s="827"/>
      <c r="H41" s="827"/>
    </row>
    <row r="42" spans="1:8">
      <c r="A42" s="827"/>
      <c r="B42" s="827"/>
      <c r="C42" s="827"/>
      <c r="D42" s="827"/>
      <c r="E42" s="827"/>
      <c r="F42" s="827"/>
      <c r="G42" s="827"/>
      <c r="H42" s="827"/>
    </row>
    <row r="43" spans="1:8">
      <c r="A43" s="827"/>
      <c r="B43" s="827"/>
      <c r="C43" s="827"/>
      <c r="D43" s="827"/>
      <c r="E43" s="827"/>
      <c r="F43" s="827"/>
      <c r="G43" s="827"/>
      <c r="H43" s="827"/>
    </row>
    <row r="44" spans="1:8">
      <c r="A44" s="827"/>
      <c r="B44" s="827"/>
      <c r="C44" s="827"/>
      <c r="D44" s="827"/>
      <c r="E44" s="827"/>
      <c r="F44" s="827"/>
      <c r="G44" s="827"/>
      <c r="H44" s="827"/>
    </row>
    <row r="45" spans="1:8">
      <c r="A45" s="827"/>
      <c r="B45" s="827"/>
      <c r="C45" s="827"/>
      <c r="D45" s="827"/>
      <c r="E45" s="827"/>
      <c r="F45" s="827"/>
      <c r="G45" s="827"/>
      <c r="H45" s="827"/>
    </row>
    <row r="46" spans="1:8">
      <c r="A46" s="827"/>
      <c r="B46" s="827"/>
      <c r="C46" s="827"/>
      <c r="D46" s="827"/>
      <c r="E46" s="827"/>
      <c r="F46" s="827"/>
      <c r="G46" s="827"/>
      <c r="H46" s="827"/>
    </row>
    <row r="47" spans="1:8">
      <c r="A47" s="827"/>
      <c r="B47" s="827"/>
      <c r="C47" s="827"/>
      <c r="D47" s="827"/>
      <c r="E47" s="827"/>
      <c r="F47" s="827"/>
      <c r="G47" s="827"/>
      <c r="H47" s="827"/>
    </row>
    <row r="48" spans="1:8">
      <c r="A48" s="827"/>
      <c r="B48" s="827"/>
      <c r="C48" s="827"/>
      <c r="D48" s="827"/>
      <c r="E48" s="827"/>
      <c r="F48" s="827"/>
      <c r="G48" s="827"/>
      <c r="H48" s="827"/>
    </row>
    <row r="49" spans="1:8">
      <c r="A49" s="827"/>
      <c r="B49" s="827"/>
      <c r="C49" s="827"/>
      <c r="D49" s="827"/>
      <c r="E49" s="827"/>
      <c r="F49" s="827"/>
      <c r="G49" s="827"/>
      <c r="H49" s="827"/>
    </row>
    <row r="50" spans="1:8">
      <c r="A50" s="827"/>
      <c r="B50" s="827"/>
      <c r="C50" s="827"/>
      <c r="D50" s="827"/>
      <c r="E50" s="827"/>
      <c r="F50" s="827"/>
      <c r="G50" s="827"/>
      <c r="H50" s="827"/>
    </row>
    <row r="51" spans="1:8">
      <c r="A51" s="827"/>
      <c r="B51" s="827"/>
      <c r="C51" s="827"/>
      <c r="D51" s="827"/>
      <c r="E51" s="827"/>
      <c r="F51" s="827"/>
      <c r="G51" s="827"/>
      <c r="H51" s="827"/>
    </row>
    <row r="52" spans="1:8">
      <c r="A52" s="827"/>
      <c r="B52" s="827"/>
      <c r="C52" s="827"/>
      <c r="D52" s="827"/>
      <c r="E52" s="827"/>
      <c r="F52" s="827"/>
      <c r="G52" s="827"/>
      <c r="H52" s="827"/>
    </row>
    <row r="53" spans="1:8">
      <c r="A53" s="827"/>
      <c r="B53" s="827"/>
      <c r="C53" s="827"/>
      <c r="D53" s="827"/>
      <c r="E53" s="827"/>
      <c r="F53" s="827"/>
      <c r="G53" s="827"/>
      <c r="H53" s="827"/>
    </row>
    <row r="54" spans="1:8">
      <c r="A54" s="827"/>
      <c r="B54" s="827"/>
      <c r="C54" s="827"/>
      <c r="D54" s="827"/>
      <c r="E54" s="827"/>
      <c r="F54" s="827"/>
      <c r="G54" s="827"/>
      <c r="H54" s="827"/>
    </row>
    <row r="55" spans="1:8">
      <c r="A55" s="827"/>
      <c r="B55" s="827"/>
      <c r="C55" s="827"/>
      <c r="D55" s="827"/>
      <c r="E55" s="827"/>
      <c r="F55" s="827"/>
      <c r="G55" s="827"/>
      <c r="H55" s="827"/>
    </row>
    <row r="56" spans="1:8">
      <c r="A56" s="827"/>
      <c r="B56" s="827"/>
      <c r="C56" s="827"/>
      <c r="D56" s="827"/>
      <c r="E56" s="827"/>
      <c r="F56" s="827"/>
      <c r="G56" s="827"/>
      <c r="H56" s="827"/>
    </row>
    <row r="57" spans="1:8">
      <c r="A57" s="827"/>
      <c r="B57" s="827"/>
      <c r="C57" s="827"/>
      <c r="D57" s="827"/>
      <c r="E57" s="827"/>
      <c r="F57" s="827"/>
      <c r="G57" s="827"/>
      <c r="H57" s="827"/>
    </row>
    <row r="58" spans="1:8">
      <c r="A58" s="827"/>
      <c r="B58" s="827"/>
      <c r="C58" s="827"/>
      <c r="D58" s="827"/>
      <c r="E58" s="827"/>
      <c r="F58" s="827"/>
      <c r="G58" s="827"/>
      <c r="H58" s="827"/>
    </row>
    <row r="59" spans="1:8">
      <c r="A59" s="827"/>
      <c r="B59" s="827"/>
      <c r="C59" s="827"/>
      <c r="D59" s="827"/>
      <c r="E59" s="827"/>
      <c r="F59" s="827"/>
      <c r="G59" s="827"/>
      <c r="H59" s="827"/>
    </row>
    <row r="60" spans="1:8">
      <c r="A60" s="827"/>
      <c r="B60" s="827"/>
      <c r="C60" s="827"/>
      <c r="D60" s="827"/>
      <c r="E60" s="827"/>
      <c r="F60" s="827"/>
      <c r="G60" s="827"/>
      <c r="H60" s="827"/>
    </row>
    <row r="61" spans="1:8">
      <c r="A61" s="827"/>
      <c r="B61" s="827"/>
      <c r="C61" s="827"/>
      <c r="D61" s="827"/>
      <c r="E61" s="827"/>
      <c r="F61" s="827"/>
      <c r="G61" s="827"/>
      <c r="H61" s="827"/>
    </row>
    <row r="62" spans="1:8">
      <c r="A62" s="827"/>
      <c r="B62" s="827"/>
      <c r="C62" s="827"/>
      <c r="D62" s="827"/>
      <c r="E62" s="827"/>
      <c r="F62" s="827"/>
      <c r="G62" s="827"/>
      <c r="H62" s="827"/>
    </row>
    <row r="63" spans="1:8">
      <c r="A63" s="827"/>
      <c r="B63" s="827"/>
      <c r="C63" s="827"/>
      <c r="D63" s="827"/>
      <c r="E63" s="827"/>
      <c r="F63" s="827"/>
      <c r="G63" s="827"/>
      <c r="H63" s="827"/>
    </row>
    <row r="64" spans="1:8">
      <c r="A64" s="827"/>
      <c r="B64" s="827"/>
      <c r="C64" s="827"/>
      <c r="D64" s="827"/>
      <c r="E64" s="827"/>
      <c r="F64" s="827"/>
      <c r="G64" s="827"/>
      <c r="H64" s="827"/>
    </row>
    <row r="65" spans="1:8">
      <c r="A65" s="827"/>
      <c r="B65" s="827"/>
      <c r="C65" s="827"/>
      <c r="D65" s="827"/>
      <c r="E65" s="827"/>
      <c r="F65" s="827"/>
      <c r="G65" s="827"/>
      <c r="H65" s="827"/>
    </row>
    <row r="66" spans="1:8">
      <c r="A66" s="827"/>
      <c r="B66" s="827"/>
      <c r="C66" s="827"/>
      <c r="D66" s="827"/>
      <c r="E66" s="827"/>
      <c r="F66" s="827"/>
      <c r="G66" s="827"/>
      <c r="H66" s="827"/>
    </row>
    <row r="67" spans="1:8">
      <c r="A67" s="827"/>
      <c r="B67" s="827"/>
      <c r="C67" s="827"/>
      <c r="D67" s="827"/>
      <c r="E67" s="827"/>
      <c r="F67" s="827"/>
      <c r="G67" s="827"/>
      <c r="H67" s="827"/>
    </row>
    <row r="68" spans="1:8">
      <c r="A68" s="827"/>
      <c r="B68" s="827"/>
      <c r="C68" s="827"/>
      <c r="D68" s="827"/>
      <c r="E68" s="827"/>
      <c r="F68" s="827"/>
      <c r="G68" s="827"/>
      <c r="H68" s="827"/>
    </row>
    <row r="69" spans="1:8">
      <c r="A69" s="827"/>
      <c r="B69" s="827"/>
      <c r="C69" s="827"/>
      <c r="D69" s="827"/>
      <c r="E69" s="827"/>
      <c r="F69" s="827"/>
      <c r="G69" s="827"/>
      <c r="H69" s="827"/>
    </row>
    <row r="70" spans="1:8">
      <c r="A70" s="827"/>
      <c r="B70" s="827"/>
      <c r="C70" s="827"/>
      <c r="D70" s="827"/>
      <c r="E70" s="827"/>
      <c r="F70" s="827"/>
      <c r="G70" s="827"/>
      <c r="H70" s="827"/>
    </row>
    <row r="71" spans="1:8">
      <c r="A71" s="827"/>
      <c r="B71" s="827"/>
      <c r="C71" s="827"/>
      <c r="D71" s="827"/>
      <c r="E71" s="827"/>
      <c r="F71" s="827"/>
      <c r="G71" s="827"/>
      <c r="H71" s="827"/>
    </row>
    <row r="72" spans="1:8">
      <c r="A72" s="827"/>
      <c r="B72" s="827"/>
      <c r="C72" s="827"/>
      <c r="D72" s="827"/>
      <c r="E72" s="827"/>
      <c r="F72" s="827"/>
      <c r="G72" s="827"/>
      <c r="H72" s="827"/>
    </row>
    <row r="73" spans="1:8">
      <c r="A73" s="827"/>
      <c r="B73" s="827"/>
      <c r="C73" s="827"/>
      <c r="D73" s="827"/>
      <c r="E73" s="827"/>
      <c r="F73" s="827"/>
      <c r="G73" s="827"/>
      <c r="H73" s="827"/>
    </row>
    <row r="74" spans="1:8">
      <c r="A74" s="827"/>
      <c r="B74" s="827"/>
      <c r="C74" s="827"/>
      <c r="D74" s="827"/>
      <c r="E74" s="827"/>
      <c r="F74" s="827"/>
      <c r="G74" s="827"/>
      <c r="H74" s="827"/>
    </row>
    <row r="75" spans="1:8">
      <c r="A75" s="827"/>
      <c r="B75" s="827"/>
      <c r="C75" s="827"/>
      <c r="D75" s="827"/>
      <c r="E75" s="827"/>
      <c r="F75" s="827"/>
      <c r="G75" s="827"/>
      <c r="H75" s="827"/>
    </row>
    <row r="76" spans="1:8">
      <c r="A76" s="827"/>
      <c r="B76" s="827"/>
      <c r="C76" s="827"/>
      <c r="D76" s="827"/>
      <c r="E76" s="827"/>
      <c r="F76" s="827"/>
      <c r="G76" s="827"/>
      <c r="H76" s="827"/>
    </row>
    <row r="77" spans="1:8">
      <c r="A77" s="827"/>
      <c r="B77" s="827"/>
      <c r="C77" s="827"/>
      <c r="D77" s="827"/>
      <c r="E77" s="827"/>
      <c r="F77" s="827"/>
      <c r="G77" s="827"/>
      <c r="H77" s="827"/>
    </row>
    <row r="78" spans="1:8">
      <c r="A78" s="827"/>
      <c r="B78" s="827"/>
      <c r="C78" s="827"/>
      <c r="D78" s="827"/>
      <c r="E78" s="827"/>
      <c r="F78" s="827"/>
      <c r="G78" s="827"/>
      <c r="H78" s="827"/>
    </row>
    <row r="79" spans="1:8">
      <c r="A79" s="827"/>
      <c r="B79" s="827"/>
      <c r="C79" s="827"/>
      <c r="D79" s="827"/>
      <c r="E79" s="827"/>
      <c r="F79" s="827"/>
      <c r="G79" s="827"/>
      <c r="H79" s="827"/>
    </row>
    <row r="80" spans="1:8">
      <c r="A80" s="827"/>
      <c r="B80" s="827"/>
      <c r="C80" s="827"/>
      <c r="D80" s="827"/>
      <c r="E80" s="827"/>
      <c r="F80" s="827"/>
      <c r="G80" s="827"/>
      <c r="H80" s="827"/>
    </row>
    <row r="81" spans="1:8">
      <c r="A81" s="827"/>
      <c r="B81" s="827"/>
      <c r="C81" s="827"/>
      <c r="D81" s="827"/>
      <c r="E81" s="827"/>
      <c r="F81" s="827"/>
      <c r="G81" s="827"/>
      <c r="H81" s="827"/>
    </row>
    <row r="82" spans="1:8">
      <c r="A82" s="827"/>
      <c r="B82" s="827"/>
      <c r="C82" s="827"/>
      <c r="D82" s="827"/>
      <c r="E82" s="827"/>
      <c r="F82" s="827"/>
      <c r="G82" s="827"/>
      <c r="H82" s="827"/>
    </row>
    <row r="83" spans="1:8">
      <c r="A83" s="827"/>
      <c r="B83" s="827"/>
      <c r="C83" s="827"/>
      <c r="D83" s="827"/>
      <c r="E83" s="827"/>
      <c r="F83" s="827"/>
      <c r="G83" s="827"/>
      <c r="H83" s="827"/>
    </row>
    <row r="84" spans="1:8">
      <c r="A84" s="827"/>
      <c r="B84" s="827"/>
      <c r="C84" s="827"/>
      <c r="D84" s="827"/>
      <c r="E84" s="827"/>
      <c r="F84" s="827"/>
      <c r="G84" s="827"/>
      <c r="H84" s="827"/>
    </row>
    <row r="85" spans="1:8">
      <c r="A85" s="827"/>
      <c r="B85" s="827"/>
      <c r="C85" s="827"/>
      <c r="D85" s="827"/>
      <c r="E85" s="827"/>
      <c r="F85" s="827"/>
      <c r="G85" s="827"/>
      <c r="H85" s="827"/>
    </row>
    <row r="86" spans="1:8">
      <c r="A86" s="827"/>
      <c r="B86" s="827"/>
      <c r="C86" s="827"/>
      <c r="D86" s="827"/>
      <c r="E86" s="827"/>
      <c r="F86" s="827"/>
      <c r="G86" s="827"/>
      <c r="H86" s="827"/>
    </row>
    <row r="87" spans="1:8">
      <c r="A87" s="827"/>
      <c r="B87" s="827"/>
      <c r="C87" s="827"/>
      <c r="D87" s="827"/>
      <c r="E87" s="827"/>
      <c r="F87" s="827"/>
      <c r="G87" s="827"/>
      <c r="H87" s="827"/>
    </row>
  </sheetData>
  <mergeCells count="5">
    <mergeCell ref="A3:H3"/>
    <mergeCell ref="A5:A6"/>
    <mergeCell ref="B5:B6"/>
    <mergeCell ref="C5:C6"/>
    <mergeCell ref="D5:H5"/>
  </mergeCells>
  <hyperlinks>
    <hyperlink ref="A20" r:id="rId1"/>
    <hyperlink ref="A1" location="Índice!A1" display="Voltar ao índice"/>
  </hyperlinks>
  <pageMargins left="0.78740157480314965" right="0.78740157480314965" top="1.1811023622047245" bottom="0.78740157480314965" header="0" footer="0"/>
  <pageSetup paperSize="9" orientation="portrait" horizontalDpi="4294967292" verticalDpi="2400" r:id="rId2"/>
  <headerFooter alignWithMargins="0"/>
</worksheet>
</file>

<file path=xl/worksheets/sheet98.xml><?xml version="1.0" encoding="utf-8"?>
<worksheet xmlns="http://schemas.openxmlformats.org/spreadsheetml/2006/main" xmlns:r="http://schemas.openxmlformats.org/officeDocument/2006/relationships">
  <dimension ref="A1:L96"/>
  <sheetViews>
    <sheetView showGridLines="0" workbookViewId="0"/>
  </sheetViews>
  <sheetFormatPr defaultRowHeight="12.75"/>
  <cols>
    <col min="1" max="1" width="21.7109375" style="812" customWidth="1"/>
    <col min="2" max="2" width="9.42578125" style="812" customWidth="1"/>
    <col min="3" max="3" width="9.28515625" style="812" customWidth="1"/>
    <col min="4" max="4" width="9.7109375" style="812" customWidth="1"/>
    <col min="5" max="5" width="9.42578125" style="812" customWidth="1"/>
    <col min="6" max="6" width="9.28515625" style="812" customWidth="1"/>
    <col min="7" max="7" width="8.7109375" style="812" customWidth="1"/>
    <col min="8" max="8" width="9.28515625" style="812" customWidth="1"/>
    <col min="9" max="9" width="4.85546875" style="812" customWidth="1"/>
    <col min="10" max="12" width="7.7109375" style="812" customWidth="1"/>
    <col min="13" max="256" width="9.140625" style="812"/>
    <col min="257" max="257" width="21.7109375" style="812" customWidth="1"/>
    <col min="258" max="258" width="9.42578125" style="812" customWidth="1"/>
    <col min="259" max="259" width="9.28515625" style="812" customWidth="1"/>
    <col min="260" max="260" width="9.7109375" style="812" customWidth="1"/>
    <col min="261" max="261" width="9.42578125" style="812" customWidth="1"/>
    <col min="262" max="262" width="9.28515625" style="812" customWidth="1"/>
    <col min="263" max="263" width="8.7109375" style="812" customWidth="1"/>
    <col min="264" max="264" width="9.28515625" style="812" customWidth="1"/>
    <col min="265" max="265" width="4.85546875" style="812" customWidth="1"/>
    <col min="266" max="268" width="7.7109375" style="812" customWidth="1"/>
    <col min="269" max="512" width="9.140625" style="812"/>
    <col min="513" max="513" width="21.7109375" style="812" customWidth="1"/>
    <col min="514" max="514" width="9.42578125" style="812" customWidth="1"/>
    <col min="515" max="515" width="9.28515625" style="812" customWidth="1"/>
    <col min="516" max="516" width="9.7109375" style="812" customWidth="1"/>
    <col min="517" max="517" width="9.42578125" style="812" customWidth="1"/>
    <col min="518" max="518" width="9.28515625" style="812" customWidth="1"/>
    <col min="519" max="519" width="8.7109375" style="812" customWidth="1"/>
    <col min="520" max="520" width="9.28515625" style="812" customWidth="1"/>
    <col min="521" max="521" width="4.85546875" style="812" customWidth="1"/>
    <col min="522" max="524" width="7.7109375" style="812" customWidth="1"/>
    <col min="525" max="768" width="9.140625" style="812"/>
    <col min="769" max="769" width="21.7109375" style="812" customWidth="1"/>
    <col min="770" max="770" width="9.42578125" style="812" customWidth="1"/>
    <col min="771" max="771" width="9.28515625" style="812" customWidth="1"/>
    <col min="772" max="772" width="9.7109375" style="812" customWidth="1"/>
    <col min="773" max="773" width="9.42578125" style="812" customWidth="1"/>
    <col min="774" max="774" width="9.28515625" style="812" customWidth="1"/>
    <col min="775" max="775" width="8.7109375" style="812" customWidth="1"/>
    <col min="776" max="776" width="9.28515625" style="812" customWidth="1"/>
    <col min="777" max="777" width="4.85546875" style="812" customWidth="1"/>
    <col min="778" max="780" width="7.7109375" style="812" customWidth="1"/>
    <col min="781" max="1024" width="9.140625" style="812"/>
    <col min="1025" max="1025" width="21.7109375" style="812" customWidth="1"/>
    <col min="1026" max="1026" width="9.42578125" style="812" customWidth="1"/>
    <col min="1027" max="1027" width="9.28515625" style="812" customWidth="1"/>
    <col min="1028" max="1028" width="9.7109375" style="812" customWidth="1"/>
    <col min="1029" max="1029" width="9.42578125" style="812" customWidth="1"/>
    <col min="1030" max="1030" width="9.28515625" style="812" customWidth="1"/>
    <col min="1031" max="1031" width="8.7109375" style="812" customWidth="1"/>
    <col min="1032" max="1032" width="9.28515625" style="812" customWidth="1"/>
    <col min="1033" max="1033" width="4.85546875" style="812" customWidth="1"/>
    <col min="1034" max="1036" width="7.7109375" style="812" customWidth="1"/>
    <col min="1037" max="1280" width="9.140625" style="812"/>
    <col min="1281" max="1281" width="21.7109375" style="812" customWidth="1"/>
    <col min="1282" max="1282" width="9.42578125" style="812" customWidth="1"/>
    <col min="1283" max="1283" width="9.28515625" style="812" customWidth="1"/>
    <col min="1284" max="1284" width="9.7109375" style="812" customWidth="1"/>
    <col min="1285" max="1285" width="9.42578125" style="812" customWidth="1"/>
    <col min="1286" max="1286" width="9.28515625" style="812" customWidth="1"/>
    <col min="1287" max="1287" width="8.7109375" style="812" customWidth="1"/>
    <col min="1288" max="1288" width="9.28515625" style="812" customWidth="1"/>
    <col min="1289" max="1289" width="4.85546875" style="812" customWidth="1"/>
    <col min="1290" max="1292" width="7.7109375" style="812" customWidth="1"/>
    <col min="1293" max="1536" width="9.140625" style="812"/>
    <col min="1537" max="1537" width="21.7109375" style="812" customWidth="1"/>
    <col min="1538" max="1538" width="9.42578125" style="812" customWidth="1"/>
    <col min="1539" max="1539" width="9.28515625" style="812" customWidth="1"/>
    <col min="1540" max="1540" width="9.7109375" style="812" customWidth="1"/>
    <col min="1541" max="1541" width="9.42578125" style="812" customWidth="1"/>
    <col min="1542" max="1542" width="9.28515625" style="812" customWidth="1"/>
    <col min="1543" max="1543" width="8.7109375" style="812" customWidth="1"/>
    <col min="1544" max="1544" width="9.28515625" style="812" customWidth="1"/>
    <col min="1545" max="1545" width="4.85546875" style="812" customWidth="1"/>
    <col min="1546" max="1548" width="7.7109375" style="812" customWidth="1"/>
    <col min="1549" max="1792" width="9.140625" style="812"/>
    <col min="1793" max="1793" width="21.7109375" style="812" customWidth="1"/>
    <col min="1794" max="1794" width="9.42578125" style="812" customWidth="1"/>
    <col min="1795" max="1795" width="9.28515625" style="812" customWidth="1"/>
    <col min="1796" max="1796" width="9.7109375" style="812" customWidth="1"/>
    <col min="1797" max="1797" width="9.42578125" style="812" customWidth="1"/>
    <col min="1798" max="1798" width="9.28515625" style="812" customWidth="1"/>
    <col min="1799" max="1799" width="8.7109375" style="812" customWidth="1"/>
    <col min="1800" max="1800" width="9.28515625" style="812" customWidth="1"/>
    <col min="1801" max="1801" width="4.85546875" style="812" customWidth="1"/>
    <col min="1802" max="1804" width="7.7109375" style="812" customWidth="1"/>
    <col min="1805" max="2048" width="9.140625" style="812"/>
    <col min="2049" max="2049" width="21.7109375" style="812" customWidth="1"/>
    <col min="2050" max="2050" width="9.42578125" style="812" customWidth="1"/>
    <col min="2051" max="2051" width="9.28515625" style="812" customWidth="1"/>
    <col min="2052" max="2052" width="9.7109375" style="812" customWidth="1"/>
    <col min="2053" max="2053" width="9.42578125" style="812" customWidth="1"/>
    <col min="2054" max="2054" width="9.28515625" style="812" customWidth="1"/>
    <col min="2055" max="2055" width="8.7109375" style="812" customWidth="1"/>
    <col min="2056" max="2056" width="9.28515625" style="812" customWidth="1"/>
    <col min="2057" max="2057" width="4.85546875" style="812" customWidth="1"/>
    <col min="2058" max="2060" width="7.7109375" style="812" customWidth="1"/>
    <col min="2061" max="2304" width="9.140625" style="812"/>
    <col min="2305" max="2305" width="21.7109375" style="812" customWidth="1"/>
    <col min="2306" max="2306" width="9.42578125" style="812" customWidth="1"/>
    <col min="2307" max="2307" width="9.28515625" style="812" customWidth="1"/>
    <col min="2308" max="2308" width="9.7109375" style="812" customWidth="1"/>
    <col min="2309" max="2309" width="9.42578125" style="812" customWidth="1"/>
    <col min="2310" max="2310" width="9.28515625" style="812" customWidth="1"/>
    <col min="2311" max="2311" width="8.7109375" style="812" customWidth="1"/>
    <col min="2312" max="2312" width="9.28515625" style="812" customWidth="1"/>
    <col min="2313" max="2313" width="4.85546875" style="812" customWidth="1"/>
    <col min="2314" max="2316" width="7.7109375" style="812" customWidth="1"/>
    <col min="2317" max="2560" width="9.140625" style="812"/>
    <col min="2561" max="2561" width="21.7109375" style="812" customWidth="1"/>
    <col min="2562" max="2562" width="9.42578125" style="812" customWidth="1"/>
    <col min="2563" max="2563" width="9.28515625" style="812" customWidth="1"/>
    <col min="2564" max="2564" width="9.7109375" style="812" customWidth="1"/>
    <col min="2565" max="2565" width="9.42578125" style="812" customWidth="1"/>
    <col min="2566" max="2566" width="9.28515625" style="812" customWidth="1"/>
    <col min="2567" max="2567" width="8.7109375" style="812" customWidth="1"/>
    <col min="2568" max="2568" width="9.28515625" style="812" customWidth="1"/>
    <col min="2569" max="2569" width="4.85546875" style="812" customWidth="1"/>
    <col min="2570" max="2572" width="7.7109375" style="812" customWidth="1"/>
    <col min="2573" max="2816" width="9.140625" style="812"/>
    <col min="2817" max="2817" width="21.7109375" style="812" customWidth="1"/>
    <col min="2818" max="2818" width="9.42578125" style="812" customWidth="1"/>
    <col min="2819" max="2819" width="9.28515625" style="812" customWidth="1"/>
    <col min="2820" max="2820" width="9.7109375" style="812" customWidth="1"/>
    <col min="2821" max="2821" width="9.42578125" style="812" customWidth="1"/>
    <col min="2822" max="2822" width="9.28515625" style="812" customWidth="1"/>
    <col min="2823" max="2823" width="8.7109375" style="812" customWidth="1"/>
    <col min="2824" max="2824" width="9.28515625" style="812" customWidth="1"/>
    <col min="2825" max="2825" width="4.85546875" style="812" customWidth="1"/>
    <col min="2826" max="2828" width="7.7109375" style="812" customWidth="1"/>
    <col min="2829" max="3072" width="9.140625" style="812"/>
    <col min="3073" max="3073" width="21.7109375" style="812" customWidth="1"/>
    <col min="3074" max="3074" width="9.42578125" style="812" customWidth="1"/>
    <col min="3075" max="3075" width="9.28515625" style="812" customWidth="1"/>
    <col min="3076" max="3076" width="9.7109375" style="812" customWidth="1"/>
    <col min="3077" max="3077" width="9.42578125" style="812" customWidth="1"/>
    <col min="3078" max="3078" width="9.28515625" style="812" customWidth="1"/>
    <col min="3079" max="3079" width="8.7109375" style="812" customWidth="1"/>
    <col min="3080" max="3080" width="9.28515625" style="812" customWidth="1"/>
    <col min="3081" max="3081" width="4.85546875" style="812" customWidth="1"/>
    <col min="3082" max="3084" width="7.7109375" style="812" customWidth="1"/>
    <col min="3085" max="3328" width="9.140625" style="812"/>
    <col min="3329" max="3329" width="21.7109375" style="812" customWidth="1"/>
    <col min="3330" max="3330" width="9.42578125" style="812" customWidth="1"/>
    <col min="3331" max="3331" width="9.28515625" style="812" customWidth="1"/>
    <col min="3332" max="3332" width="9.7109375" style="812" customWidth="1"/>
    <col min="3333" max="3333" width="9.42578125" style="812" customWidth="1"/>
    <col min="3334" max="3334" width="9.28515625" style="812" customWidth="1"/>
    <col min="3335" max="3335" width="8.7109375" style="812" customWidth="1"/>
    <col min="3336" max="3336" width="9.28515625" style="812" customWidth="1"/>
    <col min="3337" max="3337" width="4.85546875" style="812" customWidth="1"/>
    <col min="3338" max="3340" width="7.7109375" style="812" customWidth="1"/>
    <col min="3341" max="3584" width="9.140625" style="812"/>
    <col min="3585" max="3585" width="21.7109375" style="812" customWidth="1"/>
    <col min="3586" max="3586" width="9.42578125" style="812" customWidth="1"/>
    <col min="3587" max="3587" width="9.28515625" style="812" customWidth="1"/>
    <col min="3588" max="3588" width="9.7109375" style="812" customWidth="1"/>
    <col min="3589" max="3589" width="9.42578125" style="812" customWidth="1"/>
    <col min="3590" max="3590" width="9.28515625" style="812" customWidth="1"/>
    <col min="3591" max="3591" width="8.7109375" style="812" customWidth="1"/>
    <col min="3592" max="3592" width="9.28515625" style="812" customWidth="1"/>
    <col min="3593" max="3593" width="4.85546875" style="812" customWidth="1"/>
    <col min="3594" max="3596" width="7.7109375" style="812" customWidth="1"/>
    <col min="3597" max="3840" width="9.140625" style="812"/>
    <col min="3841" max="3841" width="21.7109375" style="812" customWidth="1"/>
    <col min="3842" max="3842" width="9.42578125" style="812" customWidth="1"/>
    <col min="3843" max="3843" width="9.28515625" style="812" customWidth="1"/>
    <col min="3844" max="3844" width="9.7109375" style="812" customWidth="1"/>
    <col min="3845" max="3845" width="9.42578125" style="812" customWidth="1"/>
    <col min="3846" max="3846" width="9.28515625" style="812" customWidth="1"/>
    <col min="3847" max="3847" width="8.7109375" style="812" customWidth="1"/>
    <col min="3848" max="3848" width="9.28515625" style="812" customWidth="1"/>
    <col min="3849" max="3849" width="4.85546875" style="812" customWidth="1"/>
    <col min="3850" max="3852" width="7.7109375" style="812" customWidth="1"/>
    <col min="3853" max="4096" width="9.140625" style="812"/>
    <col min="4097" max="4097" width="21.7109375" style="812" customWidth="1"/>
    <col min="4098" max="4098" width="9.42578125" style="812" customWidth="1"/>
    <col min="4099" max="4099" width="9.28515625" style="812" customWidth="1"/>
    <col min="4100" max="4100" width="9.7109375" style="812" customWidth="1"/>
    <col min="4101" max="4101" width="9.42578125" style="812" customWidth="1"/>
    <col min="4102" max="4102" width="9.28515625" style="812" customWidth="1"/>
    <col min="4103" max="4103" width="8.7109375" style="812" customWidth="1"/>
    <col min="4104" max="4104" width="9.28515625" style="812" customWidth="1"/>
    <col min="4105" max="4105" width="4.85546875" style="812" customWidth="1"/>
    <col min="4106" max="4108" width="7.7109375" style="812" customWidth="1"/>
    <col min="4109" max="4352" width="9.140625" style="812"/>
    <col min="4353" max="4353" width="21.7109375" style="812" customWidth="1"/>
    <col min="4354" max="4354" width="9.42578125" style="812" customWidth="1"/>
    <col min="4355" max="4355" width="9.28515625" style="812" customWidth="1"/>
    <col min="4356" max="4356" width="9.7109375" style="812" customWidth="1"/>
    <col min="4357" max="4357" width="9.42578125" style="812" customWidth="1"/>
    <col min="4358" max="4358" width="9.28515625" style="812" customWidth="1"/>
    <col min="4359" max="4359" width="8.7109375" style="812" customWidth="1"/>
    <col min="4360" max="4360" width="9.28515625" style="812" customWidth="1"/>
    <col min="4361" max="4361" width="4.85546875" style="812" customWidth="1"/>
    <col min="4362" max="4364" width="7.7109375" style="812" customWidth="1"/>
    <col min="4365" max="4608" width="9.140625" style="812"/>
    <col min="4609" max="4609" width="21.7109375" style="812" customWidth="1"/>
    <col min="4610" max="4610" width="9.42578125" style="812" customWidth="1"/>
    <col min="4611" max="4611" width="9.28515625" style="812" customWidth="1"/>
    <col min="4612" max="4612" width="9.7109375" style="812" customWidth="1"/>
    <col min="4613" max="4613" width="9.42578125" style="812" customWidth="1"/>
    <col min="4614" max="4614" width="9.28515625" style="812" customWidth="1"/>
    <col min="4615" max="4615" width="8.7109375" style="812" customWidth="1"/>
    <col min="4616" max="4616" width="9.28515625" style="812" customWidth="1"/>
    <col min="4617" max="4617" width="4.85546875" style="812" customWidth="1"/>
    <col min="4618" max="4620" width="7.7109375" style="812" customWidth="1"/>
    <col min="4621" max="4864" width="9.140625" style="812"/>
    <col min="4865" max="4865" width="21.7109375" style="812" customWidth="1"/>
    <col min="4866" max="4866" width="9.42578125" style="812" customWidth="1"/>
    <col min="4867" max="4867" width="9.28515625" style="812" customWidth="1"/>
    <col min="4868" max="4868" width="9.7109375" style="812" customWidth="1"/>
    <col min="4869" max="4869" width="9.42578125" style="812" customWidth="1"/>
    <col min="4870" max="4870" width="9.28515625" style="812" customWidth="1"/>
    <col min="4871" max="4871" width="8.7109375" style="812" customWidth="1"/>
    <col min="4872" max="4872" width="9.28515625" style="812" customWidth="1"/>
    <col min="4873" max="4873" width="4.85546875" style="812" customWidth="1"/>
    <col min="4874" max="4876" width="7.7109375" style="812" customWidth="1"/>
    <col min="4877" max="5120" width="9.140625" style="812"/>
    <col min="5121" max="5121" width="21.7109375" style="812" customWidth="1"/>
    <col min="5122" max="5122" width="9.42578125" style="812" customWidth="1"/>
    <col min="5123" max="5123" width="9.28515625" style="812" customWidth="1"/>
    <col min="5124" max="5124" width="9.7109375" style="812" customWidth="1"/>
    <col min="5125" max="5125" width="9.42578125" style="812" customWidth="1"/>
    <col min="5126" max="5126" width="9.28515625" style="812" customWidth="1"/>
    <col min="5127" max="5127" width="8.7109375" style="812" customWidth="1"/>
    <col min="5128" max="5128" width="9.28515625" style="812" customWidth="1"/>
    <col min="5129" max="5129" width="4.85546875" style="812" customWidth="1"/>
    <col min="5130" max="5132" width="7.7109375" style="812" customWidth="1"/>
    <col min="5133" max="5376" width="9.140625" style="812"/>
    <col min="5377" max="5377" width="21.7109375" style="812" customWidth="1"/>
    <col min="5378" max="5378" width="9.42578125" style="812" customWidth="1"/>
    <col min="5379" max="5379" width="9.28515625" style="812" customWidth="1"/>
    <col min="5380" max="5380" width="9.7109375" style="812" customWidth="1"/>
    <col min="5381" max="5381" width="9.42578125" style="812" customWidth="1"/>
    <col min="5382" max="5382" width="9.28515625" style="812" customWidth="1"/>
    <col min="5383" max="5383" width="8.7109375" style="812" customWidth="1"/>
    <col min="5384" max="5384" width="9.28515625" style="812" customWidth="1"/>
    <col min="5385" max="5385" width="4.85546875" style="812" customWidth="1"/>
    <col min="5386" max="5388" width="7.7109375" style="812" customWidth="1"/>
    <col min="5389" max="5632" width="9.140625" style="812"/>
    <col min="5633" max="5633" width="21.7109375" style="812" customWidth="1"/>
    <col min="5634" max="5634" width="9.42578125" style="812" customWidth="1"/>
    <col min="5635" max="5635" width="9.28515625" style="812" customWidth="1"/>
    <col min="5636" max="5636" width="9.7109375" style="812" customWidth="1"/>
    <col min="5637" max="5637" width="9.42578125" style="812" customWidth="1"/>
    <col min="5638" max="5638" width="9.28515625" style="812" customWidth="1"/>
    <col min="5639" max="5639" width="8.7109375" style="812" customWidth="1"/>
    <col min="5640" max="5640" width="9.28515625" style="812" customWidth="1"/>
    <col min="5641" max="5641" width="4.85546875" style="812" customWidth="1"/>
    <col min="5642" max="5644" width="7.7109375" style="812" customWidth="1"/>
    <col min="5645" max="5888" width="9.140625" style="812"/>
    <col min="5889" max="5889" width="21.7109375" style="812" customWidth="1"/>
    <col min="5890" max="5890" width="9.42578125" style="812" customWidth="1"/>
    <col min="5891" max="5891" width="9.28515625" style="812" customWidth="1"/>
    <col min="5892" max="5892" width="9.7109375" style="812" customWidth="1"/>
    <col min="5893" max="5893" width="9.42578125" style="812" customWidth="1"/>
    <col min="5894" max="5894" width="9.28515625" style="812" customWidth="1"/>
    <col min="5895" max="5895" width="8.7109375" style="812" customWidth="1"/>
    <col min="5896" max="5896" width="9.28515625" style="812" customWidth="1"/>
    <col min="5897" max="5897" width="4.85546875" style="812" customWidth="1"/>
    <col min="5898" max="5900" width="7.7109375" style="812" customWidth="1"/>
    <col min="5901" max="6144" width="9.140625" style="812"/>
    <col min="6145" max="6145" width="21.7109375" style="812" customWidth="1"/>
    <col min="6146" max="6146" width="9.42578125" style="812" customWidth="1"/>
    <col min="6147" max="6147" width="9.28515625" style="812" customWidth="1"/>
    <col min="6148" max="6148" width="9.7109375" style="812" customWidth="1"/>
    <col min="6149" max="6149" width="9.42578125" style="812" customWidth="1"/>
    <col min="6150" max="6150" width="9.28515625" style="812" customWidth="1"/>
    <col min="6151" max="6151" width="8.7109375" style="812" customWidth="1"/>
    <col min="6152" max="6152" width="9.28515625" style="812" customWidth="1"/>
    <col min="6153" max="6153" width="4.85546875" style="812" customWidth="1"/>
    <col min="6154" max="6156" width="7.7109375" style="812" customWidth="1"/>
    <col min="6157" max="6400" width="9.140625" style="812"/>
    <col min="6401" max="6401" width="21.7109375" style="812" customWidth="1"/>
    <col min="6402" max="6402" width="9.42578125" style="812" customWidth="1"/>
    <col min="6403" max="6403" width="9.28515625" style="812" customWidth="1"/>
    <col min="6404" max="6404" width="9.7109375" style="812" customWidth="1"/>
    <col min="6405" max="6405" width="9.42578125" style="812" customWidth="1"/>
    <col min="6406" max="6406" width="9.28515625" style="812" customWidth="1"/>
    <col min="6407" max="6407" width="8.7109375" style="812" customWidth="1"/>
    <col min="6408" max="6408" width="9.28515625" style="812" customWidth="1"/>
    <col min="6409" max="6409" width="4.85546875" style="812" customWidth="1"/>
    <col min="6410" max="6412" width="7.7109375" style="812" customWidth="1"/>
    <col min="6413" max="6656" width="9.140625" style="812"/>
    <col min="6657" max="6657" width="21.7109375" style="812" customWidth="1"/>
    <col min="6658" max="6658" width="9.42578125" style="812" customWidth="1"/>
    <col min="6659" max="6659" width="9.28515625" style="812" customWidth="1"/>
    <col min="6660" max="6660" width="9.7109375" style="812" customWidth="1"/>
    <col min="6661" max="6661" width="9.42578125" style="812" customWidth="1"/>
    <col min="6662" max="6662" width="9.28515625" style="812" customWidth="1"/>
    <col min="6663" max="6663" width="8.7109375" style="812" customWidth="1"/>
    <col min="6664" max="6664" width="9.28515625" style="812" customWidth="1"/>
    <col min="6665" max="6665" width="4.85546875" style="812" customWidth="1"/>
    <col min="6666" max="6668" width="7.7109375" style="812" customWidth="1"/>
    <col min="6669" max="6912" width="9.140625" style="812"/>
    <col min="6913" max="6913" width="21.7109375" style="812" customWidth="1"/>
    <col min="6914" max="6914" width="9.42578125" style="812" customWidth="1"/>
    <col min="6915" max="6915" width="9.28515625" style="812" customWidth="1"/>
    <col min="6916" max="6916" width="9.7109375" style="812" customWidth="1"/>
    <col min="6917" max="6917" width="9.42578125" style="812" customWidth="1"/>
    <col min="6918" max="6918" width="9.28515625" style="812" customWidth="1"/>
    <col min="6919" max="6919" width="8.7109375" style="812" customWidth="1"/>
    <col min="6920" max="6920" width="9.28515625" style="812" customWidth="1"/>
    <col min="6921" max="6921" width="4.85546875" style="812" customWidth="1"/>
    <col min="6922" max="6924" width="7.7109375" style="812" customWidth="1"/>
    <col min="6925" max="7168" width="9.140625" style="812"/>
    <col min="7169" max="7169" width="21.7109375" style="812" customWidth="1"/>
    <col min="7170" max="7170" width="9.42578125" style="812" customWidth="1"/>
    <col min="7171" max="7171" width="9.28515625" style="812" customWidth="1"/>
    <col min="7172" max="7172" width="9.7109375" style="812" customWidth="1"/>
    <col min="7173" max="7173" width="9.42578125" style="812" customWidth="1"/>
    <col min="7174" max="7174" width="9.28515625" style="812" customWidth="1"/>
    <col min="7175" max="7175" width="8.7109375" style="812" customWidth="1"/>
    <col min="7176" max="7176" width="9.28515625" style="812" customWidth="1"/>
    <col min="7177" max="7177" width="4.85546875" style="812" customWidth="1"/>
    <col min="7178" max="7180" width="7.7109375" style="812" customWidth="1"/>
    <col min="7181" max="7424" width="9.140625" style="812"/>
    <col min="7425" max="7425" width="21.7109375" style="812" customWidth="1"/>
    <col min="7426" max="7426" width="9.42578125" style="812" customWidth="1"/>
    <col min="7427" max="7427" width="9.28515625" style="812" customWidth="1"/>
    <col min="7428" max="7428" width="9.7109375" style="812" customWidth="1"/>
    <col min="7429" max="7429" width="9.42578125" style="812" customWidth="1"/>
    <col min="7430" max="7430" width="9.28515625" style="812" customWidth="1"/>
    <col min="7431" max="7431" width="8.7109375" style="812" customWidth="1"/>
    <col min="7432" max="7432" width="9.28515625" style="812" customWidth="1"/>
    <col min="7433" max="7433" width="4.85546875" style="812" customWidth="1"/>
    <col min="7434" max="7436" width="7.7109375" style="812" customWidth="1"/>
    <col min="7437" max="7680" width="9.140625" style="812"/>
    <col min="7681" max="7681" width="21.7109375" style="812" customWidth="1"/>
    <col min="7682" max="7682" width="9.42578125" style="812" customWidth="1"/>
    <col min="7683" max="7683" width="9.28515625" style="812" customWidth="1"/>
    <col min="7684" max="7684" width="9.7109375" style="812" customWidth="1"/>
    <col min="7685" max="7685" width="9.42578125" style="812" customWidth="1"/>
    <col min="7686" max="7686" width="9.28515625" style="812" customWidth="1"/>
    <col min="7687" max="7687" width="8.7109375" style="812" customWidth="1"/>
    <col min="7688" max="7688" width="9.28515625" style="812" customWidth="1"/>
    <col min="7689" max="7689" width="4.85546875" style="812" customWidth="1"/>
    <col min="7690" max="7692" width="7.7109375" style="812" customWidth="1"/>
    <col min="7693" max="7936" width="9.140625" style="812"/>
    <col min="7937" max="7937" width="21.7109375" style="812" customWidth="1"/>
    <col min="7938" max="7938" width="9.42578125" style="812" customWidth="1"/>
    <col min="7939" max="7939" width="9.28515625" style="812" customWidth="1"/>
    <col min="7940" max="7940" width="9.7109375" style="812" customWidth="1"/>
    <col min="7941" max="7941" width="9.42578125" style="812" customWidth="1"/>
    <col min="7942" max="7942" width="9.28515625" style="812" customWidth="1"/>
    <col min="7943" max="7943" width="8.7109375" style="812" customWidth="1"/>
    <col min="7944" max="7944" width="9.28515625" style="812" customWidth="1"/>
    <col min="7945" max="7945" width="4.85546875" style="812" customWidth="1"/>
    <col min="7946" max="7948" width="7.7109375" style="812" customWidth="1"/>
    <col min="7949" max="8192" width="9.140625" style="812"/>
    <col min="8193" max="8193" width="21.7109375" style="812" customWidth="1"/>
    <col min="8194" max="8194" width="9.42578125" style="812" customWidth="1"/>
    <col min="8195" max="8195" width="9.28515625" style="812" customWidth="1"/>
    <col min="8196" max="8196" width="9.7109375" style="812" customWidth="1"/>
    <col min="8197" max="8197" width="9.42578125" style="812" customWidth="1"/>
    <col min="8198" max="8198" width="9.28515625" style="812" customWidth="1"/>
    <col min="8199" max="8199" width="8.7109375" style="812" customWidth="1"/>
    <col min="8200" max="8200" width="9.28515625" style="812" customWidth="1"/>
    <col min="8201" max="8201" width="4.85546875" style="812" customWidth="1"/>
    <col min="8202" max="8204" width="7.7109375" style="812" customWidth="1"/>
    <col min="8205" max="8448" width="9.140625" style="812"/>
    <col min="8449" max="8449" width="21.7109375" style="812" customWidth="1"/>
    <col min="8450" max="8450" width="9.42578125" style="812" customWidth="1"/>
    <col min="8451" max="8451" width="9.28515625" style="812" customWidth="1"/>
    <col min="8452" max="8452" width="9.7109375" style="812" customWidth="1"/>
    <col min="8453" max="8453" width="9.42578125" style="812" customWidth="1"/>
    <col min="8454" max="8454" width="9.28515625" style="812" customWidth="1"/>
    <col min="8455" max="8455" width="8.7109375" style="812" customWidth="1"/>
    <col min="8456" max="8456" width="9.28515625" style="812" customWidth="1"/>
    <col min="8457" max="8457" width="4.85546875" style="812" customWidth="1"/>
    <col min="8458" max="8460" width="7.7109375" style="812" customWidth="1"/>
    <col min="8461" max="8704" width="9.140625" style="812"/>
    <col min="8705" max="8705" width="21.7109375" style="812" customWidth="1"/>
    <col min="8706" max="8706" width="9.42578125" style="812" customWidth="1"/>
    <col min="8707" max="8707" width="9.28515625" style="812" customWidth="1"/>
    <col min="8708" max="8708" width="9.7109375" style="812" customWidth="1"/>
    <col min="8709" max="8709" width="9.42578125" style="812" customWidth="1"/>
    <col min="8710" max="8710" width="9.28515625" style="812" customWidth="1"/>
    <col min="8711" max="8711" width="8.7109375" style="812" customWidth="1"/>
    <col min="8712" max="8712" width="9.28515625" style="812" customWidth="1"/>
    <col min="8713" max="8713" width="4.85546875" style="812" customWidth="1"/>
    <col min="8714" max="8716" width="7.7109375" style="812" customWidth="1"/>
    <col min="8717" max="8960" width="9.140625" style="812"/>
    <col min="8961" max="8961" width="21.7109375" style="812" customWidth="1"/>
    <col min="8962" max="8962" width="9.42578125" style="812" customWidth="1"/>
    <col min="8963" max="8963" width="9.28515625" style="812" customWidth="1"/>
    <col min="8964" max="8964" width="9.7109375" style="812" customWidth="1"/>
    <col min="8965" max="8965" width="9.42578125" style="812" customWidth="1"/>
    <col min="8966" max="8966" width="9.28515625" style="812" customWidth="1"/>
    <col min="8967" max="8967" width="8.7109375" style="812" customWidth="1"/>
    <col min="8968" max="8968" width="9.28515625" style="812" customWidth="1"/>
    <col min="8969" max="8969" width="4.85546875" style="812" customWidth="1"/>
    <col min="8970" max="8972" width="7.7109375" style="812" customWidth="1"/>
    <col min="8973" max="9216" width="9.140625" style="812"/>
    <col min="9217" max="9217" width="21.7109375" style="812" customWidth="1"/>
    <col min="9218" max="9218" width="9.42578125" style="812" customWidth="1"/>
    <col min="9219" max="9219" width="9.28515625" style="812" customWidth="1"/>
    <col min="9220" max="9220" width="9.7109375" style="812" customWidth="1"/>
    <col min="9221" max="9221" width="9.42578125" style="812" customWidth="1"/>
    <col min="9222" max="9222" width="9.28515625" style="812" customWidth="1"/>
    <col min="9223" max="9223" width="8.7109375" style="812" customWidth="1"/>
    <col min="9224" max="9224" width="9.28515625" style="812" customWidth="1"/>
    <col min="9225" max="9225" width="4.85546875" style="812" customWidth="1"/>
    <col min="9226" max="9228" width="7.7109375" style="812" customWidth="1"/>
    <col min="9229" max="9472" width="9.140625" style="812"/>
    <col min="9473" max="9473" width="21.7109375" style="812" customWidth="1"/>
    <col min="9474" max="9474" width="9.42578125" style="812" customWidth="1"/>
    <col min="9475" max="9475" width="9.28515625" style="812" customWidth="1"/>
    <col min="9476" max="9476" width="9.7109375" style="812" customWidth="1"/>
    <col min="9477" max="9477" width="9.42578125" style="812" customWidth="1"/>
    <col min="9478" max="9478" width="9.28515625" style="812" customWidth="1"/>
    <col min="9479" max="9479" width="8.7109375" style="812" customWidth="1"/>
    <col min="9480" max="9480" width="9.28515625" style="812" customWidth="1"/>
    <col min="9481" max="9481" width="4.85546875" style="812" customWidth="1"/>
    <col min="9482" max="9484" width="7.7109375" style="812" customWidth="1"/>
    <col min="9485" max="9728" width="9.140625" style="812"/>
    <col min="9729" max="9729" width="21.7109375" style="812" customWidth="1"/>
    <col min="9730" max="9730" width="9.42578125" style="812" customWidth="1"/>
    <col min="9731" max="9731" width="9.28515625" style="812" customWidth="1"/>
    <col min="9732" max="9732" width="9.7109375" style="812" customWidth="1"/>
    <col min="9733" max="9733" width="9.42578125" style="812" customWidth="1"/>
    <col min="9734" max="9734" width="9.28515625" style="812" customWidth="1"/>
    <col min="9735" max="9735" width="8.7109375" style="812" customWidth="1"/>
    <col min="9736" max="9736" width="9.28515625" style="812" customWidth="1"/>
    <col min="9737" max="9737" width="4.85546875" style="812" customWidth="1"/>
    <col min="9738" max="9740" width="7.7109375" style="812" customWidth="1"/>
    <col min="9741" max="9984" width="9.140625" style="812"/>
    <col min="9985" max="9985" width="21.7109375" style="812" customWidth="1"/>
    <col min="9986" max="9986" width="9.42578125" style="812" customWidth="1"/>
    <col min="9987" max="9987" width="9.28515625" style="812" customWidth="1"/>
    <col min="9988" max="9988" width="9.7109375" style="812" customWidth="1"/>
    <col min="9989" max="9989" width="9.42578125" style="812" customWidth="1"/>
    <col min="9990" max="9990" width="9.28515625" style="812" customWidth="1"/>
    <col min="9991" max="9991" width="8.7109375" style="812" customWidth="1"/>
    <col min="9992" max="9992" width="9.28515625" style="812" customWidth="1"/>
    <col min="9993" max="9993" width="4.85546875" style="812" customWidth="1"/>
    <col min="9994" max="9996" width="7.7109375" style="812" customWidth="1"/>
    <col min="9997" max="10240" width="9.140625" style="812"/>
    <col min="10241" max="10241" width="21.7109375" style="812" customWidth="1"/>
    <col min="10242" max="10242" width="9.42578125" style="812" customWidth="1"/>
    <col min="10243" max="10243" width="9.28515625" style="812" customWidth="1"/>
    <col min="10244" max="10244" width="9.7109375" style="812" customWidth="1"/>
    <col min="10245" max="10245" width="9.42578125" style="812" customWidth="1"/>
    <col min="10246" max="10246" width="9.28515625" style="812" customWidth="1"/>
    <col min="10247" max="10247" width="8.7109375" style="812" customWidth="1"/>
    <col min="10248" max="10248" width="9.28515625" style="812" customWidth="1"/>
    <col min="10249" max="10249" width="4.85546875" style="812" customWidth="1"/>
    <col min="10250" max="10252" width="7.7109375" style="812" customWidth="1"/>
    <col min="10253" max="10496" width="9.140625" style="812"/>
    <col min="10497" max="10497" width="21.7109375" style="812" customWidth="1"/>
    <col min="10498" max="10498" width="9.42578125" style="812" customWidth="1"/>
    <col min="10499" max="10499" width="9.28515625" style="812" customWidth="1"/>
    <col min="10500" max="10500" width="9.7109375" style="812" customWidth="1"/>
    <col min="10501" max="10501" width="9.42578125" style="812" customWidth="1"/>
    <col min="10502" max="10502" width="9.28515625" style="812" customWidth="1"/>
    <col min="10503" max="10503" width="8.7109375" style="812" customWidth="1"/>
    <col min="10504" max="10504" width="9.28515625" style="812" customWidth="1"/>
    <col min="10505" max="10505" width="4.85546875" style="812" customWidth="1"/>
    <col min="10506" max="10508" width="7.7109375" style="812" customWidth="1"/>
    <col min="10509" max="10752" width="9.140625" style="812"/>
    <col min="10753" max="10753" width="21.7109375" style="812" customWidth="1"/>
    <col min="10754" max="10754" width="9.42578125" style="812" customWidth="1"/>
    <col min="10755" max="10755" width="9.28515625" style="812" customWidth="1"/>
    <col min="10756" max="10756" width="9.7109375" style="812" customWidth="1"/>
    <col min="10757" max="10757" width="9.42578125" style="812" customWidth="1"/>
    <col min="10758" max="10758" width="9.28515625" style="812" customWidth="1"/>
    <col min="10759" max="10759" width="8.7109375" style="812" customWidth="1"/>
    <col min="10760" max="10760" width="9.28515625" style="812" customWidth="1"/>
    <col min="10761" max="10761" width="4.85546875" style="812" customWidth="1"/>
    <col min="10762" max="10764" width="7.7109375" style="812" customWidth="1"/>
    <col min="10765" max="11008" width="9.140625" style="812"/>
    <col min="11009" max="11009" width="21.7109375" style="812" customWidth="1"/>
    <col min="11010" max="11010" width="9.42578125" style="812" customWidth="1"/>
    <col min="11011" max="11011" width="9.28515625" style="812" customWidth="1"/>
    <col min="11012" max="11012" width="9.7109375" style="812" customWidth="1"/>
    <col min="11013" max="11013" width="9.42578125" style="812" customWidth="1"/>
    <col min="11014" max="11014" width="9.28515625" style="812" customWidth="1"/>
    <col min="11015" max="11015" width="8.7109375" style="812" customWidth="1"/>
    <col min="11016" max="11016" width="9.28515625" style="812" customWidth="1"/>
    <col min="11017" max="11017" width="4.85546875" style="812" customWidth="1"/>
    <col min="11018" max="11020" width="7.7109375" style="812" customWidth="1"/>
    <col min="11021" max="11264" width="9.140625" style="812"/>
    <col min="11265" max="11265" width="21.7109375" style="812" customWidth="1"/>
    <col min="11266" max="11266" width="9.42578125" style="812" customWidth="1"/>
    <col min="11267" max="11267" width="9.28515625" style="812" customWidth="1"/>
    <col min="11268" max="11268" width="9.7109375" style="812" customWidth="1"/>
    <col min="11269" max="11269" width="9.42578125" style="812" customWidth="1"/>
    <col min="11270" max="11270" width="9.28515625" style="812" customWidth="1"/>
    <col min="11271" max="11271" width="8.7109375" style="812" customWidth="1"/>
    <col min="11272" max="11272" width="9.28515625" style="812" customWidth="1"/>
    <col min="11273" max="11273" width="4.85546875" style="812" customWidth="1"/>
    <col min="11274" max="11276" width="7.7109375" style="812" customWidth="1"/>
    <col min="11277" max="11520" width="9.140625" style="812"/>
    <col min="11521" max="11521" width="21.7109375" style="812" customWidth="1"/>
    <col min="11522" max="11522" width="9.42578125" style="812" customWidth="1"/>
    <col min="11523" max="11523" width="9.28515625" style="812" customWidth="1"/>
    <col min="11524" max="11524" width="9.7109375" style="812" customWidth="1"/>
    <col min="11525" max="11525" width="9.42578125" style="812" customWidth="1"/>
    <col min="11526" max="11526" width="9.28515625" style="812" customWidth="1"/>
    <col min="11527" max="11527" width="8.7109375" style="812" customWidth="1"/>
    <col min="11528" max="11528" width="9.28515625" style="812" customWidth="1"/>
    <col min="11529" max="11529" width="4.85546875" style="812" customWidth="1"/>
    <col min="11530" max="11532" width="7.7109375" style="812" customWidth="1"/>
    <col min="11533" max="11776" width="9.140625" style="812"/>
    <col min="11777" max="11777" width="21.7109375" style="812" customWidth="1"/>
    <col min="11778" max="11778" width="9.42578125" style="812" customWidth="1"/>
    <col min="11779" max="11779" width="9.28515625" style="812" customWidth="1"/>
    <col min="11780" max="11780" width="9.7109375" style="812" customWidth="1"/>
    <col min="11781" max="11781" width="9.42578125" style="812" customWidth="1"/>
    <col min="11782" max="11782" width="9.28515625" style="812" customWidth="1"/>
    <col min="11783" max="11783" width="8.7109375" style="812" customWidth="1"/>
    <col min="11784" max="11784" width="9.28515625" style="812" customWidth="1"/>
    <col min="11785" max="11785" width="4.85546875" style="812" customWidth="1"/>
    <col min="11786" max="11788" width="7.7109375" style="812" customWidth="1"/>
    <col min="11789" max="12032" width="9.140625" style="812"/>
    <col min="12033" max="12033" width="21.7109375" style="812" customWidth="1"/>
    <col min="12034" max="12034" width="9.42578125" style="812" customWidth="1"/>
    <col min="12035" max="12035" width="9.28515625" style="812" customWidth="1"/>
    <col min="12036" max="12036" width="9.7109375" style="812" customWidth="1"/>
    <col min="12037" max="12037" width="9.42578125" style="812" customWidth="1"/>
    <col min="12038" max="12038" width="9.28515625" style="812" customWidth="1"/>
    <col min="12039" max="12039" width="8.7109375" style="812" customWidth="1"/>
    <col min="12040" max="12040" width="9.28515625" style="812" customWidth="1"/>
    <col min="12041" max="12041" width="4.85546875" style="812" customWidth="1"/>
    <col min="12042" max="12044" width="7.7109375" style="812" customWidth="1"/>
    <col min="12045" max="12288" width="9.140625" style="812"/>
    <col min="12289" max="12289" width="21.7109375" style="812" customWidth="1"/>
    <col min="12290" max="12290" width="9.42578125" style="812" customWidth="1"/>
    <col min="12291" max="12291" width="9.28515625" style="812" customWidth="1"/>
    <col min="12292" max="12292" width="9.7109375" style="812" customWidth="1"/>
    <col min="12293" max="12293" width="9.42578125" style="812" customWidth="1"/>
    <col min="12294" max="12294" width="9.28515625" style="812" customWidth="1"/>
    <col min="12295" max="12295" width="8.7109375" style="812" customWidth="1"/>
    <col min="12296" max="12296" width="9.28515625" style="812" customWidth="1"/>
    <col min="12297" max="12297" width="4.85546875" style="812" customWidth="1"/>
    <col min="12298" max="12300" width="7.7109375" style="812" customWidth="1"/>
    <col min="12301" max="12544" width="9.140625" style="812"/>
    <col min="12545" max="12545" width="21.7109375" style="812" customWidth="1"/>
    <col min="12546" max="12546" width="9.42578125" style="812" customWidth="1"/>
    <col min="12547" max="12547" width="9.28515625" style="812" customWidth="1"/>
    <col min="12548" max="12548" width="9.7109375" style="812" customWidth="1"/>
    <col min="12549" max="12549" width="9.42578125" style="812" customWidth="1"/>
    <col min="12550" max="12550" width="9.28515625" style="812" customWidth="1"/>
    <col min="12551" max="12551" width="8.7109375" style="812" customWidth="1"/>
    <col min="12552" max="12552" width="9.28515625" style="812" customWidth="1"/>
    <col min="12553" max="12553" width="4.85546875" style="812" customWidth="1"/>
    <col min="12554" max="12556" width="7.7109375" style="812" customWidth="1"/>
    <col min="12557" max="12800" width="9.140625" style="812"/>
    <col min="12801" max="12801" width="21.7109375" style="812" customWidth="1"/>
    <col min="12802" max="12802" width="9.42578125" style="812" customWidth="1"/>
    <col min="12803" max="12803" width="9.28515625" style="812" customWidth="1"/>
    <col min="12804" max="12804" width="9.7109375" style="812" customWidth="1"/>
    <col min="12805" max="12805" width="9.42578125" style="812" customWidth="1"/>
    <col min="12806" max="12806" width="9.28515625" style="812" customWidth="1"/>
    <col min="12807" max="12807" width="8.7109375" style="812" customWidth="1"/>
    <col min="12808" max="12808" width="9.28515625" style="812" customWidth="1"/>
    <col min="12809" max="12809" width="4.85546875" style="812" customWidth="1"/>
    <col min="12810" max="12812" width="7.7109375" style="812" customWidth="1"/>
    <col min="12813" max="13056" width="9.140625" style="812"/>
    <col min="13057" max="13057" width="21.7109375" style="812" customWidth="1"/>
    <col min="13058" max="13058" width="9.42578125" style="812" customWidth="1"/>
    <col min="13059" max="13059" width="9.28515625" style="812" customWidth="1"/>
    <col min="13060" max="13060" width="9.7109375" style="812" customWidth="1"/>
    <col min="13061" max="13061" width="9.42578125" style="812" customWidth="1"/>
    <col min="13062" max="13062" width="9.28515625" style="812" customWidth="1"/>
    <col min="13063" max="13063" width="8.7109375" style="812" customWidth="1"/>
    <col min="13064" max="13064" width="9.28515625" style="812" customWidth="1"/>
    <col min="13065" max="13065" width="4.85546875" style="812" customWidth="1"/>
    <col min="13066" max="13068" width="7.7109375" style="812" customWidth="1"/>
    <col min="13069" max="13312" width="9.140625" style="812"/>
    <col min="13313" max="13313" width="21.7109375" style="812" customWidth="1"/>
    <col min="13314" max="13314" width="9.42578125" style="812" customWidth="1"/>
    <col min="13315" max="13315" width="9.28515625" style="812" customWidth="1"/>
    <col min="13316" max="13316" width="9.7109375" style="812" customWidth="1"/>
    <col min="13317" max="13317" width="9.42578125" style="812" customWidth="1"/>
    <col min="13318" max="13318" width="9.28515625" style="812" customWidth="1"/>
    <col min="13319" max="13319" width="8.7109375" style="812" customWidth="1"/>
    <col min="13320" max="13320" width="9.28515625" style="812" customWidth="1"/>
    <col min="13321" max="13321" width="4.85546875" style="812" customWidth="1"/>
    <col min="13322" max="13324" width="7.7109375" style="812" customWidth="1"/>
    <col min="13325" max="13568" width="9.140625" style="812"/>
    <col min="13569" max="13569" width="21.7109375" style="812" customWidth="1"/>
    <col min="13570" max="13570" width="9.42578125" style="812" customWidth="1"/>
    <col min="13571" max="13571" width="9.28515625" style="812" customWidth="1"/>
    <col min="13572" max="13572" width="9.7109375" style="812" customWidth="1"/>
    <col min="13573" max="13573" width="9.42578125" style="812" customWidth="1"/>
    <col min="13574" max="13574" width="9.28515625" style="812" customWidth="1"/>
    <col min="13575" max="13575" width="8.7109375" style="812" customWidth="1"/>
    <col min="13576" max="13576" width="9.28515625" style="812" customWidth="1"/>
    <col min="13577" max="13577" width="4.85546875" style="812" customWidth="1"/>
    <col min="13578" max="13580" width="7.7109375" style="812" customWidth="1"/>
    <col min="13581" max="13824" width="9.140625" style="812"/>
    <col min="13825" max="13825" width="21.7109375" style="812" customWidth="1"/>
    <col min="13826" max="13826" width="9.42578125" style="812" customWidth="1"/>
    <col min="13827" max="13827" width="9.28515625" style="812" customWidth="1"/>
    <col min="13828" max="13828" width="9.7109375" style="812" customWidth="1"/>
    <col min="13829" max="13829" width="9.42578125" style="812" customWidth="1"/>
    <col min="13830" max="13830" width="9.28515625" style="812" customWidth="1"/>
    <col min="13831" max="13831" width="8.7109375" style="812" customWidth="1"/>
    <col min="13832" max="13832" width="9.28515625" style="812" customWidth="1"/>
    <col min="13833" max="13833" width="4.85546875" style="812" customWidth="1"/>
    <col min="13834" max="13836" width="7.7109375" style="812" customWidth="1"/>
    <col min="13837" max="14080" width="9.140625" style="812"/>
    <col min="14081" max="14081" width="21.7109375" style="812" customWidth="1"/>
    <col min="14082" max="14082" width="9.42578125" style="812" customWidth="1"/>
    <col min="14083" max="14083" width="9.28515625" style="812" customWidth="1"/>
    <col min="14084" max="14084" width="9.7109375" style="812" customWidth="1"/>
    <col min="14085" max="14085" width="9.42578125" style="812" customWidth="1"/>
    <col min="14086" max="14086" width="9.28515625" style="812" customWidth="1"/>
    <col min="14087" max="14087" width="8.7109375" style="812" customWidth="1"/>
    <col min="14088" max="14088" width="9.28515625" style="812" customWidth="1"/>
    <col min="14089" max="14089" width="4.85546875" style="812" customWidth="1"/>
    <col min="14090" max="14092" width="7.7109375" style="812" customWidth="1"/>
    <col min="14093" max="14336" width="9.140625" style="812"/>
    <col min="14337" max="14337" width="21.7109375" style="812" customWidth="1"/>
    <col min="14338" max="14338" width="9.42578125" style="812" customWidth="1"/>
    <col min="14339" max="14339" width="9.28515625" style="812" customWidth="1"/>
    <col min="14340" max="14340" width="9.7109375" style="812" customWidth="1"/>
    <col min="14341" max="14341" width="9.42578125" style="812" customWidth="1"/>
    <col min="14342" max="14342" width="9.28515625" style="812" customWidth="1"/>
    <col min="14343" max="14343" width="8.7109375" style="812" customWidth="1"/>
    <col min="14344" max="14344" width="9.28515625" style="812" customWidth="1"/>
    <col min="14345" max="14345" width="4.85546875" style="812" customWidth="1"/>
    <col min="14346" max="14348" width="7.7109375" style="812" customWidth="1"/>
    <col min="14349" max="14592" width="9.140625" style="812"/>
    <col min="14593" max="14593" width="21.7109375" style="812" customWidth="1"/>
    <col min="14594" max="14594" width="9.42578125" style="812" customWidth="1"/>
    <col min="14595" max="14595" width="9.28515625" style="812" customWidth="1"/>
    <col min="14596" max="14596" width="9.7109375" style="812" customWidth="1"/>
    <col min="14597" max="14597" width="9.42578125" style="812" customWidth="1"/>
    <col min="14598" max="14598" width="9.28515625" style="812" customWidth="1"/>
    <col min="14599" max="14599" width="8.7109375" style="812" customWidth="1"/>
    <col min="14600" max="14600" width="9.28515625" style="812" customWidth="1"/>
    <col min="14601" max="14601" width="4.85546875" style="812" customWidth="1"/>
    <col min="14602" max="14604" width="7.7109375" style="812" customWidth="1"/>
    <col min="14605" max="14848" width="9.140625" style="812"/>
    <col min="14849" max="14849" width="21.7109375" style="812" customWidth="1"/>
    <col min="14850" max="14850" width="9.42578125" style="812" customWidth="1"/>
    <col min="14851" max="14851" width="9.28515625" style="812" customWidth="1"/>
    <col min="14852" max="14852" width="9.7109375" style="812" customWidth="1"/>
    <col min="14853" max="14853" width="9.42578125" style="812" customWidth="1"/>
    <col min="14854" max="14854" width="9.28515625" style="812" customWidth="1"/>
    <col min="14855" max="14855" width="8.7109375" style="812" customWidth="1"/>
    <col min="14856" max="14856" width="9.28515625" style="812" customWidth="1"/>
    <col min="14857" max="14857" width="4.85546875" style="812" customWidth="1"/>
    <col min="14858" max="14860" width="7.7109375" style="812" customWidth="1"/>
    <col min="14861" max="15104" width="9.140625" style="812"/>
    <col min="15105" max="15105" width="21.7109375" style="812" customWidth="1"/>
    <col min="15106" max="15106" width="9.42578125" style="812" customWidth="1"/>
    <col min="15107" max="15107" width="9.28515625" style="812" customWidth="1"/>
    <col min="15108" max="15108" width="9.7109375" style="812" customWidth="1"/>
    <col min="15109" max="15109" width="9.42578125" style="812" customWidth="1"/>
    <col min="15110" max="15110" width="9.28515625" style="812" customWidth="1"/>
    <col min="15111" max="15111" width="8.7109375" style="812" customWidth="1"/>
    <col min="15112" max="15112" width="9.28515625" style="812" customWidth="1"/>
    <col min="15113" max="15113" width="4.85546875" style="812" customWidth="1"/>
    <col min="15114" max="15116" width="7.7109375" style="812" customWidth="1"/>
    <col min="15117" max="15360" width="9.140625" style="812"/>
    <col min="15361" max="15361" width="21.7109375" style="812" customWidth="1"/>
    <col min="15362" max="15362" width="9.42578125" style="812" customWidth="1"/>
    <col min="15363" max="15363" width="9.28515625" style="812" customWidth="1"/>
    <col min="15364" max="15364" width="9.7109375" style="812" customWidth="1"/>
    <col min="15365" max="15365" width="9.42578125" style="812" customWidth="1"/>
    <col min="15366" max="15366" width="9.28515625" style="812" customWidth="1"/>
    <col min="15367" max="15367" width="8.7109375" style="812" customWidth="1"/>
    <col min="15368" max="15368" width="9.28515625" style="812" customWidth="1"/>
    <col min="15369" max="15369" width="4.85546875" style="812" customWidth="1"/>
    <col min="15370" max="15372" width="7.7109375" style="812" customWidth="1"/>
    <col min="15373" max="15616" width="9.140625" style="812"/>
    <col min="15617" max="15617" width="21.7109375" style="812" customWidth="1"/>
    <col min="15618" max="15618" width="9.42578125" style="812" customWidth="1"/>
    <col min="15619" max="15619" width="9.28515625" style="812" customWidth="1"/>
    <col min="15620" max="15620" width="9.7109375" style="812" customWidth="1"/>
    <col min="15621" max="15621" width="9.42578125" style="812" customWidth="1"/>
    <col min="15622" max="15622" width="9.28515625" style="812" customWidth="1"/>
    <col min="15623" max="15623" width="8.7109375" style="812" customWidth="1"/>
    <col min="15624" max="15624" width="9.28515625" style="812" customWidth="1"/>
    <col min="15625" max="15625" width="4.85546875" style="812" customWidth="1"/>
    <col min="15626" max="15628" width="7.7109375" style="812" customWidth="1"/>
    <col min="15629" max="15872" width="9.140625" style="812"/>
    <col min="15873" max="15873" width="21.7109375" style="812" customWidth="1"/>
    <col min="15874" max="15874" width="9.42578125" style="812" customWidth="1"/>
    <col min="15875" max="15875" width="9.28515625" style="812" customWidth="1"/>
    <col min="15876" max="15876" width="9.7109375" style="812" customWidth="1"/>
    <col min="15877" max="15877" width="9.42578125" style="812" customWidth="1"/>
    <col min="15878" max="15878" width="9.28515625" style="812" customWidth="1"/>
    <col min="15879" max="15879" width="8.7109375" style="812" customWidth="1"/>
    <col min="15880" max="15880" width="9.28515625" style="812" customWidth="1"/>
    <col min="15881" max="15881" width="4.85546875" style="812" customWidth="1"/>
    <col min="15882" max="15884" width="7.7109375" style="812" customWidth="1"/>
    <col min="15885" max="16128" width="9.140625" style="812"/>
    <col min="16129" max="16129" width="21.7109375" style="812" customWidth="1"/>
    <col min="16130" max="16130" width="9.42578125" style="812" customWidth="1"/>
    <col min="16131" max="16131" width="9.28515625" style="812" customWidth="1"/>
    <col min="16132" max="16132" width="9.7109375" style="812" customWidth="1"/>
    <col min="16133" max="16133" width="9.42578125" style="812" customWidth="1"/>
    <col min="16134" max="16134" width="9.28515625" style="812" customWidth="1"/>
    <col min="16135" max="16135" width="8.7109375" style="812" customWidth="1"/>
    <col min="16136" max="16136" width="9.28515625" style="812" customWidth="1"/>
    <col min="16137" max="16137" width="4.85546875" style="812" customWidth="1"/>
    <col min="16138" max="16140" width="7.7109375" style="812" customWidth="1"/>
    <col min="16141" max="16384" width="9.140625" style="812"/>
  </cols>
  <sheetData>
    <row r="1" spans="1:12" ht="18" customHeight="1">
      <c r="A1" s="1921" t="s">
        <v>1737</v>
      </c>
      <c r="B1" s="1923"/>
      <c r="C1" s="1923"/>
      <c r="D1" s="1923"/>
      <c r="E1" s="1923"/>
      <c r="F1" s="1923"/>
      <c r="G1" s="827"/>
      <c r="H1" s="827"/>
      <c r="I1" s="827"/>
    </row>
    <row r="2" spans="1:12" ht="15" customHeight="1">
      <c r="A2" s="1423" t="s">
        <v>1166</v>
      </c>
      <c r="B2" s="1925"/>
      <c r="C2" s="1925"/>
      <c r="D2" s="1926"/>
      <c r="E2" s="1916"/>
      <c r="F2" s="1916"/>
      <c r="G2" s="1423"/>
      <c r="H2" s="1423"/>
    </row>
    <row r="3" spans="1:12" ht="23.25" customHeight="1">
      <c r="A3" s="2292" t="s">
        <v>1167</v>
      </c>
      <c r="B3" s="2292"/>
      <c r="C3" s="2292"/>
      <c r="D3" s="2292"/>
      <c r="E3" s="2292"/>
      <c r="F3" s="2292"/>
      <c r="G3" s="2292"/>
      <c r="H3" s="2292"/>
    </row>
    <row r="4" spans="1:12" ht="12.95" customHeight="1">
      <c r="A4" s="813">
        <v>2016</v>
      </c>
      <c r="B4" s="813"/>
      <c r="C4" s="813"/>
      <c r="D4" s="813"/>
      <c r="E4" s="431"/>
      <c r="F4" s="431"/>
      <c r="G4" s="431"/>
      <c r="H4" s="1073" t="s">
        <v>673</v>
      </c>
      <c r="I4" s="827"/>
    </row>
    <row r="5" spans="1:12" ht="15" customHeight="1">
      <c r="A5" s="2251" t="s">
        <v>1168</v>
      </c>
      <c r="B5" s="2251" t="s">
        <v>0</v>
      </c>
      <c r="C5" s="2251" t="s">
        <v>1159</v>
      </c>
      <c r="D5" s="2255" t="s">
        <v>1169</v>
      </c>
      <c r="E5" s="2293"/>
      <c r="F5" s="2293"/>
      <c r="G5" s="2293"/>
      <c r="H5" s="2294"/>
      <c r="I5" s="850"/>
    </row>
    <row r="6" spans="1:12" ht="45" customHeight="1">
      <c r="A6" s="2252"/>
      <c r="B6" s="2252"/>
      <c r="C6" s="2252"/>
      <c r="D6" s="1118" t="s">
        <v>1161</v>
      </c>
      <c r="E6" s="1121" t="s">
        <v>1162</v>
      </c>
      <c r="F6" s="1119" t="s">
        <v>1163</v>
      </c>
      <c r="G6" s="1119" t="s">
        <v>1164</v>
      </c>
      <c r="H6" s="1118" t="s">
        <v>1165</v>
      </c>
      <c r="I6" s="1316"/>
    </row>
    <row r="7" spans="1:12" ht="12.95" customHeight="1">
      <c r="A7" s="827"/>
      <c r="B7" s="827"/>
      <c r="C7" s="827"/>
      <c r="D7" s="827"/>
      <c r="E7" s="827"/>
      <c r="F7" s="827"/>
      <c r="G7" s="827"/>
      <c r="H7" s="827"/>
      <c r="I7" s="827"/>
    </row>
    <row r="8" spans="1:12" s="1319" customFormat="1" ht="12.95" customHeight="1">
      <c r="A8" s="1319" t="s">
        <v>0</v>
      </c>
      <c r="B8" s="1321">
        <v>1271</v>
      </c>
      <c r="C8" s="1321">
        <v>465</v>
      </c>
      <c r="D8" s="1321">
        <v>57</v>
      </c>
      <c r="E8" s="1321">
        <v>325</v>
      </c>
      <c r="F8" s="1321">
        <v>172</v>
      </c>
      <c r="G8" s="1321">
        <v>69</v>
      </c>
      <c r="H8" s="1321">
        <v>183</v>
      </c>
      <c r="I8" s="1321"/>
      <c r="J8" s="1321"/>
      <c r="K8" s="1321"/>
      <c r="L8" s="1321"/>
    </row>
    <row r="9" spans="1:12" s="1319" customFormat="1" ht="12.95" customHeight="1">
      <c r="I9" s="1321"/>
      <c r="J9" s="1321"/>
      <c r="K9" s="1321"/>
      <c r="L9" s="1321"/>
    </row>
    <row r="10" spans="1:12" s="827" customFormat="1" ht="12.95" customHeight="1">
      <c r="A10" s="826" t="s">
        <v>1170</v>
      </c>
      <c r="B10" s="1321">
        <v>26</v>
      </c>
      <c r="C10" s="1324">
        <v>2</v>
      </c>
      <c r="D10" s="1441">
        <v>0</v>
      </c>
      <c r="E10" s="1324">
        <v>23</v>
      </c>
      <c r="F10" s="1324">
        <v>1</v>
      </c>
      <c r="G10" s="1441">
        <v>0</v>
      </c>
      <c r="H10" s="1441">
        <v>0</v>
      </c>
      <c r="I10" s="1071"/>
      <c r="K10" s="1321"/>
      <c r="L10" s="1321"/>
    </row>
    <row r="11" spans="1:12" s="827" customFormat="1" ht="12.95" customHeight="1">
      <c r="A11" s="827" t="s">
        <v>1171</v>
      </c>
      <c r="B11" s="1442">
        <v>26</v>
      </c>
      <c r="C11" s="1443">
        <v>2</v>
      </c>
      <c r="D11" s="1443">
        <v>0</v>
      </c>
      <c r="E11" s="1443">
        <v>23</v>
      </c>
      <c r="F11" s="1443">
        <v>1</v>
      </c>
      <c r="G11" s="1443">
        <v>0</v>
      </c>
      <c r="H11" s="1443">
        <v>0</v>
      </c>
      <c r="I11" s="1071"/>
      <c r="K11" s="1321"/>
      <c r="L11" s="1321"/>
    </row>
    <row r="12" spans="1:12" s="827" customFormat="1" ht="12.95" customHeight="1">
      <c r="A12" s="827" t="s">
        <v>1172</v>
      </c>
      <c r="B12" s="1442">
        <v>0</v>
      </c>
      <c r="C12" s="1444">
        <v>0</v>
      </c>
      <c r="D12" s="1441">
        <v>0</v>
      </c>
      <c r="E12" s="1441">
        <v>0</v>
      </c>
      <c r="F12" s="1441">
        <v>0</v>
      </c>
      <c r="G12" s="1441">
        <v>0</v>
      </c>
      <c r="H12" s="1441">
        <v>0</v>
      </c>
      <c r="I12" s="1071"/>
      <c r="K12" s="1321"/>
      <c r="L12" s="1321"/>
    </row>
    <row r="13" spans="1:12" s="827" customFormat="1" ht="12.95" customHeight="1">
      <c r="B13" s="1442"/>
      <c r="C13" s="1441"/>
      <c r="D13" s="1441"/>
      <c r="E13" s="1441"/>
      <c r="F13" s="1441"/>
      <c r="G13" s="1441"/>
      <c r="H13" s="1441"/>
      <c r="I13" s="1071"/>
      <c r="K13" s="1321"/>
      <c r="L13" s="1321"/>
    </row>
    <row r="14" spans="1:12" s="827" customFormat="1" ht="12.95" customHeight="1">
      <c r="A14" s="826" t="s">
        <v>1173</v>
      </c>
      <c r="B14" s="1442">
        <v>1245</v>
      </c>
      <c r="C14" s="1443">
        <v>463</v>
      </c>
      <c r="D14" s="1443">
        <v>57</v>
      </c>
      <c r="E14" s="1443">
        <v>302</v>
      </c>
      <c r="F14" s="1443">
        <v>171</v>
      </c>
      <c r="G14" s="1443">
        <v>69</v>
      </c>
      <c r="H14" s="1443">
        <v>183</v>
      </c>
      <c r="I14" s="1071"/>
      <c r="K14" s="1321"/>
      <c r="L14" s="1321"/>
    </row>
    <row r="15" spans="1:12" s="827" customFormat="1" ht="12.95" customHeight="1">
      <c r="A15" s="827" t="s">
        <v>1174</v>
      </c>
      <c r="B15" s="1442">
        <v>126</v>
      </c>
      <c r="C15" s="1441">
        <v>10</v>
      </c>
      <c r="D15" s="1441">
        <v>15</v>
      </c>
      <c r="E15" s="1441">
        <v>90</v>
      </c>
      <c r="F15" s="1441">
        <v>8</v>
      </c>
      <c r="G15" s="1441">
        <v>0</v>
      </c>
      <c r="H15" s="1441">
        <v>3</v>
      </c>
      <c r="I15" s="1071"/>
      <c r="K15" s="1321"/>
      <c r="L15" s="1321"/>
    </row>
    <row r="16" spans="1:12" s="827" customFormat="1" ht="12.95" customHeight="1">
      <c r="A16" s="827" t="s">
        <v>1175</v>
      </c>
      <c r="B16" s="1442">
        <v>78</v>
      </c>
      <c r="C16" s="1441">
        <v>6</v>
      </c>
      <c r="D16" s="1441">
        <v>9</v>
      </c>
      <c r="E16" s="1441">
        <v>52</v>
      </c>
      <c r="F16" s="1441">
        <v>5</v>
      </c>
      <c r="G16" s="1441">
        <v>1</v>
      </c>
      <c r="H16" s="1441">
        <v>5</v>
      </c>
      <c r="I16" s="1071"/>
      <c r="K16" s="1321"/>
      <c r="L16" s="1321"/>
    </row>
    <row r="17" spans="1:12" s="827" customFormat="1" ht="12.95" customHeight="1">
      <c r="A17" s="827" t="s">
        <v>1176</v>
      </c>
      <c r="B17" s="1442">
        <v>7</v>
      </c>
      <c r="C17" s="1441">
        <v>0</v>
      </c>
      <c r="D17" s="1441">
        <v>4</v>
      </c>
      <c r="E17" s="1441">
        <v>3</v>
      </c>
      <c r="F17" s="1441">
        <v>0</v>
      </c>
      <c r="G17" s="1441">
        <v>0</v>
      </c>
      <c r="H17" s="1441">
        <v>0</v>
      </c>
      <c r="I17" s="1071"/>
      <c r="K17" s="1321"/>
      <c r="L17" s="1321"/>
    </row>
    <row r="18" spans="1:12" s="827" customFormat="1" ht="12.95" customHeight="1">
      <c r="A18" s="827" t="s">
        <v>1177</v>
      </c>
      <c r="B18" s="1442">
        <v>355</v>
      </c>
      <c r="C18" s="1441">
        <v>88</v>
      </c>
      <c r="D18" s="1441">
        <v>23</v>
      </c>
      <c r="E18" s="1441">
        <v>121</v>
      </c>
      <c r="F18" s="1441">
        <v>68</v>
      </c>
      <c r="G18" s="1441">
        <v>30</v>
      </c>
      <c r="H18" s="1441">
        <v>25</v>
      </c>
      <c r="I18" s="1071"/>
      <c r="K18" s="1321"/>
      <c r="L18" s="1321"/>
    </row>
    <row r="19" spans="1:12" s="827" customFormat="1" ht="12.95" customHeight="1">
      <c r="A19" s="827" t="s">
        <v>1178</v>
      </c>
      <c r="B19" s="1442">
        <v>149</v>
      </c>
      <c r="C19" s="1441">
        <v>59</v>
      </c>
      <c r="D19" s="1441">
        <v>3</v>
      </c>
      <c r="E19" s="1441">
        <v>15</v>
      </c>
      <c r="F19" s="1441">
        <v>32</v>
      </c>
      <c r="G19" s="1441">
        <v>10</v>
      </c>
      <c r="H19" s="1441">
        <v>30</v>
      </c>
      <c r="I19" s="1071"/>
      <c r="K19" s="1321"/>
      <c r="L19" s="1321"/>
    </row>
    <row r="20" spans="1:12" s="827" customFormat="1" ht="12.95" customHeight="1">
      <c r="A20" s="827" t="s">
        <v>1179</v>
      </c>
      <c r="B20" s="1442">
        <v>200</v>
      </c>
      <c r="C20" s="1441">
        <v>115</v>
      </c>
      <c r="D20" s="1441">
        <v>3</v>
      </c>
      <c r="E20" s="1441">
        <v>9</v>
      </c>
      <c r="F20" s="1441">
        <v>21</v>
      </c>
      <c r="G20" s="1441">
        <v>11</v>
      </c>
      <c r="H20" s="1441">
        <v>41</v>
      </c>
      <c r="I20" s="1071"/>
      <c r="K20" s="1321"/>
      <c r="L20" s="1321"/>
    </row>
    <row r="21" spans="1:12" s="827" customFormat="1" ht="12.95" customHeight="1">
      <c r="A21" s="827" t="s">
        <v>1180</v>
      </c>
      <c r="B21" s="1442">
        <v>52</v>
      </c>
      <c r="C21" s="1441">
        <v>29</v>
      </c>
      <c r="D21" s="1441">
        <v>0</v>
      </c>
      <c r="E21" s="1441">
        <v>0</v>
      </c>
      <c r="F21" s="1441">
        <v>7</v>
      </c>
      <c r="G21" s="1441">
        <v>1</v>
      </c>
      <c r="H21" s="1441">
        <v>15</v>
      </c>
      <c r="I21" s="1071"/>
      <c r="K21" s="1321"/>
      <c r="L21" s="1321"/>
    </row>
    <row r="22" spans="1:12" s="827" customFormat="1" ht="12.95" customHeight="1">
      <c r="A22" s="827" t="s">
        <v>1181</v>
      </c>
      <c r="B22" s="1442">
        <v>89</v>
      </c>
      <c r="C22" s="1441">
        <v>47</v>
      </c>
      <c r="D22" s="1441">
        <v>0</v>
      </c>
      <c r="E22" s="1441">
        <v>2</v>
      </c>
      <c r="F22" s="1441">
        <v>4</v>
      </c>
      <c r="G22" s="1441">
        <v>8</v>
      </c>
      <c r="H22" s="1441">
        <v>28</v>
      </c>
      <c r="I22" s="1071"/>
      <c r="K22" s="1321"/>
      <c r="L22" s="1321"/>
    </row>
    <row r="23" spans="1:12" s="827" customFormat="1" ht="12.95" customHeight="1">
      <c r="A23" s="827" t="s">
        <v>1182</v>
      </c>
      <c r="B23" s="1442">
        <v>149</v>
      </c>
      <c r="C23" s="1441">
        <v>95</v>
      </c>
      <c r="D23" s="1441">
        <v>0</v>
      </c>
      <c r="E23" s="1441">
        <v>3</v>
      </c>
      <c r="F23" s="1441">
        <v>13</v>
      </c>
      <c r="G23" s="1441">
        <v>3</v>
      </c>
      <c r="H23" s="1441">
        <v>35</v>
      </c>
      <c r="I23" s="1071"/>
      <c r="K23" s="1321"/>
      <c r="L23" s="1321"/>
    </row>
    <row r="24" spans="1:12" s="827" customFormat="1" ht="12.95" customHeight="1">
      <c r="A24" s="827" t="s">
        <v>1183</v>
      </c>
      <c r="B24" s="1442">
        <v>40</v>
      </c>
      <c r="C24" s="1441">
        <v>14</v>
      </c>
      <c r="D24" s="1441">
        <v>0</v>
      </c>
      <c r="E24" s="1444">
        <v>7</v>
      </c>
      <c r="F24" s="1441">
        <v>13</v>
      </c>
      <c r="G24" s="1441">
        <v>5</v>
      </c>
      <c r="H24" s="1441">
        <v>1</v>
      </c>
      <c r="I24" s="1071"/>
      <c r="K24" s="1321"/>
      <c r="L24" s="1321"/>
    </row>
    <row r="25" spans="1:12" s="1319" customFormat="1" ht="6.95" customHeight="1" thickBot="1">
      <c r="A25" s="1329"/>
      <c r="B25" s="1329"/>
      <c r="C25" s="1329"/>
      <c r="D25" s="1329"/>
      <c r="E25" s="1421"/>
      <c r="F25" s="1329"/>
      <c r="G25" s="1329"/>
      <c r="H25" s="1330"/>
    </row>
    <row r="26" spans="1:12" s="1319" customFormat="1" ht="3.75" customHeight="1" thickTop="1">
      <c r="A26" s="1363"/>
      <c r="B26" s="1363"/>
      <c r="C26" s="1363"/>
      <c r="D26" s="1363"/>
      <c r="E26" s="1422"/>
      <c r="F26" s="1363"/>
      <c r="G26" s="1363"/>
      <c r="H26" s="1047"/>
    </row>
    <row r="27" spans="1:12" s="1331" customFormat="1" ht="12.95" customHeight="1">
      <c r="A27" s="1346" t="s">
        <v>1036</v>
      </c>
      <c r="B27" s="1346"/>
      <c r="C27" s="1346"/>
      <c r="D27" s="1346"/>
      <c r="E27" s="1346"/>
    </row>
    <row r="28" spans="1:12">
      <c r="A28" s="827"/>
      <c r="B28" s="827"/>
      <c r="C28" s="827"/>
      <c r="D28" s="827"/>
      <c r="E28" s="827"/>
      <c r="F28" s="827"/>
      <c r="G28" s="827"/>
      <c r="H28" s="827"/>
    </row>
    <row r="29" spans="1:12">
      <c r="A29" s="827"/>
      <c r="B29" s="827"/>
      <c r="C29" s="827"/>
      <c r="D29" s="827"/>
      <c r="E29" s="827"/>
      <c r="F29" s="827"/>
      <c r="G29" s="827"/>
      <c r="H29" s="827"/>
    </row>
    <row r="30" spans="1:12">
      <c r="A30" s="827"/>
      <c r="B30" s="827"/>
      <c r="C30" s="827"/>
      <c r="D30" s="827"/>
      <c r="E30" s="827"/>
      <c r="F30" s="827"/>
      <c r="G30" s="827"/>
      <c r="H30" s="827"/>
    </row>
    <row r="31" spans="1:12">
      <c r="A31" s="827"/>
      <c r="B31" s="827"/>
      <c r="C31" s="827"/>
      <c r="D31" s="827"/>
      <c r="E31" s="827"/>
      <c r="F31" s="827"/>
      <c r="G31" s="827"/>
      <c r="H31" s="827"/>
    </row>
    <row r="32" spans="1:12">
      <c r="A32" s="827"/>
      <c r="B32" s="827"/>
      <c r="C32" s="827"/>
      <c r="D32" s="827"/>
      <c r="E32" s="827"/>
      <c r="F32" s="827"/>
      <c r="G32" s="827"/>
      <c r="H32" s="827"/>
    </row>
    <row r="33" spans="1:8">
      <c r="A33" s="827"/>
      <c r="B33" s="827"/>
      <c r="C33" s="827"/>
      <c r="D33" s="827"/>
      <c r="E33" s="827"/>
      <c r="F33" s="827"/>
      <c r="G33" s="827"/>
      <c r="H33" s="827"/>
    </row>
    <row r="34" spans="1:8">
      <c r="A34" s="827"/>
      <c r="B34" s="827"/>
      <c r="C34" s="827"/>
      <c r="D34" s="827"/>
      <c r="E34" s="827"/>
      <c r="F34" s="827"/>
      <c r="G34" s="827"/>
      <c r="H34" s="827"/>
    </row>
    <row r="35" spans="1:8">
      <c r="A35" s="827"/>
      <c r="B35" s="827"/>
      <c r="C35" s="827"/>
      <c r="D35" s="827"/>
      <c r="E35" s="827"/>
      <c r="F35" s="827"/>
      <c r="G35" s="827"/>
      <c r="H35" s="827"/>
    </row>
    <row r="36" spans="1:8">
      <c r="A36" s="827"/>
      <c r="B36" s="827"/>
      <c r="C36" s="827"/>
      <c r="D36" s="827"/>
      <c r="E36" s="827"/>
      <c r="F36" s="827"/>
      <c r="G36" s="827"/>
      <c r="H36" s="827"/>
    </row>
    <row r="37" spans="1:8">
      <c r="A37" s="827"/>
      <c r="B37" s="827"/>
      <c r="C37" s="827"/>
      <c r="D37" s="827"/>
      <c r="E37" s="827"/>
      <c r="F37" s="827"/>
      <c r="G37" s="827"/>
      <c r="H37" s="827"/>
    </row>
    <row r="38" spans="1:8">
      <c r="A38" s="827"/>
      <c r="B38" s="827"/>
      <c r="C38" s="827"/>
      <c r="D38" s="827"/>
      <c r="E38" s="827"/>
      <c r="F38" s="827"/>
      <c r="G38" s="827"/>
      <c r="H38" s="827"/>
    </row>
    <row r="39" spans="1:8">
      <c r="A39" s="827"/>
      <c r="B39" s="827"/>
      <c r="C39" s="827"/>
      <c r="D39" s="827"/>
      <c r="E39" s="827"/>
      <c r="F39" s="827"/>
      <c r="G39" s="827"/>
      <c r="H39" s="827"/>
    </row>
    <row r="40" spans="1:8">
      <c r="A40" s="827"/>
      <c r="B40" s="827"/>
      <c r="C40" s="827"/>
      <c r="D40" s="827"/>
      <c r="E40" s="827"/>
      <c r="F40" s="827"/>
      <c r="G40" s="827"/>
      <c r="H40" s="827"/>
    </row>
    <row r="41" spans="1:8">
      <c r="A41" s="827"/>
      <c r="B41" s="827"/>
      <c r="C41" s="827"/>
      <c r="D41" s="827"/>
      <c r="E41" s="827"/>
      <c r="F41" s="827"/>
      <c r="G41" s="827"/>
      <c r="H41" s="827"/>
    </row>
    <row r="42" spans="1:8">
      <c r="A42" s="827"/>
      <c r="B42" s="827"/>
      <c r="C42" s="827"/>
      <c r="D42" s="827"/>
      <c r="E42" s="827"/>
      <c r="F42" s="827"/>
      <c r="G42" s="827"/>
      <c r="H42" s="827"/>
    </row>
    <row r="43" spans="1:8">
      <c r="A43" s="827"/>
      <c r="B43" s="827"/>
      <c r="C43" s="827"/>
      <c r="D43" s="827"/>
      <c r="E43" s="827"/>
      <c r="F43" s="827"/>
      <c r="G43" s="827"/>
      <c r="H43" s="827"/>
    </row>
    <row r="44" spans="1:8">
      <c r="A44" s="827"/>
      <c r="B44" s="827"/>
      <c r="C44" s="827"/>
      <c r="D44" s="827"/>
      <c r="E44" s="827"/>
      <c r="F44" s="827"/>
      <c r="G44" s="827"/>
      <c r="H44" s="827"/>
    </row>
    <row r="45" spans="1:8">
      <c r="A45" s="827"/>
      <c r="B45" s="827"/>
      <c r="C45" s="827"/>
      <c r="D45" s="827"/>
      <c r="E45" s="827"/>
      <c r="F45" s="827"/>
      <c r="G45" s="827"/>
      <c r="H45" s="827"/>
    </row>
    <row r="46" spans="1:8">
      <c r="A46" s="827"/>
      <c r="B46" s="827"/>
      <c r="C46" s="827"/>
      <c r="D46" s="827"/>
      <c r="E46" s="827"/>
      <c r="F46" s="827"/>
      <c r="G46" s="827"/>
      <c r="H46" s="827"/>
    </row>
    <row r="47" spans="1:8">
      <c r="A47" s="827"/>
      <c r="B47" s="827"/>
      <c r="C47" s="827"/>
      <c r="D47" s="827"/>
      <c r="E47" s="827"/>
      <c r="F47" s="827"/>
      <c r="G47" s="827"/>
      <c r="H47" s="827"/>
    </row>
    <row r="48" spans="1:8">
      <c r="A48" s="827"/>
      <c r="B48" s="827"/>
      <c r="C48" s="827"/>
      <c r="D48" s="827"/>
      <c r="E48" s="827"/>
      <c r="F48" s="827"/>
      <c r="G48" s="827"/>
      <c r="H48" s="827"/>
    </row>
    <row r="49" spans="1:8">
      <c r="A49" s="827"/>
      <c r="B49" s="827"/>
      <c r="C49" s="827"/>
      <c r="D49" s="827"/>
      <c r="E49" s="827"/>
      <c r="F49" s="827"/>
      <c r="G49" s="827"/>
      <c r="H49" s="827"/>
    </row>
    <row r="50" spans="1:8">
      <c r="A50" s="827"/>
      <c r="B50" s="827"/>
      <c r="C50" s="827"/>
      <c r="D50" s="827"/>
      <c r="E50" s="827"/>
      <c r="F50" s="827"/>
      <c r="G50" s="827"/>
      <c r="H50" s="827"/>
    </row>
    <row r="51" spans="1:8">
      <c r="A51" s="827"/>
      <c r="B51" s="827"/>
      <c r="C51" s="827"/>
      <c r="D51" s="827"/>
      <c r="E51" s="827"/>
      <c r="F51" s="827"/>
      <c r="G51" s="827"/>
      <c r="H51" s="827"/>
    </row>
    <row r="52" spans="1:8">
      <c r="A52" s="827"/>
      <c r="B52" s="827"/>
      <c r="C52" s="827"/>
      <c r="D52" s="827"/>
      <c r="E52" s="827"/>
      <c r="F52" s="827"/>
      <c r="G52" s="827"/>
      <c r="H52" s="827"/>
    </row>
    <row r="53" spans="1:8">
      <c r="A53" s="827"/>
      <c r="B53" s="827"/>
      <c r="C53" s="827"/>
      <c r="D53" s="827"/>
      <c r="E53" s="827"/>
      <c r="F53" s="827"/>
      <c r="G53" s="827"/>
      <c r="H53" s="827"/>
    </row>
    <row r="54" spans="1:8">
      <c r="A54" s="827"/>
      <c r="B54" s="827"/>
      <c r="C54" s="827"/>
      <c r="D54" s="827"/>
      <c r="E54" s="827"/>
      <c r="F54" s="827"/>
      <c r="G54" s="827"/>
      <c r="H54" s="827"/>
    </row>
    <row r="55" spans="1:8">
      <c r="A55" s="827"/>
      <c r="B55" s="827"/>
      <c r="C55" s="827"/>
      <c r="D55" s="827"/>
      <c r="E55" s="827"/>
      <c r="F55" s="827"/>
      <c r="G55" s="827"/>
      <c r="H55" s="827"/>
    </row>
    <row r="56" spans="1:8">
      <c r="A56" s="827"/>
      <c r="B56" s="827"/>
      <c r="C56" s="827"/>
      <c r="D56" s="827"/>
      <c r="E56" s="827"/>
      <c r="F56" s="827"/>
      <c r="G56" s="827"/>
      <c r="H56" s="827"/>
    </row>
    <row r="57" spans="1:8">
      <c r="A57" s="827"/>
      <c r="B57" s="827"/>
      <c r="C57" s="827"/>
      <c r="D57" s="827"/>
      <c r="E57" s="827"/>
      <c r="F57" s="827"/>
      <c r="G57" s="827"/>
      <c r="H57" s="827"/>
    </row>
    <row r="58" spans="1:8">
      <c r="A58" s="827"/>
      <c r="B58" s="827"/>
      <c r="C58" s="827"/>
      <c r="D58" s="827"/>
      <c r="E58" s="827"/>
      <c r="F58" s="827"/>
      <c r="G58" s="827"/>
      <c r="H58" s="827"/>
    </row>
    <row r="59" spans="1:8">
      <c r="A59" s="827"/>
      <c r="B59" s="827"/>
      <c r="C59" s="827"/>
      <c r="D59" s="827"/>
      <c r="E59" s="827"/>
      <c r="F59" s="827"/>
      <c r="G59" s="827"/>
      <c r="H59" s="827"/>
    </row>
    <row r="60" spans="1:8">
      <c r="A60" s="827"/>
      <c r="B60" s="827"/>
      <c r="C60" s="827"/>
      <c r="D60" s="827"/>
      <c r="E60" s="827"/>
      <c r="F60" s="827"/>
      <c r="G60" s="827"/>
      <c r="H60" s="827"/>
    </row>
    <row r="61" spans="1:8">
      <c r="A61" s="827"/>
      <c r="B61" s="827"/>
      <c r="C61" s="827"/>
      <c r="D61" s="827"/>
      <c r="E61" s="827"/>
      <c r="F61" s="827"/>
      <c r="G61" s="827"/>
      <c r="H61" s="827"/>
    </row>
    <row r="62" spans="1:8">
      <c r="A62" s="827"/>
      <c r="B62" s="827"/>
      <c r="C62" s="827"/>
      <c r="D62" s="827"/>
      <c r="E62" s="827"/>
      <c r="F62" s="827"/>
      <c r="G62" s="827"/>
      <c r="H62" s="827"/>
    </row>
    <row r="63" spans="1:8">
      <c r="A63" s="827"/>
      <c r="B63" s="827"/>
      <c r="C63" s="827"/>
      <c r="D63" s="827"/>
      <c r="E63" s="827"/>
      <c r="F63" s="827"/>
      <c r="G63" s="827"/>
      <c r="H63" s="827"/>
    </row>
    <row r="64" spans="1:8">
      <c r="A64" s="827"/>
      <c r="B64" s="827"/>
      <c r="C64" s="827"/>
      <c r="D64" s="827"/>
      <c r="E64" s="827"/>
      <c r="F64" s="827"/>
      <c r="G64" s="827"/>
      <c r="H64" s="827"/>
    </row>
    <row r="65" spans="1:8">
      <c r="A65" s="827"/>
      <c r="B65" s="827"/>
      <c r="C65" s="827"/>
      <c r="D65" s="827"/>
      <c r="E65" s="827"/>
      <c r="F65" s="827"/>
      <c r="G65" s="827"/>
      <c r="H65" s="827"/>
    </row>
    <row r="66" spans="1:8">
      <c r="A66" s="827"/>
      <c r="B66" s="827"/>
      <c r="C66" s="827"/>
      <c r="D66" s="827"/>
      <c r="E66" s="827"/>
      <c r="F66" s="827"/>
      <c r="G66" s="827"/>
      <c r="H66" s="827"/>
    </row>
    <row r="67" spans="1:8">
      <c r="A67" s="827"/>
      <c r="B67" s="827"/>
      <c r="C67" s="827"/>
      <c r="D67" s="827"/>
      <c r="E67" s="827"/>
      <c r="F67" s="827"/>
      <c r="G67" s="827"/>
      <c r="H67" s="827"/>
    </row>
    <row r="68" spans="1:8">
      <c r="A68" s="827"/>
      <c r="B68" s="827"/>
      <c r="C68" s="827"/>
      <c r="D68" s="827"/>
      <c r="E68" s="827"/>
      <c r="F68" s="827"/>
      <c r="G68" s="827"/>
      <c r="H68" s="827"/>
    </row>
    <row r="69" spans="1:8">
      <c r="A69" s="827"/>
      <c r="B69" s="827"/>
      <c r="C69" s="827"/>
      <c r="D69" s="827"/>
      <c r="E69" s="827"/>
      <c r="F69" s="827"/>
      <c r="G69" s="827"/>
      <c r="H69" s="827"/>
    </row>
    <row r="70" spans="1:8">
      <c r="A70" s="827"/>
      <c r="B70" s="827"/>
      <c r="C70" s="827"/>
      <c r="D70" s="827"/>
      <c r="E70" s="827"/>
      <c r="F70" s="827"/>
      <c r="G70" s="827"/>
      <c r="H70" s="827"/>
    </row>
    <row r="71" spans="1:8">
      <c r="A71" s="827"/>
      <c r="B71" s="827"/>
      <c r="C71" s="827"/>
      <c r="D71" s="827"/>
      <c r="E71" s="827"/>
      <c r="F71" s="827"/>
      <c r="G71" s="827"/>
      <c r="H71" s="827"/>
    </row>
    <row r="72" spans="1:8">
      <c r="A72" s="827"/>
      <c r="B72" s="827"/>
      <c r="C72" s="827"/>
      <c r="D72" s="827"/>
      <c r="E72" s="827"/>
      <c r="F72" s="827"/>
      <c r="G72" s="827"/>
      <c r="H72" s="827"/>
    </row>
    <row r="73" spans="1:8">
      <c r="A73" s="827"/>
      <c r="B73" s="827"/>
      <c r="C73" s="827"/>
      <c r="D73" s="827"/>
      <c r="E73" s="827"/>
      <c r="F73" s="827"/>
      <c r="G73" s="827"/>
      <c r="H73" s="827"/>
    </row>
    <row r="74" spans="1:8">
      <c r="A74" s="827"/>
      <c r="B74" s="827"/>
      <c r="C74" s="827"/>
      <c r="D74" s="827"/>
      <c r="E74" s="827"/>
      <c r="F74" s="827"/>
      <c r="G74" s="827"/>
      <c r="H74" s="827"/>
    </row>
    <row r="75" spans="1:8">
      <c r="A75" s="827"/>
      <c r="B75" s="827"/>
      <c r="C75" s="827"/>
      <c r="D75" s="827"/>
      <c r="E75" s="827"/>
      <c r="F75" s="827"/>
      <c r="G75" s="827"/>
      <c r="H75" s="827"/>
    </row>
    <row r="76" spans="1:8">
      <c r="A76" s="827"/>
      <c r="B76" s="827"/>
      <c r="C76" s="827"/>
      <c r="D76" s="827"/>
      <c r="E76" s="827"/>
      <c r="F76" s="827"/>
      <c r="G76" s="827"/>
      <c r="H76" s="827"/>
    </row>
    <row r="77" spans="1:8">
      <c r="A77" s="827"/>
      <c r="B77" s="827"/>
      <c r="C77" s="827"/>
      <c r="D77" s="827"/>
      <c r="E77" s="827"/>
      <c r="F77" s="827"/>
      <c r="G77" s="827"/>
      <c r="H77" s="827"/>
    </row>
    <row r="78" spans="1:8">
      <c r="A78" s="827"/>
      <c r="B78" s="827"/>
      <c r="C78" s="827"/>
      <c r="D78" s="827"/>
      <c r="E78" s="827"/>
      <c r="F78" s="827"/>
      <c r="G78" s="827"/>
      <c r="H78" s="827"/>
    </row>
    <row r="79" spans="1:8">
      <c r="A79" s="827"/>
      <c r="B79" s="827"/>
      <c r="C79" s="827"/>
      <c r="D79" s="827"/>
      <c r="E79" s="827"/>
      <c r="F79" s="827"/>
      <c r="G79" s="827"/>
      <c r="H79" s="827"/>
    </row>
    <row r="80" spans="1:8">
      <c r="A80" s="827"/>
      <c r="B80" s="827"/>
      <c r="C80" s="827"/>
      <c r="D80" s="827"/>
      <c r="E80" s="827"/>
      <c r="F80" s="827"/>
      <c r="G80" s="827"/>
      <c r="H80" s="827"/>
    </row>
    <row r="81" spans="1:8">
      <c r="A81" s="827"/>
      <c r="B81" s="827"/>
      <c r="C81" s="827"/>
      <c r="D81" s="827"/>
      <c r="E81" s="827"/>
      <c r="F81" s="827"/>
      <c r="G81" s="827"/>
      <c r="H81" s="827"/>
    </row>
    <row r="82" spans="1:8">
      <c r="A82" s="827"/>
      <c r="B82" s="827"/>
      <c r="C82" s="827"/>
      <c r="D82" s="827"/>
      <c r="E82" s="827"/>
      <c r="F82" s="827"/>
      <c r="G82" s="827"/>
      <c r="H82" s="827"/>
    </row>
    <row r="83" spans="1:8">
      <c r="A83" s="827"/>
      <c r="B83" s="827"/>
      <c r="C83" s="827"/>
      <c r="D83" s="827"/>
      <c r="E83" s="827"/>
      <c r="F83" s="827"/>
      <c r="G83" s="827"/>
      <c r="H83" s="827"/>
    </row>
    <row r="84" spans="1:8">
      <c r="A84" s="827"/>
      <c r="B84" s="827"/>
      <c r="C84" s="827"/>
      <c r="D84" s="827"/>
      <c r="E84" s="827"/>
      <c r="F84" s="827"/>
      <c r="G84" s="827"/>
      <c r="H84" s="827"/>
    </row>
    <row r="85" spans="1:8">
      <c r="A85" s="827"/>
      <c r="B85" s="827"/>
      <c r="C85" s="827"/>
      <c r="D85" s="827"/>
      <c r="E85" s="827"/>
      <c r="F85" s="827"/>
      <c r="G85" s="827"/>
      <c r="H85" s="827"/>
    </row>
    <row r="86" spans="1:8">
      <c r="A86" s="827"/>
      <c r="B86" s="827"/>
      <c r="C86" s="827"/>
      <c r="D86" s="827"/>
      <c r="E86" s="827"/>
      <c r="F86" s="827"/>
      <c r="G86" s="827"/>
      <c r="H86" s="827"/>
    </row>
    <row r="87" spans="1:8">
      <c r="A87" s="827"/>
      <c r="B87" s="827"/>
      <c r="C87" s="827"/>
      <c r="D87" s="827"/>
      <c r="E87" s="827"/>
      <c r="F87" s="827"/>
      <c r="G87" s="827"/>
      <c r="H87" s="827"/>
    </row>
    <row r="88" spans="1:8">
      <c r="A88" s="827"/>
      <c r="B88" s="827"/>
      <c r="C88" s="827"/>
      <c r="D88" s="827"/>
      <c r="E88" s="827"/>
      <c r="F88" s="827"/>
      <c r="G88" s="827"/>
      <c r="H88" s="827"/>
    </row>
    <row r="89" spans="1:8">
      <c r="A89" s="827"/>
      <c r="B89" s="827"/>
      <c r="C89" s="827"/>
      <c r="D89" s="827"/>
      <c r="E89" s="827"/>
      <c r="F89" s="827"/>
      <c r="G89" s="827"/>
      <c r="H89" s="827"/>
    </row>
    <row r="90" spans="1:8">
      <c r="A90" s="827"/>
      <c r="B90" s="827"/>
      <c r="C90" s="827"/>
      <c r="D90" s="827"/>
      <c r="E90" s="827"/>
      <c r="F90" s="827"/>
      <c r="G90" s="827"/>
      <c r="H90" s="827"/>
    </row>
    <row r="91" spans="1:8">
      <c r="A91" s="827"/>
      <c r="B91" s="827"/>
      <c r="C91" s="827"/>
      <c r="D91" s="827"/>
      <c r="E91" s="827"/>
      <c r="F91" s="827"/>
      <c r="G91" s="827"/>
      <c r="H91" s="827"/>
    </row>
    <row r="92" spans="1:8">
      <c r="A92" s="827"/>
      <c r="B92" s="827"/>
      <c r="C92" s="827"/>
      <c r="D92" s="827"/>
      <c r="E92" s="827"/>
      <c r="F92" s="827"/>
      <c r="G92" s="827"/>
      <c r="H92" s="827"/>
    </row>
    <row r="93" spans="1:8">
      <c r="A93" s="827"/>
      <c r="B93" s="827"/>
      <c r="C93" s="827"/>
      <c r="D93" s="827"/>
      <c r="E93" s="827"/>
      <c r="F93" s="827"/>
      <c r="G93" s="827"/>
      <c r="H93" s="827"/>
    </row>
    <row r="94" spans="1:8">
      <c r="A94" s="827"/>
      <c r="B94" s="827"/>
      <c r="C94" s="827"/>
      <c r="D94" s="827"/>
      <c r="E94" s="827"/>
      <c r="F94" s="827"/>
      <c r="G94" s="827"/>
      <c r="H94" s="827"/>
    </row>
    <row r="95" spans="1:8">
      <c r="A95" s="827"/>
      <c r="B95" s="827"/>
      <c r="C95" s="827"/>
      <c r="D95" s="827"/>
      <c r="E95" s="827"/>
      <c r="F95" s="827"/>
      <c r="G95" s="827"/>
      <c r="H95" s="827"/>
    </row>
    <row r="96" spans="1:8">
      <c r="A96" s="827"/>
      <c r="B96" s="827"/>
      <c r="C96" s="827"/>
      <c r="D96" s="827"/>
      <c r="E96" s="827"/>
      <c r="F96" s="827"/>
      <c r="G96" s="827"/>
      <c r="H96" s="827"/>
    </row>
  </sheetData>
  <mergeCells count="5">
    <mergeCell ref="A3:H3"/>
    <mergeCell ref="A5:A6"/>
    <mergeCell ref="B5:B6"/>
    <mergeCell ref="C5:C6"/>
    <mergeCell ref="D5:H5"/>
  </mergeCells>
  <hyperlinks>
    <hyperlink ref="A1" location="Índice!A1" display="Voltar ao índic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9.xml><?xml version="1.0" encoding="utf-8"?>
<worksheet xmlns="http://schemas.openxmlformats.org/spreadsheetml/2006/main" xmlns:r="http://schemas.openxmlformats.org/officeDocument/2006/relationships">
  <dimension ref="A1:L338"/>
  <sheetViews>
    <sheetView showGridLines="0" workbookViewId="0"/>
  </sheetViews>
  <sheetFormatPr defaultRowHeight="12.75"/>
  <cols>
    <col min="1" max="1" width="27.85546875" style="952" customWidth="1"/>
    <col min="2" max="2" width="8.5703125" style="952" customWidth="1"/>
    <col min="3" max="3" width="8.42578125" style="952" customWidth="1"/>
    <col min="4" max="4" width="8.140625" style="952" customWidth="1"/>
    <col min="5" max="5" width="8.7109375" style="952" customWidth="1"/>
    <col min="6" max="6" width="9.140625" style="952"/>
    <col min="7" max="7" width="7.7109375" style="952" customWidth="1"/>
    <col min="8" max="8" width="8.5703125" style="952" customWidth="1"/>
    <col min="9" max="11" width="20.7109375" style="952" customWidth="1"/>
    <col min="12" max="110" width="10.7109375" style="952" customWidth="1"/>
    <col min="111" max="256" width="9.140625" style="952"/>
    <col min="257" max="257" width="27.85546875" style="952" customWidth="1"/>
    <col min="258" max="258" width="8.5703125" style="952" customWidth="1"/>
    <col min="259" max="259" width="8.42578125" style="952" customWidth="1"/>
    <col min="260" max="260" width="8.140625" style="952" customWidth="1"/>
    <col min="261" max="261" width="8.7109375" style="952" customWidth="1"/>
    <col min="262" max="262" width="9.140625" style="952"/>
    <col min="263" max="263" width="7.7109375" style="952" customWidth="1"/>
    <col min="264" max="264" width="8.5703125" style="952" customWidth="1"/>
    <col min="265" max="267" width="20.7109375" style="952" customWidth="1"/>
    <col min="268" max="366" width="10.7109375" style="952" customWidth="1"/>
    <col min="367" max="512" width="9.140625" style="952"/>
    <col min="513" max="513" width="27.85546875" style="952" customWidth="1"/>
    <col min="514" max="514" width="8.5703125" style="952" customWidth="1"/>
    <col min="515" max="515" width="8.42578125" style="952" customWidth="1"/>
    <col min="516" max="516" width="8.140625" style="952" customWidth="1"/>
    <col min="517" max="517" width="8.7109375" style="952" customWidth="1"/>
    <col min="518" max="518" width="9.140625" style="952"/>
    <col min="519" max="519" width="7.7109375" style="952" customWidth="1"/>
    <col min="520" max="520" width="8.5703125" style="952" customWidth="1"/>
    <col min="521" max="523" width="20.7109375" style="952" customWidth="1"/>
    <col min="524" max="622" width="10.7109375" style="952" customWidth="1"/>
    <col min="623" max="768" width="9.140625" style="952"/>
    <col min="769" max="769" width="27.85546875" style="952" customWidth="1"/>
    <col min="770" max="770" width="8.5703125" style="952" customWidth="1"/>
    <col min="771" max="771" width="8.42578125" style="952" customWidth="1"/>
    <col min="772" max="772" width="8.140625" style="952" customWidth="1"/>
    <col min="773" max="773" width="8.7109375" style="952" customWidth="1"/>
    <col min="774" max="774" width="9.140625" style="952"/>
    <col min="775" max="775" width="7.7109375" style="952" customWidth="1"/>
    <col min="776" max="776" width="8.5703125" style="952" customWidth="1"/>
    <col min="777" max="779" width="20.7109375" style="952" customWidth="1"/>
    <col min="780" max="878" width="10.7109375" style="952" customWidth="1"/>
    <col min="879" max="1024" width="9.140625" style="952"/>
    <col min="1025" max="1025" width="27.85546875" style="952" customWidth="1"/>
    <col min="1026" max="1026" width="8.5703125" style="952" customWidth="1"/>
    <col min="1027" max="1027" width="8.42578125" style="952" customWidth="1"/>
    <col min="1028" max="1028" width="8.140625" style="952" customWidth="1"/>
    <col min="1029" max="1029" width="8.7109375" style="952" customWidth="1"/>
    <col min="1030" max="1030" width="9.140625" style="952"/>
    <col min="1031" max="1031" width="7.7109375" style="952" customWidth="1"/>
    <col min="1032" max="1032" width="8.5703125" style="952" customWidth="1"/>
    <col min="1033" max="1035" width="20.7109375" style="952" customWidth="1"/>
    <col min="1036" max="1134" width="10.7109375" style="952" customWidth="1"/>
    <col min="1135" max="1280" width="9.140625" style="952"/>
    <col min="1281" max="1281" width="27.85546875" style="952" customWidth="1"/>
    <col min="1282" max="1282" width="8.5703125" style="952" customWidth="1"/>
    <col min="1283" max="1283" width="8.42578125" style="952" customWidth="1"/>
    <col min="1284" max="1284" width="8.140625" style="952" customWidth="1"/>
    <col min="1285" max="1285" width="8.7109375" style="952" customWidth="1"/>
    <col min="1286" max="1286" width="9.140625" style="952"/>
    <col min="1287" max="1287" width="7.7109375" style="952" customWidth="1"/>
    <col min="1288" max="1288" width="8.5703125" style="952" customWidth="1"/>
    <col min="1289" max="1291" width="20.7109375" style="952" customWidth="1"/>
    <col min="1292" max="1390" width="10.7109375" style="952" customWidth="1"/>
    <col min="1391" max="1536" width="9.140625" style="952"/>
    <col min="1537" max="1537" width="27.85546875" style="952" customWidth="1"/>
    <col min="1538" max="1538" width="8.5703125" style="952" customWidth="1"/>
    <col min="1539" max="1539" width="8.42578125" style="952" customWidth="1"/>
    <col min="1540" max="1540" width="8.140625" style="952" customWidth="1"/>
    <col min="1541" max="1541" width="8.7109375" style="952" customWidth="1"/>
    <col min="1542" max="1542" width="9.140625" style="952"/>
    <col min="1543" max="1543" width="7.7109375" style="952" customWidth="1"/>
    <col min="1544" max="1544" width="8.5703125" style="952" customWidth="1"/>
    <col min="1545" max="1547" width="20.7109375" style="952" customWidth="1"/>
    <col min="1548" max="1646" width="10.7109375" style="952" customWidth="1"/>
    <col min="1647" max="1792" width="9.140625" style="952"/>
    <col min="1793" max="1793" width="27.85546875" style="952" customWidth="1"/>
    <col min="1794" max="1794" width="8.5703125" style="952" customWidth="1"/>
    <col min="1795" max="1795" width="8.42578125" style="952" customWidth="1"/>
    <col min="1796" max="1796" width="8.140625" style="952" customWidth="1"/>
    <col min="1797" max="1797" width="8.7109375" style="952" customWidth="1"/>
    <col min="1798" max="1798" width="9.140625" style="952"/>
    <col min="1799" max="1799" width="7.7109375" style="952" customWidth="1"/>
    <col min="1800" max="1800" width="8.5703125" style="952" customWidth="1"/>
    <col min="1801" max="1803" width="20.7109375" style="952" customWidth="1"/>
    <col min="1804" max="1902" width="10.7109375" style="952" customWidth="1"/>
    <col min="1903" max="2048" width="9.140625" style="952"/>
    <col min="2049" max="2049" width="27.85546875" style="952" customWidth="1"/>
    <col min="2050" max="2050" width="8.5703125" style="952" customWidth="1"/>
    <col min="2051" max="2051" width="8.42578125" style="952" customWidth="1"/>
    <col min="2052" max="2052" width="8.140625" style="952" customWidth="1"/>
    <col min="2053" max="2053" width="8.7109375" style="952" customWidth="1"/>
    <col min="2054" max="2054" width="9.140625" style="952"/>
    <col min="2055" max="2055" width="7.7109375" style="952" customWidth="1"/>
    <col min="2056" max="2056" width="8.5703125" style="952" customWidth="1"/>
    <col min="2057" max="2059" width="20.7109375" style="952" customWidth="1"/>
    <col min="2060" max="2158" width="10.7109375" style="952" customWidth="1"/>
    <col min="2159" max="2304" width="9.140625" style="952"/>
    <col min="2305" max="2305" width="27.85546875" style="952" customWidth="1"/>
    <col min="2306" max="2306" width="8.5703125" style="952" customWidth="1"/>
    <col min="2307" max="2307" width="8.42578125" style="952" customWidth="1"/>
    <col min="2308" max="2308" width="8.140625" style="952" customWidth="1"/>
    <col min="2309" max="2309" width="8.7109375" style="952" customWidth="1"/>
    <col min="2310" max="2310" width="9.140625" style="952"/>
    <col min="2311" max="2311" width="7.7109375" style="952" customWidth="1"/>
    <col min="2312" max="2312" width="8.5703125" style="952" customWidth="1"/>
    <col min="2313" max="2315" width="20.7109375" style="952" customWidth="1"/>
    <col min="2316" max="2414" width="10.7109375" style="952" customWidth="1"/>
    <col min="2415" max="2560" width="9.140625" style="952"/>
    <col min="2561" max="2561" width="27.85546875" style="952" customWidth="1"/>
    <col min="2562" max="2562" width="8.5703125" style="952" customWidth="1"/>
    <col min="2563" max="2563" width="8.42578125" style="952" customWidth="1"/>
    <col min="2564" max="2564" width="8.140625" style="952" customWidth="1"/>
    <col min="2565" max="2565" width="8.7109375" style="952" customWidth="1"/>
    <col min="2566" max="2566" width="9.140625" style="952"/>
    <col min="2567" max="2567" width="7.7109375" style="952" customWidth="1"/>
    <col min="2568" max="2568" width="8.5703125" style="952" customWidth="1"/>
    <col min="2569" max="2571" width="20.7109375" style="952" customWidth="1"/>
    <col min="2572" max="2670" width="10.7109375" style="952" customWidth="1"/>
    <col min="2671" max="2816" width="9.140625" style="952"/>
    <col min="2817" max="2817" width="27.85546875" style="952" customWidth="1"/>
    <col min="2818" max="2818" width="8.5703125" style="952" customWidth="1"/>
    <col min="2819" max="2819" width="8.42578125" style="952" customWidth="1"/>
    <col min="2820" max="2820" width="8.140625" style="952" customWidth="1"/>
    <col min="2821" max="2821" width="8.7109375" style="952" customWidth="1"/>
    <col min="2822" max="2822" width="9.140625" style="952"/>
    <col min="2823" max="2823" width="7.7109375" style="952" customWidth="1"/>
    <col min="2824" max="2824" width="8.5703125" style="952" customWidth="1"/>
    <col min="2825" max="2827" width="20.7109375" style="952" customWidth="1"/>
    <col min="2828" max="2926" width="10.7109375" style="952" customWidth="1"/>
    <col min="2927" max="3072" width="9.140625" style="952"/>
    <col min="3073" max="3073" width="27.85546875" style="952" customWidth="1"/>
    <col min="3074" max="3074" width="8.5703125" style="952" customWidth="1"/>
    <col min="3075" max="3075" width="8.42578125" style="952" customWidth="1"/>
    <col min="3076" max="3076" width="8.140625" style="952" customWidth="1"/>
    <col min="3077" max="3077" width="8.7109375" style="952" customWidth="1"/>
    <col min="3078" max="3078" width="9.140625" style="952"/>
    <col min="3079" max="3079" width="7.7109375" style="952" customWidth="1"/>
    <col min="3080" max="3080" width="8.5703125" style="952" customWidth="1"/>
    <col min="3081" max="3083" width="20.7109375" style="952" customWidth="1"/>
    <col min="3084" max="3182" width="10.7109375" style="952" customWidth="1"/>
    <col min="3183" max="3328" width="9.140625" style="952"/>
    <col min="3329" max="3329" width="27.85546875" style="952" customWidth="1"/>
    <col min="3330" max="3330" width="8.5703125" style="952" customWidth="1"/>
    <col min="3331" max="3331" width="8.42578125" style="952" customWidth="1"/>
    <col min="3332" max="3332" width="8.140625" style="952" customWidth="1"/>
    <col min="3333" max="3333" width="8.7109375" style="952" customWidth="1"/>
    <col min="3334" max="3334" width="9.140625" style="952"/>
    <col min="3335" max="3335" width="7.7109375" style="952" customWidth="1"/>
    <col min="3336" max="3336" width="8.5703125" style="952" customWidth="1"/>
    <col min="3337" max="3339" width="20.7109375" style="952" customWidth="1"/>
    <col min="3340" max="3438" width="10.7109375" style="952" customWidth="1"/>
    <col min="3439" max="3584" width="9.140625" style="952"/>
    <col min="3585" max="3585" width="27.85546875" style="952" customWidth="1"/>
    <col min="3586" max="3586" width="8.5703125" style="952" customWidth="1"/>
    <col min="3587" max="3587" width="8.42578125" style="952" customWidth="1"/>
    <col min="3588" max="3588" width="8.140625" style="952" customWidth="1"/>
    <col min="3589" max="3589" width="8.7109375" style="952" customWidth="1"/>
    <col min="3590" max="3590" width="9.140625" style="952"/>
    <col min="3591" max="3591" width="7.7109375" style="952" customWidth="1"/>
    <col min="3592" max="3592" width="8.5703125" style="952" customWidth="1"/>
    <col min="3593" max="3595" width="20.7109375" style="952" customWidth="1"/>
    <col min="3596" max="3694" width="10.7109375" style="952" customWidth="1"/>
    <col min="3695" max="3840" width="9.140625" style="952"/>
    <col min="3841" max="3841" width="27.85546875" style="952" customWidth="1"/>
    <col min="3842" max="3842" width="8.5703125" style="952" customWidth="1"/>
    <col min="3843" max="3843" width="8.42578125" style="952" customWidth="1"/>
    <col min="3844" max="3844" width="8.140625" style="952" customWidth="1"/>
    <col min="3845" max="3845" width="8.7109375" style="952" customWidth="1"/>
    <col min="3846" max="3846" width="9.140625" style="952"/>
    <col min="3847" max="3847" width="7.7109375" style="952" customWidth="1"/>
    <col min="3848" max="3848" width="8.5703125" style="952" customWidth="1"/>
    <col min="3849" max="3851" width="20.7109375" style="952" customWidth="1"/>
    <col min="3852" max="3950" width="10.7109375" style="952" customWidth="1"/>
    <col min="3951" max="4096" width="9.140625" style="952"/>
    <col min="4097" max="4097" width="27.85546875" style="952" customWidth="1"/>
    <col min="4098" max="4098" width="8.5703125" style="952" customWidth="1"/>
    <col min="4099" max="4099" width="8.42578125" style="952" customWidth="1"/>
    <col min="4100" max="4100" width="8.140625" style="952" customWidth="1"/>
    <col min="4101" max="4101" width="8.7109375" style="952" customWidth="1"/>
    <col min="4102" max="4102" width="9.140625" style="952"/>
    <col min="4103" max="4103" width="7.7109375" style="952" customWidth="1"/>
    <col min="4104" max="4104" width="8.5703125" style="952" customWidth="1"/>
    <col min="4105" max="4107" width="20.7109375" style="952" customWidth="1"/>
    <col min="4108" max="4206" width="10.7109375" style="952" customWidth="1"/>
    <col min="4207" max="4352" width="9.140625" style="952"/>
    <col min="4353" max="4353" width="27.85546875" style="952" customWidth="1"/>
    <col min="4354" max="4354" width="8.5703125" style="952" customWidth="1"/>
    <col min="4355" max="4355" width="8.42578125" style="952" customWidth="1"/>
    <col min="4356" max="4356" width="8.140625" style="952" customWidth="1"/>
    <col min="4357" max="4357" width="8.7109375" style="952" customWidth="1"/>
    <col min="4358" max="4358" width="9.140625" style="952"/>
    <col min="4359" max="4359" width="7.7109375" style="952" customWidth="1"/>
    <col min="4360" max="4360" width="8.5703125" style="952" customWidth="1"/>
    <col min="4361" max="4363" width="20.7109375" style="952" customWidth="1"/>
    <col min="4364" max="4462" width="10.7109375" style="952" customWidth="1"/>
    <col min="4463" max="4608" width="9.140625" style="952"/>
    <col min="4609" max="4609" width="27.85546875" style="952" customWidth="1"/>
    <col min="4610" max="4610" width="8.5703125" style="952" customWidth="1"/>
    <col min="4611" max="4611" width="8.42578125" style="952" customWidth="1"/>
    <col min="4612" max="4612" width="8.140625" style="952" customWidth="1"/>
    <col min="4613" max="4613" width="8.7109375" style="952" customWidth="1"/>
    <col min="4614" max="4614" width="9.140625" style="952"/>
    <col min="4615" max="4615" width="7.7109375" style="952" customWidth="1"/>
    <col min="4616" max="4616" width="8.5703125" style="952" customWidth="1"/>
    <col min="4617" max="4619" width="20.7109375" style="952" customWidth="1"/>
    <col min="4620" max="4718" width="10.7109375" style="952" customWidth="1"/>
    <col min="4719" max="4864" width="9.140625" style="952"/>
    <col min="4865" max="4865" width="27.85546875" style="952" customWidth="1"/>
    <col min="4866" max="4866" width="8.5703125" style="952" customWidth="1"/>
    <col min="4867" max="4867" width="8.42578125" style="952" customWidth="1"/>
    <col min="4868" max="4868" width="8.140625" style="952" customWidth="1"/>
    <col min="4869" max="4869" width="8.7109375" style="952" customWidth="1"/>
    <col min="4870" max="4870" width="9.140625" style="952"/>
    <col min="4871" max="4871" width="7.7109375" style="952" customWidth="1"/>
    <col min="4872" max="4872" width="8.5703125" style="952" customWidth="1"/>
    <col min="4873" max="4875" width="20.7109375" style="952" customWidth="1"/>
    <col min="4876" max="4974" width="10.7109375" style="952" customWidth="1"/>
    <col min="4975" max="5120" width="9.140625" style="952"/>
    <col min="5121" max="5121" width="27.85546875" style="952" customWidth="1"/>
    <col min="5122" max="5122" width="8.5703125" style="952" customWidth="1"/>
    <col min="5123" max="5123" width="8.42578125" style="952" customWidth="1"/>
    <col min="5124" max="5124" width="8.140625" style="952" customWidth="1"/>
    <col min="5125" max="5125" width="8.7109375" style="952" customWidth="1"/>
    <col min="5126" max="5126" width="9.140625" style="952"/>
    <col min="5127" max="5127" width="7.7109375" style="952" customWidth="1"/>
    <col min="5128" max="5128" width="8.5703125" style="952" customWidth="1"/>
    <col min="5129" max="5131" width="20.7109375" style="952" customWidth="1"/>
    <col min="5132" max="5230" width="10.7109375" style="952" customWidth="1"/>
    <col min="5231" max="5376" width="9.140625" style="952"/>
    <col min="5377" max="5377" width="27.85546875" style="952" customWidth="1"/>
    <col min="5378" max="5378" width="8.5703125" style="952" customWidth="1"/>
    <col min="5379" max="5379" width="8.42578125" style="952" customWidth="1"/>
    <col min="5380" max="5380" width="8.140625" style="952" customWidth="1"/>
    <col min="5381" max="5381" width="8.7109375" style="952" customWidth="1"/>
    <col min="5382" max="5382" width="9.140625" style="952"/>
    <col min="5383" max="5383" width="7.7109375" style="952" customWidth="1"/>
    <col min="5384" max="5384" width="8.5703125" style="952" customWidth="1"/>
    <col min="5385" max="5387" width="20.7109375" style="952" customWidth="1"/>
    <col min="5388" max="5486" width="10.7109375" style="952" customWidth="1"/>
    <col min="5487" max="5632" width="9.140625" style="952"/>
    <col min="5633" max="5633" width="27.85546875" style="952" customWidth="1"/>
    <col min="5634" max="5634" width="8.5703125" style="952" customWidth="1"/>
    <col min="5635" max="5635" width="8.42578125" style="952" customWidth="1"/>
    <col min="5636" max="5636" width="8.140625" style="952" customWidth="1"/>
    <col min="5637" max="5637" width="8.7109375" style="952" customWidth="1"/>
    <col min="5638" max="5638" width="9.140625" style="952"/>
    <col min="5639" max="5639" width="7.7109375" style="952" customWidth="1"/>
    <col min="5640" max="5640" width="8.5703125" style="952" customWidth="1"/>
    <col min="5641" max="5643" width="20.7109375" style="952" customWidth="1"/>
    <col min="5644" max="5742" width="10.7109375" style="952" customWidth="1"/>
    <col min="5743" max="5888" width="9.140625" style="952"/>
    <col min="5889" max="5889" width="27.85546875" style="952" customWidth="1"/>
    <col min="5890" max="5890" width="8.5703125" style="952" customWidth="1"/>
    <col min="5891" max="5891" width="8.42578125" style="952" customWidth="1"/>
    <col min="5892" max="5892" width="8.140625" style="952" customWidth="1"/>
    <col min="5893" max="5893" width="8.7109375" style="952" customWidth="1"/>
    <col min="5894" max="5894" width="9.140625" style="952"/>
    <col min="5895" max="5895" width="7.7109375" style="952" customWidth="1"/>
    <col min="5896" max="5896" width="8.5703125" style="952" customWidth="1"/>
    <col min="5897" max="5899" width="20.7109375" style="952" customWidth="1"/>
    <col min="5900" max="5998" width="10.7109375" style="952" customWidth="1"/>
    <col min="5999" max="6144" width="9.140625" style="952"/>
    <col min="6145" max="6145" width="27.85546875" style="952" customWidth="1"/>
    <col min="6146" max="6146" width="8.5703125" style="952" customWidth="1"/>
    <col min="6147" max="6147" width="8.42578125" style="952" customWidth="1"/>
    <col min="6148" max="6148" width="8.140625" style="952" customWidth="1"/>
    <col min="6149" max="6149" width="8.7109375" style="952" customWidth="1"/>
    <col min="6150" max="6150" width="9.140625" style="952"/>
    <col min="6151" max="6151" width="7.7109375" style="952" customWidth="1"/>
    <col min="6152" max="6152" width="8.5703125" style="952" customWidth="1"/>
    <col min="6153" max="6155" width="20.7109375" style="952" customWidth="1"/>
    <col min="6156" max="6254" width="10.7109375" style="952" customWidth="1"/>
    <col min="6255" max="6400" width="9.140625" style="952"/>
    <col min="6401" max="6401" width="27.85546875" style="952" customWidth="1"/>
    <col min="6402" max="6402" width="8.5703125" style="952" customWidth="1"/>
    <col min="6403" max="6403" width="8.42578125" style="952" customWidth="1"/>
    <col min="6404" max="6404" width="8.140625" style="952" customWidth="1"/>
    <col min="6405" max="6405" width="8.7109375" style="952" customWidth="1"/>
    <col min="6406" max="6406" width="9.140625" style="952"/>
    <col min="6407" max="6407" width="7.7109375" style="952" customWidth="1"/>
    <col min="6408" max="6408" width="8.5703125" style="952" customWidth="1"/>
    <col min="6409" max="6411" width="20.7109375" style="952" customWidth="1"/>
    <col min="6412" max="6510" width="10.7109375" style="952" customWidth="1"/>
    <col min="6511" max="6656" width="9.140625" style="952"/>
    <col min="6657" max="6657" width="27.85546875" style="952" customWidth="1"/>
    <col min="6658" max="6658" width="8.5703125" style="952" customWidth="1"/>
    <col min="6659" max="6659" width="8.42578125" style="952" customWidth="1"/>
    <col min="6660" max="6660" width="8.140625" style="952" customWidth="1"/>
    <col min="6661" max="6661" width="8.7109375" style="952" customWidth="1"/>
    <col min="6662" max="6662" width="9.140625" style="952"/>
    <col min="6663" max="6663" width="7.7109375" style="952" customWidth="1"/>
    <col min="6664" max="6664" width="8.5703125" style="952" customWidth="1"/>
    <col min="6665" max="6667" width="20.7109375" style="952" customWidth="1"/>
    <col min="6668" max="6766" width="10.7109375" style="952" customWidth="1"/>
    <col min="6767" max="6912" width="9.140625" style="952"/>
    <col min="6913" max="6913" width="27.85546875" style="952" customWidth="1"/>
    <col min="6914" max="6914" width="8.5703125" style="952" customWidth="1"/>
    <col min="6915" max="6915" width="8.42578125" style="952" customWidth="1"/>
    <col min="6916" max="6916" width="8.140625" style="952" customWidth="1"/>
    <col min="6917" max="6917" width="8.7109375" style="952" customWidth="1"/>
    <col min="6918" max="6918" width="9.140625" style="952"/>
    <col min="6919" max="6919" width="7.7109375" style="952" customWidth="1"/>
    <col min="6920" max="6920" width="8.5703125" style="952" customWidth="1"/>
    <col min="6921" max="6923" width="20.7109375" style="952" customWidth="1"/>
    <col min="6924" max="7022" width="10.7109375" style="952" customWidth="1"/>
    <col min="7023" max="7168" width="9.140625" style="952"/>
    <col min="7169" max="7169" width="27.85546875" style="952" customWidth="1"/>
    <col min="7170" max="7170" width="8.5703125" style="952" customWidth="1"/>
    <col min="7171" max="7171" width="8.42578125" style="952" customWidth="1"/>
    <col min="7172" max="7172" width="8.140625" style="952" customWidth="1"/>
    <col min="7173" max="7173" width="8.7109375" style="952" customWidth="1"/>
    <col min="7174" max="7174" width="9.140625" style="952"/>
    <col min="7175" max="7175" width="7.7109375" style="952" customWidth="1"/>
    <col min="7176" max="7176" width="8.5703125" style="952" customWidth="1"/>
    <col min="7177" max="7179" width="20.7109375" style="952" customWidth="1"/>
    <col min="7180" max="7278" width="10.7109375" style="952" customWidth="1"/>
    <col min="7279" max="7424" width="9.140625" style="952"/>
    <col min="7425" max="7425" width="27.85546875" style="952" customWidth="1"/>
    <col min="7426" max="7426" width="8.5703125" style="952" customWidth="1"/>
    <col min="7427" max="7427" width="8.42578125" style="952" customWidth="1"/>
    <col min="7428" max="7428" width="8.140625" style="952" customWidth="1"/>
    <col min="7429" max="7429" width="8.7109375" style="952" customWidth="1"/>
    <col min="7430" max="7430" width="9.140625" style="952"/>
    <col min="7431" max="7431" width="7.7109375" style="952" customWidth="1"/>
    <col min="7432" max="7432" width="8.5703125" style="952" customWidth="1"/>
    <col min="7433" max="7435" width="20.7109375" style="952" customWidth="1"/>
    <col min="7436" max="7534" width="10.7109375" style="952" customWidth="1"/>
    <col min="7535" max="7680" width="9.140625" style="952"/>
    <col min="7681" max="7681" width="27.85546875" style="952" customWidth="1"/>
    <col min="7682" max="7682" width="8.5703125" style="952" customWidth="1"/>
    <col min="7683" max="7683" width="8.42578125" style="952" customWidth="1"/>
    <col min="7684" max="7684" width="8.140625" style="952" customWidth="1"/>
    <col min="7685" max="7685" width="8.7109375" style="952" customWidth="1"/>
    <col min="7686" max="7686" width="9.140625" style="952"/>
    <col min="7687" max="7687" width="7.7109375" style="952" customWidth="1"/>
    <col min="7688" max="7688" width="8.5703125" style="952" customWidth="1"/>
    <col min="7689" max="7691" width="20.7109375" style="952" customWidth="1"/>
    <col min="7692" max="7790" width="10.7109375" style="952" customWidth="1"/>
    <col min="7791" max="7936" width="9.140625" style="952"/>
    <col min="7937" max="7937" width="27.85546875" style="952" customWidth="1"/>
    <col min="7938" max="7938" width="8.5703125" style="952" customWidth="1"/>
    <col min="7939" max="7939" width="8.42578125" style="952" customWidth="1"/>
    <col min="7940" max="7940" width="8.140625" style="952" customWidth="1"/>
    <col min="7941" max="7941" width="8.7109375" style="952" customWidth="1"/>
    <col min="7942" max="7942" width="9.140625" style="952"/>
    <col min="7943" max="7943" width="7.7109375" style="952" customWidth="1"/>
    <col min="7944" max="7944" width="8.5703125" style="952" customWidth="1"/>
    <col min="7945" max="7947" width="20.7109375" style="952" customWidth="1"/>
    <col min="7948" max="8046" width="10.7109375" style="952" customWidth="1"/>
    <col min="8047" max="8192" width="9.140625" style="952"/>
    <col min="8193" max="8193" width="27.85546875" style="952" customWidth="1"/>
    <col min="8194" max="8194" width="8.5703125" style="952" customWidth="1"/>
    <col min="8195" max="8195" width="8.42578125" style="952" customWidth="1"/>
    <col min="8196" max="8196" width="8.140625" style="952" customWidth="1"/>
    <col min="8197" max="8197" width="8.7109375" style="952" customWidth="1"/>
    <col min="8198" max="8198" width="9.140625" style="952"/>
    <col min="8199" max="8199" width="7.7109375" style="952" customWidth="1"/>
    <col min="8200" max="8200" width="8.5703125" style="952" customWidth="1"/>
    <col min="8201" max="8203" width="20.7109375" style="952" customWidth="1"/>
    <col min="8204" max="8302" width="10.7109375" style="952" customWidth="1"/>
    <col min="8303" max="8448" width="9.140625" style="952"/>
    <col min="8449" max="8449" width="27.85546875" style="952" customWidth="1"/>
    <col min="8450" max="8450" width="8.5703125" style="952" customWidth="1"/>
    <col min="8451" max="8451" width="8.42578125" style="952" customWidth="1"/>
    <col min="8452" max="8452" width="8.140625" style="952" customWidth="1"/>
    <col min="8453" max="8453" width="8.7109375" style="952" customWidth="1"/>
    <col min="8454" max="8454" width="9.140625" style="952"/>
    <col min="8455" max="8455" width="7.7109375" style="952" customWidth="1"/>
    <col min="8456" max="8456" width="8.5703125" style="952" customWidth="1"/>
    <col min="8457" max="8459" width="20.7109375" style="952" customWidth="1"/>
    <col min="8460" max="8558" width="10.7109375" style="952" customWidth="1"/>
    <col min="8559" max="8704" width="9.140625" style="952"/>
    <col min="8705" max="8705" width="27.85546875" style="952" customWidth="1"/>
    <col min="8706" max="8706" width="8.5703125" style="952" customWidth="1"/>
    <col min="8707" max="8707" width="8.42578125" style="952" customWidth="1"/>
    <col min="8708" max="8708" width="8.140625" style="952" customWidth="1"/>
    <col min="8709" max="8709" width="8.7109375" style="952" customWidth="1"/>
    <col min="8710" max="8710" width="9.140625" style="952"/>
    <col min="8711" max="8711" width="7.7109375" style="952" customWidth="1"/>
    <col min="8712" max="8712" width="8.5703125" style="952" customWidth="1"/>
    <col min="8713" max="8715" width="20.7109375" style="952" customWidth="1"/>
    <col min="8716" max="8814" width="10.7109375" style="952" customWidth="1"/>
    <col min="8815" max="8960" width="9.140625" style="952"/>
    <col min="8961" max="8961" width="27.85546875" style="952" customWidth="1"/>
    <col min="8962" max="8962" width="8.5703125" style="952" customWidth="1"/>
    <col min="8963" max="8963" width="8.42578125" style="952" customWidth="1"/>
    <col min="8964" max="8964" width="8.140625" style="952" customWidth="1"/>
    <col min="8965" max="8965" width="8.7109375" style="952" customWidth="1"/>
    <col min="8966" max="8966" width="9.140625" style="952"/>
    <col min="8967" max="8967" width="7.7109375" style="952" customWidth="1"/>
    <col min="8968" max="8968" width="8.5703125" style="952" customWidth="1"/>
    <col min="8969" max="8971" width="20.7109375" style="952" customWidth="1"/>
    <col min="8972" max="9070" width="10.7109375" style="952" customWidth="1"/>
    <col min="9071" max="9216" width="9.140625" style="952"/>
    <col min="9217" max="9217" width="27.85546875" style="952" customWidth="1"/>
    <col min="9218" max="9218" width="8.5703125" style="952" customWidth="1"/>
    <col min="9219" max="9219" width="8.42578125" style="952" customWidth="1"/>
    <col min="9220" max="9220" width="8.140625" style="952" customWidth="1"/>
    <col min="9221" max="9221" width="8.7109375" style="952" customWidth="1"/>
    <col min="9222" max="9222" width="9.140625" style="952"/>
    <col min="9223" max="9223" width="7.7109375" style="952" customWidth="1"/>
    <col min="9224" max="9224" width="8.5703125" style="952" customWidth="1"/>
    <col min="9225" max="9227" width="20.7109375" style="952" customWidth="1"/>
    <col min="9228" max="9326" width="10.7109375" style="952" customWidth="1"/>
    <col min="9327" max="9472" width="9.140625" style="952"/>
    <col min="9473" max="9473" width="27.85546875" style="952" customWidth="1"/>
    <col min="9474" max="9474" width="8.5703125" style="952" customWidth="1"/>
    <col min="9475" max="9475" width="8.42578125" style="952" customWidth="1"/>
    <col min="9476" max="9476" width="8.140625" style="952" customWidth="1"/>
    <col min="9477" max="9477" width="8.7109375" style="952" customWidth="1"/>
    <col min="9478" max="9478" width="9.140625" style="952"/>
    <col min="9479" max="9479" width="7.7109375" style="952" customWidth="1"/>
    <col min="9480" max="9480" width="8.5703125" style="952" customWidth="1"/>
    <col min="9481" max="9483" width="20.7109375" style="952" customWidth="1"/>
    <col min="9484" max="9582" width="10.7109375" style="952" customWidth="1"/>
    <col min="9583" max="9728" width="9.140625" style="952"/>
    <col min="9729" max="9729" width="27.85546875" style="952" customWidth="1"/>
    <col min="9730" max="9730" width="8.5703125" style="952" customWidth="1"/>
    <col min="9731" max="9731" width="8.42578125" style="952" customWidth="1"/>
    <col min="9732" max="9732" width="8.140625" style="952" customWidth="1"/>
    <col min="9733" max="9733" width="8.7109375" style="952" customWidth="1"/>
    <col min="9734" max="9734" width="9.140625" style="952"/>
    <col min="9735" max="9735" width="7.7109375" style="952" customWidth="1"/>
    <col min="9736" max="9736" width="8.5703125" style="952" customWidth="1"/>
    <col min="9737" max="9739" width="20.7109375" style="952" customWidth="1"/>
    <col min="9740" max="9838" width="10.7109375" style="952" customWidth="1"/>
    <col min="9839" max="9984" width="9.140625" style="952"/>
    <col min="9985" max="9985" width="27.85546875" style="952" customWidth="1"/>
    <col min="9986" max="9986" width="8.5703125" style="952" customWidth="1"/>
    <col min="9987" max="9987" width="8.42578125" style="952" customWidth="1"/>
    <col min="9988" max="9988" width="8.140625" style="952" customWidth="1"/>
    <col min="9989" max="9989" width="8.7109375" style="952" customWidth="1"/>
    <col min="9990" max="9990" width="9.140625" style="952"/>
    <col min="9991" max="9991" width="7.7109375" style="952" customWidth="1"/>
    <col min="9992" max="9992" width="8.5703125" style="952" customWidth="1"/>
    <col min="9993" max="9995" width="20.7109375" style="952" customWidth="1"/>
    <col min="9996" max="10094" width="10.7109375" style="952" customWidth="1"/>
    <col min="10095" max="10240" width="9.140625" style="952"/>
    <col min="10241" max="10241" width="27.85546875" style="952" customWidth="1"/>
    <col min="10242" max="10242" width="8.5703125" style="952" customWidth="1"/>
    <col min="10243" max="10243" width="8.42578125" style="952" customWidth="1"/>
    <col min="10244" max="10244" width="8.140625" style="952" customWidth="1"/>
    <col min="10245" max="10245" width="8.7109375" style="952" customWidth="1"/>
    <col min="10246" max="10246" width="9.140625" style="952"/>
    <col min="10247" max="10247" width="7.7109375" style="952" customWidth="1"/>
    <col min="10248" max="10248" width="8.5703125" style="952" customWidth="1"/>
    <col min="10249" max="10251" width="20.7109375" style="952" customWidth="1"/>
    <col min="10252" max="10350" width="10.7109375" style="952" customWidth="1"/>
    <col min="10351" max="10496" width="9.140625" style="952"/>
    <col min="10497" max="10497" width="27.85546875" style="952" customWidth="1"/>
    <col min="10498" max="10498" width="8.5703125" style="952" customWidth="1"/>
    <col min="10499" max="10499" width="8.42578125" style="952" customWidth="1"/>
    <col min="10500" max="10500" width="8.140625" style="952" customWidth="1"/>
    <col min="10501" max="10501" width="8.7109375" style="952" customWidth="1"/>
    <col min="10502" max="10502" width="9.140625" style="952"/>
    <col min="10503" max="10503" width="7.7109375" style="952" customWidth="1"/>
    <col min="10504" max="10504" width="8.5703125" style="952" customWidth="1"/>
    <col min="10505" max="10507" width="20.7109375" style="952" customWidth="1"/>
    <col min="10508" max="10606" width="10.7109375" style="952" customWidth="1"/>
    <col min="10607" max="10752" width="9.140625" style="952"/>
    <col min="10753" max="10753" width="27.85546875" style="952" customWidth="1"/>
    <col min="10754" max="10754" width="8.5703125" style="952" customWidth="1"/>
    <col min="10755" max="10755" width="8.42578125" style="952" customWidth="1"/>
    <col min="10756" max="10756" width="8.140625" style="952" customWidth="1"/>
    <col min="10757" max="10757" width="8.7109375" style="952" customWidth="1"/>
    <col min="10758" max="10758" width="9.140625" style="952"/>
    <col min="10759" max="10759" width="7.7109375" style="952" customWidth="1"/>
    <col min="10760" max="10760" width="8.5703125" style="952" customWidth="1"/>
    <col min="10761" max="10763" width="20.7109375" style="952" customWidth="1"/>
    <col min="10764" max="10862" width="10.7109375" style="952" customWidth="1"/>
    <col min="10863" max="11008" width="9.140625" style="952"/>
    <col min="11009" max="11009" width="27.85546875" style="952" customWidth="1"/>
    <col min="11010" max="11010" width="8.5703125" style="952" customWidth="1"/>
    <col min="11011" max="11011" width="8.42578125" style="952" customWidth="1"/>
    <col min="11012" max="11012" width="8.140625" style="952" customWidth="1"/>
    <col min="11013" max="11013" width="8.7109375" style="952" customWidth="1"/>
    <col min="11014" max="11014" width="9.140625" style="952"/>
    <col min="11015" max="11015" width="7.7109375" style="952" customWidth="1"/>
    <col min="11016" max="11016" width="8.5703125" style="952" customWidth="1"/>
    <col min="11017" max="11019" width="20.7109375" style="952" customWidth="1"/>
    <col min="11020" max="11118" width="10.7109375" style="952" customWidth="1"/>
    <col min="11119" max="11264" width="9.140625" style="952"/>
    <col min="11265" max="11265" width="27.85546875" style="952" customWidth="1"/>
    <col min="11266" max="11266" width="8.5703125" style="952" customWidth="1"/>
    <col min="11267" max="11267" width="8.42578125" style="952" customWidth="1"/>
    <col min="11268" max="11268" width="8.140625" style="952" customWidth="1"/>
    <col min="11269" max="11269" width="8.7109375" style="952" customWidth="1"/>
    <col min="11270" max="11270" width="9.140625" style="952"/>
    <col min="11271" max="11271" width="7.7109375" style="952" customWidth="1"/>
    <col min="11272" max="11272" width="8.5703125" style="952" customWidth="1"/>
    <col min="11273" max="11275" width="20.7109375" style="952" customWidth="1"/>
    <col min="11276" max="11374" width="10.7109375" style="952" customWidth="1"/>
    <col min="11375" max="11520" width="9.140625" style="952"/>
    <col min="11521" max="11521" width="27.85546875" style="952" customWidth="1"/>
    <col min="11522" max="11522" width="8.5703125" style="952" customWidth="1"/>
    <col min="11523" max="11523" width="8.42578125" style="952" customWidth="1"/>
    <col min="11524" max="11524" width="8.140625" style="952" customWidth="1"/>
    <col min="11525" max="11525" width="8.7109375" style="952" customWidth="1"/>
    <col min="11526" max="11526" width="9.140625" style="952"/>
    <col min="11527" max="11527" width="7.7109375" style="952" customWidth="1"/>
    <col min="11528" max="11528" width="8.5703125" style="952" customWidth="1"/>
    <col min="11529" max="11531" width="20.7109375" style="952" customWidth="1"/>
    <col min="11532" max="11630" width="10.7109375" style="952" customWidth="1"/>
    <col min="11631" max="11776" width="9.140625" style="952"/>
    <col min="11777" max="11777" width="27.85546875" style="952" customWidth="1"/>
    <col min="11778" max="11778" width="8.5703125" style="952" customWidth="1"/>
    <col min="11779" max="11779" width="8.42578125" style="952" customWidth="1"/>
    <col min="11780" max="11780" width="8.140625" style="952" customWidth="1"/>
    <col min="11781" max="11781" width="8.7109375" style="952" customWidth="1"/>
    <col min="11782" max="11782" width="9.140625" style="952"/>
    <col min="11783" max="11783" width="7.7109375" style="952" customWidth="1"/>
    <col min="11784" max="11784" width="8.5703125" style="952" customWidth="1"/>
    <col min="11785" max="11787" width="20.7109375" style="952" customWidth="1"/>
    <col min="11788" max="11886" width="10.7109375" style="952" customWidth="1"/>
    <col min="11887" max="12032" width="9.140625" style="952"/>
    <col min="12033" max="12033" width="27.85546875" style="952" customWidth="1"/>
    <col min="12034" max="12034" width="8.5703125" style="952" customWidth="1"/>
    <col min="12035" max="12035" width="8.42578125" style="952" customWidth="1"/>
    <col min="12036" max="12036" width="8.140625" style="952" customWidth="1"/>
    <col min="12037" max="12037" width="8.7109375" style="952" customWidth="1"/>
    <col min="12038" max="12038" width="9.140625" style="952"/>
    <col min="12039" max="12039" width="7.7109375" style="952" customWidth="1"/>
    <col min="12040" max="12040" width="8.5703125" style="952" customWidth="1"/>
    <col min="12041" max="12043" width="20.7109375" style="952" customWidth="1"/>
    <col min="12044" max="12142" width="10.7109375" style="952" customWidth="1"/>
    <col min="12143" max="12288" width="9.140625" style="952"/>
    <col min="12289" max="12289" width="27.85546875" style="952" customWidth="1"/>
    <col min="12290" max="12290" width="8.5703125" style="952" customWidth="1"/>
    <col min="12291" max="12291" width="8.42578125" style="952" customWidth="1"/>
    <col min="12292" max="12292" width="8.140625" style="952" customWidth="1"/>
    <col min="12293" max="12293" width="8.7109375" style="952" customWidth="1"/>
    <col min="12294" max="12294" width="9.140625" style="952"/>
    <col min="12295" max="12295" width="7.7109375" style="952" customWidth="1"/>
    <col min="12296" max="12296" width="8.5703125" style="952" customWidth="1"/>
    <col min="12297" max="12299" width="20.7109375" style="952" customWidth="1"/>
    <col min="12300" max="12398" width="10.7109375" style="952" customWidth="1"/>
    <col min="12399" max="12544" width="9.140625" style="952"/>
    <col min="12545" max="12545" width="27.85546875" style="952" customWidth="1"/>
    <col min="12546" max="12546" width="8.5703125" style="952" customWidth="1"/>
    <col min="12547" max="12547" width="8.42578125" style="952" customWidth="1"/>
    <col min="12548" max="12548" width="8.140625" style="952" customWidth="1"/>
    <col min="12549" max="12549" width="8.7109375" style="952" customWidth="1"/>
    <col min="12550" max="12550" width="9.140625" style="952"/>
    <col min="12551" max="12551" width="7.7109375" style="952" customWidth="1"/>
    <col min="12552" max="12552" width="8.5703125" style="952" customWidth="1"/>
    <col min="12553" max="12555" width="20.7109375" style="952" customWidth="1"/>
    <col min="12556" max="12654" width="10.7109375" style="952" customWidth="1"/>
    <col min="12655" max="12800" width="9.140625" style="952"/>
    <col min="12801" max="12801" width="27.85546875" style="952" customWidth="1"/>
    <col min="12802" max="12802" width="8.5703125" style="952" customWidth="1"/>
    <col min="12803" max="12803" width="8.42578125" style="952" customWidth="1"/>
    <col min="12804" max="12804" width="8.140625" style="952" customWidth="1"/>
    <col min="12805" max="12805" width="8.7109375" style="952" customWidth="1"/>
    <col min="12806" max="12806" width="9.140625" style="952"/>
    <col min="12807" max="12807" width="7.7109375" style="952" customWidth="1"/>
    <col min="12808" max="12808" width="8.5703125" style="952" customWidth="1"/>
    <col min="12809" max="12811" width="20.7109375" style="952" customWidth="1"/>
    <col min="12812" max="12910" width="10.7109375" style="952" customWidth="1"/>
    <col min="12911" max="13056" width="9.140625" style="952"/>
    <col min="13057" max="13057" width="27.85546875" style="952" customWidth="1"/>
    <col min="13058" max="13058" width="8.5703125" style="952" customWidth="1"/>
    <col min="13059" max="13059" width="8.42578125" style="952" customWidth="1"/>
    <col min="13060" max="13060" width="8.140625" style="952" customWidth="1"/>
    <col min="13061" max="13061" width="8.7109375" style="952" customWidth="1"/>
    <col min="13062" max="13062" width="9.140625" style="952"/>
    <col min="13063" max="13063" width="7.7109375" style="952" customWidth="1"/>
    <col min="13064" max="13064" width="8.5703125" style="952" customWidth="1"/>
    <col min="13065" max="13067" width="20.7109375" style="952" customWidth="1"/>
    <col min="13068" max="13166" width="10.7109375" style="952" customWidth="1"/>
    <col min="13167" max="13312" width="9.140625" style="952"/>
    <col min="13313" max="13313" width="27.85546875" style="952" customWidth="1"/>
    <col min="13314" max="13314" width="8.5703125" style="952" customWidth="1"/>
    <col min="13315" max="13315" width="8.42578125" style="952" customWidth="1"/>
    <col min="13316" max="13316" width="8.140625" style="952" customWidth="1"/>
    <col min="13317" max="13317" width="8.7109375" style="952" customWidth="1"/>
    <col min="13318" max="13318" width="9.140625" style="952"/>
    <col min="13319" max="13319" width="7.7109375" style="952" customWidth="1"/>
    <col min="13320" max="13320" width="8.5703125" style="952" customWidth="1"/>
    <col min="13321" max="13323" width="20.7109375" style="952" customWidth="1"/>
    <col min="13324" max="13422" width="10.7109375" style="952" customWidth="1"/>
    <col min="13423" max="13568" width="9.140625" style="952"/>
    <col min="13569" max="13569" width="27.85546875" style="952" customWidth="1"/>
    <col min="13570" max="13570" width="8.5703125" style="952" customWidth="1"/>
    <col min="13571" max="13571" width="8.42578125" style="952" customWidth="1"/>
    <col min="13572" max="13572" width="8.140625" style="952" customWidth="1"/>
    <col min="13573" max="13573" width="8.7109375" style="952" customWidth="1"/>
    <col min="13574" max="13574" width="9.140625" style="952"/>
    <col min="13575" max="13575" width="7.7109375" style="952" customWidth="1"/>
    <col min="13576" max="13576" width="8.5703125" style="952" customWidth="1"/>
    <col min="13577" max="13579" width="20.7109375" style="952" customWidth="1"/>
    <col min="13580" max="13678" width="10.7109375" style="952" customWidth="1"/>
    <col min="13679" max="13824" width="9.140625" style="952"/>
    <col min="13825" max="13825" width="27.85546875" style="952" customWidth="1"/>
    <col min="13826" max="13826" width="8.5703125" style="952" customWidth="1"/>
    <col min="13827" max="13827" width="8.42578125" style="952" customWidth="1"/>
    <col min="13828" max="13828" width="8.140625" style="952" customWidth="1"/>
    <col min="13829" max="13829" width="8.7109375" style="952" customWidth="1"/>
    <col min="13830" max="13830" width="9.140625" style="952"/>
    <col min="13831" max="13831" width="7.7109375" style="952" customWidth="1"/>
    <col min="13832" max="13832" width="8.5703125" style="952" customWidth="1"/>
    <col min="13833" max="13835" width="20.7109375" style="952" customWidth="1"/>
    <col min="13836" max="13934" width="10.7109375" style="952" customWidth="1"/>
    <col min="13935" max="14080" width="9.140625" style="952"/>
    <col min="14081" max="14081" width="27.85546875" style="952" customWidth="1"/>
    <col min="14082" max="14082" width="8.5703125" style="952" customWidth="1"/>
    <col min="14083" max="14083" width="8.42578125" style="952" customWidth="1"/>
    <col min="14084" max="14084" width="8.140625" style="952" customWidth="1"/>
    <col min="14085" max="14085" width="8.7109375" style="952" customWidth="1"/>
    <col min="14086" max="14086" width="9.140625" style="952"/>
    <col min="14087" max="14087" width="7.7109375" style="952" customWidth="1"/>
    <col min="14088" max="14088" width="8.5703125" style="952" customWidth="1"/>
    <col min="14089" max="14091" width="20.7109375" style="952" customWidth="1"/>
    <col min="14092" max="14190" width="10.7109375" style="952" customWidth="1"/>
    <col min="14191" max="14336" width="9.140625" style="952"/>
    <col min="14337" max="14337" width="27.85546875" style="952" customWidth="1"/>
    <col min="14338" max="14338" width="8.5703125" style="952" customWidth="1"/>
    <col min="14339" max="14339" width="8.42578125" style="952" customWidth="1"/>
    <col min="14340" max="14340" width="8.140625" style="952" customWidth="1"/>
    <col min="14341" max="14341" width="8.7109375" style="952" customWidth="1"/>
    <col min="14342" max="14342" width="9.140625" style="952"/>
    <col min="14343" max="14343" width="7.7109375" style="952" customWidth="1"/>
    <col min="14344" max="14344" width="8.5703125" style="952" customWidth="1"/>
    <col min="14345" max="14347" width="20.7109375" style="952" customWidth="1"/>
    <col min="14348" max="14446" width="10.7109375" style="952" customWidth="1"/>
    <col min="14447" max="14592" width="9.140625" style="952"/>
    <col min="14593" max="14593" width="27.85546875" style="952" customWidth="1"/>
    <col min="14594" max="14594" width="8.5703125" style="952" customWidth="1"/>
    <col min="14595" max="14595" width="8.42578125" style="952" customWidth="1"/>
    <col min="14596" max="14596" width="8.140625" style="952" customWidth="1"/>
    <col min="14597" max="14597" width="8.7109375" style="952" customWidth="1"/>
    <col min="14598" max="14598" width="9.140625" style="952"/>
    <col min="14599" max="14599" width="7.7109375" style="952" customWidth="1"/>
    <col min="14600" max="14600" width="8.5703125" style="952" customWidth="1"/>
    <col min="14601" max="14603" width="20.7109375" style="952" customWidth="1"/>
    <col min="14604" max="14702" width="10.7109375" style="952" customWidth="1"/>
    <col min="14703" max="14848" width="9.140625" style="952"/>
    <col min="14849" max="14849" width="27.85546875" style="952" customWidth="1"/>
    <col min="14850" max="14850" width="8.5703125" style="952" customWidth="1"/>
    <col min="14851" max="14851" width="8.42578125" style="952" customWidth="1"/>
    <col min="14852" max="14852" width="8.140625" style="952" customWidth="1"/>
    <col min="14853" max="14853" width="8.7109375" style="952" customWidth="1"/>
    <col min="14854" max="14854" width="9.140625" style="952"/>
    <col min="14855" max="14855" width="7.7109375" style="952" customWidth="1"/>
    <col min="14856" max="14856" width="8.5703125" style="952" customWidth="1"/>
    <col min="14857" max="14859" width="20.7109375" style="952" customWidth="1"/>
    <col min="14860" max="14958" width="10.7109375" style="952" customWidth="1"/>
    <col min="14959" max="15104" width="9.140625" style="952"/>
    <col min="15105" max="15105" width="27.85546875" style="952" customWidth="1"/>
    <col min="15106" max="15106" width="8.5703125" style="952" customWidth="1"/>
    <col min="15107" max="15107" width="8.42578125" style="952" customWidth="1"/>
    <col min="15108" max="15108" width="8.140625" style="952" customWidth="1"/>
    <col min="15109" max="15109" width="8.7109375" style="952" customWidth="1"/>
    <col min="15110" max="15110" width="9.140625" style="952"/>
    <col min="15111" max="15111" width="7.7109375" style="952" customWidth="1"/>
    <col min="15112" max="15112" width="8.5703125" style="952" customWidth="1"/>
    <col min="15113" max="15115" width="20.7109375" style="952" customWidth="1"/>
    <col min="15116" max="15214" width="10.7109375" style="952" customWidth="1"/>
    <col min="15215" max="15360" width="9.140625" style="952"/>
    <col min="15361" max="15361" width="27.85546875" style="952" customWidth="1"/>
    <col min="15362" max="15362" width="8.5703125" style="952" customWidth="1"/>
    <col min="15363" max="15363" width="8.42578125" style="952" customWidth="1"/>
    <col min="15364" max="15364" width="8.140625" style="952" customWidth="1"/>
    <col min="15365" max="15365" width="8.7109375" style="952" customWidth="1"/>
    <col min="15366" max="15366" width="9.140625" style="952"/>
    <col min="15367" max="15367" width="7.7109375" style="952" customWidth="1"/>
    <col min="15368" max="15368" width="8.5703125" style="952" customWidth="1"/>
    <col min="15369" max="15371" width="20.7109375" style="952" customWidth="1"/>
    <col min="15372" max="15470" width="10.7109375" style="952" customWidth="1"/>
    <col min="15471" max="15616" width="9.140625" style="952"/>
    <col min="15617" max="15617" width="27.85546875" style="952" customWidth="1"/>
    <col min="15618" max="15618" width="8.5703125" style="952" customWidth="1"/>
    <col min="15619" max="15619" width="8.42578125" style="952" customWidth="1"/>
    <col min="15620" max="15620" width="8.140625" style="952" customWidth="1"/>
    <col min="15621" max="15621" width="8.7109375" style="952" customWidth="1"/>
    <col min="15622" max="15622" width="9.140625" style="952"/>
    <col min="15623" max="15623" width="7.7109375" style="952" customWidth="1"/>
    <col min="15624" max="15624" width="8.5703125" style="952" customWidth="1"/>
    <col min="15625" max="15627" width="20.7109375" style="952" customWidth="1"/>
    <col min="15628" max="15726" width="10.7109375" style="952" customWidth="1"/>
    <col min="15727" max="15872" width="9.140625" style="952"/>
    <col min="15873" max="15873" width="27.85546875" style="952" customWidth="1"/>
    <col min="15874" max="15874" width="8.5703125" style="952" customWidth="1"/>
    <col min="15875" max="15875" width="8.42578125" style="952" customWidth="1"/>
    <col min="15876" max="15876" width="8.140625" style="952" customWidth="1"/>
    <col min="15877" max="15877" width="8.7109375" style="952" customWidth="1"/>
    <col min="15878" max="15878" width="9.140625" style="952"/>
    <col min="15879" max="15879" width="7.7109375" style="952" customWidth="1"/>
    <col min="15880" max="15880" width="8.5703125" style="952" customWidth="1"/>
    <col min="15881" max="15883" width="20.7109375" style="952" customWidth="1"/>
    <col min="15884" max="15982" width="10.7109375" style="952" customWidth="1"/>
    <col min="15983" max="16128" width="9.140625" style="952"/>
    <col min="16129" max="16129" width="27.85546875" style="952" customWidth="1"/>
    <col min="16130" max="16130" width="8.5703125" style="952" customWidth="1"/>
    <col min="16131" max="16131" width="8.42578125" style="952" customWidth="1"/>
    <col min="16132" max="16132" width="8.140625" style="952" customWidth="1"/>
    <col min="16133" max="16133" width="8.7109375" style="952" customWidth="1"/>
    <col min="16134" max="16134" width="9.140625" style="952"/>
    <col min="16135" max="16135" width="7.7109375" style="952" customWidth="1"/>
    <col min="16136" max="16136" width="8.5703125" style="952" customWidth="1"/>
    <col min="16137" max="16139" width="20.7109375" style="952" customWidth="1"/>
    <col min="16140" max="16238" width="10.7109375" style="952" customWidth="1"/>
    <col min="16239" max="16384" width="9.140625" style="952"/>
  </cols>
  <sheetData>
    <row r="1" spans="1:12" ht="18" customHeight="1">
      <c r="A1" s="1921" t="s">
        <v>1737</v>
      </c>
      <c r="B1" s="1786"/>
      <c r="C1" s="1786"/>
      <c r="D1" s="1786"/>
      <c r="E1" s="1786"/>
      <c r="F1" s="1786"/>
      <c r="G1" s="1445"/>
    </row>
    <row r="2" spans="1:12" ht="21" customHeight="1">
      <c r="A2" s="1914" t="s">
        <v>1184</v>
      </c>
      <c r="B2" s="1928"/>
      <c r="C2" s="1928"/>
      <c r="D2" s="1928"/>
      <c r="E2" s="1914"/>
      <c r="F2" s="1914"/>
      <c r="G2" s="1446"/>
    </row>
    <row r="3" spans="1:12" ht="23.25" customHeight="1">
      <c r="A3" s="2070" t="s">
        <v>1185</v>
      </c>
      <c r="B3" s="2070"/>
      <c r="C3" s="2070"/>
      <c r="D3" s="2070"/>
      <c r="E3" s="2070"/>
      <c r="F3" s="2070"/>
      <c r="G3" s="2070"/>
      <c r="H3" s="2070"/>
    </row>
    <row r="4" spans="1:12" ht="12.95" customHeight="1">
      <c r="A4" s="949">
        <v>2016</v>
      </c>
      <c r="B4" s="950"/>
      <c r="C4" s="950"/>
      <c r="H4" s="1101" t="s">
        <v>673</v>
      </c>
      <c r="I4" s="950"/>
      <c r="J4" s="950"/>
      <c r="K4" s="1101"/>
      <c r="L4" s="950"/>
    </row>
    <row r="5" spans="1:12" ht="33" customHeight="1">
      <c r="A5" s="1339" t="s">
        <v>700</v>
      </c>
      <c r="B5" s="1340" t="s">
        <v>0</v>
      </c>
      <c r="C5" s="1341" t="s">
        <v>1186</v>
      </c>
      <c r="D5" s="1341" t="s">
        <v>1187</v>
      </c>
      <c r="E5" s="1341" t="s">
        <v>1188</v>
      </c>
      <c r="F5" s="1341" t="s">
        <v>1189</v>
      </c>
      <c r="G5" s="1341" t="s">
        <v>1190</v>
      </c>
      <c r="H5" s="1341" t="s">
        <v>1191</v>
      </c>
      <c r="I5" s="1332"/>
      <c r="J5" s="1332"/>
      <c r="K5" s="1332"/>
      <c r="L5" s="1332"/>
    </row>
    <row r="6" spans="1:12" ht="12.95" customHeight="1">
      <c r="D6" s="950"/>
      <c r="E6" s="950"/>
      <c r="H6" s="950"/>
      <c r="I6" s="950"/>
      <c r="J6" s="950"/>
      <c r="K6" s="950"/>
      <c r="L6" s="950"/>
    </row>
    <row r="7" spans="1:12" s="954" customFormat="1" ht="12.95" customHeight="1">
      <c r="A7" s="954" t="s">
        <v>28</v>
      </c>
      <c r="B7" s="990">
        <v>1271</v>
      </c>
      <c r="C7" s="990">
        <v>56</v>
      </c>
      <c r="D7" s="990">
        <v>425</v>
      </c>
      <c r="E7" s="990">
        <v>98</v>
      </c>
      <c r="F7" s="990">
        <v>375</v>
      </c>
      <c r="G7" s="990">
        <v>224</v>
      </c>
      <c r="H7" s="990">
        <v>93</v>
      </c>
      <c r="I7" s="1334"/>
      <c r="J7" s="1334"/>
      <c r="K7" s="1334"/>
      <c r="L7" s="1334"/>
    </row>
    <row r="8" spans="1:12" s="954" customFormat="1" ht="12.95" customHeight="1">
      <c r="I8" s="1334"/>
      <c r="J8" s="1334"/>
      <c r="K8" s="1334"/>
      <c r="L8" s="1334"/>
    </row>
    <row r="9" spans="1:12" s="954" customFormat="1" ht="12.95" customHeight="1">
      <c r="A9" s="1319" t="s">
        <v>418</v>
      </c>
      <c r="B9" s="990">
        <v>1212</v>
      </c>
      <c r="C9" s="990">
        <v>52</v>
      </c>
      <c r="D9" s="990">
        <v>411</v>
      </c>
      <c r="E9" s="990">
        <v>94</v>
      </c>
      <c r="F9" s="990">
        <v>355</v>
      </c>
      <c r="G9" s="990">
        <v>214</v>
      </c>
      <c r="H9" s="990">
        <v>86</v>
      </c>
      <c r="I9" s="1334"/>
      <c r="J9" s="1334"/>
      <c r="K9" s="1334"/>
      <c r="L9" s="1334"/>
    </row>
    <row r="10" spans="1:12" s="954" customFormat="1" ht="12.95" customHeight="1">
      <c r="A10" s="1319"/>
      <c r="I10" s="1334"/>
      <c r="J10" s="1334"/>
      <c r="K10" s="1334"/>
      <c r="L10" s="1334"/>
    </row>
    <row r="11" spans="1:12" ht="12.95" customHeight="1">
      <c r="A11" s="1322" t="s">
        <v>419</v>
      </c>
      <c r="B11" s="990">
        <v>286</v>
      </c>
      <c r="C11" s="883">
        <v>14</v>
      </c>
      <c r="D11" s="883">
        <v>82</v>
      </c>
      <c r="E11" s="883">
        <v>22</v>
      </c>
      <c r="F11" s="883">
        <v>82</v>
      </c>
      <c r="G11" s="883">
        <v>56</v>
      </c>
      <c r="H11" s="883">
        <v>30</v>
      </c>
      <c r="I11" s="1334"/>
      <c r="J11" s="1334"/>
      <c r="K11" s="1334"/>
      <c r="L11" s="1334"/>
    </row>
    <row r="12" spans="1:12" ht="12.95" customHeight="1">
      <c r="A12" s="1322" t="s">
        <v>421</v>
      </c>
      <c r="B12" s="990">
        <v>246</v>
      </c>
      <c r="C12" s="883">
        <v>5</v>
      </c>
      <c r="D12" s="883">
        <v>50</v>
      </c>
      <c r="E12" s="883">
        <v>20</v>
      </c>
      <c r="F12" s="883">
        <v>78</v>
      </c>
      <c r="G12" s="883">
        <v>68</v>
      </c>
      <c r="H12" s="883">
        <v>25</v>
      </c>
      <c r="I12" s="1334"/>
      <c r="J12" s="988"/>
      <c r="K12" s="988"/>
      <c r="L12" s="988"/>
    </row>
    <row r="13" spans="1:12" ht="12.95" customHeight="1">
      <c r="A13" s="1322" t="s">
        <v>1035</v>
      </c>
      <c r="B13" s="990">
        <v>615</v>
      </c>
      <c r="C13" s="883">
        <v>31</v>
      </c>
      <c r="D13" s="883">
        <v>260</v>
      </c>
      <c r="E13" s="883">
        <v>48</v>
      </c>
      <c r="F13" s="883">
        <v>177</v>
      </c>
      <c r="G13" s="883">
        <v>75</v>
      </c>
      <c r="H13" s="1334">
        <v>24</v>
      </c>
      <c r="I13" s="1334"/>
      <c r="J13" s="1335"/>
      <c r="K13" s="1335"/>
      <c r="L13" s="1335"/>
    </row>
    <row r="14" spans="1:12" ht="12.95" customHeight="1">
      <c r="A14" s="1322" t="s">
        <v>424</v>
      </c>
      <c r="B14" s="990">
        <v>46</v>
      </c>
      <c r="C14" s="883">
        <v>1</v>
      </c>
      <c r="D14" s="883">
        <v>12</v>
      </c>
      <c r="E14" s="883">
        <v>1</v>
      </c>
      <c r="F14" s="883">
        <v>14</v>
      </c>
      <c r="G14" s="883">
        <v>11</v>
      </c>
      <c r="H14" s="1334">
        <v>7</v>
      </c>
      <c r="I14" s="1334"/>
    </row>
    <row r="15" spans="1:12" ht="12.95" customHeight="1">
      <c r="A15" s="1322" t="s">
        <v>425</v>
      </c>
      <c r="B15" s="990">
        <v>19</v>
      </c>
      <c r="C15" s="883">
        <v>1</v>
      </c>
      <c r="D15" s="883">
        <v>7</v>
      </c>
      <c r="E15" s="883">
        <v>3</v>
      </c>
      <c r="F15" s="883">
        <v>4</v>
      </c>
      <c r="G15" s="883">
        <v>4</v>
      </c>
      <c r="H15" s="1447">
        <v>0</v>
      </c>
      <c r="I15" s="1334"/>
    </row>
    <row r="16" spans="1:12" ht="12.95" customHeight="1">
      <c r="A16" s="1322"/>
      <c r="I16" s="1334"/>
    </row>
    <row r="17" spans="1:9" s="954" customFormat="1" ht="12.95" customHeight="1">
      <c r="A17" s="1319" t="s">
        <v>426</v>
      </c>
      <c r="B17" s="990">
        <v>32</v>
      </c>
      <c r="C17" s="990">
        <v>4</v>
      </c>
      <c r="D17" s="990">
        <v>7</v>
      </c>
      <c r="E17" s="990">
        <v>2</v>
      </c>
      <c r="F17" s="990">
        <v>6</v>
      </c>
      <c r="G17" s="990">
        <v>8</v>
      </c>
      <c r="H17" s="988">
        <v>5</v>
      </c>
      <c r="I17" s="1334"/>
    </row>
    <row r="18" spans="1:9" s="954" customFormat="1" ht="12.95" customHeight="1">
      <c r="A18" s="1319"/>
      <c r="I18" s="1334"/>
    </row>
    <row r="19" spans="1:9" s="954" customFormat="1" ht="12.95" customHeight="1">
      <c r="A19" s="1319" t="s">
        <v>427</v>
      </c>
      <c r="B19" s="990">
        <v>27</v>
      </c>
      <c r="C19" s="1448">
        <v>0</v>
      </c>
      <c r="D19" s="990">
        <v>7</v>
      </c>
      <c r="E19" s="990">
        <v>2</v>
      </c>
      <c r="F19" s="990">
        <v>14</v>
      </c>
      <c r="G19" s="990">
        <v>2</v>
      </c>
      <c r="H19" s="1439">
        <v>2</v>
      </c>
      <c r="I19" s="1334"/>
    </row>
    <row r="20" spans="1:9" s="954" customFormat="1" ht="6.95" customHeight="1" thickBot="1">
      <c r="A20" s="984"/>
      <c r="B20" s="984"/>
      <c r="C20" s="1449"/>
      <c r="D20" s="984"/>
      <c r="E20" s="984"/>
      <c r="F20" s="984"/>
      <c r="G20" s="984"/>
      <c r="H20" s="984"/>
    </row>
    <row r="21" spans="1:9" s="954" customFormat="1" ht="3.75" customHeight="1" thickTop="1">
      <c r="A21" s="987"/>
      <c r="B21" s="987"/>
      <c r="C21" s="1450"/>
      <c r="D21" s="987"/>
      <c r="E21" s="987"/>
      <c r="F21" s="987"/>
      <c r="G21" s="987"/>
      <c r="H21" s="987"/>
    </row>
    <row r="22" spans="1:9" s="1331" customFormat="1" ht="12.95" customHeight="1">
      <c r="A22" s="1346" t="s">
        <v>1036</v>
      </c>
      <c r="B22" s="1346"/>
      <c r="C22" s="1346"/>
      <c r="D22" s="1346"/>
      <c r="E22" s="1346"/>
    </row>
    <row r="23" spans="1:9" ht="15" customHeight="1">
      <c r="B23" s="883"/>
      <c r="C23" s="883"/>
      <c r="D23" s="883"/>
      <c r="E23" s="883"/>
    </row>
    <row r="24" spans="1:9" s="1064" customFormat="1" ht="9.9499999999999993" customHeight="1">
      <c r="A24" s="1086" t="s">
        <v>691</v>
      </c>
      <c r="D24" s="1364"/>
    </row>
    <row r="25" spans="1:9" s="1064" customFormat="1" ht="15" customHeight="1">
      <c r="A25" s="1337" t="s">
        <v>1042</v>
      </c>
      <c r="D25" s="1364"/>
    </row>
    <row r="26" spans="1:9" ht="15" customHeight="1">
      <c r="B26" s="883"/>
      <c r="C26" s="883"/>
      <c r="D26" s="883"/>
      <c r="E26" s="883"/>
    </row>
    <row r="27" spans="1:9" ht="15" customHeight="1">
      <c r="B27" s="883"/>
      <c r="C27" s="883"/>
      <c r="D27" s="883"/>
      <c r="E27" s="883"/>
    </row>
    <row r="28" spans="1:9" ht="15" customHeight="1">
      <c r="B28" s="883"/>
      <c r="C28" s="883"/>
      <c r="D28" s="883"/>
      <c r="E28" s="883"/>
    </row>
    <row r="29" spans="1:9" ht="15" customHeight="1">
      <c r="B29" s="883"/>
      <c r="C29" s="883"/>
      <c r="D29" s="883"/>
      <c r="E29" s="883"/>
    </row>
    <row r="30" spans="1:9" ht="15" customHeight="1">
      <c r="B30" s="883"/>
      <c r="C30" s="883"/>
      <c r="D30" s="883"/>
      <c r="E30" s="883"/>
    </row>
    <row r="31" spans="1:9" ht="9.9499999999999993" customHeight="1">
      <c r="A31" s="950"/>
      <c r="B31" s="950"/>
      <c r="C31" s="950"/>
      <c r="D31" s="950"/>
      <c r="E31" s="950"/>
    </row>
    <row r="32" spans="1:9" ht="15" customHeight="1">
      <c r="A32" s="950"/>
      <c r="B32" s="950"/>
      <c r="C32" s="950"/>
      <c r="D32" s="950"/>
      <c r="E32" s="950"/>
    </row>
    <row r="33" spans="4:5" ht="15" customHeight="1">
      <c r="D33" s="950"/>
      <c r="E33" s="950"/>
    </row>
    <row r="34" spans="4:5" ht="20.100000000000001" customHeight="1">
      <c r="D34" s="950"/>
      <c r="E34" s="950"/>
    </row>
    <row r="35" spans="4:5" ht="20.100000000000001" customHeight="1">
      <c r="D35" s="950"/>
      <c r="E35" s="950"/>
    </row>
    <row r="36" spans="4:5" ht="20.100000000000001" customHeight="1">
      <c r="D36" s="950"/>
      <c r="E36" s="950"/>
    </row>
    <row r="37" spans="4:5" ht="20.100000000000001" customHeight="1">
      <c r="D37" s="950"/>
      <c r="E37" s="950"/>
    </row>
    <row r="38" spans="4:5" ht="20.100000000000001" customHeight="1">
      <c r="D38" s="950"/>
      <c r="E38" s="950"/>
    </row>
    <row r="39" spans="4:5" ht="20.100000000000001" customHeight="1">
      <c r="D39" s="950"/>
      <c r="E39" s="950"/>
    </row>
    <row r="40" spans="4:5" ht="20.100000000000001" customHeight="1">
      <c r="D40" s="950"/>
      <c r="E40" s="950"/>
    </row>
    <row r="41" spans="4:5" ht="20.100000000000001" customHeight="1">
      <c r="D41" s="950"/>
      <c r="E41" s="950"/>
    </row>
    <row r="42" spans="4:5" ht="20.100000000000001" customHeight="1">
      <c r="D42" s="950"/>
      <c r="E42" s="950"/>
    </row>
    <row r="43" spans="4:5" ht="20.100000000000001" customHeight="1">
      <c r="D43" s="950"/>
      <c r="E43" s="950"/>
    </row>
    <row r="44" spans="4:5" ht="20.100000000000001" customHeight="1">
      <c r="D44" s="950"/>
      <c r="E44" s="950"/>
    </row>
    <row r="45" spans="4:5" ht="20.100000000000001" customHeight="1">
      <c r="D45" s="950"/>
      <c r="E45" s="950"/>
    </row>
    <row r="46" spans="4:5" ht="20.100000000000001" customHeight="1">
      <c r="D46" s="950"/>
      <c r="E46" s="950"/>
    </row>
    <row r="47" spans="4:5" ht="20.100000000000001" customHeight="1">
      <c r="D47" s="950"/>
      <c r="E47" s="950"/>
    </row>
    <row r="48" spans="4:5" ht="20.100000000000001" customHeight="1">
      <c r="D48" s="950"/>
      <c r="E48" s="950"/>
    </row>
    <row r="49" spans="4:5" ht="20.100000000000001" customHeight="1">
      <c r="D49" s="950"/>
      <c r="E49" s="950"/>
    </row>
    <row r="50" spans="4:5" ht="20.100000000000001" customHeight="1">
      <c r="D50" s="950"/>
      <c r="E50" s="950"/>
    </row>
    <row r="51" spans="4:5" ht="20.100000000000001" customHeight="1">
      <c r="D51" s="950"/>
      <c r="E51" s="950"/>
    </row>
    <row r="52" spans="4:5" ht="20.100000000000001" customHeight="1">
      <c r="D52" s="950"/>
      <c r="E52" s="950"/>
    </row>
    <row r="53" spans="4:5" ht="20.100000000000001" customHeight="1">
      <c r="D53" s="950"/>
      <c r="E53" s="950"/>
    </row>
    <row r="54" spans="4:5" ht="20.100000000000001" customHeight="1">
      <c r="D54" s="950"/>
      <c r="E54" s="950"/>
    </row>
    <row r="55" spans="4:5" ht="20.100000000000001" customHeight="1">
      <c r="D55" s="950"/>
      <c r="E55" s="950"/>
    </row>
    <row r="56" spans="4:5" ht="20.100000000000001" customHeight="1">
      <c r="D56" s="950"/>
      <c r="E56" s="950"/>
    </row>
    <row r="57" spans="4:5" ht="20.100000000000001" customHeight="1">
      <c r="D57" s="950"/>
      <c r="E57" s="950"/>
    </row>
    <row r="58" spans="4:5" ht="20.100000000000001" customHeight="1">
      <c r="D58" s="950"/>
      <c r="E58" s="950"/>
    </row>
    <row r="59" spans="4:5" ht="20.100000000000001" customHeight="1">
      <c r="D59" s="950"/>
      <c r="E59" s="950"/>
    </row>
    <row r="60" spans="4:5" ht="20.100000000000001" customHeight="1">
      <c r="D60" s="950"/>
      <c r="E60" s="950"/>
    </row>
    <row r="61" spans="4:5" ht="20.100000000000001" customHeight="1">
      <c r="D61" s="950"/>
      <c r="E61" s="950"/>
    </row>
    <row r="62" spans="4:5" ht="20.100000000000001" customHeight="1">
      <c r="D62" s="950"/>
      <c r="E62" s="950"/>
    </row>
    <row r="63" spans="4:5" ht="20.100000000000001" customHeight="1">
      <c r="D63" s="950"/>
      <c r="E63" s="950"/>
    </row>
    <row r="64" spans="4:5" ht="20.100000000000001" customHeight="1">
      <c r="D64" s="950"/>
      <c r="E64" s="950"/>
    </row>
    <row r="65" spans="4:5" ht="20.100000000000001" customHeight="1">
      <c r="D65" s="950"/>
      <c r="E65" s="950"/>
    </row>
    <row r="66" spans="4:5" ht="20.100000000000001" customHeight="1">
      <c r="D66" s="950"/>
      <c r="E66" s="950"/>
    </row>
    <row r="67" spans="4:5" ht="20.100000000000001" customHeight="1">
      <c r="D67" s="950"/>
      <c r="E67" s="950"/>
    </row>
    <row r="68" spans="4:5" ht="20.100000000000001" customHeight="1">
      <c r="D68" s="950"/>
      <c r="E68" s="950"/>
    </row>
    <row r="69" spans="4:5" ht="20.100000000000001" customHeight="1">
      <c r="D69" s="950"/>
      <c r="E69" s="950"/>
    </row>
    <row r="70" spans="4:5" ht="20.100000000000001" customHeight="1">
      <c r="D70" s="950"/>
      <c r="E70" s="950"/>
    </row>
    <row r="71" spans="4:5" ht="20.100000000000001" customHeight="1">
      <c r="D71" s="950"/>
      <c r="E71" s="950"/>
    </row>
    <row r="72" spans="4:5" ht="20.100000000000001" customHeight="1">
      <c r="D72" s="950"/>
      <c r="E72" s="950"/>
    </row>
    <row r="73" spans="4:5" ht="20.100000000000001" customHeight="1">
      <c r="D73" s="950"/>
      <c r="E73" s="950"/>
    </row>
    <row r="74" spans="4:5" ht="20.100000000000001" customHeight="1">
      <c r="D74" s="950"/>
      <c r="E74" s="950"/>
    </row>
    <row r="75" spans="4:5" ht="20.100000000000001" customHeight="1">
      <c r="D75" s="950"/>
      <c r="E75" s="950"/>
    </row>
    <row r="76" spans="4:5" ht="20.100000000000001" customHeight="1">
      <c r="D76" s="950"/>
      <c r="E76" s="950"/>
    </row>
    <row r="77" spans="4:5" ht="20.100000000000001" customHeight="1">
      <c r="D77" s="950"/>
      <c r="E77" s="950"/>
    </row>
    <row r="78" spans="4:5" ht="20.100000000000001" customHeight="1">
      <c r="D78" s="950"/>
      <c r="E78" s="950"/>
    </row>
    <row r="79" spans="4:5" ht="20.100000000000001" customHeight="1">
      <c r="D79" s="950"/>
      <c r="E79" s="950"/>
    </row>
    <row r="80" spans="4:5" ht="20.100000000000001" customHeight="1">
      <c r="D80" s="950"/>
      <c r="E80" s="950"/>
    </row>
    <row r="81" spans="4:5" ht="20.100000000000001" customHeight="1">
      <c r="D81" s="950"/>
      <c r="E81" s="950"/>
    </row>
    <row r="82" spans="4:5" ht="20.100000000000001" customHeight="1">
      <c r="D82" s="950"/>
      <c r="E82" s="950"/>
    </row>
    <row r="83" spans="4:5" ht="20.100000000000001" customHeight="1">
      <c r="D83" s="950"/>
      <c r="E83" s="950"/>
    </row>
    <row r="84" spans="4:5" ht="20.100000000000001" customHeight="1">
      <c r="D84" s="950"/>
      <c r="E84" s="950"/>
    </row>
    <row r="85" spans="4:5" ht="20.100000000000001" customHeight="1">
      <c r="D85" s="950"/>
      <c r="E85" s="950"/>
    </row>
    <row r="86" spans="4:5" ht="20.100000000000001" customHeight="1">
      <c r="D86" s="950"/>
      <c r="E86" s="950"/>
    </row>
    <row r="87" spans="4:5" ht="20.100000000000001" customHeight="1">
      <c r="D87" s="950"/>
      <c r="E87" s="950"/>
    </row>
    <row r="88" spans="4:5" ht="20.100000000000001" customHeight="1">
      <c r="D88" s="950"/>
      <c r="E88" s="950"/>
    </row>
    <row r="89" spans="4:5" ht="20.100000000000001" customHeight="1">
      <c r="D89" s="950"/>
      <c r="E89" s="950"/>
    </row>
    <row r="90" spans="4:5" ht="20.100000000000001" customHeight="1">
      <c r="D90" s="950"/>
      <c r="E90" s="950"/>
    </row>
    <row r="91" spans="4:5" ht="20.100000000000001" customHeight="1">
      <c r="D91" s="950"/>
      <c r="E91" s="950"/>
    </row>
    <row r="92" spans="4:5" ht="20.100000000000001" customHeight="1">
      <c r="D92" s="950"/>
      <c r="E92" s="950"/>
    </row>
    <row r="93" spans="4:5" ht="20.100000000000001" customHeight="1">
      <c r="D93" s="950"/>
      <c r="E93" s="950"/>
    </row>
    <row r="94" spans="4:5" ht="20.100000000000001" customHeight="1">
      <c r="D94" s="950"/>
      <c r="E94" s="950"/>
    </row>
    <row r="95" spans="4:5" ht="20.100000000000001" customHeight="1">
      <c r="D95" s="950"/>
      <c r="E95" s="950"/>
    </row>
    <row r="96" spans="4:5" ht="20.100000000000001" customHeight="1">
      <c r="D96" s="950"/>
      <c r="E96" s="950"/>
    </row>
    <row r="97" spans="4:5" ht="20.100000000000001" customHeight="1">
      <c r="D97" s="950"/>
      <c r="E97" s="950"/>
    </row>
    <row r="98" spans="4:5" ht="20.100000000000001" customHeight="1">
      <c r="D98" s="950"/>
      <c r="E98" s="950"/>
    </row>
    <row r="99" spans="4:5" ht="20.100000000000001" customHeight="1">
      <c r="D99" s="950"/>
      <c r="E99" s="950"/>
    </row>
    <row r="100" spans="4:5" ht="20.100000000000001" customHeight="1">
      <c r="D100" s="950"/>
      <c r="E100" s="950"/>
    </row>
    <row r="101" spans="4:5" ht="20.100000000000001" customHeight="1">
      <c r="D101" s="950"/>
      <c r="E101" s="950"/>
    </row>
    <row r="102" spans="4:5" ht="20.100000000000001" customHeight="1">
      <c r="D102" s="950"/>
      <c r="E102" s="950"/>
    </row>
    <row r="103" spans="4:5" ht="20.100000000000001" customHeight="1">
      <c r="D103" s="950"/>
      <c r="E103" s="950"/>
    </row>
    <row r="104" spans="4:5" ht="20.100000000000001" customHeight="1">
      <c r="D104" s="950"/>
      <c r="E104" s="950"/>
    </row>
    <row r="105" spans="4:5" ht="20.100000000000001" customHeight="1">
      <c r="D105" s="950"/>
      <c r="E105" s="950"/>
    </row>
    <row r="106" spans="4:5" ht="20.100000000000001" customHeight="1">
      <c r="D106" s="950"/>
      <c r="E106" s="950"/>
    </row>
    <row r="107" spans="4:5" ht="20.100000000000001" customHeight="1">
      <c r="D107" s="950"/>
      <c r="E107" s="950"/>
    </row>
    <row r="108" spans="4:5" ht="20.100000000000001" customHeight="1">
      <c r="D108" s="950"/>
      <c r="E108" s="950"/>
    </row>
    <row r="109" spans="4:5" ht="20.100000000000001" customHeight="1">
      <c r="D109" s="950"/>
      <c r="E109" s="950"/>
    </row>
    <row r="110" spans="4:5" ht="20.100000000000001" customHeight="1">
      <c r="D110" s="950"/>
      <c r="E110" s="950"/>
    </row>
    <row r="111" spans="4:5" ht="20.100000000000001" customHeight="1">
      <c r="D111" s="950"/>
      <c r="E111" s="950"/>
    </row>
    <row r="112" spans="4:5" ht="20.100000000000001" customHeight="1">
      <c r="D112" s="950"/>
      <c r="E112" s="950"/>
    </row>
    <row r="113" spans="4:5" ht="20.100000000000001" customHeight="1">
      <c r="D113" s="950"/>
      <c r="E113" s="950"/>
    </row>
    <row r="114" spans="4:5" ht="20.100000000000001" customHeight="1">
      <c r="D114" s="950"/>
      <c r="E114" s="950"/>
    </row>
    <row r="115" spans="4:5" ht="20.100000000000001" customHeight="1">
      <c r="D115" s="950"/>
      <c r="E115" s="950"/>
    </row>
    <row r="116" spans="4:5" ht="20.100000000000001" customHeight="1">
      <c r="D116" s="950"/>
      <c r="E116" s="950"/>
    </row>
    <row r="117" spans="4:5" ht="20.100000000000001" customHeight="1">
      <c r="D117" s="950"/>
      <c r="E117" s="950"/>
    </row>
    <row r="118" spans="4:5" ht="20.100000000000001" customHeight="1">
      <c r="D118" s="950"/>
      <c r="E118" s="950"/>
    </row>
    <row r="119" spans="4:5" ht="20.100000000000001" customHeight="1">
      <c r="D119" s="950"/>
      <c r="E119" s="950"/>
    </row>
    <row r="120" spans="4:5" ht="20.100000000000001" customHeight="1">
      <c r="D120" s="950"/>
      <c r="E120" s="950"/>
    </row>
    <row r="121" spans="4:5" ht="20.100000000000001" customHeight="1">
      <c r="D121" s="950"/>
      <c r="E121" s="950"/>
    </row>
    <row r="122" spans="4:5" ht="20.100000000000001" customHeight="1">
      <c r="D122" s="950"/>
      <c r="E122" s="950"/>
    </row>
    <row r="123" spans="4:5" ht="20.100000000000001" customHeight="1">
      <c r="D123" s="950"/>
      <c r="E123" s="950"/>
    </row>
    <row r="124" spans="4:5" ht="20.100000000000001" customHeight="1">
      <c r="D124" s="950"/>
      <c r="E124" s="950"/>
    </row>
    <row r="125" spans="4:5" ht="20.100000000000001" customHeight="1">
      <c r="D125" s="950"/>
      <c r="E125" s="950"/>
    </row>
    <row r="126" spans="4:5" ht="20.100000000000001" customHeight="1">
      <c r="D126" s="950"/>
      <c r="E126" s="950"/>
    </row>
    <row r="127" spans="4:5" ht="20.100000000000001" customHeight="1">
      <c r="D127" s="950"/>
      <c r="E127" s="950"/>
    </row>
    <row r="128" spans="4:5" ht="20.100000000000001" customHeight="1">
      <c r="D128" s="950"/>
      <c r="E128" s="950"/>
    </row>
    <row r="129" spans="4:5" ht="20.100000000000001" customHeight="1">
      <c r="D129" s="950"/>
      <c r="E129" s="950"/>
    </row>
    <row r="130" spans="4:5" ht="20.100000000000001" customHeight="1">
      <c r="D130" s="950"/>
      <c r="E130" s="950"/>
    </row>
    <row r="131" spans="4:5" ht="20.100000000000001" customHeight="1">
      <c r="D131" s="950"/>
      <c r="E131" s="950"/>
    </row>
    <row r="132" spans="4:5" ht="20.100000000000001" customHeight="1">
      <c r="D132" s="950"/>
      <c r="E132" s="950"/>
    </row>
    <row r="133" spans="4:5" ht="20.100000000000001" customHeight="1">
      <c r="D133" s="950"/>
      <c r="E133" s="950"/>
    </row>
    <row r="134" spans="4:5" ht="20.100000000000001" customHeight="1">
      <c r="D134" s="950"/>
      <c r="E134" s="950"/>
    </row>
    <row r="135" spans="4:5" ht="20.100000000000001" customHeight="1">
      <c r="D135" s="950"/>
      <c r="E135" s="950"/>
    </row>
    <row r="136" spans="4:5" ht="20.100000000000001" customHeight="1">
      <c r="D136" s="950"/>
      <c r="E136" s="950"/>
    </row>
    <row r="137" spans="4:5" ht="20.100000000000001" customHeight="1">
      <c r="D137" s="950"/>
      <c r="E137" s="950"/>
    </row>
    <row r="138" spans="4:5" ht="20.100000000000001" customHeight="1">
      <c r="D138" s="950"/>
      <c r="E138" s="950"/>
    </row>
    <row r="139" spans="4:5" ht="20.100000000000001" customHeight="1">
      <c r="D139" s="950"/>
      <c r="E139" s="950"/>
    </row>
    <row r="140" spans="4:5" ht="20.100000000000001" customHeight="1">
      <c r="D140" s="950"/>
      <c r="E140" s="950"/>
    </row>
    <row r="141" spans="4:5" ht="20.100000000000001" customHeight="1">
      <c r="D141" s="950"/>
      <c r="E141" s="950"/>
    </row>
    <row r="142" spans="4:5" ht="20.100000000000001" customHeight="1">
      <c r="D142" s="950"/>
      <c r="E142" s="950"/>
    </row>
    <row r="143" spans="4:5" ht="20.100000000000001" customHeight="1">
      <c r="D143" s="950"/>
      <c r="E143" s="950"/>
    </row>
    <row r="144" spans="4:5" ht="20.100000000000001" customHeight="1">
      <c r="D144" s="950"/>
      <c r="E144" s="950"/>
    </row>
    <row r="145" spans="4:5" ht="20.100000000000001" customHeight="1">
      <c r="D145" s="950"/>
      <c r="E145" s="950"/>
    </row>
    <row r="146" spans="4:5" ht="20.100000000000001" customHeight="1">
      <c r="D146" s="950"/>
      <c r="E146" s="950"/>
    </row>
    <row r="147" spans="4:5" ht="20.100000000000001" customHeight="1">
      <c r="D147" s="950"/>
      <c r="E147" s="950"/>
    </row>
    <row r="148" spans="4:5" ht="20.100000000000001" customHeight="1">
      <c r="D148" s="950"/>
      <c r="E148" s="950"/>
    </row>
    <row r="149" spans="4:5" ht="20.100000000000001" customHeight="1">
      <c r="D149" s="950"/>
      <c r="E149" s="950"/>
    </row>
    <row r="150" spans="4:5" ht="20.100000000000001" customHeight="1">
      <c r="D150" s="950"/>
      <c r="E150" s="950"/>
    </row>
    <row r="151" spans="4:5" ht="20.100000000000001" customHeight="1">
      <c r="D151" s="950"/>
      <c r="E151" s="950"/>
    </row>
    <row r="152" spans="4:5" ht="20.100000000000001" customHeight="1">
      <c r="D152" s="950"/>
      <c r="E152" s="950"/>
    </row>
    <row r="153" spans="4:5" ht="20.100000000000001" customHeight="1">
      <c r="D153" s="950"/>
      <c r="E153" s="950"/>
    </row>
    <row r="154" spans="4:5" ht="20.100000000000001" customHeight="1">
      <c r="D154" s="950"/>
      <c r="E154" s="950"/>
    </row>
    <row r="155" spans="4:5" ht="20.100000000000001" customHeight="1">
      <c r="D155" s="950"/>
      <c r="E155" s="950"/>
    </row>
    <row r="156" spans="4:5" ht="20.100000000000001" customHeight="1">
      <c r="D156" s="950"/>
      <c r="E156" s="950"/>
    </row>
    <row r="157" spans="4:5" ht="20.100000000000001" customHeight="1">
      <c r="D157" s="950"/>
      <c r="E157" s="950"/>
    </row>
    <row r="158" spans="4:5" ht="20.100000000000001" customHeight="1">
      <c r="D158" s="950"/>
      <c r="E158" s="950"/>
    </row>
    <row r="159" spans="4:5" ht="20.100000000000001" customHeight="1">
      <c r="D159" s="950"/>
      <c r="E159" s="950"/>
    </row>
    <row r="160" spans="4: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sheetData>
  <mergeCells count="1">
    <mergeCell ref="A3:H3"/>
  </mergeCells>
  <hyperlinks>
    <hyperlink ref="A25" r:id="rId1"/>
    <hyperlink ref="A1" location="Índice!A1" display="Voltar ao índice"/>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142</vt:i4>
      </vt:variant>
      <vt:variant>
        <vt:lpstr>Named Ranges</vt:lpstr>
      </vt:variant>
      <vt:variant>
        <vt:i4>150</vt:i4>
      </vt:variant>
    </vt:vector>
  </HeadingPairs>
  <TitlesOfParts>
    <vt:vector size="292" baseType="lpstr">
      <vt:lpstr>Índice</vt:lpstr>
      <vt:lpstr>QuadroResumo_Dados Gerais</vt:lpstr>
      <vt:lpstr>3.1.1</vt:lpstr>
      <vt:lpstr>3.1.2 </vt:lpstr>
      <vt:lpstr>3.1.3 </vt:lpstr>
      <vt:lpstr>3.1.4</vt:lpstr>
      <vt:lpstr>Q3.2.1</vt:lpstr>
      <vt:lpstr>Q3.3.1_Sexo</vt:lpstr>
      <vt:lpstr>Q3.3.2A_B_C_idade</vt:lpstr>
      <vt:lpstr>Q3.3.3A_Instrução</vt:lpstr>
      <vt:lpstr>Q3.3.3B_Instrução</vt:lpstr>
      <vt:lpstr>Q3.3.4A_Fonte Rendimento</vt:lpstr>
      <vt:lpstr>Q3.3.4B_Fonte Rendimento</vt:lpstr>
      <vt:lpstr>Q3.3.5_Urbanização</vt:lpstr>
      <vt:lpstr>Q3.3.6A_B_NUTS</vt:lpstr>
      <vt:lpstr>Q3.3.7_Classes</vt:lpstr>
      <vt:lpstr>Q4.1.1AtividadesCulturaisCri</vt:lpstr>
      <vt:lpstr>Q4.1.A2tividadesCulturaisCri</vt:lpstr>
      <vt:lpstr>Q4.2.1Comercio_npes</vt:lpstr>
      <vt:lpstr>Q42.2Comercio_Nuts</vt:lpstr>
      <vt:lpstr>Q4.3.1Edição_npes</vt:lpstr>
      <vt:lpstr>Q4.3.2A_Edição_Nuts </vt:lpstr>
      <vt:lpstr>Q4.3.2B_Edição_Nuts</vt:lpstr>
      <vt:lpstr>Q4.4.1_ActCinema_npes</vt:lpstr>
      <vt:lpstr>Q4.4.2A_ActCinema_Nuts</vt:lpstr>
      <vt:lpstr>Q4.4.2B_ActCinema_Nuts(Cont)</vt:lpstr>
      <vt:lpstr>Q4.5.1RadioTelevisão_npes</vt:lpstr>
      <vt:lpstr>Q4.5.2.RadioTelevisão_NuTS</vt:lpstr>
      <vt:lpstr>Q4.6.1_npes</vt:lpstr>
      <vt:lpstr>Q4.6.2A_ArqDesignFoto_NuTS</vt:lpstr>
      <vt:lpstr>Q4.6.2B Nuts_Cont</vt:lpstr>
      <vt:lpstr>Q4.71.Esino_npes</vt:lpstr>
      <vt:lpstr>Q4.7.2Ensino_NUTS</vt:lpstr>
      <vt:lpstr>Q4.81.ActArtisTeatroDança_npes2</vt:lpstr>
      <vt:lpstr>Q4.8.2ActArtistTeatroDança_Nuts</vt:lpstr>
      <vt:lpstr>Q4.8.2B_ActArtistTeatroDança_</vt:lpstr>
      <vt:lpstr>Q4.9.1BibliotecasMuseus_npes</vt:lpstr>
      <vt:lpstr>Q4.9.2_BibliotecasMuseus_Nuts</vt:lpstr>
      <vt:lpstr>Q4.10 Royalties</vt:lpstr>
      <vt:lpstr>5.1</vt:lpstr>
      <vt:lpstr>5.2</vt:lpstr>
      <vt:lpstr>5.3</vt:lpstr>
      <vt:lpstr>5.4</vt:lpstr>
      <vt:lpstr>5.5</vt:lpstr>
      <vt:lpstr>5.5.1</vt:lpstr>
      <vt:lpstr>5.5.2</vt:lpstr>
      <vt:lpstr>6.1.1</vt:lpstr>
      <vt:lpstr>6.1.2</vt:lpstr>
      <vt:lpstr>6.1.3</vt:lpstr>
      <vt:lpstr>6.1.4</vt:lpstr>
      <vt:lpstr>6.1.5</vt:lpstr>
      <vt:lpstr>6.1.6</vt:lpstr>
      <vt:lpstr>6.1.7</vt:lpstr>
      <vt:lpstr>6.1.8(A)</vt:lpstr>
      <vt:lpstr>6.1.8(B)</vt:lpstr>
      <vt:lpstr>6.1.9</vt:lpstr>
      <vt:lpstr>6.1.10</vt:lpstr>
      <vt:lpstr>6.1.11(A)</vt:lpstr>
      <vt:lpstr>6.1.11(B)</vt:lpstr>
      <vt:lpstr>6.1.12(A)</vt:lpstr>
      <vt:lpstr>6.1.12(B)</vt:lpstr>
      <vt:lpstr>6.1.13</vt:lpstr>
      <vt:lpstr>6.1.14</vt:lpstr>
      <vt:lpstr>6.1.15</vt:lpstr>
      <vt:lpstr>6.1.16(A)</vt:lpstr>
      <vt:lpstr>6.1.16(B)</vt:lpstr>
      <vt:lpstr>6.2.1</vt:lpstr>
      <vt:lpstr>6.2.2</vt:lpstr>
      <vt:lpstr>6.2.3</vt:lpstr>
      <vt:lpstr>6.2.4</vt:lpstr>
      <vt:lpstr>7.1.1</vt:lpstr>
      <vt:lpstr>7.1.2A</vt:lpstr>
      <vt:lpstr>7.1.2B</vt:lpstr>
      <vt:lpstr>7.1.3</vt:lpstr>
      <vt:lpstr>7.1.4</vt:lpstr>
      <vt:lpstr>7.1.5</vt:lpstr>
      <vt:lpstr>7.1.6</vt:lpstr>
      <vt:lpstr>8.1.1</vt:lpstr>
      <vt:lpstr>8.1.2</vt:lpstr>
      <vt:lpstr>8.1.3</vt:lpstr>
      <vt:lpstr>8.1.4</vt:lpstr>
      <vt:lpstr>8.1.5</vt:lpstr>
      <vt:lpstr>8.1.6</vt:lpstr>
      <vt:lpstr>8.1.7</vt:lpstr>
      <vt:lpstr>8.1.8</vt:lpstr>
      <vt:lpstr>8.1.9</vt:lpstr>
      <vt:lpstr>8.1.10</vt:lpstr>
      <vt:lpstr>8.1.11</vt:lpstr>
      <vt:lpstr>8.1.12</vt:lpstr>
      <vt:lpstr>8.1.12 (CONT)</vt:lpstr>
      <vt:lpstr>8.1.13(A)</vt:lpstr>
      <vt:lpstr>8.1.13(B)</vt:lpstr>
      <vt:lpstr>8.1.14(A)</vt:lpstr>
      <vt:lpstr>8.1.14(B)</vt:lpstr>
      <vt:lpstr>8.1.15</vt:lpstr>
      <vt:lpstr>8.1.16</vt:lpstr>
      <vt:lpstr>8.1.17</vt:lpstr>
      <vt:lpstr>8.1.18</vt:lpstr>
      <vt:lpstr>8.1.19</vt:lpstr>
      <vt:lpstr>8.1.20</vt:lpstr>
      <vt:lpstr>8.1.21</vt:lpstr>
      <vt:lpstr>8.1.22</vt:lpstr>
      <vt:lpstr>9.1.1</vt:lpstr>
      <vt:lpstr>9.2.1</vt:lpstr>
      <vt:lpstr>9.2.2</vt:lpstr>
      <vt:lpstr>9.2.3 </vt:lpstr>
      <vt:lpstr>9.2.4 </vt:lpstr>
      <vt:lpstr>Q10.1.1</vt:lpstr>
      <vt:lpstr>10.1.2</vt:lpstr>
      <vt:lpstr>10.1.3</vt:lpstr>
      <vt:lpstr>10.1.4</vt:lpstr>
      <vt:lpstr>10.1.4(2)</vt:lpstr>
      <vt:lpstr>10.1.4 (3)</vt:lpstr>
      <vt:lpstr>10.1.4 (4)</vt:lpstr>
      <vt:lpstr>10.1.5</vt:lpstr>
      <vt:lpstr>10.1.6</vt:lpstr>
      <vt:lpstr>Q11.1.1 </vt:lpstr>
      <vt:lpstr>Q11.2.1</vt:lpstr>
      <vt:lpstr>Q11.3.1</vt:lpstr>
      <vt:lpstr>Q11.3.2</vt:lpstr>
      <vt:lpstr>Q11.3.3</vt:lpstr>
      <vt:lpstr>Q11.3.4</vt:lpstr>
      <vt:lpstr>Q11.3.5</vt:lpstr>
      <vt:lpstr>Q12.1.1_2015</vt:lpstr>
      <vt:lpstr>Q12.1.1_2014 </vt:lpstr>
      <vt:lpstr>Q12.2.1A</vt:lpstr>
      <vt:lpstr>Q12.2 .1B</vt:lpstr>
      <vt:lpstr>Q12.2.2</vt:lpstr>
      <vt:lpstr>Q12.2.3A</vt:lpstr>
      <vt:lpstr>Q12.2.3B</vt:lpstr>
      <vt:lpstr>Q12.2.4</vt:lpstr>
      <vt:lpstr>Q12.2.5</vt:lpstr>
      <vt:lpstr>Q12.2.6A</vt:lpstr>
      <vt:lpstr>Q12.2.6B</vt:lpstr>
      <vt:lpstr>Q12.2.7A</vt:lpstr>
      <vt:lpstr>Q12.2.7B</vt:lpstr>
      <vt:lpstr>Q12.2.8A</vt:lpstr>
      <vt:lpstr>Q12.2.8B</vt:lpstr>
      <vt:lpstr>Q12.2.9</vt:lpstr>
      <vt:lpstr>Q12.2.10</vt:lpstr>
      <vt:lpstr>Q12.2.11</vt:lpstr>
      <vt:lpstr>Q12.2.12</vt:lpstr>
      <vt:lpstr>cc</vt:lpstr>
      <vt:lpstr>dd</vt:lpstr>
      <vt:lpstr>'10.1.2'!Print_Area</vt:lpstr>
      <vt:lpstr>'10.1.3'!Print_Area</vt:lpstr>
      <vt:lpstr>'10.1.4'!Print_Area</vt:lpstr>
      <vt:lpstr>'10.1.4 (3)'!Print_Area</vt:lpstr>
      <vt:lpstr>'10.1.4 (4)'!Print_Area</vt:lpstr>
      <vt:lpstr>'10.1.4(2)'!Print_Area</vt:lpstr>
      <vt:lpstr>'10.1.5'!Print_Area</vt:lpstr>
      <vt:lpstr>'10.1.6'!Print_Area</vt:lpstr>
      <vt:lpstr>'3.1.1'!Print_Area</vt:lpstr>
      <vt:lpstr>'3.1.2 '!Print_Area</vt:lpstr>
      <vt:lpstr>'3.1.3 '!Print_Area</vt:lpstr>
      <vt:lpstr>'3.1.4'!Print_Area</vt:lpstr>
      <vt:lpstr>'5.1'!Print_Area</vt:lpstr>
      <vt:lpstr>'5.2'!Print_Area</vt:lpstr>
      <vt:lpstr>'5.3'!Print_Area</vt:lpstr>
      <vt:lpstr>'5.4'!Print_Area</vt:lpstr>
      <vt:lpstr>'5.5'!Print_Area</vt:lpstr>
      <vt:lpstr>'5.5.1'!Print_Area</vt:lpstr>
      <vt:lpstr>'5.5.2'!Print_Area</vt:lpstr>
      <vt:lpstr>'6.1.1'!Print_Area</vt:lpstr>
      <vt:lpstr>'6.1.10'!Print_Area</vt:lpstr>
      <vt:lpstr>'6.1.11(A)'!Print_Area</vt:lpstr>
      <vt:lpstr>'6.1.11(B)'!Print_Area</vt:lpstr>
      <vt:lpstr>'6.1.12(A)'!Print_Area</vt:lpstr>
      <vt:lpstr>'6.1.12(B)'!Print_Area</vt:lpstr>
      <vt:lpstr>'6.1.13'!Print_Area</vt:lpstr>
      <vt:lpstr>'6.1.14'!Print_Area</vt:lpstr>
      <vt:lpstr>'6.1.15'!Print_Area</vt:lpstr>
      <vt:lpstr>'6.1.16(A)'!Print_Area</vt:lpstr>
      <vt:lpstr>'6.1.16(B)'!Print_Area</vt:lpstr>
      <vt:lpstr>'6.1.2'!Print_Area</vt:lpstr>
      <vt:lpstr>'6.1.3'!Print_Area</vt:lpstr>
      <vt:lpstr>'6.1.4'!Print_Area</vt:lpstr>
      <vt:lpstr>'6.1.5'!Print_Area</vt:lpstr>
      <vt:lpstr>'6.1.6'!Print_Area</vt:lpstr>
      <vt:lpstr>'6.1.7'!Print_Area</vt:lpstr>
      <vt:lpstr>'6.1.8(A)'!Print_Area</vt:lpstr>
      <vt:lpstr>'6.1.8(B)'!Print_Area</vt:lpstr>
      <vt:lpstr>'6.1.9'!Print_Area</vt:lpstr>
      <vt:lpstr>'6.2.1'!Print_Area</vt:lpstr>
      <vt:lpstr>'6.2.2'!Print_Area</vt:lpstr>
      <vt:lpstr>'6.2.3'!Print_Area</vt:lpstr>
      <vt:lpstr>'6.2.4'!Print_Area</vt:lpstr>
      <vt:lpstr>'7.1.1'!Print_Area</vt:lpstr>
      <vt:lpstr>'7.1.2A'!Print_Area</vt:lpstr>
      <vt:lpstr>'7.1.2B'!Print_Area</vt:lpstr>
      <vt:lpstr>'7.1.3'!Print_Area</vt:lpstr>
      <vt:lpstr>'7.1.4'!Print_Area</vt:lpstr>
      <vt:lpstr>'7.1.5'!Print_Area</vt:lpstr>
      <vt:lpstr>'7.1.6'!Print_Area</vt:lpstr>
      <vt:lpstr>'8.1.1'!Print_Area</vt:lpstr>
      <vt:lpstr>'8.1.10'!Print_Area</vt:lpstr>
      <vt:lpstr>'8.1.11'!Print_Area</vt:lpstr>
      <vt:lpstr>'8.1.12'!Print_Area</vt:lpstr>
      <vt:lpstr>'8.1.12 (CONT)'!Print_Area</vt:lpstr>
      <vt:lpstr>'8.1.13(A)'!Print_Area</vt:lpstr>
      <vt:lpstr>'8.1.13(B)'!Print_Area</vt:lpstr>
      <vt:lpstr>'8.1.14(A)'!Print_Area</vt:lpstr>
      <vt:lpstr>'8.1.14(B)'!Print_Area</vt:lpstr>
      <vt:lpstr>'8.1.15'!Print_Area</vt:lpstr>
      <vt:lpstr>'8.1.16'!Print_Area</vt:lpstr>
      <vt:lpstr>'8.1.17'!Print_Area</vt:lpstr>
      <vt:lpstr>'8.1.18'!Print_Area</vt:lpstr>
      <vt:lpstr>'8.1.19'!Print_Area</vt:lpstr>
      <vt:lpstr>'8.1.2'!Print_Area</vt:lpstr>
      <vt:lpstr>'8.1.20'!Print_Area</vt:lpstr>
      <vt:lpstr>'8.1.21'!Print_Area</vt:lpstr>
      <vt:lpstr>'8.1.22'!Print_Area</vt:lpstr>
      <vt:lpstr>'8.1.3'!Print_Area</vt:lpstr>
      <vt:lpstr>'8.1.4'!Print_Area</vt:lpstr>
      <vt:lpstr>'8.1.5'!Print_Area</vt:lpstr>
      <vt:lpstr>'8.1.6'!Print_Area</vt:lpstr>
      <vt:lpstr>'8.1.7'!Print_Area</vt:lpstr>
      <vt:lpstr>'8.1.8'!Print_Area</vt:lpstr>
      <vt:lpstr>'8.1.9'!Print_Area</vt:lpstr>
      <vt:lpstr>'9.1.1'!Print_Area</vt:lpstr>
      <vt:lpstr>'9.2.1'!Print_Area</vt:lpstr>
      <vt:lpstr>'9.2.2'!Print_Area</vt:lpstr>
      <vt:lpstr>'9.2.3 '!Print_Area</vt:lpstr>
      <vt:lpstr>'9.2.4 '!Print_Area</vt:lpstr>
      <vt:lpstr>Q10.1.1!Print_Area</vt:lpstr>
      <vt:lpstr>'Q11.1.1 '!Print_Area</vt:lpstr>
      <vt:lpstr>Q11.2.1!Print_Area</vt:lpstr>
      <vt:lpstr>Q11.3.1!Print_Area</vt:lpstr>
      <vt:lpstr>Q11.3.2!Print_Area</vt:lpstr>
      <vt:lpstr>Q11.3.3!Print_Area</vt:lpstr>
      <vt:lpstr>Q11.3.4!Print_Area</vt:lpstr>
      <vt:lpstr>Q11.3.5!Print_Area</vt:lpstr>
      <vt:lpstr>'Q12.1.1_2014 '!Print_Area</vt:lpstr>
      <vt:lpstr>Q12.1.1_2015!Print_Area</vt:lpstr>
      <vt:lpstr>'Q12.2 .1B'!Print_Area</vt:lpstr>
      <vt:lpstr>Q12.2.10!Print_Area</vt:lpstr>
      <vt:lpstr>Q12.2.11!Print_Area</vt:lpstr>
      <vt:lpstr>Q12.2.12!Print_Area</vt:lpstr>
      <vt:lpstr>Q12.2.1A!Print_Area</vt:lpstr>
      <vt:lpstr>Q12.2.2!Print_Area</vt:lpstr>
      <vt:lpstr>Q12.2.3A!Print_Area</vt:lpstr>
      <vt:lpstr>Q12.2.3B!Print_Area</vt:lpstr>
      <vt:lpstr>Q12.2.4!Print_Area</vt:lpstr>
      <vt:lpstr>Q12.2.5!Print_Area</vt:lpstr>
      <vt:lpstr>Q12.2.6A!Print_Area</vt:lpstr>
      <vt:lpstr>Q12.2.6B!Print_Area</vt:lpstr>
      <vt:lpstr>Q12.2.7A!Print_Area</vt:lpstr>
      <vt:lpstr>Q12.2.7B!Print_Area</vt:lpstr>
      <vt:lpstr>Q12.2.8A!Print_Area</vt:lpstr>
      <vt:lpstr>Q12.2.8B!Print_Area</vt:lpstr>
      <vt:lpstr>Q12.2.9!Print_Area</vt:lpstr>
      <vt:lpstr>Q3.2.1!Print_Area</vt:lpstr>
      <vt:lpstr>Q3.3.1_Sexo!Print_Area</vt:lpstr>
      <vt:lpstr>Q3.3.2A_B_C_idade!Print_Area</vt:lpstr>
      <vt:lpstr>Q3.3.3A_Instrução!Print_Area</vt:lpstr>
      <vt:lpstr>Q3.3.3B_Instrução!Print_Area</vt:lpstr>
      <vt:lpstr>'Q3.3.4A_Fonte Rendimento'!Print_Area</vt:lpstr>
      <vt:lpstr>'Q3.3.4B_Fonte Rendimento'!Print_Area</vt:lpstr>
      <vt:lpstr>Q3.3.5_Urbanização!Print_Area</vt:lpstr>
      <vt:lpstr>Q3.3.6A_B_NUTS!Print_Area</vt:lpstr>
      <vt:lpstr>Q3.3.7_Classes!Print_Area</vt:lpstr>
      <vt:lpstr>Q4.1.1AtividadesCulturaisCri!Print_Area</vt:lpstr>
      <vt:lpstr>Q4.1.A2tividadesCulturaisCri!Print_Area</vt:lpstr>
      <vt:lpstr>'Q4.10 Royalties'!Print_Area</vt:lpstr>
      <vt:lpstr>Q4.2.1Comercio_npes!Print_Area</vt:lpstr>
      <vt:lpstr>Q4.3.1Edição_npes!Print_Area</vt:lpstr>
      <vt:lpstr>'Q4.3.2A_Edição_Nuts '!Print_Area</vt:lpstr>
      <vt:lpstr>Q4.3.2B_Edição_Nuts!Print_Area</vt:lpstr>
      <vt:lpstr>Q4.4.1_ActCinema_npes!Print_Area</vt:lpstr>
      <vt:lpstr>Q4.4.2A_ActCinema_Nuts!Print_Area</vt:lpstr>
      <vt:lpstr>'Q4.4.2B_ActCinema_Nuts(Cont)'!Print_Area</vt:lpstr>
      <vt:lpstr>Q4.5.1RadioTelevisão_npes!Print_Area</vt:lpstr>
      <vt:lpstr>Q4.5.2.RadioTelevisão_NuTS!Print_Area</vt:lpstr>
      <vt:lpstr>Q4.6.1_npes!Print_Area</vt:lpstr>
      <vt:lpstr>Q4.6.2A_ArqDesignFoto_NuTS!Print_Area</vt:lpstr>
      <vt:lpstr>'Q4.6.2B Nuts_Cont'!Print_Area</vt:lpstr>
      <vt:lpstr>Q4.7.2Ensino_NUTS!Print_Area</vt:lpstr>
      <vt:lpstr>Q4.71.Esino_npes!Print_Area</vt:lpstr>
      <vt:lpstr>Q4.8.2ActArtistTeatroDança_Nuts!Print_Area</vt:lpstr>
      <vt:lpstr>Q4.8.2B_ActArtistTeatroDança_!Print_Area</vt:lpstr>
      <vt:lpstr>Q4.81.ActArtisTeatroDança_npes2!Print_Area</vt:lpstr>
      <vt:lpstr>Q4.9.1BibliotecasMuseus_npes!Print_Area</vt:lpstr>
      <vt:lpstr>Q4.9.2_BibliotecasMuseus_Nuts!Print_Area</vt:lpstr>
      <vt:lpstr>Q42.2Comercio_Nuts!Print_Area</vt:lpstr>
      <vt:lpstr>'QuadroResumo_Dados Gerais'!Print_Area</vt:lpstr>
      <vt:lpstr>'6.2.2'!Print_Area_MI</vt:lpstr>
      <vt:lpstr>'6.2.3'!Print_Area_MI</vt:lpstr>
      <vt:lpstr>'6.2.4'!Print_Area_MI</vt:lpstr>
      <vt:lpstr>'7.1.4'!Print_Area_MI</vt:lpstr>
      <vt:lpstr>'7.1.5'!Print_Area_MI</vt:lpstr>
      <vt:lpstr>'7.1.6'!Print_Area_MI</vt:lpstr>
      <vt:lpstr>'QuadroResumo_Dados Gerais'!Print_Titles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DEDS</dc:creator>
  <cp:lastModifiedBy>ricardo.alves</cp:lastModifiedBy>
  <cp:lastPrinted>2017-11-06T16:25:44Z</cp:lastPrinted>
  <dcterms:created xsi:type="dcterms:W3CDTF">1998-04-01T14:51:29Z</dcterms:created>
  <dcterms:modified xsi:type="dcterms:W3CDTF">2017-12-12T10:09:19Z</dcterms:modified>
</cp:coreProperties>
</file>